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angel\Desktop\"/>
    </mc:Choice>
  </mc:AlternateContent>
  <xr:revisionPtr revIDLastSave="0" documentId="13_ncr:1_{998AE5B2-F995-4D43-97D8-1C6A09088900}" xr6:coauthVersionLast="47" xr6:coauthVersionMax="47" xr10:uidLastSave="{00000000-0000-0000-0000-000000000000}"/>
  <bookViews>
    <workbookView xWindow="-20610" yWindow="-120" windowWidth="20730" windowHeight="11040" tabRatio="724" firstSheet="1" activeTab="1" xr2:uid="{00000000-000D-0000-FFFF-FFFF00000000}"/>
  </bookViews>
  <sheets>
    <sheet name="PROPUESTA PNN(estu.mercado)" sheetId="42" state="hidden" r:id="rId1"/>
    <sheet name="1. VIGENCIA 2026" sheetId="25" r:id="rId2"/>
    <sheet name="2.TASAS PROMEDIO" sheetId="26" r:id="rId3"/>
    <sheet name="3.PARQUE AUTOMOR (31-08-26 437)" sheetId="34" r:id="rId4"/>
    <sheet name="4.DRONES" sheetId="41"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s>
  <definedNames>
    <definedName name="\a">#N/A</definedName>
    <definedName name="\b">#REF!</definedName>
    <definedName name="\c">#REF!</definedName>
    <definedName name="\h">#REF!</definedName>
    <definedName name="\m">#REF!</definedName>
    <definedName name="\p">#REF!</definedName>
    <definedName name="\r">#REF!</definedName>
    <definedName name="\s">#REF!</definedName>
    <definedName name="_____DOS1">#REF!</definedName>
    <definedName name="_____RC">#REF!</definedName>
    <definedName name="_____UNO1">#REF!</definedName>
    <definedName name="____DIA1">#REF!</definedName>
    <definedName name="____DIA2">#REF!</definedName>
    <definedName name="____DOS1">#REF!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_UNO1">#REF!</definedName>
    <definedName name="___DAT1">#REF!</definedName>
    <definedName name="___DIA1">#REF!</definedName>
    <definedName name="___DIA2">#REF!</definedName>
    <definedName name="___DOS1">#REF!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_UNO1">#REF!</definedName>
    <definedName name="___xlnm._FilterDatabase">#REF!</definedName>
    <definedName name="___xlnm._FilterDatabase_2">#REF!</definedName>
    <definedName name="___xlnm.Print_Area">#REF!</definedName>
    <definedName name="___xlnm.Print_Titles">#REF!</definedName>
    <definedName name="__1Excel_BuiltIn_Print_Area_1_1">#REF!</definedName>
    <definedName name="__DAT1">#REF!</definedName>
    <definedName name="__DIA1">#REF!</definedName>
    <definedName name="__DIA2">#REF!</definedName>
    <definedName name="__DOS1">#REF!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_TaI7">#REF!</definedName>
    <definedName name="__UNO1">#REF!</definedName>
    <definedName name="__xlnm._FilterDatabase">#REF!</definedName>
    <definedName name="__xlnm._FilterDatabase_2">#REF!</definedName>
    <definedName name="__xlnm.Print_Area">#REF!</definedName>
    <definedName name="__xlnm.Print_Titles">#REF!</definedName>
    <definedName name="_1">#N/A</definedName>
    <definedName name="_1Excel_BuiltIn_Print_Area_1_1">#REF!</definedName>
    <definedName name="_2">#N/A</definedName>
    <definedName name="_2Excel_BuiltIn_Print_Area_1_1">#REF!</definedName>
    <definedName name="_3">#N/A</definedName>
    <definedName name="_4">#N/A</definedName>
    <definedName name="_5">#N/A</definedName>
    <definedName name="_a">#REF!</definedName>
    <definedName name="_AMO_UniqueIdentifier" hidden="1">"'a821d68c-716c-4365-8fbb-efb992435399'"</definedName>
    <definedName name="_AP2006">#REF!</definedName>
    <definedName name="_b">#REF!</definedName>
    <definedName name="_BWW71">#REF!</definedName>
    <definedName name="_DAT1">#REF!</definedName>
    <definedName name="_DAT10">#REF!</definedName>
    <definedName name="_DAT1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IA1">#REF!</definedName>
    <definedName name="_DIA2">#REF!</definedName>
    <definedName name="_DIC02">#REF!</definedName>
    <definedName name="_DIC021">#REF!</definedName>
    <definedName name="_DOS1">#REF!</definedName>
    <definedName name="_EE1">#REF!</definedName>
    <definedName name="_ESC1">#REF!</definedName>
    <definedName name="_FEB02">#REF!</definedName>
    <definedName name="_Fill" hidden="1">#REF!</definedName>
    <definedName name="_xlnm._FilterDatabase" localSheetId="3" hidden="1">'3.PARQUE AUTOMOR (31-08-26 437)'!$A$1:$Q$1</definedName>
    <definedName name="_xlnm._FilterDatabase" localSheetId="4" hidden="1">'4.DRONES'!$C$5:$K$5</definedName>
    <definedName name="_GT1">#REF!</definedName>
    <definedName name="_GT2">#REF!</definedName>
    <definedName name="_GTO1">#REF!</definedName>
    <definedName name="_GTO11">#REF!</definedName>
    <definedName name="_INC1">#REF!</definedName>
    <definedName name="_INI1">#REF!</definedName>
    <definedName name="_JUN031">'[1]VTA 03'!$U$114:$U$125</definedName>
    <definedName name="_Key1" hidden="1">#REF!</definedName>
    <definedName name="_Key2" hidden="1">#REF!</definedName>
    <definedName name="_LOC1">#REF!</definedName>
    <definedName name="_m">#REF!</definedName>
    <definedName name="_MA1">#REF!</definedName>
    <definedName name="_MES1">#REF!</definedName>
    <definedName name="_NOV021">#REF!</definedName>
    <definedName name="_OCT02">#REF!</definedName>
    <definedName name="_OCT021">#REF!</definedName>
    <definedName name="_Order1" hidden="1">255</definedName>
    <definedName name="_Order2" hidden="1">255</definedName>
    <definedName name="_RC">#REF!</definedName>
    <definedName name="_RCE1">#REF!</definedName>
    <definedName name="_RCE2">#REF!</definedName>
    <definedName name="_Sort" hidden="1">#REF!</definedName>
    <definedName name="_TaI7">#REF!</definedName>
    <definedName name="_tmk2002">#REF!</definedName>
    <definedName name="_Toc140149825_1">[2]JURIDICA!#REF!</definedName>
    <definedName name="_Toc140149825_59">#N/A</definedName>
    <definedName name="_Toc142149825_60">#N/A</definedName>
    <definedName name="_TRV1">#REF!</definedName>
    <definedName name="_TRV2">#REF!</definedName>
    <definedName name="_UNO1">#REF!</definedName>
    <definedName name="_VGE1">#REF!</definedName>
    <definedName name="_VGE2">#REF!</definedName>
    <definedName name="_VTA02">#REF!</definedName>
    <definedName name="_vta021">#REF!</definedName>
    <definedName name="_X">'[3]INV-EQUIPOS'!#REF!</definedName>
    <definedName name="_xx1">#REF!</definedName>
    <definedName name="_Y">'[4]INV-EQUIPOS'!#REF!</definedName>
    <definedName name="_Z">'[3]INV-EQUIPOS'!#REF!</definedName>
    <definedName name="A" localSheetId="4">#REF!</definedName>
    <definedName name="a">[5]Forecast!$A$1:$T$111</definedName>
    <definedName name="A_impresión_IM">#REF!</definedName>
    <definedName name="aaa">'[6]CONTROL CUENTA'!$F$2:$F$53</definedName>
    <definedName name="Abril">[7]SALES!$C$183:$J$239</definedName>
    <definedName name="ACABR">#REF!</definedName>
    <definedName name="ACACJUL">#REF!</definedName>
    <definedName name="ACACUMAYO">#REF!</definedName>
    <definedName name="ACACUMJUL">#REF!</definedName>
    <definedName name="ACACUMJUN">#REF!</definedName>
    <definedName name="ACACUMSEP">#REF!</definedName>
    <definedName name="AccessDatabase" hidden="1">"D:\Asistek\Ferrovias\ferroviasInventario a Julio.mdb"</definedName>
    <definedName name="ACDIC02">#REF!</definedName>
    <definedName name="ACDIC021">#REF!</definedName>
    <definedName name="ACJUL">#REF!</definedName>
    <definedName name="ACMZO">#REF!</definedName>
    <definedName name="ACOCT02">#REF!</definedName>
    <definedName name="ACOCT021">#REF!</definedName>
    <definedName name="ACOCTACUM02">#REF!</definedName>
    <definedName name="ACOCTACUM021">#REF!</definedName>
    <definedName name="ACSEPACUM">#REF!</definedName>
    <definedName name="ACSEPTACUM">#REF!</definedName>
    <definedName name="ACTFEB">#REF!</definedName>
    <definedName name="ACTIVOS">'[8]Activos 05dic'!$A$3:$S$2259</definedName>
    <definedName name="Actuals_budget">[9]ACTvsBUDG!$M$1:$Y$47</definedName>
    <definedName name="ACUJUN">[10]PRESUP!$Q$10:$Q$74</definedName>
    <definedName name="ACUMACABR">#REF!</definedName>
    <definedName name="ACUMACDIC">#REF!</definedName>
    <definedName name="ACUMACDIC1">#REF!</definedName>
    <definedName name="acumacjul">#REF!</definedName>
    <definedName name="ACUMACMZO">'[10]2001'!$K$5:$K$68</definedName>
    <definedName name="ACUMAGO">'[10]2001'!$AE$5:$AE$67</definedName>
    <definedName name="ACUMAGO02">#REF!</definedName>
    <definedName name="ACUMAGOS02">#REF!</definedName>
    <definedName name="ACUMARZ">'[10]2001'!$I$5:$I$68</definedName>
    <definedName name="ACUMAYO">#REF!</definedName>
    <definedName name="ACUMDIC">#REF!</definedName>
    <definedName name="ACUMDIC02">#REF!</definedName>
    <definedName name="ACUMDIC021">#REF!</definedName>
    <definedName name="ACUMFEB02">#REF!</definedName>
    <definedName name="ACUMJUN">'[10]2001'!$W$5:$W$68</definedName>
    <definedName name="ACUMSEP">'[10]2001'!$AI$5:$AI$68</definedName>
    <definedName name="ACUMSEPT">#REF!</definedName>
    <definedName name="ACUMZO">[10]PRESUP!$K$10:$K$73</definedName>
    <definedName name="ACUSEPT">[10]PRESUP!$W$10:$W$74</definedName>
    <definedName name="advert_budg">[11]ADVERTISING!$A$1:$AD$27</definedName>
    <definedName name="advert_comp">[11]ADVERTISING!$AF$29:$BD$42</definedName>
    <definedName name="advertising">[12]GROSS_MAR!#REF!</definedName>
    <definedName name="Agosto">[7]SALES!$B$444:$K$515</definedName>
    <definedName name="AGOSTO01">'[10]2001'!$AB$5:$AB$67</definedName>
    <definedName name="AGOSTOACU">'[10]2001'!$AC$5:$AC$68</definedName>
    <definedName name="AGRUPACIÓN">#REF!</definedName>
    <definedName name="Ajcont">'[13]Var Ppto Sec'!$B$277:$H$295</definedName>
    <definedName name="AJUSTADA">#REF!</definedName>
    <definedName name="AMAZONÍA">#REF!</definedName>
    <definedName name="AMOR">[2]JURIDICA!#REF!</definedName>
    <definedName name="AMPARO">[14]CONCEPTOS!$J$5:$J$23</definedName>
    <definedName name="AN">#REF!</definedName>
    <definedName name="ANAUN">#REF!</definedName>
    <definedName name="ANDESNOR">#REF!</definedName>
    <definedName name="ANDESOCC">#REF!</definedName>
    <definedName name="anos">#REF!</definedName>
    <definedName name="ANPNN">#REF!</definedName>
    <definedName name="ANSFF">#REF!</definedName>
    <definedName name="AÑO">#REF!</definedName>
    <definedName name="AÑO1">#REF!</definedName>
    <definedName name="AÑO2">#REF!</definedName>
    <definedName name="AO">#REF!</definedName>
    <definedName name="AOPNN">#REF!</definedName>
    <definedName name="AOSFF">#REF!</definedName>
    <definedName name="APC">#REF!</definedName>
    <definedName name="APCOLECTIVO">#REF!</definedName>
    <definedName name="APESCOLAR">#REF!</definedName>
    <definedName name="APNN">#REF!</definedName>
    <definedName name="_xlnm.Print_Area" localSheetId="1">'1. VIGENCIA 2026'!$C$2:$M$12</definedName>
    <definedName name="_xlnm.Print_Area">#REF!</definedName>
    <definedName name="ARNN">#REF!</definedName>
    <definedName name="AS">#REF!</definedName>
    <definedName name="ASDF">#REF!</definedName>
    <definedName name="ASEG">[15]CTA_NETA!#REF!</definedName>
    <definedName name="ASEGURADORA">[14]CONCEPTOS!$H$5:$H$11</definedName>
    <definedName name="ASF">#REF!</definedName>
    <definedName name="ASISTENCIA">[16]FICHAST!#REF!</definedName>
    <definedName name="AU">#REF!</definedName>
    <definedName name="AUI">#REF!</definedName>
    <definedName name="aut">#REF!</definedName>
    <definedName name="AUTOMOVILES">#REF!</definedName>
    <definedName name="AUTOS">#REF!</definedName>
    <definedName name="AUTOS1">#REF!</definedName>
    <definedName name="AUTOS2">#REF!</definedName>
    <definedName name="autos2000">#REF!</definedName>
    <definedName name="AUTOSCOND">"$perfil.$"</definedName>
    <definedName name="AUTOSCONDICIONES">#REF!</definedName>
    <definedName name="AUTOSFINAL">#REF!</definedName>
    <definedName name="AUTOSREVISADO">"$perfil.$"</definedName>
    <definedName name="b">[5]Forecast!$U$1:$AF$111</definedName>
    <definedName name="BAJA1">#REF!</definedName>
    <definedName name="BAJE">#REF!</definedName>
    <definedName name="balance">[17]BALANCE98!$C$3:$N$44</definedName>
    <definedName name="Balance_S">[18]Hoja1!$A$24:$H$47</definedName>
    <definedName name="BANK_LOAN">[17]BANK_L!$C$37:$J$65</definedName>
    <definedName name="BASE">#REF!</definedName>
    <definedName name="base_datos">[19]BASE!$A:$I</definedName>
    <definedName name="Base_sep99">[20]Base_calc!#REF!</definedName>
    <definedName name="_xlnm.Database">#REF!</definedName>
    <definedName name="bg">#REF!</definedName>
    <definedName name="BIEN">#REF!</definedName>
    <definedName name="bnb">#REF!</definedName>
    <definedName name="BODEGA">#REF!</definedName>
    <definedName name="BOFNAS">#REF!</definedName>
    <definedName name="BRAZRIP">'[3]INV-EQUIPOS'!#REF!</definedName>
    <definedName name="BUDGET_LOSS">[9]ACTvsBUDG!$M$49:$W$79</definedName>
    <definedName name="budget_real">[11]BUDGET!$B$108:$AK$210</definedName>
    <definedName name="BUDGET1999">[11]BUDGET!$B$2:$AK$103</definedName>
    <definedName name="BuiltIn_AutoFilter___1">#REF!</definedName>
    <definedName name="BuiltIn_AutoFilter___1___20">#REF!</definedName>
    <definedName name="BuiltIn_AutoFilter___1___21">#REF!</definedName>
    <definedName name="BuiltIn_AutoFilter___1___22">#REF!</definedName>
    <definedName name="BuiltIn_AutoFilter___1___23">#REF!</definedName>
    <definedName name="BuiltIn_AutoFilter___1___24">#REF!</definedName>
    <definedName name="BuiltIn_AutoFilter___1___25">#REF!</definedName>
    <definedName name="BuiltIn_AutoFilter___1___26">#REF!</definedName>
    <definedName name="BuiltIn_AutoFilter___1___27">#REF!</definedName>
    <definedName name="BuiltIn_AutoFilter___1___28">#REF!</definedName>
    <definedName name="BuiltIn_AutoFilter___1___29">#REF!</definedName>
    <definedName name="BuiltIn_AutoFilter___1___30">#REF!</definedName>
    <definedName name="BuiltIn_AutoFilter___1___31">#REF!</definedName>
    <definedName name="BuiltIn_AutoFilter___1___32">#REF!</definedName>
    <definedName name="BuiltIn_AutoFilter___1___33">#REF!</definedName>
    <definedName name="BuiltIn_AutoFilter___1___34">#REF!</definedName>
    <definedName name="BuiltIn_AutoFilter___1___35">#REF!</definedName>
    <definedName name="BuiltIn_AutoFilter___1___36">#REF!</definedName>
    <definedName name="BuiltIn_AutoFilter___1___37">#REF!</definedName>
    <definedName name="BuiltIn_AutoFilter___1___38">#REF!</definedName>
    <definedName name="BuiltIn_AutoFilter___1___39">#REF!</definedName>
    <definedName name="BuiltIn_AutoFilter___1___40">#REF!</definedName>
    <definedName name="BuiltIn_AutoFilter___1___41">#REF!</definedName>
    <definedName name="BuiltIn_AutoFilter___1___42">#REF!</definedName>
    <definedName name="BuiltIn_AutoFilter___1___43">#REF!</definedName>
    <definedName name="BuiltIn_AutoFilter___1___44">#REF!</definedName>
    <definedName name="BuiltIn_AutoFilter___1___45">#REF!</definedName>
    <definedName name="BuiltIn_AutoFilter___1___46">#REF!</definedName>
    <definedName name="BuiltIn_AutoFilter___1___47">#REF!</definedName>
    <definedName name="BuiltIn_AutoFilter___1___48">#REF!</definedName>
    <definedName name="BuiltIn_AutoFilter___1___49">#REF!</definedName>
    <definedName name="BuiltIn_AutoFilter___1___50">#REF!</definedName>
    <definedName name="BuiltIn_AutoFilter___1___52">#REF!</definedName>
    <definedName name="BuiltIn_AutoFilter___1___53">#REF!</definedName>
    <definedName name="BuiltIn_AutoFilter___1___54">#REF!</definedName>
    <definedName name="BuiltIn_AutoFilter___1___55">#REF!</definedName>
    <definedName name="BuiltIn_AutoFilter___1___56">#REF!</definedName>
    <definedName name="BuiltIn_AutoFilter___1___57">#REF!</definedName>
    <definedName name="BuiltIn_AutoFilter___1___58">#REF!</definedName>
    <definedName name="BuiltIn_AutoFilter___1___59">#REF!</definedName>
    <definedName name="BuiltIn_AutoFilter___1___60">#REF!</definedName>
    <definedName name="BuiltIn_AutoFilter___1_1">#REF!</definedName>
    <definedName name="BuiltIn_AutoFilter___1_1___20">#REF!</definedName>
    <definedName name="BuiltIn_AutoFilter___1_1___21">#REF!</definedName>
    <definedName name="BuiltIn_AutoFilter___1_1___22">#REF!</definedName>
    <definedName name="BuiltIn_AutoFilter___1_1___23">#REF!</definedName>
    <definedName name="BuiltIn_AutoFilter___1_1___24">#REF!</definedName>
    <definedName name="BuiltIn_AutoFilter___1_1___25">#REF!</definedName>
    <definedName name="BuiltIn_AutoFilter___1_1___26">#REF!</definedName>
    <definedName name="BuiltIn_AutoFilter___1_1___27">#REF!</definedName>
    <definedName name="BuiltIn_AutoFilter___1_1___28">#REF!</definedName>
    <definedName name="BuiltIn_AutoFilter___1_1___29">#REF!</definedName>
    <definedName name="BuiltIn_AutoFilter___1_1___30">#REF!</definedName>
    <definedName name="BuiltIn_AutoFilter___1_1___31">#REF!</definedName>
    <definedName name="BuiltIn_AutoFilter___1_1___32">#REF!</definedName>
    <definedName name="BuiltIn_AutoFilter___1_1___33">#REF!</definedName>
    <definedName name="BuiltIn_AutoFilter___1_1___34">#REF!</definedName>
    <definedName name="BuiltIn_AutoFilter___1_1___35">#REF!</definedName>
    <definedName name="BuiltIn_AutoFilter___1_1___36">#REF!</definedName>
    <definedName name="BuiltIn_AutoFilter___1_1___37">#REF!</definedName>
    <definedName name="BuiltIn_AutoFilter___1_1___38">#REF!</definedName>
    <definedName name="BuiltIn_AutoFilter___1_1___39">#REF!</definedName>
    <definedName name="BuiltIn_AutoFilter___1_1___40">#REF!</definedName>
    <definedName name="BuiltIn_AutoFilter___1_1___41">#REF!</definedName>
    <definedName name="BuiltIn_AutoFilter___1_1___42">#REF!</definedName>
    <definedName name="BuiltIn_AutoFilter___1_1___43">#REF!</definedName>
    <definedName name="BuiltIn_AutoFilter___1_1___44">#REF!</definedName>
    <definedName name="BuiltIn_AutoFilter___1_1___45">#REF!</definedName>
    <definedName name="BuiltIn_AutoFilter___1_1___46">#REF!</definedName>
    <definedName name="BuiltIn_AutoFilter___1_1___47">#REF!</definedName>
    <definedName name="BuiltIn_AutoFilter___1_1___48">#REF!</definedName>
    <definedName name="BuiltIn_AutoFilter___1_1___49">#REF!</definedName>
    <definedName name="BuiltIn_AutoFilter___1_1___50">#REF!</definedName>
    <definedName name="BuiltIn_AutoFilter___1_1___52">#REF!</definedName>
    <definedName name="BuiltIn_AutoFilter___1_1___53">#REF!</definedName>
    <definedName name="BuiltIn_AutoFilter___1_1___54">#REF!</definedName>
    <definedName name="BuiltIn_AutoFilter___1_1___55">#REF!</definedName>
    <definedName name="BuiltIn_AutoFilter___1_1___56">#REF!</definedName>
    <definedName name="BuiltIn_AutoFilter___1_1___57">#REF!</definedName>
    <definedName name="BuiltIn_AutoFilter___1_1___58">#REF!</definedName>
    <definedName name="BuiltIn_AutoFilter___1_1___59">#REF!</definedName>
    <definedName name="BuiltIn_AutoFilter___1_1___60">#REF!</definedName>
    <definedName name="BuiltIn_AutoFilter___1_2">#REF!</definedName>
    <definedName name="BuiltIn_AutoFilter___1_2___20">#REF!</definedName>
    <definedName name="BuiltIn_AutoFilter___1_2___21">#REF!</definedName>
    <definedName name="BuiltIn_AutoFilter___1_2___22">#REF!</definedName>
    <definedName name="BuiltIn_AutoFilter___1_2___23">#REF!</definedName>
    <definedName name="BuiltIn_AutoFilter___1_2___24">#REF!</definedName>
    <definedName name="BuiltIn_AutoFilter___1_2___25">#REF!</definedName>
    <definedName name="BuiltIn_AutoFilter___1_2___26">#REF!</definedName>
    <definedName name="BuiltIn_AutoFilter___1_2___27">#REF!</definedName>
    <definedName name="BuiltIn_AutoFilter___1_2___28">#REF!</definedName>
    <definedName name="BuiltIn_AutoFilter___1_2___29">#REF!</definedName>
    <definedName name="BuiltIn_AutoFilter___1_2___30">#REF!</definedName>
    <definedName name="BuiltIn_AutoFilter___1_2___31">#REF!</definedName>
    <definedName name="BuiltIn_AutoFilter___1_2___32">#REF!</definedName>
    <definedName name="BuiltIn_AutoFilter___1_2___33">#REF!</definedName>
    <definedName name="BuiltIn_AutoFilter___1_2___34">#REF!</definedName>
    <definedName name="BuiltIn_AutoFilter___1_2___35">#REF!</definedName>
    <definedName name="BuiltIn_AutoFilter___1_2___36">#REF!</definedName>
    <definedName name="BuiltIn_AutoFilter___1_2___37">#REF!</definedName>
    <definedName name="BuiltIn_AutoFilter___1_2___38">#REF!</definedName>
    <definedName name="BuiltIn_AutoFilter___1_2___39">#REF!</definedName>
    <definedName name="BuiltIn_AutoFilter___1_2___40">#REF!</definedName>
    <definedName name="BuiltIn_AutoFilter___1_2___41">#REF!</definedName>
    <definedName name="BuiltIn_AutoFilter___1_2___42">#REF!</definedName>
    <definedName name="BuiltIn_AutoFilter___1_2___43">#REF!</definedName>
    <definedName name="BuiltIn_AutoFilter___1_2___44">#REF!</definedName>
    <definedName name="BuiltIn_AutoFilter___1_2___45">#REF!</definedName>
    <definedName name="BuiltIn_AutoFilter___1_2___46">#REF!</definedName>
    <definedName name="BuiltIn_AutoFilter___1_2___47">#REF!</definedName>
    <definedName name="BuiltIn_AutoFilter___1_2___48">#REF!</definedName>
    <definedName name="BuiltIn_AutoFilter___1_2___49">#REF!</definedName>
    <definedName name="BuiltIn_AutoFilter___1_2___50">#REF!</definedName>
    <definedName name="BuiltIn_AutoFilter___1_2___52">#REF!</definedName>
    <definedName name="BuiltIn_AutoFilter___1_2___53">#REF!</definedName>
    <definedName name="BuiltIn_AutoFilter___1_2___54">#REF!</definedName>
    <definedName name="BuiltIn_AutoFilter___1_2___55">#REF!</definedName>
    <definedName name="BuiltIn_AutoFilter___1_2___56">#REF!</definedName>
    <definedName name="BuiltIn_AutoFilter___1_2___57">#REF!</definedName>
    <definedName name="BuiltIn_AutoFilter___1_2___58">#REF!</definedName>
    <definedName name="BuiltIn_AutoFilter___1_2___59">#REF!</definedName>
    <definedName name="BuiltIn_AutoFilter___1_2___60">#REF!</definedName>
    <definedName name="BuiltIn_AutoFilter___13">#REF!</definedName>
    <definedName name="BuiltIn_AutoFilter___13___0">#REF!</definedName>
    <definedName name="BuiltIn_AutoFilter___13___20">#REF!</definedName>
    <definedName name="BuiltIn_AutoFilter___13___21">#REF!</definedName>
    <definedName name="BuiltIn_AutoFilter___13___22">#REF!</definedName>
    <definedName name="BuiltIn_AutoFilter___13___23">#REF!</definedName>
    <definedName name="BuiltIn_AutoFilter___13___24">#REF!</definedName>
    <definedName name="BuiltIn_AutoFilter___13___25">#REF!</definedName>
    <definedName name="BuiltIn_AutoFilter___13___26">#REF!</definedName>
    <definedName name="BuiltIn_AutoFilter___13___27">#REF!</definedName>
    <definedName name="BuiltIn_AutoFilter___13___28">#REF!</definedName>
    <definedName name="BuiltIn_AutoFilter___13___29">#REF!</definedName>
    <definedName name="BuiltIn_AutoFilter___13___30">#REF!</definedName>
    <definedName name="BuiltIn_AutoFilter___13___31">#REF!</definedName>
    <definedName name="BuiltIn_AutoFilter___13___32">#REF!</definedName>
    <definedName name="BuiltIn_AutoFilter___13___33">#REF!</definedName>
    <definedName name="BuiltIn_AutoFilter___13___34">#REF!</definedName>
    <definedName name="BuiltIn_AutoFilter___13___35">#REF!</definedName>
    <definedName name="BuiltIn_AutoFilter___13___36">#REF!</definedName>
    <definedName name="BuiltIn_AutoFilter___13___37">#REF!</definedName>
    <definedName name="BuiltIn_AutoFilter___13___38">#REF!</definedName>
    <definedName name="BuiltIn_AutoFilter___13___39">#REF!</definedName>
    <definedName name="BuiltIn_AutoFilter___13___40">#REF!</definedName>
    <definedName name="BuiltIn_AutoFilter___13___41">#REF!</definedName>
    <definedName name="BuiltIn_AutoFilter___13___42">#REF!</definedName>
    <definedName name="BuiltIn_AutoFilter___13___43">#REF!</definedName>
    <definedName name="BuiltIn_AutoFilter___13___44">#REF!</definedName>
    <definedName name="BuiltIn_AutoFilter___13___45">#REF!</definedName>
    <definedName name="BuiltIn_AutoFilter___13___46">#REF!</definedName>
    <definedName name="BuiltIn_AutoFilter___13___47">#REF!</definedName>
    <definedName name="BuiltIn_AutoFilter___13___48">#REF!</definedName>
    <definedName name="BuiltIn_AutoFilter___13___49">#REF!</definedName>
    <definedName name="BuiltIn_AutoFilter___13___50">#REF!</definedName>
    <definedName name="BuiltIn_AutoFilter___13___52">#REF!</definedName>
    <definedName name="BuiltIn_AutoFilter___13___53">#REF!</definedName>
    <definedName name="BuiltIn_AutoFilter___13___54">#REF!</definedName>
    <definedName name="BuiltIn_AutoFilter___13___55">#REF!</definedName>
    <definedName name="BuiltIn_AutoFilter___13___56">#REF!</definedName>
    <definedName name="BuiltIn_AutoFilter___13___57">#REF!</definedName>
    <definedName name="BuiltIn_AutoFilter___13___58">#REF!</definedName>
    <definedName name="BuiltIn_AutoFilter___13___59">#REF!</definedName>
    <definedName name="BuiltIn_AutoFilter___13___60">#REF!</definedName>
    <definedName name="BuiltIn_AutoFilter___14">#REF!</definedName>
    <definedName name="BuiltIn_AutoFilter___14___0">#REF!</definedName>
    <definedName name="BuiltIn_AutoFilter___14___20">#REF!</definedName>
    <definedName name="BuiltIn_AutoFilter___14___21">#REF!</definedName>
    <definedName name="BuiltIn_AutoFilter___14___22">#REF!</definedName>
    <definedName name="BuiltIn_AutoFilter___14___23">#REF!</definedName>
    <definedName name="BuiltIn_AutoFilter___14___24">#REF!</definedName>
    <definedName name="BuiltIn_AutoFilter___14___25">#REF!</definedName>
    <definedName name="BuiltIn_AutoFilter___14___26">#REF!</definedName>
    <definedName name="BuiltIn_AutoFilter___14___27">#REF!</definedName>
    <definedName name="BuiltIn_AutoFilter___14___28">#REF!</definedName>
    <definedName name="BuiltIn_AutoFilter___14___29">#REF!</definedName>
    <definedName name="BuiltIn_AutoFilter___14___30">#REF!</definedName>
    <definedName name="BuiltIn_AutoFilter___14___31">#REF!</definedName>
    <definedName name="BuiltIn_AutoFilter___14___32">#REF!</definedName>
    <definedName name="BuiltIn_AutoFilter___14___33">#REF!</definedName>
    <definedName name="BuiltIn_AutoFilter___14___34">#REF!</definedName>
    <definedName name="BuiltIn_AutoFilter___14___35">#REF!</definedName>
    <definedName name="BuiltIn_AutoFilter___14___36">#REF!</definedName>
    <definedName name="BuiltIn_AutoFilter___14___37">#REF!</definedName>
    <definedName name="BuiltIn_AutoFilter___14___38">#REF!</definedName>
    <definedName name="BuiltIn_AutoFilter___14___39">#REF!</definedName>
    <definedName name="BuiltIn_AutoFilter___14___40">#REF!</definedName>
    <definedName name="BuiltIn_AutoFilter___14___41">#REF!</definedName>
    <definedName name="BuiltIn_AutoFilter___14___42">#REF!</definedName>
    <definedName name="BuiltIn_AutoFilter___14___43">#REF!</definedName>
    <definedName name="BuiltIn_AutoFilter___14___44">#REF!</definedName>
    <definedName name="BuiltIn_AutoFilter___14___45">#REF!</definedName>
    <definedName name="BuiltIn_AutoFilter___14___46">#REF!</definedName>
    <definedName name="BuiltIn_AutoFilter___14___47">#REF!</definedName>
    <definedName name="BuiltIn_AutoFilter___14___48">#REF!</definedName>
    <definedName name="BuiltIn_AutoFilter___14___49">#REF!</definedName>
    <definedName name="BuiltIn_AutoFilter___14___50">#REF!</definedName>
    <definedName name="BuiltIn_AutoFilter___14___52">#REF!</definedName>
    <definedName name="BuiltIn_AutoFilter___14___53">#REF!</definedName>
    <definedName name="BuiltIn_AutoFilter___14___54">#REF!</definedName>
    <definedName name="BuiltIn_AutoFilter___14___55">#REF!</definedName>
    <definedName name="BuiltIn_AutoFilter___14___56">#REF!</definedName>
    <definedName name="BuiltIn_AutoFilter___14___57">#REF!</definedName>
    <definedName name="BuiltIn_AutoFilter___14___58">#REF!</definedName>
    <definedName name="BuiltIn_AutoFilter___14___59">#REF!</definedName>
    <definedName name="BuiltIn_AutoFilter___14___60">#REF!</definedName>
    <definedName name="BuiltIn_AutoFilter___14_1">#REF!</definedName>
    <definedName name="BuiltIn_AutoFilter___14_1___0">#REF!</definedName>
    <definedName name="BuiltIn_AutoFilter___14_1___20">#REF!</definedName>
    <definedName name="BuiltIn_AutoFilter___14_1___21">#REF!</definedName>
    <definedName name="BuiltIn_AutoFilter___14_1___22">#REF!</definedName>
    <definedName name="BuiltIn_AutoFilter___14_1___23">#REF!</definedName>
    <definedName name="BuiltIn_AutoFilter___14_1___24">#REF!</definedName>
    <definedName name="BuiltIn_AutoFilter___14_1___25">#REF!</definedName>
    <definedName name="BuiltIn_AutoFilter___14_1___26">#REF!</definedName>
    <definedName name="BuiltIn_AutoFilter___14_1___27">#REF!</definedName>
    <definedName name="BuiltIn_AutoFilter___14_1___28">#REF!</definedName>
    <definedName name="BuiltIn_AutoFilter___14_1___29">#REF!</definedName>
    <definedName name="BuiltIn_AutoFilter___14_1___30">#REF!</definedName>
    <definedName name="BuiltIn_AutoFilter___14_1___31">#REF!</definedName>
    <definedName name="BuiltIn_AutoFilter___14_1___32">#REF!</definedName>
    <definedName name="BuiltIn_AutoFilter___14_1___33">#REF!</definedName>
    <definedName name="BuiltIn_AutoFilter___14_1___34">#REF!</definedName>
    <definedName name="BuiltIn_AutoFilter___14_1___35">#REF!</definedName>
    <definedName name="BuiltIn_AutoFilter___14_1___36">#REF!</definedName>
    <definedName name="BuiltIn_AutoFilter___14_1___37">#REF!</definedName>
    <definedName name="BuiltIn_AutoFilter___14_1___38">#REF!</definedName>
    <definedName name="BuiltIn_AutoFilter___14_1___39">#REF!</definedName>
    <definedName name="BuiltIn_AutoFilter___14_1___40">#REF!</definedName>
    <definedName name="BuiltIn_AutoFilter___14_1___41">#REF!</definedName>
    <definedName name="BuiltIn_AutoFilter___14_1___42">#REF!</definedName>
    <definedName name="BuiltIn_AutoFilter___14_1___43">#REF!</definedName>
    <definedName name="BuiltIn_AutoFilter___14_1___44">#REF!</definedName>
    <definedName name="BuiltIn_AutoFilter___14_1___45">#REF!</definedName>
    <definedName name="BuiltIn_AutoFilter___14_1___46">#REF!</definedName>
    <definedName name="BuiltIn_AutoFilter___14_1___47">#REF!</definedName>
    <definedName name="BuiltIn_AutoFilter___14_1___48">#REF!</definedName>
    <definedName name="BuiltIn_AutoFilter___14_1___49">#REF!</definedName>
    <definedName name="BuiltIn_AutoFilter___14_1___50">#REF!</definedName>
    <definedName name="BuiltIn_AutoFilter___14_1___52">#REF!</definedName>
    <definedName name="BuiltIn_AutoFilter___14_1___53">#REF!</definedName>
    <definedName name="BuiltIn_AutoFilter___14_1___54">#REF!</definedName>
    <definedName name="BuiltIn_AutoFilter___14_1___55">#REF!</definedName>
    <definedName name="BuiltIn_AutoFilter___14_1___56">#REF!</definedName>
    <definedName name="BuiltIn_AutoFilter___14_1___57">#REF!</definedName>
    <definedName name="BuiltIn_AutoFilter___14_1___58">#REF!</definedName>
    <definedName name="BuiltIn_AutoFilter___14_1___59">#REF!</definedName>
    <definedName name="BuiltIn_AutoFilter___14_1___60">#REF!</definedName>
    <definedName name="BuiltIn_AutoFilter___14_2">#REF!</definedName>
    <definedName name="BuiltIn_AutoFilter___14_2___0">#REF!</definedName>
    <definedName name="BuiltIn_AutoFilter___14_2___20">#REF!</definedName>
    <definedName name="BuiltIn_AutoFilter___14_2___21">#REF!</definedName>
    <definedName name="BuiltIn_AutoFilter___14_2___22">#REF!</definedName>
    <definedName name="BuiltIn_AutoFilter___14_2___23">#REF!</definedName>
    <definedName name="BuiltIn_AutoFilter___14_2___24">#REF!</definedName>
    <definedName name="BuiltIn_AutoFilter___14_2___25">#REF!</definedName>
    <definedName name="BuiltIn_AutoFilter___14_2___26">#REF!</definedName>
    <definedName name="BuiltIn_AutoFilter___14_2___27">#REF!</definedName>
    <definedName name="BuiltIn_AutoFilter___14_2___28">#REF!</definedName>
    <definedName name="BuiltIn_AutoFilter___14_2___29">#REF!</definedName>
    <definedName name="BuiltIn_AutoFilter___14_2___30">#REF!</definedName>
    <definedName name="BuiltIn_AutoFilter___14_2___31">#REF!</definedName>
    <definedName name="BuiltIn_AutoFilter___14_2___32">#REF!</definedName>
    <definedName name="BuiltIn_AutoFilter___14_2___33">#REF!</definedName>
    <definedName name="BuiltIn_AutoFilter___14_2___34">#REF!</definedName>
    <definedName name="BuiltIn_AutoFilter___14_2___35">#REF!</definedName>
    <definedName name="BuiltIn_AutoFilter___14_2___36">#REF!</definedName>
    <definedName name="BuiltIn_AutoFilter___14_2___37">#REF!</definedName>
    <definedName name="BuiltIn_AutoFilter___14_2___38">#REF!</definedName>
    <definedName name="BuiltIn_AutoFilter___14_2___39">#REF!</definedName>
    <definedName name="BuiltIn_AutoFilter___14_2___40">#REF!</definedName>
    <definedName name="BuiltIn_AutoFilter___14_2___41">#REF!</definedName>
    <definedName name="BuiltIn_AutoFilter___14_2___42">#REF!</definedName>
    <definedName name="BuiltIn_AutoFilter___14_2___43">#REF!</definedName>
    <definedName name="BuiltIn_AutoFilter___14_2___44">#REF!</definedName>
    <definedName name="BuiltIn_AutoFilter___14_2___45">#REF!</definedName>
    <definedName name="BuiltIn_AutoFilter___14_2___46">#REF!</definedName>
    <definedName name="BuiltIn_AutoFilter___14_2___47">#REF!</definedName>
    <definedName name="BuiltIn_AutoFilter___14_2___48">#REF!</definedName>
    <definedName name="BuiltIn_AutoFilter___14_2___49">#REF!</definedName>
    <definedName name="BuiltIn_AutoFilter___14_2___50">#REF!</definedName>
    <definedName name="BuiltIn_AutoFilter___14_2___52">#REF!</definedName>
    <definedName name="BuiltIn_AutoFilter___14_2___53">#REF!</definedName>
    <definedName name="BuiltIn_AutoFilter___14_2___54">#REF!</definedName>
    <definedName name="BuiltIn_AutoFilter___14_2___55">#REF!</definedName>
    <definedName name="BuiltIn_AutoFilter___14_2___56">#REF!</definedName>
    <definedName name="BuiltIn_AutoFilter___14_2___57">#REF!</definedName>
    <definedName name="BuiltIn_AutoFilter___14_2___58">#REF!</definedName>
    <definedName name="BuiltIn_AutoFilter___14_2___59">#REF!</definedName>
    <definedName name="BuiltIn_AutoFilter___14_2___60">#REF!</definedName>
    <definedName name="BuiltIn_AutoFilter___14_3">#REF!</definedName>
    <definedName name="BuiltIn_AutoFilter___14_3___0">#REF!</definedName>
    <definedName name="BuiltIn_AutoFilter___14_3___20">#REF!</definedName>
    <definedName name="BuiltIn_AutoFilter___14_3___21">#REF!</definedName>
    <definedName name="BuiltIn_AutoFilter___14_3___22">#REF!</definedName>
    <definedName name="BuiltIn_AutoFilter___14_3___23">#REF!</definedName>
    <definedName name="BuiltIn_AutoFilter___14_3___24">#REF!</definedName>
    <definedName name="BuiltIn_AutoFilter___14_3___25">#REF!</definedName>
    <definedName name="BuiltIn_AutoFilter___14_3___26">#REF!</definedName>
    <definedName name="BuiltIn_AutoFilter___14_3___27">#REF!</definedName>
    <definedName name="BuiltIn_AutoFilter___14_3___28">#REF!</definedName>
    <definedName name="BuiltIn_AutoFilter___14_3___29">#REF!</definedName>
    <definedName name="BuiltIn_AutoFilter___14_3___30">#REF!</definedName>
    <definedName name="BuiltIn_AutoFilter___14_3___31">#REF!</definedName>
    <definedName name="BuiltIn_AutoFilter___14_3___32">#REF!</definedName>
    <definedName name="BuiltIn_AutoFilter___14_3___33">#REF!</definedName>
    <definedName name="BuiltIn_AutoFilter___14_3___34">#REF!</definedName>
    <definedName name="BuiltIn_AutoFilter___14_3___35">#REF!</definedName>
    <definedName name="BuiltIn_AutoFilter___14_3___36">#REF!</definedName>
    <definedName name="BuiltIn_AutoFilter___14_3___37">#REF!</definedName>
    <definedName name="BuiltIn_AutoFilter___14_3___38">#REF!</definedName>
    <definedName name="BuiltIn_AutoFilter___14_3___39">#REF!</definedName>
    <definedName name="BuiltIn_AutoFilter___14_3___40">#REF!</definedName>
    <definedName name="BuiltIn_AutoFilter___14_3___41">#REF!</definedName>
    <definedName name="BuiltIn_AutoFilter___14_3___42">#REF!</definedName>
    <definedName name="BuiltIn_AutoFilter___14_3___43">#REF!</definedName>
    <definedName name="BuiltIn_AutoFilter___14_3___44">#REF!</definedName>
    <definedName name="BuiltIn_AutoFilter___14_3___45">#REF!</definedName>
    <definedName name="BuiltIn_AutoFilter___14_3___46">#REF!</definedName>
    <definedName name="BuiltIn_AutoFilter___14_3___47">#REF!</definedName>
    <definedName name="BuiltIn_AutoFilter___14_3___48">#REF!</definedName>
    <definedName name="BuiltIn_AutoFilter___14_3___49">#REF!</definedName>
    <definedName name="BuiltIn_AutoFilter___14_3___50">#REF!</definedName>
    <definedName name="BuiltIn_AutoFilter___14_3___52">#REF!</definedName>
    <definedName name="BuiltIn_AutoFilter___14_3___53">#REF!</definedName>
    <definedName name="BuiltIn_AutoFilter___14_3___54">#REF!</definedName>
    <definedName name="BuiltIn_AutoFilter___14_3___55">#REF!</definedName>
    <definedName name="BuiltIn_AutoFilter___14_3___56">#REF!</definedName>
    <definedName name="BuiltIn_AutoFilter___14_3___57">#REF!</definedName>
    <definedName name="BuiltIn_AutoFilter___14_3___58">#REF!</definedName>
    <definedName name="BuiltIn_AutoFilter___14_3___59">#REF!</definedName>
    <definedName name="BuiltIn_AutoFilter___14_3___60">#REF!</definedName>
    <definedName name="BuiltIn_AutoFilter___14_4">#REF!</definedName>
    <definedName name="BuiltIn_AutoFilter___14_4___0">#REF!</definedName>
    <definedName name="BuiltIn_AutoFilter___14_4___20">#REF!</definedName>
    <definedName name="BuiltIn_AutoFilter___14_4___21">#REF!</definedName>
    <definedName name="BuiltIn_AutoFilter___14_4___22">#REF!</definedName>
    <definedName name="BuiltIn_AutoFilter___14_4___23">#REF!</definedName>
    <definedName name="BuiltIn_AutoFilter___14_4___24">#REF!</definedName>
    <definedName name="BuiltIn_AutoFilter___14_4___25">#REF!</definedName>
    <definedName name="BuiltIn_AutoFilter___14_4___26">#REF!</definedName>
    <definedName name="BuiltIn_AutoFilter___14_4___27">#REF!</definedName>
    <definedName name="BuiltIn_AutoFilter___14_4___28">#REF!</definedName>
    <definedName name="BuiltIn_AutoFilter___14_4___29">#REF!</definedName>
    <definedName name="BuiltIn_AutoFilter___14_4___30">#REF!</definedName>
    <definedName name="BuiltIn_AutoFilter___14_4___31">#REF!</definedName>
    <definedName name="BuiltIn_AutoFilter___14_4___32">#REF!</definedName>
    <definedName name="BuiltIn_AutoFilter___14_4___33">#REF!</definedName>
    <definedName name="BuiltIn_AutoFilter___14_4___34">#REF!</definedName>
    <definedName name="BuiltIn_AutoFilter___14_4___35">#REF!</definedName>
    <definedName name="BuiltIn_AutoFilter___14_4___36">#REF!</definedName>
    <definedName name="BuiltIn_AutoFilter___14_4___37">#REF!</definedName>
    <definedName name="BuiltIn_AutoFilter___14_4___38">#REF!</definedName>
    <definedName name="BuiltIn_AutoFilter___14_4___39">#REF!</definedName>
    <definedName name="BuiltIn_AutoFilter___14_4___40">#REF!</definedName>
    <definedName name="BuiltIn_AutoFilter___14_4___41">#REF!</definedName>
    <definedName name="BuiltIn_AutoFilter___14_4___42">#REF!</definedName>
    <definedName name="BuiltIn_AutoFilter___14_4___43">#REF!</definedName>
    <definedName name="BuiltIn_AutoFilter___14_4___44">#REF!</definedName>
    <definedName name="BuiltIn_AutoFilter___14_4___45">#REF!</definedName>
    <definedName name="BuiltIn_AutoFilter___14_4___46">#REF!</definedName>
    <definedName name="BuiltIn_AutoFilter___14_4___47">#REF!</definedName>
    <definedName name="BuiltIn_AutoFilter___14_4___48">#REF!</definedName>
    <definedName name="BuiltIn_AutoFilter___14_4___49">#REF!</definedName>
    <definedName name="BuiltIn_AutoFilter___14_4___50">#REF!</definedName>
    <definedName name="BuiltIn_AutoFilter___14_4___52">#REF!</definedName>
    <definedName name="BuiltIn_AutoFilter___14_4___53">#REF!</definedName>
    <definedName name="BuiltIn_AutoFilter___14_4___54">#REF!</definedName>
    <definedName name="BuiltIn_AutoFilter___14_4___55">#REF!</definedName>
    <definedName name="BuiltIn_AutoFilter___14_4___56">#REF!</definedName>
    <definedName name="BuiltIn_AutoFilter___14_4___57">#REF!</definedName>
    <definedName name="BuiltIn_AutoFilter___14_4___58">#REF!</definedName>
    <definedName name="BuiltIn_AutoFilter___14_4___59">#REF!</definedName>
    <definedName name="BuiltIn_AutoFilter___14_4___60">#REF!</definedName>
    <definedName name="BuiltIn_AutoFilter___14_5">#REF!</definedName>
    <definedName name="BuiltIn_AutoFilter___14_5___0">#REF!</definedName>
    <definedName name="BuiltIn_AutoFilter___14_5___20">#REF!</definedName>
    <definedName name="BuiltIn_AutoFilter___14_5___21">#REF!</definedName>
    <definedName name="BuiltIn_AutoFilter___14_5___22">#REF!</definedName>
    <definedName name="BuiltIn_AutoFilter___14_5___23">#REF!</definedName>
    <definedName name="BuiltIn_AutoFilter___14_5___24">#REF!</definedName>
    <definedName name="BuiltIn_AutoFilter___14_5___25">#REF!</definedName>
    <definedName name="BuiltIn_AutoFilter___14_5___26">#REF!</definedName>
    <definedName name="BuiltIn_AutoFilter___14_5___27">#REF!</definedName>
    <definedName name="BuiltIn_AutoFilter___14_5___28">#REF!</definedName>
    <definedName name="BuiltIn_AutoFilter___14_5___29">#REF!</definedName>
    <definedName name="BuiltIn_AutoFilter___14_5___30">#REF!</definedName>
    <definedName name="BuiltIn_AutoFilter___14_5___31">#REF!</definedName>
    <definedName name="BuiltIn_AutoFilter___14_5___32">#REF!</definedName>
    <definedName name="BuiltIn_AutoFilter___14_5___33">#REF!</definedName>
    <definedName name="BuiltIn_AutoFilter___14_5___34">#REF!</definedName>
    <definedName name="BuiltIn_AutoFilter___14_5___35">#REF!</definedName>
    <definedName name="BuiltIn_AutoFilter___14_5___36">#REF!</definedName>
    <definedName name="BuiltIn_AutoFilter___14_5___37">#REF!</definedName>
    <definedName name="BuiltIn_AutoFilter___14_5___38">#REF!</definedName>
    <definedName name="BuiltIn_AutoFilter___14_5___39">#REF!</definedName>
    <definedName name="BuiltIn_AutoFilter___14_5___40">#REF!</definedName>
    <definedName name="BuiltIn_AutoFilter___14_5___41">#REF!</definedName>
    <definedName name="BuiltIn_AutoFilter___14_5___42">#REF!</definedName>
    <definedName name="BuiltIn_AutoFilter___14_5___43">#REF!</definedName>
    <definedName name="BuiltIn_AutoFilter___14_5___44">#REF!</definedName>
    <definedName name="BuiltIn_AutoFilter___14_5___45">#REF!</definedName>
    <definedName name="BuiltIn_AutoFilter___14_5___46">#REF!</definedName>
    <definedName name="BuiltIn_AutoFilter___14_5___47">#REF!</definedName>
    <definedName name="BuiltIn_AutoFilter___14_5___48">#REF!</definedName>
    <definedName name="BuiltIn_AutoFilter___14_5___49">#REF!</definedName>
    <definedName name="BuiltIn_AutoFilter___14_5___50">#REF!</definedName>
    <definedName name="BuiltIn_AutoFilter___14_5___52">#REF!</definedName>
    <definedName name="BuiltIn_AutoFilter___14_5___53">#REF!</definedName>
    <definedName name="BuiltIn_AutoFilter___14_5___54">#REF!</definedName>
    <definedName name="BuiltIn_AutoFilter___14_5___55">#REF!</definedName>
    <definedName name="BuiltIn_AutoFilter___14_5___56">#REF!</definedName>
    <definedName name="BuiltIn_AutoFilter___14_5___57">#REF!</definedName>
    <definedName name="BuiltIn_AutoFilter___14_5___58">#REF!</definedName>
    <definedName name="BuiltIn_AutoFilter___14_5___59">#REF!</definedName>
    <definedName name="BuiltIn_AutoFilter___14_5___60">#REF!</definedName>
    <definedName name="BuiltIn_AutoFilter___14_6">#REF!</definedName>
    <definedName name="BuiltIn_AutoFilter___14_6___0">#REF!</definedName>
    <definedName name="BuiltIn_AutoFilter___14_6___20">#REF!</definedName>
    <definedName name="BuiltIn_AutoFilter___14_6___21">#REF!</definedName>
    <definedName name="BuiltIn_AutoFilter___14_6___22">#REF!</definedName>
    <definedName name="BuiltIn_AutoFilter___14_6___23">#REF!</definedName>
    <definedName name="BuiltIn_AutoFilter___14_6___24">#REF!</definedName>
    <definedName name="BuiltIn_AutoFilter___14_6___25">#REF!</definedName>
    <definedName name="BuiltIn_AutoFilter___14_6___26">#REF!</definedName>
    <definedName name="BuiltIn_AutoFilter___14_6___27">#REF!</definedName>
    <definedName name="BuiltIn_AutoFilter___14_6___28">#REF!</definedName>
    <definedName name="BuiltIn_AutoFilter___14_6___29">#REF!</definedName>
    <definedName name="BuiltIn_AutoFilter___14_6___30">#REF!</definedName>
    <definedName name="BuiltIn_AutoFilter___14_6___31">#REF!</definedName>
    <definedName name="BuiltIn_AutoFilter___14_6___32">#REF!</definedName>
    <definedName name="BuiltIn_AutoFilter___14_6___33">#REF!</definedName>
    <definedName name="BuiltIn_AutoFilter___14_6___34">#REF!</definedName>
    <definedName name="BuiltIn_AutoFilter___14_6___35">#REF!</definedName>
    <definedName name="BuiltIn_AutoFilter___14_6___36">#REF!</definedName>
    <definedName name="BuiltIn_AutoFilter___14_6___37">#REF!</definedName>
    <definedName name="BuiltIn_AutoFilter___14_6___38">#REF!</definedName>
    <definedName name="BuiltIn_AutoFilter___14_6___39">#REF!</definedName>
    <definedName name="BuiltIn_AutoFilter___14_6___40">#REF!</definedName>
    <definedName name="BuiltIn_AutoFilter___14_6___41">#REF!</definedName>
    <definedName name="BuiltIn_AutoFilter___14_6___42">#REF!</definedName>
    <definedName name="BuiltIn_AutoFilter___14_6___43">#REF!</definedName>
    <definedName name="BuiltIn_AutoFilter___14_6___44">#REF!</definedName>
    <definedName name="BuiltIn_AutoFilter___14_6___45">#REF!</definedName>
    <definedName name="BuiltIn_AutoFilter___14_6___46">#REF!</definedName>
    <definedName name="BuiltIn_AutoFilter___14_6___47">#REF!</definedName>
    <definedName name="BuiltIn_AutoFilter___14_6___48">#REF!</definedName>
    <definedName name="BuiltIn_AutoFilter___14_6___49">#REF!</definedName>
    <definedName name="BuiltIn_AutoFilter___14_6___50">#REF!</definedName>
    <definedName name="BuiltIn_AutoFilter___14_6___52">#REF!</definedName>
    <definedName name="BuiltIn_AutoFilter___14_6___53">#REF!</definedName>
    <definedName name="BuiltIn_AutoFilter___14_6___54">#REF!</definedName>
    <definedName name="BuiltIn_AutoFilter___14_6___55">#REF!</definedName>
    <definedName name="BuiltIn_AutoFilter___14_6___56">#REF!</definedName>
    <definedName name="BuiltIn_AutoFilter___14_6___57">#REF!</definedName>
    <definedName name="BuiltIn_AutoFilter___14_6___58">#REF!</definedName>
    <definedName name="BuiltIn_AutoFilter___14_6___59">#REF!</definedName>
    <definedName name="BuiltIn_AutoFilter___14_6___60">#REF!</definedName>
    <definedName name="BuiltIn_AutoFilter___15">#REF!</definedName>
    <definedName name="BuiltIn_AutoFilter___15___0">#REF!</definedName>
    <definedName name="BuiltIn_AutoFilter___15___20">#REF!</definedName>
    <definedName name="BuiltIn_AutoFilter___15___21">#REF!</definedName>
    <definedName name="BuiltIn_AutoFilter___15___22">#REF!</definedName>
    <definedName name="BuiltIn_AutoFilter___15___23">#REF!</definedName>
    <definedName name="BuiltIn_AutoFilter___15___24">#REF!</definedName>
    <definedName name="BuiltIn_AutoFilter___15___25">#REF!</definedName>
    <definedName name="BuiltIn_AutoFilter___15___26">#REF!</definedName>
    <definedName name="BuiltIn_AutoFilter___15___27">#REF!</definedName>
    <definedName name="BuiltIn_AutoFilter___15___28">#REF!</definedName>
    <definedName name="BuiltIn_AutoFilter___15___29">#REF!</definedName>
    <definedName name="BuiltIn_AutoFilter___15___30">#REF!</definedName>
    <definedName name="BuiltIn_AutoFilter___15___31">#REF!</definedName>
    <definedName name="BuiltIn_AutoFilter___15___32">#REF!</definedName>
    <definedName name="BuiltIn_AutoFilter___15___33">#REF!</definedName>
    <definedName name="BuiltIn_AutoFilter___15___34">#REF!</definedName>
    <definedName name="BuiltIn_AutoFilter___15___35">#REF!</definedName>
    <definedName name="BuiltIn_AutoFilter___15___36">#REF!</definedName>
    <definedName name="BuiltIn_AutoFilter___15___37">#REF!</definedName>
    <definedName name="BuiltIn_AutoFilter___15___38">#REF!</definedName>
    <definedName name="BuiltIn_AutoFilter___15___39">#REF!</definedName>
    <definedName name="BuiltIn_AutoFilter___15___40">#REF!</definedName>
    <definedName name="BuiltIn_AutoFilter___15___41">#REF!</definedName>
    <definedName name="BuiltIn_AutoFilter___15___42">#REF!</definedName>
    <definedName name="BuiltIn_AutoFilter___15___43">#REF!</definedName>
    <definedName name="BuiltIn_AutoFilter___15___44">#REF!</definedName>
    <definedName name="BuiltIn_AutoFilter___15___45">#REF!</definedName>
    <definedName name="BuiltIn_AutoFilter___15___46">#REF!</definedName>
    <definedName name="BuiltIn_AutoFilter___15___47">#REF!</definedName>
    <definedName name="BuiltIn_AutoFilter___15___48">#REF!</definedName>
    <definedName name="BuiltIn_AutoFilter___15___49">#REF!</definedName>
    <definedName name="BuiltIn_AutoFilter___15___50">#REF!</definedName>
    <definedName name="BuiltIn_AutoFilter___15___52">#REF!</definedName>
    <definedName name="BuiltIn_AutoFilter___15___53">#REF!</definedName>
    <definedName name="BuiltIn_AutoFilter___15___54">#REF!</definedName>
    <definedName name="BuiltIn_AutoFilter___15___55">#REF!</definedName>
    <definedName name="BuiltIn_AutoFilter___15___56">#REF!</definedName>
    <definedName name="BuiltIn_AutoFilter___15___57">#REF!</definedName>
    <definedName name="BuiltIn_AutoFilter___15___58">#REF!</definedName>
    <definedName name="BuiltIn_AutoFilter___15___59">#REF!</definedName>
    <definedName name="BuiltIn_AutoFilter___15___60">#REF!</definedName>
    <definedName name="BuiltIn_AutoFilter___15_1">#REF!</definedName>
    <definedName name="BuiltIn_AutoFilter___15_1___0">#REF!</definedName>
    <definedName name="BuiltIn_AutoFilter___15_1___20">#REF!</definedName>
    <definedName name="BuiltIn_AutoFilter___15_1___21">#REF!</definedName>
    <definedName name="BuiltIn_AutoFilter___15_1___22">#REF!</definedName>
    <definedName name="BuiltIn_AutoFilter___15_1___23">#REF!</definedName>
    <definedName name="BuiltIn_AutoFilter___15_1___24">#REF!</definedName>
    <definedName name="BuiltIn_AutoFilter___15_1___25">#REF!</definedName>
    <definedName name="BuiltIn_AutoFilter___15_1___26">#REF!</definedName>
    <definedName name="BuiltIn_AutoFilter___15_1___27">#REF!</definedName>
    <definedName name="BuiltIn_AutoFilter___15_1___28">#REF!</definedName>
    <definedName name="BuiltIn_AutoFilter___15_1___29">#REF!</definedName>
    <definedName name="BuiltIn_AutoFilter___15_1___30">#REF!</definedName>
    <definedName name="BuiltIn_AutoFilter___15_1___31">#REF!</definedName>
    <definedName name="BuiltIn_AutoFilter___15_1___32">#REF!</definedName>
    <definedName name="BuiltIn_AutoFilter___15_1___33">#REF!</definedName>
    <definedName name="BuiltIn_AutoFilter___15_1___34">#REF!</definedName>
    <definedName name="BuiltIn_AutoFilter___15_1___35">#REF!</definedName>
    <definedName name="BuiltIn_AutoFilter___15_1___36">#REF!</definedName>
    <definedName name="BuiltIn_AutoFilter___15_1___37">#REF!</definedName>
    <definedName name="BuiltIn_AutoFilter___15_1___38">#REF!</definedName>
    <definedName name="BuiltIn_AutoFilter___15_1___39">#REF!</definedName>
    <definedName name="BuiltIn_AutoFilter___15_1___40">#REF!</definedName>
    <definedName name="BuiltIn_AutoFilter___15_1___41">#REF!</definedName>
    <definedName name="BuiltIn_AutoFilter___15_1___42">#REF!</definedName>
    <definedName name="BuiltIn_AutoFilter___15_1___43">#REF!</definedName>
    <definedName name="BuiltIn_AutoFilter___15_1___44">#REF!</definedName>
    <definedName name="BuiltIn_AutoFilter___15_1___45">#REF!</definedName>
    <definedName name="BuiltIn_AutoFilter___15_1___46">#REF!</definedName>
    <definedName name="BuiltIn_AutoFilter___15_1___47">#REF!</definedName>
    <definedName name="BuiltIn_AutoFilter___15_1___48">#REF!</definedName>
    <definedName name="BuiltIn_AutoFilter___15_1___49">#REF!</definedName>
    <definedName name="BuiltIn_AutoFilter___15_1___50">#REF!</definedName>
    <definedName name="BuiltIn_AutoFilter___15_1___52">#REF!</definedName>
    <definedName name="BuiltIn_AutoFilter___15_1___53">#REF!</definedName>
    <definedName name="BuiltIn_AutoFilter___15_1___54">#REF!</definedName>
    <definedName name="BuiltIn_AutoFilter___15_1___55">#REF!</definedName>
    <definedName name="BuiltIn_AutoFilter___15_1___56">#REF!</definedName>
    <definedName name="BuiltIn_AutoFilter___15_1___57">#REF!</definedName>
    <definedName name="BuiltIn_AutoFilter___15_1___58">#REF!</definedName>
    <definedName name="BuiltIn_AutoFilter___15_1___59">#REF!</definedName>
    <definedName name="BuiltIn_AutoFilter___15_1___60">#REF!</definedName>
    <definedName name="BuiltIn_AutoFilter___15_2">#REF!</definedName>
    <definedName name="BuiltIn_AutoFilter___15_2___0">#REF!</definedName>
    <definedName name="BuiltIn_AutoFilter___15_2___20">#REF!</definedName>
    <definedName name="BuiltIn_AutoFilter___15_2___21">#REF!</definedName>
    <definedName name="BuiltIn_AutoFilter___15_2___22">#REF!</definedName>
    <definedName name="BuiltIn_AutoFilter___15_2___23">#REF!</definedName>
    <definedName name="BuiltIn_AutoFilter___15_2___24">#REF!</definedName>
    <definedName name="BuiltIn_AutoFilter___15_2___25">#REF!</definedName>
    <definedName name="BuiltIn_AutoFilter___15_2___26">#REF!</definedName>
    <definedName name="BuiltIn_AutoFilter___15_2___27">#REF!</definedName>
    <definedName name="BuiltIn_AutoFilter___15_2___28">#REF!</definedName>
    <definedName name="BuiltIn_AutoFilter___15_2___29">#REF!</definedName>
    <definedName name="BuiltIn_AutoFilter___15_2___30">#REF!</definedName>
    <definedName name="BuiltIn_AutoFilter___15_2___31">#REF!</definedName>
    <definedName name="BuiltIn_AutoFilter___15_2___32">#REF!</definedName>
    <definedName name="BuiltIn_AutoFilter___15_2___33">#REF!</definedName>
    <definedName name="BuiltIn_AutoFilter___15_2___34">#REF!</definedName>
    <definedName name="BuiltIn_AutoFilter___15_2___35">#REF!</definedName>
    <definedName name="BuiltIn_AutoFilter___15_2___36">#REF!</definedName>
    <definedName name="BuiltIn_AutoFilter___15_2___37">#REF!</definedName>
    <definedName name="BuiltIn_AutoFilter___15_2___38">#REF!</definedName>
    <definedName name="BuiltIn_AutoFilter___15_2___39">#REF!</definedName>
    <definedName name="BuiltIn_AutoFilter___15_2___40">#REF!</definedName>
    <definedName name="BuiltIn_AutoFilter___15_2___41">#REF!</definedName>
    <definedName name="BuiltIn_AutoFilter___15_2___42">#REF!</definedName>
    <definedName name="BuiltIn_AutoFilter___15_2___43">#REF!</definedName>
    <definedName name="BuiltIn_AutoFilter___15_2___44">#REF!</definedName>
    <definedName name="BuiltIn_AutoFilter___15_2___45">#REF!</definedName>
    <definedName name="BuiltIn_AutoFilter___15_2___46">#REF!</definedName>
    <definedName name="BuiltIn_AutoFilter___15_2___47">#REF!</definedName>
    <definedName name="BuiltIn_AutoFilter___15_2___48">#REF!</definedName>
    <definedName name="BuiltIn_AutoFilter___15_2___49">#REF!</definedName>
    <definedName name="BuiltIn_AutoFilter___15_2___50">#REF!</definedName>
    <definedName name="BuiltIn_AutoFilter___15_2___52">#REF!</definedName>
    <definedName name="BuiltIn_AutoFilter___15_2___53">#REF!</definedName>
    <definedName name="BuiltIn_AutoFilter___15_2___54">#REF!</definedName>
    <definedName name="BuiltIn_AutoFilter___15_2___55">#REF!</definedName>
    <definedName name="BuiltIn_AutoFilter___15_2___56">#REF!</definedName>
    <definedName name="BuiltIn_AutoFilter___15_2___57">#REF!</definedName>
    <definedName name="BuiltIn_AutoFilter___15_2___58">#REF!</definedName>
    <definedName name="BuiltIn_AutoFilter___15_2___59">#REF!</definedName>
    <definedName name="BuiltIn_AutoFilter___15_2___60">#REF!</definedName>
    <definedName name="BuiltIn_AutoFilter___15_3">#REF!</definedName>
    <definedName name="BuiltIn_AutoFilter___15_3___0">#REF!</definedName>
    <definedName name="BuiltIn_AutoFilter___15_3___20">#REF!</definedName>
    <definedName name="BuiltIn_AutoFilter___15_3___21">#REF!</definedName>
    <definedName name="BuiltIn_AutoFilter___15_3___22">#REF!</definedName>
    <definedName name="BuiltIn_AutoFilter___15_3___23">#REF!</definedName>
    <definedName name="BuiltIn_AutoFilter___15_3___24">#REF!</definedName>
    <definedName name="BuiltIn_AutoFilter___15_3___25">#REF!</definedName>
    <definedName name="BuiltIn_AutoFilter___15_3___26">#REF!</definedName>
    <definedName name="BuiltIn_AutoFilter___15_3___27">#REF!</definedName>
    <definedName name="BuiltIn_AutoFilter___15_3___28">#REF!</definedName>
    <definedName name="BuiltIn_AutoFilter___15_3___29">#REF!</definedName>
    <definedName name="BuiltIn_AutoFilter___15_3___30">#REF!</definedName>
    <definedName name="BuiltIn_AutoFilter___15_3___31">#REF!</definedName>
    <definedName name="BuiltIn_AutoFilter___15_3___32">#REF!</definedName>
    <definedName name="BuiltIn_AutoFilter___15_3___33">#REF!</definedName>
    <definedName name="BuiltIn_AutoFilter___15_3___34">#REF!</definedName>
    <definedName name="BuiltIn_AutoFilter___15_3___35">#REF!</definedName>
    <definedName name="BuiltIn_AutoFilter___15_3___36">#REF!</definedName>
    <definedName name="BuiltIn_AutoFilter___15_3___37">#REF!</definedName>
    <definedName name="BuiltIn_AutoFilter___15_3___38">#REF!</definedName>
    <definedName name="BuiltIn_AutoFilter___15_3___39">#REF!</definedName>
    <definedName name="BuiltIn_AutoFilter___15_3___40">#REF!</definedName>
    <definedName name="BuiltIn_AutoFilter___15_3___41">#REF!</definedName>
    <definedName name="BuiltIn_AutoFilter___15_3___42">#REF!</definedName>
    <definedName name="BuiltIn_AutoFilter___15_3___43">#REF!</definedName>
    <definedName name="BuiltIn_AutoFilter___15_3___44">#REF!</definedName>
    <definedName name="BuiltIn_AutoFilter___15_3___45">#REF!</definedName>
    <definedName name="BuiltIn_AutoFilter___15_3___46">#REF!</definedName>
    <definedName name="BuiltIn_AutoFilter___15_3___47">#REF!</definedName>
    <definedName name="BuiltIn_AutoFilter___15_3___48">#REF!</definedName>
    <definedName name="BuiltIn_AutoFilter___15_3___49">#REF!</definedName>
    <definedName name="BuiltIn_AutoFilter___15_3___50">#REF!</definedName>
    <definedName name="BuiltIn_AutoFilter___15_3___52">#REF!</definedName>
    <definedName name="BuiltIn_AutoFilter___15_3___53">#REF!</definedName>
    <definedName name="BuiltIn_AutoFilter___15_3___54">#REF!</definedName>
    <definedName name="BuiltIn_AutoFilter___15_3___55">#REF!</definedName>
    <definedName name="BuiltIn_AutoFilter___15_3___56">#REF!</definedName>
    <definedName name="BuiltIn_AutoFilter___15_3___57">#REF!</definedName>
    <definedName name="BuiltIn_AutoFilter___15_3___58">#REF!</definedName>
    <definedName name="BuiltIn_AutoFilter___15_3___59">#REF!</definedName>
    <definedName name="BuiltIn_AutoFilter___15_3___60">#REF!</definedName>
    <definedName name="BuiltIn_AutoFilter___15_4">#REF!</definedName>
    <definedName name="BuiltIn_AutoFilter___15_4___0">#REF!</definedName>
    <definedName name="BuiltIn_AutoFilter___15_4___20">#REF!</definedName>
    <definedName name="BuiltIn_AutoFilter___15_4___21">#REF!</definedName>
    <definedName name="BuiltIn_AutoFilter___15_4___22">#REF!</definedName>
    <definedName name="BuiltIn_AutoFilter___15_4___23">#REF!</definedName>
    <definedName name="BuiltIn_AutoFilter___15_4___24">#REF!</definedName>
    <definedName name="BuiltIn_AutoFilter___15_4___25">#REF!</definedName>
    <definedName name="BuiltIn_AutoFilter___15_4___26">#REF!</definedName>
    <definedName name="BuiltIn_AutoFilter___15_4___27">#REF!</definedName>
    <definedName name="BuiltIn_AutoFilter___15_4___28">#REF!</definedName>
    <definedName name="BuiltIn_AutoFilter___15_4___29">#REF!</definedName>
    <definedName name="BuiltIn_AutoFilter___15_4___30">#REF!</definedName>
    <definedName name="BuiltIn_AutoFilter___15_4___31">#REF!</definedName>
    <definedName name="BuiltIn_AutoFilter___15_4___32">#REF!</definedName>
    <definedName name="BuiltIn_AutoFilter___15_4___33">#REF!</definedName>
    <definedName name="BuiltIn_AutoFilter___15_4___34">#REF!</definedName>
    <definedName name="BuiltIn_AutoFilter___15_4___35">#REF!</definedName>
    <definedName name="BuiltIn_AutoFilter___15_4___36">#REF!</definedName>
    <definedName name="BuiltIn_AutoFilter___15_4___37">#REF!</definedName>
    <definedName name="BuiltIn_AutoFilter___15_4___38">#REF!</definedName>
    <definedName name="BuiltIn_AutoFilter___15_4___39">#REF!</definedName>
    <definedName name="BuiltIn_AutoFilter___15_4___40">#REF!</definedName>
    <definedName name="BuiltIn_AutoFilter___15_4___41">#REF!</definedName>
    <definedName name="BuiltIn_AutoFilter___15_4___42">#REF!</definedName>
    <definedName name="BuiltIn_AutoFilter___15_4___43">#REF!</definedName>
    <definedName name="BuiltIn_AutoFilter___15_4___44">#REF!</definedName>
    <definedName name="BuiltIn_AutoFilter___15_4___45">#REF!</definedName>
    <definedName name="BuiltIn_AutoFilter___15_4___46">#REF!</definedName>
    <definedName name="BuiltIn_AutoFilter___15_4___47">#REF!</definedName>
    <definedName name="BuiltIn_AutoFilter___15_4___48">#REF!</definedName>
    <definedName name="BuiltIn_AutoFilter___15_4___49">#REF!</definedName>
    <definedName name="BuiltIn_AutoFilter___15_4___50">#REF!</definedName>
    <definedName name="BuiltIn_AutoFilter___15_4___52">#REF!</definedName>
    <definedName name="BuiltIn_AutoFilter___15_4___53">#REF!</definedName>
    <definedName name="BuiltIn_AutoFilter___15_4___54">#REF!</definedName>
    <definedName name="BuiltIn_AutoFilter___15_4___55">#REF!</definedName>
    <definedName name="BuiltIn_AutoFilter___15_4___56">#REF!</definedName>
    <definedName name="BuiltIn_AutoFilter___15_4___57">#REF!</definedName>
    <definedName name="BuiltIn_AutoFilter___15_4___58">#REF!</definedName>
    <definedName name="BuiltIn_AutoFilter___15_4___59">#REF!</definedName>
    <definedName name="BuiltIn_AutoFilter___15_4___60">#REF!</definedName>
    <definedName name="BuiltIn_AutoFilter___15_5">#REF!</definedName>
    <definedName name="BuiltIn_AutoFilter___15_5___0">#REF!</definedName>
    <definedName name="BuiltIn_AutoFilter___15_5___20">#REF!</definedName>
    <definedName name="BuiltIn_AutoFilter___15_5___21">#REF!</definedName>
    <definedName name="BuiltIn_AutoFilter___15_5___22">#REF!</definedName>
    <definedName name="BuiltIn_AutoFilter___15_5___23">#REF!</definedName>
    <definedName name="BuiltIn_AutoFilter___15_5___24">#REF!</definedName>
    <definedName name="BuiltIn_AutoFilter___15_5___25">#REF!</definedName>
    <definedName name="BuiltIn_AutoFilter___15_5___26">#REF!</definedName>
    <definedName name="BuiltIn_AutoFilter___15_5___27">#REF!</definedName>
    <definedName name="BuiltIn_AutoFilter___15_5___28">#REF!</definedName>
    <definedName name="BuiltIn_AutoFilter___15_5___29">#REF!</definedName>
    <definedName name="BuiltIn_AutoFilter___15_5___30">#REF!</definedName>
    <definedName name="BuiltIn_AutoFilter___15_5___31">#REF!</definedName>
    <definedName name="BuiltIn_AutoFilter___15_5___32">#REF!</definedName>
    <definedName name="BuiltIn_AutoFilter___15_5___33">#REF!</definedName>
    <definedName name="BuiltIn_AutoFilter___15_5___34">#REF!</definedName>
    <definedName name="BuiltIn_AutoFilter___15_5___35">#REF!</definedName>
    <definedName name="BuiltIn_AutoFilter___15_5___36">#REF!</definedName>
    <definedName name="BuiltIn_AutoFilter___15_5___37">#REF!</definedName>
    <definedName name="BuiltIn_AutoFilter___15_5___38">#REF!</definedName>
    <definedName name="BuiltIn_AutoFilter___15_5___39">#REF!</definedName>
    <definedName name="BuiltIn_AutoFilter___15_5___40">#REF!</definedName>
    <definedName name="BuiltIn_AutoFilter___15_5___41">#REF!</definedName>
    <definedName name="BuiltIn_AutoFilter___15_5___42">#REF!</definedName>
    <definedName name="BuiltIn_AutoFilter___15_5___43">#REF!</definedName>
    <definedName name="BuiltIn_AutoFilter___15_5___44">#REF!</definedName>
    <definedName name="BuiltIn_AutoFilter___15_5___45">#REF!</definedName>
    <definedName name="BuiltIn_AutoFilter___15_5___46">#REF!</definedName>
    <definedName name="BuiltIn_AutoFilter___15_5___47">#REF!</definedName>
    <definedName name="BuiltIn_AutoFilter___15_5___48">#REF!</definedName>
    <definedName name="BuiltIn_AutoFilter___15_5___49">#REF!</definedName>
    <definedName name="BuiltIn_AutoFilter___15_5___50">#REF!</definedName>
    <definedName name="BuiltIn_AutoFilter___15_5___52">#REF!</definedName>
    <definedName name="BuiltIn_AutoFilter___15_5___53">#REF!</definedName>
    <definedName name="BuiltIn_AutoFilter___15_5___54">#REF!</definedName>
    <definedName name="BuiltIn_AutoFilter___15_5___55">#REF!</definedName>
    <definedName name="BuiltIn_AutoFilter___15_5___56">#REF!</definedName>
    <definedName name="BuiltIn_AutoFilter___15_5___57">#REF!</definedName>
    <definedName name="BuiltIn_AutoFilter___15_5___58">#REF!</definedName>
    <definedName name="BuiltIn_AutoFilter___15_5___59">#REF!</definedName>
    <definedName name="BuiltIn_AutoFilter___15_5___60">#REF!</definedName>
    <definedName name="BuiltIn_AutoFilter___15_6">#REF!</definedName>
    <definedName name="BuiltIn_AutoFilter___15_6___0">#REF!</definedName>
    <definedName name="BuiltIn_AutoFilter___15_6___20">#REF!</definedName>
    <definedName name="BuiltIn_AutoFilter___15_6___21">#REF!</definedName>
    <definedName name="BuiltIn_AutoFilter___15_6___22">#REF!</definedName>
    <definedName name="BuiltIn_AutoFilter___15_6___23">#REF!</definedName>
    <definedName name="BuiltIn_AutoFilter___15_6___24">#REF!</definedName>
    <definedName name="BuiltIn_AutoFilter___15_6___25">#REF!</definedName>
    <definedName name="BuiltIn_AutoFilter___15_6___26">#REF!</definedName>
    <definedName name="BuiltIn_AutoFilter___15_6___27">#REF!</definedName>
    <definedName name="BuiltIn_AutoFilter___15_6___28">#REF!</definedName>
    <definedName name="BuiltIn_AutoFilter___15_6___29">#REF!</definedName>
    <definedName name="BuiltIn_AutoFilter___15_6___30">#REF!</definedName>
    <definedName name="BuiltIn_AutoFilter___15_6___31">#REF!</definedName>
    <definedName name="BuiltIn_AutoFilter___15_6___32">#REF!</definedName>
    <definedName name="BuiltIn_AutoFilter___15_6___33">#REF!</definedName>
    <definedName name="BuiltIn_AutoFilter___15_6___34">#REF!</definedName>
    <definedName name="BuiltIn_AutoFilter___15_6___35">#REF!</definedName>
    <definedName name="BuiltIn_AutoFilter___15_6___36">#REF!</definedName>
    <definedName name="BuiltIn_AutoFilter___15_6___37">#REF!</definedName>
    <definedName name="BuiltIn_AutoFilter___15_6___38">#REF!</definedName>
    <definedName name="BuiltIn_AutoFilter___15_6___39">#REF!</definedName>
    <definedName name="BuiltIn_AutoFilter___15_6___40">#REF!</definedName>
    <definedName name="BuiltIn_AutoFilter___15_6___41">#REF!</definedName>
    <definedName name="BuiltIn_AutoFilter___15_6___42">#REF!</definedName>
    <definedName name="BuiltIn_AutoFilter___15_6___43">#REF!</definedName>
    <definedName name="BuiltIn_AutoFilter___15_6___44">#REF!</definedName>
    <definedName name="BuiltIn_AutoFilter___15_6___45">#REF!</definedName>
    <definedName name="BuiltIn_AutoFilter___15_6___46">#REF!</definedName>
    <definedName name="BuiltIn_AutoFilter___15_6___47">#REF!</definedName>
    <definedName name="BuiltIn_AutoFilter___15_6___48">#REF!</definedName>
    <definedName name="BuiltIn_AutoFilter___15_6___49">#REF!</definedName>
    <definedName name="BuiltIn_AutoFilter___15_6___50">#REF!</definedName>
    <definedName name="BuiltIn_AutoFilter___15_6___52">#REF!</definedName>
    <definedName name="BuiltIn_AutoFilter___15_6___53">#REF!</definedName>
    <definedName name="BuiltIn_AutoFilter___15_6___54">#REF!</definedName>
    <definedName name="BuiltIn_AutoFilter___15_6___55">#REF!</definedName>
    <definedName name="BuiltIn_AutoFilter___15_6___56">#REF!</definedName>
    <definedName name="BuiltIn_AutoFilter___15_6___57">#REF!</definedName>
    <definedName name="BuiltIn_AutoFilter___15_6___58">#REF!</definedName>
    <definedName name="BuiltIn_AutoFilter___15_6___59">#REF!</definedName>
    <definedName name="BuiltIn_AutoFilter___15_6___60">#REF!</definedName>
    <definedName name="BuiltIn_AutoFilter___16">#REF!</definedName>
    <definedName name="BuiltIn_AutoFilter___2">#REF!</definedName>
    <definedName name="BuiltIn_AutoFilter___2_1">#REF!</definedName>
    <definedName name="BuiltIn_AutoFilter___2_2">#REF!</definedName>
    <definedName name="BuiltIn_AutoFilter___25">#REF!</definedName>
    <definedName name="BuiltIn_AutoFilter___30">#REF!</definedName>
    <definedName name="BuiltIn_AutoFilter___31">#REF!</definedName>
    <definedName name="BuiltIn_AutoFilter___39">#REF!</definedName>
    <definedName name="BuiltIn_AutoFilter___39___0">#REF!</definedName>
    <definedName name="BuiltIn_AutoFilter___39___20">#REF!</definedName>
    <definedName name="BuiltIn_AutoFilter___39___21">#REF!</definedName>
    <definedName name="BuiltIn_AutoFilter___39___22">#REF!</definedName>
    <definedName name="BuiltIn_AutoFilter___39___23">#REF!</definedName>
    <definedName name="BuiltIn_AutoFilter___39___24">#REF!</definedName>
    <definedName name="BuiltIn_AutoFilter___39___25">#REF!</definedName>
    <definedName name="BuiltIn_AutoFilter___39___26">#REF!</definedName>
    <definedName name="BuiltIn_AutoFilter___39___27">#REF!</definedName>
    <definedName name="BuiltIn_AutoFilter___39___28">#REF!</definedName>
    <definedName name="BuiltIn_AutoFilter___39___29">#REF!</definedName>
    <definedName name="BuiltIn_AutoFilter___39___30">#REF!</definedName>
    <definedName name="BuiltIn_AutoFilter___39___31">#REF!</definedName>
    <definedName name="BuiltIn_AutoFilter___39___32">#REF!</definedName>
    <definedName name="BuiltIn_AutoFilter___39___33">#REF!</definedName>
    <definedName name="BuiltIn_AutoFilter___39___34">#REF!</definedName>
    <definedName name="BuiltIn_AutoFilter___39___35">#REF!</definedName>
    <definedName name="BuiltIn_AutoFilter___39___36">#REF!</definedName>
    <definedName name="BuiltIn_AutoFilter___39___37">#REF!</definedName>
    <definedName name="BuiltIn_AutoFilter___39___38">#REF!</definedName>
    <definedName name="BuiltIn_AutoFilter___39___39">#REF!</definedName>
    <definedName name="BuiltIn_AutoFilter___39___40">#REF!</definedName>
    <definedName name="BuiltIn_AutoFilter___39___41">#REF!</definedName>
    <definedName name="BuiltIn_AutoFilter___39___42">#REF!</definedName>
    <definedName name="BuiltIn_AutoFilter___39___43">#REF!</definedName>
    <definedName name="BuiltIn_AutoFilter___39___44">#REF!</definedName>
    <definedName name="BuiltIn_AutoFilter___39___45">#REF!</definedName>
    <definedName name="BuiltIn_AutoFilter___39___46">#REF!</definedName>
    <definedName name="BuiltIn_AutoFilter___39___47">#REF!</definedName>
    <definedName name="BuiltIn_AutoFilter___39___48">#REF!</definedName>
    <definedName name="BuiltIn_AutoFilter___39___49">#REF!</definedName>
    <definedName name="BuiltIn_AutoFilter___39___50">#REF!</definedName>
    <definedName name="BuiltIn_AutoFilter___39___52">#REF!</definedName>
    <definedName name="BuiltIn_AutoFilter___39___53">#REF!</definedName>
    <definedName name="BuiltIn_AutoFilter___39___54">#REF!</definedName>
    <definedName name="BuiltIn_AutoFilter___39___55">#REF!</definedName>
    <definedName name="BuiltIn_AutoFilter___39___56">#REF!</definedName>
    <definedName name="BuiltIn_AutoFilter___39___57">#REF!</definedName>
    <definedName name="BuiltIn_AutoFilter___39___58">#REF!</definedName>
    <definedName name="BuiltIn_AutoFilter___39___59">#REF!</definedName>
    <definedName name="BuiltIn_AutoFilter___39___60">#REF!</definedName>
    <definedName name="BuiltIn_AutoFilter___7">#REF!</definedName>
    <definedName name="BuiltIn_AutoFilter___7___0">#REF!</definedName>
    <definedName name="BuiltIn_AutoFilter___7___20">#REF!</definedName>
    <definedName name="BuiltIn_AutoFilter___7___21">#REF!</definedName>
    <definedName name="BuiltIn_AutoFilter___7___22">#REF!</definedName>
    <definedName name="BuiltIn_AutoFilter___7___23">#REF!</definedName>
    <definedName name="BuiltIn_AutoFilter___7___24">#REF!</definedName>
    <definedName name="BuiltIn_AutoFilter___7___25">#REF!</definedName>
    <definedName name="BuiltIn_AutoFilter___7___26">#REF!</definedName>
    <definedName name="BuiltIn_AutoFilter___7___27">#REF!</definedName>
    <definedName name="BuiltIn_AutoFilter___7___28">#REF!</definedName>
    <definedName name="BuiltIn_AutoFilter___7___29">#REF!</definedName>
    <definedName name="BuiltIn_AutoFilter___7___30">#REF!</definedName>
    <definedName name="BuiltIn_AutoFilter___7___31">#REF!</definedName>
    <definedName name="BuiltIn_AutoFilter___7___32">#REF!</definedName>
    <definedName name="BuiltIn_AutoFilter___7___33">#REF!</definedName>
    <definedName name="BuiltIn_AutoFilter___7___34">#REF!</definedName>
    <definedName name="BuiltIn_AutoFilter___7___35">#REF!</definedName>
    <definedName name="BuiltIn_AutoFilter___7___36">#REF!</definedName>
    <definedName name="BuiltIn_AutoFilter___7___37">#REF!</definedName>
    <definedName name="BuiltIn_AutoFilter___7___38">#REF!</definedName>
    <definedName name="BuiltIn_AutoFilter___7___39">#REF!</definedName>
    <definedName name="BuiltIn_AutoFilter___7___40">#REF!</definedName>
    <definedName name="BuiltIn_AutoFilter___7___41">#REF!</definedName>
    <definedName name="BuiltIn_AutoFilter___7___42">#REF!</definedName>
    <definedName name="BuiltIn_AutoFilter___7___43">#REF!</definedName>
    <definedName name="BuiltIn_AutoFilter___7___44">#REF!</definedName>
    <definedName name="BuiltIn_AutoFilter___7___45">#REF!</definedName>
    <definedName name="BuiltIn_AutoFilter___7___46">#REF!</definedName>
    <definedName name="BuiltIn_AutoFilter___7___47">#REF!</definedName>
    <definedName name="BuiltIn_AutoFilter___7___48">#REF!</definedName>
    <definedName name="BuiltIn_AutoFilter___7___49">#REF!</definedName>
    <definedName name="BuiltIn_AutoFilter___7___50">#REF!</definedName>
    <definedName name="BuiltIn_AutoFilter___7___52">#REF!</definedName>
    <definedName name="BuiltIn_AutoFilter___7___53">#REF!</definedName>
    <definedName name="BuiltIn_AutoFilter___7___54">#REF!</definedName>
    <definedName name="BuiltIn_AutoFilter___7___55">#REF!</definedName>
    <definedName name="BuiltIn_AutoFilter___7___56">#REF!</definedName>
    <definedName name="BuiltIn_AutoFilter___7___57">#REF!</definedName>
    <definedName name="BuiltIn_AutoFilter___7___58">#REF!</definedName>
    <definedName name="BuiltIn_AutoFilter___7___59">#REF!</definedName>
    <definedName name="BuiltIn_AutoFilter___7___60">#REF!</definedName>
    <definedName name="BuiltIn_AutoFilter___7_1">#REF!</definedName>
    <definedName name="BuiltIn_AutoFilter___7_1___0">#REF!</definedName>
    <definedName name="BuiltIn_AutoFilter___7_1___20">#REF!</definedName>
    <definedName name="BuiltIn_AutoFilter___7_1___21">#REF!</definedName>
    <definedName name="BuiltIn_AutoFilter___7_1___22">#REF!</definedName>
    <definedName name="BuiltIn_AutoFilter___7_1___23">#REF!</definedName>
    <definedName name="BuiltIn_AutoFilter___7_1___24">#REF!</definedName>
    <definedName name="BuiltIn_AutoFilter___7_1___25">#REF!</definedName>
    <definedName name="BuiltIn_AutoFilter___7_1___26">#REF!</definedName>
    <definedName name="BuiltIn_AutoFilter___7_1___27">#REF!</definedName>
    <definedName name="BuiltIn_AutoFilter___7_1___28">#REF!</definedName>
    <definedName name="BuiltIn_AutoFilter___7_1___29">#REF!</definedName>
    <definedName name="BuiltIn_AutoFilter___7_1___30">#REF!</definedName>
    <definedName name="BuiltIn_AutoFilter___7_1___31">#REF!</definedName>
    <definedName name="BuiltIn_AutoFilter___7_1___32">#REF!</definedName>
    <definedName name="BuiltIn_AutoFilter___7_1___33">#REF!</definedName>
    <definedName name="BuiltIn_AutoFilter___7_1___34">#REF!</definedName>
    <definedName name="BuiltIn_AutoFilter___7_1___35">#REF!</definedName>
    <definedName name="BuiltIn_AutoFilter___7_1___36">#REF!</definedName>
    <definedName name="BuiltIn_AutoFilter___7_1___37">#REF!</definedName>
    <definedName name="BuiltIn_AutoFilter___7_1___38">#REF!</definedName>
    <definedName name="BuiltIn_AutoFilter___7_1___39">#REF!</definedName>
    <definedName name="BuiltIn_AutoFilter___7_1___40">#REF!</definedName>
    <definedName name="BuiltIn_AutoFilter___7_1___41">#REF!</definedName>
    <definedName name="BuiltIn_AutoFilter___7_1___42">#REF!</definedName>
    <definedName name="BuiltIn_AutoFilter___7_1___43">#REF!</definedName>
    <definedName name="BuiltIn_AutoFilter___7_1___44">#REF!</definedName>
    <definedName name="BuiltIn_AutoFilter___7_1___45">#REF!</definedName>
    <definedName name="BuiltIn_AutoFilter___7_1___46">#REF!</definedName>
    <definedName name="BuiltIn_AutoFilter___7_1___47">#REF!</definedName>
    <definedName name="BuiltIn_AutoFilter___7_1___48">#REF!</definedName>
    <definedName name="BuiltIn_AutoFilter___7_1___49">#REF!</definedName>
    <definedName name="BuiltIn_AutoFilter___7_1___50">#REF!</definedName>
    <definedName name="BuiltIn_AutoFilter___7_1___52">#REF!</definedName>
    <definedName name="BuiltIn_AutoFilter___7_1___53">#REF!</definedName>
    <definedName name="BuiltIn_AutoFilter___7_1___54">#REF!</definedName>
    <definedName name="BuiltIn_AutoFilter___7_1___55">#REF!</definedName>
    <definedName name="BuiltIn_AutoFilter___7_1___56">#REF!</definedName>
    <definedName name="BuiltIn_AutoFilter___7_1___57">#REF!</definedName>
    <definedName name="BuiltIn_AutoFilter___7_1___58">#REF!</definedName>
    <definedName name="BuiltIn_AutoFilter___7_1___59">#REF!</definedName>
    <definedName name="BuiltIn_AutoFilter___7_1___60">#REF!</definedName>
    <definedName name="BuiltIn_AutoFilter___8">#REF!</definedName>
    <definedName name="BuiltIn_AutoFilter___8___0">#REF!</definedName>
    <definedName name="BuiltIn_AutoFilter___8___20">#REF!</definedName>
    <definedName name="BuiltIn_AutoFilter___8___21">#REF!</definedName>
    <definedName name="BuiltIn_AutoFilter___8___22">#REF!</definedName>
    <definedName name="BuiltIn_AutoFilter___8___23">#REF!</definedName>
    <definedName name="BuiltIn_AutoFilter___8___24">#REF!</definedName>
    <definedName name="BuiltIn_AutoFilter___8___25">#REF!</definedName>
    <definedName name="BuiltIn_AutoFilter___8___26">#REF!</definedName>
    <definedName name="BuiltIn_AutoFilter___8___27">#REF!</definedName>
    <definedName name="BuiltIn_AutoFilter___8___28">#REF!</definedName>
    <definedName name="BuiltIn_AutoFilter___8___29">#REF!</definedName>
    <definedName name="BuiltIn_AutoFilter___8___30">#REF!</definedName>
    <definedName name="BuiltIn_AutoFilter___8___31">#REF!</definedName>
    <definedName name="BuiltIn_AutoFilter___8___32">#REF!</definedName>
    <definedName name="BuiltIn_AutoFilter___8___33">#REF!</definedName>
    <definedName name="BuiltIn_AutoFilter___8___34">#REF!</definedName>
    <definedName name="BuiltIn_AutoFilter___8___35">#REF!</definedName>
    <definedName name="BuiltIn_AutoFilter___8___36">#REF!</definedName>
    <definedName name="BuiltIn_AutoFilter___8___37">#REF!</definedName>
    <definedName name="BuiltIn_AutoFilter___8___38">#REF!</definedName>
    <definedName name="BuiltIn_AutoFilter___8___39">#REF!</definedName>
    <definedName name="BuiltIn_AutoFilter___8___40">#REF!</definedName>
    <definedName name="BuiltIn_AutoFilter___8___41">#REF!</definedName>
    <definedName name="BuiltIn_AutoFilter___8___42">#REF!</definedName>
    <definedName name="BuiltIn_AutoFilter___8___43">#REF!</definedName>
    <definedName name="BuiltIn_AutoFilter___8___44">#REF!</definedName>
    <definedName name="BuiltIn_AutoFilter___8___45">#REF!</definedName>
    <definedName name="BuiltIn_AutoFilter___8___46">#REF!</definedName>
    <definedName name="BuiltIn_AutoFilter___8___47">#REF!</definedName>
    <definedName name="BuiltIn_AutoFilter___8___48">#REF!</definedName>
    <definedName name="BuiltIn_AutoFilter___8___49">#REF!</definedName>
    <definedName name="BuiltIn_AutoFilter___8___50">#REF!</definedName>
    <definedName name="BuiltIn_AutoFilter___8___52">#REF!</definedName>
    <definedName name="BuiltIn_AutoFilter___8___53">#REF!</definedName>
    <definedName name="BuiltIn_AutoFilter___8___54">#REF!</definedName>
    <definedName name="BuiltIn_AutoFilter___8___55">#REF!</definedName>
    <definedName name="BuiltIn_AutoFilter___8___56">#REF!</definedName>
    <definedName name="BuiltIn_AutoFilter___8___57">#REF!</definedName>
    <definedName name="BuiltIn_AutoFilter___8___58">#REF!</definedName>
    <definedName name="BuiltIn_AutoFilter___8___59">#REF!</definedName>
    <definedName name="BuiltIn_AutoFilter___8___60">#REF!</definedName>
    <definedName name="BuiltIn_AutoFilter___8_1">#REF!</definedName>
    <definedName name="BuiltIn_AutoFilter___8_1___0">#REF!</definedName>
    <definedName name="BuiltIn_AutoFilter___8_1___20">#REF!</definedName>
    <definedName name="BuiltIn_AutoFilter___8_1___21">#REF!</definedName>
    <definedName name="BuiltIn_AutoFilter___8_1___22">#REF!</definedName>
    <definedName name="BuiltIn_AutoFilter___8_1___23">#REF!</definedName>
    <definedName name="BuiltIn_AutoFilter___8_1___24">#REF!</definedName>
    <definedName name="BuiltIn_AutoFilter___8_1___25">#REF!</definedName>
    <definedName name="BuiltIn_AutoFilter___8_1___26">#REF!</definedName>
    <definedName name="BuiltIn_AutoFilter___8_1___27">#REF!</definedName>
    <definedName name="BuiltIn_AutoFilter___8_1___28">#REF!</definedName>
    <definedName name="BuiltIn_AutoFilter___8_1___29">#REF!</definedName>
    <definedName name="BuiltIn_AutoFilter___8_1___30">#REF!</definedName>
    <definedName name="BuiltIn_AutoFilter___8_1___31">#REF!</definedName>
    <definedName name="BuiltIn_AutoFilter___8_1___32">#REF!</definedName>
    <definedName name="BuiltIn_AutoFilter___8_1___33">#REF!</definedName>
    <definedName name="BuiltIn_AutoFilter___8_1___34">#REF!</definedName>
    <definedName name="BuiltIn_AutoFilter___8_1___35">#REF!</definedName>
    <definedName name="BuiltIn_AutoFilter___8_1___36">#REF!</definedName>
    <definedName name="BuiltIn_AutoFilter___8_1___37">#REF!</definedName>
    <definedName name="BuiltIn_AutoFilter___8_1___38">#REF!</definedName>
    <definedName name="BuiltIn_AutoFilter___8_1___39">#REF!</definedName>
    <definedName name="BuiltIn_AutoFilter___8_1___40">#REF!</definedName>
    <definedName name="BuiltIn_AutoFilter___8_1___41">#REF!</definedName>
    <definedName name="BuiltIn_AutoFilter___8_1___42">#REF!</definedName>
    <definedName name="BuiltIn_AutoFilter___8_1___43">#REF!</definedName>
    <definedName name="BuiltIn_AutoFilter___8_1___44">#REF!</definedName>
    <definedName name="BuiltIn_AutoFilter___8_1___45">#REF!</definedName>
    <definedName name="BuiltIn_AutoFilter___8_1___46">#REF!</definedName>
    <definedName name="BuiltIn_AutoFilter___8_1___47">#REF!</definedName>
    <definedName name="BuiltIn_AutoFilter___8_1___48">#REF!</definedName>
    <definedName name="BuiltIn_AutoFilter___8_1___49">#REF!</definedName>
    <definedName name="BuiltIn_AutoFilter___8_1___50">#REF!</definedName>
    <definedName name="BuiltIn_AutoFilter___8_1___52">#REF!</definedName>
    <definedName name="BuiltIn_AutoFilter___8_1___53">#REF!</definedName>
    <definedName name="BuiltIn_AutoFilter___8_1___54">#REF!</definedName>
    <definedName name="BuiltIn_AutoFilter___8_1___55">#REF!</definedName>
    <definedName name="BuiltIn_AutoFilter___8_1___56">#REF!</definedName>
    <definedName name="BuiltIn_AutoFilter___8_1___57">#REF!</definedName>
    <definedName name="BuiltIn_AutoFilter___8_1___58">#REF!</definedName>
    <definedName name="BuiltIn_AutoFilter___8_1___59">#REF!</definedName>
    <definedName name="BuiltIn_AutoFilter___8_1___60">#REF!</definedName>
    <definedName name="BuiltIn_AutoFilter___8_10">#REF!</definedName>
    <definedName name="BuiltIn_AutoFilter___8_10___0">#REF!</definedName>
    <definedName name="BuiltIn_AutoFilter___8_10___20">#REF!</definedName>
    <definedName name="BuiltIn_AutoFilter___8_10___21">#REF!</definedName>
    <definedName name="BuiltIn_AutoFilter___8_10___22">#REF!</definedName>
    <definedName name="BuiltIn_AutoFilter___8_10___23">#REF!</definedName>
    <definedName name="BuiltIn_AutoFilter___8_10___24">#REF!</definedName>
    <definedName name="BuiltIn_AutoFilter___8_10___25">#REF!</definedName>
    <definedName name="BuiltIn_AutoFilter___8_10___26">#REF!</definedName>
    <definedName name="BuiltIn_AutoFilter___8_10___27">#REF!</definedName>
    <definedName name="BuiltIn_AutoFilter___8_10___28">#REF!</definedName>
    <definedName name="BuiltIn_AutoFilter___8_10___29">#REF!</definedName>
    <definedName name="BuiltIn_AutoFilter___8_10___30">#REF!</definedName>
    <definedName name="BuiltIn_AutoFilter___8_10___31">#REF!</definedName>
    <definedName name="BuiltIn_AutoFilter___8_10___32">#REF!</definedName>
    <definedName name="BuiltIn_AutoFilter___8_10___33">#REF!</definedName>
    <definedName name="BuiltIn_AutoFilter___8_10___34">#REF!</definedName>
    <definedName name="BuiltIn_AutoFilter___8_10___35">#REF!</definedName>
    <definedName name="BuiltIn_AutoFilter___8_10___36">#REF!</definedName>
    <definedName name="BuiltIn_AutoFilter___8_10___37">#REF!</definedName>
    <definedName name="BuiltIn_AutoFilter___8_10___38">#REF!</definedName>
    <definedName name="BuiltIn_AutoFilter___8_10___39">#REF!</definedName>
    <definedName name="BuiltIn_AutoFilter___8_10___40">#REF!</definedName>
    <definedName name="BuiltIn_AutoFilter___8_10___41">#REF!</definedName>
    <definedName name="BuiltIn_AutoFilter___8_10___42">#REF!</definedName>
    <definedName name="BuiltIn_AutoFilter___8_10___43">#REF!</definedName>
    <definedName name="BuiltIn_AutoFilter___8_10___44">#REF!</definedName>
    <definedName name="BuiltIn_AutoFilter___8_10___45">#REF!</definedName>
    <definedName name="BuiltIn_AutoFilter___8_10___46">#REF!</definedName>
    <definedName name="BuiltIn_AutoFilter___8_10___47">#REF!</definedName>
    <definedName name="BuiltIn_AutoFilter___8_10___48">#REF!</definedName>
    <definedName name="BuiltIn_AutoFilter___8_10___49">#REF!</definedName>
    <definedName name="BuiltIn_AutoFilter___8_10___50">#REF!</definedName>
    <definedName name="BuiltIn_AutoFilter___8_10___52">#REF!</definedName>
    <definedName name="BuiltIn_AutoFilter___8_10___53">#REF!</definedName>
    <definedName name="BuiltIn_AutoFilter___8_10___54">#REF!</definedName>
    <definedName name="BuiltIn_AutoFilter___8_10___55">#REF!</definedName>
    <definedName name="BuiltIn_AutoFilter___8_10___56">#REF!</definedName>
    <definedName name="BuiltIn_AutoFilter___8_10___57">#REF!</definedName>
    <definedName name="BuiltIn_AutoFilter___8_10___58">#REF!</definedName>
    <definedName name="BuiltIn_AutoFilter___8_10___59">#REF!</definedName>
    <definedName name="BuiltIn_AutoFilter___8_10___60">#REF!</definedName>
    <definedName name="BuiltIn_AutoFilter___8_11">#REF!</definedName>
    <definedName name="BuiltIn_AutoFilter___8_11___0">#REF!</definedName>
    <definedName name="BuiltIn_AutoFilter___8_11___20">#REF!</definedName>
    <definedName name="BuiltIn_AutoFilter___8_11___21">#REF!</definedName>
    <definedName name="BuiltIn_AutoFilter___8_11___22">#REF!</definedName>
    <definedName name="BuiltIn_AutoFilter___8_11___23">#REF!</definedName>
    <definedName name="BuiltIn_AutoFilter___8_11___24">#REF!</definedName>
    <definedName name="BuiltIn_AutoFilter___8_11___25">#REF!</definedName>
    <definedName name="BuiltIn_AutoFilter___8_11___26">#REF!</definedName>
    <definedName name="BuiltIn_AutoFilter___8_11___27">#REF!</definedName>
    <definedName name="BuiltIn_AutoFilter___8_11___28">#REF!</definedName>
    <definedName name="BuiltIn_AutoFilter___8_11___29">#REF!</definedName>
    <definedName name="BuiltIn_AutoFilter___8_11___30">#REF!</definedName>
    <definedName name="BuiltIn_AutoFilter___8_11___31">#REF!</definedName>
    <definedName name="BuiltIn_AutoFilter___8_11___32">#REF!</definedName>
    <definedName name="BuiltIn_AutoFilter___8_11___33">#REF!</definedName>
    <definedName name="BuiltIn_AutoFilter___8_11___34">#REF!</definedName>
    <definedName name="BuiltIn_AutoFilter___8_11___35">#REF!</definedName>
    <definedName name="BuiltIn_AutoFilter___8_11___36">#REF!</definedName>
    <definedName name="BuiltIn_AutoFilter___8_11___37">#REF!</definedName>
    <definedName name="BuiltIn_AutoFilter___8_11___38">#REF!</definedName>
    <definedName name="BuiltIn_AutoFilter___8_11___39">#REF!</definedName>
    <definedName name="BuiltIn_AutoFilter___8_11___40">#REF!</definedName>
    <definedName name="BuiltIn_AutoFilter___8_11___41">#REF!</definedName>
    <definedName name="BuiltIn_AutoFilter___8_11___42">#REF!</definedName>
    <definedName name="BuiltIn_AutoFilter___8_11___43">#REF!</definedName>
    <definedName name="BuiltIn_AutoFilter___8_11___44">#REF!</definedName>
    <definedName name="BuiltIn_AutoFilter___8_11___45">#REF!</definedName>
    <definedName name="BuiltIn_AutoFilter___8_11___46">#REF!</definedName>
    <definedName name="BuiltIn_AutoFilter___8_11___47">#REF!</definedName>
    <definedName name="BuiltIn_AutoFilter___8_11___48">#REF!</definedName>
    <definedName name="BuiltIn_AutoFilter___8_11___49">#REF!</definedName>
    <definedName name="BuiltIn_AutoFilter___8_11___50">#REF!</definedName>
    <definedName name="BuiltIn_AutoFilter___8_11___52">#REF!</definedName>
    <definedName name="BuiltIn_AutoFilter___8_11___53">#REF!</definedName>
    <definedName name="BuiltIn_AutoFilter___8_11___54">#REF!</definedName>
    <definedName name="BuiltIn_AutoFilter___8_11___55">#REF!</definedName>
    <definedName name="BuiltIn_AutoFilter___8_11___56">#REF!</definedName>
    <definedName name="BuiltIn_AutoFilter___8_11___57">#REF!</definedName>
    <definedName name="BuiltIn_AutoFilter___8_11___58">#REF!</definedName>
    <definedName name="BuiltIn_AutoFilter___8_11___59">#REF!</definedName>
    <definedName name="BuiltIn_AutoFilter___8_11___60">#REF!</definedName>
    <definedName name="BuiltIn_AutoFilter___8_12">#REF!</definedName>
    <definedName name="BuiltIn_AutoFilter___8_12___0">#REF!</definedName>
    <definedName name="BuiltIn_AutoFilter___8_12___20">#REF!</definedName>
    <definedName name="BuiltIn_AutoFilter___8_12___21">#REF!</definedName>
    <definedName name="BuiltIn_AutoFilter___8_12___22">#REF!</definedName>
    <definedName name="BuiltIn_AutoFilter___8_12___23">#REF!</definedName>
    <definedName name="BuiltIn_AutoFilter___8_12___24">#REF!</definedName>
    <definedName name="BuiltIn_AutoFilter___8_12___25">#REF!</definedName>
    <definedName name="BuiltIn_AutoFilter___8_12___26">#REF!</definedName>
    <definedName name="BuiltIn_AutoFilter___8_12___27">#REF!</definedName>
    <definedName name="BuiltIn_AutoFilter___8_12___28">#REF!</definedName>
    <definedName name="BuiltIn_AutoFilter___8_12___29">#REF!</definedName>
    <definedName name="BuiltIn_AutoFilter___8_12___30">#REF!</definedName>
    <definedName name="BuiltIn_AutoFilter___8_12___31">#REF!</definedName>
    <definedName name="BuiltIn_AutoFilter___8_12___32">#REF!</definedName>
    <definedName name="BuiltIn_AutoFilter___8_12___33">#REF!</definedName>
    <definedName name="BuiltIn_AutoFilter___8_12___34">#REF!</definedName>
    <definedName name="BuiltIn_AutoFilter___8_12___35">#REF!</definedName>
    <definedName name="BuiltIn_AutoFilter___8_12___36">#REF!</definedName>
    <definedName name="BuiltIn_AutoFilter___8_12___37">#REF!</definedName>
    <definedName name="BuiltIn_AutoFilter___8_12___38">#REF!</definedName>
    <definedName name="BuiltIn_AutoFilter___8_12___39">#REF!</definedName>
    <definedName name="BuiltIn_AutoFilter___8_12___40">#REF!</definedName>
    <definedName name="BuiltIn_AutoFilter___8_12___41">#REF!</definedName>
    <definedName name="BuiltIn_AutoFilter___8_12___42">#REF!</definedName>
    <definedName name="BuiltIn_AutoFilter___8_12___43">#REF!</definedName>
    <definedName name="BuiltIn_AutoFilter___8_12___44">#REF!</definedName>
    <definedName name="BuiltIn_AutoFilter___8_12___45">#REF!</definedName>
    <definedName name="BuiltIn_AutoFilter___8_12___46">#REF!</definedName>
    <definedName name="BuiltIn_AutoFilter___8_12___47">#REF!</definedName>
    <definedName name="BuiltIn_AutoFilter___8_12___48">#REF!</definedName>
    <definedName name="BuiltIn_AutoFilter___8_12___49">#REF!</definedName>
    <definedName name="BuiltIn_AutoFilter___8_12___50">#REF!</definedName>
    <definedName name="BuiltIn_AutoFilter___8_12___52">#REF!</definedName>
    <definedName name="BuiltIn_AutoFilter___8_12___53">#REF!</definedName>
    <definedName name="BuiltIn_AutoFilter___8_12___54">#REF!</definedName>
    <definedName name="BuiltIn_AutoFilter___8_12___55">#REF!</definedName>
    <definedName name="BuiltIn_AutoFilter___8_12___56">#REF!</definedName>
    <definedName name="BuiltIn_AutoFilter___8_12___57">#REF!</definedName>
    <definedName name="BuiltIn_AutoFilter___8_12___58">#REF!</definedName>
    <definedName name="BuiltIn_AutoFilter___8_12___59">#REF!</definedName>
    <definedName name="BuiltIn_AutoFilter___8_12___60">#REF!</definedName>
    <definedName name="BuiltIn_AutoFilter___8_13">#REF!</definedName>
    <definedName name="BuiltIn_AutoFilter___8_13___0">#REF!</definedName>
    <definedName name="BuiltIn_AutoFilter___8_13___20">#REF!</definedName>
    <definedName name="BuiltIn_AutoFilter___8_13___21">#REF!</definedName>
    <definedName name="BuiltIn_AutoFilter___8_13___22">#REF!</definedName>
    <definedName name="BuiltIn_AutoFilter___8_13___23">#REF!</definedName>
    <definedName name="BuiltIn_AutoFilter___8_13___24">#REF!</definedName>
    <definedName name="BuiltIn_AutoFilter___8_13___25">#REF!</definedName>
    <definedName name="BuiltIn_AutoFilter___8_13___26">#REF!</definedName>
    <definedName name="BuiltIn_AutoFilter___8_13___27">#REF!</definedName>
    <definedName name="BuiltIn_AutoFilter___8_13___28">#REF!</definedName>
    <definedName name="BuiltIn_AutoFilter___8_13___29">#REF!</definedName>
    <definedName name="BuiltIn_AutoFilter___8_13___30">#REF!</definedName>
    <definedName name="BuiltIn_AutoFilter___8_13___31">#REF!</definedName>
    <definedName name="BuiltIn_AutoFilter___8_13___32">#REF!</definedName>
    <definedName name="BuiltIn_AutoFilter___8_13___33">#REF!</definedName>
    <definedName name="BuiltIn_AutoFilter___8_13___34">#REF!</definedName>
    <definedName name="BuiltIn_AutoFilter___8_13___35">#REF!</definedName>
    <definedName name="BuiltIn_AutoFilter___8_13___36">#REF!</definedName>
    <definedName name="BuiltIn_AutoFilter___8_13___37">#REF!</definedName>
    <definedName name="BuiltIn_AutoFilter___8_13___38">#REF!</definedName>
    <definedName name="BuiltIn_AutoFilter___8_13___39">#REF!</definedName>
    <definedName name="BuiltIn_AutoFilter___8_13___40">#REF!</definedName>
    <definedName name="BuiltIn_AutoFilter___8_13___41">#REF!</definedName>
    <definedName name="BuiltIn_AutoFilter___8_13___42">#REF!</definedName>
    <definedName name="BuiltIn_AutoFilter___8_13___43">#REF!</definedName>
    <definedName name="BuiltIn_AutoFilter___8_13___44">#REF!</definedName>
    <definedName name="BuiltIn_AutoFilter___8_13___45">#REF!</definedName>
    <definedName name="BuiltIn_AutoFilter___8_13___46">#REF!</definedName>
    <definedName name="BuiltIn_AutoFilter___8_13___47">#REF!</definedName>
    <definedName name="BuiltIn_AutoFilter___8_13___48">#REF!</definedName>
    <definedName name="BuiltIn_AutoFilter___8_13___49">#REF!</definedName>
    <definedName name="BuiltIn_AutoFilter___8_13___50">#REF!</definedName>
    <definedName name="BuiltIn_AutoFilter___8_13___52">#REF!</definedName>
    <definedName name="BuiltIn_AutoFilter___8_13___53">#REF!</definedName>
    <definedName name="BuiltIn_AutoFilter___8_13___54">#REF!</definedName>
    <definedName name="BuiltIn_AutoFilter___8_13___55">#REF!</definedName>
    <definedName name="BuiltIn_AutoFilter___8_13___56">#REF!</definedName>
    <definedName name="BuiltIn_AutoFilter___8_13___57">#REF!</definedName>
    <definedName name="BuiltIn_AutoFilter___8_13___58">#REF!</definedName>
    <definedName name="BuiltIn_AutoFilter___8_13___59">#REF!</definedName>
    <definedName name="BuiltIn_AutoFilter___8_13___60">#REF!</definedName>
    <definedName name="BuiltIn_AutoFilter___8_14">#REF!</definedName>
    <definedName name="BuiltIn_AutoFilter___8_14___0">#REF!</definedName>
    <definedName name="BuiltIn_AutoFilter___8_14___20">#REF!</definedName>
    <definedName name="BuiltIn_AutoFilter___8_14___21">#REF!</definedName>
    <definedName name="BuiltIn_AutoFilter___8_14___22">#REF!</definedName>
    <definedName name="BuiltIn_AutoFilter___8_14___23">#REF!</definedName>
    <definedName name="BuiltIn_AutoFilter___8_14___24">#REF!</definedName>
    <definedName name="BuiltIn_AutoFilter___8_14___25">#REF!</definedName>
    <definedName name="BuiltIn_AutoFilter___8_14___26">#REF!</definedName>
    <definedName name="BuiltIn_AutoFilter___8_14___27">#REF!</definedName>
    <definedName name="BuiltIn_AutoFilter___8_14___28">#REF!</definedName>
    <definedName name="BuiltIn_AutoFilter___8_14___29">#REF!</definedName>
    <definedName name="BuiltIn_AutoFilter___8_14___30">#REF!</definedName>
    <definedName name="BuiltIn_AutoFilter___8_14___31">#REF!</definedName>
    <definedName name="BuiltIn_AutoFilter___8_14___32">#REF!</definedName>
    <definedName name="BuiltIn_AutoFilter___8_14___33">#REF!</definedName>
    <definedName name="BuiltIn_AutoFilter___8_14___34">#REF!</definedName>
    <definedName name="BuiltIn_AutoFilter___8_14___35">#REF!</definedName>
    <definedName name="BuiltIn_AutoFilter___8_14___36">#REF!</definedName>
    <definedName name="BuiltIn_AutoFilter___8_14___37">#REF!</definedName>
    <definedName name="BuiltIn_AutoFilter___8_14___38">#REF!</definedName>
    <definedName name="BuiltIn_AutoFilter___8_14___39">#REF!</definedName>
    <definedName name="BuiltIn_AutoFilter___8_14___40">#REF!</definedName>
    <definedName name="BuiltIn_AutoFilter___8_14___41">#REF!</definedName>
    <definedName name="BuiltIn_AutoFilter___8_14___42">#REF!</definedName>
    <definedName name="BuiltIn_AutoFilter___8_14___43">#REF!</definedName>
    <definedName name="BuiltIn_AutoFilter___8_14___44">#REF!</definedName>
    <definedName name="BuiltIn_AutoFilter___8_14___45">#REF!</definedName>
    <definedName name="BuiltIn_AutoFilter___8_14___46">#REF!</definedName>
    <definedName name="BuiltIn_AutoFilter___8_14___47">#REF!</definedName>
    <definedName name="BuiltIn_AutoFilter___8_14___48">#REF!</definedName>
    <definedName name="BuiltIn_AutoFilter___8_14___49">#REF!</definedName>
    <definedName name="BuiltIn_AutoFilter___8_14___50">#REF!</definedName>
    <definedName name="BuiltIn_AutoFilter___8_14___52">#REF!</definedName>
    <definedName name="BuiltIn_AutoFilter___8_14___53">#REF!</definedName>
    <definedName name="BuiltIn_AutoFilter___8_14___54">#REF!</definedName>
    <definedName name="BuiltIn_AutoFilter___8_14___55">#REF!</definedName>
    <definedName name="BuiltIn_AutoFilter___8_14___56">#REF!</definedName>
    <definedName name="BuiltIn_AutoFilter___8_14___57">#REF!</definedName>
    <definedName name="BuiltIn_AutoFilter___8_14___58">#REF!</definedName>
    <definedName name="BuiltIn_AutoFilter___8_14___59">#REF!</definedName>
    <definedName name="BuiltIn_AutoFilter___8_14___60">#REF!</definedName>
    <definedName name="BuiltIn_AutoFilter___8_15">#REF!</definedName>
    <definedName name="BuiltIn_AutoFilter___8_15___0">#REF!</definedName>
    <definedName name="BuiltIn_AutoFilter___8_15___20">#REF!</definedName>
    <definedName name="BuiltIn_AutoFilter___8_15___21">#REF!</definedName>
    <definedName name="BuiltIn_AutoFilter___8_15___22">#REF!</definedName>
    <definedName name="BuiltIn_AutoFilter___8_15___23">#REF!</definedName>
    <definedName name="BuiltIn_AutoFilter___8_15___24">#REF!</definedName>
    <definedName name="BuiltIn_AutoFilter___8_15___25">#REF!</definedName>
    <definedName name="BuiltIn_AutoFilter___8_15___26">#REF!</definedName>
    <definedName name="BuiltIn_AutoFilter___8_15___27">#REF!</definedName>
    <definedName name="BuiltIn_AutoFilter___8_15___28">#REF!</definedName>
    <definedName name="BuiltIn_AutoFilter___8_15___29">#REF!</definedName>
    <definedName name="BuiltIn_AutoFilter___8_15___30">#REF!</definedName>
    <definedName name="BuiltIn_AutoFilter___8_15___31">#REF!</definedName>
    <definedName name="BuiltIn_AutoFilter___8_15___32">#REF!</definedName>
    <definedName name="BuiltIn_AutoFilter___8_15___33">#REF!</definedName>
    <definedName name="BuiltIn_AutoFilter___8_15___34">#REF!</definedName>
    <definedName name="BuiltIn_AutoFilter___8_15___35">#REF!</definedName>
    <definedName name="BuiltIn_AutoFilter___8_15___36">#REF!</definedName>
    <definedName name="BuiltIn_AutoFilter___8_15___37">#REF!</definedName>
    <definedName name="BuiltIn_AutoFilter___8_15___38">#REF!</definedName>
    <definedName name="BuiltIn_AutoFilter___8_15___39">#REF!</definedName>
    <definedName name="BuiltIn_AutoFilter___8_15___40">#REF!</definedName>
    <definedName name="BuiltIn_AutoFilter___8_15___41">#REF!</definedName>
    <definedName name="BuiltIn_AutoFilter___8_15___42">#REF!</definedName>
    <definedName name="BuiltIn_AutoFilter___8_15___43">#REF!</definedName>
    <definedName name="BuiltIn_AutoFilter___8_15___44">#REF!</definedName>
    <definedName name="BuiltIn_AutoFilter___8_15___45">#REF!</definedName>
    <definedName name="BuiltIn_AutoFilter___8_15___46">#REF!</definedName>
    <definedName name="BuiltIn_AutoFilter___8_15___47">#REF!</definedName>
    <definedName name="BuiltIn_AutoFilter___8_15___48">#REF!</definedName>
    <definedName name="BuiltIn_AutoFilter___8_15___49">#REF!</definedName>
    <definedName name="BuiltIn_AutoFilter___8_15___50">#REF!</definedName>
    <definedName name="BuiltIn_AutoFilter___8_15___52">#REF!</definedName>
    <definedName name="BuiltIn_AutoFilter___8_15___53">#REF!</definedName>
    <definedName name="BuiltIn_AutoFilter___8_15___54">#REF!</definedName>
    <definedName name="BuiltIn_AutoFilter___8_15___55">#REF!</definedName>
    <definedName name="BuiltIn_AutoFilter___8_15___56">#REF!</definedName>
    <definedName name="BuiltIn_AutoFilter___8_15___57">#REF!</definedName>
    <definedName name="BuiltIn_AutoFilter___8_15___58">#REF!</definedName>
    <definedName name="BuiltIn_AutoFilter___8_15___59">#REF!</definedName>
    <definedName name="BuiltIn_AutoFilter___8_15___60">#REF!</definedName>
    <definedName name="BuiltIn_AutoFilter___8_16">#REF!</definedName>
    <definedName name="BuiltIn_AutoFilter___8_16___0">#REF!</definedName>
    <definedName name="BuiltIn_AutoFilter___8_16___20">#REF!</definedName>
    <definedName name="BuiltIn_AutoFilter___8_16___21">#REF!</definedName>
    <definedName name="BuiltIn_AutoFilter___8_16___22">#REF!</definedName>
    <definedName name="BuiltIn_AutoFilter___8_16___23">#REF!</definedName>
    <definedName name="BuiltIn_AutoFilter___8_16___24">#REF!</definedName>
    <definedName name="BuiltIn_AutoFilter___8_16___25">#REF!</definedName>
    <definedName name="BuiltIn_AutoFilter___8_16___26">#REF!</definedName>
    <definedName name="BuiltIn_AutoFilter___8_16___27">#REF!</definedName>
    <definedName name="BuiltIn_AutoFilter___8_16___28">#REF!</definedName>
    <definedName name="BuiltIn_AutoFilter___8_16___29">#REF!</definedName>
    <definedName name="BuiltIn_AutoFilter___8_16___30">#REF!</definedName>
    <definedName name="BuiltIn_AutoFilter___8_16___31">#REF!</definedName>
    <definedName name="BuiltIn_AutoFilter___8_16___32">#REF!</definedName>
    <definedName name="BuiltIn_AutoFilter___8_16___33">#REF!</definedName>
    <definedName name="BuiltIn_AutoFilter___8_16___34">#REF!</definedName>
    <definedName name="BuiltIn_AutoFilter___8_16___35">#REF!</definedName>
    <definedName name="BuiltIn_AutoFilter___8_16___36">#REF!</definedName>
    <definedName name="BuiltIn_AutoFilter___8_16___37">#REF!</definedName>
    <definedName name="BuiltIn_AutoFilter___8_16___38">#REF!</definedName>
    <definedName name="BuiltIn_AutoFilter___8_16___39">#REF!</definedName>
    <definedName name="BuiltIn_AutoFilter___8_16___40">#REF!</definedName>
    <definedName name="BuiltIn_AutoFilter___8_16___41">#REF!</definedName>
    <definedName name="BuiltIn_AutoFilter___8_16___42">#REF!</definedName>
    <definedName name="BuiltIn_AutoFilter___8_16___43">#REF!</definedName>
    <definedName name="BuiltIn_AutoFilter___8_16___44">#REF!</definedName>
    <definedName name="BuiltIn_AutoFilter___8_16___45">#REF!</definedName>
    <definedName name="BuiltIn_AutoFilter___8_16___46">#REF!</definedName>
    <definedName name="BuiltIn_AutoFilter___8_16___47">#REF!</definedName>
    <definedName name="BuiltIn_AutoFilter___8_16___48">#REF!</definedName>
    <definedName name="BuiltIn_AutoFilter___8_16___49">#REF!</definedName>
    <definedName name="BuiltIn_AutoFilter___8_16___50">#REF!</definedName>
    <definedName name="BuiltIn_AutoFilter___8_16___52">#REF!</definedName>
    <definedName name="BuiltIn_AutoFilter___8_16___53">#REF!</definedName>
    <definedName name="BuiltIn_AutoFilter___8_16___54">#REF!</definedName>
    <definedName name="BuiltIn_AutoFilter___8_16___55">#REF!</definedName>
    <definedName name="BuiltIn_AutoFilter___8_16___56">#REF!</definedName>
    <definedName name="BuiltIn_AutoFilter___8_16___57">#REF!</definedName>
    <definedName name="BuiltIn_AutoFilter___8_16___58">#REF!</definedName>
    <definedName name="BuiltIn_AutoFilter___8_16___59">#REF!</definedName>
    <definedName name="BuiltIn_AutoFilter___8_16___60">#REF!</definedName>
    <definedName name="BuiltIn_AutoFilter___8_17">#REF!</definedName>
    <definedName name="BuiltIn_AutoFilter___8_17___0">#REF!</definedName>
    <definedName name="BuiltIn_AutoFilter___8_17___20">#REF!</definedName>
    <definedName name="BuiltIn_AutoFilter___8_17___21">#REF!</definedName>
    <definedName name="BuiltIn_AutoFilter___8_17___22">#REF!</definedName>
    <definedName name="BuiltIn_AutoFilter___8_17___23">#REF!</definedName>
    <definedName name="BuiltIn_AutoFilter___8_17___24">#REF!</definedName>
    <definedName name="BuiltIn_AutoFilter___8_17___25">#REF!</definedName>
    <definedName name="BuiltIn_AutoFilter___8_17___26">#REF!</definedName>
    <definedName name="BuiltIn_AutoFilter___8_17___27">#REF!</definedName>
    <definedName name="BuiltIn_AutoFilter___8_17___28">#REF!</definedName>
    <definedName name="BuiltIn_AutoFilter___8_17___29">#REF!</definedName>
    <definedName name="BuiltIn_AutoFilter___8_17___30">#REF!</definedName>
    <definedName name="BuiltIn_AutoFilter___8_17___31">#REF!</definedName>
    <definedName name="BuiltIn_AutoFilter___8_17___32">#REF!</definedName>
    <definedName name="BuiltIn_AutoFilter___8_17___33">#REF!</definedName>
    <definedName name="BuiltIn_AutoFilter___8_17___34">#REF!</definedName>
    <definedName name="BuiltIn_AutoFilter___8_17___35">#REF!</definedName>
    <definedName name="BuiltIn_AutoFilter___8_17___36">#REF!</definedName>
    <definedName name="BuiltIn_AutoFilter___8_17___37">#REF!</definedName>
    <definedName name="BuiltIn_AutoFilter___8_17___38">#REF!</definedName>
    <definedName name="BuiltIn_AutoFilter___8_17___39">#REF!</definedName>
    <definedName name="BuiltIn_AutoFilter___8_17___40">#REF!</definedName>
    <definedName name="BuiltIn_AutoFilter___8_17___41">#REF!</definedName>
    <definedName name="BuiltIn_AutoFilter___8_17___42">#REF!</definedName>
    <definedName name="BuiltIn_AutoFilter___8_17___43">#REF!</definedName>
    <definedName name="BuiltIn_AutoFilter___8_17___44">#REF!</definedName>
    <definedName name="BuiltIn_AutoFilter___8_17___45">#REF!</definedName>
    <definedName name="BuiltIn_AutoFilter___8_17___46">#REF!</definedName>
    <definedName name="BuiltIn_AutoFilter___8_17___47">#REF!</definedName>
    <definedName name="BuiltIn_AutoFilter___8_17___48">#REF!</definedName>
    <definedName name="BuiltIn_AutoFilter___8_17___49">#REF!</definedName>
    <definedName name="BuiltIn_AutoFilter___8_17___50">#REF!</definedName>
    <definedName name="BuiltIn_AutoFilter___8_17___52">#REF!</definedName>
    <definedName name="BuiltIn_AutoFilter___8_17___53">#REF!</definedName>
    <definedName name="BuiltIn_AutoFilter___8_17___54">#REF!</definedName>
    <definedName name="BuiltIn_AutoFilter___8_17___55">#REF!</definedName>
    <definedName name="BuiltIn_AutoFilter___8_17___56">#REF!</definedName>
    <definedName name="BuiltIn_AutoFilter___8_17___57">#REF!</definedName>
    <definedName name="BuiltIn_AutoFilter___8_17___58">#REF!</definedName>
    <definedName name="BuiltIn_AutoFilter___8_17___59">#REF!</definedName>
    <definedName name="BuiltIn_AutoFilter___8_17___60">#REF!</definedName>
    <definedName name="BuiltIn_AutoFilter___8_18">#REF!</definedName>
    <definedName name="BuiltIn_AutoFilter___8_18___0">#REF!</definedName>
    <definedName name="BuiltIn_AutoFilter___8_18___20">#REF!</definedName>
    <definedName name="BuiltIn_AutoFilter___8_18___21">#REF!</definedName>
    <definedName name="BuiltIn_AutoFilter___8_18___22">#REF!</definedName>
    <definedName name="BuiltIn_AutoFilter___8_18___23">#REF!</definedName>
    <definedName name="BuiltIn_AutoFilter___8_18___24">#REF!</definedName>
    <definedName name="BuiltIn_AutoFilter___8_18___25">#REF!</definedName>
    <definedName name="BuiltIn_AutoFilter___8_18___26">#REF!</definedName>
    <definedName name="BuiltIn_AutoFilter___8_18___27">#REF!</definedName>
    <definedName name="BuiltIn_AutoFilter___8_18___28">#REF!</definedName>
    <definedName name="BuiltIn_AutoFilter___8_18___29">#REF!</definedName>
    <definedName name="BuiltIn_AutoFilter___8_18___30">#REF!</definedName>
    <definedName name="BuiltIn_AutoFilter___8_18___31">#REF!</definedName>
    <definedName name="BuiltIn_AutoFilter___8_18___32">#REF!</definedName>
    <definedName name="BuiltIn_AutoFilter___8_18___33">#REF!</definedName>
    <definedName name="BuiltIn_AutoFilter___8_18___34">#REF!</definedName>
    <definedName name="BuiltIn_AutoFilter___8_18___35">#REF!</definedName>
    <definedName name="BuiltIn_AutoFilter___8_18___36">#REF!</definedName>
    <definedName name="BuiltIn_AutoFilter___8_18___37">#REF!</definedName>
    <definedName name="BuiltIn_AutoFilter___8_18___38">#REF!</definedName>
    <definedName name="BuiltIn_AutoFilter___8_18___39">#REF!</definedName>
    <definedName name="BuiltIn_AutoFilter___8_18___40">#REF!</definedName>
    <definedName name="BuiltIn_AutoFilter___8_18___41">#REF!</definedName>
    <definedName name="BuiltIn_AutoFilter___8_18___42">#REF!</definedName>
    <definedName name="BuiltIn_AutoFilter___8_18___43">#REF!</definedName>
    <definedName name="BuiltIn_AutoFilter___8_18___44">#REF!</definedName>
    <definedName name="BuiltIn_AutoFilter___8_18___45">#REF!</definedName>
    <definedName name="BuiltIn_AutoFilter___8_18___46">#REF!</definedName>
    <definedName name="BuiltIn_AutoFilter___8_18___47">#REF!</definedName>
    <definedName name="BuiltIn_AutoFilter___8_18___48">#REF!</definedName>
    <definedName name="BuiltIn_AutoFilter___8_18___49">#REF!</definedName>
    <definedName name="BuiltIn_AutoFilter___8_18___50">#REF!</definedName>
    <definedName name="BuiltIn_AutoFilter___8_18___52">#REF!</definedName>
    <definedName name="BuiltIn_AutoFilter___8_18___53">#REF!</definedName>
    <definedName name="BuiltIn_AutoFilter___8_18___54">#REF!</definedName>
    <definedName name="BuiltIn_AutoFilter___8_18___55">#REF!</definedName>
    <definedName name="BuiltIn_AutoFilter___8_18___56">#REF!</definedName>
    <definedName name="BuiltIn_AutoFilter___8_18___57">#REF!</definedName>
    <definedName name="BuiltIn_AutoFilter___8_18___58">#REF!</definedName>
    <definedName name="BuiltIn_AutoFilter___8_18___59">#REF!</definedName>
    <definedName name="BuiltIn_AutoFilter___8_18___60">#REF!</definedName>
    <definedName name="BuiltIn_AutoFilter___8_19">#REF!</definedName>
    <definedName name="BuiltIn_AutoFilter___8_19___0">#REF!</definedName>
    <definedName name="BuiltIn_AutoFilter___8_19___20">#REF!</definedName>
    <definedName name="BuiltIn_AutoFilter___8_19___21">#REF!</definedName>
    <definedName name="BuiltIn_AutoFilter___8_19___22">#REF!</definedName>
    <definedName name="BuiltIn_AutoFilter___8_19___23">#REF!</definedName>
    <definedName name="BuiltIn_AutoFilter___8_19___24">#REF!</definedName>
    <definedName name="BuiltIn_AutoFilter___8_19___25">#REF!</definedName>
    <definedName name="BuiltIn_AutoFilter___8_19___26">#REF!</definedName>
    <definedName name="BuiltIn_AutoFilter___8_19___27">#REF!</definedName>
    <definedName name="BuiltIn_AutoFilter___8_19___28">#REF!</definedName>
    <definedName name="BuiltIn_AutoFilter___8_19___29">#REF!</definedName>
    <definedName name="BuiltIn_AutoFilter___8_19___30">#REF!</definedName>
    <definedName name="BuiltIn_AutoFilter___8_19___31">#REF!</definedName>
    <definedName name="BuiltIn_AutoFilter___8_19___32">#REF!</definedName>
    <definedName name="BuiltIn_AutoFilter___8_19___33">#REF!</definedName>
    <definedName name="BuiltIn_AutoFilter___8_19___34">#REF!</definedName>
    <definedName name="BuiltIn_AutoFilter___8_19___35">#REF!</definedName>
    <definedName name="BuiltIn_AutoFilter___8_19___36">#REF!</definedName>
    <definedName name="BuiltIn_AutoFilter___8_19___37">#REF!</definedName>
    <definedName name="BuiltIn_AutoFilter___8_19___38">#REF!</definedName>
    <definedName name="BuiltIn_AutoFilter___8_19___39">#REF!</definedName>
    <definedName name="BuiltIn_AutoFilter___8_19___40">#REF!</definedName>
    <definedName name="BuiltIn_AutoFilter___8_19___41">#REF!</definedName>
    <definedName name="BuiltIn_AutoFilter___8_19___42">#REF!</definedName>
    <definedName name="BuiltIn_AutoFilter___8_19___43">#REF!</definedName>
    <definedName name="BuiltIn_AutoFilter___8_19___44">#REF!</definedName>
    <definedName name="BuiltIn_AutoFilter___8_19___45">#REF!</definedName>
    <definedName name="BuiltIn_AutoFilter___8_19___46">#REF!</definedName>
    <definedName name="BuiltIn_AutoFilter___8_19___47">#REF!</definedName>
    <definedName name="BuiltIn_AutoFilter___8_19___48">#REF!</definedName>
    <definedName name="BuiltIn_AutoFilter___8_19___49">#REF!</definedName>
    <definedName name="BuiltIn_AutoFilter___8_19___50">#REF!</definedName>
    <definedName name="BuiltIn_AutoFilter___8_19___52">#REF!</definedName>
    <definedName name="BuiltIn_AutoFilter___8_19___53">#REF!</definedName>
    <definedName name="BuiltIn_AutoFilter___8_19___54">#REF!</definedName>
    <definedName name="BuiltIn_AutoFilter___8_19___55">#REF!</definedName>
    <definedName name="BuiltIn_AutoFilter___8_19___56">#REF!</definedName>
    <definedName name="BuiltIn_AutoFilter___8_19___57">#REF!</definedName>
    <definedName name="BuiltIn_AutoFilter___8_19___58">#REF!</definedName>
    <definedName name="BuiltIn_AutoFilter___8_19___59">#REF!</definedName>
    <definedName name="BuiltIn_AutoFilter___8_19___60">#REF!</definedName>
    <definedName name="BuiltIn_AutoFilter___8_2">#REF!</definedName>
    <definedName name="BuiltIn_AutoFilter___8_2___0">#REF!</definedName>
    <definedName name="BuiltIn_AutoFilter___8_2___20">#REF!</definedName>
    <definedName name="BuiltIn_AutoFilter___8_2___21">#REF!</definedName>
    <definedName name="BuiltIn_AutoFilter___8_2___22">#REF!</definedName>
    <definedName name="BuiltIn_AutoFilter___8_2___23">#REF!</definedName>
    <definedName name="BuiltIn_AutoFilter___8_2___24">#REF!</definedName>
    <definedName name="BuiltIn_AutoFilter___8_2___25">#REF!</definedName>
    <definedName name="BuiltIn_AutoFilter___8_2___26">#REF!</definedName>
    <definedName name="BuiltIn_AutoFilter___8_2___27">#REF!</definedName>
    <definedName name="BuiltIn_AutoFilter___8_2___28">#REF!</definedName>
    <definedName name="BuiltIn_AutoFilter___8_2___29">#REF!</definedName>
    <definedName name="BuiltIn_AutoFilter___8_2___30">#REF!</definedName>
    <definedName name="BuiltIn_AutoFilter___8_2___31">#REF!</definedName>
    <definedName name="BuiltIn_AutoFilter___8_2___32">#REF!</definedName>
    <definedName name="BuiltIn_AutoFilter___8_2___33">#REF!</definedName>
    <definedName name="BuiltIn_AutoFilter___8_2___34">#REF!</definedName>
    <definedName name="BuiltIn_AutoFilter___8_2___35">#REF!</definedName>
    <definedName name="BuiltIn_AutoFilter___8_2___36">#REF!</definedName>
    <definedName name="BuiltIn_AutoFilter___8_2___37">#REF!</definedName>
    <definedName name="BuiltIn_AutoFilter___8_2___38">#REF!</definedName>
    <definedName name="BuiltIn_AutoFilter___8_2___39">#REF!</definedName>
    <definedName name="BuiltIn_AutoFilter___8_2___40">#REF!</definedName>
    <definedName name="BuiltIn_AutoFilter___8_2___41">#REF!</definedName>
    <definedName name="BuiltIn_AutoFilter___8_2___42">#REF!</definedName>
    <definedName name="BuiltIn_AutoFilter___8_2___43">#REF!</definedName>
    <definedName name="BuiltIn_AutoFilter___8_2___44">#REF!</definedName>
    <definedName name="BuiltIn_AutoFilter___8_2___45">#REF!</definedName>
    <definedName name="BuiltIn_AutoFilter___8_2___46">#REF!</definedName>
    <definedName name="BuiltIn_AutoFilter___8_2___47">#REF!</definedName>
    <definedName name="BuiltIn_AutoFilter___8_2___48">#REF!</definedName>
    <definedName name="BuiltIn_AutoFilter___8_2___49">#REF!</definedName>
    <definedName name="BuiltIn_AutoFilter___8_2___50">#REF!</definedName>
    <definedName name="BuiltIn_AutoFilter___8_2___52">#REF!</definedName>
    <definedName name="BuiltIn_AutoFilter___8_2___53">#REF!</definedName>
    <definedName name="BuiltIn_AutoFilter___8_2___54">#REF!</definedName>
    <definedName name="BuiltIn_AutoFilter___8_2___55">#REF!</definedName>
    <definedName name="BuiltIn_AutoFilter___8_2___56">#REF!</definedName>
    <definedName name="BuiltIn_AutoFilter___8_2___57">#REF!</definedName>
    <definedName name="BuiltIn_AutoFilter___8_2___58">#REF!</definedName>
    <definedName name="BuiltIn_AutoFilter___8_2___59">#REF!</definedName>
    <definedName name="BuiltIn_AutoFilter___8_2___60">#REF!</definedName>
    <definedName name="BuiltIn_AutoFilter___8_20">#REF!</definedName>
    <definedName name="BuiltIn_AutoFilter___8_20___0">#REF!</definedName>
    <definedName name="BuiltIn_AutoFilter___8_20___20">#REF!</definedName>
    <definedName name="BuiltIn_AutoFilter___8_20___21">#REF!</definedName>
    <definedName name="BuiltIn_AutoFilter___8_20___22">#REF!</definedName>
    <definedName name="BuiltIn_AutoFilter___8_20___23">#REF!</definedName>
    <definedName name="BuiltIn_AutoFilter___8_20___24">#REF!</definedName>
    <definedName name="BuiltIn_AutoFilter___8_20___25">#REF!</definedName>
    <definedName name="BuiltIn_AutoFilter___8_20___26">#REF!</definedName>
    <definedName name="BuiltIn_AutoFilter___8_20___27">#REF!</definedName>
    <definedName name="BuiltIn_AutoFilter___8_20___28">#REF!</definedName>
    <definedName name="BuiltIn_AutoFilter___8_20___29">#REF!</definedName>
    <definedName name="BuiltIn_AutoFilter___8_20___30">#REF!</definedName>
    <definedName name="BuiltIn_AutoFilter___8_20___31">#REF!</definedName>
    <definedName name="BuiltIn_AutoFilter___8_20___32">#REF!</definedName>
    <definedName name="BuiltIn_AutoFilter___8_20___33">#REF!</definedName>
    <definedName name="BuiltIn_AutoFilter___8_20___34">#REF!</definedName>
    <definedName name="BuiltIn_AutoFilter___8_20___35">#REF!</definedName>
    <definedName name="BuiltIn_AutoFilter___8_20___36">#REF!</definedName>
    <definedName name="BuiltIn_AutoFilter___8_20___37">#REF!</definedName>
    <definedName name="BuiltIn_AutoFilter___8_20___38">#REF!</definedName>
    <definedName name="BuiltIn_AutoFilter___8_20___39">#REF!</definedName>
    <definedName name="BuiltIn_AutoFilter___8_20___40">#REF!</definedName>
    <definedName name="BuiltIn_AutoFilter___8_20___41">#REF!</definedName>
    <definedName name="BuiltIn_AutoFilter___8_20___42">#REF!</definedName>
    <definedName name="BuiltIn_AutoFilter___8_20___43">#REF!</definedName>
    <definedName name="BuiltIn_AutoFilter___8_20___44">#REF!</definedName>
    <definedName name="BuiltIn_AutoFilter___8_20___45">#REF!</definedName>
    <definedName name="BuiltIn_AutoFilter___8_20___46">#REF!</definedName>
    <definedName name="BuiltIn_AutoFilter___8_20___47">#REF!</definedName>
    <definedName name="BuiltIn_AutoFilter___8_20___48">#REF!</definedName>
    <definedName name="BuiltIn_AutoFilter___8_20___49">#REF!</definedName>
    <definedName name="BuiltIn_AutoFilter___8_20___50">#REF!</definedName>
    <definedName name="BuiltIn_AutoFilter___8_20___52">#REF!</definedName>
    <definedName name="BuiltIn_AutoFilter___8_20___53">#REF!</definedName>
    <definedName name="BuiltIn_AutoFilter___8_20___54">#REF!</definedName>
    <definedName name="BuiltIn_AutoFilter___8_20___55">#REF!</definedName>
    <definedName name="BuiltIn_AutoFilter___8_20___56">#REF!</definedName>
    <definedName name="BuiltIn_AutoFilter___8_20___57">#REF!</definedName>
    <definedName name="BuiltIn_AutoFilter___8_20___58">#REF!</definedName>
    <definedName name="BuiltIn_AutoFilter___8_20___59">#REF!</definedName>
    <definedName name="BuiltIn_AutoFilter___8_20___60">#REF!</definedName>
    <definedName name="BuiltIn_AutoFilter___8_21">#REF!</definedName>
    <definedName name="BuiltIn_AutoFilter___8_21___0">#REF!</definedName>
    <definedName name="BuiltIn_AutoFilter___8_21___20">#REF!</definedName>
    <definedName name="BuiltIn_AutoFilter___8_21___21">#REF!</definedName>
    <definedName name="BuiltIn_AutoFilter___8_21___22">#REF!</definedName>
    <definedName name="BuiltIn_AutoFilter___8_21___23">#REF!</definedName>
    <definedName name="BuiltIn_AutoFilter___8_21___24">#REF!</definedName>
    <definedName name="BuiltIn_AutoFilter___8_21___25">#REF!</definedName>
    <definedName name="BuiltIn_AutoFilter___8_21___26">#REF!</definedName>
    <definedName name="BuiltIn_AutoFilter___8_21___27">#REF!</definedName>
    <definedName name="BuiltIn_AutoFilter___8_21___28">#REF!</definedName>
    <definedName name="BuiltIn_AutoFilter___8_21___29">#REF!</definedName>
    <definedName name="BuiltIn_AutoFilter___8_21___30">#REF!</definedName>
    <definedName name="BuiltIn_AutoFilter___8_21___31">#REF!</definedName>
    <definedName name="BuiltIn_AutoFilter___8_21___32">#REF!</definedName>
    <definedName name="BuiltIn_AutoFilter___8_21___33">#REF!</definedName>
    <definedName name="BuiltIn_AutoFilter___8_21___34">#REF!</definedName>
    <definedName name="BuiltIn_AutoFilter___8_21___35">#REF!</definedName>
    <definedName name="BuiltIn_AutoFilter___8_21___36">#REF!</definedName>
    <definedName name="BuiltIn_AutoFilter___8_21___37">#REF!</definedName>
    <definedName name="BuiltIn_AutoFilter___8_21___38">#REF!</definedName>
    <definedName name="BuiltIn_AutoFilter___8_21___39">#REF!</definedName>
    <definedName name="BuiltIn_AutoFilter___8_21___40">#REF!</definedName>
    <definedName name="BuiltIn_AutoFilter___8_21___41">#REF!</definedName>
    <definedName name="BuiltIn_AutoFilter___8_21___42">#REF!</definedName>
    <definedName name="BuiltIn_AutoFilter___8_21___43">#REF!</definedName>
    <definedName name="BuiltIn_AutoFilter___8_21___44">#REF!</definedName>
    <definedName name="BuiltIn_AutoFilter___8_21___45">#REF!</definedName>
    <definedName name="BuiltIn_AutoFilter___8_21___46">#REF!</definedName>
    <definedName name="BuiltIn_AutoFilter___8_21___47">#REF!</definedName>
    <definedName name="BuiltIn_AutoFilter___8_21___48">#REF!</definedName>
    <definedName name="BuiltIn_AutoFilter___8_21___49">#REF!</definedName>
    <definedName name="BuiltIn_AutoFilter___8_21___50">#REF!</definedName>
    <definedName name="BuiltIn_AutoFilter___8_21___52">#REF!</definedName>
    <definedName name="BuiltIn_AutoFilter___8_21___53">#REF!</definedName>
    <definedName name="BuiltIn_AutoFilter___8_21___54">#REF!</definedName>
    <definedName name="BuiltIn_AutoFilter___8_21___55">#REF!</definedName>
    <definedName name="BuiltIn_AutoFilter___8_21___56">#REF!</definedName>
    <definedName name="BuiltIn_AutoFilter___8_21___57">#REF!</definedName>
    <definedName name="BuiltIn_AutoFilter___8_21___58">#REF!</definedName>
    <definedName name="BuiltIn_AutoFilter___8_21___59">#REF!</definedName>
    <definedName name="BuiltIn_AutoFilter___8_21___60">#REF!</definedName>
    <definedName name="BuiltIn_AutoFilter___8_22">#REF!</definedName>
    <definedName name="BuiltIn_AutoFilter___8_22___0">#REF!</definedName>
    <definedName name="BuiltIn_AutoFilter___8_22___20">#REF!</definedName>
    <definedName name="BuiltIn_AutoFilter___8_22___21">#REF!</definedName>
    <definedName name="BuiltIn_AutoFilter___8_22___22">#REF!</definedName>
    <definedName name="BuiltIn_AutoFilter___8_22___23">#REF!</definedName>
    <definedName name="BuiltIn_AutoFilter___8_22___24">#REF!</definedName>
    <definedName name="BuiltIn_AutoFilter___8_22___25">#REF!</definedName>
    <definedName name="BuiltIn_AutoFilter___8_22___26">#REF!</definedName>
    <definedName name="BuiltIn_AutoFilter___8_22___27">#REF!</definedName>
    <definedName name="BuiltIn_AutoFilter___8_22___28">#REF!</definedName>
    <definedName name="BuiltIn_AutoFilter___8_22___29">#REF!</definedName>
    <definedName name="BuiltIn_AutoFilter___8_22___30">#REF!</definedName>
    <definedName name="BuiltIn_AutoFilter___8_22___31">#REF!</definedName>
    <definedName name="BuiltIn_AutoFilter___8_22___32">#REF!</definedName>
    <definedName name="BuiltIn_AutoFilter___8_22___33">#REF!</definedName>
    <definedName name="BuiltIn_AutoFilter___8_22___34">#REF!</definedName>
    <definedName name="BuiltIn_AutoFilter___8_22___35">#REF!</definedName>
    <definedName name="BuiltIn_AutoFilter___8_22___36">#REF!</definedName>
    <definedName name="BuiltIn_AutoFilter___8_22___37">#REF!</definedName>
    <definedName name="BuiltIn_AutoFilter___8_22___38">#REF!</definedName>
    <definedName name="BuiltIn_AutoFilter___8_22___39">#REF!</definedName>
    <definedName name="BuiltIn_AutoFilter___8_22___40">#REF!</definedName>
    <definedName name="BuiltIn_AutoFilter___8_22___41">#REF!</definedName>
    <definedName name="BuiltIn_AutoFilter___8_22___42">#REF!</definedName>
    <definedName name="BuiltIn_AutoFilter___8_22___43">#REF!</definedName>
    <definedName name="BuiltIn_AutoFilter___8_22___44">#REF!</definedName>
    <definedName name="BuiltIn_AutoFilter___8_22___45">#REF!</definedName>
    <definedName name="BuiltIn_AutoFilter___8_22___46">#REF!</definedName>
    <definedName name="BuiltIn_AutoFilter___8_22___47">#REF!</definedName>
    <definedName name="BuiltIn_AutoFilter___8_22___48">#REF!</definedName>
    <definedName name="BuiltIn_AutoFilter___8_22___49">#REF!</definedName>
    <definedName name="BuiltIn_AutoFilter___8_22___50">#REF!</definedName>
    <definedName name="BuiltIn_AutoFilter___8_22___52">#REF!</definedName>
    <definedName name="BuiltIn_AutoFilter___8_22___53">#REF!</definedName>
    <definedName name="BuiltIn_AutoFilter___8_22___54">#REF!</definedName>
    <definedName name="BuiltIn_AutoFilter___8_22___55">#REF!</definedName>
    <definedName name="BuiltIn_AutoFilter___8_22___56">#REF!</definedName>
    <definedName name="BuiltIn_AutoFilter___8_22___57">#REF!</definedName>
    <definedName name="BuiltIn_AutoFilter___8_22___58">#REF!</definedName>
    <definedName name="BuiltIn_AutoFilter___8_22___59">#REF!</definedName>
    <definedName name="BuiltIn_AutoFilter___8_22___60">#REF!</definedName>
    <definedName name="BuiltIn_AutoFilter___8_23">#REF!</definedName>
    <definedName name="BuiltIn_AutoFilter___8_23___0">#REF!</definedName>
    <definedName name="BuiltIn_AutoFilter___8_23___20">#REF!</definedName>
    <definedName name="BuiltIn_AutoFilter___8_23___21">#REF!</definedName>
    <definedName name="BuiltIn_AutoFilter___8_23___22">#REF!</definedName>
    <definedName name="BuiltIn_AutoFilter___8_23___23">#REF!</definedName>
    <definedName name="BuiltIn_AutoFilter___8_23___24">#REF!</definedName>
    <definedName name="BuiltIn_AutoFilter___8_23___25">#REF!</definedName>
    <definedName name="BuiltIn_AutoFilter___8_23___26">#REF!</definedName>
    <definedName name="BuiltIn_AutoFilter___8_23___27">#REF!</definedName>
    <definedName name="BuiltIn_AutoFilter___8_23___28">#REF!</definedName>
    <definedName name="BuiltIn_AutoFilter___8_23___29">#REF!</definedName>
    <definedName name="BuiltIn_AutoFilter___8_23___30">#REF!</definedName>
    <definedName name="BuiltIn_AutoFilter___8_23___31">#REF!</definedName>
    <definedName name="BuiltIn_AutoFilter___8_23___32">#REF!</definedName>
    <definedName name="BuiltIn_AutoFilter___8_23___33">#REF!</definedName>
    <definedName name="BuiltIn_AutoFilter___8_23___34">#REF!</definedName>
    <definedName name="BuiltIn_AutoFilter___8_23___35">#REF!</definedName>
    <definedName name="BuiltIn_AutoFilter___8_23___36">#REF!</definedName>
    <definedName name="BuiltIn_AutoFilter___8_23___37">#REF!</definedName>
    <definedName name="BuiltIn_AutoFilter___8_23___38">#REF!</definedName>
    <definedName name="BuiltIn_AutoFilter___8_23___39">#REF!</definedName>
    <definedName name="BuiltIn_AutoFilter___8_23___40">#REF!</definedName>
    <definedName name="BuiltIn_AutoFilter___8_23___41">#REF!</definedName>
    <definedName name="BuiltIn_AutoFilter___8_23___42">#REF!</definedName>
    <definedName name="BuiltIn_AutoFilter___8_23___43">#REF!</definedName>
    <definedName name="BuiltIn_AutoFilter___8_23___44">#REF!</definedName>
    <definedName name="BuiltIn_AutoFilter___8_23___45">#REF!</definedName>
    <definedName name="BuiltIn_AutoFilter___8_23___46">#REF!</definedName>
    <definedName name="BuiltIn_AutoFilter___8_23___47">#REF!</definedName>
    <definedName name="BuiltIn_AutoFilter___8_23___48">#REF!</definedName>
    <definedName name="BuiltIn_AutoFilter___8_23___49">#REF!</definedName>
    <definedName name="BuiltIn_AutoFilter___8_23___50">#REF!</definedName>
    <definedName name="BuiltIn_AutoFilter___8_23___52">#REF!</definedName>
    <definedName name="BuiltIn_AutoFilter___8_23___53">#REF!</definedName>
    <definedName name="BuiltIn_AutoFilter___8_23___54">#REF!</definedName>
    <definedName name="BuiltIn_AutoFilter___8_23___55">#REF!</definedName>
    <definedName name="BuiltIn_AutoFilter___8_23___56">#REF!</definedName>
    <definedName name="BuiltIn_AutoFilter___8_23___57">#REF!</definedName>
    <definedName name="BuiltIn_AutoFilter___8_23___58">#REF!</definedName>
    <definedName name="BuiltIn_AutoFilter___8_23___59">#REF!</definedName>
    <definedName name="BuiltIn_AutoFilter___8_23___60">#REF!</definedName>
    <definedName name="BuiltIn_AutoFilter___8_24">#REF!</definedName>
    <definedName name="BuiltIn_AutoFilter___8_24___0">#REF!</definedName>
    <definedName name="BuiltIn_AutoFilter___8_24___20">#REF!</definedName>
    <definedName name="BuiltIn_AutoFilter___8_24___21">#REF!</definedName>
    <definedName name="BuiltIn_AutoFilter___8_24___22">#REF!</definedName>
    <definedName name="BuiltIn_AutoFilter___8_24___23">#REF!</definedName>
    <definedName name="BuiltIn_AutoFilter___8_24___24">#REF!</definedName>
    <definedName name="BuiltIn_AutoFilter___8_24___25">#REF!</definedName>
    <definedName name="BuiltIn_AutoFilter___8_24___26">#REF!</definedName>
    <definedName name="BuiltIn_AutoFilter___8_24___27">#REF!</definedName>
    <definedName name="BuiltIn_AutoFilter___8_24___28">#REF!</definedName>
    <definedName name="BuiltIn_AutoFilter___8_24___29">#REF!</definedName>
    <definedName name="BuiltIn_AutoFilter___8_24___30">#REF!</definedName>
    <definedName name="BuiltIn_AutoFilter___8_24___31">#REF!</definedName>
    <definedName name="BuiltIn_AutoFilter___8_24___32">#REF!</definedName>
    <definedName name="BuiltIn_AutoFilter___8_24___33">#REF!</definedName>
    <definedName name="BuiltIn_AutoFilter___8_24___34">#REF!</definedName>
    <definedName name="BuiltIn_AutoFilter___8_24___35">#REF!</definedName>
    <definedName name="BuiltIn_AutoFilter___8_24___36">#REF!</definedName>
    <definedName name="BuiltIn_AutoFilter___8_24___37">#REF!</definedName>
    <definedName name="BuiltIn_AutoFilter___8_24___38">#REF!</definedName>
    <definedName name="BuiltIn_AutoFilter___8_24___39">#REF!</definedName>
    <definedName name="BuiltIn_AutoFilter___8_24___40">#REF!</definedName>
    <definedName name="BuiltIn_AutoFilter___8_24___41">#REF!</definedName>
    <definedName name="BuiltIn_AutoFilter___8_24___42">#REF!</definedName>
    <definedName name="BuiltIn_AutoFilter___8_24___43">#REF!</definedName>
    <definedName name="BuiltIn_AutoFilter___8_24___44">#REF!</definedName>
    <definedName name="BuiltIn_AutoFilter___8_24___45">#REF!</definedName>
    <definedName name="BuiltIn_AutoFilter___8_24___46">#REF!</definedName>
    <definedName name="BuiltIn_AutoFilter___8_24___47">#REF!</definedName>
    <definedName name="BuiltIn_AutoFilter___8_24___48">#REF!</definedName>
    <definedName name="BuiltIn_AutoFilter___8_24___49">#REF!</definedName>
    <definedName name="BuiltIn_AutoFilter___8_24___50">#REF!</definedName>
    <definedName name="BuiltIn_AutoFilter___8_24___52">#REF!</definedName>
    <definedName name="BuiltIn_AutoFilter___8_24___53">#REF!</definedName>
    <definedName name="BuiltIn_AutoFilter___8_24___54">#REF!</definedName>
    <definedName name="BuiltIn_AutoFilter___8_24___55">#REF!</definedName>
    <definedName name="BuiltIn_AutoFilter___8_24___56">#REF!</definedName>
    <definedName name="BuiltIn_AutoFilter___8_24___57">#REF!</definedName>
    <definedName name="BuiltIn_AutoFilter___8_24___58">#REF!</definedName>
    <definedName name="BuiltIn_AutoFilter___8_24___59">#REF!</definedName>
    <definedName name="BuiltIn_AutoFilter___8_24___60">#REF!</definedName>
    <definedName name="BuiltIn_AutoFilter___8_25">#REF!</definedName>
    <definedName name="BuiltIn_AutoFilter___8_25___0">#REF!</definedName>
    <definedName name="BuiltIn_AutoFilter___8_25___20">#REF!</definedName>
    <definedName name="BuiltIn_AutoFilter___8_25___21">#REF!</definedName>
    <definedName name="BuiltIn_AutoFilter___8_25___22">#REF!</definedName>
    <definedName name="BuiltIn_AutoFilter___8_25___23">#REF!</definedName>
    <definedName name="BuiltIn_AutoFilter___8_25___24">#REF!</definedName>
    <definedName name="BuiltIn_AutoFilter___8_25___25">#REF!</definedName>
    <definedName name="BuiltIn_AutoFilter___8_25___26">#REF!</definedName>
    <definedName name="BuiltIn_AutoFilter___8_25___27">#REF!</definedName>
    <definedName name="BuiltIn_AutoFilter___8_25___28">#REF!</definedName>
    <definedName name="BuiltIn_AutoFilter___8_25___29">#REF!</definedName>
    <definedName name="BuiltIn_AutoFilter___8_25___30">#REF!</definedName>
    <definedName name="BuiltIn_AutoFilter___8_25___31">#REF!</definedName>
    <definedName name="BuiltIn_AutoFilter___8_25___32">#REF!</definedName>
    <definedName name="BuiltIn_AutoFilter___8_25___33">#REF!</definedName>
    <definedName name="BuiltIn_AutoFilter___8_25___34">#REF!</definedName>
    <definedName name="BuiltIn_AutoFilter___8_25___35">#REF!</definedName>
    <definedName name="BuiltIn_AutoFilter___8_25___36">#REF!</definedName>
    <definedName name="BuiltIn_AutoFilter___8_25___37">#REF!</definedName>
    <definedName name="BuiltIn_AutoFilter___8_25___38">#REF!</definedName>
    <definedName name="BuiltIn_AutoFilter___8_25___39">#REF!</definedName>
    <definedName name="BuiltIn_AutoFilter___8_25___40">#REF!</definedName>
    <definedName name="BuiltIn_AutoFilter___8_25___41">#REF!</definedName>
    <definedName name="BuiltIn_AutoFilter___8_25___42">#REF!</definedName>
    <definedName name="BuiltIn_AutoFilter___8_25___43">#REF!</definedName>
    <definedName name="BuiltIn_AutoFilter___8_25___44">#REF!</definedName>
    <definedName name="BuiltIn_AutoFilter___8_25___45">#REF!</definedName>
    <definedName name="BuiltIn_AutoFilter___8_25___46">#REF!</definedName>
    <definedName name="BuiltIn_AutoFilter___8_25___47">#REF!</definedName>
    <definedName name="BuiltIn_AutoFilter___8_25___48">#REF!</definedName>
    <definedName name="BuiltIn_AutoFilter___8_25___49">#REF!</definedName>
    <definedName name="BuiltIn_AutoFilter___8_25___50">#REF!</definedName>
    <definedName name="BuiltIn_AutoFilter___8_25___52">#REF!</definedName>
    <definedName name="BuiltIn_AutoFilter___8_25___53">#REF!</definedName>
    <definedName name="BuiltIn_AutoFilter___8_25___54">#REF!</definedName>
    <definedName name="BuiltIn_AutoFilter___8_25___55">#REF!</definedName>
    <definedName name="BuiltIn_AutoFilter___8_25___56">#REF!</definedName>
    <definedName name="BuiltIn_AutoFilter___8_25___57">#REF!</definedName>
    <definedName name="BuiltIn_AutoFilter___8_25___58">#REF!</definedName>
    <definedName name="BuiltIn_AutoFilter___8_25___59">#REF!</definedName>
    <definedName name="BuiltIn_AutoFilter___8_25___60">#REF!</definedName>
    <definedName name="BuiltIn_AutoFilter___8_26">#REF!</definedName>
    <definedName name="BuiltIn_AutoFilter___8_26___0">#REF!</definedName>
    <definedName name="BuiltIn_AutoFilter___8_26___20">#REF!</definedName>
    <definedName name="BuiltIn_AutoFilter___8_26___21">#REF!</definedName>
    <definedName name="BuiltIn_AutoFilter___8_26___22">#REF!</definedName>
    <definedName name="BuiltIn_AutoFilter___8_26___23">#REF!</definedName>
    <definedName name="BuiltIn_AutoFilter___8_26___24">#REF!</definedName>
    <definedName name="BuiltIn_AutoFilter___8_26___25">#REF!</definedName>
    <definedName name="BuiltIn_AutoFilter___8_26___26">#REF!</definedName>
    <definedName name="BuiltIn_AutoFilter___8_26___27">#REF!</definedName>
    <definedName name="BuiltIn_AutoFilter___8_26___28">#REF!</definedName>
    <definedName name="BuiltIn_AutoFilter___8_26___29">#REF!</definedName>
    <definedName name="BuiltIn_AutoFilter___8_26___30">#REF!</definedName>
    <definedName name="BuiltIn_AutoFilter___8_26___31">#REF!</definedName>
    <definedName name="BuiltIn_AutoFilter___8_26___32">#REF!</definedName>
    <definedName name="BuiltIn_AutoFilter___8_26___33">#REF!</definedName>
    <definedName name="BuiltIn_AutoFilter___8_26___34">#REF!</definedName>
    <definedName name="BuiltIn_AutoFilter___8_26___35">#REF!</definedName>
    <definedName name="BuiltIn_AutoFilter___8_26___36">#REF!</definedName>
    <definedName name="BuiltIn_AutoFilter___8_26___37">#REF!</definedName>
    <definedName name="BuiltIn_AutoFilter___8_26___38">#REF!</definedName>
    <definedName name="BuiltIn_AutoFilter___8_26___39">#REF!</definedName>
    <definedName name="BuiltIn_AutoFilter___8_26___40">#REF!</definedName>
    <definedName name="BuiltIn_AutoFilter___8_26___41">#REF!</definedName>
    <definedName name="BuiltIn_AutoFilter___8_26___42">#REF!</definedName>
    <definedName name="BuiltIn_AutoFilter___8_26___43">#REF!</definedName>
    <definedName name="BuiltIn_AutoFilter___8_26___44">#REF!</definedName>
    <definedName name="BuiltIn_AutoFilter___8_26___45">#REF!</definedName>
    <definedName name="BuiltIn_AutoFilter___8_26___46">#REF!</definedName>
    <definedName name="BuiltIn_AutoFilter___8_26___47">#REF!</definedName>
    <definedName name="BuiltIn_AutoFilter___8_26___48">#REF!</definedName>
    <definedName name="BuiltIn_AutoFilter___8_26___49">#REF!</definedName>
    <definedName name="BuiltIn_AutoFilter___8_26___50">#REF!</definedName>
    <definedName name="BuiltIn_AutoFilter___8_26___52">#REF!</definedName>
    <definedName name="BuiltIn_AutoFilter___8_26___53">#REF!</definedName>
    <definedName name="BuiltIn_AutoFilter___8_26___54">#REF!</definedName>
    <definedName name="BuiltIn_AutoFilter___8_26___55">#REF!</definedName>
    <definedName name="BuiltIn_AutoFilter___8_26___56">#REF!</definedName>
    <definedName name="BuiltIn_AutoFilter___8_26___57">#REF!</definedName>
    <definedName name="BuiltIn_AutoFilter___8_26___58">#REF!</definedName>
    <definedName name="BuiltIn_AutoFilter___8_26___59">#REF!</definedName>
    <definedName name="BuiltIn_AutoFilter___8_26___60">#REF!</definedName>
    <definedName name="BuiltIn_AutoFilter___8_27">#REF!</definedName>
    <definedName name="BuiltIn_AutoFilter___8_27___0">#REF!</definedName>
    <definedName name="BuiltIn_AutoFilter___8_27___20">#REF!</definedName>
    <definedName name="BuiltIn_AutoFilter___8_27___21">#REF!</definedName>
    <definedName name="BuiltIn_AutoFilter___8_27___22">#REF!</definedName>
    <definedName name="BuiltIn_AutoFilter___8_27___23">#REF!</definedName>
    <definedName name="BuiltIn_AutoFilter___8_27___24">#REF!</definedName>
    <definedName name="BuiltIn_AutoFilter___8_27___25">#REF!</definedName>
    <definedName name="BuiltIn_AutoFilter___8_27___26">#REF!</definedName>
    <definedName name="BuiltIn_AutoFilter___8_27___27">#REF!</definedName>
    <definedName name="BuiltIn_AutoFilter___8_27___28">#REF!</definedName>
    <definedName name="BuiltIn_AutoFilter___8_27___29">#REF!</definedName>
    <definedName name="BuiltIn_AutoFilter___8_27___30">#REF!</definedName>
    <definedName name="BuiltIn_AutoFilter___8_27___31">#REF!</definedName>
    <definedName name="BuiltIn_AutoFilter___8_27___32">#REF!</definedName>
    <definedName name="BuiltIn_AutoFilter___8_27___33">#REF!</definedName>
    <definedName name="BuiltIn_AutoFilter___8_27___34">#REF!</definedName>
    <definedName name="BuiltIn_AutoFilter___8_27___35">#REF!</definedName>
    <definedName name="BuiltIn_AutoFilter___8_27___36">#REF!</definedName>
    <definedName name="BuiltIn_AutoFilter___8_27___37">#REF!</definedName>
    <definedName name="BuiltIn_AutoFilter___8_27___38">#REF!</definedName>
    <definedName name="BuiltIn_AutoFilter___8_27___39">#REF!</definedName>
    <definedName name="BuiltIn_AutoFilter___8_27___40">#REF!</definedName>
    <definedName name="BuiltIn_AutoFilter___8_27___41">#REF!</definedName>
    <definedName name="BuiltIn_AutoFilter___8_27___42">#REF!</definedName>
    <definedName name="BuiltIn_AutoFilter___8_27___43">#REF!</definedName>
    <definedName name="BuiltIn_AutoFilter___8_27___44">#REF!</definedName>
    <definedName name="BuiltIn_AutoFilter___8_27___45">#REF!</definedName>
    <definedName name="BuiltIn_AutoFilter___8_27___46">#REF!</definedName>
    <definedName name="BuiltIn_AutoFilter___8_27___47">#REF!</definedName>
    <definedName name="BuiltIn_AutoFilter___8_27___48">#REF!</definedName>
    <definedName name="BuiltIn_AutoFilter___8_27___49">#REF!</definedName>
    <definedName name="BuiltIn_AutoFilter___8_27___50">#REF!</definedName>
    <definedName name="BuiltIn_AutoFilter___8_27___52">#REF!</definedName>
    <definedName name="BuiltIn_AutoFilter___8_27___53">#REF!</definedName>
    <definedName name="BuiltIn_AutoFilter___8_27___54">#REF!</definedName>
    <definedName name="BuiltIn_AutoFilter___8_27___55">#REF!</definedName>
    <definedName name="BuiltIn_AutoFilter___8_27___56">#REF!</definedName>
    <definedName name="BuiltIn_AutoFilter___8_27___57">#REF!</definedName>
    <definedName name="BuiltIn_AutoFilter___8_27___58">#REF!</definedName>
    <definedName name="BuiltIn_AutoFilter___8_27___59">#REF!</definedName>
    <definedName name="BuiltIn_AutoFilter___8_27___60">#REF!</definedName>
    <definedName name="BuiltIn_AutoFilter___8_28">#REF!</definedName>
    <definedName name="BuiltIn_AutoFilter___8_28___0">#REF!</definedName>
    <definedName name="BuiltIn_AutoFilter___8_28___20">#REF!</definedName>
    <definedName name="BuiltIn_AutoFilter___8_28___21">#REF!</definedName>
    <definedName name="BuiltIn_AutoFilter___8_28___22">#REF!</definedName>
    <definedName name="BuiltIn_AutoFilter___8_28___23">#REF!</definedName>
    <definedName name="BuiltIn_AutoFilter___8_28___24">#REF!</definedName>
    <definedName name="BuiltIn_AutoFilter___8_28___25">#REF!</definedName>
    <definedName name="BuiltIn_AutoFilter___8_28___26">#REF!</definedName>
    <definedName name="BuiltIn_AutoFilter___8_28___27">#REF!</definedName>
    <definedName name="BuiltIn_AutoFilter___8_28___28">#REF!</definedName>
    <definedName name="BuiltIn_AutoFilter___8_28___29">#REF!</definedName>
    <definedName name="BuiltIn_AutoFilter___8_28___30">#REF!</definedName>
    <definedName name="BuiltIn_AutoFilter___8_28___31">#REF!</definedName>
    <definedName name="BuiltIn_AutoFilter___8_28___32">#REF!</definedName>
    <definedName name="BuiltIn_AutoFilter___8_28___33">#REF!</definedName>
    <definedName name="BuiltIn_AutoFilter___8_28___34">#REF!</definedName>
    <definedName name="BuiltIn_AutoFilter___8_28___35">#REF!</definedName>
    <definedName name="BuiltIn_AutoFilter___8_28___36">#REF!</definedName>
    <definedName name="BuiltIn_AutoFilter___8_28___37">#REF!</definedName>
    <definedName name="BuiltIn_AutoFilter___8_28___38">#REF!</definedName>
    <definedName name="BuiltIn_AutoFilter___8_28___39">#REF!</definedName>
    <definedName name="BuiltIn_AutoFilter___8_28___40">#REF!</definedName>
    <definedName name="BuiltIn_AutoFilter___8_28___41">#REF!</definedName>
    <definedName name="BuiltIn_AutoFilter___8_28___42">#REF!</definedName>
    <definedName name="BuiltIn_AutoFilter___8_28___43">#REF!</definedName>
    <definedName name="BuiltIn_AutoFilter___8_28___44">#REF!</definedName>
    <definedName name="BuiltIn_AutoFilter___8_28___45">#REF!</definedName>
    <definedName name="BuiltIn_AutoFilter___8_28___46">#REF!</definedName>
    <definedName name="BuiltIn_AutoFilter___8_28___47">#REF!</definedName>
    <definedName name="BuiltIn_AutoFilter___8_28___48">#REF!</definedName>
    <definedName name="BuiltIn_AutoFilter___8_28___49">#REF!</definedName>
    <definedName name="BuiltIn_AutoFilter___8_28___50">#REF!</definedName>
    <definedName name="BuiltIn_AutoFilter___8_28___52">#REF!</definedName>
    <definedName name="BuiltIn_AutoFilter___8_28___53">#REF!</definedName>
    <definedName name="BuiltIn_AutoFilter___8_28___54">#REF!</definedName>
    <definedName name="BuiltIn_AutoFilter___8_28___55">#REF!</definedName>
    <definedName name="BuiltIn_AutoFilter___8_28___56">#REF!</definedName>
    <definedName name="BuiltIn_AutoFilter___8_28___57">#REF!</definedName>
    <definedName name="BuiltIn_AutoFilter___8_28___58">#REF!</definedName>
    <definedName name="BuiltIn_AutoFilter___8_28___59">#REF!</definedName>
    <definedName name="BuiltIn_AutoFilter___8_28___60">#REF!</definedName>
    <definedName name="BuiltIn_AutoFilter___8_29">#REF!</definedName>
    <definedName name="BuiltIn_AutoFilter___8_29___0">#REF!</definedName>
    <definedName name="BuiltIn_AutoFilter___8_29___20">#REF!</definedName>
    <definedName name="BuiltIn_AutoFilter___8_29___21">#REF!</definedName>
    <definedName name="BuiltIn_AutoFilter___8_29___22">#REF!</definedName>
    <definedName name="BuiltIn_AutoFilter___8_29___23">#REF!</definedName>
    <definedName name="BuiltIn_AutoFilter___8_29___24">#REF!</definedName>
    <definedName name="BuiltIn_AutoFilter___8_29___25">#REF!</definedName>
    <definedName name="BuiltIn_AutoFilter___8_29___26">#REF!</definedName>
    <definedName name="BuiltIn_AutoFilter___8_29___27">#REF!</definedName>
    <definedName name="BuiltIn_AutoFilter___8_29___28">#REF!</definedName>
    <definedName name="BuiltIn_AutoFilter___8_29___29">#REF!</definedName>
    <definedName name="BuiltIn_AutoFilter___8_29___30">#REF!</definedName>
    <definedName name="BuiltIn_AutoFilter___8_29___31">#REF!</definedName>
    <definedName name="BuiltIn_AutoFilter___8_29___32">#REF!</definedName>
    <definedName name="BuiltIn_AutoFilter___8_29___33">#REF!</definedName>
    <definedName name="BuiltIn_AutoFilter___8_29___34">#REF!</definedName>
    <definedName name="BuiltIn_AutoFilter___8_29___35">#REF!</definedName>
    <definedName name="BuiltIn_AutoFilter___8_29___36">#REF!</definedName>
    <definedName name="BuiltIn_AutoFilter___8_29___37">#REF!</definedName>
    <definedName name="BuiltIn_AutoFilter___8_29___38">#REF!</definedName>
    <definedName name="BuiltIn_AutoFilter___8_29___39">#REF!</definedName>
    <definedName name="BuiltIn_AutoFilter___8_29___40">#REF!</definedName>
    <definedName name="BuiltIn_AutoFilter___8_29___41">#REF!</definedName>
    <definedName name="BuiltIn_AutoFilter___8_29___42">#REF!</definedName>
    <definedName name="BuiltIn_AutoFilter___8_29___43">#REF!</definedName>
    <definedName name="BuiltIn_AutoFilter___8_29___44">#REF!</definedName>
    <definedName name="BuiltIn_AutoFilter___8_29___45">#REF!</definedName>
    <definedName name="BuiltIn_AutoFilter___8_29___46">#REF!</definedName>
    <definedName name="BuiltIn_AutoFilter___8_29___47">#REF!</definedName>
    <definedName name="BuiltIn_AutoFilter___8_29___48">#REF!</definedName>
    <definedName name="BuiltIn_AutoFilter___8_29___49">#REF!</definedName>
    <definedName name="BuiltIn_AutoFilter___8_29___50">#REF!</definedName>
    <definedName name="BuiltIn_AutoFilter___8_29___52">#REF!</definedName>
    <definedName name="BuiltIn_AutoFilter___8_29___53">#REF!</definedName>
    <definedName name="BuiltIn_AutoFilter___8_29___54">#REF!</definedName>
    <definedName name="BuiltIn_AutoFilter___8_29___55">#REF!</definedName>
    <definedName name="BuiltIn_AutoFilter___8_29___56">#REF!</definedName>
    <definedName name="BuiltIn_AutoFilter___8_29___57">#REF!</definedName>
    <definedName name="BuiltIn_AutoFilter___8_29___58">#REF!</definedName>
    <definedName name="BuiltIn_AutoFilter___8_29___59">#REF!</definedName>
    <definedName name="BuiltIn_AutoFilter___8_29___60">#REF!</definedName>
    <definedName name="BuiltIn_AutoFilter___8_3">#REF!</definedName>
    <definedName name="BuiltIn_AutoFilter___8_3___0">#REF!</definedName>
    <definedName name="BuiltIn_AutoFilter___8_3___20">#REF!</definedName>
    <definedName name="BuiltIn_AutoFilter___8_3___21">#REF!</definedName>
    <definedName name="BuiltIn_AutoFilter___8_3___22">#REF!</definedName>
    <definedName name="BuiltIn_AutoFilter___8_3___23">#REF!</definedName>
    <definedName name="BuiltIn_AutoFilter___8_3___24">#REF!</definedName>
    <definedName name="BuiltIn_AutoFilter___8_3___25">#REF!</definedName>
    <definedName name="BuiltIn_AutoFilter___8_3___26">#REF!</definedName>
    <definedName name="BuiltIn_AutoFilter___8_3___27">#REF!</definedName>
    <definedName name="BuiltIn_AutoFilter___8_3___28">#REF!</definedName>
    <definedName name="BuiltIn_AutoFilter___8_3___29">#REF!</definedName>
    <definedName name="BuiltIn_AutoFilter___8_3___30">#REF!</definedName>
    <definedName name="BuiltIn_AutoFilter___8_3___31">#REF!</definedName>
    <definedName name="BuiltIn_AutoFilter___8_3___32">#REF!</definedName>
    <definedName name="BuiltIn_AutoFilter___8_3___33">#REF!</definedName>
    <definedName name="BuiltIn_AutoFilter___8_3___34">#REF!</definedName>
    <definedName name="BuiltIn_AutoFilter___8_3___35">#REF!</definedName>
    <definedName name="BuiltIn_AutoFilter___8_3___36">#REF!</definedName>
    <definedName name="BuiltIn_AutoFilter___8_3___37">#REF!</definedName>
    <definedName name="BuiltIn_AutoFilter___8_3___38">#REF!</definedName>
    <definedName name="BuiltIn_AutoFilter___8_3___39">#REF!</definedName>
    <definedName name="BuiltIn_AutoFilter___8_3___40">#REF!</definedName>
    <definedName name="BuiltIn_AutoFilter___8_3___41">#REF!</definedName>
    <definedName name="BuiltIn_AutoFilter___8_3___42">#REF!</definedName>
    <definedName name="BuiltIn_AutoFilter___8_3___43">#REF!</definedName>
    <definedName name="BuiltIn_AutoFilter___8_3___44">#REF!</definedName>
    <definedName name="BuiltIn_AutoFilter___8_3___45">#REF!</definedName>
    <definedName name="BuiltIn_AutoFilter___8_3___46">#REF!</definedName>
    <definedName name="BuiltIn_AutoFilter___8_3___47">#REF!</definedName>
    <definedName name="BuiltIn_AutoFilter___8_3___48">#REF!</definedName>
    <definedName name="BuiltIn_AutoFilter___8_3___49">#REF!</definedName>
    <definedName name="BuiltIn_AutoFilter___8_3___50">#REF!</definedName>
    <definedName name="BuiltIn_AutoFilter___8_3___52">#REF!</definedName>
    <definedName name="BuiltIn_AutoFilter___8_3___53">#REF!</definedName>
    <definedName name="BuiltIn_AutoFilter___8_3___54">#REF!</definedName>
    <definedName name="BuiltIn_AutoFilter___8_3___55">#REF!</definedName>
    <definedName name="BuiltIn_AutoFilter___8_3___56">#REF!</definedName>
    <definedName name="BuiltIn_AutoFilter___8_3___57">#REF!</definedName>
    <definedName name="BuiltIn_AutoFilter___8_3___58">#REF!</definedName>
    <definedName name="BuiltIn_AutoFilter___8_3___59">#REF!</definedName>
    <definedName name="BuiltIn_AutoFilter___8_3___60">#REF!</definedName>
    <definedName name="BuiltIn_AutoFilter___8_30">#REF!</definedName>
    <definedName name="BuiltIn_AutoFilter___8_30___0">#REF!</definedName>
    <definedName name="BuiltIn_AutoFilter___8_30___20">#REF!</definedName>
    <definedName name="BuiltIn_AutoFilter___8_30___21">#REF!</definedName>
    <definedName name="BuiltIn_AutoFilter___8_30___22">#REF!</definedName>
    <definedName name="BuiltIn_AutoFilter___8_30___23">#REF!</definedName>
    <definedName name="BuiltIn_AutoFilter___8_30___24">#REF!</definedName>
    <definedName name="BuiltIn_AutoFilter___8_30___25">#REF!</definedName>
    <definedName name="BuiltIn_AutoFilter___8_30___26">#REF!</definedName>
    <definedName name="BuiltIn_AutoFilter___8_30___27">#REF!</definedName>
    <definedName name="BuiltIn_AutoFilter___8_30___28">#REF!</definedName>
    <definedName name="BuiltIn_AutoFilter___8_30___29">#REF!</definedName>
    <definedName name="BuiltIn_AutoFilter___8_30___30">#REF!</definedName>
    <definedName name="BuiltIn_AutoFilter___8_30___31">#REF!</definedName>
    <definedName name="BuiltIn_AutoFilter___8_30___32">#REF!</definedName>
    <definedName name="BuiltIn_AutoFilter___8_30___33">#REF!</definedName>
    <definedName name="BuiltIn_AutoFilter___8_30___34">#REF!</definedName>
    <definedName name="BuiltIn_AutoFilter___8_30___35">#REF!</definedName>
    <definedName name="BuiltIn_AutoFilter___8_30___36">#REF!</definedName>
    <definedName name="BuiltIn_AutoFilter___8_30___37">#REF!</definedName>
    <definedName name="BuiltIn_AutoFilter___8_30___38">#REF!</definedName>
    <definedName name="BuiltIn_AutoFilter___8_30___39">#REF!</definedName>
    <definedName name="BuiltIn_AutoFilter___8_30___40">#REF!</definedName>
    <definedName name="BuiltIn_AutoFilter___8_30___41">#REF!</definedName>
    <definedName name="BuiltIn_AutoFilter___8_30___42">#REF!</definedName>
    <definedName name="BuiltIn_AutoFilter___8_30___43">#REF!</definedName>
    <definedName name="BuiltIn_AutoFilter___8_30___44">#REF!</definedName>
    <definedName name="BuiltIn_AutoFilter___8_30___45">#REF!</definedName>
    <definedName name="BuiltIn_AutoFilter___8_30___46">#REF!</definedName>
    <definedName name="BuiltIn_AutoFilter___8_30___47">#REF!</definedName>
    <definedName name="BuiltIn_AutoFilter___8_30___48">#REF!</definedName>
    <definedName name="BuiltIn_AutoFilter___8_30___49">#REF!</definedName>
    <definedName name="BuiltIn_AutoFilter___8_30___50">#REF!</definedName>
    <definedName name="BuiltIn_AutoFilter___8_30___52">#REF!</definedName>
    <definedName name="BuiltIn_AutoFilter___8_30___53">#REF!</definedName>
    <definedName name="BuiltIn_AutoFilter___8_30___54">#REF!</definedName>
    <definedName name="BuiltIn_AutoFilter___8_30___55">#REF!</definedName>
    <definedName name="BuiltIn_AutoFilter___8_30___56">#REF!</definedName>
    <definedName name="BuiltIn_AutoFilter___8_30___57">#REF!</definedName>
    <definedName name="BuiltIn_AutoFilter___8_30___58">#REF!</definedName>
    <definedName name="BuiltIn_AutoFilter___8_30___59">#REF!</definedName>
    <definedName name="BuiltIn_AutoFilter___8_30___60">#REF!</definedName>
    <definedName name="BuiltIn_AutoFilter___8_31">#REF!</definedName>
    <definedName name="BuiltIn_AutoFilter___8_31___0">#REF!</definedName>
    <definedName name="BuiltIn_AutoFilter___8_31___20">#REF!</definedName>
    <definedName name="BuiltIn_AutoFilter___8_31___21">#REF!</definedName>
    <definedName name="BuiltIn_AutoFilter___8_31___22">#REF!</definedName>
    <definedName name="BuiltIn_AutoFilter___8_31___23">#REF!</definedName>
    <definedName name="BuiltIn_AutoFilter___8_31___24">#REF!</definedName>
    <definedName name="BuiltIn_AutoFilter___8_31___25">#REF!</definedName>
    <definedName name="BuiltIn_AutoFilter___8_31___26">#REF!</definedName>
    <definedName name="BuiltIn_AutoFilter___8_31___27">#REF!</definedName>
    <definedName name="BuiltIn_AutoFilter___8_31___28">#REF!</definedName>
    <definedName name="BuiltIn_AutoFilter___8_31___29">#REF!</definedName>
    <definedName name="BuiltIn_AutoFilter___8_31___30">#REF!</definedName>
    <definedName name="BuiltIn_AutoFilter___8_31___31">#REF!</definedName>
    <definedName name="BuiltIn_AutoFilter___8_31___32">#REF!</definedName>
    <definedName name="BuiltIn_AutoFilter___8_31___33">#REF!</definedName>
    <definedName name="BuiltIn_AutoFilter___8_31___34">#REF!</definedName>
    <definedName name="BuiltIn_AutoFilter___8_31___35">#REF!</definedName>
    <definedName name="BuiltIn_AutoFilter___8_31___36">#REF!</definedName>
    <definedName name="BuiltIn_AutoFilter___8_31___37">#REF!</definedName>
    <definedName name="BuiltIn_AutoFilter___8_31___38">#REF!</definedName>
    <definedName name="BuiltIn_AutoFilter___8_31___39">#REF!</definedName>
    <definedName name="BuiltIn_AutoFilter___8_31___40">#REF!</definedName>
    <definedName name="BuiltIn_AutoFilter___8_31___41">#REF!</definedName>
    <definedName name="BuiltIn_AutoFilter___8_31___42">#REF!</definedName>
    <definedName name="BuiltIn_AutoFilter___8_31___43">#REF!</definedName>
    <definedName name="BuiltIn_AutoFilter___8_31___44">#REF!</definedName>
    <definedName name="BuiltIn_AutoFilter___8_31___45">#REF!</definedName>
    <definedName name="BuiltIn_AutoFilter___8_31___46">#REF!</definedName>
    <definedName name="BuiltIn_AutoFilter___8_31___47">#REF!</definedName>
    <definedName name="BuiltIn_AutoFilter___8_31___48">#REF!</definedName>
    <definedName name="BuiltIn_AutoFilter___8_31___49">#REF!</definedName>
    <definedName name="BuiltIn_AutoFilter___8_31___50">#REF!</definedName>
    <definedName name="BuiltIn_AutoFilter___8_31___52">#REF!</definedName>
    <definedName name="BuiltIn_AutoFilter___8_31___53">#REF!</definedName>
    <definedName name="BuiltIn_AutoFilter___8_31___54">#REF!</definedName>
    <definedName name="BuiltIn_AutoFilter___8_31___55">#REF!</definedName>
    <definedName name="BuiltIn_AutoFilter___8_31___56">#REF!</definedName>
    <definedName name="BuiltIn_AutoFilter___8_31___57">#REF!</definedName>
    <definedName name="BuiltIn_AutoFilter___8_31___58">#REF!</definedName>
    <definedName name="BuiltIn_AutoFilter___8_31___59">#REF!</definedName>
    <definedName name="BuiltIn_AutoFilter___8_31___60">#REF!</definedName>
    <definedName name="BuiltIn_AutoFilter___8_32">#REF!</definedName>
    <definedName name="BuiltIn_AutoFilter___8_32___0">#REF!</definedName>
    <definedName name="BuiltIn_AutoFilter___8_32___20">#REF!</definedName>
    <definedName name="BuiltIn_AutoFilter___8_32___21">#REF!</definedName>
    <definedName name="BuiltIn_AutoFilter___8_32___22">#REF!</definedName>
    <definedName name="BuiltIn_AutoFilter___8_32___23">#REF!</definedName>
    <definedName name="BuiltIn_AutoFilter___8_32___24">#REF!</definedName>
    <definedName name="BuiltIn_AutoFilter___8_32___25">#REF!</definedName>
    <definedName name="BuiltIn_AutoFilter___8_32___26">#REF!</definedName>
    <definedName name="BuiltIn_AutoFilter___8_32___27">#REF!</definedName>
    <definedName name="BuiltIn_AutoFilter___8_32___28">#REF!</definedName>
    <definedName name="BuiltIn_AutoFilter___8_32___29">#REF!</definedName>
    <definedName name="BuiltIn_AutoFilter___8_32___30">#REF!</definedName>
    <definedName name="BuiltIn_AutoFilter___8_32___31">#REF!</definedName>
    <definedName name="BuiltIn_AutoFilter___8_32___32">#REF!</definedName>
    <definedName name="BuiltIn_AutoFilter___8_32___33">#REF!</definedName>
    <definedName name="BuiltIn_AutoFilter___8_32___34">#REF!</definedName>
    <definedName name="BuiltIn_AutoFilter___8_32___35">#REF!</definedName>
    <definedName name="BuiltIn_AutoFilter___8_32___36">#REF!</definedName>
    <definedName name="BuiltIn_AutoFilter___8_32___37">#REF!</definedName>
    <definedName name="BuiltIn_AutoFilter___8_32___38">#REF!</definedName>
    <definedName name="BuiltIn_AutoFilter___8_32___39">#REF!</definedName>
    <definedName name="BuiltIn_AutoFilter___8_32___40">#REF!</definedName>
    <definedName name="BuiltIn_AutoFilter___8_32___41">#REF!</definedName>
    <definedName name="BuiltIn_AutoFilter___8_32___42">#REF!</definedName>
    <definedName name="BuiltIn_AutoFilter___8_32___43">#REF!</definedName>
    <definedName name="BuiltIn_AutoFilter___8_32___44">#REF!</definedName>
    <definedName name="BuiltIn_AutoFilter___8_32___45">#REF!</definedName>
    <definedName name="BuiltIn_AutoFilter___8_32___46">#REF!</definedName>
    <definedName name="BuiltIn_AutoFilter___8_32___47">#REF!</definedName>
    <definedName name="BuiltIn_AutoFilter___8_32___48">#REF!</definedName>
    <definedName name="BuiltIn_AutoFilter___8_32___49">#REF!</definedName>
    <definedName name="BuiltIn_AutoFilter___8_32___50">#REF!</definedName>
    <definedName name="BuiltIn_AutoFilter___8_32___52">#REF!</definedName>
    <definedName name="BuiltIn_AutoFilter___8_32___53">#REF!</definedName>
    <definedName name="BuiltIn_AutoFilter___8_32___54">#REF!</definedName>
    <definedName name="BuiltIn_AutoFilter___8_32___55">#REF!</definedName>
    <definedName name="BuiltIn_AutoFilter___8_32___56">#REF!</definedName>
    <definedName name="BuiltIn_AutoFilter___8_32___57">#REF!</definedName>
    <definedName name="BuiltIn_AutoFilter___8_32___58">#REF!</definedName>
    <definedName name="BuiltIn_AutoFilter___8_32___59">#REF!</definedName>
    <definedName name="BuiltIn_AutoFilter___8_32___60">#REF!</definedName>
    <definedName name="BuiltIn_AutoFilter___8_33">#REF!</definedName>
    <definedName name="BuiltIn_AutoFilter___8_33___0">#REF!</definedName>
    <definedName name="BuiltIn_AutoFilter___8_33___20">#REF!</definedName>
    <definedName name="BuiltIn_AutoFilter___8_33___21">#REF!</definedName>
    <definedName name="BuiltIn_AutoFilter___8_33___22">#REF!</definedName>
    <definedName name="BuiltIn_AutoFilter___8_33___23">#REF!</definedName>
    <definedName name="BuiltIn_AutoFilter___8_33___24">#REF!</definedName>
    <definedName name="BuiltIn_AutoFilter___8_33___25">#REF!</definedName>
    <definedName name="BuiltIn_AutoFilter___8_33___26">#REF!</definedName>
    <definedName name="BuiltIn_AutoFilter___8_33___27">#REF!</definedName>
    <definedName name="BuiltIn_AutoFilter___8_33___28">#REF!</definedName>
    <definedName name="BuiltIn_AutoFilter___8_33___29">#REF!</definedName>
    <definedName name="BuiltIn_AutoFilter___8_33___30">#REF!</definedName>
    <definedName name="BuiltIn_AutoFilter___8_33___31">#REF!</definedName>
    <definedName name="BuiltIn_AutoFilter___8_33___32">#REF!</definedName>
    <definedName name="BuiltIn_AutoFilter___8_33___33">#REF!</definedName>
    <definedName name="BuiltIn_AutoFilter___8_33___34">#REF!</definedName>
    <definedName name="BuiltIn_AutoFilter___8_33___35">#REF!</definedName>
    <definedName name="BuiltIn_AutoFilter___8_33___36">#REF!</definedName>
    <definedName name="BuiltIn_AutoFilter___8_33___37">#REF!</definedName>
    <definedName name="BuiltIn_AutoFilter___8_33___38">#REF!</definedName>
    <definedName name="BuiltIn_AutoFilter___8_33___39">#REF!</definedName>
    <definedName name="BuiltIn_AutoFilter___8_33___40">#REF!</definedName>
    <definedName name="BuiltIn_AutoFilter___8_33___41">#REF!</definedName>
    <definedName name="BuiltIn_AutoFilter___8_33___42">#REF!</definedName>
    <definedName name="BuiltIn_AutoFilter___8_33___43">#REF!</definedName>
    <definedName name="BuiltIn_AutoFilter___8_33___44">#REF!</definedName>
    <definedName name="BuiltIn_AutoFilter___8_33___45">#REF!</definedName>
    <definedName name="BuiltIn_AutoFilter___8_33___46">#REF!</definedName>
    <definedName name="BuiltIn_AutoFilter___8_33___47">#REF!</definedName>
    <definedName name="BuiltIn_AutoFilter___8_33___48">#REF!</definedName>
    <definedName name="BuiltIn_AutoFilter___8_33___49">#REF!</definedName>
    <definedName name="BuiltIn_AutoFilter___8_33___50">#REF!</definedName>
    <definedName name="BuiltIn_AutoFilter___8_33___52">#REF!</definedName>
    <definedName name="BuiltIn_AutoFilter___8_33___53">#REF!</definedName>
    <definedName name="BuiltIn_AutoFilter___8_33___54">#REF!</definedName>
    <definedName name="BuiltIn_AutoFilter___8_33___55">#REF!</definedName>
    <definedName name="BuiltIn_AutoFilter___8_33___56">#REF!</definedName>
    <definedName name="BuiltIn_AutoFilter___8_33___57">#REF!</definedName>
    <definedName name="BuiltIn_AutoFilter___8_33___58">#REF!</definedName>
    <definedName name="BuiltIn_AutoFilter___8_33___59">#REF!</definedName>
    <definedName name="BuiltIn_AutoFilter___8_33___60">#REF!</definedName>
    <definedName name="BuiltIn_AutoFilter___8_34">#REF!</definedName>
    <definedName name="BuiltIn_AutoFilter___8_34___0">#REF!</definedName>
    <definedName name="BuiltIn_AutoFilter___8_34___20">#REF!</definedName>
    <definedName name="BuiltIn_AutoFilter___8_34___21">#REF!</definedName>
    <definedName name="BuiltIn_AutoFilter___8_34___22">#REF!</definedName>
    <definedName name="BuiltIn_AutoFilter___8_34___23">#REF!</definedName>
    <definedName name="BuiltIn_AutoFilter___8_34___24">#REF!</definedName>
    <definedName name="BuiltIn_AutoFilter___8_34___25">#REF!</definedName>
    <definedName name="BuiltIn_AutoFilter___8_34___26">#REF!</definedName>
    <definedName name="BuiltIn_AutoFilter___8_34___27">#REF!</definedName>
    <definedName name="BuiltIn_AutoFilter___8_34___28">#REF!</definedName>
    <definedName name="BuiltIn_AutoFilter___8_34___29">#REF!</definedName>
    <definedName name="BuiltIn_AutoFilter___8_34___30">#REF!</definedName>
    <definedName name="BuiltIn_AutoFilter___8_34___31">#REF!</definedName>
    <definedName name="BuiltIn_AutoFilter___8_34___32">#REF!</definedName>
    <definedName name="BuiltIn_AutoFilter___8_34___33">#REF!</definedName>
    <definedName name="BuiltIn_AutoFilter___8_34___34">#REF!</definedName>
    <definedName name="BuiltIn_AutoFilter___8_34___35">#REF!</definedName>
    <definedName name="BuiltIn_AutoFilter___8_34___36">#REF!</definedName>
    <definedName name="BuiltIn_AutoFilter___8_34___37">#REF!</definedName>
    <definedName name="BuiltIn_AutoFilter___8_34___38">#REF!</definedName>
    <definedName name="BuiltIn_AutoFilter___8_34___39">#REF!</definedName>
    <definedName name="BuiltIn_AutoFilter___8_34___40">#REF!</definedName>
    <definedName name="BuiltIn_AutoFilter___8_34___41">#REF!</definedName>
    <definedName name="BuiltIn_AutoFilter___8_34___42">#REF!</definedName>
    <definedName name="BuiltIn_AutoFilter___8_34___43">#REF!</definedName>
    <definedName name="BuiltIn_AutoFilter___8_34___44">#REF!</definedName>
    <definedName name="BuiltIn_AutoFilter___8_34___45">#REF!</definedName>
    <definedName name="BuiltIn_AutoFilter___8_34___46">#REF!</definedName>
    <definedName name="BuiltIn_AutoFilter___8_34___47">#REF!</definedName>
    <definedName name="BuiltIn_AutoFilter___8_34___48">#REF!</definedName>
    <definedName name="BuiltIn_AutoFilter___8_34___49">#REF!</definedName>
    <definedName name="BuiltIn_AutoFilter___8_34___50">#REF!</definedName>
    <definedName name="BuiltIn_AutoFilter___8_34___52">#REF!</definedName>
    <definedName name="BuiltIn_AutoFilter___8_34___53">#REF!</definedName>
    <definedName name="BuiltIn_AutoFilter___8_34___54">#REF!</definedName>
    <definedName name="BuiltIn_AutoFilter___8_34___55">#REF!</definedName>
    <definedName name="BuiltIn_AutoFilter___8_34___56">#REF!</definedName>
    <definedName name="BuiltIn_AutoFilter___8_34___57">#REF!</definedName>
    <definedName name="BuiltIn_AutoFilter___8_34___58">#REF!</definedName>
    <definedName name="BuiltIn_AutoFilter___8_34___59">#REF!</definedName>
    <definedName name="BuiltIn_AutoFilter___8_34___60">#REF!</definedName>
    <definedName name="BuiltIn_AutoFilter___8_35">#REF!</definedName>
    <definedName name="BuiltIn_AutoFilter___8_35___0">#REF!</definedName>
    <definedName name="BuiltIn_AutoFilter___8_35___20">#REF!</definedName>
    <definedName name="BuiltIn_AutoFilter___8_35___21">#REF!</definedName>
    <definedName name="BuiltIn_AutoFilter___8_35___22">#REF!</definedName>
    <definedName name="BuiltIn_AutoFilter___8_35___23">#REF!</definedName>
    <definedName name="BuiltIn_AutoFilter___8_35___24">#REF!</definedName>
    <definedName name="BuiltIn_AutoFilter___8_35___25">#REF!</definedName>
    <definedName name="BuiltIn_AutoFilter___8_35___26">#REF!</definedName>
    <definedName name="BuiltIn_AutoFilter___8_35___27">#REF!</definedName>
    <definedName name="BuiltIn_AutoFilter___8_35___28">#REF!</definedName>
    <definedName name="BuiltIn_AutoFilter___8_35___29">#REF!</definedName>
    <definedName name="BuiltIn_AutoFilter___8_35___30">#REF!</definedName>
    <definedName name="BuiltIn_AutoFilter___8_35___31">#REF!</definedName>
    <definedName name="BuiltIn_AutoFilter___8_35___32">#REF!</definedName>
    <definedName name="BuiltIn_AutoFilter___8_35___33">#REF!</definedName>
    <definedName name="BuiltIn_AutoFilter___8_35___34">#REF!</definedName>
    <definedName name="BuiltIn_AutoFilter___8_35___35">#REF!</definedName>
    <definedName name="BuiltIn_AutoFilter___8_35___36">#REF!</definedName>
    <definedName name="BuiltIn_AutoFilter___8_35___37">#REF!</definedName>
    <definedName name="BuiltIn_AutoFilter___8_35___38">#REF!</definedName>
    <definedName name="BuiltIn_AutoFilter___8_35___39">#REF!</definedName>
    <definedName name="BuiltIn_AutoFilter___8_35___40">#REF!</definedName>
    <definedName name="BuiltIn_AutoFilter___8_35___41">#REF!</definedName>
    <definedName name="BuiltIn_AutoFilter___8_35___42">#REF!</definedName>
    <definedName name="BuiltIn_AutoFilter___8_35___43">#REF!</definedName>
    <definedName name="BuiltIn_AutoFilter___8_35___44">#REF!</definedName>
    <definedName name="BuiltIn_AutoFilter___8_35___45">#REF!</definedName>
    <definedName name="BuiltIn_AutoFilter___8_35___46">#REF!</definedName>
    <definedName name="BuiltIn_AutoFilter___8_35___47">#REF!</definedName>
    <definedName name="BuiltIn_AutoFilter___8_35___48">#REF!</definedName>
    <definedName name="BuiltIn_AutoFilter___8_35___49">#REF!</definedName>
    <definedName name="BuiltIn_AutoFilter___8_35___50">#REF!</definedName>
    <definedName name="BuiltIn_AutoFilter___8_35___52">#REF!</definedName>
    <definedName name="BuiltIn_AutoFilter___8_35___53">#REF!</definedName>
    <definedName name="BuiltIn_AutoFilter___8_35___54">#REF!</definedName>
    <definedName name="BuiltIn_AutoFilter___8_35___55">#REF!</definedName>
    <definedName name="BuiltIn_AutoFilter___8_35___56">#REF!</definedName>
    <definedName name="BuiltIn_AutoFilter___8_35___57">#REF!</definedName>
    <definedName name="BuiltIn_AutoFilter___8_35___58">#REF!</definedName>
    <definedName name="BuiltIn_AutoFilter___8_35___59">#REF!</definedName>
    <definedName name="BuiltIn_AutoFilter___8_35___60">#REF!</definedName>
    <definedName name="BuiltIn_AutoFilter___8_36">#REF!</definedName>
    <definedName name="BuiltIn_AutoFilter___8_36___0">#REF!</definedName>
    <definedName name="BuiltIn_AutoFilter___8_36___20">#REF!</definedName>
    <definedName name="BuiltIn_AutoFilter___8_36___21">#REF!</definedName>
    <definedName name="BuiltIn_AutoFilter___8_36___22">#REF!</definedName>
    <definedName name="BuiltIn_AutoFilter___8_36___23">#REF!</definedName>
    <definedName name="BuiltIn_AutoFilter___8_36___24">#REF!</definedName>
    <definedName name="BuiltIn_AutoFilter___8_36___25">#REF!</definedName>
    <definedName name="BuiltIn_AutoFilter___8_36___26">#REF!</definedName>
    <definedName name="BuiltIn_AutoFilter___8_36___27">#REF!</definedName>
    <definedName name="BuiltIn_AutoFilter___8_36___28">#REF!</definedName>
    <definedName name="BuiltIn_AutoFilter___8_36___29">#REF!</definedName>
    <definedName name="BuiltIn_AutoFilter___8_36___30">#REF!</definedName>
    <definedName name="BuiltIn_AutoFilter___8_36___31">#REF!</definedName>
    <definedName name="BuiltIn_AutoFilter___8_36___32">#REF!</definedName>
    <definedName name="BuiltIn_AutoFilter___8_36___33">#REF!</definedName>
    <definedName name="BuiltIn_AutoFilter___8_36___34">#REF!</definedName>
    <definedName name="BuiltIn_AutoFilter___8_36___35">#REF!</definedName>
    <definedName name="BuiltIn_AutoFilter___8_36___36">#REF!</definedName>
    <definedName name="BuiltIn_AutoFilter___8_36___37">#REF!</definedName>
    <definedName name="BuiltIn_AutoFilter___8_36___38">#REF!</definedName>
    <definedName name="BuiltIn_AutoFilter___8_36___39">#REF!</definedName>
    <definedName name="BuiltIn_AutoFilter___8_36___40">#REF!</definedName>
    <definedName name="BuiltIn_AutoFilter___8_36___41">#REF!</definedName>
    <definedName name="BuiltIn_AutoFilter___8_36___42">#REF!</definedName>
    <definedName name="BuiltIn_AutoFilter___8_36___43">#REF!</definedName>
    <definedName name="BuiltIn_AutoFilter___8_36___44">#REF!</definedName>
    <definedName name="BuiltIn_AutoFilter___8_36___45">#REF!</definedName>
    <definedName name="BuiltIn_AutoFilter___8_36___46">#REF!</definedName>
    <definedName name="BuiltIn_AutoFilter___8_36___47">#REF!</definedName>
    <definedName name="BuiltIn_AutoFilter___8_36___48">#REF!</definedName>
    <definedName name="BuiltIn_AutoFilter___8_36___49">#REF!</definedName>
    <definedName name="BuiltIn_AutoFilter___8_36___50">#REF!</definedName>
    <definedName name="BuiltIn_AutoFilter___8_36___52">#REF!</definedName>
    <definedName name="BuiltIn_AutoFilter___8_36___53">#REF!</definedName>
    <definedName name="BuiltIn_AutoFilter___8_36___54">#REF!</definedName>
    <definedName name="BuiltIn_AutoFilter___8_36___55">#REF!</definedName>
    <definedName name="BuiltIn_AutoFilter___8_36___56">#REF!</definedName>
    <definedName name="BuiltIn_AutoFilter___8_36___57">#REF!</definedName>
    <definedName name="BuiltIn_AutoFilter___8_36___58">#REF!</definedName>
    <definedName name="BuiltIn_AutoFilter___8_36___59">#REF!</definedName>
    <definedName name="BuiltIn_AutoFilter___8_36___60">#REF!</definedName>
    <definedName name="BuiltIn_AutoFilter___8_37">#REF!</definedName>
    <definedName name="BuiltIn_AutoFilter___8_37___0">#REF!</definedName>
    <definedName name="BuiltIn_AutoFilter___8_37___20">#REF!</definedName>
    <definedName name="BuiltIn_AutoFilter___8_37___21">#REF!</definedName>
    <definedName name="BuiltIn_AutoFilter___8_37___22">#REF!</definedName>
    <definedName name="BuiltIn_AutoFilter___8_37___23">#REF!</definedName>
    <definedName name="BuiltIn_AutoFilter___8_37___24">#REF!</definedName>
    <definedName name="BuiltIn_AutoFilter___8_37___25">#REF!</definedName>
    <definedName name="BuiltIn_AutoFilter___8_37___26">#REF!</definedName>
    <definedName name="BuiltIn_AutoFilter___8_37___27">#REF!</definedName>
    <definedName name="BuiltIn_AutoFilter___8_37___28">#REF!</definedName>
    <definedName name="BuiltIn_AutoFilter___8_37___29">#REF!</definedName>
    <definedName name="BuiltIn_AutoFilter___8_37___30">#REF!</definedName>
    <definedName name="BuiltIn_AutoFilter___8_37___31">#REF!</definedName>
    <definedName name="BuiltIn_AutoFilter___8_37___32">#REF!</definedName>
    <definedName name="BuiltIn_AutoFilter___8_37___33">#REF!</definedName>
    <definedName name="BuiltIn_AutoFilter___8_37___34">#REF!</definedName>
    <definedName name="BuiltIn_AutoFilter___8_37___35">#REF!</definedName>
    <definedName name="BuiltIn_AutoFilter___8_37___36">#REF!</definedName>
    <definedName name="BuiltIn_AutoFilter___8_37___37">#REF!</definedName>
    <definedName name="BuiltIn_AutoFilter___8_37___38">#REF!</definedName>
    <definedName name="BuiltIn_AutoFilter___8_37___39">#REF!</definedName>
    <definedName name="BuiltIn_AutoFilter___8_37___40">#REF!</definedName>
    <definedName name="BuiltIn_AutoFilter___8_37___41">#REF!</definedName>
    <definedName name="BuiltIn_AutoFilter___8_37___42">#REF!</definedName>
    <definedName name="BuiltIn_AutoFilter___8_37___43">#REF!</definedName>
    <definedName name="BuiltIn_AutoFilter___8_37___44">#REF!</definedName>
    <definedName name="BuiltIn_AutoFilter___8_37___45">#REF!</definedName>
    <definedName name="BuiltIn_AutoFilter___8_37___46">#REF!</definedName>
    <definedName name="BuiltIn_AutoFilter___8_37___47">#REF!</definedName>
    <definedName name="BuiltIn_AutoFilter___8_37___48">#REF!</definedName>
    <definedName name="BuiltIn_AutoFilter___8_37___49">#REF!</definedName>
    <definedName name="BuiltIn_AutoFilter___8_37___50">#REF!</definedName>
    <definedName name="BuiltIn_AutoFilter___8_37___52">#REF!</definedName>
    <definedName name="BuiltIn_AutoFilter___8_37___53">#REF!</definedName>
    <definedName name="BuiltIn_AutoFilter___8_37___54">#REF!</definedName>
    <definedName name="BuiltIn_AutoFilter___8_37___55">#REF!</definedName>
    <definedName name="BuiltIn_AutoFilter___8_37___56">#REF!</definedName>
    <definedName name="BuiltIn_AutoFilter___8_37___57">#REF!</definedName>
    <definedName name="BuiltIn_AutoFilter___8_37___58">#REF!</definedName>
    <definedName name="BuiltIn_AutoFilter___8_37___59">#REF!</definedName>
    <definedName name="BuiltIn_AutoFilter___8_37___60">#REF!</definedName>
    <definedName name="BuiltIn_AutoFilter___8_38">#REF!</definedName>
    <definedName name="BuiltIn_AutoFilter___8_38___0">#REF!</definedName>
    <definedName name="BuiltIn_AutoFilter___8_38___20">#REF!</definedName>
    <definedName name="BuiltIn_AutoFilter___8_38___21">#REF!</definedName>
    <definedName name="BuiltIn_AutoFilter___8_38___22">#REF!</definedName>
    <definedName name="BuiltIn_AutoFilter___8_38___23">#REF!</definedName>
    <definedName name="BuiltIn_AutoFilter___8_38___24">#REF!</definedName>
    <definedName name="BuiltIn_AutoFilter___8_38___25">#REF!</definedName>
    <definedName name="BuiltIn_AutoFilter___8_38___26">#REF!</definedName>
    <definedName name="BuiltIn_AutoFilter___8_38___27">#REF!</definedName>
    <definedName name="BuiltIn_AutoFilter___8_38___28">#REF!</definedName>
    <definedName name="BuiltIn_AutoFilter___8_38___29">#REF!</definedName>
    <definedName name="BuiltIn_AutoFilter___8_38___30">#REF!</definedName>
    <definedName name="BuiltIn_AutoFilter___8_38___31">#REF!</definedName>
    <definedName name="BuiltIn_AutoFilter___8_38___32">#REF!</definedName>
    <definedName name="BuiltIn_AutoFilter___8_38___33">#REF!</definedName>
    <definedName name="BuiltIn_AutoFilter___8_38___34">#REF!</definedName>
    <definedName name="BuiltIn_AutoFilter___8_38___35">#REF!</definedName>
    <definedName name="BuiltIn_AutoFilter___8_38___36">#REF!</definedName>
    <definedName name="BuiltIn_AutoFilter___8_38___37">#REF!</definedName>
    <definedName name="BuiltIn_AutoFilter___8_38___38">#REF!</definedName>
    <definedName name="BuiltIn_AutoFilter___8_38___39">#REF!</definedName>
    <definedName name="BuiltIn_AutoFilter___8_38___40">#REF!</definedName>
    <definedName name="BuiltIn_AutoFilter___8_38___41">#REF!</definedName>
    <definedName name="BuiltIn_AutoFilter___8_38___42">#REF!</definedName>
    <definedName name="BuiltIn_AutoFilter___8_38___43">#REF!</definedName>
    <definedName name="BuiltIn_AutoFilter___8_38___44">#REF!</definedName>
    <definedName name="BuiltIn_AutoFilter___8_38___45">#REF!</definedName>
    <definedName name="BuiltIn_AutoFilter___8_38___46">#REF!</definedName>
    <definedName name="BuiltIn_AutoFilter___8_38___47">#REF!</definedName>
    <definedName name="BuiltIn_AutoFilter___8_38___48">#REF!</definedName>
    <definedName name="BuiltIn_AutoFilter___8_38___49">#REF!</definedName>
    <definedName name="BuiltIn_AutoFilter___8_38___50">#REF!</definedName>
    <definedName name="BuiltIn_AutoFilter___8_38___52">#REF!</definedName>
    <definedName name="BuiltIn_AutoFilter___8_38___53">#REF!</definedName>
    <definedName name="BuiltIn_AutoFilter___8_38___54">#REF!</definedName>
    <definedName name="BuiltIn_AutoFilter___8_38___55">#REF!</definedName>
    <definedName name="BuiltIn_AutoFilter___8_38___56">#REF!</definedName>
    <definedName name="BuiltIn_AutoFilter___8_38___57">#REF!</definedName>
    <definedName name="BuiltIn_AutoFilter___8_38___58">#REF!</definedName>
    <definedName name="BuiltIn_AutoFilter___8_38___59">#REF!</definedName>
    <definedName name="BuiltIn_AutoFilter___8_38___60">#REF!</definedName>
    <definedName name="BuiltIn_AutoFilter___8_4">#REF!</definedName>
    <definedName name="BuiltIn_AutoFilter___8_4___0">#REF!</definedName>
    <definedName name="BuiltIn_AutoFilter___8_4___20">#REF!</definedName>
    <definedName name="BuiltIn_AutoFilter___8_4___21">#REF!</definedName>
    <definedName name="BuiltIn_AutoFilter___8_4___22">#REF!</definedName>
    <definedName name="BuiltIn_AutoFilter___8_4___23">#REF!</definedName>
    <definedName name="BuiltIn_AutoFilter___8_4___24">#REF!</definedName>
    <definedName name="BuiltIn_AutoFilter___8_4___25">#REF!</definedName>
    <definedName name="BuiltIn_AutoFilter___8_4___26">#REF!</definedName>
    <definedName name="BuiltIn_AutoFilter___8_4___27">#REF!</definedName>
    <definedName name="BuiltIn_AutoFilter___8_4___28">#REF!</definedName>
    <definedName name="BuiltIn_AutoFilter___8_4___29">#REF!</definedName>
    <definedName name="BuiltIn_AutoFilter___8_4___30">#REF!</definedName>
    <definedName name="BuiltIn_AutoFilter___8_4___31">#REF!</definedName>
    <definedName name="BuiltIn_AutoFilter___8_4___32">#REF!</definedName>
    <definedName name="BuiltIn_AutoFilter___8_4___33">#REF!</definedName>
    <definedName name="BuiltIn_AutoFilter___8_4___34">#REF!</definedName>
    <definedName name="BuiltIn_AutoFilter___8_4___35">#REF!</definedName>
    <definedName name="BuiltIn_AutoFilter___8_4___36">#REF!</definedName>
    <definedName name="BuiltIn_AutoFilter___8_4___37">#REF!</definedName>
    <definedName name="BuiltIn_AutoFilter___8_4___38">#REF!</definedName>
    <definedName name="BuiltIn_AutoFilter___8_4___39">#REF!</definedName>
    <definedName name="BuiltIn_AutoFilter___8_4___40">#REF!</definedName>
    <definedName name="BuiltIn_AutoFilter___8_4___41">#REF!</definedName>
    <definedName name="BuiltIn_AutoFilter___8_4___42">#REF!</definedName>
    <definedName name="BuiltIn_AutoFilter___8_4___43">#REF!</definedName>
    <definedName name="BuiltIn_AutoFilter___8_4___44">#REF!</definedName>
    <definedName name="BuiltIn_AutoFilter___8_4___45">#REF!</definedName>
    <definedName name="BuiltIn_AutoFilter___8_4___46">#REF!</definedName>
    <definedName name="BuiltIn_AutoFilter___8_4___47">#REF!</definedName>
    <definedName name="BuiltIn_AutoFilter___8_4___48">#REF!</definedName>
    <definedName name="BuiltIn_AutoFilter___8_4___49">#REF!</definedName>
    <definedName name="BuiltIn_AutoFilter___8_4___50">#REF!</definedName>
    <definedName name="BuiltIn_AutoFilter___8_4___52">#REF!</definedName>
    <definedName name="BuiltIn_AutoFilter___8_4___53">#REF!</definedName>
    <definedName name="BuiltIn_AutoFilter___8_4___54">#REF!</definedName>
    <definedName name="BuiltIn_AutoFilter___8_4___55">#REF!</definedName>
    <definedName name="BuiltIn_AutoFilter___8_4___56">#REF!</definedName>
    <definedName name="BuiltIn_AutoFilter___8_4___57">#REF!</definedName>
    <definedName name="BuiltIn_AutoFilter___8_4___58">#REF!</definedName>
    <definedName name="BuiltIn_AutoFilter___8_4___59">#REF!</definedName>
    <definedName name="BuiltIn_AutoFilter___8_4___60">#REF!</definedName>
    <definedName name="BuiltIn_AutoFilter___8_5">#REF!</definedName>
    <definedName name="BuiltIn_AutoFilter___8_5___0">#REF!</definedName>
    <definedName name="BuiltIn_AutoFilter___8_5___20">#REF!</definedName>
    <definedName name="BuiltIn_AutoFilter___8_5___21">#REF!</definedName>
    <definedName name="BuiltIn_AutoFilter___8_5___22">#REF!</definedName>
    <definedName name="BuiltIn_AutoFilter___8_5___23">#REF!</definedName>
    <definedName name="BuiltIn_AutoFilter___8_5___24">#REF!</definedName>
    <definedName name="BuiltIn_AutoFilter___8_5___25">#REF!</definedName>
    <definedName name="BuiltIn_AutoFilter___8_5___26">#REF!</definedName>
    <definedName name="BuiltIn_AutoFilter___8_5___27">#REF!</definedName>
    <definedName name="BuiltIn_AutoFilter___8_5___28">#REF!</definedName>
    <definedName name="BuiltIn_AutoFilter___8_5___29">#REF!</definedName>
    <definedName name="BuiltIn_AutoFilter___8_5___30">#REF!</definedName>
    <definedName name="BuiltIn_AutoFilter___8_5___31">#REF!</definedName>
    <definedName name="BuiltIn_AutoFilter___8_5___32">#REF!</definedName>
    <definedName name="BuiltIn_AutoFilter___8_5___33">#REF!</definedName>
    <definedName name="BuiltIn_AutoFilter___8_5___34">#REF!</definedName>
    <definedName name="BuiltIn_AutoFilter___8_5___35">#REF!</definedName>
    <definedName name="BuiltIn_AutoFilter___8_5___36">#REF!</definedName>
    <definedName name="BuiltIn_AutoFilter___8_5___37">#REF!</definedName>
    <definedName name="BuiltIn_AutoFilter___8_5___38">#REF!</definedName>
    <definedName name="BuiltIn_AutoFilter___8_5___39">#REF!</definedName>
    <definedName name="BuiltIn_AutoFilter___8_5___40">#REF!</definedName>
    <definedName name="BuiltIn_AutoFilter___8_5___41">#REF!</definedName>
    <definedName name="BuiltIn_AutoFilter___8_5___42">#REF!</definedName>
    <definedName name="BuiltIn_AutoFilter___8_5___43">#REF!</definedName>
    <definedName name="BuiltIn_AutoFilter___8_5___44">#REF!</definedName>
    <definedName name="BuiltIn_AutoFilter___8_5___45">#REF!</definedName>
    <definedName name="BuiltIn_AutoFilter___8_5___46">#REF!</definedName>
    <definedName name="BuiltIn_AutoFilter___8_5___47">#REF!</definedName>
    <definedName name="BuiltIn_AutoFilter___8_5___48">#REF!</definedName>
    <definedName name="BuiltIn_AutoFilter___8_5___49">#REF!</definedName>
    <definedName name="BuiltIn_AutoFilter___8_5___50">#REF!</definedName>
    <definedName name="BuiltIn_AutoFilter___8_5___52">#REF!</definedName>
    <definedName name="BuiltIn_AutoFilter___8_5___53">#REF!</definedName>
    <definedName name="BuiltIn_AutoFilter___8_5___54">#REF!</definedName>
    <definedName name="BuiltIn_AutoFilter___8_5___55">#REF!</definedName>
    <definedName name="BuiltIn_AutoFilter___8_5___56">#REF!</definedName>
    <definedName name="BuiltIn_AutoFilter___8_5___57">#REF!</definedName>
    <definedName name="BuiltIn_AutoFilter___8_5___58">#REF!</definedName>
    <definedName name="BuiltIn_AutoFilter___8_5___59">#REF!</definedName>
    <definedName name="BuiltIn_AutoFilter___8_5___60">#REF!</definedName>
    <definedName name="BuiltIn_AutoFilter___8_6">#REF!</definedName>
    <definedName name="BuiltIn_AutoFilter___8_6___0">#REF!</definedName>
    <definedName name="BuiltIn_AutoFilter___8_6___20">#REF!</definedName>
    <definedName name="BuiltIn_AutoFilter___8_6___21">#REF!</definedName>
    <definedName name="BuiltIn_AutoFilter___8_6___22">#REF!</definedName>
    <definedName name="BuiltIn_AutoFilter___8_6___23">#REF!</definedName>
    <definedName name="BuiltIn_AutoFilter___8_6___24">#REF!</definedName>
    <definedName name="BuiltIn_AutoFilter___8_6___25">#REF!</definedName>
    <definedName name="BuiltIn_AutoFilter___8_6___26">#REF!</definedName>
    <definedName name="BuiltIn_AutoFilter___8_6___27">#REF!</definedName>
    <definedName name="BuiltIn_AutoFilter___8_6___28">#REF!</definedName>
    <definedName name="BuiltIn_AutoFilter___8_6___29">#REF!</definedName>
    <definedName name="BuiltIn_AutoFilter___8_6___30">#REF!</definedName>
    <definedName name="BuiltIn_AutoFilter___8_6___31">#REF!</definedName>
    <definedName name="BuiltIn_AutoFilter___8_6___32">#REF!</definedName>
    <definedName name="BuiltIn_AutoFilter___8_6___33">#REF!</definedName>
    <definedName name="BuiltIn_AutoFilter___8_6___34">#REF!</definedName>
    <definedName name="BuiltIn_AutoFilter___8_6___35">#REF!</definedName>
    <definedName name="BuiltIn_AutoFilter___8_6___36">#REF!</definedName>
    <definedName name="BuiltIn_AutoFilter___8_6___37">#REF!</definedName>
    <definedName name="BuiltIn_AutoFilter___8_6___38">#REF!</definedName>
    <definedName name="BuiltIn_AutoFilter___8_6___39">#REF!</definedName>
    <definedName name="BuiltIn_AutoFilter___8_6___40">#REF!</definedName>
    <definedName name="BuiltIn_AutoFilter___8_6___41">#REF!</definedName>
    <definedName name="BuiltIn_AutoFilter___8_6___42">#REF!</definedName>
    <definedName name="BuiltIn_AutoFilter___8_6___43">#REF!</definedName>
    <definedName name="BuiltIn_AutoFilter___8_6___44">#REF!</definedName>
    <definedName name="BuiltIn_AutoFilter___8_6___45">#REF!</definedName>
    <definedName name="BuiltIn_AutoFilter___8_6___46">#REF!</definedName>
    <definedName name="BuiltIn_AutoFilter___8_6___47">#REF!</definedName>
    <definedName name="BuiltIn_AutoFilter___8_6___48">#REF!</definedName>
    <definedName name="BuiltIn_AutoFilter___8_6___49">#REF!</definedName>
    <definedName name="BuiltIn_AutoFilter___8_6___50">#REF!</definedName>
    <definedName name="BuiltIn_AutoFilter___8_6___52">#REF!</definedName>
    <definedName name="BuiltIn_AutoFilter___8_6___53">#REF!</definedName>
    <definedName name="BuiltIn_AutoFilter___8_6___54">#REF!</definedName>
    <definedName name="BuiltIn_AutoFilter___8_6___55">#REF!</definedName>
    <definedName name="BuiltIn_AutoFilter___8_6___56">#REF!</definedName>
    <definedName name="BuiltIn_AutoFilter___8_6___57">#REF!</definedName>
    <definedName name="BuiltIn_AutoFilter___8_6___58">#REF!</definedName>
    <definedName name="BuiltIn_AutoFilter___8_6___59">#REF!</definedName>
    <definedName name="BuiltIn_AutoFilter___8_6___60">#REF!</definedName>
    <definedName name="BuiltIn_AutoFilter___8_7">#REF!</definedName>
    <definedName name="BuiltIn_AutoFilter___8_7___0">#REF!</definedName>
    <definedName name="BuiltIn_AutoFilter___8_7___20">#REF!</definedName>
    <definedName name="BuiltIn_AutoFilter___8_7___21">#REF!</definedName>
    <definedName name="BuiltIn_AutoFilter___8_7___22">#REF!</definedName>
    <definedName name="BuiltIn_AutoFilter___8_7___23">#REF!</definedName>
    <definedName name="BuiltIn_AutoFilter___8_7___24">#REF!</definedName>
    <definedName name="BuiltIn_AutoFilter___8_7___25">#REF!</definedName>
    <definedName name="BuiltIn_AutoFilter___8_7___26">#REF!</definedName>
    <definedName name="BuiltIn_AutoFilter___8_7___27">#REF!</definedName>
    <definedName name="BuiltIn_AutoFilter___8_7___28">#REF!</definedName>
    <definedName name="BuiltIn_AutoFilter___8_7___29">#REF!</definedName>
    <definedName name="BuiltIn_AutoFilter___8_7___30">#REF!</definedName>
    <definedName name="BuiltIn_AutoFilter___8_7___31">#REF!</definedName>
    <definedName name="BuiltIn_AutoFilter___8_7___32">#REF!</definedName>
    <definedName name="BuiltIn_AutoFilter___8_7___33">#REF!</definedName>
    <definedName name="BuiltIn_AutoFilter___8_7___34">#REF!</definedName>
    <definedName name="BuiltIn_AutoFilter___8_7___35">#REF!</definedName>
    <definedName name="BuiltIn_AutoFilter___8_7___36">#REF!</definedName>
    <definedName name="BuiltIn_AutoFilter___8_7___37">#REF!</definedName>
    <definedName name="BuiltIn_AutoFilter___8_7___38">#REF!</definedName>
    <definedName name="BuiltIn_AutoFilter___8_7___39">#REF!</definedName>
    <definedName name="BuiltIn_AutoFilter___8_7___40">#REF!</definedName>
    <definedName name="BuiltIn_AutoFilter___8_7___41">#REF!</definedName>
    <definedName name="BuiltIn_AutoFilter___8_7___42">#REF!</definedName>
    <definedName name="BuiltIn_AutoFilter___8_7___43">#REF!</definedName>
    <definedName name="BuiltIn_AutoFilter___8_7___44">#REF!</definedName>
    <definedName name="BuiltIn_AutoFilter___8_7___45">#REF!</definedName>
    <definedName name="BuiltIn_AutoFilter___8_7___46">#REF!</definedName>
    <definedName name="BuiltIn_AutoFilter___8_7___47">#REF!</definedName>
    <definedName name="BuiltIn_AutoFilter___8_7___48">#REF!</definedName>
    <definedName name="BuiltIn_AutoFilter___8_7___49">#REF!</definedName>
    <definedName name="BuiltIn_AutoFilter___8_7___50">#REF!</definedName>
    <definedName name="BuiltIn_AutoFilter___8_7___52">#REF!</definedName>
    <definedName name="BuiltIn_AutoFilter___8_7___53">#REF!</definedName>
    <definedName name="BuiltIn_AutoFilter___8_7___54">#REF!</definedName>
    <definedName name="BuiltIn_AutoFilter___8_7___55">#REF!</definedName>
    <definedName name="BuiltIn_AutoFilter___8_7___56">#REF!</definedName>
    <definedName name="BuiltIn_AutoFilter___8_7___57">#REF!</definedName>
    <definedName name="BuiltIn_AutoFilter___8_7___58">#REF!</definedName>
    <definedName name="BuiltIn_AutoFilter___8_7___59">#REF!</definedName>
    <definedName name="BuiltIn_AutoFilter___8_7___60">#REF!</definedName>
    <definedName name="BuiltIn_AutoFilter___8_8">#REF!</definedName>
    <definedName name="BuiltIn_AutoFilter___8_8___0">#REF!</definedName>
    <definedName name="BuiltIn_AutoFilter___8_8___20">#REF!</definedName>
    <definedName name="BuiltIn_AutoFilter___8_8___21">#REF!</definedName>
    <definedName name="BuiltIn_AutoFilter___8_8___22">#REF!</definedName>
    <definedName name="BuiltIn_AutoFilter___8_8___23">#REF!</definedName>
    <definedName name="BuiltIn_AutoFilter___8_8___24">#REF!</definedName>
    <definedName name="BuiltIn_AutoFilter___8_8___25">#REF!</definedName>
    <definedName name="BuiltIn_AutoFilter___8_8___26">#REF!</definedName>
    <definedName name="BuiltIn_AutoFilter___8_8___27">#REF!</definedName>
    <definedName name="BuiltIn_AutoFilter___8_8___28">#REF!</definedName>
    <definedName name="BuiltIn_AutoFilter___8_8___29">#REF!</definedName>
    <definedName name="BuiltIn_AutoFilter___8_8___30">#REF!</definedName>
    <definedName name="BuiltIn_AutoFilter___8_8___31">#REF!</definedName>
    <definedName name="BuiltIn_AutoFilter___8_8___32">#REF!</definedName>
    <definedName name="BuiltIn_AutoFilter___8_8___33">#REF!</definedName>
    <definedName name="BuiltIn_AutoFilter___8_8___34">#REF!</definedName>
    <definedName name="BuiltIn_AutoFilter___8_8___35">#REF!</definedName>
    <definedName name="BuiltIn_AutoFilter___8_8___36">#REF!</definedName>
    <definedName name="BuiltIn_AutoFilter___8_8___37">#REF!</definedName>
    <definedName name="BuiltIn_AutoFilter___8_8___38">#REF!</definedName>
    <definedName name="BuiltIn_AutoFilter___8_8___39">#REF!</definedName>
    <definedName name="BuiltIn_AutoFilter___8_8___40">#REF!</definedName>
    <definedName name="BuiltIn_AutoFilter___8_8___41">#REF!</definedName>
    <definedName name="BuiltIn_AutoFilter___8_8___42">#REF!</definedName>
    <definedName name="BuiltIn_AutoFilter___8_8___43">#REF!</definedName>
    <definedName name="BuiltIn_AutoFilter___8_8___44">#REF!</definedName>
    <definedName name="BuiltIn_AutoFilter___8_8___45">#REF!</definedName>
    <definedName name="BuiltIn_AutoFilter___8_8___46">#REF!</definedName>
    <definedName name="BuiltIn_AutoFilter___8_8___47">#REF!</definedName>
    <definedName name="BuiltIn_AutoFilter___8_8___48">#REF!</definedName>
    <definedName name="BuiltIn_AutoFilter___8_8___49">#REF!</definedName>
    <definedName name="BuiltIn_AutoFilter___8_8___50">#REF!</definedName>
    <definedName name="BuiltIn_AutoFilter___8_8___52">#REF!</definedName>
    <definedName name="BuiltIn_AutoFilter___8_8___53">#REF!</definedName>
    <definedName name="BuiltIn_AutoFilter___8_8___54">#REF!</definedName>
    <definedName name="BuiltIn_AutoFilter___8_8___55">#REF!</definedName>
    <definedName name="BuiltIn_AutoFilter___8_8___56">#REF!</definedName>
    <definedName name="BuiltIn_AutoFilter___8_8___57">#REF!</definedName>
    <definedName name="BuiltIn_AutoFilter___8_8___58">#REF!</definedName>
    <definedName name="BuiltIn_AutoFilter___8_8___59">#REF!</definedName>
    <definedName name="BuiltIn_AutoFilter___8_8___60">#REF!</definedName>
    <definedName name="BuiltIn_AutoFilter___8_9">#REF!</definedName>
    <definedName name="BuiltIn_AutoFilter___8_9___0">#REF!</definedName>
    <definedName name="BuiltIn_AutoFilter___8_9___20">#REF!</definedName>
    <definedName name="BuiltIn_AutoFilter___8_9___21">#REF!</definedName>
    <definedName name="BuiltIn_AutoFilter___8_9___22">#REF!</definedName>
    <definedName name="BuiltIn_AutoFilter___8_9___23">#REF!</definedName>
    <definedName name="BuiltIn_AutoFilter___8_9___24">#REF!</definedName>
    <definedName name="BuiltIn_AutoFilter___8_9___25">#REF!</definedName>
    <definedName name="BuiltIn_AutoFilter___8_9___26">#REF!</definedName>
    <definedName name="BuiltIn_AutoFilter___8_9___27">#REF!</definedName>
    <definedName name="BuiltIn_AutoFilter___8_9___28">#REF!</definedName>
    <definedName name="BuiltIn_AutoFilter___8_9___29">#REF!</definedName>
    <definedName name="BuiltIn_AutoFilter___8_9___30">#REF!</definedName>
    <definedName name="BuiltIn_AutoFilter___8_9___31">#REF!</definedName>
    <definedName name="BuiltIn_AutoFilter___8_9___32">#REF!</definedName>
    <definedName name="BuiltIn_AutoFilter___8_9___33">#REF!</definedName>
    <definedName name="BuiltIn_AutoFilter___8_9___34">#REF!</definedName>
    <definedName name="BuiltIn_AutoFilter___8_9___35">#REF!</definedName>
    <definedName name="BuiltIn_AutoFilter___8_9___36">#REF!</definedName>
    <definedName name="BuiltIn_AutoFilter___8_9___37">#REF!</definedName>
    <definedName name="BuiltIn_AutoFilter___8_9___38">#REF!</definedName>
    <definedName name="BuiltIn_AutoFilter___8_9___39">#REF!</definedName>
    <definedName name="BuiltIn_AutoFilter___8_9___40">#REF!</definedName>
    <definedName name="BuiltIn_AutoFilter___8_9___41">#REF!</definedName>
    <definedName name="BuiltIn_AutoFilter___8_9___42">#REF!</definedName>
    <definedName name="BuiltIn_AutoFilter___8_9___43">#REF!</definedName>
    <definedName name="BuiltIn_AutoFilter___8_9___44">#REF!</definedName>
    <definedName name="BuiltIn_AutoFilter___8_9___45">#REF!</definedName>
    <definedName name="BuiltIn_AutoFilter___8_9___46">#REF!</definedName>
    <definedName name="BuiltIn_AutoFilter___8_9___47">#REF!</definedName>
    <definedName name="BuiltIn_AutoFilter___8_9___48">#REF!</definedName>
    <definedName name="BuiltIn_AutoFilter___8_9___49">#REF!</definedName>
    <definedName name="BuiltIn_AutoFilter___8_9___50">#REF!</definedName>
    <definedName name="BuiltIn_AutoFilter___8_9___52">#REF!</definedName>
    <definedName name="BuiltIn_AutoFilter___8_9___53">#REF!</definedName>
    <definedName name="BuiltIn_AutoFilter___8_9___54">#REF!</definedName>
    <definedName name="BuiltIn_AutoFilter___8_9___55">#REF!</definedName>
    <definedName name="BuiltIn_AutoFilter___8_9___56">#REF!</definedName>
    <definedName name="BuiltIn_AutoFilter___8_9___57">#REF!</definedName>
    <definedName name="BuiltIn_AutoFilter___8_9___58">#REF!</definedName>
    <definedName name="BuiltIn_AutoFilter___8_9___59">#REF!</definedName>
    <definedName name="BuiltIn_AutoFilter___8_9___60">#REF!</definedName>
    <definedName name="BuiltIn_Consolidate_Area___0">NA()</definedName>
    <definedName name="BuiltIn_Consolidate_Area___1">NA()</definedName>
    <definedName name="BuiltIn_Consolidate_Area___1___0">NA()</definedName>
    <definedName name="BuiltIn_Consolidate_Area___2">NA()</definedName>
    <definedName name="BuiltIn_Consolidate_Area___3">NA()</definedName>
    <definedName name="BuiltIn_Consolidate_Area___4">NA()</definedName>
    <definedName name="BuiltIn_Consolidate_Area___4___0">NA()</definedName>
    <definedName name="BuiltIn_Consolidate_Area___7">NA()</definedName>
    <definedName name="BuiltIn_Consolidate_Area___9">NA()</definedName>
    <definedName name="builting">#REF!</definedName>
    <definedName name="Button_1">"ferroviasInventario_a_Julio_Hoja1_Lista1"</definedName>
    <definedName name="CA">#REF!</definedName>
    <definedName name="Cajafaccon">'[13]Var Ppto Sec'!$P$338:$AB$354</definedName>
    <definedName name="Cajafacest">'[13]Var Ppto Sec'!$BF$338:$BR$354</definedName>
    <definedName name="Cajafacfin">'[13]Var Ppto Sec'!$AR$338:$BD$354</definedName>
    <definedName name="Cajafacind">'[13]Var Ppto Sec'!$B$338:$N$354</definedName>
    <definedName name="Cajafacmin">'[13]Var Ppto Sec'!$BT$338:$CF$354</definedName>
    <definedName name="Cajafactra">'[13]Var Ppto Sec'!$AD$338:$AP$354</definedName>
    <definedName name="CALCULO">#REF!</definedName>
    <definedName name="cam">#REF!</definedName>
    <definedName name="cambio_stafe">#REF!</definedName>
    <definedName name="Camcon">'[13]Var Ppto Sec'!$P$387:$AB$395</definedName>
    <definedName name="Camest">'[13]Var Ppto Sec'!$BF$387:$BR$395</definedName>
    <definedName name="Camfin">'[13]Var Ppto Sec'!$AR$387:$BD$395</definedName>
    <definedName name="Camind">'[13]Var Ppto Sec'!$B$387:$N$395</definedName>
    <definedName name="Cammin">'[13]Var Ppto Sec'!$BT$387:$CF$395</definedName>
    <definedName name="Camtra">'[13]Var Ppto Sec'!$AD$387:$AP$395</definedName>
    <definedName name="Cap_infushion">[17]CAP_INFUSH!$G$6</definedName>
    <definedName name="CAP_INFUSION">[21]Cap_Infusion!$H$3:$R$67</definedName>
    <definedName name="CAPNN">#REF!</definedName>
    <definedName name="CARATULA">#REF!</definedName>
    <definedName name="CARATULA2">"$perfil.$"</definedName>
    <definedName name="CARIBE">#REF!</definedName>
    <definedName name="CASA">#REF!</definedName>
    <definedName name="CASCO">[2]JURIDICA!#REF!</definedName>
    <definedName name="CASCO1">#REF!</definedName>
    <definedName name="CASF">#REF!</definedName>
    <definedName name="CASFF">#REF!</definedName>
    <definedName name="CAVP">#REF!</definedName>
    <definedName name="Cedcon">'[13]Var Ppto Sec'!$P$160:$AB$176</definedName>
    <definedName name="Cedest">'[13]Var Ppto Sec'!$BF$160:$BR$176</definedName>
    <definedName name="Cedfin">'[13]Var Ppto Sec'!$AR$160:$BD$176</definedName>
    <definedName name="Cedind">'[13]Var Ppto Sec'!$B$160:$N$176</definedName>
    <definedName name="Cedmin">'[13]Var Ppto Sec'!$BT$160:$CF$176</definedName>
    <definedName name="Cedtra">'[13]Var Ppto Sec'!$AD$160:$AP$176</definedName>
    <definedName name="CF">[7]BUDGET2000!$BF$494:$BS$533</definedName>
    <definedName name="CF_2001">#REF!</definedName>
    <definedName name="CFC">#REF!</definedName>
    <definedName name="CFD">[22]CDMEXICO!$BF$469:$BS$499</definedName>
    <definedName name="CFI">[23]INDEP!$BF$469:$BS$499</definedName>
    <definedName name="CFL">#REF!</definedName>
    <definedName name="CFO">#REF!</definedName>
    <definedName name="CFR">#REF!</definedName>
    <definedName name="CFS">[24]INTERLOMAS!$BF$469:$BS$499</definedName>
    <definedName name="CFZ">[23]LOPEZ!$BF$470:$BS$499</definedName>
    <definedName name="check">[25]Listas!$R$2:$R$3</definedName>
    <definedName name="CIAS">[19]Criterios!$B$18:$B$25</definedName>
    <definedName name="CIUDADES">#REF!</definedName>
    <definedName name="CK">[7]BUDGET2000!$BF$535:$BR$562</definedName>
    <definedName name="CLASE">[26]VALIDACIONES!$G$2:$G$22</definedName>
    <definedName name="CLAVE">[27]budget_mexico!#REF!</definedName>
    <definedName name="CLAVEC">#REF!</definedName>
    <definedName name="CLAVED">[22]CDMEXICO!$Q$154:$Q$239</definedName>
    <definedName name="CLAVEI">[23]INDEP!$Q$154:$Q$239</definedName>
    <definedName name="CLAVEL">#REF!</definedName>
    <definedName name="CLAVEO">#REF!</definedName>
    <definedName name="CLAVES">[24]INTERLOMAS!$Q$154:$Q$239</definedName>
    <definedName name="CLAVEZ">[23]LOPEZ!$Q$154:$Q$239</definedName>
    <definedName name="COBERTURA">[26]VALIDACIONES!$J$2:$J$4</definedName>
    <definedName name="COBERTURAS">#REF!</definedName>
    <definedName name="CODPROCESO">[28]Listas!$H$4:$H$12</definedName>
    <definedName name="Col">#REF!</definedName>
    <definedName name="Colectiva">#REF!</definedName>
    <definedName name="Colectivas">[29]INF30052003!$A$2:$AE$2511</definedName>
    <definedName name="Colectivas1">#REF!</definedName>
    <definedName name="ColectivasClave">#REF!</definedName>
    <definedName name="COLECTIVO">#REF!</definedName>
    <definedName name="COLECTIVOS">#REF!</definedName>
    <definedName name="COM">#REF!</definedName>
    <definedName name="COMIS">#REF!</definedName>
    <definedName name="Comiscon">'[13]Var Ppto Sec'!$P$398:$AB$414</definedName>
    <definedName name="Comisest">'[13]Var Ppto Sec'!$BF$398:$BR$414</definedName>
    <definedName name="Comisfin">'[13]Var Ppto Sec'!$AR$398:$BD$414</definedName>
    <definedName name="Comisind">'[13]Var Ppto Sec'!$B$398:$N$414</definedName>
    <definedName name="COMISIÓN">'[30]I. INFORMACION'!$C$39</definedName>
    <definedName name="COMISIÓNNUEVO">'[31]Tarifas y Comisiones'!$B$53:$H$62</definedName>
    <definedName name="COMISIÓNRENO">'[31]Tarifas y Comisiones'!$B$65:$H$74</definedName>
    <definedName name="Comismin">'[13]Var Ppto Sec'!$BT$398:$CF$414</definedName>
    <definedName name="Comistra">'[13]Var Ppto Sec'!$AD$398:$AP$414</definedName>
    <definedName name="Comp_PL2000">[17]BUDGET2000!$AM$118:$AU$139</definedName>
    <definedName name="comp_pltmkt">#REF!</definedName>
    <definedName name="COMPA">#REF!</definedName>
    <definedName name="compras">#REF!</definedName>
    <definedName name="Condiciones">#REF!</definedName>
    <definedName name="CONDICIONES_AUTOS">#REF!</definedName>
    <definedName name="CONS">#REF!</definedName>
    <definedName name="CONS1">#REF!</definedName>
    <definedName name="Consolidado">[17]BUDGET2000!$B$2:$AK$115</definedName>
    <definedName name="Consulta2">#REF!</definedName>
    <definedName name="CONSUMO2">#REF!</definedName>
    <definedName name="CONTRATOS">#REF!</definedName>
    <definedName name="Contrib_s_margen">#REF!</definedName>
    <definedName name="ContS_VENTAS">#REF!</definedName>
    <definedName name="COSOTOS">'[32]TABLAS VALIDADORAS'!$B$88:$I$104</definedName>
    <definedName name="cosreposi">[33]!IrMenu</definedName>
    <definedName name="COSTO_SEGURO">[34]Drivers!$B$181:$I$197</definedName>
    <definedName name="COSTOS1">#REF!</definedName>
    <definedName name="COSTOSC">[35]CONTABLE!$K:$M</definedName>
    <definedName name="CRITE">#REF!</definedName>
    <definedName name="CU">#REF!</definedName>
    <definedName name="CUAT">#REF!</definedName>
    <definedName name="CUENTA">#REF!</definedName>
    <definedName name="cx">#REF!</definedName>
    <definedName name="d">'[6]CONTROL CUENTA'!$A$2:$H$53</definedName>
    <definedName name="D_I">#REF!</definedName>
    <definedName name="DAÑOS">[36]RESUMTOTAL!#REF!</definedName>
    <definedName name="DATA8">#REF!</definedName>
    <definedName name="DATOS">#REF!</definedName>
    <definedName name="DATOS1">#REF!</definedName>
    <definedName name="DATOS11">#REF!</definedName>
    <definedName name="DatosExternos_1">#REF!</definedName>
    <definedName name="DED">#REF!</definedName>
    <definedName name="DEDUCIBLES">#REF!</definedName>
    <definedName name="DeduFran">[25]Listas!$H$2:$H$4</definedName>
    <definedName name="DEPARTAMENTAL">[34]Resumen!$H$5</definedName>
    <definedName name="departamentos">#REF!</definedName>
    <definedName name="Desvstra">'[13]Var Ppto Sec'!$C$12</definedName>
    <definedName name="DEVOLUTIVOS2">#REF!</definedName>
    <definedName name="DFDF">[37]!IrMenu</definedName>
    <definedName name="DIA">#REF!</definedName>
    <definedName name="DICIEMBRE">#REF!</definedName>
    <definedName name="DIRECCION_TERRITORIAL">#REF!</definedName>
    <definedName name="DIRECTORES">#REF!</definedName>
    <definedName name="DIS">#REF!</definedName>
    <definedName name="DOS">#REF!</definedName>
    <definedName name="DVD">#REF!</definedName>
    <definedName name="EE">#REF!</definedName>
    <definedName name="ELEMENTOSCONSUMO">#REF!</definedName>
    <definedName name="ELEMENTOSDEVOLUTIVOS">#REF!</definedName>
    <definedName name="ENE">#REF!</definedName>
    <definedName name="ENEPRES1">[38]PRESUPUESTO!#REF!</definedName>
    <definedName name="enero">[7]SALES!$C$3:$J$57</definedName>
    <definedName name="ENEROAGOS06">#REF!</definedName>
    <definedName name="ENTRADA">#REF!</definedName>
    <definedName name="EQELECTRONICO">#REF!</definedName>
    <definedName name="EQUIPO1">#REF!</definedName>
    <definedName name="EQUIPO2">#REF!</definedName>
    <definedName name="ESENCIAL">'[39]TERMINOS COTIZACION'!#REF!</definedName>
    <definedName name="ESENCIAL1">'[39]TERMINOS COTIZACION'!#REF!</definedName>
    <definedName name="ESENCIAL2">'[39]TERMINOS COTIZACION'!#REF!</definedName>
    <definedName name="ESTADO">#REF!</definedName>
    <definedName name="ESTADO1">[40]TABLA!$B$2:$B$8</definedName>
    <definedName name="estadof">[41]Hoja4!$B$2:$B$15</definedName>
    <definedName name="Estajcont">'[13]Var Ppto Sec'!$B$298:$N$316</definedName>
    <definedName name="Estcon">'[13]Var Ppto Sec'!$P$103:$AB$119</definedName>
    <definedName name="Estest">'[13]Var Ppto Sec'!$BF$103:$BR$119</definedName>
    <definedName name="Estfin">'[13]Var Ppto Sec'!$AR$103:$BD$119</definedName>
    <definedName name="Estgto">'[13]Var Ppto Sec'!$B$644:$O$646</definedName>
    <definedName name="Estind">'[13]Var Ppto Sec'!$B$103:$N$119</definedName>
    <definedName name="Estmin">'[13]Var Ppto Sec'!$BT$103:$CF$119</definedName>
    <definedName name="Estogv">'[13]Var Ppto Sec'!$B$456:$N$457</definedName>
    <definedName name="Esttra">'[13]Var Ppto Sec'!$AD$103:$AP$119</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8">#REF!</definedName>
    <definedName name="Excel_BuiltIn__FilterDatabase_19">#REF!</definedName>
    <definedName name="Excel_BuiltIn__FilterDatabase_2">#REF!</definedName>
    <definedName name="Excel_BuiltIn__FilterDatabase_20">#REF!</definedName>
    <definedName name="Excel_BuiltIn__FilterDatabase_4">#REF!</definedName>
    <definedName name="Excel_BuiltIn__FilterDatabase_5">#REF!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Print_Area_2">#REF!</definedName>
    <definedName name="Excel_BuiltIn_Print_Area_3">#REF!</definedName>
    <definedName name="Excel_BuiltIn_Print_Area_4">#REF!</definedName>
    <definedName name="Exequias">#REF!</definedName>
    <definedName name="EXP">[7]BUDGET2000!$S$179:$BB$218</definedName>
    <definedName name="F_Ratios">[18]Hoja1!$A$51:$E$66</definedName>
    <definedName name="FASC">[7]BUDGET2000!$CJ$587:$CX$600</definedName>
    <definedName name="FAT">[42]Telemarketing!$BF$70:$BS$82</definedName>
    <definedName name="febrero">[7]SALES!$C$63:$J$118</definedName>
    <definedName name="fecha">'[19]METODOLOGIA MES'!$C$3</definedName>
    <definedName name="ferroviasInventario_a_Julio_Hoja1_Lista">#REF!</definedName>
    <definedName name="ferroviasInventario_a_Julio_Hoja1_Lista1">#REF!</definedName>
    <definedName name="FFFFFFF">#N/A</definedName>
    <definedName name="FG">#REF!</definedName>
    <definedName name="FGX">#REF!</definedName>
    <definedName name="FINANCIACIÓN">#REF!</definedName>
    <definedName name="FORMULA">#REF!</definedName>
    <definedName name="Fr">#REF!</definedName>
    <definedName name="FusionCD_UCP">#REF!</definedName>
    <definedName name="g">#REF!</definedName>
    <definedName name="G_BBB">#REF!</definedName>
    <definedName name="G_CUMPLIMIENTO">#REF!</definedName>
    <definedName name="G_INCENDIO">#REF!</definedName>
    <definedName name="G_MINAS_Y_PETROLEOS">#REF!</definedName>
    <definedName name="G_RC_GENERAL">#REF!</definedName>
    <definedName name="G_TECNICOS">#REF!</definedName>
    <definedName name="G_TRANSPORTES">#REF!</definedName>
    <definedName name="G_VIDA">#REF!</definedName>
    <definedName name="GASTOS">#REF!</definedName>
    <definedName name="GENERAL">#REF!</definedName>
    <definedName name="general1">#REF!</definedName>
    <definedName name="GESTION">[43]TABLAS!$AW$2:$AW$5</definedName>
    <definedName name="GG">[2]JURIDICA!#REF!</definedName>
    <definedName name="ggg">#REF!</definedName>
    <definedName name="GGGGGG">#N/A</definedName>
    <definedName name="GILDARDO">#REF!</definedName>
    <definedName name="GRAFICAS">#REF!</definedName>
    <definedName name="grafico_vtas">[7]SALES!$Y$318:$AD$334</definedName>
    <definedName name="graph_bankloan">[17]BANK_L!$B$36:$K$54</definedName>
    <definedName name="Graphs">#REF!</definedName>
    <definedName name="gross_comp">#REF!</definedName>
    <definedName name="grossbudg">#REF!</definedName>
    <definedName name="Grupo">[25]Listas!$B$2:$B$3</definedName>
    <definedName name="GT">#REF!</definedName>
    <definedName name="GTO">#REF!</definedName>
    <definedName name="Gtoadm">'[13]Var Ppto Sec'!$B$567:$H$584</definedName>
    <definedName name="Gtobansec">'[13]Var Ppto Sec'!$B$460:$H$476</definedName>
    <definedName name="Gtoexp">'[13]Var Ppto Sec'!$B$382:$H$384</definedName>
    <definedName name="Gtoproy">'[13]Var Ppto Sec'!$B$624:$H$641</definedName>
    <definedName name="GVQ">#REF!</definedName>
    <definedName name="h_agosto">[7]SALES!$M$444:$V$515</definedName>
    <definedName name="h_junio">[7]SALES!$M$303:$V$366</definedName>
    <definedName name="h_marzo">[7]SALES!$N$124:$U$179</definedName>
    <definedName name="h_mayo">[7]SALES!$N$243:$U$300</definedName>
    <definedName name="h_septiembre">[7]SALES!$M$519:$V$594</definedName>
    <definedName name="habril_r">[44]ABR!#REF!</definedName>
    <definedName name="hjunio_r">[44]JUN!#REF!</definedName>
    <definedName name="hmarzo_ppto">[44]MAR!#REF!</definedName>
    <definedName name="hmarzo_real">[44]MAR!#REF!</definedName>
    <definedName name="hmayo_r">[44]MAY!#REF!</definedName>
    <definedName name="Hogar">#REF!</definedName>
    <definedName name="HURTO">#REF!</definedName>
    <definedName name="IBNR">[34]Drivers!$B$132:$E$148</definedName>
    <definedName name="ic">[45]TABLAS!$C$2:$C$3</definedName>
    <definedName name="Impica">'[13]Var Ppto Sec'!$C$11</definedName>
    <definedName name="Imprimir_área_IM">#REF!</definedName>
    <definedName name="Imprimir_área_IM_1">#REF!</definedName>
    <definedName name="Imprimir_área_IM_3">#REF!</definedName>
    <definedName name="Impuesto">#REF!</definedName>
    <definedName name="IMU">[27]budget_mexico!#REF!</definedName>
    <definedName name="INC">#REF!</definedName>
    <definedName name="INCENDIO1">#REF!</definedName>
    <definedName name="INCENDIO2">#REF!</definedName>
    <definedName name="INF">[27]budget_mexico!#REF!</definedName>
    <definedName name="INFLATION">[27]budget_mexico!#REF!</definedName>
    <definedName name="INI">[15]CTA_NETA!#REF!</definedName>
    <definedName name="INMUEBLES">#REF!</definedName>
    <definedName name="INMUEBLES2">#REF!</definedName>
    <definedName name="INSTANCIA">[28]Listas!$H$16:$H$19</definedName>
    <definedName name="Interest_expenses">#REF!</definedName>
    <definedName name="IRF">#REF!</definedName>
    <definedName name="IrMenu">[37]!IrMenu</definedName>
    <definedName name="ISMAEL">#REF!</definedName>
    <definedName name="JA">#REF!</definedName>
    <definedName name="JAPDOZ">'[3]INV-EQUIPOS'!#REF!</definedName>
    <definedName name="JAPRIP">'[3]INV-EQUIPOS'!#REF!</definedName>
    <definedName name="JASV">[46]INF30052003!$A$2:$AE$2511</definedName>
    <definedName name="JD_EDWARDS">#REF!</definedName>
    <definedName name="JUAN">'[47]TM Cob y Lim'!#REF!</definedName>
    <definedName name="julio">[7]SALES!$B$369:$K$440</definedName>
    <definedName name="JUN">[48]PRESUPUESTO!$R$7:$R$80</definedName>
    <definedName name="junio">[7]SALES!$B$303:$K$366</definedName>
    <definedName name="JUNIO01">'[10]2001'!$T$5:$T$68</definedName>
    <definedName name="JUNIOACU">'[10]2001'!$U$5:$U$68</definedName>
    <definedName name="k">#REF!</definedName>
    <definedName name="L">#REF!</definedName>
    <definedName name="L_CY_End">[49]Links!$J$1:$J$65536</definedName>
    <definedName name="LC">#REF!</definedName>
    <definedName name="LC_">#REF!</definedName>
    <definedName name="LEGALIZAR">#REF!</definedName>
    <definedName name="Libcomcon">'[13]Var Ppto Sec'!$P$417:$AB$433</definedName>
    <definedName name="Libcomest">'[13]Var Ppto Sec'!$BF$417:$BR$433</definedName>
    <definedName name="Libcomfin">'[13]Var Ppto Sec'!$AR$417:$BD$433</definedName>
    <definedName name="Libcomind">'[13]Var Ppto Sec'!$B$417:$N$433</definedName>
    <definedName name="Libcommin">'[13]Var Ppto Sec'!$BT$417:$CF$433</definedName>
    <definedName name="Libcomtra">'[13]Var Ppto Sec'!$AD$417:$AP$433</definedName>
    <definedName name="Librescon">'[13]Var Ppto Sec'!$P$122:$AB$138</definedName>
    <definedName name="Libresest">'[13]Var Ppto Sec'!$BF$122:$BR$138</definedName>
    <definedName name="Libresfin">'[13]Var Ppto Sec'!$AR$122:$BD$138</definedName>
    <definedName name="Libresind">'[13]Var Ppto Sec'!$B$122:$N$138</definedName>
    <definedName name="Libresmin">'[13]Var Ppto Sec'!$BT$122:$CF$138</definedName>
    <definedName name="Librestra">'[13]Var Ppto Sec'!$AD$122:$AP$138</definedName>
    <definedName name="LINEA">[26]VALIDACIONES!$I$2:$I$4</definedName>
    <definedName name="Liste">#REF!</definedName>
    <definedName name="LL">[50]CONSOLIDADO!$B$2:$S$2</definedName>
    <definedName name="LOC">#REF!</definedName>
    <definedName name="LOCALID">#REF!</definedName>
    <definedName name="LOCALID1">#REF!</definedName>
    <definedName name="LOCALIDAD">'[51]PRESUP ORD'!$B$7:$B$74</definedName>
    <definedName name="LOCO">#REF!</definedName>
    <definedName name="LUCRO1">#REF!</definedName>
    <definedName name="LUCRO2">[52]LC!#REF!</definedName>
    <definedName name="LUZ">#REF!</definedName>
    <definedName name="M">#REF!</definedName>
    <definedName name="MA">#REF!</definedName>
    <definedName name="MANEJO1">#REF!</definedName>
    <definedName name="MANEJO2">#REF!</definedName>
    <definedName name="MARCA">[26]VALIDACIONES!$F$2:$F$307</definedName>
    <definedName name="MARGEN">[53]meta!$A$1:$AB$18</definedName>
    <definedName name="MARGEN_PONDER">#REF!</definedName>
    <definedName name="margin">#REF!</definedName>
    <definedName name="marzo">[7]SALES!$C$124:$J$179</definedName>
    <definedName name="MATRIZ">#REF!</definedName>
    <definedName name="mayo">[7]SALES!$A$243:$J$300</definedName>
    <definedName name="MEN">#REF!</definedName>
    <definedName name="MENC">#REF!</definedName>
    <definedName name="MEND">[22]CDMEXICO!$G$23:$P$24</definedName>
    <definedName name="MENI">[23]INDEP!$G$23:$P$24</definedName>
    <definedName name="MENL">#REF!</definedName>
    <definedName name="MENO">[54]ACOXPA!$G$23:$P$24</definedName>
    <definedName name="MENS">[24]INTERLOMAS!$G$23:$P$24</definedName>
    <definedName name="MENSUAL">[27]budget_mexico!#REF!</definedName>
    <definedName name="MENU">#REF!</definedName>
    <definedName name="MENU1">#REF!</definedName>
    <definedName name="MENZ">[23]LOPEZ!$G$23:$P$24</definedName>
    <definedName name="MES">#REF!</definedName>
    <definedName name="Meses">[19]Criterios!$H$16:$H$62</definedName>
    <definedName name="meta_tmkt">#REF!</definedName>
    <definedName name="MEZCLA">[55]Variables!$B$39:$N$103</definedName>
    <definedName name="Mezcon">'[13]Var Ppto Sec'!$P$36:$AB$100</definedName>
    <definedName name="Mezest">'[13]Var Ppto Sec'!$BF$36:$BR$100</definedName>
    <definedName name="Mezfin">'[13]Var Ppto Sec'!$AR$36:$BD$100</definedName>
    <definedName name="Mezind">'[13]Var Ppto Sec'!$B$36:$N$100</definedName>
    <definedName name="Mezmin">'[13]Var Ppto Sec'!$BT$36:$CF$100</definedName>
    <definedName name="Meztra">'[13]Var Ppto Sec'!$AD$36:$AP$100</definedName>
    <definedName name="mi">[56]CONSOL!$BU$569:$CH$590</definedName>
    <definedName name="Mindepsec">'[13]Var Ppto Sec'!$B$256:$N$274</definedName>
    <definedName name="Miscell_expenses">#REF!</definedName>
    <definedName name="MJ">#REF!</definedName>
    <definedName name="MJO">#REF!</definedName>
    <definedName name="MN">#REF!</definedName>
    <definedName name="MO">#REF!</definedName>
    <definedName name="MODALIDAD">[43]TABLAS!$Y$2:$Y$16</definedName>
    <definedName name="moto">#REF!</definedName>
    <definedName name="MOVER">#REF!</definedName>
    <definedName name="MOVER1">#REF!</definedName>
    <definedName name="MULTIGRA.XLS" hidden="1">#REF!</definedName>
    <definedName name="MUNICIPIOS">[28]Listas!$E$4:$E$1123</definedName>
    <definedName name="NCNC">#REF!</definedName>
    <definedName name="NIVELCENTRAL">#REF!</definedName>
    <definedName name="nomina_p">[11]NOMINA!$A$1:$BW$96</definedName>
    <definedName name="nomina_r">[11]NOMINA!$A$101:$BW$195</definedName>
    <definedName name="NOTAS">#REF!</definedName>
    <definedName name="NOVIEMBRE">#REF!</definedName>
    <definedName name="O">#REF!</definedName>
    <definedName name="Ocssec">'[13]Var Ppto Sec'!$B$358:$H$375</definedName>
    <definedName name="OCTUBRE">#REF!</definedName>
    <definedName name="OFFICE_DEPOT_MEXICO">[11]NOMINA!A$96:T$190</definedName>
    <definedName name="Ogvsec">'[13]Var Ppto Sec'!$B$438:$H$454</definedName>
    <definedName name="OLE_LINK1_12">#REF!</definedName>
    <definedName name="OLE_LINK1_7">'[47]TM Cob y Lim'!#REF!</definedName>
    <definedName name="OLE_LINK1_9">'[47]Manejo Limites'!#REF!</definedName>
    <definedName name="opcion2">'[57]CUADRO RESUMEN'!$L$21</definedName>
    <definedName name="opcion3">'[57]CUADRO RESUMEN'!$L$22</definedName>
    <definedName name="opcion4">'[57]CUADRO RESUMEN'!$L$23</definedName>
    <definedName name="opcion5">'[57]CUADRO RESUMEN'!$L$24</definedName>
    <definedName name="opcion6">'[57]CUADRO RESUMEN'!$L$25</definedName>
    <definedName name="OPNN">#REF!</definedName>
    <definedName name="Opscon">'[13]Var Ppto Sec'!$P$236:$AB$252</definedName>
    <definedName name="Opsest">'[13]Var Ppto Sec'!$BF$236:$BR$252</definedName>
    <definedName name="Opsfin">'[13]Var Ppto Sec'!$AR$236:$BD$252</definedName>
    <definedName name="Opsind">'[13]Var Ppto Sec'!$B$236:$N$252</definedName>
    <definedName name="Opsmin">'[13]Var Ppto Sec'!$BT$236:$CF$252</definedName>
    <definedName name="Opstra">'[13]Var Ppto Sec'!$AD$236:$AP$252</definedName>
    <definedName name="orden">#REF!</definedName>
    <definedName name="Orden2">#REF!</definedName>
    <definedName name="orden3">#REF!</definedName>
    <definedName name="ORINOQUÍA">#REF!</definedName>
    <definedName name="other_stex">[11]OTHERS!$K$74:$V$81</definedName>
    <definedName name="others_tmkt">'[11]P&amp;L_CD''S'!$Q$43:$S$68</definedName>
    <definedName name="OTROS">[27]budget_mexico!#REF!</definedName>
    <definedName name="P">#REF!</definedName>
    <definedName name="P_L">[18]Hoja1!$A$1:$H$20</definedName>
    <definedName name="PACÍFICO">#REF!</definedName>
    <definedName name="PACO">[58]Base!#REF!</definedName>
    <definedName name="Paqueteo">#REF!</definedName>
    <definedName name="particip_s_ventas">#REF!</definedName>
    <definedName name="PartTerremoto">'[13]Var Ppto Sec'!$C$13</definedName>
    <definedName name="PASAR">#REF!</definedName>
    <definedName name="PasoColectivas">#REF!</definedName>
    <definedName name="PATO">[58]Base1!#REF!</definedName>
    <definedName name="Payroll">#REF!</definedName>
    <definedName name="payroll_1">#REF!</definedName>
    <definedName name="Payroll_2002">#REF!</definedName>
    <definedName name="Payroll2000">#REF!</definedName>
    <definedName name="Payroll99">#REF!</definedName>
    <definedName name="pcd">#REF!</definedName>
    <definedName name="pdg">#REF!</definedName>
    <definedName name="PERFIL">#REF!</definedName>
    <definedName name="PERRO">'[59]INVENTARIO OTROS BIENES'!#REF!</definedName>
    <definedName name="personas">#REF!</definedName>
    <definedName name="PESADOS">'[39]TERMINOS COTIZACION'!#REF!</definedName>
    <definedName name="PL">[7]BUDGET2000!$S$161:$BB$264</definedName>
    <definedName name="PL_CONSOLIDATED">[11]FEB99!$I$65:$S$122</definedName>
    <definedName name="PL_DLLS">'[60]P&amp;L2000'!$AZ$1:$CS$109</definedName>
    <definedName name="PL_Projected99">#REF!</definedName>
    <definedName name="pl_tmkt">'[11]P&amp;L_CD''S'!$A$1:$L$42</definedName>
    <definedName name="PLA">#REF!</definedName>
    <definedName name="placas">#REF!</definedName>
    <definedName name="Plan_tiendas">#REF!</definedName>
    <definedName name="PLC">#REF!</definedName>
    <definedName name="PLD">[22]CDMEXICO!$S$147:$BB$211</definedName>
    <definedName name="PLI">[23]INDEP!$S$147:$BB$211</definedName>
    <definedName name="PLL">#REF!</definedName>
    <definedName name="PLO">#REF!</definedName>
    <definedName name="PLP">#REF!</definedName>
    <definedName name="PLQ">#REF!</definedName>
    <definedName name="PLS">[24]INTERLOMAS!$S$147:$BB$211</definedName>
    <definedName name="PLT">[61]TOLUCA!$S$147:$BB$212</definedName>
    <definedName name="PLV">#REF!</definedName>
    <definedName name="PLZ">[23]LOPEZ!$S$147:$BB$211</definedName>
    <definedName name="PNOV">#REF!</definedName>
    <definedName name="PNOV1">#REF!</definedName>
    <definedName name="PORTAGRANELES">[33]!IrMenu</definedName>
    <definedName name="Portinisec">'[13]Var Ppto Sec'!$B$538:$H$555</definedName>
    <definedName name="PP">#REF!</definedName>
    <definedName name="PPNN">#REF!</definedName>
    <definedName name="PRD">[22]CDMEXICO!$BU$501:$CL$529</definedName>
    <definedName name="PRE">#REF!</definedName>
    <definedName name="PRESDIC">'[51]PRESUP ORD'!$W$7:$W$75</definedName>
    <definedName name="PRESDIC1">#REF!</definedName>
    <definedName name="PRESDICAC">#REF!</definedName>
    <definedName name="PRESDICAC1">#REF!</definedName>
    <definedName name="PRESENTA">#REF!</definedName>
    <definedName name="PRI">[23]INDEP!$BU$501:$CL$529</definedName>
    <definedName name="PRIMAS">#REF!</definedName>
    <definedName name="Print_Area_MI">#REF!</definedName>
    <definedName name="Print_Range">#REF!</definedName>
    <definedName name="Print_Titles_MI">#REF!</definedName>
    <definedName name="PRL">#REF!</definedName>
    <definedName name="PRO">#REF!</definedName>
    <definedName name="proautos">#REF!</definedName>
    <definedName name="PROCESO">#REF!</definedName>
    <definedName name="PROCESO1">#REF!</definedName>
    <definedName name="PROCT">#REF!</definedName>
    <definedName name="PROCT1">#REF!</definedName>
    <definedName name="PROCT1AC">#REF!</definedName>
    <definedName name="PROCTAC">#REF!</definedName>
    <definedName name="Prog_Desem">[62]St_op_plan!$Z$7:$AV$60</definedName>
    <definedName name="PROTECCIONES">#REF!</definedName>
    <definedName name="Provsec">'[13]Var Ppto Sec'!$B$479:$H$495</definedName>
    <definedName name="PRS">[24]INTERLOMAS!$BU$501:$CL$529</definedName>
    <definedName name="PrSec">'[13]Var Ppto Sec'!$B$16:$N$32</definedName>
    <definedName name="PRV">#REF!</definedName>
    <definedName name="PRZ">[23]LOPEZ!$BU$501:$CL$529</definedName>
    <definedName name="PSFF">#REF!</definedName>
    <definedName name="psiquiatricorc">#REF!</definedName>
    <definedName name="PTD">#REF!</definedName>
    <definedName name="Q">[7]BUDGET2000!$AQ$233:$BB$290</definedName>
    <definedName name="QC">#REF!</definedName>
    <definedName name="QD">[22]CDMEXICO!$AQ$215:$BB$266</definedName>
    <definedName name="QI">[23]INDEP!$AQ$215:$BB$266</definedName>
    <definedName name="QL">#REF!</definedName>
    <definedName name="QO">#REF!</definedName>
    <definedName name="QS">[24]INTERLOMAS!$AQ$215:$BB$266</definedName>
    <definedName name="QZ">[23]LOPEZ!$AQ$215:$BB$266</definedName>
    <definedName name="R.C.GENERAL">[63]INMAPFRE!$H$10:$I$124</definedName>
    <definedName name="RAMO">[14]CONCEPTOS!$D$5:$D$19</definedName>
    <definedName name="RamoAmparo">[41]Hoja4!$A$2:$A$57</definedName>
    <definedName name="RAMOS">#REF!</definedName>
    <definedName name="RANGOS">#REF!</definedName>
    <definedName name="RANGOSS">#REF!</definedName>
    <definedName name="RB">[27]budget_mexico!#REF!</definedName>
    <definedName name="RCE">#REF!</definedName>
    <definedName name="REA_COSTO">[34]Drivers!$B$112:$I$128</definedName>
    <definedName name="red">[28]Listas!$H$28:$H$30</definedName>
    <definedName name="Reemstro">'[13]Var Ppto Sec'!$B$198:$H$214</definedName>
    <definedName name="RELAAUTOS">#REF!</definedName>
    <definedName name="RELAC.COBRO3" hidden="1">#REF!</definedName>
    <definedName name="Rescons">'[13]Var Ppto Sec'!$B$141:$C$157</definedName>
    <definedName name="reserva">#REF!</definedName>
    <definedName name="RESP">#REF!</definedName>
    <definedName name="RESPONCIVIL">#REF!</definedName>
    <definedName name="Resu_infush">[17]CAP_INFUSH!$N$1:$V$21</definedName>
    <definedName name="Results">#REF!</definedName>
    <definedName name="resumen_vtas">#REF!</definedName>
    <definedName name="RETRIBUCIÓN">'[30]I. INFORMACION'!$C$40</definedName>
    <definedName name="RM">#REF!</definedName>
    <definedName name="ROTURA">#REF!</definedName>
    <definedName name="ROTURA1">#REF!</definedName>
    <definedName name="ROTURA2">#REF!</definedName>
    <definedName name="ROTURAMAQ">#REF!</definedName>
    <definedName name="Royalty_respaldo">[17]ROYALTIES!$A$35:$I$49</definedName>
    <definedName name="rtyy">#REF!</definedName>
    <definedName name="RUBEN">[64]FICHAST!#REF!</definedName>
    <definedName name="s">#REF!</definedName>
    <definedName name="S_CY_End_Data">[49]Lead!$F$1:$F$53</definedName>
    <definedName name="SALES">[7]SALES!$M$519:$V$596</definedName>
    <definedName name="Sales_detalle">#REF!</definedName>
    <definedName name="SALTRAN">#REF!</definedName>
    <definedName name="SC">[7]BUDGET2000!$S$226:$BB$250</definedName>
    <definedName name="SECTORES">[34]Drivers!$F$2:$F$7</definedName>
    <definedName name="SEP">[20]Base_calc!#REF!</definedName>
    <definedName name="SEPACU">'[10]2001'!$AG$5:$AG$68</definedName>
    <definedName name="SEPT">#REF!</definedName>
    <definedName name="SEPT01">'[10]2001'!$AF$5:$AF$68</definedName>
    <definedName name="Septiembre">[7]SALES!$B$519:$K$594</definedName>
    <definedName name="Serv_Adm_Office_D">#REF!</definedName>
    <definedName name="SERVICIO" localSheetId="4">#REF!</definedName>
    <definedName name="Servicio">[25]Listas!$G$2:$G$17</definedName>
    <definedName name="SERVICIO1">#REF!</definedName>
    <definedName name="siniestralidad">[65]Siniestralidad!$I$42</definedName>
    <definedName name="Sinnombre">#REF!</definedName>
    <definedName name="Sinnombre___0">[64]FICHAST!#REF!</definedName>
    <definedName name="Sinnombre___0___0">#REF!</definedName>
    <definedName name="Sinnombre___0___0___0">#REF!</definedName>
    <definedName name="Sinnombre___0___0___0___0">#REF!</definedName>
    <definedName name="Sinnombre___0___0___0___0___0">#REF!</definedName>
    <definedName name="Sinnombre___0___0___0___0___0___0">#REF!</definedName>
    <definedName name="Sinnombre___0___0___0___0___0___0___0">#REF!</definedName>
    <definedName name="Sinnombre___0___0___0___0___0___0___0___0">#REF!</definedName>
    <definedName name="Sinnombre___0___0___0___0___0___0___0___0___0">#REF!</definedName>
    <definedName name="Sinnombre___0___0___0___0___0___0___0___0___0___0">#REF!</definedName>
    <definedName name="Sinnombre___0___0___0___0___0___0___0___0___0___0___0">#REF!</definedName>
    <definedName name="Sinnombre___0___0___0___0___0___0___0___0___0___0___0___0">#REF!</definedName>
    <definedName name="Sinnombre___0___0___0___0___0___0___0___0___0___0___0___0___0">#REF!</definedName>
    <definedName name="Sinnombre___0___0___0___0___0___0___0___0___0___0___0___0___0___0">#REF!</definedName>
    <definedName name="Sinnombre___0___0___0___0___0___0___0___0___0___0___0___0___0___0___0">#REF!</definedName>
    <definedName name="Sinnombre___0___0___0___0___0___0___0___0___0___0___0___0___0___0___0___0">#REF!</definedName>
    <definedName name="Sinnombre___0___0___0___0___0___0___0___0___0___0___0___0___0___0___0___20">#REF!</definedName>
    <definedName name="Sinnombre___0___0___0___0___0___0___0___0___0___0___0___0___0___0___0___21">#REF!</definedName>
    <definedName name="Sinnombre___0___0___0___0___0___0___0___0___0___0___0___0___0___0___0___22">#REF!</definedName>
    <definedName name="Sinnombre___0___0___0___0___0___0___0___0___0___0___0___0___0___0___0___23">#REF!</definedName>
    <definedName name="Sinnombre___0___0___0___0___0___0___0___0___0___0___0___0___0___0___0___24">#REF!</definedName>
    <definedName name="Sinnombre___0___0___0___0___0___0___0___0___0___0___0___0___0___0___0___25">#REF!</definedName>
    <definedName name="Sinnombre___0___0___0___0___0___0___0___0___0___0___0___0___0___0___0___26">#REF!</definedName>
    <definedName name="Sinnombre___0___0___0___0___0___0___0___0___0___0___0___0___0___0___0___27">#REF!</definedName>
    <definedName name="Sinnombre___0___0___0___0___0___0___0___0___0___0___0___0___0___0___0___28">#REF!</definedName>
    <definedName name="Sinnombre___0___0___0___0___0___0___0___0___0___0___0___0___0___0___0___29">#REF!</definedName>
    <definedName name="Sinnombre___0___0___0___0___0___0___0___0___0___0___0___0___0___0___0___30">#REF!</definedName>
    <definedName name="Sinnombre___0___0___0___0___0___0___0___0___0___0___0___0___0___0___0___31">#REF!</definedName>
    <definedName name="Sinnombre___0___0___0___0___0___0___0___0___0___0___0___0___0___0___0___32">#REF!</definedName>
    <definedName name="Sinnombre___0___0___0___0___0___0___0___0___0___0___0___0___0___0___0___33">#REF!</definedName>
    <definedName name="Sinnombre___0___0___0___0___0___0___0___0___0___0___0___0___0___0___0___34">#REF!</definedName>
    <definedName name="Sinnombre___0___0___0___0___0___0___0___0___0___0___0___0___0___0___0___35">#REF!</definedName>
    <definedName name="Sinnombre___0___0___0___0___0___0___0___0___0___0___0___0___0___0___0___36">#REF!</definedName>
    <definedName name="Sinnombre___0___0___0___0___0___0___0___0___0___0___0___0___0___0___0___37">#REF!</definedName>
    <definedName name="Sinnombre___0___0___0___0___0___0___0___0___0___0___0___0___0___0___0___38">#REF!</definedName>
    <definedName name="Sinnombre___0___0___0___0___0___0___0___0___0___0___0___0___0___0___0___39">#REF!</definedName>
    <definedName name="Sinnombre___0___0___0___0___0___0___0___0___0___0___0___0___0___0___0___40">#REF!</definedName>
    <definedName name="Sinnombre___0___0___0___0___0___0___0___0___0___0___0___0___0___0___0___41">#REF!</definedName>
    <definedName name="Sinnombre___0___0___0___0___0___0___0___0___0___0___0___0___0___0___0___42">#REF!</definedName>
    <definedName name="Sinnombre___0___0___0___0___0___0___0___0___0___0___0___0___0___0___0___43">#REF!</definedName>
    <definedName name="Sinnombre___0___0___0___0___0___0___0___0___0___0___0___0___0___0___0___44">#REF!</definedName>
    <definedName name="Sinnombre___0___0___0___0___0___0___0___0___0___0___0___0___0___0___0___45">#REF!</definedName>
    <definedName name="Sinnombre___0___0___0___0___0___0___0___0___0___0___0___0___0___0___0___46">#REF!</definedName>
    <definedName name="Sinnombre___0___0___0___0___0___0___0___0___0___0___0___0___0___0___0___47">#REF!</definedName>
    <definedName name="Sinnombre___0___0___0___0___0___0___0___0___0___0___0___0___0___0___0___48">#REF!</definedName>
    <definedName name="Sinnombre___0___0___0___0___0___0___0___0___0___0___0___0___0___0___0___49">#REF!</definedName>
    <definedName name="Sinnombre___0___0___0___0___0___0___0___0___0___0___0___0___0___0___0___50">#REF!</definedName>
    <definedName name="Sinnombre___0___0___0___0___0___0___0___0___0___0___0___0___0___0___0___51">#REF!</definedName>
    <definedName name="Sinnombre___0___0___0___0___0___0___0___0___0___0___0___0___0___0___0___52">#REF!</definedName>
    <definedName name="Sinnombre___0___0___0___0___0___0___0___0___0___0___0___0___0___0___0___53">#REF!</definedName>
    <definedName name="Sinnombre___0___0___0___0___0___0___0___0___0___0___0___0___0___0___0___54">#REF!</definedName>
    <definedName name="Sinnombre___0___0___0___0___0___0___0___0___0___0___0___0___0___0___0___55">#REF!</definedName>
    <definedName name="Sinnombre___0___0___0___0___0___0___0___0___0___0___0___0___0___0___0___56">#REF!</definedName>
    <definedName name="Sinnombre___0___0___0___0___0___0___0___0___0___0___0___0___0___0___0___57">#REF!</definedName>
    <definedName name="Sinnombre___0___0___0___0___0___0___0___0___0___0___0___0___0___0___0___58">#REF!</definedName>
    <definedName name="Sinnombre___0___0___0___0___0___0___0___0___0___0___0___0___0___0___0___59">#REF!</definedName>
    <definedName name="Sinnombre___0___0___0___0___0___0___0___0___0___0___0___0___0___0___0___60">#REF!</definedName>
    <definedName name="Sinnombre___0___0___0___0___0___0___0___0___0___0___0___0___0___0___20">#REF!</definedName>
    <definedName name="Sinnombre___0___0___0___0___0___0___0___0___0___0___0___0___0___0___21">#REF!</definedName>
    <definedName name="Sinnombre___0___0___0___0___0___0___0___0___0___0___0___0___0___0___22">#REF!</definedName>
    <definedName name="Sinnombre___0___0___0___0___0___0___0___0___0___0___0___0___0___0___23">#REF!</definedName>
    <definedName name="Sinnombre___0___0___0___0___0___0___0___0___0___0___0___0___0___0___24">#REF!</definedName>
    <definedName name="Sinnombre___0___0___0___0___0___0___0___0___0___0___0___0___0___0___25">#REF!</definedName>
    <definedName name="Sinnombre___0___0___0___0___0___0___0___0___0___0___0___0___0___0___26">#REF!</definedName>
    <definedName name="Sinnombre___0___0___0___0___0___0___0___0___0___0___0___0___0___0___27">#REF!</definedName>
    <definedName name="Sinnombre___0___0___0___0___0___0___0___0___0___0___0___0___0___0___28">#REF!</definedName>
    <definedName name="Sinnombre___0___0___0___0___0___0___0___0___0___0___0___0___0___0___29">#REF!</definedName>
    <definedName name="Sinnombre___0___0___0___0___0___0___0___0___0___0___0___0___0___0___30">#REF!</definedName>
    <definedName name="Sinnombre___0___0___0___0___0___0___0___0___0___0___0___0___0___0___31">#REF!</definedName>
    <definedName name="Sinnombre___0___0___0___0___0___0___0___0___0___0___0___0___0___0___32">#REF!</definedName>
    <definedName name="Sinnombre___0___0___0___0___0___0___0___0___0___0___0___0___0___0___33">#REF!</definedName>
    <definedName name="Sinnombre___0___0___0___0___0___0___0___0___0___0___0___0___0___0___34">#REF!</definedName>
    <definedName name="Sinnombre___0___0___0___0___0___0___0___0___0___0___0___0___0___0___35">#REF!</definedName>
    <definedName name="Sinnombre___0___0___0___0___0___0___0___0___0___0___0___0___0___0___36">#REF!</definedName>
    <definedName name="Sinnombre___0___0___0___0___0___0___0___0___0___0___0___0___0___0___37">#REF!</definedName>
    <definedName name="Sinnombre___0___0___0___0___0___0___0___0___0___0___0___0___0___0___38">#REF!</definedName>
    <definedName name="Sinnombre___0___0___0___0___0___0___0___0___0___0___0___0___0___0___39">#REF!</definedName>
    <definedName name="Sinnombre___0___0___0___0___0___0___0___0___0___0___0___0___0___0___40">#REF!</definedName>
    <definedName name="Sinnombre___0___0___0___0___0___0___0___0___0___0___0___0___0___0___41">#REF!</definedName>
    <definedName name="Sinnombre___0___0___0___0___0___0___0___0___0___0___0___0___0___0___42">#REF!</definedName>
    <definedName name="Sinnombre___0___0___0___0___0___0___0___0___0___0___0___0___0___0___43">#REF!</definedName>
    <definedName name="Sinnombre___0___0___0___0___0___0___0___0___0___0___0___0___0___0___44">#REF!</definedName>
    <definedName name="Sinnombre___0___0___0___0___0___0___0___0___0___0___0___0___0___0___45">#REF!</definedName>
    <definedName name="Sinnombre___0___0___0___0___0___0___0___0___0___0___0___0___0___0___46">#REF!</definedName>
    <definedName name="Sinnombre___0___0___0___0___0___0___0___0___0___0___0___0___0___0___47">#REF!</definedName>
    <definedName name="Sinnombre___0___0___0___0___0___0___0___0___0___0___0___0___0___0___48">#REF!</definedName>
    <definedName name="Sinnombre___0___0___0___0___0___0___0___0___0___0___0___0___0___0___49">#REF!</definedName>
    <definedName name="Sinnombre___0___0___0___0___0___0___0___0___0___0___0___0___0___0___50">#REF!</definedName>
    <definedName name="Sinnombre___0___0___0___0___0___0___0___0___0___0___0___0___0___0___51">#REF!</definedName>
    <definedName name="Sinnombre___0___0___0___0___0___0___0___0___0___0___0___0___0___0___52">#REF!</definedName>
    <definedName name="Sinnombre___0___0___0___0___0___0___0___0___0___0___0___0___0___0___53">#REF!</definedName>
    <definedName name="Sinnombre___0___0___0___0___0___0___0___0___0___0___0___0___0___0___54">#REF!</definedName>
    <definedName name="Sinnombre___0___0___0___0___0___0___0___0___0___0___0___0___0___0___55">#REF!</definedName>
    <definedName name="Sinnombre___0___0___0___0___0___0___0___0___0___0___0___0___0___0___56">#REF!</definedName>
    <definedName name="Sinnombre___0___0___0___0___0___0___0___0___0___0___0___0___0___0___57">#REF!</definedName>
    <definedName name="Sinnombre___0___0___0___0___0___0___0___0___0___0___0___0___0___0___58">#REF!</definedName>
    <definedName name="Sinnombre___0___0___0___0___0___0___0___0___0___0___0___0___0___0___59">#REF!</definedName>
    <definedName name="Sinnombre___0___0___0___0___0___0___0___0___0___0___0___0___0___0___60">#REF!</definedName>
    <definedName name="Sinnombre___0___0___0___0___0___0___0___0___0___0___0___0___0___20">#REF!</definedName>
    <definedName name="Sinnombre___0___0___0___0___0___0___0___0___0___0___0___0___0___21">#REF!</definedName>
    <definedName name="Sinnombre___0___0___0___0___0___0___0___0___0___0___0___0___0___22">#REF!</definedName>
    <definedName name="Sinnombre___0___0___0___0___0___0___0___0___0___0___0___0___0___23">#REF!</definedName>
    <definedName name="Sinnombre___0___0___0___0___0___0___0___0___0___0___0___0___0___24">#REF!</definedName>
    <definedName name="Sinnombre___0___0___0___0___0___0___0___0___0___0___0___0___0___25">#REF!</definedName>
    <definedName name="Sinnombre___0___0___0___0___0___0___0___0___0___0___0___0___0___26">#REF!</definedName>
    <definedName name="Sinnombre___0___0___0___0___0___0___0___0___0___0___0___0___0___27">#REF!</definedName>
    <definedName name="Sinnombre___0___0___0___0___0___0___0___0___0___0___0___0___0___28">#REF!</definedName>
    <definedName name="Sinnombre___0___0___0___0___0___0___0___0___0___0___0___0___0___29">#REF!</definedName>
    <definedName name="Sinnombre___0___0___0___0___0___0___0___0___0___0___0___0___0___30">#REF!</definedName>
    <definedName name="Sinnombre___0___0___0___0___0___0___0___0___0___0___0___0___0___31">#REF!</definedName>
    <definedName name="Sinnombre___0___0___0___0___0___0___0___0___0___0___0___0___0___32">#REF!</definedName>
    <definedName name="Sinnombre___0___0___0___0___0___0___0___0___0___0___0___0___0___33">#REF!</definedName>
    <definedName name="Sinnombre___0___0___0___0___0___0___0___0___0___0___0___0___0___34">#REF!</definedName>
    <definedName name="Sinnombre___0___0___0___0___0___0___0___0___0___0___0___0___0___35">#REF!</definedName>
    <definedName name="Sinnombre___0___0___0___0___0___0___0___0___0___0___0___0___0___36">#REF!</definedName>
    <definedName name="Sinnombre___0___0___0___0___0___0___0___0___0___0___0___0___0___37">#REF!</definedName>
    <definedName name="Sinnombre___0___0___0___0___0___0___0___0___0___0___0___0___0___38">#REF!</definedName>
    <definedName name="Sinnombre___0___0___0___0___0___0___0___0___0___0___0___0___0___39">#REF!</definedName>
    <definedName name="Sinnombre___0___0___0___0___0___0___0___0___0___0___0___0___0___40">#REF!</definedName>
    <definedName name="Sinnombre___0___0___0___0___0___0___0___0___0___0___0___0___0___41">#REF!</definedName>
    <definedName name="Sinnombre___0___0___0___0___0___0___0___0___0___0___0___0___0___42">#REF!</definedName>
    <definedName name="Sinnombre___0___0___0___0___0___0___0___0___0___0___0___0___0___43">#REF!</definedName>
    <definedName name="Sinnombre___0___0___0___0___0___0___0___0___0___0___0___0___0___44">#REF!</definedName>
    <definedName name="Sinnombre___0___0___0___0___0___0___0___0___0___0___0___0___0___45">#REF!</definedName>
    <definedName name="Sinnombre___0___0___0___0___0___0___0___0___0___0___0___0___0___46">#REF!</definedName>
    <definedName name="Sinnombre___0___0___0___0___0___0___0___0___0___0___0___0___0___47">#REF!</definedName>
    <definedName name="Sinnombre___0___0___0___0___0___0___0___0___0___0___0___0___0___48">#REF!</definedName>
    <definedName name="Sinnombre___0___0___0___0___0___0___0___0___0___0___0___0___0___49">#REF!</definedName>
    <definedName name="Sinnombre___0___0___0___0___0___0___0___0___0___0___0___0___0___50">#REF!</definedName>
    <definedName name="Sinnombre___0___0___0___0___0___0___0___0___0___0___0___0___0___51">#REF!</definedName>
    <definedName name="Sinnombre___0___0___0___0___0___0___0___0___0___0___0___0___0___52">#REF!</definedName>
    <definedName name="Sinnombre___0___0___0___0___0___0___0___0___0___0___0___0___0___53">#REF!</definedName>
    <definedName name="Sinnombre___0___0___0___0___0___0___0___0___0___0___0___0___0___54">#REF!</definedName>
    <definedName name="Sinnombre___0___0___0___0___0___0___0___0___0___0___0___0___0___55">#REF!</definedName>
    <definedName name="Sinnombre___0___0___0___0___0___0___0___0___0___0___0___0___0___56">#REF!</definedName>
    <definedName name="Sinnombre___0___0___0___0___0___0___0___0___0___0___0___0___0___57">#REF!</definedName>
    <definedName name="Sinnombre___0___0___0___0___0___0___0___0___0___0___0___0___0___58">#REF!</definedName>
    <definedName name="Sinnombre___0___0___0___0___0___0___0___0___0___0___0___0___0___59">#REF!</definedName>
    <definedName name="Sinnombre___0___0___0___0___0___0___0___0___0___0___0___0___0___60">#REF!</definedName>
    <definedName name="Sinnombre___0___0___0___0___0___0___0___0___0___0___0___0___20">#REF!</definedName>
    <definedName name="Sinnombre___0___0___0___0___0___0___0___0___0___0___0___0___21">#REF!</definedName>
    <definedName name="Sinnombre___0___0___0___0___0___0___0___0___0___0___0___0___22">#REF!</definedName>
    <definedName name="Sinnombre___0___0___0___0___0___0___0___0___0___0___0___0___23">#REF!</definedName>
    <definedName name="Sinnombre___0___0___0___0___0___0___0___0___0___0___0___0___24">#REF!</definedName>
    <definedName name="Sinnombre___0___0___0___0___0___0___0___0___0___0___0___0___25">#REF!</definedName>
    <definedName name="Sinnombre___0___0___0___0___0___0___0___0___0___0___0___0___26">#REF!</definedName>
    <definedName name="Sinnombre___0___0___0___0___0___0___0___0___0___0___0___0___27">#REF!</definedName>
    <definedName name="Sinnombre___0___0___0___0___0___0___0___0___0___0___0___0___28">#REF!</definedName>
    <definedName name="Sinnombre___0___0___0___0___0___0___0___0___0___0___0___0___29">#REF!</definedName>
    <definedName name="Sinnombre___0___0___0___0___0___0___0___0___0___0___0___0___30">#REF!</definedName>
    <definedName name="Sinnombre___0___0___0___0___0___0___0___0___0___0___0___0___31">#REF!</definedName>
    <definedName name="Sinnombre___0___0___0___0___0___0___0___0___0___0___0___0___32">#REF!</definedName>
    <definedName name="Sinnombre___0___0___0___0___0___0___0___0___0___0___0___0___33">#REF!</definedName>
    <definedName name="Sinnombre___0___0___0___0___0___0___0___0___0___0___0___0___34">#REF!</definedName>
    <definedName name="Sinnombre___0___0___0___0___0___0___0___0___0___0___0___0___35">#REF!</definedName>
    <definedName name="Sinnombre___0___0___0___0___0___0___0___0___0___0___0___0___36">#REF!</definedName>
    <definedName name="Sinnombre___0___0___0___0___0___0___0___0___0___0___0___0___37">#REF!</definedName>
    <definedName name="Sinnombre___0___0___0___0___0___0___0___0___0___0___0___0___38">#REF!</definedName>
    <definedName name="Sinnombre___0___0___0___0___0___0___0___0___0___0___0___0___39">#REF!</definedName>
    <definedName name="Sinnombre___0___0___0___0___0___0___0___0___0___0___0___0___40">#REF!</definedName>
    <definedName name="Sinnombre___0___0___0___0___0___0___0___0___0___0___0___0___41">#REF!</definedName>
    <definedName name="Sinnombre___0___0___0___0___0___0___0___0___0___0___0___0___42">#REF!</definedName>
    <definedName name="Sinnombre___0___0___0___0___0___0___0___0___0___0___0___0___43">#REF!</definedName>
    <definedName name="Sinnombre___0___0___0___0___0___0___0___0___0___0___0___0___44">#REF!</definedName>
    <definedName name="Sinnombre___0___0___0___0___0___0___0___0___0___0___0___0___45">#REF!</definedName>
    <definedName name="Sinnombre___0___0___0___0___0___0___0___0___0___0___0___0___46">#REF!</definedName>
    <definedName name="Sinnombre___0___0___0___0___0___0___0___0___0___0___0___0___47">#REF!</definedName>
    <definedName name="Sinnombre___0___0___0___0___0___0___0___0___0___0___0___0___48">#REF!</definedName>
    <definedName name="Sinnombre___0___0___0___0___0___0___0___0___0___0___0___0___49">#REF!</definedName>
    <definedName name="Sinnombre___0___0___0___0___0___0___0___0___0___0___0___0___50">#REF!</definedName>
    <definedName name="Sinnombre___0___0___0___0___0___0___0___0___0___0___0___0___51">#REF!</definedName>
    <definedName name="Sinnombre___0___0___0___0___0___0___0___0___0___0___0___0___52">#REF!</definedName>
    <definedName name="Sinnombre___0___0___0___0___0___0___0___0___0___0___0___0___53">#REF!</definedName>
    <definedName name="Sinnombre___0___0___0___0___0___0___0___0___0___0___0___0___54">#REF!</definedName>
    <definedName name="Sinnombre___0___0___0___0___0___0___0___0___0___0___0___0___55">#REF!</definedName>
    <definedName name="Sinnombre___0___0___0___0___0___0___0___0___0___0___0___0___56">#REF!</definedName>
    <definedName name="Sinnombre___0___0___0___0___0___0___0___0___0___0___0___0___57">#REF!</definedName>
    <definedName name="Sinnombre___0___0___0___0___0___0___0___0___0___0___0___0___58">#REF!</definedName>
    <definedName name="Sinnombre___0___0___0___0___0___0___0___0___0___0___0___0___59">#REF!</definedName>
    <definedName name="Sinnombre___0___0___0___0___0___0___0___0___0___0___0___0___60">#REF!</definedName>
    <definedName name="Sinnombre___0___0___0___0___0___0___0___0___0___0___0___20">#REF!</definedName>
    <definedName name="Sinnombre___0___0___0___0___0___0___0___0___0___0___0___21">#REF!</definedName>
    <definedName name="Sinnombre___0___0___0___0___0___0___0___0___0___0___0___22">#REF!</definedName>
    <definedName name="Sinnombre___0___0___0___0___0___0___0___0___0___0___0___23">#REF!</definedName>
    <definedName name="Sinnombre___0___0___0___0___0___0___0___0___0___0___0___24">#REF!</definedName>
    <definedName name="Sinnombre___0___0___0___0___0___0___0___0___0___0___0___25">#REF!</definedName>
    <definedName name="Sinnombre___0___0___0___0___0___0___0___0___0___0___0___26">#REF!</definedName>
    <definedName name="Sinnombre___0___0___0___0___0___0___0___0___0___0___0___27">#REF!</definedName>
    <definedName name="Sinnombre___0___0___0___0___0___0___0___0___0___0___0___28">#REF!</definedName>
    <definedName name="Sinnombre___0___0___0___0___0___0___0___0___0___0___0___29">#REF!</definedName>
    <definedName name="Sinnombre___0___0___0___0___0___0___0___0___0___0___0___30">#REF!</definedName>
    <definedName name="Sinnombre___0___0___0___0___0___0___0___0___0___0___0___31">#REF!</definedName>
    <definedName name="Sinnombre___0___0___0___0___0___0___0___0___0___0___0___32">#REF!</definedName>
    <definedName name="Sinnombre___0___0___0___0___0___0___0___0___0___0___0___33">#REF!</definedName>
    <definedName name="Sinnombre___0___0___0___0___0___0___0___0___0___0___0___34">#REF!</definedName>
    <definedName name="Sinnombre___0___0___0___0___0___0___0___0___0___0___0___35">#REF!</definedName>
    <definedName name="Sinnombre___0___0___0___0___0___0___0___0___0___0___0___36">#REF!</definedName>
    <definedName name="Sinnombre___0___0___0___0___0___0___0___0___0___0___0___37">#REF!</definedName>
    <definedName name="Sinnombre___0___0___0___0___0___0___0___0___0___0___0___38">#REF!</definedName>
    <definedName name="Sinnombre___0___0___0___0___0___0___0___0___0___0___0___39">#REF!</definedName>
    <definedName name="Sinnombre___0___0___0___0___0___0___0___0___0___0___0___40">#REF!</definedName>
    <definedName name="Sinnombre___0___0___0___0___0___0___0___0___0___0___0___41">#REF!</definedName>
    <definedName name="Sinnombre___0___0___0___0___0___0___0___0___0___0___0___42">#REF!</definedName>
    <definedName name="Sinnombre___0___0___0___0___0___0___0___0___0___0___0___43">#REF!</definedName>
    <definedName name="Sinnombre___0___0___0___0___0___0___0___0___0___0___0___44">#REF!</definedName>
    <definedName name="Sinnombre___0___0___0___0___0___0___0___0___0___0___0___45">#REF!</definedName>
    <definedName name="Sinnombre___0___0___0___0___0___0___0___0___0___0___0___46">#REF!</definedName>
    <definedName name="Sinnombre___0___0___0___0___0___0___0___0___0___0___0___47">#REF!</definedName>
    <definedName name="Sinnombre___0___0___0___0___0___0___0___0___0___0___0___48">#REF!</definedName>
    <definedName name="Sinnombre___0___0___0___0___0___0___0___0___0___0___0___49">#REF!</definedName>
    <definedName name="Sinnombre___0___0___0___0___0___0___0___0___0___0___0___50">#REF!</definedName>
    <definedName name="Sinnombre___0___0___0___0___0___0___0___0___0___0___0___51">#REF!</definedName>
    <definedName name="Sinnombre___0___0___0___0___0___0___0___0___0___0___0___52">#REF!</definedName>
    <definedName name="Sinnombre___0___0___0___0___0___0___0___0___0___0___0___53">#REF!</definedName>
    <definedName name="Sinnombre___0___0___0___0___0___0___0___0___0___0___0___54">#REF!</definedName>
    <definedName name="Sinnombre___0___0___0___0___0___0___0___0___0___0___0___55">#REF!</definedName>
    <definedName name="Sinnombre___0___0___0___0___0___0___0___0___0___0___0___56">#REF!</definedName>
    <definedName name="Sinnombre___0___0___0___0___0___0___0___0___0___0___0___57">#REF!</definedName>
    <definedName name="Sinnombre___0___0___0___0___0___0___0___0___0___0___0___58">#REF!</definedName>
    <definedName name="Sinnombre___0___0___0___0___0___0___0___0___0___0___0___59">#REF!</definedName>
    <definedName name="Sinnombre___0___0___0___0___0___0___0___0___0___0___0___60">#REF!</definedName>
    <definedName name="Sinnombre___0___0___0___0___0___0___0___0___0___0___20">#REF!</definedName>
    <definedName name="Sinnombre___0___0___0___0___0___0___0___0___0___0___21">#REF!</definedName>
    <definedName name="Sinnombre___0___0___0___0___0___0___0___0___0___0___22">#REF!</definedName>
    <definedName name="Sinnombre___0___0___0___0___0___0___0___0___0___0___23">#REF!</definedName>
    <definedName name="Sinnombre___0___0___0___0___0___0___0___0___0___0___24">#REF!</definedName>
    <definedName name="Sinnombre___0___0___0___0___0___0___0___0___0___0___25">#REF!</definedName>
    <definedName name="Sinnombre___0___0___0___0___0___0___0___0___0___0___26">#REF!</definedName>
    <definedName name="Sinnombre___0___0___0___0___0___0___0___0___0___0___27">#REF!</definedName>
    <definedName name="Sinnombre___0___0___0___0___0___0___0___0___0___0___28">#REF!</definedName>
    <definedName name="Sinnombre___0___0___0___0___0___0___0___0___0___0___29">#REF!</definedName>
    <definedName name="Sinnombre___0___0___0___0___0___0___0___0___0___0___30">#REF!</definedName>
    <definedName name="Sinnombre___0___0___0___0___0___0___0___0___0___0___31">#REF!</definedName>
    <definedName name="Sinnombre___0___0___0___0___0___0___0___0___0___0___32">#REF!</definedName>
    <definedName name="Sinnombre___0___0___0___0___0___0___0___0___0___0___33">#REF!</definedName>
    <definedName name="Sinnombre___0___0___0___0___0___0___0___0___0___0___34">#REF!</definedName>
    <definedName name="Sinnombre___0___0___0___0___0___0___0___0___0___0___35">#REF!</definedName>
    <definedName name="Sinnombre___0___0___0___0___0___0___0___0___0___0___36">#REF!</definedName>
    <definedName name="Sinnombre___0___0___0___0___0___0___0___0___0___0___37">#REF!</definedName>
    <definedName name="Sinnombre___0___0___0___0___0___0___0___0___0___0___38">#REF!</definedName>
    <definedName name="Sinnombre___0___0___0___0___0___0___0___0___0___0___39">#REF!</definedName>
    <definedName name="Sinnombre___0___0___0___0___0___0___0___0___0___0___40">#REF!</definedName>
    <definedName name="Sinnombre___0___0___0___0___0___0___0___0___0___0___41">#REF!</definedName>
    <definedName name="Sinnombre___0___0___0___0___0___0___0___0___0___0___42">#REF!</definedName>
    <definedName name="Sinnombre___0___0___0___0___0___0___0___0___0___0___43">#REF!</definedName>
    <definedName name="Sinnombre___0___0___0___0___0___0___0___0___0___0___44">#REF!</definedName>
    <definedName name="Sinnombre___0___0___0___0___0___0___0___0___0___0___45">#REF!</definedName>
    <definedName name="Sinnombre___0___0___0___0___0___0___0___0___0___0___46">#REF!</definedName>
    <definedName name="Sinnombre___0___0___0___0___0___0___0___0___0___0___47">#REF!</definedName>
    <definedName name="Sinnombre___0___0___0___0___0___0___0___0___0___0___48">#REF!</definedName>
    <definedName name="Sinnombre___0___0___0___0___0___0___0___0___0___0___49">#REF!</definedName>
    <definedName name="Sinnombre___0___0___0___0___0___0___0___0___0___0___50">#REF!</definedName>
    <definedName name="Sinnombre___0___0___0___0___0___0___0___0___0___0___51">#REF!</definedName>
    <definedName name="Sinnombre___0___0___0___0___0___0___0___0___0___0___52">#REF!</definedName>
    <definedName name="Sinnombre___0___0___0___0___0___0___0___0___0___0___53">#REF!</definedName>
    <definedName name="Sinnombre___0___0___0___0___0___0___0___0___0___0___54">#REF!</definedName>
    <definedName name="Sinnombre___0___0___0___0___0___0___0___0___0___0___55">#REF!</definedName>
    <definedName name="Sinnombre___0___0___0___0___0___0___0___0___0___0___56">#REF!</definedName>
    <definedName name="Sinnombre___0___0___0___0___0___0___0___0___0___0___57">#REF!</definedName>
    <definedName name="Sinnombre___0___0___0___0___0___0___0___0___0___0___58">#REF!</definedName>
    <definedName name="Sinnombre___0___0___0___0___0___0___0___0___0___0___59">#REF!</definedName>
    <definedName name="Sinnombre___0___0___0___0___0___0___0___0___0___0___60">#REF!</definedName>
    <definedName name="Sinnombre___0___0___0___0___0___0___0___0___0___20">#REF!</definedName>
    <definedName name="Sinnombre___0___0___0___0___0___0___0___0___0___21">#REF!</definedName>
    <definedName name="Sinnombre___0___0___0___0___0___0___0___0___0___22">#REF!</definedName>
    <definedName name="Sinnombre___0___0___0___0___0___0___0___0___0___23">#REF!</definedName>
    <definedName name="Sinnombre___0___0___0___0___0___0___0___0___0___24">#REF!</definedName>
    <definedName name="Sinnombre___0___0___0___0___0___0___0___0___0___25">#REF!</definedName>
    <definedName name="Sinnombre___0___0___0___0___0___0___0___0___0___26">#REF!</definedName>
    <definedName name="Sinnombre___0___0___0___0___0___0___0___0___0___27">#REF!</definedName>
    <definedName name="Sinnombre___0___0___0___0___0___0___0___0___0___28">#REF!</definedName>
    <definedName name="Sinnombre___0___0___0___0___0___0___0___0___0___29">#REF!</definedName>
    <definedName name="Sinnombre___0___0___0___0___0___0___0___0___0___30">#REF!</definedName>
    <definedName name="Sinnombre___0___0___0___0___0___0___0___0___0___31">#REF!</definedName>
    <definedName name="Sinnombre___0___0___0___0___0___0___0___0___0___32">#REF!</definedName>
    <definedName name="Sinnombre___0___0___0___0___0___0___0___0___0___33">#REF!</definedName>
    <definedName name="Sinnombre___0___0___0___0___0___0___0___0___0___34">#REF!</definedName>
    <definedName name="Sinnombre___0___0___0___0___0___0___0___0___0___35">#REF!</definedName>
    <definedName name="Sinnombre___0___0___0___0___0___0___0___0___0___36">#REF!</definedName>
    <definedName name="Sinnombre___0___0___0___0___0___0___0___0___0___37">#REF!</definedName>
    <definedName name="Sinnombre___0___0___0___0___0___0___0___0___0___38">#REF!</definedName>
    <definedName name="Sinnombre___0___0___0___0___0___0___0___0___0___39">#REF!</definedName>
    <definedName name="Sinnombre___0___0___0___0___0___0___0___0___0___40">#REF!</definedName>
    <definedName name="Sinnombre___0___0___0___0___0___0___0___0___0___41">#REF!</definedName>
    <definedName name="Sinnombre___0___0___0___0___0___0___0___0___0___42">#REF!</definedName>
    <definedName name="Sinnombre___0___0___0___0___0___0___0___0___0___43">#REF!</definedName>
    <definedName name="Sinnombre___0___0___0___0___0___0___0___0___0___44">#REF!</definedName>
    <definedName name="Sinnombre___0___0___0___0___0___0___0___0___0___45">#REF!</definedName>
    <definedName name="Sinnombre___0___0___0___0___0___0___0___0___0___46">#REF!</definedName>
    <definedName name="Sinnombre___0___0___0___0___0___0___0___0___0___47">#REF!</definedName>
    <definedName name="Sinnombre___0___0___0___0___0___0___0___0___0___48">#REF!</definedName>
    <definedName name="Sinnombre___0___0___0___0___0___0___0___0___0___49">#REF!</definedName>
    <definedName name="Sinnombre___0___0___0___0___0___0___0___0___0___50">#REF!</definedName>
    <definedName name="Sinnombre___0___0___0___0___0___0___0___0___0___51">#REF!</definedName>
    <definedName name="Sinnombre___0___0___0___0___0___0___0___0___0___52">#REF!</definedName>
    <definedName name="Sinnombre___0___0___0___0___0___0___0___0___0___53">#REF!</definedName>
    <definedName name="Sinnombre___0___0___0___0___0___0___0___0___0___54">#REF!</definedName>
    <definedName name="Sinnombre___0___0___0___0___0___0___0___0___0___55">#REF!</definedName>
    <definedName name="Sinnombre___0___0___0___0___0___0___0___0___0___56">#REF!</definedName>
    <definedName name="Sinnombre___0___0___0___0___0___0___0___0___0___57">#REF!</definedName>
    <definedName name="Sinnombre___0___0___0___0___0___0___0___0___0___58">#REF!</definedName>
    <definedName name="Sinnombre___0___0___0___0___0___0___0___0___0___59">#REF!</definedName>
    <definedName name="Sinnombre___0___0___0___0___0___0___0___0___0___60">#REF!</definedName>
    <definedName name="Sinnombre___0___0___0___0___0___0___0___0___20">#REF!</definedName>
    <definedName name="Sinnombre___0___0___0___0___0___0___0___0___21">#REF!</definedName>
    <definedName name="Sinnombre___0___0___0___0___0___0___0___0___22">#REF!</definedName>
    <definedName name="Sinnombre___0___0___0___0___0___0___0___0___23">#REF!</definedName>
    <definedName name="Sinnombre___0___0___0___0___0___0___0___0___24">#REF!</definedName>
    <definedName name="Sinnombre___0___0___0___0___0___0___0___0___25">#REF!</definedName>
    <definedName name="Sinnombre___0___0___0___0___0___0___0___0___26">#REF!</definedName>
    <definedName name="Sinnombre___0___0___0___0___0___0___0___0___27">#REF!</definedName>
    <definedName name="Sinnombre___0___0___0___0___0___0___0___0___28">#REF!</definedName>
    <definedName name="Sinnombre___0___0___0___0___0___0___0___0___29">#REF!</definedName>
    <definedName name="Sinnombre___0___0___0___0___0___0___0___0___30">#REF!</definedName>
    <definedName name="Sinnombre___0___0___0___0___0___0___0___0___31">#REF!</definedName>
    <definedName name="Sinnombre___0___0___0___0___0___0___0___0___32">#REF!</definedName>
    <definedName name="Sinnombre___0___0___0___0___0___0___0___0___33">#REF!</definedName>
    <definedName name="Sinnombre___0___0___0___0___0___0___0___0___34">#REF!</definedName>
    <definedName name="Sinnombre___0___0___0___0___0___0___0___0___35">#REF!</definedName>
    <definedName name="Sinnombre___0___0___0___0___0___0___0___0___36">#REF!</definedName>
    <definedName name="Sinnombre___0___0___0___0___0___0___0___0___37">#REF!</definedName>
    <definedName name="Sinnombre___0___0___0___0___0___0___0___0___38">#REF!</definedName>
    <definedName name="Sinnombre___0___0___0___0___0___0___0___0___39">#REF!</definedName>
    <definedName name="Sinnombre___0___0___0___0___0___0___0___0___40">#REF!</definedName>
    <definedName name="Sinnombre___0___0___0___0___0___0___0___0___41">#REF!</definedName>
    <definedName name="Sinnombre___0___0___0___0___0___0___0___0___42">#REF!</definedName>
    <definedName name="Sinnombre___0___0___0___0___0___0___0___0___43">#REF!</definedName>
    <definedName name="Sinnombre___0___0___0___0___0___0___0___0___44">#REF!</definedName>
    <definedName name="Sinnombre___0___0___0___0___0___0___0___0___45">#REF!</definedName>
    <definedName name="Sinnombre___0___0___0___0___0___0___0___0___46">#REF!</definedName>
    <definedName name="Sinnombre___0___0___0___0___0___0___0___0___47">#REF!</definedName>
    <definedName name="Sinnombre___0___0___0___0___0___0___0___0___48">#REF!</definedName>
    <definedName name="Sinnombre___0___0___0___0___0___0___0___0___49">#REF!</definedName>
    <definedName name="Sinnombre___0___0___0___0___0___0___0___0___50">#REF!</definedName>
    <definedName name="Sinnombre___0___0___0___0___0___0___0___0___51">#REF!</definedName>
    <definedName name="Sinnombre___0___0___0___0___0___0___0___0___52">#REF!</definedName>
    <definedName name="Sinnombre___0___0___0___0___0___0___0___0___53">#REF!</definedName>
    <definedName name="Sinnombre___0___0___0___0___0___0___0___0___54">#REF!</definedName>
    <definedName name="Sinnombre___0___0___0___0___0___0___0___0___55">#REF!</definedName>
    <definedName name="Sinnombre___0___0___0___0___0___0___0___0___56">#REF!</definedName>
    <definedName name="Sinnombre___0___0___0___0___0___0___0___0___57">#REF!</definedName>
    <definedName name="Sinnombre___0___0___0___0___0___0___0___0___58">#REF!</definedName>
    <definedName name="Sinnombre___0___0___0___0___0___0___0___0___59">#REF!</definedName>
    <definedName name="Sinnombre___0___0___0___0___0___0___0___0___60">#REF!</definedName>
    <definedName name="Sinnombre___0___0___0___0___0___0___0___20">#REF!</definedName>
    <definedName name="Sinnombre___0___0___0___0___0___0___0___21">#REF!</definedName>
    <definedName name="Sinnombre___0___0___0___0___0___0___0___22">#REF!</definedName>
    <definedName name="Sinnombre___0___0___0___0___0___0___0___23">#REF!</definedName>
    <definedName name="Sinnombre___0___0___0___0___0___0___0___24">#REF!</definedName>
    <definedName name="Sinnombre___0___0___0___0___0___0___0___25">#REF!</definedName>
    <definedName name="Sinnombre___0___0___0___0___0___0___0___26">#REF!</definedName>
    <definedName name="Sinnombre___0___0___0___0___0___0___0___27">#REF!</definedName>
    <definedName name="Sinnombre___0___0___0___0___0___0___0___28">#REF!</definedName>
    <definedName name="Sinnombre___0___0___0___0___0___0___0___29">#REF!</definedName>
    <definedName name="Sinnombre___0___0___0___0___0___0___0___30">#REF!</definedName>
    <definedName name="Sinnombre___0___0___0___0___0___0___0___31">#REF!</definedName>
    <definedName name="Sinnombre___0___0___0___0___0___0___0___32">#REF!</definedName>
    <definedName name="Sinnombre___0___0___0___0___0___0___0___33">#REF!</definedName>
    <definedName name="Sinnombre___0___0___0___0___0___0___0___34">#REF!</definedName>
    <definedName name="Sinnombre___0___0___0___0___0___0___0___35">#REF!</definedName>
    <definedName name="Sinnombre___0___0___0___0___0___0___0___36">#REF!</definedName>
    <definedName name="Sinnombre___0___0___0___0___0___0___0___37">#REF!</definedName>
    <definedName name="Sinnombre___0___0___0___0___0___0___0___38">#REF!</definedName>
    <definedName name="Sinnombre___0___0___0___0___0___0___0___39">#REF!</definedName>
    <definedName name="Sinnombre___0___0___0___0___0___0___0___40">#REF!</definedName>
    <definedName name="Sinnombre___0___0___0___0___0___0___0___41">#REF!</definedName>
    <definedName name="Sinnombre___0___0___0___0___0___0___0___42">#REF!</definedName>
    <definedName name="Sinnombre___0___0___0___0___0___0___0___43">#REF!</definedName>
    <definedName name="Sinnombre___0___0___0___0___0___0___0___44">#REF!</definedName>
    <definedName name="Sinnombre___0___0___0___0___0___0___0___45">#REF!</definedName>
    <definedName name="Sinnombre___0___0___0___0___0___0___0___46">#REF!</definedName>
    <definedName name="Sinnombre___0___0___0___0___0___0___0___47">#REF!</definedName>
    <definedName name="Sinnombre___0___0___0___0___0___0___0___48">#REF!</definedName>
    <definedName name="Sinnombre___0___0___0___0___0___0___0___49">#REF!</definedName>
    <definedName name="Sinnombre___0___0___0___0___0___0___0___50">#REF!</definedName>
    <definedName name="Sinnombre___0___0___0___0___0___0___0___51">#REF!</definedName>
    <definedName name="Sinnombre___0___0___0___0___0___0___0___52">#REF!</definedName>
    <definedName name="Sinnombre___0___0___0___0___0___0___0___53">#REF!</definedName>
    <definedName name="Sinnombre___0___0___0___0___0___0___0___54">#REF!</definedName>
    <definedName name="Sinnombre___0___0___0___0___0___0___0___55">#REF!</definedName>
    <definedName name="Sinnombre___0___0___0___0___0___0___0___56">#REF!</definedName>
    <definedName name="Sinnombre___0___0___0___0___0___0___0___57">#REF!</definedName>
    <definedName name="Sinnombre___0___0___0___0___0___0___0___58">#REF!</definedName>
    <definedName name="Sinnombre___0___0___0___0___0___0___0___59">#REF!</definedName>
    <definedName name="Sinnombre___0___0___0___0___0___0___0___60">#REF!</definedName>
    <definedName name="Sinnombre___0___0___0___0___0___0___20">#REF!</definedName>
    <definedName name="Sinnombre___0___0___0___0___0___0___21">#REF!</definedName>
    <definedName name="Sinnombre___0___0___0___0___0___0___22">#REF!</definedName>
    <definedName name="Sinnombre___0___0___0___0___0___0___23">#REF!</definedName>
    <definedName name="Sinnombre___0___0___0___0___0___0___24">#REF!</definedName>
    <definedName name="Sinnombre___0___0___0___0___0___0___25">#REF!</definedName>
    <definedName name="Sinnombre___0___0___0___0___0___0___26">#REF!</definedName>
    <definedName name="Sinnombre___0___0___0___0___0___0___27">#REF!</definedName>
    <definedName name="Sinnombre___0___0___0___0___0___0___28">#REF!</definedName>
    <definedName name="Sinnombre___0___0___0___0___0___0___29">#REF!</definedName>
    <definedName name="Sinnombre___0___0___0___0___0___0___30">#REF!</definedName>
    <definedName name="Sinnombre___0___0___0___0___0___0___31">#REF!</definedName>
    <definedName name="Sinnombre___0___0___0___0___0___0___32">#REF!</definedName>
    <definedName name="Sinnombre___0___0___0___0___0___0___33">#REF!</definedName>
    <definedName name="Sinnombre___0___0___0___0___0___0___34">#REF!</definedName>
    <definedName name="Sinnombre___0___0___0___0___0___0___35">#REF!</definedName>
    <definedName name="Sinnombre___0___0___0___0___0___0___36">#REF!</definedName>
    <definedName name="Sinnombre___0___0___0___0___0___0___37">#REF!</definedName>
    <definedName name="Sinnombre___0___0___0___0___0___0___38">#REF!</definedName>
    <definedName name="Sinnombre___0___0___0___0___0___0___39">#REF!</definedName>
    <definedName name="Sinnombre___0___0___0___0___0___0___40">#REF!</definedName>
    <definedName name="Sinnombre___0___0___0___0___0___0___41">#REF!</definedName>
    <definedName name="Sinnombre___0___0___0___0___0___0___42">#REF!</definedName>
    <definedName name="Sinnombre___0___0___0___0___0___0___43">#REF!</definedName>
    <definedName name="Sinnombre___0___0___0___0___0___0___44">#REF!</definedName>
    <definedName name="Sinnombre___0___0___0___0___0___0___45">#REF!</definedName>
    <definedName name="Sinnombre___0___0___0___0___0___0___46">#REF!</definedName>
    <definedName name="Sinnombre___0___0___0___0___0___0___47">#REF!</definedName>
    <definedName name="Sinnombre___0___0___0___0___0___0___48">#REF!</definedName>
    <definedName name="Sinnombre___0___0___0___0___0___0___49">#REF!</definedName>
    <definedName name="Sinnombre___0___0___0___0___0___0___50">#REF!</definedName>
    <definedName name="Sinnombre___0___0___0___0___0___0___51">#REF!</definedName>
    <definedName name="Sinnombre___0___0___0___0___0___0___52">#REF!</definedName>
    <definedName name="Sinnombre___0___0___0___0___0___0___53">#REF!</definedName>
    <definedName name="Sinnombre___0___0___0___0___0___0___54">#REF!</definedName>
    <definedName name="Sinnombre___0___0___0___0___0___0___55">#REF!</definedName>
    <definedName name="Sinnombre___0___0___0___0___0___0___56">#REF!</definedName>
    <definedName name="Sinnombre___0___0___0___0___0___0___57">#REF!</definedName>
    <definedName name="Sinnombre___0___0___0___0___0___0___58">#REF!</definedName>
    <definedName name="Sinnombre___0___0___0___0___0___0___59">#REF!</definedName>
    <definedName name="Sinnombre___0___0___0___0___0___0___60">#REF!</definedName>
    <definedName name="Sinnombre___0___0___0___0___0___20">#REF!</definedName>
    <definedName name="Sinnombre___0___0___0___0___0___21">#REF!</definedName>
    <definedName name="Sinnombre___0___0___0___0___0___22">#REF!</definedName>
    <definedName name="Sinnombre___0___0___0___0___0___23">#REF!</definedName>
    <definedName name="Sinnombre___0___0___0___0___0___24">#REF!</definedName>
    <definedName name="Sinnombre___0___0___0___0___0___25">#REF!</definedName>
    <definedName name="Sinnombre___0___0___0___0___0___26">#REF!</definedName>
    <definedName name="Sinnombre___0___0___0___0___0___27">#REF!</definedName>
    <definedName name="Sinnombre___0___0___0___0___0___28">#REF!</definedName>
    <definedName name="Sinnombre___0___0___0___0___0___29">#REF!</definedName>
    <definedName name="Sinnombre___0___0___0___0___0___30">#REF!</definedName>
    <definedName name="Sinnombre___0___0___0___0___0___31">#REF!</definedName>
    <definedName name="Sinnombre___0___0___0___0___0___32">#REF!</definedName>
    <definedName name="Sinnombre___0___0___0___0___0___33">#REF!</definedName>
    <definedName name="Sinnombre___0___0___0___0___0___34">#REF!</definedName>
    <definedName name="Sinnombre___0___0___0___0___0___35">#REF!</definedName>
    <definedName name="Sinnombre___0___0___0___0___0___36">#REF!</definedName>
    <definedName name="Sinnombre___0___0___0___0___0___37">#REF!</definedName>
    <definedName name="Sinnombre___0___0___0___0___0___38">#REF!</definedName>
    <definedName name="Sinnombre___0___0___0___0___0___39">#REF!</definedName>
    <definedName name="Sinnombre___0___0___0___0___0___40">#REF!</definedName>
    <definedName name="Sinnombre___0___0___0___0___0___41">#REF!</definedName>
    <definedName name="Sinnombre___0___0___0___0___0___42">#REF!</definedName>
    <definedName name="Sinnombre___0___0___0___0___0___43">#REF!</definedName>
    <definedName name="Sinnombre___0___0___0___0___0___44">#REF!</definedName>
    <definedName name="Sinnombre___0___0___0___0___0___45">#REF!</definedName>
    <definedName name="Sinnombre___0___0___0___0___0___46">#REF!</definedName>
    <definedName name="Sinnombre___0___0___0___0___0___47">#REF!</definedName>
    <definedName name="Sinnombre___0___0___0___0___0___48">#REF!</definedName>
    <definedName name="Sinnombre___0___0___0___0___0___49">#REF!</definedName>
    <definedName name="Sinnombre___0___0___0___0___0___50">#REF!</definedName>
    <definedName name="Sinnombre___0___0___0___0___0___51">#REF!</definedName>
    <definedName name="Sinnombre___0___0___0___0___0___52">#REF!</definedName>
    <definedName name="Sinnombre___0___0___0___0___0___53">#REF!</definedName>
    <definedName name="Sinnombre___0___0___0___0___0___54">#REF!</definedName>
    <definedName name="Sinnombre___0___0___0___0___0___55">#REF!</definedName>
    <definedName name="Sinnombre___0___0___0___0___0___56">#REF!</definedName>
    <definedName name="Sinnombre___0___0___0___0___0___57">#REF!</definedName>
    <definedName name="Sinnombre___0___0___0___0___0___58">#REF!</definedName>
    <definedName name="Sinnombre___0___0___0___0___0___59">#REF!</definedName>
    <definedName name="Sinnombre___0___0___0___0___0___60">#REF!</definedName>
    <definedName name="Sinnombre___0___0___0___0___20">#REF!</definedName>
    <definedName name="Sinnombre___0___0___0___0___21">#REF!</definedName>
    <definedName name="Sinnombre___0___0___0___0___22">#REF!</definedName>
    <definedName name="Sinnombre___0___0___0___0___23">#REF!</definedName>
    <definedName name="Sinnombre___0___0___0___0___24">#REF!</definedName>
    <definedName name="Sinnombre___0___0___0___0___25">#REF!</definedName>
    <definedName name="Sinnombre___0___0___0___0___26">#REF!</definedName>
    <definedName name="Sinnombre___0___0___0___0___27">#REF!</definedName>
    <definedName name="Sinnombre___0___0___0___0___28">#REF!</definedName>
    <definedName name="Sinnombre___0___0___0___0___29">#REF!</definedName>
    <definedName name="Sinnombre___0___0___0___0___30">#REF!</definedName>
    <definedName name="Sinnombre___0___0___0___0___31">#REF!</definedName>
    <definedName name="Sinnombre___0___0___0___0___32">#REF!</definedName>
    <definedName name="Sinnombre___0___0___0___0___33">#REF!</definedName>
    <definedName name="Sinnombre___0___0___0___0___34">#REF!</definedName>
    <definedName name="Sinnombre___0___0___0___0___35">#REF!</definedName>
    <definedName name="Sinnombre___0___0___0___0___36">#REF!</definedName>
    <definedName name="Sinnombre___0___0___0___0___37">#REF!</definedName>
    <definedName name="Sinnombre___0___0___0___0___38">#REF!</definedName>
    <definedName name="Sinnombre___0___0___0___0___39">#REF!</definedName>
    <definedName name="Sinnombre___0___0___0___0___40">#REF!</definedName>
    <definedName name="Sinnombre___0___0___0___0___41">#REF!</definedName>
    <definedName name="Sinnombre___0___0___0___0___42">#REF!</definedName>
    <definedName name="Sinnombre___0___0___0___0___43">#REF!</definedName>
    <definedName name="Sinnombre___0___0___0___0___44">#REF!</definedName>
    <definedName name="Sinnombre___0___0___0___0___45">#REF!</definedName>
    <definedName name="Sinnombre___0___0___0___0___46">#REF!</definedName>
    <definedName name="Sinnombre___0___0___0___0___47">#REF!</definedName>
    <definedName name="Sinnombre___0___0___0___0___48">#REF!</definedName>
    <definedName name="Sinnombre___0___0___0___0___49">#REF!</definedName>
    <definedName name="Sinnombre___0___0___0___0___50">#REF!</definedName>
    <definedName name="Sinnombre___0___0___0___0___51">#REF!</definedName>
    <definedName name="Sinnombre___0___0___0___0___52">#REF!</definedName>
    <definedName name="Sinnombre___0___0___0___0___53">#REF!</definedName>
    <definedName name="Sinnombre___0___0___0___0___54">#REF!</definedName>
    <definedName name="Sinnombre___0___0___0___0___55">#REF!</definedName>
    <definedName name="Sinnombre___0___0___0___0___56">#REF!</definedName>
    <definedName name="Sinnombre___0___0___0___0___57">#REF!</definedName>
    <definedName name="Sinnombre___0___0___0___0___58">#REF!</definedName>
    <definedName name="Sinnombre___0___0___0___0___59">#REF!</definedName>
    <definedName name="Sinnombre___0___0___0___0___60">#REF!</definedName>
    <definedName name="Sinnombre___0___0___0___20">#REF!</definedName>
    <definedName name="Sinnombre___0___0___0___21">#REF!</definedName>
    <definedName name="Sinnombre___0___0___0___22">#REF!</definedName>
    <definedName name="Sinnombre___0___0___0___23">#REF!</definedName>
    <definedName name="Sinnombre___0___0___0___24">#REF!</definedName>
    <definedName name="Sinnombre___0___0___0___25">#REF!</definedName>
    <definedName name="Sinnombre___0___0___0___26">#REF!</definedName>
    <definedName name="Sinnombre___0___0___0___27">#REF!</definedName>
    <definedName name="Sinnombre___0___0___0___28">#REF!</definedName>
    <definedName name="Sinnombre___0___0___0___29">#REF!</definedName>
    <definedName name="Sinnombre___0___0___0___30">#REF!</definedName>
    <definedName name="Sinnombre___0___0___0___31">#REF!</definedName>
    <definedName name="Sinnombre___0___0___0___32">#REF!</definedName>
    <definedName name="Sinnombre___0___0___0___33">#REF!</definedName>
    <definedName name="Sinnombre___0___0___0___34">#REF!</definedName>
    <definedName name="Sinnombre___0___0___0___35">#REF!</definedName>
    <definedName name="Sinnombre___0___0___0___36">#REF!</definedName>
    <definedName name="Sinnombre___0___0___0___37">#REF!</definedName>
    <definedName name="Sinnombre___0___0___0___38">#REF!</definedName>
    <definedName name="Sinnombre___0___0___0___39">#REF!</definedName>
    <definedName name="Sinnombre___0___0___0___40">#REF!</definedName>
    <definedName name="Sinnombre___0___0___0___41">#REF!</definedName>
    <definedName name="Sinnombre___0___0___0___42">#REF!</definedName>
    <definedName name="Sinnombre___0___0___0___43">#REF!</definedName>
    <definedName name="Sinnombre___0___0___0___44">#REF!</definedName>
    <definedName name="Sinnombre___0___0___0___45">#REF!</definedName>
    <definedName name="Sinnombre___0___0___0___46">#REF!</definedName>
    <definedName name="Sinnombre___0___0___0___47">#REF!</definedName>
    <definedName name="Sinnombre___0___0___0___48">#REF!</definedName>
    <definedName name="Sinnombre___0___0___0___49">#REF!</definedName>
    <definedName name="Sinnombre___0___0___0___50">#REF!</definedName>
    <definedName name="Sinnombre___0___0___0___51">#REF!</definedName>
    <definedName name="Sinnombre___0___0___0___52">#REF!</definedName>
    <definedName name="Sinnombre___0___0___0___53">#REF!</definedName>
    <definedName name="Sinnombre___0___0___0___54">#REF!</definedName>
    <definedName name="Sinnombre___0___0___0___55">#REF!</definedName>
    <definedName name="Sinnombre___0___0___0___56">#REF!</definedName>
    <definedName name="Sinnombre___0___0___0___57">#REF!</definedName>
    <definedName name="Sinnombre___0___0___0___58">#REF!</definedName>
    <definedName name="Sinnombre___0___0___0___59">#REF!</definedName>
    <definedName name="Sinnombre___0___0___0___60">#REF!</definedName>
    <definedName name="Sinnombre___0___0___20">#REF!</definedName>
    <definedName name="Sinnombre___0___0___21">#REF!</definedName>
    <definedName name="Sinnombre___0___0___22">#REF!</definedName>
    <definedName name="Sinnombre___0___0___23">#REF!</definedName>
    <definedName name="Sinnombre___0___0___24">#REF!</definedName>
    <definedName name="Sinnombre___0___0___25">#REF!</definedName>
    <definedName name="Sinnombre___0___0___26">#REF!</definedName>
    <definedName name="Sinnombre___0___0___27">#REF!</definedName>
    <definedName name="Sinnombre___0___0___28">#REF!</definedName>
    <definedName name="Sinnombre___0___0___29">#REF!</definedName>
    <definedName name="Sinnombre___0___0___30">#REF!</definedName>
    <definedName name="Sinnombre___0___0___31">#REF!</definedName>
    <definedName name="Sinnombre___0___0___32">#REF!</definedName>
    <definedName name="Sinnombre___0___0___33">#REF!</definedName>
    <definedName name="Sinnombre___0___0___34">#REF!</definedName>
    <definedName name="Sinnombre___0___0___35">#REF!</definedName>
    <definedName name="Sinnombre___0___0___36">#REF!</definedName>
    <definedName name="Sinnombre___0___0___37">#REF!</definedName>
    <definedName name="Sinnombre___0___0___38">#REF!</definedName>
    <definedName name="Sinnombre___0___0___39">#REF!</definedName>
    <definedName name="Sinnombre___0___0___40">#REF!</definedName>
    <definedName name="Sinnombre___0___0___41">#REF!</definedName>
    <definedName name="Sinnombre___0___0___42">#REF!</definedName>
    <definedName name="Sinnombre___0___0___43">#REF!</definedName>
    <definedName name="Sinnombre___0___0___44">#REF!</definedName>
    <definedName name="Sinnombre___0___0___45">#REF!</definedName>
    <definedName name="Sinnombre___0___0___46">#REF!</definedName>
    <definedName name="Sinnombre___0___0___47">#REF!</definedName>
    <definedName name="Sinnombre___0___0___48">#REF!</definedName>
    <definedName name="Sinnombre___0___0___49">#REF!</definedName>
    <definedName name="Sinnombre___0___0___50">#REF!</definedName>
    <definedName name="Sinnombre___0___0___51">#REF!</definedName>
    <definedName name="Sinnombre___0___0___52">#REF!</definedName>
    <definedName name="Sinnombre___0___0___53">#REF!</definedName>
    <definedName name="Sinnombre___0___0___54">#REF!</definedName>
    <definedName name="Sinnombre___0___0___55">#REF!</definedName>
    <definedName name="Sinnombre___0___0___56">#REF!</definedName>
    <definedName name="Sinnombre___0___0___57">#REF!</definedName>
    <definedName name="Sinnombre___0___0___58">#REF!</definedName>
    <definedName name="Sinnombre___0___0___59">#REF!</definedName>
    <definedName name="Sinnombre___0___0___60">#REF!</definedName>
    <definedName name="Sinnombre___0___20">#REF!</definedName>
    <definedName name="Sinnombre___0___21">#REF!</definedName>
    <definedName name="Sinnombre___0___22">#REF!</definedName>
    <definedName name="Sinnombre___0___23">#REF!</definedName>
    <definedName name="Sinnombre___0___24">#REF!</definedName>
    <definedName name="Sinnombre___0___25">#REF!</definedName>
    <definedName name="Sinnombre___0___26">#REF!</definedName>
    <definedName name="Sinnombre___0___27">#REF!</definedName>
    <definedName name="Sinnombre___0___28">#REF!</definedName>
    <definedName name="Sinnombre___0___29">#REF!</definedName>
    <definedName name="Sinnombre___0___30">#REF!</definedName>
    <definedName name="Sinnombre___0___31">#REF!</definedName>
    <definedName name="Sinnombre___0___32">#REF!</definedName>
    <definedName name="Sinnombre___0___33">#REF!</definedName>
    <definedName name="Sinnombre___0___34">#REF!</definedName>
    <definedName name="Sinnombre___0___35">#REF!</definedName>
    <definedName name="Sinnombre___0___36">#REF!</definedName>
    <definedName name="Sinnombre___0___37">#REF!</definedName>
    <definedName name="Sinnombre___0___38">#REF!</definedName>
    <definedName name="Sinnombre___0___39">#REF!</definedName>
    <definedName name="Sinnombre___0___40">#REF!</definedName>
    <definedName name="Sinnombre___0___41">#REF!</definedName>
    <definedName name="Sinnombre___0___42">#REF!</definedName>
    <definedName name="Sinnombre___0___43">#REF!</definedName>
    <definedName name="Sinnombre___0___44">#REF!</definedName>
    <definedName name="Sinnombre___0___45">#REF!</definedName>
    <definedName name="Sinnombre___0___46">#REF!</definedName>
    <definedName name="Sinnombre___0___47">#REF!</definedName>
    <definedName name="Sinnombre___0___48">#REF!</definedName>
    <definedName name="Sinnombre___0___49">#REF!</definedName>
    <definedName name="Sinnombre___0___50">#REF!</definedName>
    <definedName name="Sinnombre___0___51">#REF!</definedName>
    <definedName name="Sinnombre___0___52">#REF!</definedName>
    <definedName name="Sinnombre___0___53">#REF!</definedName>
    <definedName name="Sinnombre___0___54">#REF!</definedName>
    <definedName name="Sinnombre___0___55">#REF!</definedName>
    <definedName name="Sinnombre___0___56">#REF!</definedName>
    <definedName name="Sinnombre___0___57">#REF!</definedName>
    <definedName name="Sinnombre___0___58">#REF!</definedName>
    <definedName name="Sinnombre___0___59">#REF!</definedName>
    <definedName name="Sinnombre___0___60">#REF!</definedName>
    <definedName name="Sinnombre___20">#REF!</definedName>
    <definedName name="Sinnombre___21">#REF!</definedName>
    <definedName name="Sinnombre___22">#REF!</definedName>
    <definedName name="Sinnombre___23">#REF!</definedName>
    <definedName name="Sinnombre___24">#REF!</definedName>
    <definedName name="Sinnombre___25">#REF!</definedName>
    <definedName name="Sinnombre___26">#REF!</definedName>
    <definedName name="Sinnombre___27">#REF!</definedName>
    <definedName name="Sinnombre___28">#REF!</definedName>
    <definedName name="Sinnombre___29">#REF!</definedName>
    <definedName name="Sinnombre___30">#REF!</definedName>
    <definedName name="Sinnombre___31">#REF!</definedName>
    <definedName name="Sinnombre___32">#REF!</definedName>
    <definedName name="Sinnombre___33">#REF!</definedName>
    <definedName name="Sinnombre___34">#REF!</definedName>
    <definedName name="Sinnombre___35">#REF!</definedName>
    <definedName name="Sinnombre___36">#REF!</definedName>
    <definedName name="Sinnombre___37">#REF!</definedName>
    <definedName name="Sinnombre___38">#REF!</definedName>
    <definedName name="Sinnombre___39">#REF!</definedName>
    <definedName name="Sinnombre___40">#REF!</definedName>
    <definedName name="Sinnombre___41">#REF!</definedName>
    <definedName name="Sinnombre___42">#REF!</definedName>
    <definedName name="Sinnombre___43">#REF!</definedName>
    <definedName name="Sinnombre___44">#REF!</definedName>
    <definedName name="Sinnombre___45">#REF!</definedName>
    <definedName name="Sinnombre___46">#REF!</definedName>
    <definedName name="Sinnombre___47">#REF!</definedName>
    <definedName name="Sinnombre___48">#REF!</definedName>
    <definedName name="Sinnombre___49">#REF!</definedName>
    <definedName name="Sinnombre___50">#REF!</definedName>
    <definedName name="Sinnombre___52">#REF!</definedName>
    <definedName name="Sinnombre___53">#REF!</definedName>
    <definedName name="Sinnombre___54">#REF!</definedName>
    <definedName name="Sinnombre___55">#REF!</definedName>
    <definedName name="Sinnombre___56">#REF!</definedName>
    <definedName name="Sinnombre___57">#REF!</definedName>
    <definedName name="Sinnombre___58">#REF!</definedName>
    <definedName name="Sinnombre___59">#REF!</definedName>
    <definedName name="Sinnombre___60">#REF!</definedName>
    <definedName name="SINO">[45]TABLAS!$B$2:$B$3</definedName>
    <definedName name="sinpagados">#REF!</definedName>
    <definedName name="SITIO">#REF!</definedName>
    <definedName name="SOAT">#N/A</definedName>
    <definedName name="SOFI">[58]Base!#REF!</definedName>
    <definedName name="ssss">#REF!</definedName>
    <definedName name="ST">#REF!</definedName>
    <definedName name="Stroinc">'[13]Var Ppto Sec'!$B$217:$H$233</definedName>
    <definedName name="Stropag">'[13]Var Ppto Sec'!$B$179:$H$195</definedName>
    <definedName name="SUM">#REF!</definedName>
    <definedName name="SUSTRACCION1">#REF!</definedName>
    <definedName name="SUSTRACCION2">#REF!</definedName>
    <definedName name="sut">[42]Telemarketing!$AN$40:$BD$68</definedName>
    <definedName name="T" hidden="1">#REF!</definedName>
    <definedName name="TAB">#REF!</definedName>
    <definedName name="TABLA">[27]budget_mexico!#REF!</definedName>
    <definedName name="TABLAC">#REF!</definedName>
    <definedName name="TABLAD">[22]CDMEXICO!$A$2:$D$14</definedName>
    <definedName name="TABLAI">[23]INDEP!$A$2:$D$14</definedName>
    <definedName name="TABLAL">#REF!</definedName>
    <definedName name="TABLAO">#REF!</definedName>
    <definedName name="TABLAS">[24]INTERLOMAS!$A$2:$D$14</definedName>
    <definedName name="TABLAZ">[23]LOPEZ!$A$2:$D$14</definedName>
    <definedName name="tadquisicion">[25]Listas!$A$2:$A$8</definedName>
    <definedName name="TARIFA">#REF!</definedName>
    <definedName name="TAXI">'[39]TERMINOS COTIZACION'!#REF!</definedName>
    <definedName name="TAXI1">'[39]TERMINOS COTIZACION'!#REF!</definedName>
    <definedName name="TAXI2">'[39]TERMINOS COTIZACION'!#REF!</definedName>
    <definedName name="TDA">#REF!</definedName>
    <definedName name="TDAS">[48]PRESUPUESTO!$B$7:$B$80</definedName>
    <definedName name="TDAS01">'[10]2001'!$A$5:$A$68</definedName>
    <definedName name="TDAS1">[38]PRESUPUESTO!#REF!</definedName>
    <definedName name="TELEMARKETING__SALES">[9]Vtas_Segm!$V$6:$AG$36</definedName>
    <definedName name="TERRITORIALES">#REF!</definedName>
    <definedName name="TEST1">#REF!</definedName>
    <definedName name="TEST2">#REF!</definedName>
    <definedName name="TEST3">#REF!</definedName>
    <definedName name="TEST4">#REF!</definedName>
    <definedName name="TEST5">#REF!</definedName>
    <definedName name="TESTHKEY">#REF!</definedName>
    <definedName name="TESTKEYS">#REF!</definedName>
    <definedName name="TESTVKEY">#REF!</definedName>
    <definedName name="TIENDA">[10]PRESUP!$B$10:$B$73</definedName>
    <definedName name="TIENDAS">'[51]2000 ORD'!$A$3:$A$60</definedName>
    <definedName name="TIPO">[66]VALIDACIONES!$F$2:$F$21</definedName>
    <definedName name="TIPO_DE_VEHICULOS">[67]Listas!$A$18:$A$31</definedName>
    <definedName name="TIPOBIEN">#REF!</definedName>
    <definedName name="TipodeVehiculo">[25]Listas!$C$2:$C$10</definedName>
    <definedName name="Títulos_a_imprimir_IM">#REF!</definedName>
    <definedName name="titulos1">#REF!</definedName>
    <definedName name="TITULOS2">#REF!</definedName>
    <definedName name="tmc">#REF!</definedName>
    <definedName name="tmkt_budg">[11]TELEMKT!$B$1:$AC$42</definedName>
    <definedName name="tmkt_comp">[11]TELEMKT!#REF!</definedName>
    <definedName name="TMKT_GRAPHS">[9]Vtas_Segm!$V$6:$AG$41</definedName>
    <definedName name="TOTAL">#REF!</definedName>
    <definedName name="TR">#REF!</definedName>
    <definedName name="TRADICIONAL">#REF!</definedName>
    <definedName name="TRES">#REF!</definedName>
    <definedName name="TRME">#REF!</definedName>
    <definedName name="TRMERC1">#REF!</definedName>
    <definedName name="TRMERC2">#REF!</definedName>
    <definedName name="TRV" hidden="1">#REF!</definedName>
    <definedName name="TRVALORES">#REF!</definedName>
    <definedName name="TTO">#REF!</definedName>
    <definedName name="tunica">#REF!</definedName>
    <definedName name="TV">[27]budget_mexico!#REF!</definedName>
    <definedName name="U.K.">'[3]INV-EQUIPOS'!#REF!</definedName>
    <definedName name="UBICACION">#REF!</definedName>
    <definedName name="UNO">#REF!</definedName>
    <definedName name="USO">#REF!</definedName>
    <definedName name="USRIP">'[3]INV-EQUIPOS'!#REF!</definedName>
    <definedName name="v">#REF!</definedName>
    <definedName name="v_2001_a">[68]VENTAS_CA!#REF!</definedName>
    <definedName name="VALOERS">#REF!</definedName>
    <definedName name="valores">"$#REF!.$A$1:$CG$31"</definedName>
    <definedName name="var_abs_hmzo">[44]MAR!#REF!</definedName>
    <definedName name="var_abs_mzo">[44]MAR!#REF!</definedName>
    <definedName name="Var_ago_dic1998">#REF!</definedName>
    <definedName name="var_rel_hmzo">[44]MAR!#REF!</definedName>
    <definedName name="var_rel_mzo">[44]MAR!#REF!</definedName>
    <definedName name="VARIAC">[20]Base_calc!#REF!</definedName>
    <definedName name="variaciones">[11]variacion_nom!$A$1:$BW$95</definedName>
    <definedName name="VCV">#REF!</definedName>
    <definedName name="VENCE">#REF!</definedName>
    <definedName name="VENCE___0">#REF!</definedName>
    <definedName name="VENCE___20">#REF!</definedName>
    <definedName name="VENCE___21">#REF!</definedName>
    <definedName name="VENCE___22">#REF!</definedName>
    <definedName name="VENCE___23">#REF!</definedName>
    <definedName name="VENCE___24">#REF!</definedName>
    <definedName name="VENCE___25">#REF!</definedName>
    <definedName name="VENCE___26">#REF!</definedName>
    <definedName name="VENCE___27">#REF!</definedName>
    <definedName name="VENCE___28">#REF!</definedName>
    <definedName name="VENCE___29">#REF!</definedName>
    <definedName name="VENCE___30">#REF!</definedName>
    <definedName name="VENCE___31">#REF!</definedName>
    <definedName name="VENCE___32">#REF!</definedName>
    <definedName name="VENCE___33">#REF!</definedName>
    <definedName name="VENCE___34">#REF!</definedName>
    <definedName name="VENCE___35">#REF!</definedName>
    <definedName name="VENCE___36">#REF!</definedName>
    <definedName name="VENCE___37">#REF!</definedName>
    <definedName name="VENCE___38">#REF!</definedName>
    <definedName name="VENCE___39">#REF!</definedName>
    <definedName name="VENCE___40">#REF!</definedName>
    <definedName name="VENCE___41">#REF!</definedName>
    <definedName name="VENCE___42">#REF!</definedName>
    <definedName name="VENCE___43">#REF!</definedName>
    <definedName name="VENCE___44">#REF!</definedName>
    <definedName name="VENCE___45">#REF!</definedName>
    <definedName name="VENCE___46">#REF!</definedName>
    <definedName name="VENCE___47">#REF!</definedName>
    <definedName name="VENCE___48">#REF!</definedName>
    <definedName name="VENCE___49">#REF!</definedName>
    <definedName name="VENCE___50">#REF!</definedName>
    <definedName name="VENCE___52">#REF!</definedName>
    <definedName name="VENCE___53">#REF!</definedName>
    <definedName name="VENCE___54">#REF!</definedName>
    <definedName name="VENCE___55">#REF!</definedName>
    <definedName name="VENCE___56">#REF!</definedName>
    <definedName name="VENCE___57">#REF!</definedName>
    <definedName name="VENCE___58">#REF!</definedName>
    <definedName name="VENCE___59">#REF!</definedName>
    <definedName name="VENCE___60">#REF!</definedName>
    <definedName name="VENCEW">#REF!</definedName>
    <definedName name="VENCEW___0">#REF!</definedName>
    <definedName name="VENCEW___20">#REF!</definedName>
    <definedName name="VENCEW___21">#REF!</definedName>
    <definedName name="VENCEW___22">#REF!</definedName>
    <definedName name="VENCEW___23">#REF!</definedName>
    <definedName name="VENCEW___24">#REF!</definedName>
    <definedName name="VENCEW___25">#REF!</definedName>
    <definedName name="VENCEW___26">#REF!</definedName>
    <definedName name="VENCEW___27">#REF!</definedName>
    <definedName name="VENCEW___28">#REF!</definedName>
    <definedName name="VENCEW___29">#REF!</definedName>
    <definedName name="VENCEW___30">#REF!</definedName>
    <definedName name="VENCEW___31">#REF!</definedName>
    <definedName name="VENCEW___32">#REF!</definedName>
    <definedName name="VENCEW___33">#REF!</definedName>
    <definedName name="VENCEW___34">#REF!</definedName>
    <definedName name="VENCEW___35">#REF!</definedName>
    <definedName name="VENCEW___36">#REF!</definedName>
    <definedName name="VENCEW___37">#REF!</definedName>
    <definedName name="VENCEW___38">#REF!</definedName>
    <definedName name="VENCEW___39">#REF!</definedName>
    <definedName name="VENCEW___40">#REF!</definedName>
    <definedName name="VENCEW___41">#REF!</definedName>
    <definedName name="VENCEW___42">#REF!</definedName>
    <definedName name="VENCEW___43">#REF!</definedName>
    <definedName name="VENCEW___44">#REF!</definedName>
    <definedName name="VENCEW___45">#REF!</definedName>
    <definedName name="VENCEW___46">#REF!</definedName>
    <definedName name="VENCEW___47">#REF!</definedName>
    <definedName name="VENCEW___48">#REF!</definedName>
    <definedName name="VENCEW___49">#REF!</definedName>
    <definedName name="VENCEW___50">#REF!</definedName>
    <definedName name="VENCEW___52">#REF!</definedName>
    <definedName name="VENCEW___53">#REF!</definedName>
    <definedName name="VENCEW___54">#REF!</definedName>
    <definedName name="VENCEW___55">#REF!</definedName>
    <definedName name="VENCEW___56">#REF!</definedName>
    <definedName name="VENCEW___57">#REF!</definedName>
    <definedName name="VENCEW___58">#REF!</definedName>
    <definedName name="VENCEW___59">#REF!</definedName>
    <definedName name="VENCEW___60">#REF!</definedName>
    <definedName name="Vencido">[67]Listas!$N$2:$N$3</definedName>
    <definedName name="VENTAS_COSTO">[34]Drivers!$B$202:$I$218</definedName>
    <definedName name="VIP">#REF!</definedName>
    <definedName name="Vlfaccon">'[13]Var Ppto Sec'!$P$319:$AB$335</definedName>
    <definedName name="Vlfacest">'[13]Var Ppto Sec'!$BF$319:$BR$335</definedName>
    <definedName name="Vlfacfin">'[13]Var Ppto Sec'!$AR$319:$BD$335</definedName>
    <definedName name="Vlfacind">'[13]Var Ppto Sec'!$B$319:$N$335</definedName>
    <definedName name="Vlfacmin">'[13]Var Ppto Sec'!$BT$319:$CF$335</definedName>
    <definedName name="Vlfactra">'[13]Var Ppto Sec'!$AD$319:$AP$335</definedName>
    <definedName name="VNOV">#REF!</definedName>
    <definedName name="VNOV02">#REF!</definedName>
    <definedName name="VNOV021">#REF!</definedName>
    <definedName name="Volatilidad">[34]Criterio_vida!$B$26:$B$30</definedName>
    <definedName name="Vr">#REF!</definedName>
    <definedName name="VTA_2001">#REF!</definedName>
    <definedName name="VTA_2002">#REF!</definedName>
    <definedName name="vta_2003">#REF!</definedName>
    <definedName name="VTAS">[69]VENTAS!#REF!</definedName>
    <definedName name="Vtas_2003">#REF!</definedName>
    <definedName name="vtas_dlls">[5]Ventas!$A$28:$F$51</definedName>
    <definedName name="vtas_ytdjun">#REF!</definedName>
    <definedName name="VTAS2001">#REF!</definedName>
    <definedName name="vtas2002">[70]anual!#REF!</definedName>
    <definedName name="VTASDIC00">'[51]2000 ORD'!$T$3:$T$60</definedName>
    <definedName name="vtasjun">#REF!</definedName>
    <definedName name="vx">#REF!</definedName>
    <definedName name="w">'[6]CONTROL CUENTA'!$I$1:$K$1</definedName>
    <definedName name="we">'[6]CONTROL CUENTA'!$A$1:$H$1</definedName>
    <definedName name="xc">#REF!</definedName>
    <definedName name="XS_curve_Sheet1_List">#REF!</definedName>
    <definedName name="xx">#REF!</definedName>
    <definedName name="xxc">#REF!</definedName>
    <definedName name="xxx">#REF!</definedName>
    <definedName name="XXXX">#REF!</definedName>
    <definedName name="XXXXXXX">#REF!</definedName>
    <definedName name="Z_91B09340_138F_47BE_81CF_444E66C2848E_.wvu.FilterData">#REF!</definedName>
    <definedName name="Z_91B09340_138F_47BE_81CF_444E66C2848E_.wvu.PrintArea">#REF!</definedName>
    <definedName name="Z_91B09340_138F_47BE_81CF_444E66C2848E_.wvu.PrintTitles">#REF!</definedName>
    <definedName name="Z_C637CC70_E81A_405F_A140_15EB14526C70_.wvu.FilterData">#REF!</definedName>
    <definedName name="Z_C637CC70_E81A_405F_A140_15EB14526C70_.wvu.PrintArea">#REF!</definedName>
    <definedName name="Z_C637CC70_E81A_405F_A140_15EB14526C70_.wvu.PrintTitles">#REF!</definedName>
    <definedName name="Z_E67CB0DB_3394_4033_A0C6_14C1AC8E185F_.wvu.FilterData">#REF!</definedName>
    <definedName name="Z_E67CB0DB_3394_4033_A0C6_14C1AC8E185F_.wvu.PrintArea">#REF!</definedName>
    <definedName name="Z_E67CB0DB_3394_4033_A0C6_14C1AC8E185F_.wvu.PrintTitles">#REF!</definedName>
    <definedName name="ZON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 i="25" l="1"/>
  <c r="E22" i="26"/>
  <c r="E21" i="26"/>
  <c r="I20" i="25"/>
  <c r="F20" i="25"/>
  <c r="G14" i="25"/>
  <c r="F19" i="25"/>
  <c r="J14" i="42"/>
  <c r="J12" i="42"/>
  <c r="J5" i="42"/>
  <c r="F10" i="42"/>
  <c r="G10" i="42" s="1"/>
  <c r="F10" i="26"/>
  <c r="R3" i="42"/>
  <c r="E3" i="42" s="1"/>
  <c r="D11" i="42"/>
  <c r="T21" i="42"/>
  <c r="T23" i="42" s="1"/>
  <c r="T20" i="42"/>
  <c r="T19" i="42"/>
  <c r="Q440" i="34"/>
  <c r="I4" i="41"/>
  <c r="I2" i="41" s="1"/>
  <c r="J2" i="41" s="1"/>
  <c r="K2" i="41" s="1"/>
  <c r="L2" i="41" s="1"/>
  <c r="Q439" i="34"/>
  <c r="D14" i="25"/>
  <c r="F3" i="42" l="1"/>
  <c r="G3" i="42" s="1"/>
  <c r="H3" i="42" s="1"/>
  <c r="I3" i="42" s="1"/>
  <c r="E11" i="42"/>
  <c r="F11" i="42" s="1"/>
  <c r="G11" i="42" s="1"/>
  <c r="H11" i="42" s="1"/>
  <c r="I11" i="42" s="1"/>
  <c r="H10" i="42"/>
  <c r="I10" i="42" s="1"/>
  <c r="I14" i="25"/>
  <c r="I23" i="41"/>
  <c r="D19" i="25" s="1"/>
  <c r="I19" i="25" s="1"/>
  <c r="I5" i="42" l="1"/>
  <c r="I12" i="42"/>
  <c r="I4" i="42"/>
  <c r="E10" i="25"/>
  <c r="K20" i="25" s="1"/>
  <c r="D10" i="25"/>
  <c r="K14" i="25" s="1"/>
  <c r="K19" i="25" l="1"/>
  <c r="L19" i="25" s="1"/>
  <c r="I14" i="42"/>
  <c r="L20" i="25" l="1"/>
  <c r="M20" i="25" s="1"/>
  <c r="M19" i="25" l="1"/>
  <c r="M21" i="25" s="1"/>
  <c r="E11" i="25" l="1"/>
  <c r="A3" i="34" l="1"/>
  <c r="A4" i="34" s="1"/>
  <c r="A5" i="34" s="1"/>
  <c r="A6" i="34" s="1"/>
  <c r="A7" i="34" s="1"/>
  <c r="A8" i="34" s="1"/>
  <c r="A9" i="34" s="1"/>
  <c r="A10" i="34" s="1"/>
  <c r="A11" i="34" s="1"/>
  <c r="A12" i="34" s="1"/>
  <c r="A13" i="34" s="1"/>
  <c r="A14" i="34" s="1"/>
  <c r="A15" i="34" s="1"/>
  <c r="A16" i="34" s="1"/>
  <c r="A17" i="34" s="1"/>
  <c r="A18" i="34" s="1"/>
  <c r="A19" i="34" s="1"/>
  <c r="A20" i="34" s="1"/>
  <c r="A21" i="34" s="1"/>
  <c r="A22" i="34" s="1"/>
  <c r="A23" i="34" s="1"/>
  <c r="A24" i="34" s="1"/>
  <c r="A25" i="34" s="1"/>
  <c r="A26" i="34" s="1"/>
  <c r="A27" i="34" s="1"/>
  <c r="A28" i="34" s="1"/>
  <c r="A29" i="34" s="1"/>
  <c r="A30" i="34" s="1"/>
  <c r="A31" i="34" s="1"/>
  <c r="A32" i="34" s="1"/>
  <c r="A33" i="34" s="1"/>
  <c r="A34" i="34" s="1"/>
  <c r="A35" i="34" s="1"/>
  <c r="A36" i="34" s="1"/>
  <c r="A37" i="34" s="1"/>
  <c r="A38" i="34" s="1"/>
  <c r="A39" i="34" s="1"/>
  <c r="A40" i="34" s="1"/>
  <c r="A41" i="34" s="1"/>
  <c r="A42" i="34" s="1"/>
  <c r="A43" i="34" s="1"/>
  <c r="A44" i="34" s="1"/>
  <c r="A45" i="34" s="1"/>
  <c r="A46" i="34" s="1"/>
  <c r="A47" i="34" s="1"/>
  <c r="A48" i="34" s="1"/>
  <c r="A49" i="34" s="1"/>
  <c r="A50" i="34" s="1"/>
  <c r="A51" i="34" s="1"/>
  <c r="A52" i="34" s="1"/>
  <c r="A53" i="34" s="1"/>
  <c r="A54" i="34" s="1"/>
  <c r="A55" i="34" s="1"/>
  <c r="A56" i="34" s="1"/>
  <c r="A57" i="34" s="1"/>
  <c r="A58" i="34" s="1"/>
  <c r="A59" i="34" s="1"/>
  <c r="A60" i="34" s="1"/>
  <c r="A61" i="34" s="1"/>
  <c r="A62" i="34" s="1"/>
  <c r="A63" i="34" s="1"/>
  <c r="A64" i="34" s="1"/>
  <c r="A65" i="34" s="1"/>
  <c r="A66" i="34" s="1"/>
  <c r="A67" i="34" s="1"/>
  <c r="A68" i="34" s="1"/>
  <c r="A69" i="34" s="1"/>
  <c r="A70" i="34" s="1"/>
  <c r="A71" i="34" s="1"/>
  <c r="A72" i="34" s="1"/>
  <c r="A73" i="34" s="1"/>
  <c r="A74" i="34" s="1"/>
  <c r="A75" i="34" s="1"/>
  <c r="A76" i="34" s="1"/>
  <c r="A77" i="34" s="1"/>
  <c r="A78" i="34" s="1"/>
  <c r="A79" i="34" s="1"/>
  <c r="A80" i="34" s="1"/>
  <c r="A81" i="34" s="1"/>
  <c r="A82" i="34" s="1"/>
  <c r="A83" i="34" s="1"/>
  <c r="A84" i="34" s="1"/>
  <c r="A85" i="34" s="1"/>
  <c r="A86" i="34" s="1"/>
  <c r="A87" i="34" s="1"/>
  <c r="A88" i="34" s="1"/>
  <c r="A89" i="34" s="1"/>
  <c r="A90" i="34" s="1"/>
  <c r="A91" i="34" s="1"/>
  <c r="A92" i="34" s="1"/>
  <c r="A93" i="34" s="1"/>
  <c r="A94" i="34" s="1"/>
  <c r="A95" i="34" s="1"/>
  <c r="A96" i="34" s="1"/>
  <c r="A97" i="34" s="1"/>
  <c r="A98" i="34" s="1"/>
  <c r="A99" i="34" s="1"/>
  <c r="A100" i="34" s="1"/>
  <c r="A101" i="34" s="1"/>
  <c r="A102" i="34" s="1"/>
  <c r="A103" i="34" s="1"/>
  <c r="A104" i="34" s="1"/>
  <c r="A105" i="34" s="1"/>
  <c r="A106" i="34" s="1"/>
  <c r="A107" i="34" s="1"/>
  <c r="A108" i="34" s="1"/>
  <c r="A109" i="34" s="1"/>
  <c r="A110" i="34" s="1"/>
  <c r="A111" i="34" s="1"/>
  <c r="A112" i="34" s="1"/>
  <c r="A113" i="34" s="1"/>
  <c r="A114" i="34" s="1"/>
  <c r="A115" i="34" s="1"/>
  <c r="A116" i="34" s="1"/>
  <c r="A117" i="34" s="1"/>
  <c r="A118" i="34" s="1"/>
  <c r="A119" i="34" s="1"/>
  <c r="A120" i="34" s="1"/>
  <c r="A121" i="34" s="1"/>
  <c r="A122" i="34" s="1"/>
  <c r="A123" i="34" s="1"/>
  <c r="A124" i="34" s="1"/>
  <c r="A125" i="34" s="1"/>
  <c r="A126" i="34" s="1"/>
  <c r="A127" i="34" s="1"/>
  <c r="A128" i="34" s="1"/>
  <c r="A129" i="34" s="1"/>
  <c r="A130" i="34" s="1"/>
  <c r="A131" i="34" s="1"/>
  <c r="A132" i="34" s="1"/>
  <c r="A133" i="34" s="1"/>
  <c r="A134" i="34" s="1"/>
  <c r="A135" i="34" s="1"/>
  <c r="A136" i="34" s="1"/>
  <c r="A137" i="34" s="1"/>
  <c r="A138" i="34" s="1"/>
  <c r="A139" i="34" s="1"/>
  <c r="A140" i="34" s="1"/>
  <c r="A141" i="34" s="1"/>
  <c r="A142" i="34" s="1"/>
  <c r="A143" i="34" s="1"/>
  <c r="A144" i="34" s="1"/>
  <c r="A145" i="34" s="1"/>
  <c r="A146" i="34" s="1"/>
  <c r="A147" i="34" s="1"/>
  <c r="A148" i="34" s="1"/>
  <c r="A149" i="34" s="1"/>
  <c r="A150" i="34" s="1"/>
  <c r="A151" i="34" s="1"/>
  <c r="A152" i="34" s="1"/>
  <c r="A153" i="34" s="1"/>
  <c r="A154" i="34" s="1"/>
  <c r="A155" i="34" s="1"/>
  <c r="A156" i="34" s="1"/>
  <c r="A157" i="34" s="1"/>
  <c r="A158" i="34" s="1"/>
  <c r="A159" i="34" s="1"/>
  <c r="A160" i="34" s="1"/>
  <c r="A161" i="34" s="1"/>
  <c r="A162" i="34" s="1"/>
  <c r="A163" i="34" s="1"/>
  <c r="A164" i="34" s="1"/>
  <c r="A165" i="34" s="1"/>
  <c r="A166" i="34" s="1"/>
  <c r="A167" i="34" s="1"/>
  <c r="A168" i="34" s="1"/>
  <c r="A169" i="34" s="1"/>
  <c r="A170" i="34" s="1"/>
  <c r="A171" i="34" s="1"/>
  <c r="A172" i="34" s="1"/>
  <c r="A173" i="34" s="1"/>
  <c r="A174" i="34" s="1"/>
  <c r="A175" i="34" s="1"/>
  <c r="A176" i="34" s="1"/>
  <c r="A177" i="34" s="1"/>
  <c r="A178" i="34" s="1"/>
  <c r="A179" i="34" s="1"/>
  <c r="A180" i="34" s="1"/>
  <c r="A181" i="34" s="1"/>
  <c r="A182" i="34" s="1"/>
  <c r="A183" i="34" s="1"/>
  <c r="A184" i="34" s="1"/>
  <c r="A185" i="34" s="1"/>
  <c r="A186" i="34" s="1"/>
  <c r="A187" i="34" s="1"/>
  <c r="A188" i="34" s="1"/>
  <c r="A189" i="34" s="1"/>
  <c r="A190" i="34" s="1"/>
  <c r="A191" i="34" s="1"/>
  <c r="A192" i="34" s="1"/>
  <c r="A193" i="34" s="1"/>
  <c r="A194" i="34" s="1"/>
  <c r="A195" i="34" s="1"/>
  <c r="A196" i="34" s="1"/>
  <c r="A197" i="34" s="1"/>
  <c r="A198" i="34" s="1"/>
  <c r="A199" i="34" s="1"/>
  <c r="A200" i="34" s="1"/>
  <c r="A201" i="34" s="1"/>
  <c r="A202" i="34" s="1"/>
  <c r="A203" i="34" s="1"/>
  <c r="A204" i="34" s="1"/>
  <c r="A205" i="34" s="1"/>
  <c r="A206" i="34" s="1"/>
  <c r="A207" i="34" s="1"/>
  <c r="A208" i="34" s="1"/>
  <c r="A209" i="34" s="1"/>
  <c r="A210" i="34" s="1"/>
  <c r="A211" i="34" s="1"/>
  <c r="A212" i="34" s="1"/>
  <c r="A213" i="34" s="1"/>
  <c r="A214" i="34" s="1"/>
  <c r="A215" i="34" s="1"/>
  <c r="A216" i="34" s="1"/>
  <c r="A217" i="34" s="1"/>
  <c r="A218" i="34" s="1"/>
  <c r="A219" i="34" s="1"/>
  <c r="A220" i="34" s="1"/>
  <c r="A221" i="34" s="1"/>
  <c r="A222" i="34" s="1"/>
  <c r="A223" i="34" s="1"/>
  <c r="A224" i="34" s="1"/>
  <c r="A225" i="34" s="1"/>
  <c r="A226" i="34" s="1"/>
  <c r="A227" i="34" s="1"/>
  <c r="A228" i="34" s="1"/>
  <c r="A229" i="34" s="1"/>
  <c r="A230" i="34" s="1"/>
  <c r="A231" i="34" s="1"/>
  <c r="A232" i="34" s="1"/>
  <c r="A233" i="34" s="1"/>
  <c r="A234" i="34" s="1"/>
  <c r="A235" i="34" s="1"/>
  <c r="A236" i="34" s="1"/>
  <c r="A237" i="34" s="1"/>
  <c r="A238" i="34" s="1"/>
  <c r="A239" i="34" s="1"/>
  <c r="A240" i="34" s="1"/>
  <c r="A241" i="34" s="1"/>
  <c r="A242" i="34" s="1"/>
  <c r="A243" i="34" s="1"/>
  <c r="A244" i="34" s="1"/>
  <c r="A245" i="34" s="1"/>
  <c r="A246" i="34" s="1"/>
  <c r="A247" i="34" s="1"/>
  <c r="A248" i="34" s="1"/>
  <c r="A249" i="34" s="1"/>
  <c r="A250" i="34" s="1"/>
  <c r="A251" i="34" s="1"/>
  <c r="A252" i="34" s="1"/>
  <c r="A253" i="34" s="1"/>
  <c r="A254" i="34" s="1"/>
  <c r="A255" i="34" s="1"/>
  <c r="A256" i="34" s="1"/>
  <c r="A257" i="34" s="1"/>
  <c r="A258" i="34" s="1"/>
  <c r="A259" i="34" s="1"/>
  <c r="A260" i="34" s="1"/>
  <c r="A261" i="34" s="1"/>
  <c r="A262" i="34" s="1"/>
  <c r="A263" i="34" s="1"/>
  <c r="A264" i="34" s="1"/>
  <c r="A265" i="34" s="1"/>
  <c r="A266" i="34" s="1"/>
  <c r="A267" i="34" s="1"/>
  <c r="A268" i="34" s="1"/>
  <c r="A269" i="34" s="1"/>
  <c r="A270" i="34" s="1"/>
  <c r="A271" i="34" s="1"/>
  <c r="A272" i="34" s="1"/>
  <c r="A273" i="34" s="1"/>
  <c r="A274" i="34" s="1"/>
  <c r="A275" i="34" s="1"/>
  <c r="A276" i="34" s="1"/>
  <c r="A277" i="34" s="1"/>
  <c r="A278" i="34" s="1"/>
  <c r="A279" i="34" s="1"/>
  <c r="A280" i="34" s="1"/>
  <c r="A281" i="34" s="1"/>
  <c r="A282" i="34" s="1"/>
  <c r="A283" i="34" s="1"/>
  <c r="A284" i="34" s="1"/>
  <c r="A285" i="34" s="1"/>
  <c r="A286" i="34" s="1"/>
  <c r="A287" i="34" s="1"/>
  <c r="A288" i="34" s="1"/>
  <c r="A289" i="34" s="1"/>
  <c r="A290" i="34" s="1"/>
  <c r="A291" i="34" s="1"/>
  <c r="A292" i="34" s="1"/>
  <c r="A293" i="34" s="1"/>
  <c r="A294" i="34" s="1"/>
  <c r="A295" i="34" s="1"/>
  <c r="A296" i="34" s="1"/>
  <c r="A297" i="34" s="1"/>
  <c r="A298" i="34" s="1"/>
  <c r="A299" i="34" s="1"/>
  <c r="A300" i="34" s="1"/>
  <c r="A301" i="34" s="1"/>
  <c r="A302" i="34" s="1"/>
  <c r="A303" i="34" s="1"/>
  <c r="A304" i="34" s="1"/>
  <c r="A305" i="34" s="1"/>
  <c r="A306" i="34" s="1"/>
  <c r="A307" i="34" s="1"/>
  <c r="A308" i="34" s="1"/>
  <c r="A309" i="34" s="1"/>
  <c r="A310" i="34" s="1"/>
  <c r="A311" i="34" s="1"/>
  <c r="A312" i="34" s="1"/>
  <c r="A313" i="34" s="1"/>
  <c r="A314" i="34" s="1"/>
  <c r="A315" i="34" s="1"/>
  <c r="A316" i="34" s="1"/>
  <c r="A317" i="34" s="1"/>
  <c r="A318" i="34" s="1"/>
  <c r="A319" i="34" s="1"/>
  <c r="A320" i="34" s="1"/>
  <c r="A321" i="34" s="1"/>
  <c r="A322" i="34" s="1"/>
  <c r="A323" i="34" s="1"/>
  <c r="A324" i="34" s="1"/>
  <c r="A325" i="34" s="1"/>
  <c r="A326" i="34" s="1"/>
  <c r="A327" i="34" s="1"/>
  <c r="A328" i="34" s="1"/>
  <c r="A329" i="34" s="1"/>
  <c r="A330" i="34" s="1"/>
  <c r="A331" i="34" s="1"/>
  <c r="A332" i="34" s="1"/>
  <c r="A333" i="34" s="1"/>
  <c r="A334" i="34" s="1"/>
  <c r="A335" i="34" s="1"/>
  <c r="A336" i="34" s="1"/>
  <c r="A337" i="34" s="1"/>
  <c r="A338" i="34" s="1"/>
  <c r="A339" i="34" s="1"/>
  <c r="A340" i="34" s="1"/>
  <c r="A341" i="34" s="1"/>
  <c r="A342" i="34" s="1"/>
  <c r="A343" i="34" s="1"/>
  <c r="A344" i="34" s="1"/>
  <c r="A345" i="34" s="1"/>
  <c r="A346" i="34" s="1"/>
  <c r="A347" i="34" s="1"/>
  <c r="A348" i="34" s="1"/>
  <c r="A349" i="34" s="1"/>
  <c r="A350" i="34" s="1"/>
  <c r="A351" i="34" s="1"/>
  <c r="A352" i="34" s="1"/>
  <c r="A353" i="34" s="1"/>
  <c r="A354" i="34" s="1"/>
  <c r="A355" i="34" s="1"/>
  <c r="A356" i="34" s="1"/>
  <c r="A357" i="34" s="1"/>
  <c r="A358" i="34" s="1"/>
  <c r="A359" i="34" s="1"/>
  <c r="A360" i="34" s="1"/>
  <c r="A361" i="34" s="1"/>
  <c r="A362" i="34" s="1"/>
  <c r="A363" i="34" s="1"/>
  <c r="A364" i="34" s="1"/>
  <c r="A365" i="34" s="1"/>
  <c r="A366" i="34" s="1"/>
  <c r="A367" i="34" s="1"/>
  <c r="A368" i="34" s="1"/>
  <c r="A369" i="34" s="1"/>
  <c r="A370" i="34" s="1"/>
  <c r="A371" i="34" s="1"/>
  <c r="A372" i="34" s="1"/>
  <c r="A373" i="34" s="1"/>
  <c r="A374" i="34" s="1"/>
  <c r="A375" i="34" s="1"/>
  <c r="A376" i="34" s="1"/>
  <c r="A377" i="34" s="1"/>
  <c r="A378" i="34" s="1"/>
  <c r="A379" i="34" s="1"/>
  <c r="A380" i="34" s="1"/>
  <c r="A381" i="34" s="1"/>
  <c r="A382" i="34" s="1"/>
  <c r="A383" i="34" s="1"/>
  <c r="A384" i="34" s="1"/>
  <c r="A385" i="34" s="1"/>
  <c r="A386" i="34" s="1"/>
  <c r="A387" i="34" s="1"/>
  <c r="A388" i="34" s="1"/>
  <c r="A389" i="34" s="1"/>
  <c r="A390" i="34" s="1"/>
  <c r="A391" i="34" s="1"/>
  <c r="A392" i="34" s="1"/>
  <c r="A393" i="34" s="1"/>
  <c r="A394" i="34" s="1"/>
  <c r="A395" i="34" s="1"/>
  <c r="A396" i="34" s="1"/>
  <c r="A397" i="34" s="1"/>
  <c r="A398" i="34" s="1"/>
  <c r="A399" i="34" s="1"/>
  <c r="A400" i="34" s="1"/>
  <c r="A401" i="34" s="1"/>
  <c r="A402" i="34" s="1"/>
  <c r="A403" i="34" s="1"/>
  <c r="A404" i="34" s="1"/>
  <c r="A405" i="34" s="1"/>
  <c r="A406" i="34" s="1"/>
  <c r="A407" i="34" s="1"/>
  <c r="A408" i="34" s="1"/>
  <c r="A409" i="34" s="1"/>
  <c r="A410" i="34" s="1"/>
  <c r="A411" i="34" s="1"/>
  <c r="A412" i="34" s="1"/>
  <c r="A413" i="34" s="1"/>
  <c r="A414" i="34" s="1"/>
  <c r="A415" i="34" s="1"/>
  <c r="A416" i="34" s="1"/>
  <c r="A417" i="34" s="1"/>
  <c r="A418" i="34" s="1"/>
  <c r="A419" i="34" s="1"/>
  <c r="A420" i="34" s="1"/>
  <c r="A421" i="34" s="1"/>
  <c r="A422" i="34" s="1"/>
  <c r="A423" i="34" s="1"/>
  <c r="A424" i="34" s="1"/>
  <c r="A425" i="34" s="1"/>
  <c r="A426" i="34" s="1"/>
  <c r="A427" i="34" s="1"/>
  <c r="A428" i="34" s="1"/>
  <c r="A429" i="34" s="1"/>
  <c r="A430" i="34" s="1"/>
  <c r="A431" i="34" s="1"/>
  <c r="A432" i="34" s="1"/>
  <c r="A433" i="34" s="1"/>
  <c r="A434" i="34" s="1"/>
  <c r="A435" i="34" s="1"/>
  <c r="A436" i="34" s="1"/>
  <c r="A437" i="34" s="1"/>
  <c r="A438" i="34" s="1"/>
  <c r="L14" i="25" l="1"/>
  <c r="M14" i="25" s="1"/>
  <c r="M15" i="25" l="1"/>
  <c r="M16" i="25" l="1"/>
  <c r="M23" i="25" s="1"/>
  <c r="D11" i="25" l="1"/>
  <c r="F11"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Alejandro Mermeo Rodriguez</author>
    <author>Miguel Rodriguez Navarro</author>
    <author>SANDRA LOZANO OYUELA</author>
  </authors>
  <commentList>
    <comment ref="B5" authorId="0" shapeId="0" xr:uid="{2FBC7C06-F373-4467-AFF3-4AB5D3630C74}">
      <text>
        <r>
          <rPr>
            <sz val="9"/>
            <color indexed="81"/>
            <rFont val="Tahoma"/>
            <family val="2"/>
          </rPr>
          <t xml:space="preserve">Seleccionar Dirección Territorial:
-Amazonía
-Andes Occidentales
-Andes Nororientales
- Pascífico
-Orinoquía
-Caribe
-Nivel Central
</t>
        </r>
      </text>
    </comment>
    <comment ref="C5" authorId="0" shapeId="0" xr:uid="{A0348FDC-E791-40C8-BF6C-0668F1476107}">
      <text>
        <r>
          <rPr>
            <sz val="9"/>
            <color indexed="81"/>
            <rFont val="Tahoma"/>
            <family val="2"/>
          </rPr>
          <t xml:space="preserve">Seleccionar Dirección Territorial:
-Amazonía
-Andes Occidentales
-Andes Nororientales
- Pascífico
-Orinoquía
-Caribe
-Nivel Central
</t>
        </r>
      </text>
    </comment>
    <comment ref="D5" authorId="1" shapeId="0" xr:uid="{CACF8C44-2C09-4BFF-B3CB-33E9FA2796B7}">
      <text>
        <r>
          <rPr>
            <sz val="9"/>
            <color indexed="81"/>
            <rFont val="Tahoma"/>
            <family val="2"/>
          </rPr>
          <t xml:space="preserve">Nombre del Parque según cada territorial o Dependencia de Nivel Central
</t>
        </r>
      </text>
    </comment>
    <comment ref="E5" authorId="1" shapeId="0" xr:uid="{CEFF9DB0-76AE-4E48-AE97-0168FE95E927}">
      <text>
        <r>
          <rPr>
            <sz val="9"/>
            <color indexed="81"/>
            <rFont val="Tahoma"/>
            <family val="2"/>
          </rPr>
          <t xml:space="preserve">consumo, devolutivo, inmueble
</t>
        </r>
      </text>
    </comment>
    <comment ref="F5" authorId="1" shapeId="0" xr:uid="{6F654E89-A795-420C-B79B-735EDCFAC6A6}">
      <text>
        <r>
          <rPr>
            <sz val="9"/>
            <color indexed="81"/>
            <rFont val="Tahoma"/>
            <family val="2"/>
          </rPr>
          <t>Placa de inventario asignada a cada elemento</t>
        </r>
      </text>
    </comment>
    <comment ref="G5" authorId="1" shapeId="0" xr:uid="{16072D3D-10C4-44C3-819A-45FFF0FF7E7B}">
      <text>
        <r>
          <rPr>
            <sz val="9"/>
            <color indexed="81"/>
            <rFont val="Tahoma"/>
            <family val="2"/>
          </rPr>
          <t xml:space="preserve">Descripción y Observaciones referentes a cada elemento.
</t>
        </r>
      </text>
    </comment>
    <comment ref="H5" authorId="1" shapeId="0" xr:uid="{2A2FC44E-1627-40B6-8897-96608F3765CD}">
      <text>
        <r>
          <rPr>
            <sz val="9"/>
            <color indexed="81"/>
            <rFont val="Tahoma"/>
            <family val="2"/>
          </rPr>
          <t>Fecha de compra del activo</t>
        </r>
      </text>
    </comment>
    <comment ref="I5" authorId="2" shapeId="0" xr:uid="{D5568A7A-77E6-4EBF-9A6A-E0C2D82507F8}">
      <text>
        <r>
          <rPr>
            <sz val="9"/>
            <color indexed="81"/>
            <rFont val="Tahoma"/>
            <family val="2"/>
          </rPr>
          <t xml:space="preserve">Es el costo histórico o costo de reposición 
</t>
        </r>
      </text>
    </comment>
    <comment ref="J5" authorId="0" shapeId="0" xr:uid="{DFA99E64-69F4-4035-B522-CE55D6D57CC4}">
      <text>
        <r>
          <rPr>
            <sz val="9"/>
            <color indexed="81"/>
            <rFont val="Tahoma"/>
            <family val="2"/>
          </rPr>
          <t xml:space="preserve">Elegir clasificación:
-Servicio
-Bodega
-Baja
-Entregados en comodato
-Entregados en Consesión
-Recibidos en Comodato
-Recibidos en Administración
-Responsabilidades
-Terrenos Pendientes por Legalizar
-Mantenimiento
-Transferencia Recibida
-Transferencia Enviada
-Bien Incautado
</t>
        </r>
      </text>
    </comment>
    <comment ref="K5" authorId="1" shapeId="0" xr:uid="{68490D8F-0978-4B92-B255-CDB83F6990BA}">
      <text>
        <r>
          <rPr>
            <sz val="9"/>
            <color indexed="81"/>
            <rFont val="Tahoma"/>
            <family val="2"/>
          </rPr>
          <t xml:space="preserve">Nota adicional sobre el elemento:
- Descripción errónea y como debería ser.
- No tiene placa y se debe hacer
- Doble placa
Etc.
</t>
        </r>
      </text>
    </comment>
  </commentList>
</comments>
</file>

<file path=xl/sharedStrings.xml><?xml version="1.0" encoding="utf-8"?>
<sst xmlns="http://schemas.openxmlformats.org/spreadsheetml/2006/main" count="4472" uniqueCount="1680">
  <si>
    <t>VALOR ASEGURADO</t>
  </si>
  <si>
    <t>ESTUDIO DE MERCADO</t>
  </si>
  <si>
    <t>CAMPERO</t>
  </si>
  <si>
    <t>TOTAL</t>
  </si>
  <si>
    <t>TOYOTA</t>
  </si>
  <si>
    <t>MODELO</t>
  </si>
  <si>
    <t>CLASE</t>
  </si>
  <si>
    <t>AUTOMOVILES</t>
  </si>
  <si>
    <t>N/A</t>
  </si>
  <si>
    <t>RAMO</t>
  </si>
  <si>
    <t>TIPO TASA</t>
  </si>
  <si>
    <t>TASA ANUAL</t>
  </si>
  <si>
    <t>IVA</t>
  </si>
  <si>
    <t>%</t>
  </si>
  <si>
    <t>DETERMINACION TASAS PROMEDIO</t>
  </si>
  <si>
    <t>ENTIDAD</t>
  </si>
  <si>
    <t>TASAS</t>
  </si>
  <si>
    <t>PROMEDIO TASAS</t>
  </si>
  <si>
    <t>TIPO DE TASA % - %o</t>
  </si>
  <si>
    <t xml:space="preserve"> </t>
  </si>
  <si>
    <t>SUBTOTAL PRIMA ANUAL</t>
  </si>
  <si>
    <t>No.</t>
  </si>
  <si>
    <t>Automóviles</t>
  </si>
  <si>
    <t>SERVICIO</t>
  </si>
  <si>
    <t>CODIGO FASECOLDA</t>
  </si>
  <si>
    <t>CHEVROLET</t>
  </si>
  <si>
    <t>OFICIAL</t>
  </si>
  <si>
    <t>CAMIONETA</t>
  </si>
  <si>
    <t>PARTICULAR</t>
  </si>
  <si>
    <t>MOTOCICLETA</t>
  </si>
  <si>
    <t xml:space="preserve">TOTAL PROGRAMA DE SEGUROS  </t>
  </si>
  <si>
    <t>Placa</t>
  </si>
  <si>
    <t>Marca</t>
  </si>
  <si>
    <t>Cilindraje</t>
  </si>
  <si>
    <t xml:space="preserve">No. PROCESO CONTRACTUAL </t>
  </si>
  <si>
    <t>PROMERIO TASA MERCADO</t>
  </si>
  <si>
    <t>GRUPO No. 1</t>
  </si>
  <si>
    <t>GRUPO No. 2</t>
  </si>
  <si>
    <t xml:space="preserve"> PRIMA PERIODO</t>
  </si>
  <si>
    <t xml:space="preserve"> DIAS DE COBERTURA</t>
  </si>
  <si>
    <t xml:space="preserve"> PRESUPUESTO</t>
  </si>
  <si>
    <t>PARQUES NACIONALES NATURALES DE COLOMBIA</t>
  </si>
  <si>
    <t>Casco Drones</t>
  </si>
  <si>
    <t xml:space="preserve">SEL-ABREV-008-2025 </t>
  </si>
  <si>
    <t>SEL-ABREV-027-2025 (RCE Prima $4,305,000 por Drone)</t>
  </si>
  <si>
    <t>SEL-ABREV-027-2024 (Tasa Casco)</t>
  </si>
  <si>
    <t>AGENCIA LOGISTICA DE LAS FUERZA MILITARES</t>
  </si>
  <si>
    <t>LICITACIÓN PÚBLICA No. 002-046-2026</t>
  </si>
  <si>
    <t>CONCEJO DE BOGOTA</t>
  </si>
  <si>
    <t xml:space="preserve"> SELECCIÓN ABREVIADA DE MENOR CUANTIA No. SDH-SAMC-0001-2026 </t>
  </si>
  <si>
    <t xml:space="preserve">UNIDAD ADMINISTRATIVA ESPECIAL DE AERONÁUTICA CIVIL  - AEROCIVIL </t>
  </si>
  <si>
    <t xml:space="preserve">LICITACION PUBLICA 26001053 H3 de 2026 </t>
  </si>
  <si>
    <t>MINISTERIO DEL INTERIOR</t>
  </si>
  <si>
    <t>SAMC-002-2026</t>
  </si>
  <si>
    <t>SUPERINTENDENCIA DE INDUSTRIA Y COMERCIO - SIC</t>
  </si>
  <si>
    <t>LICITACIÓN PÚBLICA SIC 8 DE 2026</t>
  </si>
  <si>
    <t xml:space="preserve">No de motor </t>
  </si>
  <si>
    <t xml:space="preserve">No. De chasis </t>
  </si>
  <si>
    <t>No. De Póliza SOAT</t>
  </si>
  <si>
    <t>Fecha de Inicio (Desde las 00Horas)</t>
  </si>
  <si>
    <t>Fecha Vencimiento (Hasta las 24Horas)</t>
  </si>
  <si>
    <t>dirección territorial</t>
  </si>
  <si>
    <t>ÁREA PROTEGIDA</t>
  </si>
  <si>
    <t>CIR70G</t>
  </si>
  <si>
    <t>YAMAHA</t>
  </si>
  <si>
    <t>G3E9E0137342</t>
  </si>
  <si>
    <t>9FKRG2174P2137342</t>
  </si>
  <si>
    <t>DTPA</t>
  </si>
  <si>
    <t>URAMBA BAHÍA MALAGA</t>
  </si>
  <si>
    <t>JYP729</t>
  </si>
  <si>
    <t>LWNF222211105</t>
  </si>
  <si>
    <t>9BG148PK0PC418533</t>
  </si>
  <si>
    <t>DTAO</t>
  </si>
  <si>
    <t>TATAMA</t>
  </si>
  <si>
    <t>OKZ055</t>
  </si>
  <si>
    <t>LWNF222371114</t>
  </si>
  <si>
    <t>9BG148MK0PC421595</t>
  </si>
  <si>
    <t>PNN FARALLONES DE CALI</t>
  </si>
  <si>
    <t>OKZ056</t>
  </si>
  <si>
    <t>LWNF222371100</t>
  </si>
  <si>
    <t>9BG148MK0PC421447</t>
  </si>
  <si>
    <t>OKZ057</t>
  </si>
  <si>
    <t>LWNF222371103</t>
  </si>
  <si>
    <t>9BG148MK0PC421450</t>
  </si>
  <si>
    <t>VWB65F</t>
  </si>
  <si>
    <t>G3F2E032431</t>
  </si>
  <si>
    <t>9FKDG2829P2032431</t>
  </si>
  <si>
    <t>LAS HERMOSAS</t>
  </si>
  <si>
    <t>VWB66F</t>
  </si>
  <si>
    <t>G3F2E032232</t>
  </si>
  <si>
    <t>9FKDG2823P2032232</t>
  </si>
  <si>
    <t>COMPLEJO VOLCÁNICO DOÑA JUANA</t>
  </si>
  <si>
    <t>FMU14G</t>
  </si>
  <si>
    <t>HONDA</t>
  </si>
  <si>
    <t>MD42E0P000148</t>
  </si>
  <si>
    <t>9C2MD4200PR000126</t>
  </si>
  <si>
    <t>FMU15G</t>
  </si>
  <si>
    <t>MD42E0P000671</t>
  </si>
  <si>
    <t>9C2MD4200PR000645</t>
  </si>
  <si>
    <t>FMU16G</t>
  </si>
  <si>
    <t>MD42E0P000818</t>
  </si>
  <si>
    <t>9C2MD4200PR000881</t>
  </si>
  <si>
    <t>FMU17G</t>
  </si>
  <si>
    <t>MD42E0P001427</t>
  </si>
  <si>
    <t>9C2MD4200PR001411</t>
  </si>
  <si>
    <t>VWB87F</t>
  </si>
  <si>
    <t xml:space="preserve">GEF2E036765 </t>
  </si>
  <si>
    <t>9FKDG2848R2036765</t>
  </si>
  <si>
    <t>SELVAS DE FLORENCIA</t>
  </si>
  <si>
    <t>VWB88F</t>
  </si>
  <si>
    <t xml:space="preserve">GEF2E036786 </t>
  </si>
  <si>
    <t>9FKDG2845R2036786</t>
  </si>
  <si>
    <t>LQZ38G</t>
  </si>
  <si>
    <t>G3F2E028428</t>
  </si>
  <si>
    <t>9FKDG2820P2028428</t>
  </si>
  <si>
    <t>GALERAS</t>
  </si>
  <si>
    <t>LQZ39G</t>
  </si>
  <si>
    <t>G3F2E028432</t>
  </si>
  <si>
    <t>9FKDG2822P2028432</t>
  </si>
  <si>
    <t>MLH13G</t>
  </si>
  <si>
    <t>E3Y2E109805</t>
  </si>
  <si>
    <t>9FKDE0923P2109805</t>
  </si>
  <si>
    <t>MLH23G</t>
  </si>
  <si>
    <t>E3Y2E111287</t>
  </si>
  <si>
    <t>9FKDE0926P2111287</t>
  </si>
  <si>
    <t>WEA50C</t>
  </si>
  <si>
    <t>E3B4E010148</t>
  </si>
  <si>
    <t>9FK3B2114D2010148</t>
  </si>
  <si>
    <t>DTOR</t>
  </si>
  <si>
    <t>SIERRA DE LA MACARENA</t>
  </si>
  <si>
    <t>AJI08C</t>
  </si>
  <si>
    <t>E3B4E010101</t>
  </si>
  <si>
    <t>9FK3B2110D2010101</t>
  </si>
  <si>
    <t>DTAN</t>
  </si>
  <si>
    <t>IGUAQUE</t>
  </si>
  <si>
    <t>AJI09C</t>
  </si>
  <si>
    <t>E3B4E010102</t>
  </si>
  <si>
    <t>9FK3B2112D2010102</t>
  </si>
  <si>
    <t>AJI10C</t>
  </si>
  <si>
    <t>E3B4E010103</t>
  </si>
  <si>
    <t>9FK3B2114D2010103</t>
  </si>
  <si>
    <t>AJI11C</t>
  </si>
  <si>
    <t>E3B4E010104</t>
  </si>
  <si>
    <t>9FK3B2116D2010104</t>
  </si>
  <si>
    <t>AJI12C</t>
  </si>
  <si>
    <t>E3B4E010106</t>
  </si>
  <si>
    <t>9FK3B211XD2010106</t>
  </si>
  <si>
    <t>PISBA</t>
  </si>
  <si>
    <t>AJI13C</t>
  </si>
  <si>
    <t>E3B4E010108</t>
  </si>
  <si>
    <t>9FK3B2113D2010108</t>
  </si>
  <si>
    <t>AJI15C</t>
  </si>
  <si>
    <t>E3B4E010119</t>
  </si>
  <si>
    <t>9FK3B2118D2010119</t>
  </si>
  <si>
    <t>COCUY</t>
  </si>
  <si>
    <t>AJI17C</t>
  </si>
  <si>
    <t>E3B4E010121</t>
  </si>
  <si>
    <t>9FK3B2116D2010121</t>
  </si>
  <si>
    <t>GUANENTÁ ALTO RIO FONCE</t>
  </si>
  <si>
    <t>AJI18C</t>
  </si>
  <si>
    <t>E3B4E010124</t>
  </si>
  <si>
    <t>9FK3B2111D2010124</t>
  </si>
  <si>
    <t>AJI19C</t>
  </si>
  <si>
    <t>E3B4E010125</t>
  </si>
  <si>
    <t>9FK3B2113D2010125</t>
  </si>
  <si>
    <t>AJI20C</t>
  </si>
  <si>
    <t>E3B4E010127</t>
  </si>
  <si>
    <t>9FK3B2117D2010127</t>
  </si>
  <si>
    <t>AJI21C</t>
  </si>
  <si>
    <t>E3B4E010128</t>
  </si>
  <si>
    <t>9FK3B2119D2010128</t>
  </si>
  <si>
    <t>AJI22C</t>
  </si>
  <si>
    <t>E3B4E010129</t>
  </si>
  <si>
    <t>9FK3B2110D2010129</t>
  </si>
  <si>
    <t>AJI23C</t>
  </si>
  <si>
    <t>E3B4E010130</t>
  </si>
  <si>
    <t>9FK3B2117D2010130</t>
  </si>
  <si>
    <t>AJI24C</t>
  </si>
  <si>
    <t>E3B4E010131</t>
  </si>
  <si>
    <t>9FK3B2119D2010131</t>
  </si>
  <si>
    <t>AJI25C</t>
  </si>
  <si>
    <t>E3B4E010132</t>
  </si>
  <si>
    <t>9FK3B2110D2010132</t>
  </si>
  <si>
    <t>TAMÁ</t>
  </si>
  <si>
    <t>AJI27C</t>
  </si>
  <si>
    <t>E3B4E010157</t>
  </si>
  <si>
    <t>9FK3B2115D2010157</t>
  </si>
  <si>
    <t>AJI28C</t>
  </si>
  <si>
    <t>E3B4E010158</t>
  </si>
  <si>
    <t>9FK3B2117D2010158</t>
  </si>
  <si>
    <t>AJI30C</t>
  </si>
  <si>
    <t>E3B4E010199</t>
  </si>
  <si>
    <t>9FK3B211XD2010199</t>
  </si>
  <si>
    <t>ESTORAQUES</t>
  </si>
  <si>
    <t>AJI31C</t>
  </si>
  <si>
    <t>E3B4E010200</t>
  </si>
  <si>
    <t>9FK3B2112D2010200</t>
  </si>
  <si>
    <t>CATATUMBO BARI</t>
  </si>
  <si>
    <t>AKA05C</t>
  </si>
  <si>
    <t>E3L5E004778</t>
  </si>
  <si>
    <t>LBPKE1967E0006915</t>
  </si>
  <si>
    <t>SERRANÍA YARIGUIES</t>
  </si>
  <si>
    <t>CQA47</t>
  </si>
  <si>
    <t>E3B4E010191</t>
  </si>
  <si>
    <t>9FK3B2115D2010191</t>
  </si>
  <si>
    <t>CUEVA DE LOS GUACHAROS</t>
  </si>
  <si>
    <t>CQA48</t>
  </si>
  <si>
    <t>E3B4E010180</t>
  </si>
  <si>
    <t>9FK3B2110D2010180</t>
  </si>
  <si>
    <t>CQA50</t>
  </si>
  <si>
    <t>E3B4E010175</t>
  </si>
  <si>
    <t>9FK3B2117D2010175</t>
  </si>
  <si>
    <t>NEVADO DEL HUILA</t>
  </si>
  <si>
    <t>CQA51</t>
  </si>
  <si>
    <t>E3B4E010177</t>
  </si>
  <si>
    <t>9FK3B2110D2010177</t>
  </si>
  <si>
    <t>PNN LOS NEVADOS</t>
  </si>
  <si>
    <t>CQA54</t>
  </si>
  <si>
    <t>E3B4E010182</t>
  </si>
  <si>
    <t>9FK3B2114D2010182</t>
  </si>
  <si>
    <t>CQA55</t>
  </si>
  <si>
    <t>E3B4E010183</t>
  </si>
  <si>
    <t>9FK3B2116D2010183</t>
  </si>
  <si>
    <t>CQA57</t>
  </si>
  <si>
    <t>E3B4E010185</t>
  </si>
  <si>
    <t>9FK3B211XD2010185</t>
  </si>
  <si>
    <t>CQA58</t>
  </si>
  <si>
    <t>E3B4E010186</t>
  </si>
  <si>
    <t>9FK3B2111D2010186</t>
  </si>
  <si>
    <t>CQA59</t>
  </si>
  <si>
    <t>E3B4E010188</t>
  </si>
  <si>
    <t>9FK3B2115D2010188</t>
  </si>
  <si>
    <t>CQA63</t>
  </si>
  <si>
    <t>E3B4E010194</t>
  </si>
  <si>
    <t>9FK3B2110D2010194</t>
  </si>
  <si>
    <t>CQA80</t>
  </si>
  <si>
    <t>E3B4E010197</t>
  </si>
  <si>
    <t>9FK3B2116D2010197</t>
  </si>
  <si>
    <t>OTUN QUIMBAYA</t>
  </si>
  <si>
    <t>CQA81</t>
  </si>
  <si>
    <t>E3B4E010160</t>
  </si>
  <si>
    <t>9FK3B2115D2010160</t>
  </si>
  <si>
    <t>ISLA DE LA COROTA</t>
  </si>
  <si>
    <t>DNB79F</t>
  </si>
  <si>
    <t>G3L1E019561</t>
  </si>
  <si>
    <t>9FKDG3619L2019561</t>
  </si>
  <si>
    <t>DNMI CINARUCO</t>
  </si>
  <si>
    <t>DNB80F</t>
  </si>
  <si>
    <t>G3L1E019562</t>
  </si>
  <si>
    <t>9FKDG3610L2019562</t>
  </si>
  <si>
    <t>FPZ407</t>
  </si>
  <si>
    <t>SUZUKI</t>
  </si>
  <si>
    <t>J24B-1339442</t>
  </si>
  <si>
    <t>JS3TD04V1K4101438</t>
  </si>
  <si>
    <t>PURACE</t>
  </si>
  <si>
    <t>IQL70D</t>
  </si>
  <si>
    <t>MD34E-D750281</t>
  </si>
  <si>
    <t>9FMMD3424EF000116</t>
  </si>
  <si>
    <t>IQL71D</t>
  </si>
  <si>
    <t>MD34E-D750289</t>
  </si>
  <si>
    <t>9FMMD3420EF000131</t>
  </si>
  <si>
    <t>JNC80E</t>
  </si>
  <si>
    <t>AKT</t>
  </si>
  <si>
    <t>163FMKPQ290410</t>
  </si>
  <si>
    <t>9F2A71805H5002886</t>
  </si>
  <si>
    <t>LOS KATIOS</t>
  </si>
  <si>
    <t>NQV04C</t>
  </si>
  <si>
    <t>E3B4E010170</t>
  </si>
  <si>
    <t>9FK3B2118D2010170</t>
  </si>
  <si>
    <t>DTCA</t>
  </si>
  <si>
    <t>PARAMILLO</t>
  </si>
  <si>
    <t>NQV05C</t>
  </si>
  <si>
    <t>E3B4E010164</t>
  </si>
  <si>
    <t>9FK3B2112D2010164</t>
  </si>
  <si>
    <t>NQV07C</t>
  </si>
  <si>
    <t>E3B4E010163</t>
  </si>
  <si>
    <t>9FK3B2110D2010163</t>
  </si>
  <si>
    <t>LOS CORALES DEL ROSARIO Y SAN BERNARDO</t>
  </si>
  <si>
    <t>OJT265</t>
  </si>
  <si>
    <t>2GD-4719286</t>
  </si>
  <si>
    <t>8AJKB3CD4L1619961</t>
  </si>
  <si>
    <t>CHINGAZA</t>
  </si>
  <si>
    <t>OJT266</t>
  </si>
  <si>
    <t xml:space="preserve">TOYOTA </t>
  </si>
  <si>
    <t>2GD-4727603</t>
  </si>
  <si>
    <t>8AJKB3CD3L1620194</t>
  </si>
  <si>
    <t>OJY111</t>
  </si>
  <si>
    <t>2KD-U678186</t>
  </si>
  <si>
    <t>8AJFR22G8F4578563</t>
  </si>
  <si>
    <t>OJY112</t>
  </si>
  <si>
    <t>2KD-U714056</t>
  </si>
  <si>
    <t>8AJFR22G8F4578661</t>
  </si>
  <si>
    <t>DTAM</t>
  </si>
  <si>
    <t>NUKAK</t>
  </si>
  <si>
    <t>OKZ216</t>
  </si>
  <si>
    <t>2016</t>
  </si>
  <si>
    <t>NK4796</t>
  </si>
  <si>
    <t>8LBETF3W8G0383020</t>
  </si>
  <si>
    <t>OQE791</t>
  </si>
  <si>
    <t>2015</t>
  </si>
  <si>
    <t>ME4269</t>
  </si>
  <si>
    <t>8LBETF3W9F0280431</t>
  </si>
  <si>
    <t>BAHÍA PORTETE KAURRELE</t>
  </si>
  <si>
    <t>OQE796</t>
  </si>
  <si>
    <t>NISSAN</t>
  </si>
  <si>
    <t>YD25-626427P</t>
  </si>
  <si>
    <t>3N6CD33B3ZK351505</t>
  </si>
  <si>
    <t>CORALES DE PROFUNDIDAD</t>
  </si>
  <si>
    <t>OQQ98F</t>
  </si>
  <si>
    <t>2021</t>
  </si>
  <si>
    <t>E3Y2E052596</t>
  </si>
  <si>
    <t>9FKDE0923M2052596</t>
  </si>
  <si>
    <t>SERRANÍA DE CHIRIBIQUETE</t>
  </si>
  <si>
    <t>OQQ99F</t>
  </si>
  <si>
    <t>E3Y2E052545</t>
  </si>
  <si>
    <t>9FKDE0928M2052545</t>
  </si>
  <si>
    <t>PGO86F</t>
  </si>
  <si>
    <t>2020</t>
  </si>
  <si>
    <t>E3Y2E045584</t>
  </si>
  <si>
    <t>9FKDE0927L2045584</t>
  </si>
  <si>
    <t>ISLA DE SALAMANCA</t>
  </si>
  <si>
    <t>SDR80E</t>
  </si>
  <si>
    <t>2018</t>
  </si>
  <si>
    <t>G3F2E007428</t>
  </si>
  <si>
    <t>9FKDG2817J2007428</t>
  </si>
  <si>
    <t>LOS COLORADOS</t>
  </si>
  <si>
    <t>SDR82E</t>
  </si>
  <si>
    <t>G3F2E007368</t>
  </si>
  <si>
    <t>9FKDG2814J2007368</t>
  </si>
  <si>
    <t>SDR88E</t>
  </si>
  <si>
    <t>G3F2E007360</t>
  </si>
  <si>
    <t>9FKDG281XJ2007360</t>
  </si>
  <si>
    <t>WEA42C</t>
  </si>
  <si>
    <t>E3B4E010115</t>
  </si>
  <si>
    <t>9FK3B2110D2010115</t>
  </si>
  <si>
    <t>WEA43C</t>
  </si>
  <si>
    <t>E3B4E010113</t>
  </si>
  <si>
    <t>9FK3B2117D2010113</t>
  </si>
  <si>
    <t>EL TUPARRO</t>
  </si>
  <si>
    <t>WEA45C</t>
  </si>
  <si>
    <t>E3B4E010111</t>
  </si>
  <si>
    <t>9FK3B2113D2010111</t>
  </si>
  <si>
    <t>WEA46C</t>
  </si>
  <si>
    <t>E3B4E010110</t>
  </si>
  <si>
    <t>9FK3B2111D2010110</t>
  </si>
  <si>
    <t>WEA47C</t>
  </si>
  <si>
    <t>E3B4E010109</t>
  </si>
  <si>
    <t>9FK3B2115D2010109</t>
  </si>
  <si>
    <t>SUMAPAZ</t>
  </si>
  <si>
    <t>WEA48C</t>
  </si>
  <si>
    <t>E3B4E010107</t>
  </si>
  <si>
    <t>9FK3B2111D2010107</t>
  </si>
  <si>
    <t>WEA49C</t>
  </si>
  <si>
    <t>E3B4E010105</t>
  </si>
  <si>
    <t>9FK3B2118D2010105</t>
  </si>
  <si>
    <t>WEA54C</t>
  </si>
  <si>
    <t>E3B4E010139</t>
  </si>
  <si>
    <t>9FK3B2113D2010139</t>
  </si>
  <si>
    <t>TINIGUA</t>
  </si>
  <si>
    <t>WEA59C</t>
  </si>
  <si>
    <t>E3B4E010143</t>
  </si>
  <si>
    <t>9FK3B2115D2010143</t>
  </si>
  <si>
    <t>WEA60C</t>
  </si>
  <si>
    <t>E3B4E010145</t>
  </si>
  <si>
    <t>9FK3B2119D2010145</t>
  </si>
  <si>
    <t>YAT06E</t>
  </si>
  <si>
    <t>KD07E2374082</t>
  </si>
  <si>
    <t>9FMKD0725KF011896</t>
  </si>
  <si>
    <t>RNN NUKAK</t>
  </si>
  <si>
    <t>YCZ35D</t>
  </si>
  <si>
    <t>E3M2E104027</t>
  </si>
  <si>
    <t>9FKKE2013F2104027</t>
  </si>
  <si>
    <t>DIRECCION TERRITORIAL</t>
  </si>
  <si>
    <t>LIT162</t>
  </si>
  <si>
    <t>2GD-G424933</t>
  </si>
  <si>
    <t>8AJKB3CD7P1660431</t>
  </si>
  <si>
    <t>LIT177</t>
  </si>
  <si>
    <t>2GD-G428377</t>
  </si>
  <si>
    <t>8AJKB3CD8P1660700</t>
  </si>
  <si>
    <t>LIT178</t>
  </si>
  <si>
    <t>2GD-G415062</t>
  </si>
  <si>
    <t>8AJKB3CD3P1659101</t>
  </si>
  <si>
    <t>ODR253</t>
  </si>
  <si>
    <t xml:space="preserve">FORD </t>
  </si>
  <si>
    <t>EUA33398</t>
  </si>
  <si>
    <t>1FMCU9G91EUA33398</t>
  </si>
  <si>
    <t>OVE344</t>
  </si>
  <si>
    <t xml:space="preserve">CHEVROLET </t>
  </si>
  <si>
    <t>8LBETF3E1B0056720</t>
  </si>
  <si>
    <t>OMZ152</t>
  </si>
  <si>
    <t xml:space="preserve">2GD-G427395 </t>
  </si>
  <si>
    <t>8AJKB3CD8P1661135</t>
  </si>
  <si>
    <t>OMZ153</t>
  </si>
  <si>
    <t xml:space="preserve">2GD-D114588 </t>
  </si>
  <si>
    <t>8AJKB3CD3P1654870</t>
  </si>
  <si>
    <t>EZE28C</t>
  </si>
  <si>
    <t>E3B4E010155</t>
  </si>
  <si>
    <t>9FK3B2111D2010155</t>
  </si>
  <si>
    <t>PUINAWAI</t>
  </si>
  <si>
    <t>OQF658</t>
  </si>
  <si>
    <t>VOLKSWAGEN</t>
  </si>
  <si>
    <t>CCZ455660</t>
  </si>
  <si>
    <t>WVGZZZ5NZFW526215</t>
  </si>
  <si>
    <t>NC</t>
  </si>
  <si>
    <t>SAF/GRUPO DE PROCESOS CORPORATIVOS</t>
  </si>
  <si>
    <t>CQA56</t>
  </si>
  <si>
    <t>2013</t>
  </si>
  <si>
    <t>E3B4E010184</t>
  </si>
  <si>
    <t>9FK3B2118D2010184</t>
  </si>
  <si>
    <t>HEU10D</t>
  </si>
  <si>
    <t>MD34E-E750466</t>
  </si>
  <si>
    <t>9FMMD3428FF000394</t>
  </si>
  <si>
    <t>LOS FLAMENCOS</t>
  </si>
  <si>
    <t>BUF85D</t>
  </si>
  <si>
    <t>E3B4E010126</t>
  </si>
  <si>
    <t>9FK3B2115D2010126</t>
  </si>
  <si>
    <t>AMACAYACU</t>
  </si>
  <si>
    <t>BUF86D</t>
  </si>
  <si>
    <t>E3B4E010123</t>
  </si>
  <si>
    <t>9FK3B211XD2010123</t>
  </si>
  <si>
    <t>ZZU50C</t>
  </si>
  <si>
    <t>E3B4E010171</t>
  </si>
  <si>
    <t>9FK3B211XD2010171</t>
  </si>
  <si>
    <t>ALTO FRAGUA</t>
  </si>
  <si>
    <t>OUC269</t>
  </si>
  <si>
    <t>2017</t>
  </si>
  <si>
    <t>SA2PHJ468931</t>
  </si>
  <si>
    <t>8AFAR23L3HJ468931</t>
  </si>
  <si>
    <t>CHG96E</t>
  </si>
  <si>
    <t>163FMKPQ243074</t>
  </si>
  <si>
    <t>9F2A81808H5003689</t>
  </si>
  <si>
    <t>CHG98E</t>
  </si>
  <si>
    <t>163FMKPQ243056</t>
  </si>
  <si>
    <t>9F2A81801H5003694</t>
  </si>
  <si>
    <t>CHG99E</t>
  </si>
  <si>
    <t>163FMKPQ243172</t>
  </si>
  <si>
    <t>9F2A81806H5003707</t>
  </si>
  <si>
    <t>OKZ760</t>
  </si>
  <si>
    <t>2GD0168084</t>
  </si>
  <si>
    <t>8AJKB8CD3H1670369</t>
  </si>
  <si>
    <t>DIRECCIÓN TERRITORIAL</t>
  </si>
  <si>
    <t>OKZ761</t>
  </si>
  <si>
    <t>2GD4208339</t>
  </si>
  <si>
    <t>8AJKB8CD7H1670701</t>
  </si>
  <si>
    <t>PGA52D</t>
  </si>
  <si>
    <t>E3L5E056917</t>
  </si>
  <si>
    <t>9FKDE091XH2056917</t>
  </si>
  <si>
    <t>CORDILLERA DE LOS PICACHOS</t>
  </si>
  <si>
    <t>PGA53D</t>
  </si>
  <si>
    <t>E3L5E056842</t>
  </si>
  <si>
    <t>9FKDE0915H2056842</t>
  </si>
  <si>
    <t>CHG93E</t>
  </si>
  <si>
    <t>163FMKPQ243157</t>
  </si>
  <si>
    <t>9F2A81805H5003696</t>
  </si>
  <si>
    <t>CHG94E</t>
  </si>
  <si>
    <t>163FMKPQ243122</t>
  </si>
  <si>
    <t>9F2A81806H5003691</t>
  </si>
  <si>
    <t>CHG95E</t>
  </si>
  <si>
    <t>163FMKPQ243058</t>
  </si>
  <si>
    <t>9F2A81803H5003695</t>
  </si>
  <si>
    <t>CHG97E</t>
  </si>
  <si>
    <t>163FMKPQ243060</t>
  </si>
  <si>
    <t>9F2A81809H5003703</t>
  </si>
  <si>
    <t>ZUL45C</t>
  </si>
  <si>
    <t>E3B4E010146</t>
  </si>
  <si>
    <t>9FK3B2110D2010146</t>
  </si>
  <si>
    <t>ZUL47C</t>
  </si>
  <si>
    <t>E3B4E010144</t>
  </si>
  <si>
    <t>9FK3B2117D2010144</t>
  </si>
  <si>
    <t>ZUL48C</t>
  </si>
  <si>
    <t>E3B4E010140</t>
  </si>
  <si>
    <t>9FK3B211XD2010140</t>
  </si>
  <si>
    <t>OKZ045</t>
  </si>
  <si>
    <t>MITSUBISHI</t>
  </si>
  <si>
    <t>C324284B12</t>
  </si>
  <si>
    <t>JMYXTGF3WRZ000133</t>
  </si>
  <si>
    <t>OCI964</t>
  </si>
  <si>
    <t>4D56UAL2124</t>
  </si>
  <si>
    <t>MMBJYKL30JH001494</t>
  </si>
  <si>
    <t>LAS ORQUIDEAS</t>
  </si>
  <si>
    <t>YBV01C</t>
  </si>
  <si>
    <t>E3B4E010149</t>
  </si>
  <si>
    <t>9FK3B2116D2010149</t>
  </si>
  <si>
    <t>LA PAYA</t>
  </si>
  <si>
    <t>YBV02C</t>
  </si>
  <si>
    <t>E3B4E010151</t>
  </si>
  <si>
    <t>9FK3B2114D2010151</t>
  </si>
  <si>
    <t>OQE807</t>
  </si>
  <si>
    <t>2GD0188628</t>
  </si>
  <si>
    <t>8AJKB8CD0H1670541</t>
  </si>
  <si>
    <t>AYV79F</t>
  </si>
  <si>
    <t>E3Y2E033783</t>
  </si>
  <si>
    <t>9FKDE092XK2033783</t>
  </si>
  <si>
    <t>SERRANÍA DE LOS CHURUMBELOS</t>
  </si>
  <si>
    <t>RPT79F</t>
  </si>
  <si>
    <t>G3L1E051508</t>
  </si>
  <si>
    <t>9FKDG3617N2051508</t>
  </si>
  <si>
    <t>RPT81F</t>
  </si>
  <si>
    <t>G3F2E027812</t>
  </si>
  <si>
    <t>9FKDG2820N2027812</t>
  </si>
  <si>
    <t>RPT82F</t>
  </si>
  <si>
    <t>G3F2E027784</t>
  </si>
  <si>
    <t>9FKDG282XN2027784</t>
  </si>
  <si>
    <t>RPT84F</t>
  </si>
  <si>
    <t>G3F2E027850</t>
  </si>
  <si>
    <t>9FKDG2828N2027850</t>
  </si>
  <si>
    <t>RPT85F</t>
  </si>
  <si>
    <t>G3L1E051542</t>
  </si>
  <si>
    <t>9FKDG3617N2051542</t>
  </si>
  <si>
    <t>RPT89F</t>
  </si>
  <si>
    <t>G3F2E027778</t>
  </si>
  <si>
    <t>9FKDG2824N2027778</t>
  </si>
  <si>
    <t>RPT90F</t>
  </si>
  <si>
    <t>G3F2E027810</t>
  </si>
  <si>
    <t>9FKDG2827N2027810</t>
  </si>
  <si>
    <t>RPT91F</t>
  </si>
  <si>
    <t>G3F2E027847</t>
  </si>
  <si>
    <t>9FKDG2828N2027847</t>
  </si>
  <si>
    <t>RUM43E</t>
  </si>
  <si>
    <t>KD07E2298116</t>
  </si>
  <si>
    <t>9FMKD0722JF011644</t>
  </si>
  <si>
    <t>RUM44E</t>
  </si>
  <si>
    <t>KD07E2298123</t>
  </si>
  <si>
    <t>9FMKD072XJF011648</t>
  </si>
  <si>
    <t>OLN167</t>
  </si>
  <si>
    <t>CAMPERO Y MANIONETA</t>
  </si>
  <si>
    <t>YD25673294P</t>
  </si>
  <si>
    <t>3N6CD33B4ZK384903</t>
  </si>
  <si>
    <t>Oficial</t>
  </si>
  <si>
    <t>BZN39E</t>
  </si>
  <si>
    <t>H402225939</t>
  </si>
  <si>
    <t>9FSSH42A4HC027519</t>
  </si>
  <si>
    <t>EZT70F</t>
  </si>
  <si>
    <t>KD07E2483946</t>
  </si>
  <si>
    <t>9FMKD0724MF015618</t>
  </si>
  <si>
    <t>EZT71F</t>
  </si>
  <si>
    <t>KD07E2483947</t>
  </si>
  <si>
    <t>9FMKD0726MF015619</t>
  </si>
  <si>
    <t>EZT72F</t>
  </si>
  <si>
    <t>KD07E2483951</t>
  </si>
  <si>
    <t>9FMKD0720MF015616</t>
  </si>
  <si>
    <t>JBW77F</t>
  </si>
  <si>
    <t>KD07E2483980</t>
  </si>
  <si>
    <t>9FMKD0722MF015634</t>
  </si>
  <si>
    <t>JBW81F</t>
  </si>
  <si>
    <t>KD07E2483015</t>
  </si>
  <si>
    <t>9FMKD072XMF015462</t>
  </si>
  <si>
    <t>JBW82F</t>
  </si>
  <si>
    <t>KD07E2483965</t>
  </si>
  <si>
    <t>9FMKD0725MF015630</t>
  </si>
  <si>
    <t>KHP81F</t>
  </si>
  <si>
    <t>KD07E2483984</t>
  </si>
  <si>
    <t>9FMKD0726MF015720</t>
  </si>
  <si>
    <t>KHP82F</t>
  </si>
  <si>
    <t>KD07E2483967</t>
  </si>
  <si>
    <t>9FMKD0724MF015649</t>
  </si>
  <si>
    <t>KHP83F</t>
  </si>
  <si>
    <t>KD07E2483974</t>
  </si>
  <si>
    <t>9FMKD0727MF015614</t>
  </si>
  <si>
    <t>JBW78F</t>
  </si>
  <si>
    <t>KD07E2483964</t>
  </si>
  <si>
    <t>9FMKD0727MF015631</t>
  </si>
  <si>
    <t>JBW80F</t>
  </si>
  <si>
    <t>KD07E2483978</t>
  </si>
  <si>
    <t>9FMKD0725MF015658</t>
  </si>
  <si>
    <t>JBW83F</t>
  </si>
  <si>
    <t>KD07E2483072</t>
  </si>
  <si>
    <t>9FMKD0720MF015437</t>
  </si>
  <si>
    <t>JBW84F</t>
  </si>
  <si>
    <t>KD07E2483970</t>
  </si>
  <si>
    <t>9FMKD0725MF015613</t>
  </si>
  <si>
    <t>JBW85F</t>
  </si>
  <si>
    <t>KD07E2483985</t>
  </si>
  <si>
    <t>9FMKD0727MF015628</t>
  </si>
  <si>
    <t>JBW86F</t>
  </si>
  <si>
    <t>KD07E2483968</t>
  </si>
  <si>
    <t>9FMKD0725MF015627</t>
  </si>
  <si>
    <t>JBW87F</t>
  </si>
  <si>
    <t>KD07E2483021</t>
  </si>
  <si>
    <t>9FMKD072XMF015364</t>
  </si>
  <si>
    <t>JBW88F</t>
  </si>
  <si>
    <t>KD07E2483983</t>
  </si>
  <si>
    <t>9FMKD0723MF015626</t>
  </si>
  <si>
    <t>EZC06E</t>
  </si>
  <si>
    <t>KD07E2252015</t>
  </si>
  <si>
    <t>9FMKD0721HF012214</t>
  </si>
  <si>
    <t>TAYRONA</t>
  </si>
  <si>
    <t>LSR80A</t>
  </si>
  <si>
    <t>2009</t>
  </si>
  <si>
    <t>22P3000450</t>
  </si>
  <si>
    <t>9FK5YY11A92000450</t>
  </si>
  <si>
    <t>Particular</t>
  </si>
  <si>
    <t>LSR81A</t>
  </si>
  <si>
    <t>22P3000452</t>
  </si>
  <si>
    <t>9FK5YY11A92000452</t>
  </si>
  <si>
    <t>OFK313</t>
  </si>
  <si>
    <t>2002</t>
  </si>
  <si>
    <t>2692461</t>
  </si>
  <si>
    <t>9FH33UNG828004254</t>
  </si>
  <si>
    <t>BXA22C</t>
  </si>
  <si>
    <t>2010</t>
  </si>
  <si>
    <t>E3B4E004649</t>
  </si>
  <si>
    <t>9FK3B2112A2004649</t>
  </si>
  <si>
    <t>YAIGOJE APAPORIS</t>
  </si>
  <si>
    <t>CQA60</t>
  </si>
  <si>
    <t>E3B4E010190</t>
  </si>
  <si>
    <t>9FK3B2113D2010190</t>
  </si>
  <si>
    <t>HMJ58A</t>
  </si>
  <si>
    <t>2005</t>
  </si>
  <si>
    <t>JDZ91A</t>
  </si>
  <si>
    <t>2004</t>
  </si>
  <si>
    <t>157FMI3D034660</t>
  </si>
  <si>
    <t>9FSNF41A76C104997</t>
  </si>
  <si>
    <t>MUNCHIQUE</t>
  </si>
  <si>
    <t>LSR82A</t>
  </si>
  <si>
    <t>22P3000455</t>
  </si>
  <si>
    <t>9FK5YY11A92000455</t>
  </si>
  <si>
    <t>OQE548</t>
  </si>
  <si>
    <t>4G64KM0120</t>
  </si>
  <si>
    <t>9FJONV11350006251</t>
  </si>
  <si>
    <t>OQE549</t>
  </si>
  <si>
    <t>4G64KM0123</t>
  </si>
  <si>
    <t>9FJONV11650006258</t>
  </si>
  <si>
    <t>OVE224</t>
  </si>
  <si>
    <t>3195492</t>
  </si>
  <si>
    <t>9FH33UNG848003332</t>
  </si>
  <si>
    <t>OXB420</t>
  </si>
  <si>
    <t>4G64KM0127</t>
  </si>
  <si>
    <t>9FJ0NV11150006250</t>
  </si>
  <si>
    <t>AMK21</t>
  </si>
  <si>
    <t>G309E002103</t>
  </si>
  <si>
    <t>9FKDG04XX41002103</t>
  </si>
  <si>
    <t>BIY370</t>
  </si>
  <si>
    <t>1997</t>
  </si>
  <si>
    <t>4G63TH4510</t>
  </si>
  <si>
    <t>8X1P13VJLVC000329</t>
  </si>
  <si>
    <t>BTU95</t>
  </si>
  <si>
    <t>2008</t>
  </si>
  <si>
    <t>E371E006496</t>
  </si>
  <si>
    <t>9FK3B211Y82006496</t>
  </si>
  <si>
    <t>QBL98B</t>
  </si>
  <si>
    <t>E3B4E002337</t>
  </si>
  <si>
    <t>9FK3B211R92002337</t>
  </si>
  <si>
    <t>QBL99B</t>
  </si>
  <si>
    <t>E3B4E002331</t>
  </si>
  <si>
    <t>9FK3B211R92002331</t>
  </si>
  <si>
    <t>QIQ92C</t>
  </si>
  <si>
    <t>KAWASAKI</t>
  </si>
  <si>
    <t>2011</t>
  </si>
  <si>
    <t>LX150CEP30247</t>
  </si>
  <si>
    <t>9FLLXRC10BPJ01324</t>
  </si>
  <si>
    <t>NHR59E</t>
  </si>
  <si>
    <t>2019</t>
  </si>
  <si>
    <t>E3Y2E018615</t>
  </si>
  <si>
    <t>9FKDE0922K2018615</t>
  </si>
  <si>
    <t>NHR76E</t>
  </si>
  <si>
    <t>E3Y2E018645</t>
  </si>
  <si>
    <t>9FKDE0920K2018645</t>
  </si>
  <si>
    <t>SDR84E</t>
  </si>
  <si>
    <t>G3F2E007426</t>
  </si>
  <si>
    <t>9FKDG2813J2007426</t>
  </si>
  <si>
    <t>FPZ493</t>
  </si>
  <si>
    <t>2TRA664452</t>
  </si>
  <si>
    <t>8AJKX3CD4L2012163</t>
  </si>
  <si>
    <t>VWA87F</t>
  </si>
  <si>
    <t>2023</t>
  </si>
  <si>
    <t>E3Y2E093191</t>
  </si>
  <si>
    <t>9FKDE0920P2093191</t>
  </si>
  <si>
    <t>VWA88F</t>
  </si>
  <si>
    <t>E3Y2E093194</t>
  </si>
  <si>
    <t>9FKDE0926P2093194</t>
  </si>
  <si>
    <t>VWA89F</t>
  </si>
  <si>
    <t>E3Y2E093143</t>
  </si>
  <si>
    <t>9FKDE0920P2093143</t>
  </si>
  <si>
    <t>VWA90F</t>
  </si>
  <si>
    <t>E3Y2E093190</t>
  </si>
  <si>
    <t>9FKDE0929P2093190</t>
  </si>
  <si>
    <t>OWN70G</t>
  </si>
  <si>
    <t xml:space="preserve">G3L1E108638 </t>
  </si>
  <si>
    <t>9FKDG3612R2108638</t>
  </si>
  <si>
    <t>OWN71G</t>
  </si>
  <si>
    <t xml:space="preserve">G3L1E108769 </t>
  </si>
  <si>
    <t>9FKDG3616R2108769</t>
  </si>
  <si>
    <t>GCX008</t>
  </si>
  <si>
    <t>CSH237401</t>
  </si>
  <si>
    <t>WV1ZZZ2HZLA015112</t>
  </si>
  <si>
    <t>KXT382</t>
  </si>
  <si>
    <t>LWNF220981129</t>
  </si>
  <si>
    <t>9BG148DK0PC400786</t>
  </si>
  <si>
    <t>KXT384</t>
  </si>
  <si>
    <t>LWNF220881168</t>
  </si>
  <si>
    <t>9BG148DK0PC400372</t>
  </si>
  <si>
    <t>SERRANIA DE MANACACIAS</t>
  </si>
  <si>
    <t>KXT386</t>
  </si>
  <si>
    <t>LWNF220971153</t>
  </si>
  <si>
    <t>9BG148DK0PC400782</t>
  </si>
  <si>
    <t>KXT389</t>
  </si>
  <si>
    <t>LWNF220971108</t>
  </si>
  <si>
    <t>9BG148DK0PC400957</t>
  </si>
  <si>
    <t>PLANTAS MEDICINALES ORITO INGI ANDE</t>
  </si>
  <si>
    <t>KXT391</t>
  </si>
  <si>
    <t>LWNF220981138</t>
  </si>
  <si>
    <t>9BG148DK0PC400953</t>
  </si>
  <si>
    <t>KXT393</t>
  </si>
  <si>
    <t>LWNF220971134</t>
  </si>
  <si>
    <t>9BG148DK0PC400987</t>
  </si>
  <si>
    <t>OAK467</t>
  </si>
  <si>
    <t>HR16-003700P</t>
  </si>
  <si>
    <t>3N8CP5HE5ZL629070</t>
  </si>
  <si>
    <t>VAH63C</t>
  </si>
  <si>
    <t>2012</t>
  </si>
  <si>
    <t>57C1018786</t>
  </si>
  <si>
    <t>9FKKE1364C2018786</t>
  </si>
  <si>
    <t>CMQ75F</t>
  </si>
  <si>
    <t>KD07E2379398</t>
  </si>
  <si>
    <t>9FMKD0729KF014445</t>
  </si>
  <si>
    <t>OBG155</t>
  </si>
  <si>
    <t>2007</t>
  </si>
  <si>
    <t>343416</t>
  </si>
  <si>
    <t>8LBETF1E670003604</t>
  </si>
  <si>
    <t>ORO200</t>
  </si>
  <si>
    <t>342658</t>
  </si>
  <si>
    <t>8LBETF1E670003635</t>
  </si>
  <si>
    <t>OSA774</t>
  </si>
  <si>
    <t>335027</t>
  </si>
  <si>
    <t>8LBETF1E770003448</t>
  </si>
  <si>
    <t>CSK93H</t>
  </si>
  <si>
    <t>E3Y2E125782</t>
  </si>
  <si>
    <t>9FKDE0928S2125782</t>
  </si>
  <si>
    <t>CSK94H</t>
  </si>
  <si>
    <t>E3Y2E131568</t>
  </si>
  <si>
    <t>9FKDE0923S2131568</t>
  </si>
  <si>
    <t>CSK92H</t>
  </si>
  <si>
    <t>E3Y2E134894</t>
  </si>
  <si>
    <t>9FKDE0929S2134894</t>
  </si>
  <si>
    <t>AWR65D</t>
  </si>
  <si>
    <t>2014</t>
  </si>
  <si>
    <t>E3B4E011069</t>
  </si>
  <si>
    <t>9FK3B2110E2011069</t>
  </si>
  <si>
    <t>OQE757</t>
  </si>
  <si>
    <t>893949</t>
  </si>
  <si>
    <t>8LBETF3E8B0056715</t>
  </si>
  <si>
    <t>OQE758</t>
  </si>
  <si>
    <t>G16B717745</t>
  </si>
  <si>
    <t>8LDBSE440B0013791</t>
  </si>
  <si>
    <t>OSD452</t>
  </si>
  <si>
    <t>RENAULT</t>
  </si>
  <si>
    <t>A400C007431</t>
  </si>
  <si>
    <t>9FBHSRAJNDM007728</t>
  </si>
  <si>
    <t>CMT51F</t>
  </si>
  <si>
    <t>KD07E2395029</t>
  </si>
  <si>
    <t>9FMKD0720LF007028</t>
  </si>
  <si>
    <t>BVJ91F</t>
  </si>
  <si>
    <t>KD07E2395094</t>
  </si>
  <si>
    <t>9FMKD0728LF007021</t>
  </si>
  <si>
    <t>BVJ92F</t>
  </si>
  <si>
    <t>KD07E2394317</t>
  </si>
  <si>
    <t>9FMKD0724LF006349</t>
  </si>
  <si>
    <t>BVJ93F</t>
  </si>
  <si>
    <t>KD07E2394279</t>
  </si>
  <si>
    <t>9FMKD0720LF006302</t>
  </si>
  <si>
    <t>GJH93D</t>
  </si>
  <si>
    <t>E3L5E006886</t>
  </si>
  <si>
    <t>LBPKE1962E0011245</t>
  </si>
  <si>
    <t>GJH94D</t>
  </si>
  <si>
    <t>E3L5E006845</t>
  </si>
  <si>
    <t>LBPKE1966E0011264</t>
  </si>
  <si>
    <t>GJH95D</t>
  </si>
  <si>
    <t>E3L5E006946</t>
  </si>
  <si>
    <t>LBPKE1966E0011300</t>
  </si>
  <si>
    <t>LVV376</t>
  </si>
  <si>
    <t>LWNF222721260</t>
  </si>
  <si>
    <t>9BG148DK0PC427308</t>
  </si>
  <si>
    <t>EWW85E</t>
  </si>
  <si>
    <t>KD07E2174862</t>
  </si>
  <si>
    <t>9FMKD0722GF008106</t>
  </si>
  <si>
    <t>EWW89E</t>
  </si>
  <si>
    <t>KD07E2174934</t>
  </si>
  <si>
    <t>9FMKD0722GF008073</t>
  </si>
  <si>
    <t>EWW90E</t>
  </si>
  <si>
    <t>KD07E2174942</t>
  </si>
  <si>
    <t>9FMKD0724GF008074</t>
  </si>
  <si>
    <t>SIERRA NEVADA DE SANTA MARTA</t>
  </si>
  <si>
    <t>EWW91E</t>
  </si>
  <si>
    <t>KD07E2174930</t>
  </si>
  <si>
    <t>9FMKD0726GF008075</t>
  </si>
  <si>
    <t>EWW92E</t>
  </si>
  <si>
    <t>KD07E2174947</t>
  </si>
  <si>
    <t>9FMKD072XGF008077</t>
  </si>
  <si>
    <t>MACUIRA</t>
  </si>
  <si>
    <t>YWY50E</t>
  </si>
  <si>
    <t>KD07E2394305</t>
  </si>
  <si>
    <t>9FMKD0725LF006358</t>
  </si>
  <si>
    <t>YWY51E</t>
  </si>
  <si>
    <t>KD07E2395037</t>
  </si>
  <si>
    <t>9FMKD0727LF007074</t>
  </si>
  <si>
    <t>EWW93E</t>
  </si>
  <si>
    <t>KD07E2174945</t>
  </si>
  <si>
    <t>9FMKD0723GF008079</t>
  </si>
  <si>
    <t>EWW94E</t>
  </si>
  <si>
    <t>KD07E2174865</t>
  </si>
  <si>
    <t>9FMKD0721GF008078</t>
  </si>
  <si>
    <t>EWW95E</t>
  </si>
  <si>
    <t>KD07E2174879</t>
  </si>
  <si>
    <t>9FMKD0723GF008082</t>
  </si>
  <si>
    <t>EWW97E</t>
  </si>
  <si>
    <t>KD07E2174951</t>
  </si>
  <si>
    <t>9FMKD0725GF008052</t>
  </si>
  <si>
    <t>QMX97D</t>
  </si>
  <si>
    <t>E3L5E015458</t>
  </si>
  <si>
    <t>LBPKE196XF0019787</t>
  </si>
  <si>
    <t>NPT78F</t>
  </si>
  <si>
    <t>JA25E4645100</t>
  </si>
  <si>
    <t>9FMJA2592MF013446</t>
  </si>
  <si>
    <t>OBF892</t>
  </si>
  <si>
    <t>2006</t>
  </si>
  <si>
    <t>3408675</t>
  </si>
  <si>
    <t>9FH33UNG868009240</t>
  </si>
  <si>
    <t>OBI193</t>
  </si>
  <si>
    <t>VEHICULOS DE 6 O MAS PASAJEROS</t>
  </si>
  <si>
    <t>ZD30248601K</t>
  </si>
  <si>
    <t>JN1TG4E25Z0787235</t>
  </si>
  <si>
    <t>DHS97G</t>
  </si>
  <si>
    <t>E3Y2E150416</t>
  </si>
  <si>
    <t>9FKDE0927T2150416</t>
  </si>
  <si>
    <t>ofical</t>
  </si>
  <si>
    <t>DHS98G</t>
  </si>
  <si>
    <t>KZJ87</t>
  </si>
  <si>
    <t>E3B4E004676</t>
  </si>
  <si>
    <t>9FK3B2115A2004676</t>
  </si>
  <si>
    <t>XQL62C</t>
  </si>
  <si>
    <t>G391E005938</t>
  </si>
  <si>
    <t>9FKKG0411D2005938</t>
  </si>
  <si>
    <t>YKV51C</t>
  </si>
  <si>
    <t>G391E003480</t>
  </si>
  <si>
    <t>9FKKG0413D2003480</t>
  </si>
  <si>
    <t>ODT120</t>
  </si>
  <si>
    <t>A400C085906</t>
  </si>
  <si>
    <t>9FBHSRAJNFM395142</t>
  </si>
  <si>
    <t>CWV07G</t>
  </si>
  <si>
    <t>G3L1E047468</t>
  </si>
  <si>
    <t>9FKDG3611N2047468</t>
  </si>
  <si>
    <r>
      <rPr>
        <sz val="11"/>
        <rFont val="Arial Narrow"/>
        <family val="2"/>
      </rPr>
      <t>CWV08G</t>
    </r>
  </si>
  <si>
    <t>G3L1E053064</t>
  </si>
  <si>
    <t>9FKDG3617N2053064</t>
  </si>
  <si>
    <r>
      <rPr>
        <sz val="11"/>
        <rFont val="Arial Narrow"/>
        <family val="2"/>
      </rPr>
      <t>CWV09G</t>
    </r>
  </si>
  <si>
    <t>G3L1E053383</t>
  </si>
  <si>
    <t>9FKDG3611N2053383</t>
  </si>
  <si>
    <r>
      <rPr>
        <sz val="11"/>
        <rFont val="Arial Narrow"/>
        <family val="2"/>
      </rPr>
      <t>LVV369</t>
    </r>
  </si>
  <si>
    <t>LWNF222761014</t>
  </si>
  <si>
    <t>9BG148DK0PC427293</t>
  </si>
  <si>
    <t>REJ52B</t>
  </si>
  <si>
    <t>E3B4E003256</t>
  </si>
  <si>
    <t>9FK3B211E92003256</t>
  </si>
  <si>
    <t>OQE749</t>
  </si>
  <si>
    <t>J20A445856</t>
  </si>
  <si>
    <t>8LDCSV35880016655</t>
  </si>
  <si>
    <t>ZHN50D</t>
  </si>
  <si>
    <t>TE40E8124683</t>
  </si>
  <si>
    <t>1HFTE4069E4004435</t>
  </si>
  <si>
    <t>FLX75G</t>
  </si>
  <si>
    <t>G3L1E070857</t>
  </si>
  <si>
    <t>9FKDG3612P2070857</t>
  </si>
  <si>
    <t>FLX99G</t>
  </si>
  <si>
    <t>G3L1E070812</t>
  </si>
  <si>
    <t>9FKDG3612P2070812</t>
  </si>
  <si>
    <t>FLY28G</t>
  </si>
  <si>
    <t>G3L1E070845</t>
  </si>
  <si>
    <t>9FKDG3616P2070845</t>
  </si>
  <si>
    <t>FLY29G</t>
  </si>
  <si>
    <t>G3L1E070856</t>
  </si>
  <si>
    <t>9FKDG3610P2070856</t>
  </si>
  <si>
    <t>FLY30G</t>
  </si>
  <si>
    <t>G3L1E070821</t>
  </si>
  <si>
    <t>9FKDG3613P2070821</t>
  </si>
  <si>
    <t>FARALLONES DE CALI</t>
  </si>
  <si>
    <t>FLY31G</t>
  </si>
  <si>
    <t>G3L1E070847</t>
  </si>
  <si>
    <t>9FKDG361XP2070847</t>
  </si>
  <si>
    <t>FLY32G</t>
  </si>
  <si>
    <t>G3L1E070801</t>
  </si>
  <si>
    <t>9FKDG3618P2070801</t>
  </si>
  <si>
    <t>FLY33G</t>
  </si>
  <si>
    <t>G3L1E070835</t>
  </si>
  <si>
    <t>9FKDG3613P2070835</t>
  </si>
  <si>
    <t>FLY34G</t>
  </si>
  <si>
    <t>G3L1E070798</t>
  </si>
  <si>
    <t>9FKDG3611P2070798</t>
  </si>
  <si>
    <t>JCZ64F</t>
  </si>
  <si>
    <t>G3L1E070858</t>
  </si>
  <si>
    <t>9FKDG3614P2070858</t>
  </si>
  <si>
    <t>JCZ65F</t>
  </si>
  <si>
    <t>G3L1E070811</t>
  </si>
  <si>
    <t>9FKDG3610P2070811</t>
  </si>
  <si>
    <t>JCZ66F</t>
  </si>
  <si>
    <t>G3L1E070859</t>
  </si>
  <si>
    <t>9FKDG3616P2070859</t>
  </si>
  <si>
    <t>JCZ67F</t>
  </si>
  <si>
    <t>G3L1E070797</t>
  </si>
  <si>
    <t>9FKDG361XP2070797</t>
  </si>
  <si>
    <t>TYN42F</t>
  </si>
  <si>
    <t>G3L1E070839</t>
  </si>
  <si>
    <t>9FKDG3610P2070839</t>
  </si>
  <si>
    <t>FPZ492</t>
  </si>
  <si>
    <t>1GD4796635</t>
  </si>
  <si>
    <t>8AJHA3CD4L2099283</t>
  </si>
  <si>
    <t>FWY203</t>
  </si>
  <si>
    <t>2TRA709641</t>
  </si>
  <si>
    <t>8AJKX3CD6L2012410</t>
  </si>
  <si>
    <t>JLL001</t>
  </si>
  <si>
    <t>2TRA711278</t>
  </si>
  <si>
    <t>8AJKX3CD3L2012400</t>
  </si>
  <si>
    <t>JLL012</t>
  </si>
  <si>
    <t>2TRA715247</t>
  </si>
  <si>
    <t>8AJKX3CD1L2012413</t>
  </si>
  <si>
    <t>JOU320</t>
  </si>
  <si>
    <t>2TRA715630</t>
  </si>
  <si>
    <t>8AJKX3CD9L2012417</t>
  </si>
  <si>
    <t>ONL371</t>
  </si>
  <si>
    <t>2TRA707051</t>
  </si>
  <si>
    <t>8AJKX3CD0L2012421</t>
  </si>
  <si>
    <t>ONL372</t>
  </si>
  <si>
    <t>2TRA711141</t>
  </si>
  <si>
    <t>8AJKX3CDXL2012426</t>
  </si>
  <si>
    <t>ONL373</t>
  </si>
  <si>
    <t>A25AR266120</t>
  </si>
  <si>
    <t>JTMD13FV9LD525669</t>
  </si>
  <si>
    <t>OAK365</t>
  </si>
  <si>
    <t>2TRA712687</t>
  </si>
  <si>
    <t>8AJKX3CD4L2012390</t>
  </si>
  <si>
    <t>GDU473</t>
  </si>
  <si>
    <t>2TRA709578</t>
  </si>
  <si>
    <t>8AJKX3CD7L2012402</t>
  </si>
  <si>
    <t>GDU474</t>
  </si>
  <si>
    <t>2TRA710905</t>
  </si>
  <si>
    <t>8AJKX3CD3L2012378</t>
  </si>
  <si>
    <t>686AFN</t>
  </si>
  <si>
    <t>MOTOCARRO</t>
  </si>
  <si>
    <t>ZS163QML8T102011</t>
  </si>
  <si>
    <t>9F2A42000T5004001</t>
  </si>
  <si>
    <t>608AHE</t>
  </si>
  <si>
    <t xml:space="preserve">
ZS163QML8T101625</t>
  </si>
  <si>
    <t>9F2A42007T5003699</t>
  </si>
  <si>
    <t>679AFN</t>
  </si>
  <si>
    <t xml:space="preserve">
ZS163QML8T101608</t>
  </si>
  <si>
    <t xml:space="preserve">
9F2A42002T5003416</t>
  </si>
  <si>
    <t>OQE797</t>
  </si>
  <si>
    <t>2TRA082656</t>
  </si>
  <si>
    <t>8AJKX8CD2H2027054</t>
  </si>
  <si>
    <t>EL CORCHAL MONO HERNÁNDEZ</t>
  </si>
  <si>
    <t>OQE798</t>
  </si>
  <si>
    <t>2TRA014788</t>
  </si>
  <si>
    <t>8AJKX8CD0H2027022</t>
  </si>
  <si>
    <t>OQE800</t>
  </si>
  <si>
    <t>2GD0093174</t>
  </si>
  <si>
    <t>8AJKB8CD1H1670273</t>
  </si>
  <si>
    <t>OQE801</t>
  </si>
  <si>
    <t>2GD0157706</t>
  </si>
  <si>
    <t>8AJKB8CD8H1670268</t>
  </si>
  <si>
    <t>OQE802</t>
  </si>
  <si>
    <t>2GD0157166</t>
  </si>
  <si>
    <t>8AJKB8CD2H1670265</t>
  </si>
  <si>
    <t>OQE803</t>
  </si>
  <si>
    <t>2GD0151745</t>
  </si>
  <si>
    <t>8AJKB8CD5H1670244</t>
  </si>
  <si>
    <t>CIÉNAGA GRANDE DE SANTA MARTA</t>
  </si>
  <si>
    <t>OQE804</t>
  </si>
  <si>
    <t>2GD0120104</t>
  </si>
  <si>
    <t>8AJKB8CD7H1670147</t>
  </si>
  <si>
    <t>OQE805</t>
  </si>
  <si>
    <t>2GD0098752</t>
  </si>
  <si>
    <t>8AJKB8CD7H1670102</t>
  </si>
  <si>
    <t>WTH68E</t>
  </si>
  <si>
    <t>E3Y2E138859</t>
  </si>
  <si>
    <t>9FKDE0925S2138859</t>
  </si>
  <si>
    <t>EXJ01E</t>
  </si>
  <si>
    <t>E3L5E051459</t>
  </si>
  <si>
    <t>9FKDE0913H2051459</t>
  </si>
  <si>
    <t>EAK14G</t>
  </si>
  <si>
    <t>G3F2E028373</t>
  </si>
  <si>
    <t>9FKDG2821P2028373</t>
  </si>
  <si>
    <t>EAK63G</t>
  </si>
  <si>
    <t>G3F2E028438</t>
  </si>
  <si>
    <t>9FKDG2823P2028438</t>
  </si>
  <si>
    <t>EAM24G</t>
  </si>
  <si>
    <t>G3F2E028368</t>
  </si>
  <si>
    <t>9FKDG2828P2028368</t>
  </si>
  <si>
    <t>EAM43G</t>
  </si>
  <si>
    <t>G3L1E070846</t>
  </si>
  <si>
    <t>9FKDG3618P2070846</t>
  </si>
  <si>
    <t>EAM76G</t>
  </si>
  <si>
    <t>G3L1E070796</t>
  </si>
  <si>
    <t>9FKDG3618P2070796</t>
  </si>
  <si>
    <t>EAM93G</t>
  </si>
  <si>
    <t>G3L1E061219</t>
  </si>
  <si>
    <t>9FKDG3612P2061219</t>
  </si>
  <si>
    <t>FMO02E</t>
  </si>
  <si>
    <t>G391E015671</t>
  </si>
  <si>
    <t>9FKKG0417H2015671</t>
  </si>
  <si>
    <t>FMO03E</t>
  </si>
  <si>
    <t>E3L5E051912</t>
  </si>
  <si>
    <t>9FKDE0918H2051912</t>
  </si>
  <si>
    <t>FMO05E</t>
  </si>
  <si>
    <t>E3L5E051936</t>
  </si>
  <si>
    <t>9FKDE0910H2051936</t>
  </si>
  <si>
    <t>FMO07E</t>
  </si>
  <si>
    <t>G391E015679</t>
  </si>
  <si>
    <t>9FKKG0411H2015679</t>
  </si>
  <si>
    <t>FMO08E</t>
  </si>
  <si>
    <t>E3L5E051915</t>
  </si>
  <si>
    <t>9FKDE0913H2051915</t>
  </si>
  <si>
    <t>FMO09E</t>
  </si>
  <si>
    <t>E3L5E051889</t>
  </si>
  <si>
    <t>9FKDE0916H2051889</t>
  </si>
  <si>
    <t>FMO14E</t>
  </si>
  <si>
    <t>G391E015606</t>
  </si>
  <si>
    <t>9FKKG0417H2015606</t>
  </si>
  <si>
    <t>AQX35D</t>
  </si>
  <si>
    <t>JD21E2186473</t>
  </si>
  <si>
    <t>9FMJD212XEF001143</t>
  </si>
  <si>
    <t>EAM14G</t>
  </si>
  <si>
    <t>G3F2E028353</t>
  </si>
  <si>
    <t>9FKDG2826P2028353</t>
  </si>
  <si>
    <t>OET220</t>
  </si>
  <si>
    <t>2TRA707059</t>
  </si>
  <si>
    <t>8AJKX3CD9L2012420</t>
  </si>
  <si>
    <t>OKZ218</t>
  </si>
  <si>
    <t>2GD0095566</t>
  </si>
  <si>
    <t>8AJKB8CD0H1670281</t>
  </si>
  <si>
    <t>OKZ220</t>
  </si>
  <si>
    <t>2GD0161480</t>
  </si>
  <si>
    <t>8AJKB8CD5H1670311</t>
  </si>
  <si>
    <t>OKZ221</t>
  </si>
  <si>
    <t>2GD0160613</t>
  </si>
  <si>
    <t>8AJKB8CD6H1670303</t>
  </si>
  <si>
    <t>OKZ222</t>
  </si>
  <si>
    <t>2GD0161990</t>
  </si>
  <si>
    <t>8AJKB8CD7H1670312</t>
  </si>
  <si>
    <t>LPY863</t>
  </si>
  <si>
    <t>FORD</t>
  </si>
  <si>
    <t>SA2QPJ285607</t>
  </si>
  <si>
    <t>8AFAR23L1PJ285607</t>
  </si>
  <si>
    <t>906AHI</t>
  </si>
  <si>
    <t xml:space="preserve">
ZS163QML8T101387</t>
  </si>
  <si>
    <t>9F2A42005T5002955</t>
  </si>
  <si>
    <t>ICV20D</t>
  </si>
  <si>
    <t>E3L5E008169</t>
  </si>
  <si>
    <t>LBPKE1966E0011684</t>
  </si>
  <si>
    <t>ICV21D</t>
  </si>
  <si>
    <t>E3L5E007803</t>
  </si>
  <si>
    <t>LBPKE1961E0011401</t>
  </si>
  <si>
    <t>ICV22D</t>
  </si>
  <si>
    <t>E3L5E008086</t>
  </si>
  <si>
    <t>LBPKE1967E0011726</t>
  </si>
  <si>
    <t>OBG457</t>
  </si>
  <si>
    <t>512891</t>
  </si>
  <si>
    <t>8LBETF1E280008588</t>
  </si>
  <si>
    <t>OBG458</t>
  </si>
  <si>
    <t>513870</t>
  </si>
  <si>
    <t>8LBETF1E380008602</t>
  </si>
  <si>
    <t>BTU44</t>
  </si>
  <si>
    <t>E371E006476</t>
  </si>
  <si>
    <t>9FK3B211Y82006476</t>
  </si>
  <si>
    <t>CAHUINARI</t>
  </si>
  <si>
    <t>BTU93</t>
  </si>
  <si>
    <t>E371E006499</t>
  </si>
  <si>
    <t>9FK3B211Y82006499</t>
  </si>
  <si>
    <t>BTU96</t>
  </si>
  <si>
    <t>E371E006493</t>
  </si>
  <si>
    <t>9FK3B211Y82006493</t>
  </si>
  <si>
    <t>BTU97</t>
  </si>
  <si>
    <t>E371E006498</t>
  </si>
  <si>
    <t>9FK3B211Y82006498</t>
  </si>
  <si>
    <t>JHC87B</t>
  </si>
  <si>
    <t>E371E006480</t>
  </si>
  <si>
    <t>9FK3B211Y82006480</t>
  </si>
  <si>
    <t>JHC88B</t>
  </si>
  <si>
    <t>E371E006488</t>
  </si>
  <si>
    <t>9FK3B211Y82006488</t>
  </si>
  <si>
    <t>JHC89B</t>
  </si>
  <si>
    <t>E371E006481</t>
  </si>
  <si>
    <t>9FK3B211Y82006481</t>
  </si>
  <si>
    <t>OJX639</t>
  </si>
  <si>
    <t>P02XRJ405133</t>
  </si>
  <si>
    <t>8AFBR01E3RJ405133</t>
  </si>
  <si>
    <t>OXK033</t>
  </si>
  <si>
    <t>4G64HT5012</t>
  </si>
  <si>
    <t>9FJ0NV11440005429</t>
  </si>
  <si>
    <t>OQD17E</t>
  </si>
  <si>
    <t>KD07E2277271</t>
  </si>
  <si>
    <t>9FMKD0728JF006271</t>
  </si>
  <si>
    <t>HXK12G</t>
  </si>
  <si>
    <t>G3F2E028372</t>
  </si>
  <si>
    <t>9FKDG282XP2028372</t>
  </si>
  <si>
    <t>HXK13G</t>
  </si>
  <si>
    <t>G3F2E028370</t>
  </si>
  <si>
    <t>9FKDG2826P2028370</t>
  </si>
  <si>
    <t>HXK14G</t>
  </si>
  <si>
    <t>G3F2E028367</t>
  </si>
  <si>
    <t>9FKDG2826P2028367</t>
  </si>
  <si>
    <t>HXK15G</t>
  </si>
  <si>
    <t>G3F2E028415</t>
  </si>
  <si>
    <t>9FKDG2822P2028415</t>
  </si>
  <si>
    <t>IXR93B</t>
  </si>
  <si>
    <t>E371E006490</t>
  </si>
  <si>
    <t>9FK3B211Y82006490</t>
  </si>
  <si>
    <t>WLA42H</t>
  </si>
  <si>
    <t xml:space="preserve">
SUZUKI</t>
  </si>
  <si>
    <t>157FMJ-3A*AHR017627*</t>
  </si>
  <si>
    <t>LC6JCK4P9T0034419</t>
  </si>
  <si>
    <t>WLA41H</t>
  </si>
  <si>
    <t xml:space="preserve">
157FMJ-3A*AHR017517*</t>
  </si>
  <si>
    <t>LC6JCK4P3T0034478</t>
  </si>
  <si>
    <t>JLL030</t>
  </si>
  <si>
    <t>2GD4782012</t>
  </si>
  <si>
    <t>8AJKB3CD3L1621927</t>
  </si>
  <si>
    <t>JLL031</t>
  </si>
  <si>
    <t>2GD4781242</t>
  </si>
  <si>
    <t>8AJKB3CD7L1621882</t>
  </si>
  <si>
    <t>ORO199</t>
  </si>
  <si>
    <t>342666</t>
  </si>
  <si>
    <t>8LBETF1E970003628</t>
  </si>
  <si>
    <t>TAG76H</t>
  </si>
  <si>
    <t xml:space="preserve">
157FMJ-3A*AHR017640*</t>
  </si>
  <si>
    <t>LC6JCK4P4T0034487</t>
  </si>
  <si>
    <t>FSW30B</t>
  </si>
  <si>
    <t>E371E006226</t>
  </si>
  <si>
    <t>9FK3B211272006226</t>
  </si>
  <si>
    <t>HFQ03H</t>
  </si>
  <si>
    <t>MD43E2226590</t>
  </si>
  <si>
    <t>9FMMD439XSE009764</t>
  </si>
  <si>
    <t>HFQ12H</t>
  </si>
  <si>
    <t>MD43E2224417</t>
  </si>
  <si>
    <t>9FMMD4398SE008855</t>
  </si>
  <si>
    <t>HFQ31H</t>
  </si>
  <si>
    <t>MD43E2226453</t>
  </si>
  <si>
    <t>9FMMD4399SE009481</t>
  </si>
  <si>
    <t>JSK830</t>
  </si>
  <si>
    <t>YS23E280C067588</t>
  </si>
  <si>
    <t>8ANBD33F6TL245092</t>
  </si>
  <si>
    <t>BRV61</t>
  </si>
  <si>
    <t>E371E005880</t>
  </si>
  <si>
    <t>9FK3B211Y82005880</t>
  </si>
  <si>
    <t>GTI29B</t>
  </si>
  <si>
    <t>E37E006495</t>
  </si>
  <si>
    <t>9FK3B211Y82006495</t>
  </si>
  <si>
    <t>OYI17B</t>
  </si>
  <si>
    <t>E3F4E065777</t>
  </si>
  <si>
    <t>9FKKE1390E2065777</t>
  </si>
  <si>
    <t>OLD PROVIDENCE MC BEAN LAGOON</t>
  </si>
  <si>
    <t>908AHN</t>
  </si>
  <si>
    <t>CERONTE</t>
  </si>
  <si>
    <t xml:space="preserve">
MOTOCARRO</t>
  </si>
  <si>
    <t>ZS163FML8T101827</t>
  </si>
  <si>
    <t xml:space="preserve">
9FLHCMZ05TJJ18417</t>
  </si>
  <si>
    <t>SF ISLA COROTA</t>
  </si>
  <si>
    <t>ELL78E</t>
  </si>
  <si>
    <t>LX150CEPV9023</t>
  </si>
  <si>
    <t>9FLLXRJ15GPJ02513</t>
  </si>
  <si>
    <t>CABO MANGLARES</t>
  </si>
  <si>
    <t>ONK803</t>
  </si>
  <si>
    <t>J24B1304953</t>
  </si>
  <si>
    <t>JS3TD04V6H4100374</t>
  </si>
  <si>
    <t>HDK14D</t>
  </si>
  <si>
    <t>JD21E2193441</t>
  </si>
  <si>
    <t>9FMJD2125EF002121</t>
  </si>
  <si>
    <t>ZGX43D</t>
  </si>
  <si>
    <t>KD07E2151916</t>
  </si>
  <si>
    <t>9FMKD0725GF000713</t>
  </si>
  <si>
    <t>ZGX44D</t>
  </si>
  <si>
    <t>KD07E2151923</t>
  </si>
  <si>
    <t>9FMKD0728GF000690</t>
  </si>
  <si>
    <t>JUP861</t>
  </si>
  <si>
    <t>2GD4788665</t>
  </si>
  <si>
    <t>8AJKB3CDXL1622220</t>
  </si>
  <si>
    <t>OQE655</t>
  </si>
  <si>
    <t>2GD4788893</t>
  </si>
  <si>
    <t>8AJKB3CD7L1622224</t>
  </si>
  <si>
    <t>WYT52E</t>
  </si>
  <si>
    <t>E3Y2E027532</t>
  </si>
  <si>
    <t>9FKDE092XK2027532</t>
  </si>
  <si>
    <t>BUS62</t>
  </si>
  <si>
    <t>E371E006961</t>
  </si>
  <si>
    <t>9FK3B211X82006961</t>
  </si>
  <si>
    <t>BUS63</t>
  </si>
  <si>
    <t>E371E006920</t>
  </si>
  <si>
    <t>9FK3B211W82006920</t>
  </si>
  <si>
    <t>BYJ02E</t>
  </si>
  <si>
    <t>H402223131</t>
  </si>
  <si>
    <t>9FSSH42A7HC027286</t>
  </si>
  <si>
    <t>BYN32E</t>
  </si>
  <si>
    <t>H402223132</t>
  </si>
  <si>
    <t>9FSSH42A0HC027288</t>
  </si>
  <si>
    <t>BYN40E</t>
  </si>
  <si>
    <t>H402223127</t>
  </si>
  <si>
    <t>9FSSH42A9HC027287</t>
  </si>
  <si>
    <t>BYQ30E</t>
  </si>
  <si>
    <t>H402223126</t>
  </si>
  <si>
    <t>9FSSH42A5HC027285</t>
  </si>
  <si>
    <t>BZA10E</t>
  </si>
  <si>
    <t>H402223141</t>
  </si>
  <si>
    <t>9FSSH42A1HC027283</t>
  </si>
  <si>
    <t>FWY292</t>
  </si>
  <si>
    <t>LWNF242141081</t>
  </si>
  <si>
    <t>9BG1481K0SC409953</t>
  </si>
  <si>
    <t>NPK508</t>
  </si>
  <si>
    <t>RENAULT DUSTER</t>
  </si>
  <si>
    <t>A460D058260</t>
  </si>
  <si>
    <t>9FBHJD402SM072138</t>
  </si>
  <si>
    <t>SUBDIRECCION DE SOSTENIBILIDAD Y NEGOCIOS AMBIENTALES</t>
  </si>
  <si>
    <t>NPK509</t>
  </si>
  <si>
    <t>A460D058122</t>
  </si>
  <si>
    <t>9FBHJD40401SM072132</t>
  </si>
  <si>
    <t>SUBDIRECCION DE GESTION Y MANEJO DE AREAS PROTEGIDAS</t>
  </si>
  <si>
    <t>DAR70C</t>
  </si>
  <si>
    <t>E3B4E004656</t>
  </si>
  <si>
    <t>9FK3B211XA2004656</t>
  </si>
  <si>
    <t>MJS482</t>
  </si>
  <si>
    <t>189285</t>
  </si>
  <si>
    <t>8LBETF3EXD0165714</t>
  </si>
  <si>
    <t>OKZ227</t>
  </si>
  <si>
    <t>SA2PHJ454890</t>
  </si>
  <si>
    <t>8AFAR23L0HJ454890</t>
  </si>
  <si>
    <t>NPK832</t>
  </si>
  <si>
    <t xml:space="preserve"> 4N16UBA4491</t>
  </si>
  <si>
    <t>MMBJLLC10TH003721</t>
  </si>
  <si>
    <t>GRUPO DE PROCESOS CORPORATIVOS</t>
  </si>
  <si>
    <t>OBH667</t>
  </si>
  <si>
    <t>JEEP</t>
  </si>
  <si>
    <t>1C4NJDCB2ED658054</t>
  </si>
  <si>
    <t>OET007</t>
  </si>
  <si>
    <t>SA2PHJ454891</t>
  </si>
  <si>
    <t>8AFAR23L2HJ454891</t>
  </si>
  <si>
    <t>OSB173</t>
  </si>
  <si>
    <t>MAHINDRA</t>
  </si>
  <si>
    <t>HSE4D21113</t>
  </si>
  <si>
    <t>MA1TZ4HSNF6084315</t>
  </si>
  <si>
    <t>OXW006</t>
  </si>
  <si>
    <t>2GD4312862</t>
  </si>
  <si>
    <t>8AJKB8CD0J1672053</t>
  </si>
  <si>
    <t>OXW011</t>
  </si>
  <si>
    <t>KIA</t>
  </si>
  <si>
    <t>D4CBF817888</t>
  </si>
  <si>
    <t>KNCSJY76AG7007902</t>
  </si>
  <si>
    <t>XBI43C</t>
  </si>
  <si>
    <t>G391E004441</t>
  </si>
  <si>
    <t>9FKKG0419D2004441</t>
  </si>
  <si>
    <t>GCW927</t>
  </si>
  <si>
    <t>SUBARU</t>
  </si>
  <si>
    <t>YH96602</t>
  </si>
  <si>
    <t>JF1SK7LL5KG036693</t>
  </si>
  <si>
    <t>GDU537</t>
  </si>
  <si>
    <t>LWN F222731103</t>
  </si>
  <si>
    <t>9BG148FK0PC427724</t>
  </si>
  <si>
    <t>NPK554</t>
  </si>
  <si>
    <t>A460D057970</t>
  </si>
  <si>
    <t>9FBHJD405SM073266</t>
  </si>
  <si>
    <t xml:space="preserve">SUBDIRECCION ADMINISTRATIVA Y FINANCIERA </t>
  </si>
  <si>
    <t>OSB103</t>
  </si>
  <si>
    <t>CNE026947</t>
  </si>
  <si>
    <t>WV1ZZZ2HZEA000008</t>
  </si>
  <si>
    <t>OJY069</t>
  </si>
  <si>
    <t>CCZ490731</t>
  </si>
  <si>
    <t>WVGZZZ5NZGW025063</t>
  </si>
  <si>
    <t>OQF615</t>
  </si>
  <si>
    <t>CNF010152</t>
  </si>
  <si>
    <t>WV1ZZZ2HZEA000201</t>
  </si>
  <si>
    <t>OSB175</t>
  </si>
  <si>
    <t>HSE4D21097</t>
  </si>
  <si>
    <t>MA1TZ4HSNF6084305</t>
  </si>
  <si>
    <t>ZEM22E</t>
  </si>
  <si>
    <t>E3Y2E041133</t>
  </si>
  <si>
    <t>9FKDE0929L2041133</t>
  </si>
  <si>
    <t>IUR42H</t>
  </si>
  <si>
    <t>G3L1E144630</t>
  </si>
  <si>
    <t>9FKDG3614S2144630</t>
  </si>
  <si>
    <t>IUR43H</t>
  </si>
  <si>
    <t>G3L1E156386</t>
  </si>
  <si>
    <t>9FKDG3612S2156386</t>
  </si>
  <si>
    <t>IUR44H</t>
  </si>
  <si>
    <t>G3L1E156432</t>
  </si>
  <si>
    <t>9FKDG3615S2156432</t>
  </si>
  <si>
    <t>IUR45H</t>
  </si>
  <si>
    <t>G3L1E156879</t>
  </si>
  <si>
    <t xml:space="preserve"> 9FKDG3613S2156879</t>
  </si>
  <si>
    <t>IUR23H</t>
  </si>
  <si>
    <t>E3Y2E133489</t>
  </si>
  <si>
    <t>9FKDE0926S2133489</t>
  </si>
  <si>
    <t>IUR25H</t>
  </si>
  <si>
    <t>G3L1E151244</t>
  </si>
  <si>
    <t>9FKDG3611S2151244</t>
  </si>
  <si>
    <t>IUR26H</t>
  </si>
  <si>
    <t>E3Y2E131816</t>
  </si>
  <si>
    <t>9FKDE0927S2131816</t>
  </si>
  <si>
    <t>IUS15H</t>
  </si>
  <si>
    <t>G3L1E156642</t>
  </si>
  <si>
    <t>9FKDG3615S2156642</t>
  </si>
  <si>
    <t>ONK783</t>
  </si>
  <si>
    <t>NJ6197</t>
  </si>
  <si>
    <t>8LBETF3W1G0383019</t>
  </si>
  <si>
    <t>ZEM23E</t>
  </si>
  <si>
    <t>E3Y2E045681</t>
  </si>
  <si>
    <t>9FKDE0925L2045681</t>
  </si>
  <si>
    <t>ZEM24E</t>
  </si>
  <si>
    <t>E3Y2E045673</t>
  </si>
  <si>
    <t>9FKDE0926L2045673</t>
  </si>
  <si>
    <t>ZEM25E</t>
  </si>
  <si>
    <t>E3Y2E045682</t>
  </si>
  <si>
    <t>9FKDE0927L2045682</t>
  </si>
  <si>
    <t>ETB54H</t>
  </si>
  <si>
    <t xml:space="preserve"> E3Y2E140336</t>
  </si>
  <si>
    <t>9FKDE0925S2140336</t>
  </si>
  <si>
    <t>ETB55H</t>
  </si>
  <si>
    <t>E3Y2E143367</t>
  </si>
  <si>
    <t>9FKDE0929S2143367</t>
  </si>
  <si>
    <t>TUPARRO</t>
  </si>
  <si>
    <t>ETB56H</t>
  </si>
  <si>
    <t>E3Y2E143981</t>
  </si>
  <si>
    <t>9FKDE0925S2143981</t>
  </si>
  <si>
    <t>ETB57H</t>
  </si>
  <si>
    <t>E3Y2E140395</t>
  </si>
  <si>
    <t>9FKDE092XS2140395</t>
  </si>
  <si>
    <t>ETB58H</t>
  </si>
  <si>
    <t>E3Y2E132003</t>
  </si>
  <si>
    <t>9FKDE0924S2132003</t>
  </si>
  <si>
    <t>ETB59H</t>
  </si>
  <si>
    <t xml:space="preserve"> E3Y2E142525</t>
  </si>
  <si>
    <t>9FKDE0927S2142525</t>
  </si>
  <si>
    <t>FPZ005</t>
  </si>
  <si>
    <t>K1D02149</t>
  </si>
  <si>
    <t>WF0CP6B92K1D02149</t>
  </si>
  <si>
    <t>OJZ740</t>
  </si>
  <si>
    <t>4N16UAH7207</t>
  </si>
  <si>
    <t>MMBJJLC10SH002896</t>
  </si>
  <si>
    <t>ONK972</t>
  </si>
  <si>
    <t>PA1807</t>
  </si>
  <si>
    <t>8LBETF3W0H0351664</t>
  </si>
  <si>
    <t>OQE771</t>
  </si>
  <si>
    <t>QR25611557B</t>
  </si>
  <si>
    <t>JN8TBNT30Z0002128</t>
  </si>
  <si>
    <t>OQF643</t>
  </si>
  <si>
    <t>2TR8810084</t>
  </si>
  <si>
    <t>8AJFX29G0G6608477</t>
  </si>
  <si>
    <t>OQF644</t>
  </si>
  <si>
    <t>2TR8804929</t>
  </si>
  <si>
    <t>8AJFX29G0G6608494</t>
  </si>
  <si>
    <t>OQF697</t>
  </si>
  <si>
    <t>2GD4324395</t>
  </si>
  <si>
    <t>8AJKB8CD2J1672247</t>
  </si>
  <si>
    <t>FPZ006</t>
  </si>
  <si>
    <t>2GD-4550435</t>
  </si>
  <si>
    <t>8AJKB8CD7K1677932</t>
  </si>
  <si>
    <t>IUR24H</t>
  </si>
  <si>
    <t>E3Y2E133120</t>
  </si>
  <si>
    <t>9FKDE0922S2133120</t>
  </si>
  <si>
    <t>OJZ741</t>
  </si>
  <si>
    <t>4N16UAH6799</t>
  </si>
  <si>
    <t>MMBJJLC10SH002837</t>
  </si>
  <si>
    <t>OKZ117</t>
  </si>
  <si>
    <t>2TR-B023856</t>
  </si>
  <si>
    <t>8AJKX3CD9P2014304</t>
  </si>
  <si>
    <t>OQF662</t>
  </si>
  <si>
    <t>2TRA106128</t>
  </si>
  <si>
    <t>8AJKX8CD5H2027081</t>
  </si>
  <si>
    <t>PGA50D</t>
  </si>
  <si>
    <t>E3L5E055009</t>
  </si>
  <si>
    <t>9FKDE0913H2055009</t>
  </si>
  <si>
    <t>AZH46C</t>
  </si>
  <si>
    <t>E3B4E005542</t>
  </si>
  <si>
    <t>9FK3B2119B2005542</t>
  </si>
  <si>
    <t>OQF663</t>
  </si>
  <si>
    <t>2TRA070311</t>
  </si>
  <si>
    <t>8AJKX8CD1H2027045</t>
  </si>
  <si>
    <t>PGA48D</t>
  </si>
  <si>
    <t>E3L5E056980</t>
  </si>
  <si>
    <t>9FKDE0916H2056980</t>
  </si>
  <si>
    <t>PGA51D</t>
  </si>
  <si>
    <t>E3L5E055694</t>
  </si>
  <si>
    <t>9FKDE0910H2055694</t>
  </si>
  <si>
    <t>XJU01G</t>
  </si>
  <si>
    <t>EJA1-187979</t>
  </si>
  <si>
    <t>MB8EL11B3R8101321</t>
  </si>
  <si>
    <t>XJU02G</t>
  </si>
  <si>
    <t>EJA1-183847</t>
  </si>
  <si>
    <t>MB8EL11BXR8100666</t>
  </si>
  <si>
    <t>ZZL19C</t>
  </si>
  <si>
    <t>E3L5E055557</t>
  </si>
  <si>
    <t>9FKDE0911H2055557</t>
  </si>
  <si>
    <t>ZZL20C</t>
  </si>
  <si>
    <t>E3L5E051764</t>
  </si>
  <si>
    <t>9FKDE0918H2051764</t>
  </si>
  <si>
    <t>NPK802</t>
  </si>
  <si>
    <t>YS23E280C067103</t>
  </si>
  <si>
    <t>8ANBD33F5TL224413</t>
  </si>
  <si>
    <t>XYB23H</t>
  </si>
  <si>
    <t>KD07E-2856209</t>
  </si>
  <si>
    <t>9FMKD0795TF041446</t>
  </si>
  <si>
    <t>XYB24H</t>
  </si>
  <si>
    <t>KD07E-2856141</t>
  </si>
  <si>
    <t>9FMKD0791TF041539</t>
  </si>
  <si>
    <t>DMJ06H</t>
  </si>
  <si>
    <t xml:space="preserve"> KD07E-2855466</t>
  </si>
  <si>
    <t>9FMKD0793TF039131</t>
  </si>
  <si>
    <t>DMK52H</t>
  </si>
  <si>
    <t xml:space="preserve"> KD07E-2855467</t>
  </si>
  <si>
    <t xml:space="preserve"> 9FMKD0794TF039137</t>
  </si>
  <si>
    <t>DMK54H</t>
  </si>
  <si>
    <t>KD07E-2855527</t>
  </si>
  <si>
    <t>9FMKD0794TF039154</t>
  </si>
  <si>
    <t>DMK60H</t>
  </si>
  <si>
    <t>KD07E-2855465</t>
  </si>
  <si>
    <t xml:space="preserve"> 9FMKD0795TF039129</t>
  </si>
  <si>
    <t>DMK62H</t>
  </si>
  <si>
    <t xml:space="preserve"> KD07E-2855475</t>
  </si>
  <si>
    <t xml:space="preserve"> 9FMKD0795TF039132</t>
  </si>
  <si>
    <t>XRG54H</t>
  </si>
  <si>
    <t>MD43E-2389428</t>
  </si>
  <si>
    <t>9FMMD4395TF036950</t>
  </si>
  <si>
    <t>PNN LAS ORQUIDEAS</t>
  </si>
  <si>
    <t>OBG152</t>
  </si>
  <si>
    <t>H25A166536</t>
  </si>
  <si>
    <t>8LDCSV37070009425</t>
  </si>
  <si>
    <t>CYR87I</t>
  </si>
  <si>
    <t>MD43E-2453331</t>
  </si>
  <si>
    <t>9FMMD4390TF048181</t>
  </si>
  <si>
    <t>430800762132000</t>
  </si>
  <si>
    <t>PNN HERMOSAS</t>
  </si>
  <si>
    <t>CYR88I</t>
  </si>
  <si>
    <t>MD43E-2453293</t>
  </si>
  <si>
    <t>9FMMD4390TF048214</t>
  </si>
  <si>
    <t>4308007621358000</t>
  </si>
  <si>
    <t>CYR89I</t>
  </si>
  <si>
    <t>MD43E-2453348</t>
  </si>
  <si>
    <t>9FMMD4391TF048173</t>
  </si>
  <si>
    <t>4308007621383000</t>
  </si>
  <si>
    <t>CYR90I</t>
  </si>
  <si>
    <t>MD43E-2453364</t>
  </si>
  <si>
    <t>9FMMD4391TF048237</t>
  </si>
  <si>
    <t>4308007621422000</t>
  </si>
  <si>
    <t>CYR91I</t>
  </si>
  <si>
    <t>MD43E-2453298</t>
  </si>
  <si>
    <t>9FMMD4391TF048238</t>
  </si>
  <si>
    <t>4308007621450000</t>
  </si>
  <si>
    <t>CYR92I</t>
  </si>
  <si>
    <t>MD43E-2453288</t>
  </si>
  <si>
    <t>9FMMD439XTF048236</t>
  </si>
  <si>
    <t>4308007621498000</t>
  </si>
  <si>
    <t>AEP98I</t>
  </si>
  <si>
    <t xml:space="preserve"> KD07E-2856754</t>
  </si>
  <si>
    <t xml:space="preserve">9FMKD0792TF043140 </t>
  </si>
  <si>
    <t>10573200355530</t>
  </si>
  <si>
    <t>AEP97I</t>
  </si>
  <si>
    <t>KD07E-2856756</t>
  </si>
  <si>
    <t>9FMKD0794TF043138</t>
  </si>
  <si>
    <t>AEP99I</t>
  </si>
  <si>
    <t>KD07E-2856722</t>
  </si>
  <si>
    <t>9FMKD0795TF043181</t>
  </si>
  <si>
    <t xml:space="preserve"> JLL146</t>
  </si>
  <si>
    <t>2GDG665952</t>
  </si>
  <si>
    <t>8AJKB3CDXT6551863</t>
  </si>
  <si>
    <t>XWK09H</t>
  </si>
  <si>
    <t xml:space="preserve">KD07E-2856760 </t>
  </si>
  <si>
    <t>9FMKDO797TF043134</t>
  </si>
  <si>
    <t>PNN Alto Fragua</t>
  </si>
  <si>
    <t>XWK08H</t>
  </si>
  <si>
    <t>KD07E-2856762</t>
  </si>
  <si>
    <t>9FMKD0793TF043132</t>
  </si>
  <si>
    <t>XWK07H</t>
  </si>
  <si>
    <t>KD07E-2856766</t>
  </si>
  <si>
    <t>9FMKD0791TF043128</t>
  </si>
  <si>
    <t>AQA96I</t>
  </si>
  <si>
    <t>KD07E-2856769</t>
  </si>
  <si>
    <t>9FMKD0796TF043125</t>
  </si>
  <si>
    <t>SFF Orito</t>
  </si>
  <si>
    <t>AQA95I</t>
  </si>
  <si>
    <t>KD07E-2856772</t>
  </si>
  <si>
    <t>9FMKD0792TF043123</t>
  </si>
  <si>
    <t>AQA94I</t>
  </si>
  <si>
    <t>KD07E-2856773</t>
  </si>
  <si>
    <t>9FMKD0790TF043122</t>
  </si>
  <si>
    <t>AQA93I</t>
  </si>
  <si>
    <t>KD07E-2856721</t>
  </si>
  <si>
    <t>9FMKD079XTF043127</t>
  </si>
  <si>
    <t>AQA92I</t>
  </si>
  <si>
    <t>KD07E-2856768</t>
  </si>
  <si>
    <t xml:space="preserve">9FMKD0798TF043126 </t>
  </si>
  <si>
    <t>OJX680</t>
  </si>
  <si>
    <t>2GD-G644854</t>
  </si>
  <si>
    <t>8AJKB3CD3T1723664</t>
  </si>
  <si>
    <t>HERMOSAS</t>
  </si>
  <si>
    <t>308AGW</t>
  </si>
  <si>
    <t>MOTOCARGUERO</t>
  </si>
  <si>
    <t>ZS163QML8T107370</t>
  </si>
  <si>
    <t>9F2A42007V5003754</t>
  </si>
  <si>
    <t>BXA761</t>
  </si>
  <si>
    <t>157FMJ-3A*AHR031382*</t>
  </si>
  <si>
    <t xml:space="preserve"> LC6JCK4P9T0050782</t>
  </si>
  <si>
    <t>DMI CINARUCO</t>
  </si>
  <si>
    <t>BXA771</t>
  </si>
  <si>
    <t>157FMJ-3A*AHR031376*</t>
  </si>
  <si>
    <t xml:space="preserve"> LC6JCK4PXT0050760</t>
  </si>
  <si>
    <t xml:space="preserve"> BXA791</t>
  </si>
  <si>
    <t>157FMJ-3A*AHR031464*</t>
  </si>
  <si>
    <t>LC6JCK4P8T0050773</t>
  </si>
  <si>
    <t>09853024</t>
  </si>
  <si>
    <t>09854014</t>
  </si>
  <si>
    <t>03454014</t>
  </si>
  <si>
    <t>09857042</t>
  </si>
  <si>
    <t>06241001</t>
  </si>
  <si>
    <t>03454021</t>
  </si>
  <si>
    <t>08854022</t>
  </si>
  <si>
    <t>15954011</t>
  </si>
  <si>
    <t>09857072</t>
  </si>
  <si>
    <t>09854041</t>
  </si>
  <si>
    <t>09854042</t>
  </si>
  <si>
    <t>04554006</t>
  </si>
  <si>
    <t>09854031</t>
  </si>
  <si>
    <t>09854019</t>
  </si>
  <si>
    <t>03454037</t>
  </si>
  <si>
    <t>03036068</t>
  </si>
  <si>
    <t>09042048</t>
  </si>
  <si>
    <t>08836024</t>
  </si>
  <si>
    <t>09042061</t>
  </si>
  <si>
    <t>09042062</t>
  </si>
  <si>
    <t>09854038</t>
  </si>
  <si>
    <t>01642054</t>
  </si>
  <si>
    <t>08636058</t>
  </si>
  <si>
    <t>09242022</t>
  </si>
  <si>
    <t>09042047</t>
  </si>
  <si>
    <t>01642043</t>
  </si>
  <si>
    <t>03454003</t>
  </si>
  <si>
    <t>03457066</t>
  </si>
  <si>
    <t>08857015</t>
  </si>
  <si>
    <t>09042060</t>
  </si>
  <si>
    <t>15957015</t>
  </si>
  <si>
    <t>01642042</t>
  </si>
  <si>
    <t>01646023</t>
  </si>
  <si>
    <t>03042051</t>
  </si>
  <si>
    <t>09857021</t>
  </si>
  <si>
    <t>09042066</t>
  </si>
  <si>
    <t>01642023</t>
  </si>
  <si>
    <t>08036021</t>
  </si>
  <si>
    <t>03457024</t>
  </si>
  <si>
    <t>06435027</t>
  </si>
  <si>
    <t>09042015</t>
  </si>
  <si>
    <t>01636045</t>
  </si>
  <si>
    <t>01642016</t>
  </si>
  <si>
    <t>01642015</t>
  </si>
  <si>
    <t>04236112</t>
  </si>
  <si>
    <t>06475016</t>
  </si>
  <si>
    <t>06242025</t>
  </si>
  <si>
    <t>03036055</t>
  </si>
  <si>
    <t>08036007</t>
  </si>
  <si>
    <t>09042012</t>
  </si>
  <si>
    <t>03042078</t>
  </si>
  <si>
    <t>09236021</t>
  </si>
  <si>
    <t>09042035</t>
  </si>
  <si>
    <t>06242030</t>
  </si>
  <si>
    <t>06236111</t>
  </si>
  <si>
    <t>09042068</t>
  </si>
  <si>
    <t>01642032</t>
  </si>
  <si>
    <t>03042052</t>
  </si>
  <si>
    <t>09042046</t>
  </si>
  <si>
    <t>06442055</t>
  </si>
  <si>
    <t>06236058</t>
  </si>
  <si>
    <t>01642031</t>
  </si>
  <si>
    <t>08836028</t>
  </si>
  <si>
    <t>09036194</t>
  </si>
  <si>
    <t>01642028</t>
  </si>
  <si>
    <t>06436064</t>
  </si>
  <si>
    <t>01642030</t>
  </si>
  <si>
    <t>06442052</t>
  </si>
  <si>
    <t>09042049</t>
  </si>
  <si>
    <t>09242007</t>
  </si>
  <si>
    <t>09042036</t>
  </si>
  <si>
    <t xml:space="preserve">01642023
</t>
  </si>
  <si>
    <t>09242009</t>
  </si>
  <si>
    <t>37242001</t>
  </si>
  <si>
    <t>08035005</t>
  </si>
  <si>
    <t>09042050</t>
  </si>
  <si>
    <t>04661010</t>
  </si>
  <si>
    <t>09857037</t>
  </si>
  <si>
    <t>08857060</t>
  </si>
  <si>
    <t>03450006</t>
  </si>
  <si>
    <t>TIPO</t>
  </si>
  <si>
    <t>AK200ZW - PICO</t>
  </si>
  <si>
    <t>AK200ZW - PICKUP</t>
  </si>
  <si>
    <t>TRICARGO 200 - PICKUP</t>
  </si>
  <si>
    <t>DR150FI ABS</t>
  </si>
  <si>
    <t>FRONTIER DOBLE CABINA</t>
  </si>
  <si>
    <t>XR190L2,0</t>
  </si>
  <si>
    <t xml:space="preserve">XR190L2.0 </t>
  </si>
  <si>
    <t>XTZ150-2 (XTZ150)</t>
  </si>
  <si>
    <t xml:space="preserve">XR150L 2.0 </t>
  </si>
  <si>
    <t>HILUX - DOBLECABINA</t>
  </si>
  <si>
    <t>XTZ125</t>
  </si>
  <si>
    <t>L-200 DOBLE CABINA</t>
  </si>
  <si>
    <t>HILUX PICKUP 4X4</t>
  </si>
  <si>
    <t>HILUX DOBLE CABINA</t>
  </si>
  <si>
    <t>FASECOLDA 362</t>
  </si>
  <si>
    <t>08854025</t>
  </si>
  <si>
    <t>15951007</t>
  </si>
  <si>
    <t>42151001</t>
  </si>
  <si>
    <t>03454045</t>
  </si>
  <si>
    <t>06242039</t>
  </si>
  <si>
    <t>06442079</t>
  </si>
  <si>
    <t>E3Y2E150483</t>
  </si>
  <si>
    <t>9FKDE0920T2150483</t>
  </si>
  <si>
    <t>03454044</t>
  </si>
  <si>
    <t>SEDE</t>
  </si>
  <si>
    <t>DEPENDENCIA/GRUPO/AP</t>
  </si>
  <si>
    <t>CATEGORIA</t>
  </si>
  <si>
    <t>PLACA</t>
  </si>
  <si>
    <t>CARACTERISTICA</t>
  </si>
  <si>
    <t>FECHA ADQUISICIÓN</t>
  </si>
  <si>
    <t>VALOR A DEPRECIAR</t>
  </si>
  <si>
    <t>CLASIFICACIÓN</t>
  </si>
  <si>
    <t>NOTA</t>
  </si>
  <si>
    <t>DIR TERRITORIAL CARIBE PARQUES</t>
  </si>
  <si>
    <t>DRON DE 4 HELICES CON CAMARA HD. DJIAIR3FLYMORERC2</t>
  </si>
  <si>
    <t>PROPIO Y EN SERVICIO</t>
  </si>
  <si>
    <t>ASEGURAR</t>
  </si>
  <si>
    <t>DIR. TERRITORIAL PACÍFICO PARQUES</t>
  </si>
  <si>
    <t>DRONE MARCA DJI-MAVIC 3 FLY</t>
  </si>
  <si>
    <t>DIR. TERRITORIAL ORINOQUIA PARQUES</t>
  </si>
  <si>
    <t>Drone Mavic 2 ENTERPRISE Serial: 276DF9N 001Y51M micro SD de 128, bracket de sujeción control, landingpad maleta rígida impermeable. 6 par hélices cargador, speacker, baliza foco caja rígida cable USB tipo c. CONTROL SN: 0VNCFBW-005BAGH. IPAD SERIAL: H97DQAENQ1GC. BATERIAS 1611AFBP63603ZE  61AHAL6370255 161AHAM63701UF</t>
  </si>
  <si>
    <t>NIVEL CENTRAL PARQUES</t>
  </si>
  <si>
    <t>Drone Phantom 4 pro v2 Serial: 11ush7w-r710113 DRONE 4,software MapPilot business. micro SD 64 Maleta. 8 HELICES, CARGADOR. BATERIAS SN: 1.0DQAHBF03300UG  2. 0DQAHBF03300Z2. 3. 0DQAHBF03300VH  CONTROL  11RSH8H-RC201JR. IPAD: GG8DX5V6Q1GC</t>
  </si>
  <si>
    <t>DIR. TERRITORIAL ORINOQUIA SUBCUENTA-FONAM-PARQUES</t>
  </si>
  <si>
    <t>Drone Tiempo máximo de vuelo  40 minutos Alcance máximo de transmisión 9,3 millas (15 km) Resistencia máxima al viento 27 mph (12 m/s) Sensor de imagen: CMOS de 1 Lente: EFL: 28,6 mm Apertura: f / 2,8  f / 11 Batería: 7100 mAh Tiempo de carga: 90 minutos Velocidad Sistema de detección binocular MARCA Autel Robotics EVO II S/N 1748FEV2HL7824301173 RUAS-100-25-0733</t>
  </si>
  <si>
    <t>DRONE TIPO 3, AUTEL EVO II JUEGO DE ELICES, BATERIA CARGADOR,CABLE,MALETA + ipad 9 generacion Serial KXNHF0HWTX</t>
  </si>
  <si>
    <t>DRONE TIPO 3, AUTEL EVO II JUEGO DE ELICES, BATERIA CARGADOR,CABLE,MALETA +ipad 9 generacion serie:  KXYRVW79HR</t>
  </si>
  <si>
    <t>DRONE TIPO 3, AUTEL EVO II JUEGO DE ELICES, BATERIA CARGADOR,CABLE,MALETA +ipad 9 generacion serie: G6P7D00X4L_x000D__x0008_</t>
  </si>
  <si>
    <t>DRONE TIPO 3, AUTEL EVO II JUEGO DE ELICES, BATERIA CARGADOR,CABLE,MALETA +ipad de 9 generacion serie:HYFVN6490K</t>
  </si>
  <si>
    <t>DRONES. distancia de trasmisión 15Km 46 min de active track 5.0, 5.1K/50fps, K/120fps,f/2.8 to f/11 + KIT 3 baterias</t>
  </si>
  <si>
    <t>DRONES. DRON DJI AIR 3 . INCLUYE CARGADOR DE BATERIA CHARGING HUB MOD: CHX233-100.</t>
  </si>
  <si>
    <t>GRUPO DE GESTIÓN DEL CONOCIMIENTO E INNOVACIÓN</t>
  </si>
  <si>
    <t>DRONES. Drone Phantom 4 pro v2 Serial: 11USH9F-R710015 DRONE 4,software MapPilot business. micro SD de 64 Maleta. 8 HELICES, CARGADOR COMPELTO. BATERIAS SN: 1.0DQAH9303201Z1  2.0DQAHBF03300V6 3.0DQAHBC03302QS CONTROL  11RSH9RRC204FV. IPAD:  DMQF2NUEQ1GC</t>
  </si>
  <si>
    <t>DIR. TERRITORIAL PACÍFICO SUBCUENTA-FONAM-PARQUES</t>
  </si>
  <si>
    <t>DRONES. UAS. INCLUYE: Baterías adicionales, memorias micro SD , Sets completos de hélices de repuesto, Sistema de cargador, Arnés Radio control Operador, Landing Pad, Kit de limpieza, Manuales e Instructivos, GNSS I90, BINOCULARES, BIPODE.</t>
  </si>
  <si>
    <t>DRONES. UAS. INCLUYE: Baterías adicionales, memorias micro SD , Sets completos de hélices de repuesto, Sistema de cargador, Arnés Radio control Operador, Landing Pad, Kit de limpieza, Manuales e Instructivos,GNSS I90, BINOCULARES, BIPODE.</t>
  </si>
  <si>
    <t>DRONES; AERONAVE AUTEL EVO II PRO V2; CONTROL REMOTO;BATERIA INTELIGENTE, CARGADOR, CON IPAD 9 - 64GB Y 2 MICRO SD 64GB</t>
  </si>
  <si>
    <t>DRONES;AERONAVE AUTEL EVO II PRO V2; CONTROL REMOTO;BATERIA INTELIGENTE, CARGADOR, CON IPAD 9 - 64GB Y 2 MICRO SD 64GB SERIE :RWKP4YY9CT</t>
  </si>
  <si>
    <t>DRONE MARCA WINGTRA MODELO 2026 NÚMERO DE SERIE 10097</t>
  </si>
  <si>
    <t>CASCO AVIACIÓN (DRONES)</t>
  </si>
  <si>
    <t>ITEM</t>
  </si>
  <si>
    <t>Prima Anual por Drone</t>
  </si>
  <si>
    <t>VIGENCIA</t>
  </si>
  <si>
    <t>DESDE LAS 00:00 HORAS</t>
  </si>
  <si>
    <t>HASTA LAS 00:00 HORAS</t>
  </si>
  <si>
    <t>DIR. TERRITORIAL PACÍFICO SUBCUENTA-FARALLONES DE CALI</t>
  </si>
  <si>
    <t>TOTAL PROGRAMA DE SEGUROS GRUPO No. 1</t>
  </si>
  <si>
    <t>TOTAL PROGRAMA DE SEGUROS GRUPO No. 2</t>
  </si>
  <si>
    <t>Año</t>
  </si>
  <si>
    <t>IPC</t>
  </si>
  <si>
    <t>REMANENTE POR AJUSTE POR CAMBIOS TARIFA FASECOLDA (NUEVAS INCLUSIONES)</t>
  </si>
  <si>
    <t xml:space="preserve">CALCULO VALORES APROXIMADOS DE PRIMA VIGENCIA 2026 </t>
  </si>
  <si>
    <t>PRIMA ANUAL17,09%</t>
  </si>
  <si>
    <t>Cuadro de Indexación de Referencias de Mercado (Grupo No. 2)</t>
  </si>
  <si>
    <t>Parques Nacionales Naturales</t>
  </si>
  <si>
    <t>SEL-ABREV-027-2024</t>
  </si>
  <si>
    <t>SEL-ABREV-027-2025</t>
  </si>
  <si>
    <t>RCE (Por Drone)</t>
  </si>
  <si>
    <t>IPC 2025 (+5,10%)</t>
  </si>
  <si>
    <t>IPC 2024 (+5,20%) + IPC 2025 (+5,10%)</t>
  </si>
  <si>
    <t>17,09% (Tasa)</t>
  </si>
  <si>
    <t>$4.305.000 (Prima)</t>
  </si>
  <si>
    <t xml:space="preserve"> PRIMA PERIODO (43 días)</t>
  </si>
  <si>
    <t>IVA 19%</t>
  </si>
  <si>
    <t xml:space="preserve">SELECCIÓN ABREVIADA DE MENOR CUANTIA No. SDH-SAMC-0001-2026 </t>
  </si>
  <si>
    <t>MEDIA.ACOTADA 
TASA (%) MERCADO</t>
  </si>
  <si>
    <t>TASA ANUAL (%)</t>
  </si>
  <si>
    <t xml:space="preserve"> PRIMA PERIODO (26 días)</t>
  </si>
  <si>
    <r>
      <t>18,90%</t>
    </r>
    <r>
      <rPr>
        <sz val="11"/>
        <color theme="1"/>
        <rFont val="Arial Nova Light"/>
        <family val="2"/>
      </rPr>
      <t xml:space="preserve"> (Tasa Final)</t>
    </r>
  </si>
  <si>
    <r>
      <t>$4.524.555</t>
    </r>
    <r>
      <rPr>
        <sz val="11"/>
        <color theme="1"/>
        <rFont val="Arial Nova Light"/>
        <family val="2"/>
      </rPr>
      <t xml:space="preserve"> (Prima Final)</t>
    </r>
  </si>
  <si>
    <t>|</t>
  </si>
  <si>
    <t>REMANENTE POR AJUSTE POR CAMBIOS TARIFA FASECOLDA (NUEVAS INCLUSIONES 10%)</t>
  </si>
  <si>
    <t xml:space="preserve"> RCE $8,500,000,000 (POR 17 DRONES)</t>
  </si>
  <si>
    <t>TASA ANUAL
(%y $) respectivamente</t>
  </si>
  <si>
    <t xml:space="preserve"> RCE LÍMITE DE $14.162.616.372,42 POR DRONE)
EQUIVALENTE A 33,333 GRAMOS ORO (RAC100) POR $424.882,74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</si>
</sst>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6" formatCode="&quot;$&quot;\ #,##0;[Red]\-&quot;$&quot;\ #,##0"/>
    <numFmt numFmtId="41" formatCode="_-* #,##0_-;\-* #,##0_-;_-* &quot;-&quot;_-;_-@_-"/>
    <numFmt numFmtId="44" formatCode="_-&quot;$&quot;\ * #,##0.00_-;\-&quot;$&quot;\ * #,##0.00_-;_-&quot;$&quot;\ * &quot;-&quot;??_-;_-@_-"/>
    <numFmt numFmtId="43" formatCode="_-* #,##0.00_-;\-* #,##0.00_-;_-* &quot;-&quot;??_-;_-@_-"/>
    <numFmt numFmtId="164" formatCode="&quot;$&quot;\ #,##0_);[Red]\(&quot;$&quot;\ #,##0\)"/>
    <numFmt numFmtId="165" formatCode="_(&quot;$&quot;\ * #,##0_);_(&quot;$&quot;\ * \(#,##0\);_(&quot;$&quot;\ * &quot;-&quot;_);_(@_)"/>
    <numFmt numFmtId="166" formatCode="_(&quot;$&quot;\ * #,##0.00_);_(&quot;$&quot;\ * \(#,##0.00\);_(&quot;$&quot;\ * &quot;-&quot;??_);_(@_)"/>
    <numFmt numFmtId="167" formatCode="_(* #,##0.00_);_(* \(#,##0.00\);_(* &quot;-&quot;??_);_(@_)"/>
    <numFmt numFmtId="168" formatCode="&quot;$&quot;#,##0.00;[Red]\-&quot;$&quot;#,##0.00"/>
    <numFmt numFmtId="169" formatCode="_-&quot;$&quot;* #,##0_-;\-&quot;$&quot;* #,##0_-;_-&quot;$&quot;* &quot;-&quot;_-;_-@_-"/>
    <numFmt numFmtId="170" formatCode="_-&quot;$&quot;* #,##0.00_-;\-&quot;$&quot;* #,##0.00_-;_-&quot;$&quot;* &quot;-&quot;??_-;_-@_-"/>
    <numFmt numFmtId="171" formatCode="_-* #,##0\ _€_-;\-* #,##0\ _€_-;_-* &quot;-&quot;\ _€_-;_-@_-"/>
    <numFmt numFmtId="172" formatCode="_-* #,##0.00\ &quot;€&quot;_-;\-* #,##0.00\ &quot;€&quot;_-;_-* &quot;-&quot;??\ &quot;€&quot;_-;_-@_-"/>
    <numFmt numFmtId="173" formatCode="_-* #,##0.00\ _€_-;\-* #,##0.00\ _€_-;_-* &quot;-&quot;??\ _€_-;_-@_-"/>
    <numFmt numFmtId="174" formatCode="_(* #,##0_);_(* \(#,##0\);_(* &quot;-&quot;??_);_(@_)"/>
    <numFmt numFmtId="175" formatCode="0.0000"/>
    <numFmt numFmtId="176" formatCode="&quot;$&quot;#,##0_);[Red]\(&quot;$&quot;#,##0\)"/>
    <numFmt numFmtId="177" formatCode="_ [$€-2]\ * #,##0.00_ ;_ [$€-2]\ * \-#,##0.00_ ;_ [$€-2]\ * &quot;-&quot;??_ "/>
    <numFmt numFmtId="178" formatCode="_-* #,##0.00\ _F_-;\-* #,##0.00\ _F_-;_-* &quot;-&quot;??\ _F_-;_-@_-"/>
    <numFmt numFmtId="179" formatCode="[$$-240A]\ #,##0"/>
    <numFmt numFmtId="180" formatCode="_ &quot;$&quot;\ * #,##0.00_ ;_ &quot;$&quot;\ * \-#,##0.00_ ;_ &quot;$&quot;\ * &quot;-&quot;??_ ;_ @_ "/>
    <numFmt numFmtId="181" formatCode="_ * #,##0.00_ ;_ * \-#,##0.00_ ;_ * &quot;-&quot;??_ ;_ @_ "/>
    <numFmt numFmtId="182" formatCode="_-[$€-2]* #,##0.00_-;\-[$€-2]* #,##0.00_-;_-[$€-2]* &quot;-&quot;??_-"/>
    <numFmt numFmtId="183" formatCode="_-* #,##0.00_-;\-* #,##0.00_-;_-* \-??_-;_-@_-"/>
    <numFmt numFmtId="184" formatCode="_-[$€-2]* #,##0.00_-;\-[$€-2]* #,##0.00_-;_-[$€-2]* \-??_-"/>
    <numFmt numFmtId="185" formatCode="_ * #,##0.00_ ;_ * \-#,##0.00_ ;_ * \-??_ ;_ @_ "/>
    <numFmt numFmtId="186" formatCode="_ &quot;$ &quot;* #,##0.00_ ;_ &quot;$ &quot;* \-#,##0.00_ ;_ &quot;$ &quot;* \-??_ ;_ @_ "/>
    <numFmt numFmtId="187" formatCode="_-\$* #,##0.00_-;&quot;-$&quot;* #,##0.00_-;_-\$* \-??_-;_-@_-"/>
    <numFmt numFmtId="188" formatCode="d/mm/yyyy;@"/>
    <numFmt numFmtId="189" formatCode="[$$-240A]\ #,##0;\-[$$-240A]\ #,##0"/>
    <numFmt numFmtId="190" formatCode="dd/mm/yyyy;@"/>
    <numFmt numFmtId="191" formatCode="d/m/yyyy"/>
    <numFmt numFmtId="192" formatCode="dd/mm/yyyy"/>
    <numFmt numFmtId="193" formatCode="&quot;$&quot;\ #,##0.00"/>
    <numFmt numFmtId="194" formatCode="dd\/mm\/yyyy"/>
    <numFmt numFmtId="195" formatCode="0.0"/>
    <numFmt numFmtId="196" formatCode="_-* #,##0.00_-;\-* #,##0.00_-;_-* &quot;-&quot;_-;_-@_-"/>
    <numFmt numFmtId="197" formatCode="[$$-240A]\ #,##0.00;\-[$$-240A]\ #,##0.00"/>
    <numFmt numFmtId="198" formatCode="&quot;$&quot;\ #,##0"/>
  </numFmts>
  <fonts count="69">
    <font>
      <sz val="11"/>
      <color theme="1"/>
      <name val="Calibri"/>
      <family val="2"/>
      <scheme val="minor"/>
    </font>
    <font>
      <sz val="11"/>
      <color indexed="8"/>
      <name val="Calibri"/>
      <family val="2"/>
    </font>
    <font>
      <sz val="11"/>
      <name val="Arial Narrow"/>
      <family val="2"/>
    </font>
    <font>
      <sz val="11"/>
      <color indexed="8"/>
      <name val="Calibri"/>
      <family val="2"/>
    </font>
    <font>
      <sz val="10"/>
      <name val="Arial Narrow"/>
      <family val="2"/>
    </font>
    <font>
      <sz val="10"/>
      <name val="Arial"/>
      <family val="2"/>
    </font>
    <font>
      <b/>
      <sz val="11"/>
      <name val="Arial Narrow"/>
      <family val="2"/>
    </font>
    <font>
      <sz val="10"/>
      <name val="Arial"/>
      <family val="2"/>
    </font>
    <font>
      <sz val="8"/>
      <color indexed="8"/>
      <name val="Tahoma"/>
      <family val="2"/>
    </font>
    <font>
      <sz val="12"/>
      <name val="Arial Narrow"/>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charset val="1"/>
    </font>
    <font>
      <sz val="10"/>
      <color indexed="8"/>
      <name val="Arial"/>
      <family val="2"/>
    </font>
    <font>
      <sz val="9"/>
      <name val="Arial Narrow"/>
      <family val="2"/>
    </font>
    <font>
      <sz val="11"/>
      <color theme="1"/>
      <name val="Calibri"/>
      <family val="2"/>
      <scheme val="minor"/>
    </font>
    <font>
      <sz val="8"/>
      <color theme="1"/>
      <name val="Tahoma"/>
      <family val="2"/>
    </font>
    <font>
      <sz val="11"/>
      <color theme="1"/>
      <name val="Arial Narrow"/>
      <family val="2"/>
    </font>
    <font>
      <sz val="10"/>
      <color theme="1"/>
      <name val="Arial Narrow"/>
      <family val="2"/>
    </font>
    <font>
      <b/>
      <sz val="11"/>
      <color theme="1"/>
      <name val="Arial Narrow"/>
      <family val="2"/>
    </font>
    <font>
      <sz val="9"/>
      <color theme="1"/>
      <name val="Arial Narrow"/>
      <family val="2"/>
    </font>
    <font>
      <b/>
      <sz val="12"/>
      <color theme="1"/>
      <name val="Arial Narrow"/>
      <family val="2"/>
    </font>
    <font>
      <b/>
      <sz val="10"/>
      <color theme="1"/>
      <name val="Arial Narrow"/>
      <family val="2"/>
    </font>
    <font>
      <sz val="10"/>
      <color theme="0"/>
      <name val="Arial Narrow"/>
      <family val="2"/>
    </font>
    <font>
      <b/>
      <sz val="16"/>
      <color theme="8" tint="-0.249977111117893"/>
      <name val="Arial Narrow"/>
      <family val="2"/>
    </font>
    <font>
      <sz val="11"/>
      <color rgb="FF000000"/>
      <name val="Arial Narrow"/>
      <family val="2"/>
    </font>
    <font>
      <sz val="10"/>
      <color rgb="FFFF0000"/>
      <name val="Arial Narrow"/>
      <family val="2"/>
    </font>
    <font>
      <b/>
      <sz val="10"/>
      <color theme="0"/>
      <name val="Arial Narrow"/>
      <family val="2"/>
    </font>
    <font>
      <b/>
      <i/>
      <sz val="11"/>
      <name val="Arial Narrow"/>
      <family val="2"/>
    </font>
    <font>
      <b/>
      <sz val="11"/>
      <color theme="0"/>
      <name val="Arial Narrow"/>
      <family val="2"/>
    </font>
    <font>
      <sz val="11"/>
      <color theme="1"/>
      <name val="Calibri"/>
      <family val="2"/>
    </font>
    <font>
      <sz val="8"/>
      <name val="Calibri"/>
      <family val="2"/>
      <scheme val="minor"/>
    </font>
    <font>
      <b/>
      <sz val="10"/>
      <color theme="0"/>
      <name val="Calibri"/>
      <family val="2"/>
      <scheme val="minor"/>
    </font>
    <font>
      <sz val="10"/>
      <color indexed="8"/>
      <name val="匠牥晩††††††††††"/>
    </font>
    <font>
      <sz val="9"/>
      <color theme="1"/>
      <name val="Verdana"/>
      <family val="2"/>
    </font>
    <font>
      <sz val="9"/>
      <color indexed="81"/>
      <name val="Tahoma"/>
      <family val="2"/>
    </font>
    <font>
      <b/>
      <sz val="10"/>
      <color rgb="FFFF0000"/>
      <name val="Calibri"/>
      <family val="2"/>
      <scheme val="minor"/>
    </font>
    <font>
      <sz val="11"/>
      <name val="Calibri"/>
      <family val="2"/>
    </font>
    <font>
      <b/>
      <sz val="12"/>
      <color indexed="8"/>
      <name val="匠牥晩††††††††††"/>
    </font>
    <font>
      <sz val="10"/>
      <color indexed="8"/>
      <name val="Arial Narrow"/>
      <family val="2"/>
    </font>
    <font>
      <b/>
      <sz val="10"/>
      <color indexed="8"/>
      <name val="Arial Narrow"/>
      <family val="2"/>
    </font>
    <font>
      <b/>
      <sz val="10"/>
      <name val="Arial Narrow"/>
      <family val="2"/>
    </font>
    <font>
      <b/>
      <sz val="9"/>
      <name val="Arial Narrow"/>
      <family val="2"/>
    </font>
    <font>
      <sz val="12"/>
      <color theme="1"/>
      <name val="Calibri"/>
      <family val="2"/>
      <scheme val="minor"/>
    </font>
    <font>
      <sz val="12"/>
      <color indexed="8"/>
      <name val="Calibri"/>
      <family val="2"/>
    </font>
    <font>
      <sz val="11"/>
      <color rgb="FFFFFFFF"/>
      <name val="Arial"/>
      <family val="2"/>
    </font>
    <font>
      <sz val="9.65"/>
      <color rgb="FF303840"/>
      <name val="Arial"/>
      <family val="2"/>
    </font>
    <font>
      <sz val="8"/>
      <color indexed="8"/>
      <name val="匠牥晩††††††††††"/>
    </font>
    <font>
      <sz val="11"/>
      <color theme="1"/>
      <name val="Arial Nova Light"/>
      <family val="2"/>
    </font>
    <font>
      <b/>
      <sz val="10"/>
      <color theme="1"/>
      <name val="Arial Nova Light"/>
      <family val="2"/>
    </font>
    <font>
      <b/>
      <sz val="11"/>
      <color theme="0"/>
      <name val="Arial Nova Light"/>
      <family val="2"/>
    </font>
    <font>
      <b/>
      <sz val="11"/>
      <color theme="1"/>
      <name val="Arial Nova Light"/>
      <family val="2"/>
    </font>
    <font>
      <b/>
      <sz val="11"/>
      <name val="Arial Nova Light"/>
      <family val="2"/>
    </font>
    <font>
      <sz val="11"/>
      <name val="Arial Nova Light"/>
      <family val="2"/>
    </font>
    <font>
      <sz val="11"/>
      <color theme="1"/>
      <name val="Arial Nova Light"/>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gray0625">
        <bgColor theme="0"/>
      </patternFill>
    </fill>
    <fill>
      <patternFill patternType="solid">
        <fgColor theme="2"/>
        <bgColor indexed="64"/>
      </patternFill>
    </fill>
    <fill>
      <patternFill patternType="solid">
        <fgColor rgb="FF00206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0"/>
        <bgColor rgb="FFF4B083"/>
      </patternFill>
    </fill>
    <fill>
      <patternFill patternType="solid">
        <fgColor indexed="50"/>
        <bgColor indexed="64"/>
      </patternFill>
    </fill>
    <fill>
      <patternFill patternType="solid">
        <fgColor theme="5" tint="0.79998168889431442"/>
        <bgColor indexed="64"/>
      </patternFill>
    </fill>
    <fill>
      <patternFill patternType="solid">
        <fgColor theme="8" tint="-0.249977111117893"/>
        <bgColor indexed="64"/>
      </patternFill>
    </fill>
    <fill>
      <patternFill patternType="solid">
        <fgColor rgb="FF0070C0"/>
        <bgColor indexed="64"/>
      </patternFill>
    </fill>
    <fill>
      <patternFill patternType="solid">
        <fgColor rgb="FFFFFFFF"/>
        <bgColor indexed="64"/>
      </patternFill>
    </fill>
    <fill>
      <patternFill patternType="solid">
        <fgColor rgb="FF315A72"/>
        <bgColor indexed="64"/>
      </patternFill>
    </fill>
    <fill>
      <patternFill patternType="solid">
        <fgColor rgb="FFF7F9FB"/>
        <bgColor indexed="64"/>
      </patternFill>
    </fill>
    <fill>
      <patternFill patternType="solid">
        <fgColor theme="3" tint="-0.249977111117893"/>
        <bgColor indexed="64"/>
      </patternFill>
    </fill>
    <fill>
      <patternFill patternType="solid">
        <fgColor theme="4" tint="0.79998168889431442"/>
        <bgColor indexed="64"/>
      </patternFill>
    </fill>
  </fills>
  <borders count="7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rgb="FF0070C0"/>
      </left>
      <right style="medium">
        <color rgb="FF0070C0"/>
      </right>
      <top style="medium">
        <color rgb="FF0070C0"/>
      </top>
      <bottom style="medium">
        <color rgb="FF0070C0"/>
      </bottom>
      <diagonal/>
    </border>
    <border>
      <left/>
      <right style="medium">
        <color rgb="FF0070C0"/>
      </right>
      <top style="medium">
        <color rgb="FF0070C0"/>
      </top>
      <bottom style="medium">
        <color rgb="FF0070C0"/>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style="medium">
        <color rgb="FF0070C0"/>
      </right>
      <top style="medium">
        <color rgb="FF0070C0"/>
      </top>
      <bottom style="thin">
        <color theme="3" tint="0.59996337778862885"/>
      </bottom>
      <diagonal/>
    </border>
    <border>
      <left style="medium">
        <color rgb="FF0070C0"/>
      </left>
      <right style="medium">
        <color rgb="FF0070C0"/>
      </right>
      <top/>
      <bottom style="thin">
        <color theme="4"/>
      </bottom>
      <diagonal/>
    </border>
    <border>
      <left style="medium">
        <color rgb="FF0070C0"/>
      </left>
      <right style="medium">
        <color rgb="FF0070C0"/>
      </right>
      <top style="thin">
        <color theme="4"/>
      </top>
      <bottom style="thin">
        <color theme="4"/>
      </bottom>
      <diagonal/>
    </border>
    <border>
      <left style="medium">
        <color rgb="FF0070C0"/>
      </left>
      <right style="medium">
        <color rgb="FF0070C0"/>
      </right>
      <top/>
      <bottom style="thin">
        <color indexed="64"/>
      </bottom>
      <diagonal/>
    </border>
    <border>
      <left style="medium">
        <color rgb="FF0070C0"/>
      </left>
      <right style="medium">
        <color rgb="FF0070C0"/>
      </right>
      <top style="thin">
        <color indexed="64"/>
      </top>
      <bottom style="thin">
        <color indexed="64"/>
      </bottom>
      <diagonal/>
    </border>
    <border>
      <left style="medium">
        <color rgb="FF0070C0"/>
      </left>
      <right style="medium">
        <color rgb="FF0070C0"/>
      </right>
      <top style="thin">
        <color indexed="64"/>
      </top>
      <bottom/>
      <diagonal/>
    </border>
    <border>
      <left/>
      <right style="medium">
        <color rgb="FF0070C0"/>
      </right>
      <top/>
      <bottom/>
      <diagonal/>
    </border>
    <border>
      <left style="medium">
        <color rgb="FF0070C0"/>
      </left>
      <right style="medium">
        <color rgb="FF0070C0"/>
      </right>
      <top style="medium">
        <color rgb="FF0070C0"/>
      </top>
      <bottom style="thin">
        <color indexed="64"/>
      </bottom>
      <diagonal/>
    </border>
    <border>
      <left style="medium">
        <color rgb="FF0070C0"/>
      </left>
      <right style="medium">
        <color rgb="FF0070C0"/>
      </right>
      <top style="thin">
        <color theme="4"/>
      </top>
      <bottom style="medium">
        <color rgb="FF0070C0"/>
      </bottom>
      <diagonal/>
    </border>
    <border>
      <left style="medium">
        <color rgb="FF0070C0"/>
      </left>
      <right style="medium">
        <color rgb="FF0070C0"/>
      </right>
      <top style="thin">
        <color indexed="64"/>
      </top>
      <bottom style="medium">
        <color rgb="FF0070C0"/>
      </bottom>
      <diagonal/>
    </border>
    <border>
      <left/>
      <right style="medium">
        <color rgb="FF0070C0"/>
      </right>
      <top/>
      <bottom style="medium">
        <color rgb="FF0070C0"/>
      </bottom>
      <diagonal/>
    </border>
    <border>
      <left style="thin">
        <color indexed="64"/>
      </left>
      <right/>
      <top/>
      <bottom/>
      <diagonal/>
    </border>
    <border>
      <left style="medium">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medium">
        <color indexed="64"/>
      </top>
      <bottom/>
      <diagonal/>
    </border>
    <border>
      <left/>
      <right style="thin">
        <color rgb="FF000000"/>
      </right>
      <top style="thin">
        <color rgb="FF000000"/>
      </top>
      <bottom style="thin">
        <color rgb="FF000000"/>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rgb="FFD9DEE5"/>
      </left>
      <right style="medium">
        <color rgb="FF000000"/>
      </right>
      <top style="medium">
        <color rgb="FFD9DEE5"/>
      </top>
      <bottom style="medium">
        <color rgb="FF000000"/>
      </bottom>
      <diagonal/>
    </border>
    <border>
      <left/>
      <right style="medium">
        <color rgb="FFD9DEE5"/>
      </right>
      <top style="medium">
        <color rgb="FFD9DEE5"/>
      </top>
      <bottom style="medium">
        <color rgb="FF274B60"/>
      </bottom>
      <diagonal/>
    </border>
    <border>
      <left style="medium">
        <color rgb="FFD9DEE5"/>
      </left>
      <right style="medium">
        <color rgb="FF000000"/>
      </right>
      <top style="medium">
        <color rgb="FF000000"/>
      </top>
      <bottom/>
      <diagonal/>
    </border>
    <border>
      <left/>
      <right style="medium">
        <color rgb="FFD9DEE5"/>
      </right>
      <top style="medium">
        <color rgb="FFE2E6EA"/>
      </top>
      <bottom/>
      <diagonal/>
    </border>
    <border>
      <left style="medium">
        <color rgb="FFD9DEE5"/>
      </left>
      <right style="medium">
        <color rgb="FF000000"/>
      </right>
      <top style="medium">
        <color rgb="FF000000"/>
      </top>
      <bottom style="medium">
        <color rgb="FFD9DEE5"/>
      </bottom>
      <diagonal/>
    </border>
    <border>
      <left/>
      <right style="medium">
        <color rgb="FFD9DEE5"/>
      </right>
      <top style="medium">
        <color rgb="FFE2E6EA"/>
      </top>
      <bottom style="medium">
        <color rgb="FFD9DEE5"/>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2005">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7"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179"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181" fontId="5" fillId="0" borderId="0" applyFon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181" fontId="5" fillId="0" borderId="0" applyFon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1"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7"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79"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79" fontId="5" fillId="0" borderId="0" applyFont="0" applyFill="0" applyBorder="0" applyAlignment="0" applyProtection="0"/>
    <xf numFmtId="184" fontId="5" fillId="0" borderId="0" applyFill="0" applyBorder="0" applyAlignment="0" applyProtection="0"/>
    <xf numFmtId="177" fontId="5" fillId="0" borderId="0" applyFont="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2"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0" fontId="21" fillId="0" borderId="0" applyNumberFormat="0" applyFill="0" applyBorder="0" applyAlignment="0" applyProtection="0"/>
    <xf numFmtId="0" fontId="23" fillId="0" borderId="4"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167" fontId="3" fillId="0" borderId="0" applyFont="0" applyFill="0" applyBorder="0" applyAlignment="0" applyProtection="0"/>
    <xf numFmtId="41" fontId="29"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167" fontId="2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1" fontId="5"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83" fontId="5" fillId="0" borderId="0" applyFill="0" applyBorder="0" applyAlignment="0" applyProtection="0"/>
    <xf numFmtId="171" fontId="5"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43" fontId="1" fillId="0" borderId="0" applyFont="0" applyFill="0" applyBorder="0" applyAlignment="0" applyProtection="0"/>
    <xf numFmtId="183" fontId="5" fillId="0" borderId="0" applyFill="0" applyBorder="0" applyAlignment="0" applyProtection="0"/>
    <xf numFmtId="173" fontId="29"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1"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1"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65" fontId="27" fillId="0" borderId="0"/>
    <xf numFmtId="167" fontId="5" fillId="0" borderId="0" applyFont="0" applyFill="0" applyBorder="0" applyAlignment="0" applyProtection="0"/>
    <xf numFmtId="173" fontId="29" fillId="0" borderId="0" applyFont="0" applyFill="0" applyBorder="0" applyAlignment="0" applyProtection="0"/>
    <xf numFmtId="173" fontId="1" fillId="0" borderId="0" applyFont="0" applyFill="0" applyBorder="0" applyAlignment="0" applyProtection="0"/>
    <xf numFmtId="43" fontId="5"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9" fontId="29" fillId="0" borderId="0" applyFont="0" applyFill="0" applyBorder="0" applyAlignment="0" applyProtection="0"/>
    <xf numFmtId="166" fontId="3" fillId="0" borderId="0" applyFont="0" applyFill="0" applyBorder="0" applyAlignment="0" applyProtection="0"/>
    <xf numFmtId="170" fontId="5" fillId="0" borderId="0" applyFont="0" applyFill="0" applyBorder="0" applyAlignment="0" applyProtection="0"/>
    <xf numFmtId="187" fontId="5" fillId="0" borderId="0" applyFill="0" applyBorder="0" applyAlignment="0" applyProtection="0"/>
    <xf numFmtId="172" fontId="29" fillId="0" borderId="0" applyFont="0" applyFill="0" applyBorder="0" applyAlignment="0" applyProtection="0"/>
    <xf numFmtId="166" fontId="3"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8"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8"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2" fontId="1"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2" fontId="1" fillId="0" borderId="0" applyFont="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8"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78"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78"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78" fontId="5" fillId="0" borderId="0" applyFont="0" applyFill="0" applyBorder="0" applyAlignment="0" applyProtection="0"/>
    <xf numFmtId="170"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1"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6"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4"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4"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6" fontId="1"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6" fontId="1"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6"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66" fontId="5" fillId="0" borderId="0" applyFont="0" applyFill="0" applyBorder="0" applyAlignment="0" applyProtection="0"/>
    <xf numFmtId="186" fontId="5" fillId="0" borderId="0" applyFill="0" applyBorder="0" applyAlignment="0" applyProtection="0"/>
    <xf numFmtId="166"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176"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6" fontId="2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66" fontId="5" fillId="0" borderId="0" applyFont="0" applyFill="0" applyBorder="0" applyAlignment="0" applyProtection="0"/>
    <xf numFmtId="166" fontId="3" fillId="0" borderId="0" applyFont="0" applyFill="0" applyBorder="0" applyAlignment="0" applyProtection="0"/>
    <xf numFmtId="180" fontId="1" fillId="0" borderId="0" applyFont="0" applyFill="0" applyBorder="0" applyAlignment="0" applyProtection="0"/>
    <xf numFmtId="166" fontId="3" fillId="0" borderId="0" applyFont="0" applyFill="0" applyBorder="0" applyAlignment="0" applyProtection="0"/>
    <xf numFmtId="166" fontId="5" fillId="0" borderId="0" applyFont="0" applyFill="0" applyBorder="0" applyAlignment="0" applyProtection="0"/>
    <xf numFmtId="166" fontId="3" fillId="0" borderId="0" applyFont="0" applyFill="0" applyBorder="0" applyAlignment="0" applyProtection="0"/>
    <xf numFmtId="170" fontId="1"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179"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29" fillId="0" borderId="0"/>
    <xf numFmtId="179"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9" fillId="0" borderId="0"/>
    <xf numFmtId="0" fontId="5" fillId="0" borderId="0"/>
    <xf numFmtId="0" fontId="5" fillId="0" borderId="0"/>
    <xf numFmtId="0" fontId="5" fillId="0" borderId="0"/>
    <xf numFmtId="0" fontId="29" fillId="0" borderId="0"/>
    <xf numFmtId="0" fontId="29" fillId="0" borderId="0"/>
    <xf numFmtId="0" fontId="5" fillId="0" borderId="0"/>
    <xf numFmtId="0" fontId="29" fillId="0" borderId="0"/>
    <xf numFmtId="179" fontId="5" fillId="0" borderId="0"/>
    <xf numFmtId="0" fontId="5" fillId="0" borderId="0"/>
    <xf numFmtId="0" fontId="29" fillId="0" borderId="0"/>
    <xf numFmtId="0" fontId="29" fillId="0" borderId="0"/>
    <xf numFmtId="0" fontId="29" fillId="0" borderId="0"/>
    <xf numFmtId="0" fontId="29" fillId="0" borderId="0"/>
    <xf numFmtId="0" fontId="5" fillId="0" borderId="0"/>
    <xf numFmtId="0" fontId="5" fillId="0" borderId="0"/>
    <xf numFmtId="0" fontId="5" fillId="0" borderId="0"/>
    <xf numFmtId="179" fontId="5" fillId="0" borderId="0"/>
    <xf numFmtId="179"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179" fontId="5" fillId="0" borderId="0"/>
    <xf numFmtId="0" fontId="5" fillId="0" borderId="0"/>
    <xf numFmtId="0" fontId="5" fillId="0" borderId="0"/>
    <xf numFmtId="0" fontId="29" fillId="0" borderId="0"/>
    <xf numFmtId="0" fontId="29" fillId="0" borderId="0"/>
    <xf numFmtId="0" fontId="29" fillId="0" borderId="0"/>
    <xf numFmtId="0" fontId="29" fillId="0" borderId="0"/>
    <xf numFmtId="0" fontId="29" fillId="0" borderId="0"/>
    <xf numFmtId="179" fontId="9" fillId="0" borderId="0"/>
    <xf numFmtId="0" fontId="5" fillId="0" borderId="0"/>
    <xf numFmtId="0" fontId="9" fillId="0" borderId="0"/>
    <xf numFmtId="0" fontId="5" fillId="0" borderId="0"/>
    <xf numFmtId="0" fontId="5" fillId="0" borderId="0"/>
    <xf numFmtId="0" fontId="9" fillId="0" borderId="0"/>
    <xf numFmtId="0" fontId="29" fillId="0" borderId="0"/>
    <xf numFmtId="0" fontId="5" fillId="0" borderId="0"/>
    <xf numFmtId="0" fontId="5" fillId="0" borderId="0"/>
    <xf numFmtId="179" fontId="29" fillId="0" borderId="0"/>
    <xf numFmtId="0" fontId="5" fillId="0" borderId="0"/>
    <xf numFmtId="0" fontId="5" fillId="0" borderId="0" applyNumberFormat="0" applyFill="0" applyBorder="0" applyAlignment="0" applyProtection="0"/>
    <xf numFmtId="0" fontId="27" fillId="0" borderId="0"/>
    <xf numFmtId="0" fontId="5" fillId="0" borderId="0"/>
    <xf numFmtId="0" fontId="5" fillId="0" borderId="0"/>
    <xf numFmtId="0" fontId="30" fillId="0" borderId="0"/>
    <xf numFmtId="179" fontId="30" fillId="0" borderId="0"/>
    <xf numFmtId="0" fontId="5" fillId="0" borderId="0"/>
    <xf numFmtId="0" fontId="5" fillId="0" borderId="0"/>
    <xf numFmtId="0" fontId="27" fillId="0" borderId="0"/>
    <xf numFmtId="0" fontId="5" fillId="0" borderId="0"/>
    <xf numFmtId="179" fontId="5" fillId="0" borderId="0"/>
    <xf numFmtId="0" fontId="27" fillId="0" borderId="0"/>
    <xf numFmtId="0" fontId="5" fillId="0" borderId="0"/>
    <xf numFmtId="0" fontId="5" fillId="0" borderId="0"/>
    <xf numFmtId="0" fontId="29" fillId="0" borderId="0"/>
    <xf numFmtId="0" fontId="5" fillId="0" borderId="0"/>
    <xf numFmtId="0" fontId="29" fillId="0" borderId="0"/>
    <xf numFmtId="0" fontId="27" fillId="0" borderId="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19" fillId="20" borderId="8" applyNumberForma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2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44" fontId="29" fillId="0" borderId="0" applyFont="0" applyFill="0" applyBorder="0" applyAlignment="0" applyProtection="0"/>
    <xf numFmtId="0" fontId="47" fillId="0" borderId="0"/>
    <xf numFmtId="1" fontId="29" fillId="0" borderId="0"/>
    <xf numFmtId="0" fontId="51" fillId="0" borderId="0"/>
    <xf numFmtId="170" fontId="47" fillId="0" borderId="0" applyFont="0" applyFill="0" applyBorder="0" applyAlignment="0" applyProtection="0"/>
    <xf numFmtId="0" fontId="57" fillId="0" borderId="0"/>
    <xf numFmtId="41" fontId="57" fillId="0" borderId="0" applyFont="0" applyFill="0" applyBorder="0" applyAlignment="0" applyProtection="0"/>
    <xf numFmtId="44" fontId="57" fillId="0" borderId="0" applyFont="0" applyFill="0" applyBorder="0" applyAlignment="0" applyProtection="0"/>
    <xf numFmtId="9" fontId="58" fillId="0" borderId="0" applyFont="0" applyFill="0" applyBorder="0" applyAlignment="0" applyProtection="0"/>
    <xf numFmtId="44" fontId="29" fillId="0" borderId="0" applyFont="0" applyFill="0" applyBorder="0" applyAlignment="0" applyProtection="0"/>
    <xf numFmtId="9" fontId="29" fillId="0" borderId="0" applyFont="0" applyFill="0" applyBorder="0" applyAlignment="0" applyProtection="0"/>
  </cellStyleXfs>
  <cellXfs count="296">
    <xf numFmtId="0" fontId="0" fillId="0" borderId="0" xfId="0"/>
    <xf numFmtId="0" fontId="31" fillId="0" borderId="0" xfId="0" applyFont="1"/>
    <xf numFmtId="0" fontId="32" fillId="0" borderId="0" xfId="0" applyFont="1"/>
    <xf numFmtId="0" fontId="32" fillId="0" borderId="0" xfId="0" applyFont="1" applyAlignment="1">
      <alignment horizontal="center"/>
    </xf>
    <xf numFmtId="41" fontId="32" fillId="0" borderId="0" xfId="438" applyFont="1"/>
    <xf numFmtId="0" fontId="36" fillId="0" borderId="0" xfId="0" applyFont="1" applyAlignment="1">
      <alignment horizontal="center"/>
    </xf>
    <xf numFmtId="0" fontId="32" fillId="0" borderId="10" xfId="0" applyFont="1" applyBorder="1" applyAlignment="1">
      <alignment horizontal="center"/>
    </xf>
    <xf numFmtId="167" fontId="32" fillId="0" borderId="0" xfId="437" applyFont="1"/>
    <xf numFmtId="0" fontId="0" fillId="0" borderId="0" xfId="0" applyAlignment="1">
      <alignment horizontal="center"/>
    </xf>
    <xf numFmtId="41" fontId="40" fillId="0" borderId="0" xfId="438" applyFont="1"/>
    <xf numFmtId="41" fontId="32" fillId="0" borderId="0" xfId="438" applyFont="1" applyBorder="1"/>
    <xf numFmtId="0" fontId="0" fillId="24" borderId="0" xfId="0" applyFill="1"/>
    <xf numFmtId="169" fontId="32" fillId="0" borderId="10" xfId="0" applyNumberFormat="1" applyFont="1" applyBorder="1" applyAlignment="1">
      <alignment horizontal="center"/>
    </xf>
    <xf numFmtId="189" fontId="32" fillId="0" borderId="10" xfId="687" applyNumberFormat="1" applyFont="1" applyFill="1" applyBorder="1" applyAlignment="1"/>
    <xf numFmtId="189" fontId="32" fillId="0" borderId="18" xfId="687" applyNumberFormat="1" applyFont="1" applyFill="1" applyBorder="1" applyAlignment="1"/>
    <xf numFmtId="189" fontId="33" fillId="26" borderId="27" xfId="687" applyNumberFormat="1" applyFont="1" applyFill="1" applyBorder="1" applyAlignment="1"/>
    <xf numFmtId="189" fontId="35" fillId="26" borderId="27" xfId="687" applyNumberFormat="1" applyFont="1" applyFill="1" applyBorder="1" applyAlignment="1"/>
    <xf numFmtId="0" fontId="36" fillId="26" borderId="22" xfId="0" applyFont="1" applyFill="1" applyBorder="1" applyAlignment="1">
      <alignment horizontal="center" wrapText="1"/>
    </xf>
    <xf numFmtId="0" fontId="36" fillId="26" borderId="15" xfId="0" applyFont="1" applyFill="1" applyBorder="1" applyAlignment="1">
      <alignment horizontal="center" wrapText="1"/>
    </xf>
    <xf numFmtId="41" fontId="36" fillId="26" borderId="15" xfId="438" applyFont="1" applyFill="1" applyBorder="1" applyAlignment="1">
      <alignment horizontal="center" wrapText="1"/>
    </xf>
    <xf numFmtId="41" fontId="36" fillId="26" borderId="16" xfId="438" applyFont="1" applyFill="1" applyBorder="1" applyAlignment="1">
      <alignment horizontal="center" wrapText="1"/>
    </xf>
    <xf numFmtId="0" fontId="33" fillId="0" borderId="0" xfId="0" applyFont="1" applyAlignment="1">
      <alignment horizontal="center"/>
    </xf>
    <xf numFmtId="0" fontId="28" fillId="25" borderId="44" xfId="0" applyFont="1" applyFill="1" applyBorder="1" applyAlignment="1">
      <alignment horizontal="left" vertical="center" wrapText="1"/>
    </xf>
    <xf numFmtId="0" fontId="28" fillId="0" borderId="45" xfId="0" applyFont="1" applyBorder="1" applyAlignment="1">
      <alignment horizontal="left" vertical="center" wrapText="1"/>
    </xf>
    <xf numFmtId="0" fontId="28" fillId="25" borderId="45" xfId="0" applyFont="1" applyFill="1" applyBorder="1" applyAlignment="1">
      <alignment horizontal="left" vertical="center" wrapText="1"/>
    </xf>
    <xf numFmtId="2" fontId="28" fillId="25" borderId="44" xfId="0" applyNumberFormat="1" applyFont="1" applyFill="1" applyBorder="1" applyAlignment="1">
      <alignment horizontal="center" vertical="center" wrapText="1"/>
    </xf>
    <xf numFmtId="2" fontId="28" fillId="0" borderId="45" xfId="0" applyNumberFormat="1" applyFont="1" applyBorder="1" applyAlignment="1">
      <alignment horizontal="center" vertical="center" wrapText="1"/>
    </xf>
    <xf numFmtId="2" fontId="28" fillId="25" borderId="45" xfId="0" applyNumberFormat="1" applyFont="1" applyFill="1" applyBorder="1" applyAlignment="1">
      <alignment horizontal="center" vertical="center" wrapText="1"/>
    </xf>
    <xf numFmtId="41" fontId="40" fillId="0" borderId="0" xfId="438" applyFont="1" applyBorder="1"/>
    <xf numFmtId="0" fontId="38" fillId="0" borderId="0" xfId="0" applyFont="1"/>
    <xf numFmtId="2" fontId="41" fillId="29" borderId="38" xfId="0" applyNumberFormat="1" applyFont="1" applyFill="1" applyBorder="1" applyAlignment="1">
      <alignment horizontal="center" vertical="center" wrapText="1"/>
    </xf>
    <xf numFmtId="0" fontId="41" fillId="29" borderId="39" xfId="0" applyFont="1" applyFill="1" applyBorder="1" applyAlignment="1">
      <alignment horizontal="center" vertical="center" wrapText="1"/>
    </xf>
    <xf numFmtId="0" fontId="42" fillId="26" borderId="43" xfId="0" applyFont="1" applyFill="1" applyBorder="1" applyAlignment="1">
      <alignment horizontal="left" vertical="center" wrapText="1"/>
    </xf>
    <xf numFmtId="4" fontId="33" fillId="26" borderId="43" xfId="0" applyNumberFormat="1" applyFont="1" applyFill="1" applyBorder="1" applyAlignment="1">
      <alignment horizontal="center" vertical="center" wrapText="1"/>
    </xf>
    <xf numFmtId="0" fontId="28" fillId="25" borderId="51" xfId="0" applyFont="1" applyFill="1" applyBorder="1" applyAlignment="1">
      <alignment horizontal="left" vertical="center" wrapText="1"/>
    </xf>
    <xf numFmtId="2" fontId="28" fillId="25" borderId="51" xfId="0" applyNumberFormat="1" applyFont="1" applyFill="1" applyBorder="1" applyAlignment="1">
      <alignment horizontal="center" vertical="center" wrapText="1"/>
    </xf>
    <xf numFmtId="169" fontId="32" fillId="27" borderId="29" xfId="0" applyNumberFormat="1" applyFont="1" applyFill="1" applyBorder="1"/>
    <xf numFmtId="169" fontId="32" fillId="0" borderId="31" xfId="0" applyNumberFormat="1" applyFont="1" applyBorder="1" applyAlignment="1">
      <alignment horizontal="center"/>
    </xf>
    <xf numFmtId="2" fontId="32" fillId="0" borderId="31" xfId="0" applyNumberFormat="1" applyFont="1" applyBorder="1" applyAlignment="1">
      <alignment horizontal="center"/>
    </xf>
    <xf numFmtId="44" fontId="46" fillId="30" borderId="32" xfId="1994" applyFont="1" applyFill="1" applyBorder="1" applyAlignment="1">
      <alignment horizontal="center" vertical="center" wrapText="1"/>
    </xf>
    <xf numFmtId="0" fontId="32" fillId="24" borderId="10" xfId="0" applyFont="1" applyFill="1" applyBorder="1" applyAlignment="1">
      <alignment horizontal="center" vertical="center"/>
    </xf>
    <xf numFmtId="0" fontId="0" fillId="24" borderId="10" xfId="0" applyFill="1" applyBorder="1" applyAlignment="1">
      <alignment horizontal="center" vertical="center"/>
    </xf>
    <xf numFmtId="0" fontId="0" fillId="24" borderId="10" xfId="0" applyFill="1" applyBorder="1" applyAlignment="1">
      <alignment horizontal="center"/>
    </xf>
    <xf numFmtId="0" fontId="48" fillId="24" borderId="10" xfId="1995" applyFont="1" applyFill="1" applyBorder="1" applyAlignment="1">
      <alignment horizontal="center" vertical="center" wrapText="1"/>
    </xf>
    <xf numFmtId="0" fontId="48" fillId="24" borderId="10" xfId="0" applyFont="1" applyFill="1" applyBorder="1" applyAlignment="1">
      <alignment horizontal="center" vertical="center" wrapText="1"/>
    </xf>
    <xf numFmtId="0" fontId="48" fillId="24" borderId="10" xfId="0" applyFont="1" applyFill="1" applyBorder="1" applyAlignment="1">
      <alignment horizontal="center" vertical="center"/>
    </xf>
    <xf numFmtId="0" fontId="48" fillId="24" borderId="10" xfId="1995" applyFont="1" applyFill="1" applyBorder="1" applyAlignment="1">
      <alignment horizontal="center" vertical="center"/>
    </xf>
    <xf numFmtId="0" fontId="31" fillId="24" borderId="10" xfId="0" applyFont="1" applyFill="1" applyBorder="1" applyAlignment="1">
      <alignment horizontal="center" vertical="center"/>
    </xf>
    <xf numFmtId="0" fontId="31" fillId="24" borderId="10" xfId="0" applyFont="1" applyFill="1" applyBorder="1" applyAlignment="1">
      <alignment horizontal="center"/>
    </xf>
    <xf numFmtId="0" fontId="32" fillId="24" borderId="10" xfId="0" applyFont="1" applyFill="1" applyBorder="1" applyAlignment="1">
      <alignment horizontal="center" vertical="center" wrapText="1"/>
    </xf>
    <xf numFmtId="0" fontId="31" fillId="24" borderId="10" xfId="0" applyFont="1" applyFill="1" applyBorder="1" applyAlignment="1">
      <alignment horizontal="center" vertical="center" wrapText="1"/>
    </xf>
    <xf numFmtId="44" fontId="46" fillId="30" borderId="57" xfId="1994" applyFont="1" applyFill="1" applyBorder="1" applyAlignment="1">
      <alignment horizontal="center" vertical="center" wrapText="1"/>
    </xf>
    <xf numFmtId="0" fontId="46" fillId="30" borderId="10" xfId="0" applyFont="1" applyFill="1" applyBorder="1" applyAlignment="1">
      <alignment horizontal="center" vertical="center" wrapText="1"/>
    </xf>
    <xf numFmtId="0" fontId="44" fillId="24" borderId="10" xfId="0" applyFont="1" applyFill="1" applyBorder="1" applyAlignment="1">
      <alignment horizontal="center"/>
    </xf>
    <xf numFmtId="0" fontId="46" fillId="30" borderId="10" xfId="0" applyFont="1" applyFill="1" applyBorder="1" applyAlignment="1">
      <alignment horizontal="right" vertical="center" wrapText="1"/>
    </xf>
    <xf numFmtId="0" fontId="0" fillId="24" borderId="10" xfId="0" applyFill="1" applyBorder="1" applyAlignment="1">
      <alignment horizontal="right"/>
    </xf>
    <xf numFmtId="0" fontId="0" fillId="0" borderId="0" xfId="0" applyAlignment="1">
      <alignment horizontal="right"/>
    </xf>
    <xf numFmtId="167" fontId="0" fillId="31" borderId="10" xfId="437" applyFont="1" applyFill="1" applyBorder="1"/>
    <xf numFmtId="167" fontId="0" fillId="32" borderId="10" xfId="437" applyFont="1" applyFill="1" applyBorder="1"/>
    <xf numFmtId="167" fontId="0" fillId="24" borderId="0" xfId="437" applyFont="1" applyFill="1" applyBorder="1"/>
    <xf numFmtId="1" fontId="0" fillId="24" borderId="0" xfId="0" applyNumberFormat="1" applyFill="1"/>
    <xf numFmtId="41" fontId="36" fillId="0" borderId="0" xfId="438" applyFont="1" applyBorder="1" applyAlignment="1">
      <alignment horizontal="center"/>
    </xf>
    <xf numFmtId="0" fontId="0" fillId="24" borderId="30" xfId="0" applyFill="1" applyBorder="1" applyAlignment="1">
      <alignment horizontal="right"/>
    </xf>
    <xf numFmtId="0" fontId="0" fillId="24" borderId="17" xfId="0" applyFill="1" applyBorder="1" applyAlignment="1">
      <alignment horizontal="center" vertical="center"/>
    </xf>
    <xf numFmtId="0" fontId="0" fillId="24" borderId="17" xfId="0" applyFill="1" applyBorder="1" applyAlignment="1">
      <alignment horizontal="right"/>
    </xf>
    <xf numFmtId="0" fontId="0" fillId="24" borderId="17" xfId="0" applyFill="1" applyBorder="1" applyAlignment="1">
      <alignment horizontal="center"/>
    </xf>
    <xf numFmtId="1" fontId="0" fillId="24" borderId="10" xfId="0" applyNumberFormat="1" applyFill="1" applyBorder="1" applyAlignment="1">
      <alignment horizontal="center"/>
    </xf>
    <xf numFmtId="14" fontId="0" fillId="24" borderId="10" xfId="0" applyNumberFormat="1" applyFill="1" applyBorder="1" applyAlignment="1">
      <alignment horizontal="right"/>
    </xf>
    <xf numFmtId="14" fontId="44" fillId="24" borderId="10" xfId="0" applyNumberFormat="1" applyFont="1" applyFill="1" applyBorder="1" applyAlignment="1">
      <alignment horizontal="right"/>
    </xf>
    <xf numFmtId="0" fontId="0" fillId="24" borderId="10" xfId="0" applyFill="1" applyBorder="1"/>
    <xf numFmtId="0" fontId="0" fillId="24" borderId="25" xfId="0" applyFill="1" applyBorder="1" applyAlignment="1">
      <alignment horizontal="right"/>
    </xf>
    <xf numFmtId="0" fontId="0" fillId="24" borderId="55" xfId="0" applyFill="1" applyBorder="1" applyAlignment="1">
      <alignment horizontal="right"/>
    </xf>
    <xf numFmtId="0" fontId="0" fillId="24" borderId="12" xfId="0" applyFill="1" applyBorder="1" applyAlignment="1">
      <alignment horizontal="center" vertical="center"/>
    </xf>
    <xf numFmtId="0" fontId="0" fillId="24" borderId="12" xfId="0" applyFill="1" applyBorder="1" applyAlignment="1">
      <alignment horizontal="right"/>
    </xf>
    <xf numFmtId="0" fontId="0" fillId="24" borderId="12" xfId="0" applyFill="1" applyBorder="1" applyAlignment="1">
      <alignment horizontal="center"/>
    </xf>
    <xf numFmtId="1" fontId="0" fillId="24" borderId="11" xfId="0" applyNumberFormat="1" applyFill="1" applyBorder="1" applyAlignment="1">
      <alignment horizontal="center"/>
    </xf>
    <xf numFmtId="0" fontId="31" fillId="24" borderId="10" xfId="0" applyFont="1" applyFill="1" applyBorder="1" applyAlignment="1">
      <alignment horizontal="right" vertical="center"/>
    </xf>
    <xf numFmtId="190" fontId="31" fillId="24" borderId="10" xfId="0" applyNumberFormat="1" applyFont="1" applyFill="1" applyBorder="1" applyAlignment="1">
      <alignment horizontal="center"/>
    </xf>
    <xf numFmtId="190" fontId="0" fillId="24" borderId="10" xfId="0" applyNumberFormat="1" applyFill="1" applyBorder="1"/>
    <xf numFmtId="0" fontId="2" fillId="24" borderId="10" xfId="0" applyFont="1" applyFill="1" applyBorder="1" applyAlignment="1">
      <alignment horizontal="center" vertical="top" wrapText="1"/>
    </xf>
    <xf numFmtId="0" fontId="31" fillId="24" borderId="10" xfId="0" applyFont="1" applyFill="1" applyBorder="1" applyAlignment="1">
      <alignment horizontal="right"/>
    </xf>
    <xf numFmtId="0" fontId="39" fillId="24" borderId="10" xfId="0" applyFont="1" applyFill="1" applyBorder="1" applyAlignment="1">
      <alignment horizontal="center" vertical="center"/>
    </xf>
    <xf numFmtId="1" fontId="31" fillId="24" borderId="10" xfId="0" applyNumberFormat="1" applyFont="1" applyFill="1" applyBorder="1" applyAlignment="1">
      <alignment horizontal="center" vertical="center"/>
    </xf>
    <xf numFmtId="0" fontId="2" fillId="24" borderId="10" xfId="0" applyFont="1" applyFill="1" applyBorder="1" applyAlignment="1">
      <alignment horizontal="center" vertical="center"/>
    </xf>
    <xf numFmtId="0" fontId="2" fillId="24" borderId="10" xfId="0" applyFont="1" applyFill="1" applyBorder="1" applyAlignment="1">
      <alignment horizontal="center" vertical="top"/>
    </xf>
    <xf numFmtId="0" fontId="31" fillId="24" borderId="12" xfId="0" applyFont="1" applyFill="1" applyBorder="1" applyAlignment="1">
      <alignment horizontal="center" vertical="center"/>
    </xf>
    <xf numFmtId="0" fontId="31" fillId="24" borderId="12" xfId="0" applyFont="1" applyFill="1" applyBorder="1" applyAlignment="1">
      <alignment horizontal="right" vertical="center"/>
    </xf>
    <xf numFmtId="0" fontId="31" fillId="24" borderId="12" xfId="0" applyFont="1" applyFill="1" applyBorder="1" applyAlignment="1">
      <alignment horizontal="center"/>
    </xf>
    <xf numFmtId="14" fontId="48" fillId="24" borderId="10" xfId="0" applyNumberFormat="1" applyFont="1" applyFill="1" applyBorder="1" applyAlignment="1">
      <alignment horizontal="center" vertical="center" wrapText="1"/>
    </xf>
    <xf numFmtId="190" fontId="48" fillId="24" borderId="10" xfId="0" applyNumberFormat="1" applyFont="1" applyFill="1" applyBorder="1" applyAlignment="1">
      <alignment horizontal="center" vertical="center"/>
    </xf>
    <xf numFmtId="0" fontId="31" fillId="24" borderId="17" xfId="0" applyFont="1" applyFill="1" applyBorder="1" applyAlignment="1">
      <alignment horizontal="center" vertical="center"/>
    </xf>
    <xf numFmtId="0" fontId="31" fillId="24" borderId="17" xfId="0" applyFont="1" applyFill="1" applyBorder="1" applyAlignment="1">
      <alignment horizontal="right" vertical="center"/>
    </xf>
    <xf numFmtId="0" fontId="31" fillId="24" borderId="17" xfId="0" applyFont="1" applyFill="1" applyBorder="1" applyAlignment="1">
      <alignment horizontal="center"/>
    </xf>
    <xf numFmtId="14" fontId="48" fillId="24" borderId="10" xfId="0" applyNumberFormat="1" applyFont="1" applyFill="1" applyBorder="1" applyAlignment="1">
      <alignment horizontal="center" vertical="center"/>
    </xf>
    <xf numFmtId="14" fontId="0" fillId="24" borderId="10" xfId="0" applyNumberFormat="1" applyFill="1" applyBorder="1"/>
    <xf numFmtId="191" fontId="44" fillId="24" borderId="10" xfId="0" applyNumberFormat="1" applyFont="1" applyFill="1" applyBorder="1"/>
    <xf numFmtId="0" fontId="0" fillId="24" borderId="59" xfId="0" applyFill="1" applyBorder="1" applyAlignment="1">
      <alignment horizontal="right"/>
    </xf>
    <xf numFmtId="0" fontId="31" fillId="24" borderId="29" xfId="0" applyFont="1" applyFill="1" applyBorder="1" applyAlignment="1">
      <alignment horizontal="center" vertical="center"/>
    </xf>
    <xf numFmtId="0" fontId="31" fillId="24" borderId="29" xfId="0" applyFont="1" applyFill="1" applyBorder="1" applyAlignment="1">
      <alignment horizontal="right" vertical="center"/>
    </xf>
    <xf numFmtId="0" fontId="31" fillId="24" borderId="29" xfId="0" applyFont="1" applyFill="1" applyBorder="1" applyAlignment="1">
      <alignment horizontal="center"/>
    </xf>
    <xf numFmtId="0" fontId="0" fillId="24" borderId="11" xfId="0" quotePrefix="1" applyFill="1" applyBorder="1" applyAlignment="1">
      <alignment horizontal="right"/>
    </xf>
    <xf numFmtId="0" fontId="0" fillId="24" borderId="11" xfId="0" quotePrefix="1" applyFill="1" applyBorder="1"/>
    <xf numFmtId="191" fontId="44" fillId="33" borderId="56" xfId="0" applyNumberFormat="1" applyFont="1" applyFill="1" applyBorder="1"/>
    <xf numFmtId="1" fontId="44" fillId="33" borderId="58" xfId="0" applyNumberFormat="1" applyFont="1" applyFill="1" applyBorder="1" applyAlignment="1">
      <alignment horizontal="center"/>
    </xf>
    <xf numFmtId="1" fontId="39" fillId="24" borderId="11" xfId="0" applyNumberFormat="1" applyFont="1" applyFill="1" applyBorder="1" applyAlignment="1">
      <alignment horizontal="center" vertical="center"/>
    </xf>
    <xf numFmtId="1" fontId="31" fillId="33" borderId="58" xfId="0" applyNumberFormat="1" applyFont="1" applyFill="1" applyBorder="1" applyAlignment="1">
      <alignment horizontal="center" vertical="center"/>
    </xf>
    <xf numFmtId="192" fontId="44" fillId="33" borderId="56" xfId="0" applyNumberFormat="1" applyFont="1" applyFill="1" applyBorder="1"/>
    <xf numFmtId="192" fontId="31" fillId="33" borderId="56" xfId="0" applyNumberFormat="1" applyFont="1" applyFill="1" applyBorder="1" applyAlignment="1">
      <alignment horizontal="center"/>
    </xf>
    <xf numFmtId="44" fontId="46" fillId="30" borderId="61" xfId="1994" applyFont="1" applyFill="1" applyBorder="1" applyAlignment="1">
      <alignment horizontal="center" vertical="center" wrapText="1"/>
    </xf>
    <xf numFmtId="0" fontId="0" fillId="24" borderId="60" xfId="0" applyFill="1" applyBorder="1"/>
    <xf numFmtId="0" fontId="0" fillId="24" borderId="60" xfId="0" applyFill="1" applyBorder="1" applyAlignment="1">
      <alignment wrapText="1"/>
    </xf>
    <xf numFmtId="44" fontId="46" fillId="30" borderId="10" xfId="1994" applyFont="1" applyFill="1" applyBorder="1" applyAlignment="1">
      <alignment horizontal="center" vertical="center" wrapText="1"/>
    </xf>
    <xf numFmtId="44" fontId="50" fillId="31" borderId="10" xfId="1994" applyFont="1" applyFill="1" applyBorder="1" applyAlignment="1">
      <alignment horizontal="center" vertical="center" wrapText="1"/>
    </xf>
    <xf numFmtId="0" fontId="51" fillId="24" borderId="10" xfId="1997" applyFill="1" applyBorder="1"/>
    <xf numFmtId="189" fontId="32" fillId="0" borderId="0" xfId="0" applyNumberFormat="1" applyFont="1"/>
    <xf numFmtId="0" fontId="54" fillId="34" borderId="10" xfId="1995" applyFont="1" applyFill="1" applyBorder="1" applyAlignment="1" applyProtection="1">
      <alignment horizontal="center" vertical="center" wrapText="1"/>
      <protection hidden="1"/>
    </xf>
    <xf numFmtId="0" fontId="55" fillId="34" borderId="10" xfId="1574" applyFont="1" applyFill="1" applyBorder="1" applyAlignment="1" applyProtection="1">
      <alignment horizontal="center" vertical="center" wrapText="1"/>
      <protection hidden="1"/>
    </xf>
    <xf numFmtId="0" fontId="47" fillId="0" borderId="0" xfId="1995"/>
    <xf numFmtId="0" fontId="52" fillId="0" borderId="0" xfId="1995" applyFont="1"/>
    <xf numFmtId="170" fontId="52" fillId="0" borderId="0" xfId="1995" applyNumberFormat="1" applyFont="1"/>
    <xf numFmtId="0" fontId="53" fillId="24" borderId="17" xfId="1995" applyFont="1" applyFill="1" applyBorder="1" applyAlignment="1" applyProtection="1">
      <alignment horizontal="left" vertical="center" wrapText="1"/>
      <protection locked="0"/>
    </xf>
    <xf numFmtId="1" fontId="47" fillId="24" borderId="10" xfId="1995" applyNumberFormat="1" applyFill="1" applyBorder="1" applyAlignment="1" applyProtection="1">
      <alignment horizontal="center" vertical="center" wrapText="1"/>
      <protection locked="0"/>
    </xf>
    <xf numFmtId="0" fontId="47" fillId="24" borderId="10" xfId="1995" applyFill="1" applyBorder="1" applyAlignment="1" applyProtection="1">
      <alignment horizontal="center" vertical="center" wrapText="1"/>
      <protection locked="0"/>
    </xf>
    <xf numFmtId="0" fontId="53" fillId="24" borderId="10" xfId="1995" applyFont="1" applyFill="1" applyBorder="1" applyAlignment="1">
      <alignment horizontal="left" vertical="center" wrapText="1"/>
    </xf>
    <xf numFmtId="194" fontId="47" fillId="24" borderId="10" xfId="1995" applyNumberFormat="1" applyFill="1" applyBorder="1" applyAlignment="1">
      <alignment horizontal="center" vertical="center" wrapText="1"/>
    </xf>
    <xf numFmtId="170" fontId="0" fillId="24" borderId="10" xfId="1998" applyFont="1" applyFill="1" applyBorder="1" applyAlignment="1" applyProtection="1">
      <alignment horizontal="center" vertical="center" wrapText="1"/>
      <protection locked="0"/>
    </xf>
    <xf numFmtId="194" fontId="53" fillId="24" borderId="10" xfId="1995" applyNumberFormat="1" applyFont="1" applyFill="1" applyBorder="1" applyAlignment="1" applyProtection="1">
      <alignment horizontal="center" vertical="center" wrapText="1"/>
      <protection locked="0"/>
    </xf>
    <xf numFmtId="0" fontId="53" fillId="24" borderId="10" xfId="1995" applyFont="1" applyFill="1" applyBorder="1" applyAlignment="1" applyProtection="1">
      <alignment horizontal="center" vertical="center" wrapText="1"/>
      <protection locked="0"/>
    </xf>
    <xf numFmtId="0" fontId="53" fillId="24" borderId="10" xfId="1995" applyFont="1" applyFill="1" applyBorder="1" applyAlignment="1" applyProtection="1">
      <alignment horizontal="center" vertical="center" wrapText="1"/>
      <protection locked="0" hidden="1"/>
    </xf>
    <xf numFmtId="0" fontId="53" fillId="24" borderId="10" xfId="1995" applyFont="1" applyFill="1" applyBorder="1" applyAlignment="1" applyProtection="1">
      <alignment horizontal="left" vertical="center" wrapText="1"/>
      <protection hidden="1"/>
    </xf>
    <xf numFmtId="0" fontId="53" fillId="35" borderId="10" xfId="1995" applyFont="1" applyFill="1" applyBorder="1" applyAlignment="1" applyProtection="1">
      <alignment horizontal="left" vertical="center" wrapText="1"/>
      <protection locked="0"/>
    </xf>
    <xf numFmtId="1" fontId="47" fillId="35" borderId="10" xfId="1995" applyNumberFormat="1" applyFill="1" applyBorder="1" applyAlignment="1" applyProtection="1">
      <alignment horizontal="center" vertical="center" wrapText="1"/>
      <protection locked="0"/>
    </xf>
    <xf numFmtId="0" fontId="47" fillId="35" borderId="10" xfId="1995" applyFill="1" applyBorder="1" applyAlignment="1" applyProtection="1">
      <alignment horizontal="center" vertical="center" wrapText="1"/>
      <protection locked="0"/>
    </xf>
    <xf numFmtId="0" fontId="53" fillId="35" borderId="10" xfId="1995" applyFont="1" applyFill="1" applyBorder="1" applyAlignment="1">
      <alignment horizontal="left" vertical="center" wrapText="1"/>
    </xf>
    <xf numFmtId="194" fontId="47" fillId="35" borderId="10" xfId="1995" applyNumberFormat="1" applyFill="1" applyBorder="1" applyAlignment="1">
      <alignment horizontal="center" vertical="center" wrapText="1"/>
    </xf>
    <xf numFmtId="170" fontId="0" fillId="35" borderId="10" xfId="1998" applyFont="1" applyFill="1" applyBorder="1" applyAlignment="1" applyProtection="1">
      <alignment horizontal="center" vertical="center" wrapText="1"/>
      <protection locked="0"/>
    </xf>
    <xf numFmtId="194" fontId="53" fillId="35" borderId="10" xfId="1995" applyNumberFormat="1" applyFont="1" applyFill="1" applyBorder="1" applyAlignment="1" applyProtection="1">
      <alignment horizontal="center" vertical="center" wrapText="1"/>
      <protection locked="0"/>
    </xf>
    <xf numFmtId="0" fontId="53" fillId="35" borderId="10" xfId="1995" applyFont="1" applyFill="1" applyBorder="1" applyAlignment="1" applyProtection="1">
      <alignment horizontal="center" vertical="center" wrapText="1"/>
      <protection locked="0"/>
    </xf>
    <xf numFmtId="14" fontId="32" fillId="0" borderId="0" xfId="0" applyNumberFormat="1" applyFont="1"/>
    <xf numFmtId="43" fontId="32" fillId="0" borderId="0" xfId="0" applyNumberFormat="1" applyFont="1"/>
    <xf numFmtId="0" fontId="47" fillId="0" borderId="0" xfId="1995" applyAlignment="1">
      <alignment horizontal="center"/>
    </xf>
    <xf numFmtId="0" fontId="47" fillId="0" borderId="10" xfId="1995" applyBorder="1" applyAlignment="1">
      <alignment horizontal="center"/>
    </xf>
    <xf numFmtId="2" fontId="36" fillId="0" borderId="50" xfId="0" applyNumberFormat="1" applyFont="1" applyBorder="1" applyAlignment="1">
      <alignment vertical="center" wrapText="1"/>
    </xf>
    <xf numFmtId="2" fontId="56" fillId="25" borderId="44" xfId="0" applyNumberFormat="1" applyFont="1" applyFill="1" applyBorder="1" applyAlignment="1">
      <alignment horizontal="center" vertical="center" wrapText="1"/>
    </xf>
    <xf numFmtId="169" fontId="36" fillId="0" borderId="25" xfId="0" applyNumberFormat="1" applyFont="1" applyBorder="1"/>
    <xf numFmtId="0" fontId="36" fillId="0" borderId="23" xfId="0" applyFont="1" applyBorder="1"/>
    <xf numFmtId="188" fontId="4" fillId="0" borderId="10" xfId="0" applyNumberFormat="1" applyFont="1" applyBorder="1" applyAlignment="1">
      <alignment horizontal="center" vertical="center"/>
    </xf>
    <xf numFmtId="0" fontId="32" fillId="0" borderId="10" xfId="0" applyFont="1" applyBorder="1" applyAlignment="1">
      <alignment vertical="center"/>
    </xf>
    <xf numFmtId="0" fontId="41" fillId="36" borderId="10" xfId="0" applyFont="1" applyFill="1" applyBorder="1" applyAlignment="1">
      <alignment horizontal="center"/>
    </xf>
    <xf numFmtId="174" fontId="43" fillId="37" borderId="10" xfId="442" applyNumberFormat="1" applyFont="1" applyFill="1" applyBorder="1" applyAlignment="1">
      <alignment horizontal="center" vertical="center"/>
    </xf>
    <xf numFmtId="174" fontId="43" fillId="37" borderId="10" xfId="442" applyNumberFormat="1" applyFont="1" applyFill="1" applyBorder="1" applyAlignment="1">
      <alignment vertical="center"/>
    </xf>
    <xf numFmtId="0" fontId="55" fillId="0" borderId="10" xfId="0" applyFont="1" applyBorder="1" applyAlignment="1">
      <alignment horizontal="center" vertical="center"/>
    </xf>
    <xf numFmtId="6" fontId="32" fillId="0" borderId="0" xfId="438" applyNumberFormat="1" applyFont="1"/>
    <xf numFmtId="0" fontId="41" fillId="36" borderId="10" xfId="0" applyFont="1" applyFill="1" applyBorder="1"/>
    <xf numFmtId="188" fontId="4" fillId="0" borderId="10" xfId="0" applyNumberFormat="1" applyFont="1" applyBorder="1" applyAlignment="1">
      <alignment vertical="center"/>
    </xf>
    <xf numFmtId="0" fontId="41" fillId="24" borderId="0" xfId="0" applyFont="1" applyFill="1"/>
    <xf numFmtId="0" fontId="41" fillId="24" borderId="0" xfId="0" applyFont="1" applyFill="1" applyAlignment="1">
      <alignment horizontal="center"/>
    </xf>
    <xf numFmtId="0" fontId="32" fillId="24" borderId="0" xfId="0" applyFont="1" applyFill="1" applyAlignment="1">
      <alignment horizontal="center"/>
    </xf>
    <xf numFmtId="41" fontId="32" fillId="24" borderId="0" xfId="438" applyFont="1" applyFill="1" applyBorder="1"/>
    <xf numFmtId="188" fontId="4" fillId="24" borderId="0" xfId="0" applyNumberFormat="1" applyFont="1" applyFill="1" applyAlignment="1">
      <alignment vertical="center"/>
    </xf>
    <xf numFmtId="188" fontId="4" fillId="24" borderId="0" xfId="0" applyNumberFormat="1" applyFont="1" applyFill="1" applyAlignment="1">
      <alignment horizontal="center" vertical="center"/>
    </xf>
    <xf numFmtId="41" fontId="40" fillId="24" borderId="0" xfId="438" applyFont="1" applyFill="1" applyBorder="1"/>
    <xf numFmtId="41" fontId="37" fillId="24" borderId="0" xfId="438" applyFont="1" applyFill="1" applyBorder="1"/>
    <xf numFmtId="41" fontId="4" fillId="24" borderId="0" xfId="438" applyFont="1" applyFill="1" applyBorder="1"/>
    <xf numFmtId="0" fontId="55" fillId="24" borderId="0" xfId="0" applyFont="1" applyFill="1" applyAlignment="1">
      <alignment vertical="center"/>
    </xf>
    <xf numFmtId="0" fontId="55" fillId="24" borderId="0" xfId="0" applyFont="1" applyFill="1" applyAlignment="1">
      <alignment horizontal="center" vertical="center"/>
    </xf>
    <xf numFmtId="174" fontId="43" fillId="24" borderId="0" xfId="442" applyNumberFormat="1" applyFont="1" applyFill="1" applyBorder="1" applyAlignment="1">
      <alignment vertical="center"/>
    </xf>
    <xf numFmtId="174" fontId="43" fillId="24" borderId="0" xfId="442" applyNumberFormat="1" applyFont="1" applyFill="1" applyBorder="1" applyAlignment="1">
      <alignment horizontal="center" vertical="center"/>
    </xf>
    <xf numFmtId="169" fontId="32" fillId="24" borderId="0" xfId="0" applyNumberFormat="1" applyFont="1" applyFill="1" applyAlignment="1">
      <alignment horizontal="center"/>
    </xf>
    <xf numFmtId="0" fontId="55" fillId="0" borderId="10" xfId="0" applyFont="1" applyBorder="1" applyAlignment="1">
      <alignment vertical="center"/>
    </xf>
    <xf numFmtId="0" fontId="59" fillId="39" borderId="63" xfId="0" applyFont="1" applyFill="1" applyBorder="1" applyAlignment="1">
      <alignment horizontal="left" vertical="center" wrapText="1"/>
    </xf>
    <xf numFmtId="0" fontId="59" fillId="39" borderId="64" xfId="0" applyFont="1" applyFill="1" applyBorder="1" applyAlignment="1">
      <alignment horizontal="left" vertical="center" wrapText="1"/>
    </xf>
    <xf numFmtId="0" fontId="60" fillId="38" borderId="65" xfId="0" applyFont="1" applyFill="1" applyBorder="1" applyAlignment="1">
      <alignment horizontal="left" vertical="center" wrapText="1"/>
    </xf>
    <xf numFmtId="0" fontId="60" fillId="40" borderId="65" xfId="0" applyFont="1" applyFill="1" applyBorder="1" applyAlignment="1">
      <alignment horizontal="left" vertical="center" wrapText="1"/>
    </xf>
    <xf numFmtId="0" fontId="60" fillId="38" borderId="67" xfId="0" applyFont="1" applyFill="1" applyBorder="1" applyAlignment="1">
      <alignment horizontal="left" vertical="center" wrapText="1"/>
    </xf>
    <xf numFmtId="10" fontId="60" fillId="38" borderId="66" xfId="0" applyNumberFormat="1" applyFont="1" applyFill="1" applyBorder="1" applyAlignment="1">
      <alignment horizontal="left" vertical="center" wrapText="1"/>
    </xf>
    <xf numFmtId="10" fontId="60" fillId="40" borderId="66" xfId="0" applyNumberFormat="1" applyFont="1" applyFill="1" applyBorder="1" applyAlignment="1">
      <alignment horizontal="left" vertical="center" wrapText="1"/>
    </xf>
    <xf numFmtId="10" fontId="60" fillId="38" borderId="68" xfId="0" applyNumberFormat="1" applyFont="1" applyFill="1" applyBorder="1" applyAlignment="1">
      <alignment horizontal="left" vertical="center" wrapText="1"/>
    </xf>
    <xf numFmtId="193" fontId="6" fillId="25" borderId="44" xfId="0" applyNumberFormat="1" applyFont="1" applyFill="1" applyBorder="1" applyAlignment="1">
      <alignment horizontal="center" vertical="center" wrapText="1"/>
    </xf>
    <xf numFmtId="193" fontId="28" fillId="0" borderId="45" xfId="0" applyNumberFormat="1" applyFont="1" applyBorder="1" applyAlignment="1">
      <alignment horizontal="center" vertical="center" wrapText="1"/>
    </xf>
    <xf numFmtId="193" fontId="28" fillId="25" borderId="51" xfId="0" applyNumberFormat="1" applyFont="1" applyFill="1" applyBorder="1" applyAlignment="1">
      <alignment horizontal="center" vertical="center" wrapText="1"/>
    </xf>
    <xf numFmtId="188" fontId="55" fillId="28" borderId="10" xfId="0" applyNumberFormat="1" applyFont="1" applyFill="1" applyBorder="1" applyAlignment="1">
      <alignment horizontal="center" vertical="center"/>
    </xf>
    <xf numFmtId="188" fontId="55" fillId="28" borderId="10" xfId="0" applyNumberFormat="1" applyFont="1" applyFill="1" applyBorder="1" applyAlignment="1">
      <alignment vertical="center"/>
    </xf>
    <xf numFmtId="2" fontId="4" fillId="24" borderId="0" xfId="0" applyNumberFormat="1" applyFont="1" applyFill="1" applyAlignment="1">
      <alignment horizontal="center" vertical="center"/>
    </xf>
    <xf numFmtId="169" fontId="40" fillId="27" borderId="29" xfId="0" applyNumberFormat="1" applyFont="1" applyFill="1" applyBorder="1"/>
    <xf numFmtId="170" fontId="47" fillId="0" borderId="0" xfId="1995" applyNumberFormat="1"/>
    <xf numFmtId="167" fontId="47" fillId="0" borderId="10" xfId="437" applyFont="1" applyBorder="1"/>
    <xf numFmtId="43" fontId="47" fillId="0" borderId="10" xfId="1995" applyNumberFormat="1" applyBorder="1"/>
    <xf numFmtId="195" fontId="0" fillId="0" borderId="0" xfId="0" applyNumberFormat="1"/>
    <xf numFmtId="2" fontId="0" fillId="0" borderId="0" xfId="0" applyNumberFormat="1"/>
    <xf numFmtId="196" fontId="40" fillId="24" borderId="0" xfId="438" applyNumberFormat="1" applyFont="1" applyFill="1" applyBorder="1"/>
    <xf numFmtId="167" fontId="33" fillId="26" borderId="43" xfId="437" applyFont="1" applyFill="1" applyBorder="1" applyAlignment="1">
      <alignment horizontal="center" vertical="center" wrapText="1"/>
    </xf>
    <xf numFmtId="0" fontId="62" fillId="0" borderId="0" xfId="0" applyFont="1" applyAlignment="1">
      <alignment horizontal="center" vertical="center"/>
    </xf>
    <xf numFmtId="0" fontId="64" fillId="41" borderId="69" xfId="0" applyFont="1" applyFill="1" applyBorder="1" applyAlignment="1">
      <alignment horizontal="center" vertical="center" wrapText="1"/>
    </xf>
    <xf numFmtId="41" fontId="64" fillId="41" borderId="69" xfId="438" applyFont="1" applyFill="1" applyBorder="1" applyAlignment="1">
      <alignment horizontal="center" vertical="center" wrapText="1"/>
    </xf>
    <xf numFmtId="0" fontId="65" fillId="0" borderId="69" xfId="0" applyFont="1" applyBorder="1" applyAlignment="1">
      <alignment horizontal="center" vertical="center"/>
    </xf>
    <xf numFmtId="189" fontId="65" fillId="0" borderId="69" xfId="687" applyNumberFormat="1" applyFont="1" applyFill="1" applyBorder="1" applyAlignment="1">
      <alignment horizontal="center" vertical="center"/>
    </xf>
    <xf numFmtId="167" fontId="62" fillId="0" borderId="69" xfId="437" applyFont="1" applyFill="1" applyBorder="1" applyAlignment="1">
      <alignment horizontal="center" vertical="center"/>
    </xf>
    <xf numFmtId="197" fontId="62" fillId="0" borderId="69" xfId="687" applyNumberFormat="1" applyFont="1" applyFill="1" applyBorder="1" applyAlignment="1">
      <alignment horizontal="center" vertical="center"/>
    </xf>
    <xf numFmtId="189" fontId="62" fillId="0" borderId="69" xfId="687" applyNumberFormat="1" applyFont="1" applyFill="1" applyBorder="1" applyAlignment="1">
      <alignment horizontal="center" vertical="center"/>
    </xf>
    <xf numFmtId="44" fontId="62" fillId="0" borderId="69" xfId="2003" applyFont="1" applyFill="1" applyBorder="1" applyAlignment="1">
      <alignment horizontal="center" vertical="center"/>
    </xf>
    <xf numFmtId="0" fontId="65" fillId="0" borderId="0" xfId="0" applyFont="1" applyAlignment="1">
      <alignment horizontal="center" vertical="center"/>
    </xf>
    <xf numFmtId="0" fontId="66" fillId="0" borderId="0" xfId="0" applyFont="1" applyAlignment="1">
      <alignment horizontal="center" vertical="center" wrapText="1"/>
    </xf>
    <xf numFmtId="0" fontId="67" fillId="0" borderId="0" xfId="0" applyFont="1" applyAlignment="1">
      <alignment horizontal="center" vertical="center" wrapText="1"/>
    </xf>
    <xf numFmtId="2" fontId="65" fillId="0" borderId="0" xfId="0" applyNumberFormat="1" applyFont="1" applyAlignment="1">
      <alignment horizontal="center" vertical="center" wrapText="1"/>
    </xf>
    <xf numFmtId="0" fontId="64" fillId="0" borderId="0" xfId="0" applyFont="1" applyAlignment="1">
      <alignment horizontal="center" vertical="center"/>
    </xf>
    <xf numFmtId="41" fontId="62" fillId="0" borderId="0" xfId="438" applyFont="1" applyFill="1" applyAlignment="1">
      <alignment horizontal="center" vertical="center"/>
    </xf>
    <xf numFmtId="0" fontId="62" fillId="0" borderId="0" xfId="0" applyFont="1" applyAlignment="1">
      <alignment vertical="center"/>
    </xf>
    <xf numFmtId="10" fontId="65" fillId="0" borderId="0" xfId="2004" applyNumberFormat="1" applyFont="1" applyFill="1" applyAlignment="1">
      <alignment horizontal="center" vertical="center"/>
    </xf>
    <xf numFmtId="10" fontId="62" fillId="0" borderId="0" xfId="2004" applyNumberFormat="1" applyFont="1" applyFill="1" applyAlignment="1">
      <alignment horizontal="center" vertical="center"/>
    </xf>
    <xf numFmtId="44" fontId="65" fillId="0" borderId="0" xfId="2003" applyFont="1" applyFill="1" applyAlignment="1">
      <alignment horizontal="center" vertical="center"/>
    </xf>
    <xf numFmtId="0" fontId="62" fillId="0" borderId="0" xfId="0" applyFont="1" applyAlignment="1">
      <alignment horizontal="center" vertical="center" wrapText="1"/>
    </xf>
    <xf numFmtId="169" fontId="65" fillId="0" borderId="69" xfId="0" applyNumberFormat="1" applyFont="1" applyBorder="1" applyAlignment="1">
      <alignment horizontal="center" vertical="center" wrapText="1"/>
    </xf>
    <xf numFmtId="189" fontId="62" fillId="0" borderId="69" xfId="687" applyNumberFormat="1" applyFont="1" applyFill="1" applyBorder="1" applyAlignment="1">
      <alignment horizontal="right" vertical="center"/>
    </xf>
    <xf numFmtId="0" fontId="62" fillId="0" borderId="0" xfId="0" applyFont="1" applyAlignment="1">
      <alignment horizontal="right" vertical="center"/>
    </xf>
    <xf numFmtId="189" fontId="64" fillId="41" borderId="69" xfId="0" applyNumberFormat="1" applyFont="1" applyFill="1" applyBorder="1" applyAlignment="1">
      <alignment horizontal="right" vertical="center"/>
    </xf>
    <xf numFmtId="189" fontId="64" fillId="41" borderId="69" xfId="438" applyNumberFormat="1" applyFont="1" applyFill="1" applyBorder="1" applyAlignment="1">
      <alignment horizontal="right" vertical="center"/>
    </xf>
    <xf numFmtId="0" fontId="65" fillId="0" borderId="69" xfId="0" applyFont="1" applyBorder="1" applyAlignment="1">
      <alignment horizontal="center" vertical="center" wrapText="1"/>
    </xf>
    <xf numFmtId="0" fontId="64" fillId="29" borderId="69" xfId="0" applyFont="1" applyFill="1" applyBorder="1" applyAlignment="1">
      <alignment horizontal="center" vertical="center" wrapText="1"/>
    </xf>
    <xf numFmtId="167" fontId="64" fillId="29" borderId="69" xfId="442" applyFont="1" applyFill="1" applyBorder="1" applyAlignment="1">
      <alignment horizontal="center" vertical="center" wrapText="1"/>
    </xf>
    <xf numFmtId="2" fontId="64" fillId="29" borderId="69" xfId="0" applyNumberFormat="1" applyFont="1" applyFill="1" applyBorder="1" applyAlignment="1">
      <alignment horizontal="center" vertical="center" wrapText="1"/>
    </xf>
    <xf numFmtId="0" fontId="66" fillId="0" borderId="69" xfId="0" applyFont="1" applyBorder="1" applyAlignment="1">
      <alignment horizontal="center" vertical="center" wrapText="1"/>
    </xf>
    <xf numFmtId="4" fontId="65" fillId="0" borderId="69" xfId="0" applyNumberFormat="1" applyFont="1" applyBorder="1" applyAlignment="1">
      <alignment horizontal="center" vertical="center" wrapText="1"/>
    </xf>
    <xf numFmtId="0" fontId="67" fillId="0" borderId="69" xfId="0" applyFont="1" applyBorder="1" applyAlignment="1">
      <alignment horizontal="center" vertical="center" wrapText="1"/>
    </xf>
    <xf numFmtId="2" fontId="67" fillId="0" borderId="69" xfId="0" applyNumberFormat="1" applyFont="1" applyBorder="1" applyAlignment="1">
      <alignment horizontal="center" vertical="center" wrapText="1"/>
    </xf>
    <xf numFmtId="0" fontId="62" fillId="0" borderId="69" xfId="0" applyFont="1" applyBorder="1" applyAlignment="1">
      <alignment horizontal="center" vertical="center" wrapText="1"/>
    </xf>
    <xf numFmtId="0" fontId="35" fillId="0" borderId="0" xfId="0" applyFont="1" applyAlignment="1">
      <alignment horizontal="center"/>
    </xf>
    <xf numFmtId="0" fontId="38" fillId="0" borderId="0" xfId="0" applyFont="1" applyAlignment="1">
      <alignment horizontal="center"/>
    </xf>
    <xf numFmtId="41" fontId="36" fillId="0" borderId="0" xfId="438" applyFont="1" applyBorder="1" applyAlignment="1">
      <alignment horizontal="center"/>
    </xf>
    <xf numFmtId="174" fontId="43" fillId="37" borderId="54" xfId="442" applyNumberFormat="1" applyFont="1" applyFill="1" applyBorder="1" applyAlignment="1">
      <alignment horizontal="center" vertical="center"/>
    </xf>
    <xf numFmtId="174" fontId="43" fillId="37" borderId="0" xfId="442" applyNumberFormat="1" applyFont="1" applyFill="1" applyBorder="1" applyAlignment="1">
      <alignment horizontal="center" vertical="center"/>
    </xf>
    <xf numFmtId="41" fontId="35" fillId="26" borderId="24" xfId="438" applyFont="1" applyFill="1" applyBorder="1" applyAlignment="1">
      <alignment horizontal="center" vertical="center"/>
    </xf>
    <xf numFmtId="41" fontId="35" fillId="26" borderId="26" xfId="438" applyFont="1" applyFill="1" applyBorder="1" applyAlignment="1">
      <alignment horizontal="center" vertical="center"/>
    </xf>
    <xf numFmtId="0" fontId="35" fillId="0" borderId="0" xfId="0" applyFont="1" applyAlignment="1">
      <alignment horizontal="center" vertical="center"/>
    </xf>
    <xf numFmtId="41" fontId="36" fillId="26" borderId="24" xfId="438" applyFont="1" applyFill="1" applyBorder="1" applyAlignment="1">
      <alignment horizontal="left"/>
    </xf>
    <xf numFmtId="41" fontId="36" fillId="26" borderId="26" xfId="438" applyFont="1" applyFill="1" applyBorder="1" applyAlignment="1">
      <alignment horizontal="left"/>
    </xf>
    <xf numFmtId="0" fontId="36" fillId="0" borderId="20"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21" xfId="0" applyFont="1" applyBorder="1" applyAlignment="1">
      <alignment horizontal="center" vertical="center" wrapText="1"/>
    </xf>
    <xf numFmtId="0" fontId="36" fillId="26" borderId="37" xfId="0" applyFont="1" applyFill="1" applyBorder="1" applyAlignment="1">
      <alignment horizontal="center" wrapText="1"/>
    </xf>
    <xf numFmtId="0" fontId="36" fillId="26" borderId="14" xfId="0" applyFont="1" applyFill="1" applyBorder="1" applyAlignment="1">
      <alignment horizontal="center" wrapText="1"/>
    </xf>
    <xf numFmtId="41" fontId="36" fillId="26" borderId="37" xfId="438" applyFont="1" applyFill="1" applyBorder="1" applyAlignment="1">
      <alignment horizontal="center" wrapText="1"/>
    </xf>
    <xf numFmtId="41" fontId="36" fillId="26" borderId="14" xfId="438" applyFont="1" applyFill="1" applyBorder="1" applyAlignment="1">
      <alignment horizontal="center" wrapText="1"/>
    </xf>
    <xf numFmtId="0" fontId="36" fillId="0" borderId="20" xfId="0" applyFont="1" applyBorder="1" applyAlignment="1">
      <alignment horizontal="center" vertical="center"/>
    </xf>
    <xf numFmtId="0" fontId="36" fillId="0" borderId="28" xfId="0" applyFont="1" applyBorder="1" applyAlignment="1">
      <alignment horizontal="center" vertical="center"/>
    </xf>
    <xf numFmtId="0" fontId="36" fillId="0" borderId="21" xfId="0" applyFont="1" applyBorder="1" applyAlignment="1">
      <alignment horizontal="center" vertical="center"/>
    </xf>
    <xf numFmtId="41" fontId="36" fillId="26" borderId="24" xfId="438" applyFont="1" applyFill="1" applyBorder="1" applyAlignment="1">
      <alignment horizontal="left" vertical="center"/>
    </xf>
    <xf numFmtId="41" fontId="36" fillId="26" borderId="26" xfId="438" applyFont="1" applyFill="1" applyBorder="1" applyAlignment="1">
      <alignment horizontal="left" vertical="center"/>
    </xf>
    <xf numFmtId="189" fontId="36" fillId="0" borderId="35" xfId="687" applyNumberFormat="1" applyFont="1" applyFill="1" applyBorder="1" applyAlignment="1">
      <alignment horizontal="right"/>
    </xf>
    <xf numFmtId="189" fontId="36" fillId="0" borderId="33" xfId="687" applyNumberFormat="1" applyFont="1" applyFill="1" applyBorder="1" applyAlignment="1">
      <alignment horizontal="right"/>
    </xf>
    <xf numFmtId="41" fontId="36" fillId="26" borderId="61" xfId="438" applyFont="1" applyFill="1" applyBorder="1" applyAlignment="1">
      <alignment horizontal="center" wrapText="1"/>
    </xf>
    <xf numFmtId="41" fontId="36" fillId="26" borderId="57" xfId="438" applyFont="1" applyFill="1" applyBorder="1" applyAlignment="1">
      <alignment horizontal="center" wrapText="1"/>
    </xf>
    <xf numFmtId="189" fontId="32" fillId="0" borderId="10" xfId="687" applyNumberFormat="1" applyFont="1" applyFill="1" applyBorder="1" applyAlignment="1">
      <alignment horizontal="right"/>
    </xf>
    <xf numFmtId="169" fontId="36" fillId="28" borderId="36" xfId="0" applyNumberFormat="1" applyFont="1" applyFill="1" applyBorder="1" applyAlignment="1">
      <alignment horizontal="center"/>
    </xf>
    <xf numFmtId="169" fontId="36" fillId="28" borderId="13" xfId="0" applyNumberFormat="1" applyFont="1" applyFill="1" applyBorder="1" applyAlignment="1">
      <alignment horizontal="center"/>
    </xf>
    <xf numFmtId="169" fontId="36" fillId="28" borderId="11" xfId="0" applyNumberFormat="1" applyFont="1" applyFill="1" applyBorder="1" applyAlignment="1">
      <alignment horizontal="center"/>
    </xf>
    <xf numFmtId="2" fontId="32" fillId="0" borderId="35" xfId="0" applyNumberFormat="1" applyFont="1" applyBorder="1" applyAlignment="1">
      <alignment horizontal="center"/>
    </xf>
    <xf numFmtId="2" fontId="32" fillId="0" borderId="33" xfId="0" applyNumberFormat="1" applyFont="1" applyBorder="1" applyAlignment="1">
      <alignment horizontal="center"/>
    </xf>
    <xf numFmtId="0" fontId="68" fillId="0" borderId="69" xfId="0" applyFont="1" applyBorder="1" applyAlignment="1">
      <alignment horizontal="center" vertical="center" wrapText="1"/>
    </xf>
    <xf numFmtId="0" fontId="63" fillId="0" borderId="69" xfId="0" applyFont="1" applyBorder="1" applyAlignment="1">
      <alignment horizontal="center" vertical="center" wrapText="1"/>
    </xf>
    <xf numFmtId="169" fontId="65" fillId="0" borderId="69" xfId="0" applyNumberFormat="1" applyFont="1" applyBorder="1" applyAlignment="1">
      <alignment horizontal="center" vertical="center" wrapText="1"/>
    </xf>
    <xf numFmtId="41" fontId="65" fillId="42" borderId="69" xfId="438" applyFont="1" applyFill="1" applyBorder="1" applyAlignment="1">
      <alignment horizontal="center" vertical="center"/>
    </xf>
    <xf numFmtId="0" fontId="65" fillId="0" borderId="69" xfId="0" applyFont="1" applyBorder="1" applyAlignment="1">
      <alignment horizontal="center" vertical="center" wrapText="1"/>
    </xf>
    <xf numFmtId="0" fontId="66" fillId="0" borderId="69" xfId="0" applyFont="1" applyBorder="1" applyAlignment="1">
      <alignment horizontal="center" vertical="center" wrapText="1"/>
    </xf>
    <xf numFmtId="167" fontId="65" fillId="0" borderId="69" xfId="437" applyFont="1" applyFill="1" applyBorder="1" applyAlignment="1">
      <alignment horizontal="center" vertical="center" wrapText="1"/>
    </xf>
    <xf numFmtId="0" fontId="33" fillId="0" borderId="0" xfId="0" applyFont="1" applyAlignment="1">
      <alignment horizontal="center"/>
    </xf>
    <xf numFmtId="167" fontId="43" fillId="29" borderId="38" xfId="442" applyFont="1" applyFill="1" applyBorder="1" applyAlignment="1">
      <alignment horizontal="center" vertical="center" wrapText="1"/>
    </xf>
    <xf numFmtId="0" fontId="43" fillId="29" borderId="38" xfId="0" applyFont="1" applyFill="1" applyBorder="1" applyAlignment="1">
      <alignment horizontal="center" vertical="center" wrapText="1"/>
    </xf>
    <xf numFmtId="2" fontId="41" fillId="29" borderId="38" xfId="0" applyNumberFormat="1" applyFont="1" applyFill="1" applyBorder="1" applyAlignment="1">
      <alignment horizontal="center" vertical="center" wrapText="1"/>
    </xf>
    <xf numFmtId="0" fontId="41" fillId="29" borderId="39" xfId="0" applyFont="1" applyFill="1" applyBorder="1" applyAlignment="1">
      <alignment horizontal="center" vertical="center" wrapText="1"/>
    </xf>
    <xf numFmtId="0" fontId="41" fillId="29" borderId="38" xfId="0" applyFont="1" applyFill="1" applyBorder="1" applyAlignment="1">
      <alignment horizontal="center" vertical="center" wrapText="1"/>
    </xf>
    <xf numFmtId="167" fontId="6" fillId="0" borderId="40" xfId="442" applyFont="1" applyFill="1" applyBorder="1" applyAlignment="1">
      <alignment horizontal="center" vertical="center" wrapText="1"/>
    </xf>
    <xf numFmtId="167" fontId="6" fillId="0" borderId="41" xfId="442" applyFont="1" applyFill="1" applyBorder="1" applyAlignment="1">
      <alignment horizontal="center" vertical="center" wrapText="1"/>
    </xf>
    <xf numFmtId="167" fontId="6" fillId="0" borderId="42" xfId="442" applyFont="1" applyFill="1" applyBorder="1" applyAlignment="1">
      <alignment horizontal="center" vertical="center" wrapText="1"/>
    </xf>
    <xf numFmtId="0" fontId="6" fillId="24" borderId="50" xfId="0" applyFont="1" applyFill="1" applyBorder="1" applyAlignment="1">
      <alignment horizontal="center" vertical="center" wrapText="1"/>
    </xf>
    <xf numFmtId="0" fontId="6" fillId="24" borderId="47" xfId="0" applyFont="1" applyFill="1" applyBorder="1" applyAlignment="1">
      <alignment horizontal="center" vertical="center" wrapText="1"/>
    </xf>
    <xf numFmtId="0" fontId="6" fillId="24" borderId="52" xfId="0" applyFont="1" applyFill="1" applyBorder="1" applyAlignment="1">
      <alignment horizontal="center" vertical="center" wrapText="1"/>
    </xf>
    <xf numFmtId="0" fontId="34" fillId="24" borderId="42" xfId="0" applyFont="1" applyFill="1" applyBorder="1" applyAlignment="1">
      <alignment horizontal="center" vertical="center" wrapText="1"/>
    </xf>
    <xf numFmtId="0" fontId="34" fillId="24" borderId="49" xfId="0" applyFont="1" applyFill="1" applyBorder="1" applyAlignment="1">
      <alignment horizontal="center" vertical="center" wrapText="1"/>
    </xf>
    <xf numFmtId="0" fontId="34" fillId="24" borderId="53" xfId="0" applyFont="1" applyFill="1" applyBorder="1" applyAlignment="1">
      <alignment horizontal="center" vertical="center" wrapText="1"/>
    </xf>
    <xf numFmtId="2" fontId="36" fillId="0" borderId="50" xfId="0" applyNumberFormat="1" applyFont="1" applyBorder="1" applyAlignment="1">
      <alignment horizontal="center" vertical="center" wrapText="1"/>
    </xf>
    <xf numFmtId="2" fontId="36" fillId="0" borderId="46" xfId="0" applyNumberFormat="1" applyFont="1" applyBorder="1" applyAlignment="1">
      <alignment horizontal="center" vertical="center" wrapText="1"/>
    </xf>
    <xf numFmtId="2" fontId="36" fillId="0" borderId="47" xfId="0" applyNumberFormat="1" applyFont="1" applyBorder="1" applyAlignment="1">
      <alignment horizontal="center" vertical="center" wrapText="1"/>
    </xf>
    <xf numFmtId="2" fontId="36" fillId="0" borderId="48" xfId="0" applyNumberFormat="1" applyFont="1" applyBorder="1" applyAlignment="1">
      <alignment horizontal="center" vertical="center" wrapText="1"/>
    </xf>
    <xf numFmtId="2" fontId="36" fillId="0" borderId="52" xfId="0" applyNumberFormat="1" applyFont="1" applyBorder="1" applyAlignment="1">
      <alignment horizontal="center" vertical="center" wrapText="1"/>
    </xf>
    <xf numFmtId="0" fontId="61" fillId="0" borderId="10" xfId="1995" applyFont="1" applyBorder="1" applyAlignment="1">
      <alignment horizontal="center"/>
    </xf>
    <xf numFmtId="0" fontId="55" fillId="0" borderId="30" xfId="0" applyFont="1" applyBorder="1" applyAlignment="1">
      <alignment vertical="center" wrapText="1"/>
    </xf>
    <xf numFmtId="189" fontId="55" fillId="0" borderId="34" xfId="687" applyNumberFormat="1" applyFont="1" applyFill="1" applyBorder="1" applyAlignment="1">
      <alignment horizontal="right" vertical="center"/>
    </xf>
    <xf numFmtId="189" fontId="55" fillId="0" borderId="19" xfId="687" applyNumberFormat="1" applyFont="1" applyFill="1" applyBorder="1" applyAlignment="1">
      <alignment horizontal="right" vertical="center"/>
    </xf>
    <xf numFmtId="198" fontId="32" fillId="0" borderId="60" xfId="0" applyNumberFormat="1" applyFont="1" applyBorder="1" applyAlignment="1">
      <alignment horizontal="center" vertical="center"/>
    </xf>
    <xf numFmtId="198" fontId="32" fillId="0" borderId="11" xfId="0" applyNumberFormat="1" applyFont="1" applyBorder="1" applyAlignment="1">
      <alignment horizontal="center" vertical="center"/>
    </xf>
    <xf numFmtId="0" fontId="32" fillId="0" borderId="29" xfId="0" applyFont="1" applyBorder="1" applyAlignment="1">
      <alignment horizontal="center" vertical="center"/>
    </xf>
    <xf numFmtId="189" fontId="32" fillId="0" borderId="17" xfId="687" applyNumberFormat="1" applyFont="1" applyFill="1" applyBorder="1" applyAlignment="1">
      <alignment horizontal="right" vertical="center"/>
    </xf>
    <xf numFmtId="189" fontId="32" fillId="0" borderId="29" xfId="687" applyNumberFormat="1" applyFont="1" applyFill="1" applyBorder="1" applyAlignment="1">
      <alignment vertical="center"/>
    </xf>
    <xf numFmtId="189" fontId="32" fillId="0" borderId="17" xfId="687" applyNumberFormat="1" applyFont="1" applyFill="1" applyBorder="1" applyAlignment="1">
      <alignment vertical="center"/>
    </xf>
    <xf numFmtId="189" fontId="32" fillId="0" borderId="62" xfId="687" applyNumberFormat="1" applyFont="1" applyFill="1" applyBorder="1" applyAlignment="1">
      <alignment vertical="center"/>
    </xf>
  </cellXfs>
  <cellStyles count="2005">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 2" xfId="7" xr:uid="{00000000-0005-0000-0000-000006000000}"/>
    <cellStyle name="_EVALUACION TECNICA METROVIVIENDA 2010_INFORME DE EVALUACION TECNICO PRELIMINAR AJUSTADO" xfId="8" xr:uid="{00000000-0005-0000-0000-000007000000}"/>
    <cellStyle name="_Formato slips estándar" xfId="9" xr:uid="{00000000-0005-0000-0000-000008000000}"/>
    <cellStyle name="_Formato slips estándar_Adenda Grupo 2 COMP MC" xfId="10" xr:uid="{00000000-0005-0000-0000-000009000000}"/>
    <cellStyle name="_Formato slips estándar_Adenda Grupo 2 COMP MCano" xfId="11" xr:uid="{00000000-0005-0000-0000-00000A000000}"/>
    <cellStyle name="_Formato slips estándar_Condiciones Complementarias TRDM" xfId="12" xr:uid="{00000000-0005-0000-0000-00000B000000}"/>
    <cellStyle name="_Formato slips estándar_Condiciones Complementarias V7-1-10" xfId="13" xr:uid="{00000000-0005-0000-0000-00000C000000}"/>
    <cellStyle name="_Formato slips estándar_SlipTecnico Grupo EEB - D&amp;O 6ene10" xfId="14" xr:uid="{00000000-0005-0000-0000-00000D000000}"/>
    <cellStyle name="_Grupo 1 COMPL. V Adenda F" xfId="15" xr:uid="{00000000-0005-0000-0000-00000E000000}"/>
    <cellStyle name="_Slip habilitantes DM (Secretaría)" xfId="16" xr:uid="{00000000-0005-0000-0000-00000F000000}"/>
    <cellStyle name="_Slip habilitantes DM (Secretaría)_Adenda Grupo 2 COMP MC" xfId="17" xr:uid="{00000000-0005-0000-0000-000010000000}"/>
    <cellStyle name="_Slip habilitantes DM (Secretaría)_Adenda Grupo 2 COMP MCano" xfId="18" xr:uid="{00000000-0005-0000-0000-000011000000}"/>
    <cellStyle name="_Slip habilitantes DM (Secretaría)_Condiciones Complementarias TRDM" xfId="19" xr:uid="{00000000-0005-0000-0000-000012000000}"/>
    <cellStyle name="_Slip habilitantes DM (Secretaría)_Condiciones Complementarias V7-1-10" xfId="20" xr:uid="{00000000-0005-0000-0000-000013000000}"/>
    <cellStyle name="_Slip habilitantes DM (Secretaría)_SlipTecnico Grupo EEB - D&amp;O 6ene10" xfId="21" xr:uid="{00000000-0005-0000-0000-000014000000}"/>
    <cellStyle name="_SLIP RCSP NUEVAS CONDICIONES" xfId="22" xr:uid="{00000000-0005-0000-0000-000015000000}"/>
    <cellStyle name="_SLIP RCSP NUEVAS CONDICIONES_Adenda Grupo 2 COMP MC" xfId="23" xr:uid="{00000000-0005-0000-0000-000016000000}"/>
    <cellStyle name="_SLIP RCSP NUEVAS CONDICIONES_Adenda Grupo 2 COMP MCano" xfId="24" xr:uid="{00000000-0005-0000-0000-000017000000}"/>
    <cellStyle name="_SLIP RCSP NUEVAS CONDICIONES_Condiciones Complementarias TRDM" xfId="25" xr:uid="{00000000-0005-0000-0000-000018000000}"/>
    <cellStyle name="_SLIP RCSP NUEVAS CONDICIONES_Condiciones Complementarias V7-1-10" xfId="26" xr:uid="{00000000-0005-0000-0000-000019000000}"/>
    <cellStyle name="_SLIP RCSP NUEVAS CONDICIONES_SlipTecnico Grupo EEB - D&amp;O 6ene10" xfId="27" xr:uid="{00000000-0005-0000-0000-00001A000000}"/>
    <cellStyle name="_Slips RCSP (habilitantes) Secretaría" xfId="28" xr:uid="{00000000-0005-0000-0000-00001B000000}"/>
    <cellStyle name="_Slips RCSP (habilitantes) Secretaría_Adenda Grupo 2 COMP MC" xfId="29" xr:uid="{00000000-0005-0000-0000-00001C000000}"/>
    <cellStyle name="_Slips RCSP (habilitantes) Secretaría_Adenda Grupo 2 COMP MCano" xfId="30" xr:uid="{00000000-0005-0000-0000-00001D000000}"/>
    <cellStyle name="_Slips RCSP (habilitantes) Secretaría_Condiciones Complementarias TRDM" xfId="31" xr:uid="{00000000-0005-0000-0000-00001E000000}"/>
    <cellStyle name="_Slips RCSP (habilitantes) Secretaría_Condiciones Complementarias V7-1-10" xfId="32" xr:uid="{00000000-0005-0000-0000-00001F000000}"/>
    <cellStyle name="_Slips RCSP (habilitantes) Secretaría_SlipTecnico Grupo EEB - D&amp;O 6ene10" xfId="33" xr:uid="{00000000-0005-0000-0000-000020000000}"/>
    <cellStyle name="_Terminos Solicitados." xfId="34" xr:uid="{00000000-0005-0000-0000-000021000000}"/>
    <cellStyle name="20% - Accent1" xfId="35" xr:uid="{00000000-0005-0000-0000-000022000000}"/>
    <cellStyle name="20% - Accent2" xfId="36" xr:uid="{00000000-0005-0000-0000-000023000000}"/>
    <cellStyle name="20% - Accent3" xfId="37" xr:uid="{00000000-0005-0000-0000-000024000000}"/>
    <cellStyle name="20% - Accent4" xfId="38" xr:uid="{00000000-0005-0000-0000-000025000000}"/>
    <cellStyle name="20% - Accent5" xfId="39" xr:uid="{00000000-0005-0000-0000-000026000000}"/>
    <cellStyle name="20% - Accent6" xfId="40" xr:uid="{00000000-0005-0000-0000-000027000000}"/>
    <cellStyle name="20% - Énfasis1 2" xfId="41" xr:uid="{00000000-0005-0000-0000-000028000000}"/>
    <cellStyle name="20% - Énfasis1 2 2" xfId="42" xr:uid="{00000000-0005-0000-0000-000029000000}"/>
    <cellStyle name="20% - Énfasis1 3" xfId="43" xr:uid="{00000000-0005-0000-0000-00002A000000}"/>
    <cellStyle name="20% - Énfasis1 4" xfId="44" xr:uid="{00000000-0005-0000-0000-00002B000000}"/>
    <cellStyle name="20% - Énfasis2 2" xfId="45" xr:uid="{00000000-0005-0000-0000-00002C000000}"/>
    <cellStyle name="20% - Énfasis2 2 2" xfId="46" xr:uid="{00000000-0005-0000-0000-00002D000000}"/>
    <cellStyle name="20% - Énfasis2 3" xfId="47" xr:uid="{00000000-0005-0000-0000-00002E000000}"/>
    <cellStyle name="20% - Énfasis2 4" xfId="48" xr:uid="{00000000-0005-0000-0000-00002F000000}"/>
    <cellStyle name="20% - Énfasis3 2" xfId="49" xr:uid="{00000000-0005-0000-0000-000030000000}"/>
    <cellStyle name="20% - Énfasis3 2 2" xfId="50" xr:uid="{00000000-0005-0000-0000-000031000000}"/>
    <cellStyle name="20% - Énfasis3 3" xfId="51" xr:uid="{00000000-0005-0000-0000-000032000000}"/>
    <cellStyle name="20% - Énfasis3 4" xfId="52" xr:uid="{00000000-0005-0000-0000-000033000000}"/>
    <cellStyle name="20% - Énfasis4 2" xfId="53" xr:uid="{00000000-0005-0000-0000-000034000000}"/>
    <cellStyle name="20% - Énfasis4 2 2" xfId="54" xr:uid="{00000000-0005-0000-0000-000035000000}"/>
    <cellStyle name="20% - Énfasis4 3" xfId="55" xr:uid="{00000000-0005-0000-0000-000036000000}"/>
    <cellStyle name="20% - Énfasis4 4" xfId="56" xr:uid="{00000000-0005-0000-0000-000037000000}"/>
    <cellStyle name="20% - Énfasis5 2" xfId="57" xr:uid="{00000000-0005-0000-0000-000038000000}"/>
    <cellStyle name="20% - Énfasis5 2 2" xfId="58" xr:uid="{00000000-0005-0000-0000-000039000000}"/>
    <cellStyle name="20% - Énfasis5 3" xfId="59" xr:uid="{00000000-0005-0000-0000-00003A000000}"/>
    <cellStyle name="20% - Énfasis5 4" xfId="60" xr:uid="{00000000-0005-0000-0000-00003B000000}"/>
    <cellStyle name="20% - Énfasis6 2" xfId="61" xr:uid="{00000000-0005-0000-0000-00003C000000}"/>
    <cellStyle name="20% - Énfasis6 2 2" xfId="62" xr:uid="{00000000-0005-0000-0000-00003D000000}"/>
    <cellStyle name="20% - Énfasis6 3" xfId="63" xr:uid="{00000000-0005-0000-0000-00003E000000}"/>
    <cellStyle name="20% - Énfasis6 4" xfId="64" xr:uid="{00000000-0005-0000-0000-00003F000000}"/>
    <cellStyle name="40% - Accent1" xfId="65" xr:uid="{00000000-0005-0000-0000-000040000000}"/>
    <cellStyle name="40% - Accent2" xfId="66" xr:uid="{00000000-0005-0000-0000-000041000000}"/>
    <cellStyle name="40% - Accent3" xfId="67" xr:uid="{00000000-0005-0000-0000-000042000000}"/>
    <cellStyle name="40% - Accent4" xfId="68" xr:uid="{00000000-0005-0000-0000-000043000000}"/>
    <cellStyle name="40% - Accent5" xfId="69" xr:uid="{00000000-0005-0000-0000-000044000000}"/>
    <cellStyle name="40% - Accent6" xfId="70" xr:uid="{00000000-0005-0000-0000-000045000000}"/>
    <cellStyle name="40% - Énfasis1 2" xfId="71" xr:uid="{00000000-0005-0000-0000-000046000000}"/>
    <cellStyle name="40% - Énfasis1 2 2" xfId="72" xr:uid="{00000000-0005-0000-0000-000047000000}"/>
    <cellStyle name="40% - Énfasis1 3" xfId="73" xr:uid="{00000000-0005-0000-0000-000048000000}"/>
    <cellStyle name="40% - Énfasis1 4" xfId="74" xr:uid="{00000000-0005-0000-0000-000049000000}"/>
    <cellStyle name="40% - Énfasis2 2" xfId="75" xr:uid="{00000000-0005-0000-0000-00004A000000}"/>
    <cellStyle name="40% - Énfasis2 2 2" xfId="76" xr:uid="{00000000-0005-0000-0000-00004B000000}"/>
    <cellStyle name="40% - Énfasis2 3" xfId="77" xr:uid="{00000000-0005-0000-0000-00004C000000}"/>
    <cellStyle name="40% - Énfasis2 4" xfId="78" xr:uid="{00000000-0005-0000-0000-00004D000000}"/>
    <cellStyle name="40% - Énfasis3 2" xfId="79" xr:uid="{00000000-0005-0000-0000-00004E000000}"/>
    <cellStyle name="40% - Énfasis3 2 2" xfId="80" xr:uid="{00000000-0005-0000-0000-00004F000000}"/>
    <cellStyle name="40% - Énfasis3 3" xfId="81" xr:uid="{00000000-0005-0000-0000-000050000000}"/>
    <cellStyle name="40% - Énfasis3 4" xfId="82" xr:uid="{00000000-0005-0000-0000-000051000000}"/>
    <cellStyle name="40% - Énfasis4 2" xfId="83" xr:uid="{00000000-0005-0000-0000-000052000000}"/>
    <cellStyle name="40% - Énfasis4 2 2" xfId="84" xr:uid="{00000000-0005-0000-0000-000053000000}"/>
    <cellStyle name="40% - Énfasis4 3" xfId="85" xr:uid="{00000000-0005-0000-0000-000054000000}"/>
    <cellStyle name="40% - Énfasis4 4" xfId="86" xr:uid="{00000000-0005-0000-0000-000055000000}"/>
    <cellStyle name="40% - Énfasis5 2" xfId="87" xr:uid="{00000000-0005-0000-0000-000056000000}"/>
    <cellStyle name="40% - Énfasis5 2 2" xfId="88" xr:uid="{00000000-0005-0000-0000-000057000000}"/>
    <cellStyle name="40% - Énfasis5 3" xfId="89" xr:uid="{00000000-0005-0000-0000-000058000000}"/>
    <cellStyle name="40% - Énfasis5 4" xfId="90" xr:uid="{00000000-0005-0000-0000-000059000000}"/>
    <cellStyle name="40% - Énfasis6 2" xfId="91" xr:uid="{00000000-0005-0000-0000-00005A000000}"/>
    <cellStyle name="40% - Énfasis6 2 2" xfId="92" xr:uid="{00000000-0005-0000-0000-00005B000000}"/>
    <cellStyle name="40% - Énfasis6 3" xfId="93" xr:uid="{00000000-0005-0000-0000-00005C000000}"/>
    <cellStyle name="40% - Énfasis6 4" xfId="94" xr:uid="{00000000-0005-0000-0000-00005D000000}"/>
    <cellStyle name="60% - Accent1" xfId="95" xr:uid="{00000000-0005-0000-0000-00005E000000}"/>
    <cellStyle name="60% - Accent2" xfId="96" xr:uid="{00000000-0005-0000-0000-00005F000000}"/>
    <cellStyle name="60% - Accent3" xfId="97" xr:uid="{00000000-0005-0000-0000-000060000000}"/>
    <cellStyle name="60% - Accent4" xfId="98" xr:uid="{00000000-0005-0000-0000-000061000000}"/>
    <cellStyle name="60% - Accent5" xfId="99" xr:uid="{00000000-0005-0000-0000-000062000000}"/>
    <cellStyle name="60% - Accent6" xfId="100" xr:uid="{00000000-0005-0000-0000-000063000000}"/>
    <cellStyle name="60% - Énfasis1 2" xfId="101" xr:uid="{00000000-0005-0000-0000-000064000000}"/>
    <cellStyle name="60% - Énfasis1 2 2" xfId="102" xr:uid="{00000000-0005-0000-0000-000065000000}"/>
    <cellStyle name="60% - Énfasis1 3" xfId="103" xr:uid="{00000000-0005-0000-0000-000066000000}"/>
    <cellStyle name="60% - Énfasis1 4" xfId="104" xr:uid="{00000000-0005-0000-0000-000067000000}"/>
    <cellStyle name="60% - Énfasis2 2" xfId="105" xr:uid="{00000000-0005-0000-0000-000068000000}"/>
    <cellStyle name="60% - Énfasis2 2 2" xfId="106" xr:uid="{00000000-0005-0000-0000-000069000000}"/>
    <cellStyle name="60% - Énfasis2 3" xfId="107" xr:uid="{00000000-0005-0000-0000-00006A000000}"/>
    <cellStyle name="60% - Énfasis2 4" xfId="108" xr:uid="{00000000-0005-0000-0000-00006B000000}"/>
    <cellStyle name="60% - Énfasis3 2" xfId="109" xr:uid="{00000000-0005-0000-0000-00006C000000}"/>
    <cellStyle name="60% - Énfasis3 2 2" xfId="110" xr:uid="{00000000-0005-0000-0000-00006D000000}"/>
    <cellStyle name="60% - Énfasis3 3" xfId="111" xr:uid="{00000000-0005-0000-0000-00006E000000}"/>
    <cellStyle name="60% - Énfasis3 4" xfId="112" xr:uid="{00000000-0005-0000-0000-00006F000000}"/>
    <cellStyle name="60% - Énfasis4 2" xfId="113" xr:uid="{00000000-0005-0000-0000-000070000000}"/>
    <cellStyle name="60% - Énfasis4 2 2" xfId="114" xr:uid="{00000000-0005-0000-0000-000071000000}"/>
    <cellStyle name="60% - Énfasis4 3" xfId="115" xr:uid="{00000000-0005-0000-0000-000072000000}"/>
    <cellStyle name="60% - Énfasis4 4" xfId="116" xr:uid="{00000000-0005-0000-0000-000073000000}"/>
    <cellStyle name="60% - Énfasis5 2" xfId="117" xr:uid="{00000000-0005-0000-0000-000074000000}"/>
    <cellStyle name="60% - Énfasis5 2 2" xfId="118" xr:uid="{00000000-0005-0000-0000-000075000000}"/>
    <cellStyle name="60% - Énfasis5 3" xfId="119" xr:uid="{00000000-0005-0000-0000-000076000000}"/>
    <cellStyle name="60% - Énfasis5 4" xfId="120" xr:uid="{00000000-0005-0000-0000-000077000000}"/>
    <cellStyle name="60% - Énfasis6 2" xfId="121" xr:uid="{00000000-0005-0000-0000-000078000000}"/>
    <cellStyle name="60% - Énfasis6 2 2" xfId="122" xr:uid="{00000000-0005-0000-0000-000079000000}"/>
    <cellStyle name="60% - Énfasis6 3" xfId="123" xr:uid="{00000000-0005-0000-0000-00007A000000}"/>
    <cellStyle name="60% - Énfasis6 4" xfId="124" xr:uid="{00000000-0005-0000-0000-00007B000000}"/>
    <cellStyle name="Accent1" xfId="125" xr:uid="{00000000-0005-0000-0000-00007C000000}"/>
    <cellStyle name="Accent2" xfId="126" xr:uid="{00000000-0005-0000-0000-00007D000000}"/>
    <cellStyle name="Accent3" xfId="127" xr:uid="{00000000-0005-0000-0000-00007E000000}"/>
    <cellStyle name="Accent4" xfId="128" xr:uid="{00000000-0005-0000-0000-00007F000000}"/>
    <cellStyle name="Accent5" xfId="129" xr:uid="{00000000-0005-0000-0000-000080000000}"/>
    <cellStyle name="Accent6" xfId="130" xr:uid="{00000000-0005-0000-0000-000081000000}"/>
    <cellStyle name="Bad" xfId="131" xr:uid="{00000000-0005-0000-0000-000082000000}"/>
    <cellStyle name="Buena 2" xfId="132" xr:uid="{00000000-0005-0000-0000-000083000000}"/>
    <cellStyle name="Buena 2 2" xfId="133" xr:uid="{00000000-0005-0000-0000-000084000000}"/>
    <cellStyle name="Buena 3" xfId="134" xr:uid="{00000000-0005-0000-0000-000085000000}"/>
    <cellStyle name="Buena 4" xfId="135" xr:uid="{00000000-0005-0000-0000-000086000000}"/>
    <cellStyle name="Calculation" xfId="136" xr:uid="{00000000-0005-0000-0000-000087000000}"/>
    <cellStyle name="Cálculo 2" xfId="137" xr:uid="{00000000-0005-0000-0000-000088000000}"/>
    <cellStyle name="Cálculo 2 2" xfId="138" xr:uid="{00000000-0005-0000-0000-000089000000}"/>
    <cellStyle name="Cálculo 3" xfId="139" xr:uid="{00000000-0005-0000-0000-00008A000000}"/>
    <cellStyle name="Cálculo 4" xfId="140" xr:uid="{00000000-0005-0000-0000-00008B000000}"/>
    <cellStyle name="Celda de comprobación 2" xfId="141" xr:uid="{00000000-0005-0000-0000-00008C000000}"/>
    <cellStyle name="Celda de comprobación 2 2" xfId="142" xr:uid="{00000000-0005-0000-0000-00008D000000}"/>
    <cellStyle name="Celda de comprobación 3" xfId="143" xr:uid="{00000000-0005-0000-0000-00008E000000}"/>
    <cellStyle name="Celda de comprobación 4" xfId="144" xr:uid="{00000000-0005-0000-0000-00008F000000}"/>
    <cellStyle name="Celda vinculada 2" xfId="145" xr:uid="{00000000-0005-0000-0000-000090000000}"/>
    <cellStyle name="Celda vinculada 2 2" xfId="146" xr:uid="{00000000-0005-0000-0000-000091000000}"/>
    <cellStyle name="Celda vinculada 3" xfId="147" xr:uid="{00000000-0005-0000-0000-000092000000}"/>
    <cellStyle name="Celda vinculada 4" xfId="148" xr:uid="{00000000-0005-0000-0000-000093000000}"/>
    <cellStyle name="Encabezado 4 2" xfId="149" xr:uid="{00000000-0005-0000-0000-000094000000}"/>
    <cellStyle name="Encabezado 4 2 2" xfId="150" xr:uid="{00000000-0005-0000-0000-000095000000}"/>
    <cellStyle name="Encabezado 4 3" xfId="151" xr:uid="{00000000-0005-0000-0000-000096000000}"/>
    <cellStyle name="Encabezado 4 4" xfId="152" xr:uid="{00000000-0005-0000-0000-000097000000}"/>
    <cellStyle name="Énfasis1 2" xfId="153" xr:uid="{00000000-0005-0000-0000-000098000000}"/>
    <cellStyle name="Énfasis1 2 2" xfId="154" xr:uid="{00000000-0005-0000-0000-000099000000}"/>
    <cellStyle name="Énfasis1 3" xfId="155" xr:uid="{00000000-0005-0000-0000-00009A000000}"/>
    <cellStyle name="Énfasis1 4" xfId="156" xr:uid="{00000000-0005-0000-0000-00009B000000}"/>
    <cellStyle name="Énfasis2 2" xfId="157" xr:uid="{00000000-0005-0000-0000-00009C000000}"/>
    <cellStyle name="Énfasis2 2 2" xfId="158" xr:uid="{00000000-0005-0000-0000-00009D000000}"/>
    <cellStyle name="Énfasis2 3" xfId="159" xr:uid="{00000000-0005-0000-0000-00009E000000}"/>
    <cellStyle name="Énfasis2 4" xfId="160" xr:uid="{00000000-0005-0000-0000-00009F000000}"/>
    <cellStyle name="Énfasis3 2" xfId="161" xr:uid="{00000000-0005-0000-0000-0000A0000000}"/>
    <cellStyle name="Énfasis3 2 2" xfId="162" xr:uid="{00000000-0005-0000-0000-0000A1000000}"/>
    <cellStyle name="Énfasis3 3" xfId="163" xr:uid="{00000000-0005-0000-0000-0000A2000000}"/>
    <cellStyle name="Énfasis3 4" xfId="164" xr:uid="{00000000-0005-0000-0000-0000A3000000}"/>
    <cellStyle name="Énfasis4 2" xfId="165" xr:uid="{00000000-0005-0000-0000-0000A4000000}"/>
    <cellStyle name="Énfasis4 2 2" xfId="166" xr:uid="{00000000-0005-0000-0000-0000A5000000}"/>
    <cellStyle name="Énfasis4 3" xfId="167" xr:uid="{00000000-0005-0000-0000-0000A6000000}"/>
    <cellStyle name="Énfasis4 4" xfId="168" xr:uid="{00000000-0005-0000-0000-0000A7000000}"/>
    <cellStyle name="Énfasis5 2" xfId="169" xr:uid="{00000000-0005-0000-0000-0000A8000000}"/>
    <cellStyle name="Énfasis5 2 2" xfId="170" xr:uid="{00000000-0005-0000-0000-0000A9000000}"/>
    <cellStyle name="Énfasis5 3" xfId="171" xr:uid="{00000000-0005-0000-0000-0000AA000000}"/>
    <cellStyle name="Énfasis5 4" xfId="172" xr:uid="{00000000-0005-0000-0000-0000AB000000}"/>
    <cellStyle name="Énfasis6 2" xfId="173" xr:uid="{00000000-0005-0000-0000-0000AC000000}"/>
    <cellStyle name="Énfasis6 2 2" xfId="174" xr:uid="{00000000-0005-0000-0000-0000AD000000}"/>
    <cellStyle name="Énfasis6 3" xfId="175" xr:uid="{00000000-0005-0000-0000-0000AE000000}"/>
    <cellStyle name="Énfasis6 4" xfId="176" xr:uid="{00000000-0005-0000-0000-0000AF000000}"/>
    <cellStyle name="Entrada 2" xfId="177" xr:uid="{00000000-0005-0000-0000-0000B0000000}"/>
    <cellStyle name="Entrada 2 2" xfId="178" xr:uid="{00000000-0005-0000-0000-0000B1000000}"/>
    <cellStyle name="Entrada 3" xfId="179" xr:uid="{00000000-0005-0000-0000-0000B2000000}"/>
    <cellStyle name="Entrada 4" xfId="180" xr:uid="{00000000-0005-0000-0000-0000B3000000}"/>
    <cellStyle name="Estilo 1" xfId="181" xr:uid="{00000000-0005-0000-0000-0000B4000000}"/>
    <cellStyle name="Estilo 1 10" xfId="182" xr:uid="{00000000-0005-0000-0000-0000B5000000}"/>
    <cellStyle name="Estilo 1 10 2" xfId="183" xr:uid="{00000000-0005-0000-0000-0000B6000000}"/>
    <cellStyle name="Estilo 1 100" xfId="184" xr:uid="{00000000-0005-0000-0000-0000B7000000}"/>
    <cellStyle name="Estilo 1 101" xfId="185" xr:uid="{00000000-0005-0000-0000-0000B8000000}"/>
    <cellStyle name="Estilo 1 102" xfId="186" xr:uid="{00000000-0005-0000-0000-0000B9000000}"/>
    <cellStyle name="Estilo 1 103" xfId="187" xr:uid="{00000000-0005-0000-0000-0000BA000000}"/>
    <cellStyle name="Estilo 1 11" xfId="188" xr:uid="{00000000-0005-0000-0000-0000BB000000}"/>
    <cellStyle name="Estilo 1 11 2" xfId="189" xr:uid="{00000000-0005-0000-0000-0000BC000000}"/>
    <cellStyle name="Estilo 1 12" xfId="190" xr:uid="{00000000-0005-0000-0000-0000BD000000}"/>
    <cellStyle name="Estilo 1 12 2" xfId="191" xr:uid="{00000000-0005-0000-0000-0000BE000000}"/>
    <cellStyle name="Estilo 1 13" xfId="192" xr:uid="{00000000-0005-0000-0000-0000BF000000}"/>
    <cellStyle name="Estilo 1 13 2" xfId="193" xr:uid="{00000000-0005-0000-0000-0000C0000000}"/>
    <cellStyle name="Estilo 1 14" xfId="194" xr:uid="{00000000-0005-0000-0000-0000C1000000}"/>
    <cellStyle name="Estilo 1 14 2" xfId="195" xr:uid="{00000000-0005-0000-0000-0000C2000000}"/>
    <cellStyle name="Estilo 1 15" xfId="196" xr:uid="{00000000-0005-0000-0000-0000C3000000}"/>
    <cellStyle name="Estilo 1 15 2" xfId="197" xr:uid="{00000000-0005-0000-0000-0000C4000000}"/>
    <cellStyle name="Estilo 1 16" xfId="198" xr:uid="{00000000-0005-0000-0000-0000C5000000}"/>
    <cellStyle name="Estilo 1 16 2" xfId="199" xr:uid="{00000000-0005-0000-0000-0000C6000000}"/>
    <cellStyle name="Estilo 1 17" xfId="200" xr:uid="{00000000-0005-0000-0000-0000C7000000}"/>
    <cellStyle name="Estilo 1 17 2" xfId="201" xr:uid="{00000000-0005-0000-0000-0000C8000000}"/>
    <cellStyle name="Estilo 1 18" xfId="202" xr:uid="{00000000-0005-0000-0000-0000C9000000}"/>
    <cellStyle name="Estilo 1 18 2" xfId="203" xr:uid="{00000000-0005-0000-0000-0000CA000000}"/>
    <cellStyle name="Estilo 1 19" xfId="204" xr:uid="{00000000-0005-0000-0000-0000CB000000}"/>
    <cellStyle name="Estilo 1 19 2" xfId="205" xr:uid="{00000000-0005-0000-0000-0000CC000000}"/>
    <cellStyle name="Estilo 1 2" xfId="206" xr:uid="{00000000-0005-0000-0000-0000CD000000}"/>
    <cellStyle name="Estilo 1 2 2" xfId="207" xr:uid="{00000000-0005-0000-0000-0000CE000000}"/>
    <cellStyle name="Estilo 1 2 3" xfId="208" xr:uid="{00000000-0005-0000-0000-0000CF000000}"/>
    <cellStyle name="Estilo 1 20" xfId="209" xr:uid="{00000000-0005-0000-0000-0000D0000000}"/>
    <cellStyle name="Estilo 1 20 2" xfId="210" xr:uid="{00000000-0005-0000-0000-0000D1000000}"/>
    <cellStyle name="Estilo 1 21" xfId="211" xr:uid="{00000000-0005-0000-0000-0000D2000000}"/>
    <cellStyle name="Estilo 1 21 2" xfId="212" xr:uid="{00000000-0005-0000-0000-0000D3000000}"/>
    <cellStyle name="Estilo 1 22" xfId="213" xr:uid="{00000000-0005-0000-0000-0000D4000000}"/>
    <cellStyle name="Estilo 1 22 2" xfId="214" xr:uid="{00000000-0005-0000-0000-0000D5000000}"/>
    <cellStyle name="Estilo 1 23" xfId="215" xr:uid="{00000000-0005-0000-0000-0000D6000000}"/>
    <cellStyle name="Estilo 1 23 2" xfId="216" xr:uid="{00000000-0005-0000-0000-0000D7000000}"/>
    <cellStyle name="Estilo 1 24" xfId="217" xr:uid="{00000000-0005-0000-0000-0000D8000000}"/>
    <cellStyle name="Estilo 1 24 2" xfId="218" xr:uid="{00000000-0005-0000-0000-0000D9000000}"/>
    <cellStyle name="Estilo 1 25" xfId="219" xr:uid="{00000000-0005-0000-0000-0000DA000000}"/>
    <cellStyle name="Estilo 1 25 2" xfId="220" xr:uid="{00000000-0005-0000-0000-0000DB000000}"/>
    <cellStyle name="Estilo 1 26" xfId="221" xr:uid="{00000000-0005-0000-0000-0000DC000000}"/>
    <cellStyle name="Estilo 1 26 2" xfId="222" xr:uid="{00000000-0005-0000-0000-0000DD000000}"/>
    <cellStyle name="Estilo 1 27" xfId="223" xr:uid="{00000000-0005-0000-0000-0000DE000000}"/>
    <cellStyle name="Estilo 1 27 2" xfId="224" xr:uid="{00000000-0005-0000-0000-0000DF000000}"/>
    <cellStyle name="Estilo 1 28" xfId="225" xr:uid="{00000000-0005-0000-0000-0000E0000000}"/>
    <cellStyle name="Estilo 1 28 2" xfId="226" xr:uid="{00000000-0005-0000-0000-0000E1000000}"/>
    <cellStyle name="Estilo 1 29" xfId="227" xr:uid="{00000000-0005-0000-0000-0000E2000000}"/>
    <cellStyle name="Estilo 1 29 2" xfId="228" xr:uid="{00000000-0005-0000-0000-0000E3000000}"/>
    <cellStyle name="Estilo 1 3" xfId="229" xr:uid="{00000000-0005-0000-0000-0000E4000000}"/>
    <cellStyle name="Estilo 1 3 2" xfId="230" xr:uid="{00000000-0005-0000-0000-0000E5000000}"/>
    <cellStyle name="Estilo 1 3 3" xfId="231" xr:uid="{00000000-0005-0000-0000-0000E6000000}"/>
    <cellStyle name="Estilo 1 30" xfId="232" xr:uid="{00000000-0005-0000-0000-0000E7000000}"/>
    <cellStyle name="Estilo 1 30 2" xfId="233" xr:uid="{00000000-0005-0000-0000-0000E8000000}"/>
    <cellStyle name="Estilo 1 31" xfId="234" xr:uid="{00000000-0005-0000-0000-0000E9000000}"/>
    <cellStyle name="Estilo 1 31 2" xfId="235" xr:uid="{00000000-0005-0000-0000-0000EA000000}"/>
    <cellStyle name="Estilo 1 32" xfId="236" xr:uid="{00000000-0005-0000-0000-0000EB000000}"/>
    <cellStyle name="Estilo 1 32 2" xfId="237" xr:uid="{00000000-0005-0000-0000-0000EC000000}"/>
    <cellStyle name="Estilo 1 33" xfId="238" xr:uid="{00000000-0005-0000-0000-0000ED000000}"/>
    <cellStyle name="Estilo 1 33 2" xfId="239" xr:uid="{00000000-0005-0000-0000-0000EE000000}"/>
    <cellStyle name="Estilo 1 34" xfId="240" xr:uid="{00000000-0005-0000-0000-0000EF000000}"/>
    <cellStyle name="Estilo 1 34 2" xfId="241" xr:uid="{00000000-0005-0000-0000-0000F0000000}"/>
    <cellStyle name="Estilo 1 35" xfId="242" xr:uid="{00000000-0005-0000-0000-0000F1000000}"/>
    <cellStyle name="Estilo 1 35 2" xfId="243" xr:uid="{00000000-0005-0000-0000-0000F2000000}"/>
    <cellStyle name="Estilo 1 36" xfId="244" xr:uid="{00000000-0005-0000-0000-0000F3000000}"/>
    <cellStyle name="Estilo 1 36 2" xfId="245" xr:uid="{00000000-0005-0000-0000-0000F4000000}"/>
    <cellStyle name="Estilo 1 37" xfId="246" xr:uid="{00000000-0005-0000-0000-0000F5000000}"/>
    <cellStyle name="Estilo 1 37 2" xfId="247" xr:uid="{00000000-0005-0000-0000-0000F6000000}"/>
    <cellStyle name="Estilo 1 38" xfId="248" xr:uid="{00000000-0005-0000-0000-0000F7000000}"/>
    <cellStyle name="Estilo 1 38 2" xfId="249" xr:uid="{00000000-0005-0000-0000-0000F8000000}"/>
    <cellStyle name="Estilo 1 39" xfId="250" xr:uid="{00000000-0005-0000-0000-0000F9000000}"/>
    <cellStyle name="Estilo 1 39 2" xfId="251" xr:uid="{00000000-0005-0000-0000-0000FA000000}"/>
    <cellStyle name="Estilo 1 4" xfId="252" xr:uid="{00000000-0005-0000-0000-0000FB000000}"/>
    <cellStyle name="Estilo 1 4 2" xfId="253" xr:uid="{00000000-0005-0000-0000-0000FC000000}"/>
    <cellStyle name="Estilo 1 40" xfId="254" xr:uid="{00000000-0005-0000-0000-0000FD000000}"/>
    <cellStyle name="Estilo 1 40 2" xfId="255" xr:uid="{00000000-0005-0000-0000-0000FE000000}"/>
    <cellStyle name="Estilo 1 41" xfId="256" xr:uid="{00000000-0005-0000-0000-0000FF000000}"/>
    <cellStyle name="Estilo 1 41 2" xfId="257" xr:uid="{00000000-0005-0000-0000-000000010000}"/>
    <cellStyle name="Estilo 1 41 3" xfId="258" xr:uid="{00000000-0005-0000-0000-000001010000}"/>
    <cellStyle name="Estilo 1 42" xfId="259" xr:uid="{00000000-0005-0000-0000-000002010000}"/>
    <cellStyle name="Estilo 1 43" xfId="260" xr:uid="{00000000-0005-0000-0000-000003010000}"/>
    <cellStyle name="Estilo 1 44" xfId="261" xr:uid="{00000000-0005-0000-0000-000004010000}"/>
    <cellStyle name="Estilo 1 45" xfId="262" xr:uid="{00000000-0005-0000-0000-000005010000}"/>
    <cellStyle name="Estilo 1 46" xfId="263" xr:uid="{00000000-0005-0000-0000-000006010000}"/>
    <cellStyle name="Estilo 1 47" xfId="264" xr:uid="{00000000-0005-0000-0000-000007010000}"/>
    <cellStyle name="Estilo 1 48" xfId="265" xr:uid="{00000000-0005-0000-0000-000008010000}"/>
    <cellStyle name="Estilo 1 49" xfId="266" xr:uid="{00000000-0005-0000-0000-000009010000}"/>
    <cellStyle name="Estilo 1 5" xfId="267" xr:uid="{00000000-0005-0000-0000-00000A010000}"/>
    <cellStyle name="Estilo 1 5 2" xfId="268" xr:uid="{00000000-0005-0000-0000-00000B010000}"/>
    <cellStyle name="Estilo 1 50" xfId="269" xr:uid="{00000000-0005-0000-0000-00000C010000}"/>
    <cellStyle name="Estilo 1 51" xfId="270" xr:uid="{00000000-0005-0000-0000-00000D010000}"/>
    <cellStyle name="Estilo 1 52" xfId="271" xr:uid="{00000000-0005-0000-0000-00000E010000}"/>
    <cellStyle name="Estilo 1 53" xfId="272" xr:uid="{00000000-0005-0000-0000-00000F010000}"/>
    <cellStyle name="Estilo 1 54" xfId="273" xr:uid="{00000000-0005-0000-0000-000010010000}"/>
    <cellStyle name="Estilo 1 55" xfId="274" xr:uid="{00000000-0005-0000-0000-000011010000}"/>
    <cellStyle name="Estilo 1 56" xfId="275" xr:uid="{00000000-0005-0000-0000-000012010000}"/>
    <cellStyle name="Estilo 1 57" xfId="276" xr:uid="{00000000-0005-0000-0000-000013010000}"/>
    <cellStyle name="Estilo 1 58" xfId="277" xr:uid="{00000000-0005-0000-0000-000014010000}"/>
    <cellStyle name="Estilo 1 59" xfId="278" xr:uid="{00000000-0005-0000-0000-000015010000}"/>
    <cellStyle name="Estilo 1 6" xfId="279" xr:uid="{00000000-0005-0000-0000-000016010000}"/>
    <cellStyle name="Estilo 1 6 2" xfId="280" xr:uid="{00000000-0005-0000-0000-000017010000}"/>
    <cellStyle name="Estilo 1 60" xfId="281" xr:uid="{00000000-0005-0000-0000-000018010000}"/>
    <cellStyle name="Estilo 1 61" xfId="282" xr:uid="{00000000-0005-0000-0000-000019010000}"/>
    <cellStyle name="Estilo 1 62" xfId="283" xr:uid="{00000000-0005-0000-0000-00001A010000}"/>
    <cellStyle name="Estilo 1 63" xfId="284" xr:uid="{00000000-0005-0000-0000-00001B010000}"/>
    <cellStyle name="Estilo 1 64" xfId="285" xr:uid="{00000000-0005-0000-0000-00001C010000}"/>
    <cellStyle name="Estilo 1 65" xfId="286" xr:uid="{00000000-0005-0000-0000-00001D010000}"/>
    <cellStyle name="Estilo 1 66" xfId="287" xr:uid="{00000000-0005-0000-0000-00001E010000}"/>
    <cellStyle name="Estilo 1 67" xfId="288" xr:uid="{00000000-0005-0000-0000-00001F010000}"/>
    <cellStyle name="Estilo 1 68" xfId="289" xr:uid="{00000000-0005-0000-0000-000020010000}"/>
    <cellStyle name="Estilo 1 69" xfId="290" xr:uid="{00000000-0005-0000-0000-000021010000}"/>
    <cellStyle name="Estilo 1 7" xfId="291" xr:uid="{00000000-0005-0000-0000-000022010000}"/>
    <cellStyle name="Estilo 1 7 2" xfId="292" xr:uid="{00000000-0005-0000-0000-000023010000}"/>
    <cellStyle name="Estilo 1 70" xfId="293" xr:uid="{00000000-0005-0000-0000-000024010000}"/>
    <cellStyle name="Estilo 1 71" xfId="294" xr:uid="{00000000-0005-0000-0000-000025010000}"/>
    <cellStyle name="Estilo 1 72" xfId="295" xr:uid="{00000000-0005-0000-0000-000026010000}"/>
    <cellStyle name="Estilo 1 73" xfId="296" xr:uid="{00000000-0005-0000-0000-000027010000}"/>
    <cellStyle name="Estilo 1 74" xfId="297" xr:uid="{00000000-0005-0000-0000-000028010000}"/>
    <cellStyle name="Estilo 1 75" xfId="298" xr:uid="{00000000-0005-0000-0000-000029010000}"/>
    <cellStyle name="Estilo 1 76" xfId="299" xr:uid="{00000000-0005-0000-0000-00002A010000}"/>
    <cellStyle name="Estilo 1 77" xfId="300" xr:uid="{00000000-0005-0000-0000-00002B010000}"/>
    <cellStyle name="Estilo 1 78" xfId="301" xr:uid="{00000000-0005-0000-0000-00002C010000}"/>
    <cellStyle name="Estilo 1 79" xfId="302" xr:uid="{00000000-0005-0000-0000-00002D010000}"/>
    <cellStyle name="Estilo 1 8" xfId="303" xr:uid="{00000000-0005-0000-0000-00002E010000}"/>
    <cellStyle name="Estilo 1 8 2" xfId="304" xr:uid="{00000000-0005-0000-0000-00002F010000}"/>
    <cellStyle name="Estilo 1 80" xfId="305" xr:uid="{00000000-0005-0000-0000-000030010000}"/>
    <cellStyle name="Estilo 1 81" xfId="306" xr:uid="{00000000-0005-0000-0000-000031010000}"/>
    <cellStyle name="Estilo 1 82" xfId="307" xr:uid="{00000000-0005-0000-0000-000032010000}"/>
    <cellStyle name="Estilo 1 83" xfId="308" xr:uid="{00000000-0005-0000-0000-000033010000}"/>
    <cellStyle name="Estilo 1 84" xfId="309" xr:uid="{00000000-0005-0000-0000-000034010000}"/>
    <cellStyle name="Estilo 1 85" xfId="310" xr:uid="{00000000-0005-0000-0000-000035010000}"/>
    <cellStyle name="Estilo 1 86" xfId="311" xr:uid="{00000000-0005-0000-0000-000036010000}"/>
    <cellStyle name="Estilo 1 87" xfId="312" xr:uid="{00000000-0005-0000-0000-000037010000}"/>
    <cellStyle name="Estilo 1 88" xfId="313" xr:uid="{00000000-0005-0000-0000-000038010000}"/>
    <cellStyle name="Estilo 1 89" xfId="314" xr:uid="{00000000-0005-0000-0000-000039010000}"/>
    <cellStyle name="Estilo 1 9" xfId="315" xr:uid="{00000000-0005-0000-0000-00003A010000}"/>
    <cellStyle name="Estilo 1 9 2" xfId="316" xr:uid="{00000000-0005-0000-0000-00003B010000}"/>
    <cellStyle name="Estilo 1 90" xfId="317" xr:uid="{00000000-0005-0000-0000-00003C010000}"/>
    <cellStyle name="Estilo 1 91" xfId="318" xr:uid="{00000000-0005-0000-0000-00003D010000}"/>
    <cellStyle name="Estilo 1 92" xfId="319" xr:uid="{00000000-0005-0000-0000-00003E010000}"/>
    <cellStyle name="Estilo 1 93" xfId="320" xr:uid="{00000000-0005-0000-0000-00003F010000}"/>
    <cellStyle name="Estilo 1 94" xfId="321" xr:uid="{00000000-0005-0000-0000-000040010000}"/>
    <cellStyle name="Estilo 1 95" xfId="322" xr:uid="{00000000-0005-0000-0000-000041010000}"/>
    <cellStyle name="Estilo 1 96" xfId="323" xr:uid="{00000000-0005-0000-0000-000042010000}"/>
    <cellStyle name="Estilo 1 97" xfId="324" xr:uid="{00000000-0005-0000-0000-000043010000}"/>
    <cellStyle name="Estilo 1 98" xfId="325" xr:uid="{00000000-0005-0000-0000-000044010000}"/>
    <cellStyle name="Estilo 1 99" xfId="326" xr:uid="{00000000-0005-0000-0000-000045010000}"/>
    <cellStyle name="Euro" xfId="327" xr:uid="{00000000-0005-0000-0000-000046010000}"/>
    <cellStyle name="Euro 10" xfId="328" xr:uid="{00000000-0005-0000-0000-000047010000}"/>
    <cellStyle name="Euro 11" xfId="329" xr:uid="{00000000-0005-0000-0000-000048010000}"/>
    <cellStyle name="Euro 12" xfId="330" xr:uid="{00000000-0005-0000-0000-000049010000}"/>
    <cellStyle name="Euro 13" xfId="331" xr:uid="{00000000-0005-0000-0000-00004A010000}"/>
    <cellStyle name="Euro 14" xfId="332" xr:uid="{00000000-0005-0000-0000-00004B010000}"/>
    <cellStyle name="Euro 15" xfId="333" xr:uid="{00000000-0005-0000-0000-00004C010000}"/>
    <cellStyle name="Euro 16" xfId="334" xr:uid="{00000000-0005-0000-0000-00004D010000}"/>
    <cellStyle name="Euro 17" xfId="335" xr:uid="{00000000-0005-0000-0000-00004E010000}"/>
    <cellStyle name="Euro 18" xfId="336" xr:uid="{00000000-0005-0000-0000-00004F010000}"/>
    <cellStyle name="Euro 19" xfId="337" xr:uid="{00000000-0005-0000-0000-000050010000}"/>
    <cellStyle name="Euro 2" xfId="338" xr:uid="{00000000-0005-0000-0000-000051010000}"/>
    <cellStyle name="Euro 2 10" xfId="339" xr:uid="{00000000-0005-0000-0000-000052010000}"/>
    <cellStyle name="Euro 2 11" xfId="340" xr:uid="{00000000-0005-0000-0000-000053010000}"/>
    <cellStyle name="Euro 2 12" xfId="341" xr:uid="{00000000-0005-0000-0000-000054010000}"/>
    <cellStyle name="Euro 2 13" xfId="342" xr:uid="{00000000-0005-0000-0000-000055010000}"/>
    <cellStyle name="Euro 2 14" xfId="343" xr:uid="{00000000-0005-0000-0000-000056010000}"/>
    <cellStyle name="Euro 2 15" xfId="344" xr:uid="{00000000-0005-0000-0000-000057010000}"/>
    <cellStyle name="Euro 2 16" xfId="345" xr:uid="{00000000-0005-0000-0000-000058010000}"/>
    <cellStyle name="Euro 2 17" xfId="346" xr:uid="{00000000-0005-0000-0000-000059010000}"/>
    <cellStyle name="Euro 2 18" xfId="347" xr:uid="{00000000-0005-0000-0000-00005A010000}"/>
    <cellStyle name="Euro 2 19" xfId="348" xr:uid="{00000000-0005-0000-0000-00005B010000}"/>
    <cellStyle name="Euro 2 2" xfId="349" xr:uid="{00000000-0005-0000-0000-00005C010000}"/>
    <cellStyle name="Euro 2 20" xfId="350" xr:uid="{00000000-0005-0000-0000-00005D010000}"/>
    <cellStyle name="Euro 2 21" xfId="351" xr:uid="{00000000-0005-0000-0000-00005E010000}"/>
    <cellStyle name="Euro 2 22" xfId="352" xr:uid="{00000000-0005-0000-0000-00005F010000}"/>
    <cellStyle name="Euro 2 23" xfId="353" xr:uid="{00000000-0005-0000-0000-000060010000}"/>
    <cellStyle name="Euro 2 24" xfId="354" xr:uid="{00000000-0005-0000-0000-000061010000}"/>
    <cellStyle name="Euro 2 25" xfId="355" xr:uid="{00000000-0005-0000-0000-000062010000}"/>
    <cellStyle name="Euro 2 26" xfId="356" xr:uid="{00000000-0005-0000-0000-000063010000}"/>
    <cellStyle name="Euro 2 27" xfId="357" xr:uid="{00000000-0005-0000-0000-000064010000}"/>
    <cellStyle name="Euro 2 28" xfId="358" xr:uid="{00000000-0005-0000-0000-000065010000}"/>
    <cellStyle name="Euro 2 29" xfId="359" xr:uid="{00000000-0005-0000-0000-000066010000}"/>
    <cellStyle name="Euro 2 3" xfId="360" xr:uid="{00000000-0005-0000-0000-000067010000}"/>
    <cellStyle name="Euro 2 30" xfId="361" xr:uid="{00000000-0005-0000-0000-000068010000}"/>
    <cellStyle name="Euro 2 31" xfId="362" xr:uid="{00000000-0005-0000-0000-000069010000}"/>
    <cellStyle name="Euro 2 32" xfId="363" xr:uid="{00000000-0005-0000-0000-00006A010000}"/>
    <cellStyle name="Euro 2 33" xfId="364" xr:uid="{00000000-0005-0000-0000-00006B010000}"/>
    <cellStyle name="Euro 2 34" xfId="365" xr:uid="{00000000-0005-0000-0000-00006C010000}"/>
    <cellStyle name="Euro 2 35" xfId="366" xr:uid="{00000000-0005-0000-0000-00006D010000}"/>
    <cellStyle name="Euro 2 36" xfId="367" xr:uid="{00000000-0005-0000-0000-00006E010000}"/>
    <cellStyle name="Euro 2 37" xfId="368" xr:uid="{00000000-0005-0000-0000-00006F010000}"/>
    <cellStyle name="Euro 2 38" xfId="369" xr:uid="{00000000-0005-0000-0000-000070010000}"/>
    <cellStyle name="Euro 2 39" xfId="370" xr:uid="{00000000-0005-0000-0000-000071010000}"/>
    <cellStyle name="Euro 2 4" xfId="371" xr:uid="{00000000-0005-0000-0000-000072010000}"/>
    <cellStyle name="Euro 2 40" xfId="372" xr:uid="{00000000-0005-0000-0000-000073010000}"/>
    <cellStyle name="Euro 2 41" xfId="373" xr:uid="{00000000-0005-0000-0000-000074010000}"/>
    <cellStyle name="Euro 2 42" xfId="374" xr:uid="{00000000-0005-0000-0000-000075010000}"/>
    <cellStyle name="Euro 2 43" xfId="375" xr:uid="{00000000-0005-0000-0000-000076010000}"/>
    <cellStyle name="Euro 2 44" xfId="376" xr:uid="{00000000-0005-0000-0000-000077010000}"/>
    <cellStyle name="Euro 2 45" xfId="377" xr:uid="{00000000-0005-0000-0000-000078010000}"/>
    <cellStyle name="Euro 2 46" xfId="378" xr:uid="{00000000-0005-0000-0000-000079010000}"/>
    <cellStyle name="Euro 2 47" xfId="379" xr:uid="{00000000-0005-0000-0000-00007A010000}"/>
    <cellStyle name="Euro 2 48" xfId="380" xr:uid="{00000000-0005-0000-0000-00007B010000}"/>
    <cellStyle name="Euro 2 49" xfId="381" xr:uid="{00000000-0005-0000-0000-00007C010000}"/>
    <cellStyle name="Euro 2 5" xfId="382" xr:uid="{00000000-0005-0000-0000-00007D010000}"/>
    <cellStyle name="Euro 2 50" xfId="383" xr:uid="{00000000-0005-0000-0000-00007E010000}"/>
    <cellStyle name="Euro 2 51" xfId="384" xr:uid="{00000000-0005-0000-0000-00007F010000}"/>
    <cellStyle name="Euro 2 52" xfId="385" xr:uid="{00000000-0005-0000-0000-000080010000}"/>
    <cellStyle name="Euro 2 53" xfId="386" xr:uid="{00000000-0005-0000-0000-000081010000}"/>
    <cellStyle name="Euro 2 54" xfId="387" xr:uid="{00000000-0005-0000-0000-000082010000}"/>
    <cellStyle name="Euro 2 55" xfId="388" xr:uid="{00000000-0005-0000-0000-000083010000}"/>
    <cellStyle name="Euro 2 56" xfId="389" xr:uid="{00000000-0005-0000-0000-000084010000}"/>
    <cellStyle name="Euro 2 57" xfId="390" xr:uid="{00000000-0005-0000-0000-000085010000}"/>
    <cellStyle name="Euro 2 58" xfId="391" xr:uid="{00000000-0005-0000-0000-000086010000}"/>
    <cellStyle name="Euro 2 59" xfId="392" xr:uid="{00000000-0005-0000-0000-000087010000}"/>
    <cellStyle name="Euro 2 6" xfId="393" xr:uid="{00000000-0005-0000-0000-000088010000}"/>
    <cellStyle name="Euro 2 60" xfId="394" xr:uid="{00000000-0005-0000-0000-000089010000}"/>
    <cellStyle name="Euro 2 61" xfId="395" xr:uid="{00000000-0005-0000-0000-00008A010000}"/>
    <cellStyle name="Euro 2 62" xfId="396" xr:uid="{00000000-0005-0000-0000-00008B010000}"/>
    <cellStyle name="Euro 2 63" xfId="397" xr:uid="{00000000-0005-0000-0000-00008C010000}"/>
    <cellStyle name="Euro 2 64" xfId="398" xr:uid="{00000000-0005-0000-0000-00008D010000}"/>
    <cellStyle name="Euro 2 65" xfId="399" xr:uid="{00000000-0005-0000-0000-00008E010000}"/>
    <cellStyle name="Euro 2 7" xfId="400" xr:uid="{00000000-0005-0000-0000-00008F010000}"/>
    <cellStyle name="Euro 2 8" xfId="401" xr:uid="{00000000-0005-0000-0000-000090010000}"/>
    <cellStyle name="Euro 2 9" xfId="402" xr:uid="{00000000-0005-0000-0000-000091010000}"/>
    <cellStyle name="Euro 20" xfId="403" xr:uid="{00000000-0005-0000-0000-000092010000}"/>
    <cellStyle name="Euro 21" xfId="404" xr:uid="{00000000-0005-0000-0000-000093010000}"/>
    <cellStyle name="Euro 22" xfId="405" xr:uid="{00000000-0005-0000-0000-000094010000}"/>
    <cellStyle name="Euro 23" xfId="406" xr:uid="{00000000-0005-0000-0000-000095010000}"/>
    <cellStyle name="Euro 24" xfId="407" xr:uid="{00000000-0005-0000-0000-000096010000}"/>
    <cellStyle name="Euro 25" xfId="408" xr:uid="{00000000-0005-0000-0000-000097010000}"/>
    <cellStyle name="Euro 26" xfId="409" xr:uid="{00000000-0005-0000-0000-000098010000}"/>
    <cellStyle name="Euro 27" xfId="410" xr:uid="{00000000-0005-0000-0000-000099010000}"/>
    <cellStyle name="Euro 28" xfId="411" xr:uid="{00000000-0005-0000-0000-00009A010000}"/>
    <cellStyle name="Euro 29" xfId="412" xr:uid="{00000000-0005-0000-0000-00009B010000}"/>
    <cellStyle name="Euro 3" xfId="413" xr:uid="{00000000-0005-0000-0000-00009C010000}"/>
    <cellStyle name="Euro 3 2" xfId="414" xr:uid="{00000000-0005-0000-0000-00009D010000}"/>
    <cellStyle name="Euro 3 3" xfId="415" xr:uid="{00000000-0005-0000-0000-00009E010000}"/>
    <cellStyle name="Euro 3 4" xfId="416" xr:uid="{00000000-0005-0000-0000-00009F010000}"/>
    <cellStyle name="Euro 30" xfId="417" xr:uid="{00000000-0005-0000-0000-0000A0010000}"/>
    <cellStyle name="Euro 31" xfId="418" xr:uid="{00000000-0005-0000-0000-0000A1010000}"/>
    <cellStyle name="Euro 32" xfId="419" xr:uid="{00000000-0005-0000-0000-0000A2010000}"/>
    <cellStyle name="Euro 33" xfId="420" xr:uid="{00000000-0005-0000-0000-0000A3010000}"/>
    <cellStyle name="Euro 34" xfId="421" xr:uid="{00000000-0005-0000-0000-0000A4010000}"/>
    <cellStyle name="Euro 35" xfId="422" xr:uid="{00000000-0005-0000-0000-0000A5010000}"/>
    <cellStyle name="Euro 4" xfId="423" xr:uid="{00000000-0005-0000-0000-0000A6010000}"/>
    <cellStyle name="Euro 5" xfId="424" xr:uid="{00000000-0005-0000-0000-0000A7010000}"/>
    <cellStyle name="Euro 6" xfId="425" xr:uid="{00000000-0005-0000-0000-0000A8010000}"/>
    <cellStyle name="Euro 7" xfId="426" xr:uid="{00000000-0005-0000-0000-0000A9010000}"/>
    <cellStyle name="Euro 8" xfId="427" xr:uid="{00000000-0005-0000-0000-0000AA010000}"/>
    <cellStyle name="Euro 9" xfId="428" xr:uid="{00000000-0005-0000-0000-0000AB010000}"/>
    <cellStyle name="Explanatory Text" xfId="429" xr:uid="{00000000-0005-0000-0000-0000AC010000}"/>
    <cellStyle name="Heading 1" xfId="430" xr:uid="{00000000-0005-0000-0000-0000AD010000}"/>
    <cellStyle name="Heading 2" xfId="431" xr:uid="{00000000-0005-0000-0000-0000AE010000}"/>
    <cellStyle name="Heading 3" xfId="432" xr:uid="{00000000-0005-0000-0000-0000AF010000}"/>
    <cellStyle name="Incorrecto 2" xfId="433" xr:uid="{00000000-0005-0000-0000-0000B0010000}"/>
    <cellStyle name="Incorrecto 2 2" xfId="434" xr:uid="{00000000-0005-0000-0000-0000B1010000}"/>
    <cellStyle name="Incorrecto 3" xfId="435" xr:uid="{00000000-0005-0000-0000-0000B2010000}"/>
    <cellStyle name="Incorrecto 4" xfId="436" xr:uid="{00000000-0005-0000-0000-0000B3010000}"/>
    <cellStyle name="Millares" xfId="437" builtinId="3"/>
    <cellStyle name="Millares [0]" xfId="438" builtinId="6"/>
    <cellStyle name="Millares [0] 2" xfId="439" xr:uid="{00000000-0005-0000-0000-0000B6010000}"/>
    <cellStyle name="Millares [0] 2 2" xfId="2000" xr:uid="{D8F6574B-B19D-44A1-A9C5-B8761A6348E2}"/>
    <cellStyle name="Millares 10" xfId="440" xr:uid="{00000000-0005-0000-0000-0000B7010000}"/>
    <cellStyle name="Millares 10 2" xfId="441" xr:uid="{00000000-0005-0000-0000-0000B8010000}"/>
    <cellStyle name="Millares 10 3" xfId="442" xr:uid="{00000000-0005-0000-0000-0000B9010000}"/>
    <cellStyle name="Millares 11" xfId="443" xr:uid="{00000000-0005-0000-0000-0000BA010000}"/>
    <cellStyle name="Millares 11 2" xfId="444" xr:uid="{00000000-0005-0000-0000-0000BB010000}"/>
    <cellStyle name="Millares 12" xfId="445" xr:uid="{00000000-0005-0000-0000-0000BC010000}"/>
    <cellStyle name="Millares 12 2" xfId="446" xr:uid="{00000000-0005-0000-0000-0000BD010000}"/>
    <cellStyle name="Millares 13" xfId="447" xr:uid="{00000000-0005-0000-0000-0000BE010000}"/>
    <cellStyle name="Millares 13 2" xfId="448" xr:uid="{00000000-0005-0000-0000-0000BF010000}"/>
    <cellStyle name="Millares 13 3" xfId="449" xr:uid="{00000000-0005-0000-0000-0000C0010000}"/>
    <cellStyle name="Millares 14" xfId="450" xr:uid="{00000000-0005-0000-0000-0000C1010000}"/>
    <cellStyle name="Millares 14 2" xfId="451" xr:uid="{00000000-0005-0000-0000-0000C2010000}"/>
    <cellStyle name="Millares 14 3" xfId="452" xr:uid="{00000000-0005-0000-0000-0000C3010000}"/>
    <cellStyle name="Millares 15" xfId="453" xr:uid="{00000000-0005-0000-0000-0000C4010000}"/>
    <cellStyle name="Millares 15 2" xfId="454" xr:uid="{00000000-0005-0000-0000-0000C5010000}"/>
    <cellStyle name="Millares 16" xfId="455" xr:uid="{00000000-0005-0000-0000-0000C6010000}"/>
    <cellStyle name="Millares 16 2" xfId="456" xr:uid="{00000000-0005-0000-0000-0000C7010000}"/>
    <cellStyle name="Millares 17" xfId="457" xr:uid="{00000000-0005-0000-0000-0000C8010000}"/>
    <cellStyle name="Millares 17 2" xfId="458" xr:uid="{00000000-0005-0000-0000-0000C9010000}"/>
    <cellStyle name="Millares 18" xfId="459" xr:uid="{00000000-0005-0000-0000-0000CA010000}"/>
    <cellStyle name="Millares 18 2" xfId="460" xr:uid="{00000000-0005-0000-0000-0000CB010000}"/>
    <cellStyle name="Millares 19" xfId="461" xr:uid="{00000000-0005-0000-0000-0000CC010000}"/>
    <cellStyle name="Millares 19 2" xfId="462" xr:uid="{00000000-0005-0000-0000-0000CD010000}"/>
    <cellStyle name="Millares 2" xfId="463" xr:uid="{00000000-0005-0000-0000-0000CE010000}"/>
    <cellStyle name="Millares 2 10" xfId="464" xr:uid="{00000000-0005-0000-0000-0000CF010000}"/>
    <cellStyle name="Millares 2 11" xfId="465" xr:uid="{00000000-0005-0000-0000-0000D0010000}"/>
    <cellStyle name="Millares 2 12" xfId="466" xr:uid="{00000000-0005-0000-0000-0000D1010000}"/>
    <cellStyle name="Millares 2 12 2" xfId="467" xr:uid="{00000000-0005-0000-0000-0000D2010000}"/>
    <cellStyle name="Millares 2 13" xfId="468" xr:uid="{00000000-0005-0000-0000-0000D3010000}"/>
    <cellStyle name="Millares 2 14" xfId="469" xr:uid="{00000000-0005-0000-0000-0000D4010000}"/>
    <cellStyle name="Millares 2 15" xfId="470" xr:uid="{00000000-0005-0000-0000-0000D5010000}"/>
    <cellStyle name="Millares 2 16" xfId="471" xr:uid="{00000000-0005-0000-0000-0000D6010000}"/>
    <cellStyle name="Millares 2 17" xfId="472" xr:uid="{00000000-0005-0000-0000-0000D7010000}"/>
    <cellStyle name="Millares 2 18" xfId="473" xr:uid="{00000000-0005-0000-0000-0000D8010000}"/>
    <cellStyle name="Millares 2 19" xfId="474" xr:uid="{00000000-0005-0000-0000-0000D9010000}"/>
    <cellStyle name="Millares 2 2" xfId="475" xr:uid="{00000000-0005-0000-0000-0000DA010000}"/>
    <cellStyle name="Millares 2 2 2" xfId="476" xr:uid="{00000000-0005-0000-0000-0000DB010000}"/>
    <cellStyle name="Millares 2 2 2 2" xfId="477" xr:uid="{00000000-0005-0000-0000-0000DC010000}"/>
    <cellStyle name="Millares 2 2 3" xfId="478" xr:uid="{00000000-0005-0000-0000-0000DD010000}"/>
    <cellStyle name="Millares 2 20" xfId="479" xr:uid="{00000000-0005-0000-0000-0000DE010000}"/>
    <cellStyle name="Millares 2 21" xfId="480" xr:uid="{00000000-0005-0000-0000-0000DF010000}"/>
    <cellStyle name="Millares 2 22" xfId="481" xr:uid="{00000000-0005-0000-0000-0000E0010000}"/>
    <cellStyle name="Millares 2 23" xfId="482" xr:uid="{00000000-0005-0000-0000-0000E1010000}"/>
    <cellStyle name="Millares 2 24" xfId="483" xr:uid="{00000000-0005-0000-0000-0000E2010000}"/>
    <cellStyle name="Millares 2 25" xfId="484" xr:uid="{00000000-0005-0000-0000-0000E3010000}"/>
    <cellStyle name="Millares 2 26" xfId="485" xr:uid="{00000000-0005-0000-0000-0000E4010000}"/>
    <cellStyle name="Millares 2 27" xfId="486" xr:uid="{00000000-0005-0000-0000-0000E5010000}"/>
    <cellStyle name="Millares 2 28" xfId="487" xr:uid="{00000000-0005-0000-0000-0000E6010000}"/>
    <cellStyle name="Millares 2 29" xfId="488" xr:uid="{00000000-0005-0000-0000-0000E7010000}"/>
    <cellStyle name="Millares 2 3" xfId="489" xr:uid="{00000000-0005-0000-0000-0000E8010000}"/>
    <cellStyle name="Millares 2 30" xfId="490" xr:uid="{00000000-0005-0000-0000-0000E9010000}"/>
    <cellStyle name="Millares 2 31" xfId="491" xr:uid="{00000000-0005-0000-0000-0000EA010000}"/>
    <cellStyle name="Millares 2 32" xfId="492" xr:uid="{00000000-0005-0000-0000-0000EB010000}"/>
    <cellStyle name="Millares 2 33" xfId="493" xr:uid="{00000000-0005-0000-0000-0000EC010000}"/>
    <cellStyle name="Millares 2 34" xfId="494" xr:uid="{00000000-0005-0000-0000-0000ED010000}"/>
    <cellStyle name="Millares 2 35" xfId="495" xr:uid="{00000000-0005-0000-0000-0000EE010000}"/>
    <cellStyle name="Millares 2 36" xfId="496" xr:uid="{00000000-0005-0000-0000-0000EF010000}"/>
    <cellStyle name="Millares 2 37" xfId="497" xr:uid="{00000000-0005-0000-0000-0000F0010000}"/>
    <cellStyle name="Millares 2 38" xfId="498" xr:uid="{00000000-0005-0000-0000-0000F1010000}"/>
    <cellStyle name="Millares 2 39" xfId="499" xr:uid="{00000000-0005-0000-0000-0000F2010000}"/>
    <cellStyle name="Millares 2 4" xfId="500" xr:uid="{00000000-0005-0000-0000-0000F3010000}"/>
    <cellStyle name="Millares 2 40" xfId="501" xr:uid="{00000000-0005-0000-0000-0000F4010000}"/>
    <cellStyle name="Millares 2 41" xfId="502" xr:uid="{00000000-0005-0000-0000-0000F5010000}"/>
    <cellStyle name="Millares 2 42" xfId="503" xr:uid="{00000000-0005-0000-0000-0000F6010000}"/>
    <cellStyle name="Millares 2 43" xfId="504" xr:uid="{00000000-0005-0000-0000-0000F7010000}"/>
    <cellStyle name="Millares 2 44" xfId="505" xr:uid="{00000000-0005-0000-0000-0000F8010000}"/>
    <cellStyle name="Millares 2 45" xfId="506" xr:uid="{00000000-0005-0000-0000-0000F9010000}"/>
    <cellStyle name="Millares 2 46" xfId="507" xr:uid="{00000000-0005-0000-0000-0000FA010000}"/>
    <cellStyle name="Millares 2 47" xfId="508" xr:uid="{00000000-0005-0000-0000-0000FB010000}"/>
    <cellStyle name="Millares 2 48" xfId="509" xr:uid="{00000000-0005-0000-0000-0000FC010000}"/>
    <cellStyle name="Millares 2 49" xfId="510" xr:uid="{00000000-0005-0000-0000-0000FD010000}"/>
    <cellStyle name="Millares 2 5" xfId="511" xr:uid="{00000000-0005-0000-0000-0000FE010000}"/>
    <cellStyle name="Millares 2 50" xfId="512" xr:uid="{00000000-0005-0000-0000-0000FF010000}"/>
    <cellStyle name="Millares 2 51" xfId="513" xr:uid="{00000000-0005-0000-0000-000000020000}"/>
    <cellStyle name="Millares 2 52" xfId="514" xr:uid="{00000000-0005-0000-0000-000001020000}"/>
    <cellStyle name="Millares 2 53" xfId="515" xr:uid="{00000000-0005-0000-0000-000002020000}"/>
    <cellStyle name="Millares 2 54" xfId="516" xr:uid="{00000000-0005-0000-0000-000003020000}"/>
    <cellStyle name="Millares 2 55" xfId="517" xr:uid="{00000000-0005-0000-0000-000004020000}"/>
    <cellStyle name="Millares 2 56" xfId="518" xr:uid="{00000000-0005-0000-0000-000005020000}"/>
    <cellStyle name="Millares 2 57" xfId="519" xr:uid="{00000000-0005-0000-0000-000006020000}"/>
    <cellStyle name="Millares 2 58" xfId="520" xr:uid="{00000000-0005-0000-0000-000007020000}"/>
    <cellStyle name="Millares 2 59" xfId="521" xr:uid="{00000000-0005-0000-0000-000008020000}"/>
    <cellStyle name="Millares 2 6" xfId="522" xr:uid="{00000000-0005-0000-0000-000009020000}"/>
    <cellStyle name="Millares 2 60" xfId="523" xr:uid="{00000000-0005-0000-0000-00000A020000}"/>
    <cellStyle name="Millares 2 61" xfId="524" xr:uid="{00000000-0005-0000-0000-00000B020000}"/>
    <cellStyle name="Millares 2 62" xfId="525" xr:uid="{00000000-0005-0000-0000-00000C020000}"/>
    <cellStyle name="Millares 2 63" xfId="526" xr:uid="{00000000-0005-0000-0000-00000D020000}"/>
    <cellStyle name="Millares 2 64" xfId="527" xr:uid="{00000000-0005-0000-0000-00000E020000}"/>
    <cellStyle name="Millares 2 65" xfId="528" xr:uid="{00000000-0005-0000-0000-00000F020000}"/>
    <cellStyle name="Millares 2 66" xfId="529" xr:uid="{00000000-0005-0000-0000-000010020000}"/>
    <cellStyle name="Millares 2 67" xfId="530" xr:uid="{00000000-0005-0000-0000-000011020000}"/>
    <cellStyle name="Millares 2 68" xfId="531" xr:uid="{00000000-0005-0000-0000-000012020000}"/>
    <cellStyle name="Millares 2 69" xfId="532" xr:uid="{00000000-0005-0000-0000-000013020000}"/>
    <cellStyle name="Millares 2 7" xfId="533" xr:uid="{00000000-0005-0000-0000-000014020000}"/>
    <cellStyle name="Millares 2 70" xfId="534" xr:uid="{00000000-0005-0000-0000-000015020000}"/>
    <cellStyle name="Millares 2 71" xfId="535" xr:uid="{00000000-0005-0000-0000-000016020000}"/>
    <cellStyle name="Millares 2 72" xfId="536" xr:uid="{00000000-0005-0000-0000-000017020000}"/>
    <cellStyle name="Millares 2 73" xfId="537" xr:uid="{00000000-0005-0000-0000-000018020000}"/>
    <cellStyle name="Millares 2 74" xfId="538" xr:uid="{00000000-0005-0000-0000-000019020000}"/>
    <cellStyle name="Millares 2 75" xfId="539" xr:uid="{00000000-0005-0000-0000-00001A020000}"/>
    <cellStyle name="Millares 2 76" xfId="540" xr:uid="{00000000-0005-0000-0000-00001B020000}"/>
    <cellStyle name="Millares 2 8" xfId="541" xr:uid="{00000000-0005-0000-0000-00001C020000}"/>
    <cellStyle name="Millares 2 9" xfId="542" xr:uid="{00000000-0005-0000-0000-00001D020000}"/>
    <cellStyle name="Millares 20" xfId="543" xr:uid="{00000000-0005-0000-0000-00001E020000}"/>
    <cellStyle name="Millares 20 2" xfId="544" xr:uid="{00000000-0005-0000-0000-00001F020000}"/>
    <cellStyle name="Millares 21" xfId="545" xr:uid="{00000000-0005-0000-0000-000020020000}"/>
    <cellStyle name="Millares 21 2" xfId="546" xr:uid="{00000000-0005-0000-0000-000021020000}"/>
    <cellStyle name="Millares 22" xfId="547" xr:uid="{00000000-0005-0000-0000-000022020000}"/>
    <cellStyle name="Millares 22 2" xfId="548" xr:uid="{00000000-0005-0000-0000-000023020000}"/>
    <cellStyle name="Millares 23" xfId="549" xr:uid="{00000000-0005-0000-0000-000024020000}"/>
    <cellStyle name="Millares 24" xfId="550" xr:uid="{00000000-0005-0000-0000-000025020000}"/>
    <cellStyle name="Millares 25" xfId="551" xr:uid="{00000000-0005-0000-0000-000026020000}"/>
    <cellStyle name="Millares 26" xfId="552" xr:uid="{00000000-0005-0000-0000-000027020000}"/>
    <cellStyle name="Millares 27" xfId="553" xr:uid="{00000000-0005-0000-0000-000028020000}"/>
    <cellStyle name="Millares 28" xfId="554" xr:uid="{00000000-0005-0000-0000-000029020000}"/>
    <cellStyle name="Millares 29" xfId="555" xr:uid="{00000000-0005-0000-0000-00002A020000}"/>
    <cellStyle name="Millares 3" xfId="556" xr:uid="{00000000-0005-0000-0000-00002B020000}"/>
    <cellStyle name="Millares 3 10" xfId="557" xr:uid="{00000000-0005-0000-0000-00002C020000}"/>
    <cellStyle name="Millares 3 11" xfId="558" xr:uid="{00000000-0005-0000-0000-00002D020000}"/>
    <cellStyle name="Millares 3 12" xfId="559" xr:uid="{00000000-0005-0000-0000-00002E020000}"/>
    <cellStyle name="Millares 3 13" xfId="560" xr:uid="{00000000-0005-0000-0000-00002F020000}"/>
    <cellStyle name="Millares 3 14" xfId="561" xr:uid="{00000000-0005-0000-0000-000030020000}"/>
    <cellStyle name="Millares 3 15" xfId="562" xr:uid="{00000000-0005-0000-0000-000031020000}"/>
    <cellStyle name="Millares 3 16" xfId="563" xr:uid="{00000000-0005-0000-0000-000032020000}"/>
    <cellStyle name="Millares 3 17" xfId="564" xr:uid="{00000000-0005-0000-0000-000033020000}"/>
    <cellStyle name="Millares 3 18" xfId="565" xr:uid="{00000000-0005-0000-0000-000034020000}"/>
    <cellStyle name="Millares 3 19" xfId="566" xr:uid="{00000000-0005-0000-0000-000035020000}"/>
    <cellStyle name="Millares 3 2" xfId="567" xr:uid="{00000000-0005-0000-0000-000036020000}"/>
    <cellStyle name="Millares 3 20" xfId="568" xr:uid="{00000000-0005-0000-0000-000037020000}"/>
    <cellStyle name="Millares 3 21" xfId="569" xr:uid="{00000000-0005-0000-0000-000038020000}"/>
    <cellStyle name="Millares 3 22" xfId="570" xr:uid="{00000000-0005-0000-0000-000039020000}"/>
    <cellStyle name="Millares 3 23" xfId="571" xr:uid="{00000000-0005-0000-0000-00003A020000}"/>
    <cellStyle name="Millares 3 24" xfId="572" xr:uid="{00000000-0005-0000-0000-00003B020000}"/>
    <cellStyle name="Millares 3 25" xfId="573" xr:uid="{00000000-0005-0000-0000-00003C020000}"/>
    <cellStyle name="Millares 3 26" xfId="574" xr:uid="{00000000-0005-0000-0000-00003D020000}"/>
    <cellStyle name="Millares 3 27" xfId="575" xr:uid="{00000000-0005-0000-0000-00003E020000}"/>
    <cellStyle name="Millares 3 28" xfId="576" xr:uid="{00000000-0005-0000-0000-00003F020000}"/>
    <cellStyle name="Millares 3 29" xfId="577" xr:uid="{00000000-0005-0000-0000-000040020000}"/>
    <cellStyle name="Millares 3 3" xfId="578" xr:uid="{00000000-0005-0000-0000-000041020000}"/>
    <cellStyle name="Millares 3 30" xfId="579" xr:uid="{00000000-0005-0000-0000-000042020000}"/>
    <cellStyle name="Millares 3 31" xfId="580" xr:uid="{00000000-0005-0000-0000-000043020000}"/>
    <cellStyle name="Millares 3 32" xfId="581" xr:uid="{00000000-0005-0000-0000-000044020000}"/>
    <cellStyle name="Millares 3 33" xfId="582" xr:uid="{00000000-0005-0000-0000-000045020000}"/>
    <cellStyle name="Millares 3 33 2" xfId="583" xr:uid="{00000000-0005-0000-0000-000046020000}"/>
    <cellStyle name="Millares 3 34" xfId="584" xr:uid="{00000000-0005-0000-0000-000047020000}"/>
    <cellStyle name="Millares 3 35" xfId="585" xr:uid="{00000000-0005-0000-0000-000048020000}"/>
    <cellStyle name="Millares 3 36" xfId="586" xr:uid="{00000000-0005-0000-0000-000049020000}"/>
    <cellStyle name="Millares 3 37" xfId="587" xr:uid="{00000000-0005-0000-0000-00004A020000}"/>
    <cellStyle name="Millares 3 38" xfId="588" xr:uid="{00000000-0005-0000-0000-00004B020000}"/>
    <cellStyle name="Millares 3 39" xfId="589" xr:uid="{00000000-0005-0000-0000-00004C020000}"/>
    <cellStyle name="Millares 3 4" xfId="590" xr:uid="{00000000-0005-0000-0000-00004D020000}"/>
    <cellStyle name="Millares 3 40" xfId="591" xr:uid="{00000000-0005-0000-0000-00004E020000}"/>
    <cellStyle name="Millares 3 41" xfId="592" xr:uid="{00000000-0005-0000-0000-00004F020000}"/>
    <cellStyle name="Millares 3 42" xfId="593" xr:uid="{00000000-0005-0000-0000-000050020000}"/>
    <cellStyle name="Millares 3 43" xfId="594" xr:uid="{00000000-0005-0000-0000-000051020000}"/>
    <cellStyle name="Millares 3 44" xfId="595" xr:uid="{00000000-0005-0000-0000-000052020000}"/>
    <cellStyle name="Millares 3 45" xfId="596" xr:uid="{00000000-0005-0000-0000-000053020000}"/>
    <cellStyle name="Millares 3 46" xfId="597" xr:uid="{00000000-0005-0000-0000-000054020000}"/>
    <cellStyle name="Millares 3 47" xfId="598" xr:uid="{00000000-0005-0000-0000-000055020000}"/>
    <cellStyle name="Millares 3 48" xfId="599" xr:uid="{00000000-0005-0000-0000-000056020000}"/>
    <cellStyle name="Millares 3 49" xfId="600" xr:uid="{00000000-0005-0000-0000-000057020000}"/>
    <cellStyle name="Millares 3 5" xfId="601" xr:uid="{00000000-0005-0000-0000-000058020000}"/>
    <cellStyle name="Millares 3 50" xfId="602" xr:uid="{00000000-0005-0000-0000-000059020000}"/>
    <cellStyle name="Millares 3 51" xfId="603" xr:uid="{00000000-0005-0000-0000-00005A020000}"/>
    <cellStyle name="Millares 3 52" xfId="604" xr:uid="{00000000-0005-0000-0000-00005B020000}"/>
    <cellStyle name="Millares 3 53" xfId="605" xr:uid="{00000000-0005-0000-0000-00005C020000}"/>
    <cellStyle name="Millares 3 54" xfId="606" xr:uid="{00000000-0005-0000-0000-00005D020000}"/>
    <cellStyle name="Millares 3 55" xfId="607" xr:uid="{00000000-0005-0000-0000-00005E020000}"/>
    <cellStyle name="Millares 3 56" xfId="608" xr:uid="{00000000-0005-0000-0000-00005F020000}"/>
    <cellStyle name="Millares 3 57" xfId="609" xr:uid="{00000000-0005-0000-0000-000060020000}"/>
    <cellStyle name="Millares 3 58" xfId="610" xr:uid="{00000000-0005-0000-0000-000061020000}"/>
    <cellStyle name="Millares 3 59" xfId="611" xr:uid="{00000000-0005-0000-0000-000062020000}"/>
    <cellStyle name="Millares 3 6" xfId="612" xr:uid="{00000000-0005-0000-0000-000063020000}"/>
    <cellStyle name="Millares 3 60" xfId="613" xr:uid="{00000000-0005-0000-0000-000064020000}"/>
    <cellStyle name="Millares 3 61" xfId="614" xr:uid="{00000000-0005-0000-0000-000065020000}"/>
    <cellStyle name="Millares 3 62" xfId="615" xr:uid="{00000000-0005-0000-0000-000066020000}"/>
    <cellStyle name="Millares 3 63" xfId="616" xr:uid="{00000000-0005-0000-0000-000067020000}"/>
    <cellStyle name="Millares 3 64" xfId="617" xr:uid="{00000000-0005-0000-0000-000068020000}"/>
    <cellStyle name="Millares 3 65" xfId="618" xr:uid="{00000000-0005-0000-0000-000069020000}"/>
    <cellStyle name="Millares 3 66" xfId="619" xr:uid="{00000000-0005-0000-0000-00006A020000}"/>
    <cellStyle name="Millares 3 7" xfId="620" xr:uid="{00000000-0005-0000-0000-00006B020000}"/>
    <cellStyle name="Millares 3 8" xfId="621" xr:uid="{00000000-0005-0000-0000-00006C020000}"/>
    <cellStyle name="Millares 3 9" xfId="622" xr:uid="{00000000-0005-0000-0000-00006D020000}"/>
    <cellStyle name="Millares 30" xfId="623" xr:uid="{00000000-0005-0000-0000-00006E020000}"/>
    <cellStyle name="Millares 31" xfId="624" xr:uid="{00000000-0005-0000-0000-00006F020000}"/>
    <cellStyle name="Millares 32" xfId="625" xr:uid="{00000000-0005-0000-0000-000070020000}"/>
    <cellStyle name="Millares 33" xfId="626" xr:uid="{00000000-0005-0000-0000-000071020000}"/>
    <cellStyle name="Millares 34" xfId="627" xr:uid="{00000000-0005-0000-0000-000072020000}"/>
    <cellStyle name="Millares 35" xfId="628" xr:uid="{00000000-0005-0000-0000-000073020000}"/>
    <cellStyle name="Millares 36" xfId="629" xr:uid="{00000000-0005-0000-0000-000074020000}"/>
    <cellStyle name="Millares 37" xfId="630" xr:uid="{00000000-0005-0000-0000-000075020000}"/>
    <cellStyle name="Millares 38" xfId="631" xr:uid="{00000000-0005-0000-0000-000076020000}"/>
    <cellStyle name="Millares 39" xfId="632" xr:uid="{00000000-0005-0000-0000-000077020000}"/>
    <cellStyle name="Millares 4" xfId="633" xr:uid="{00000000-0005-0000-0000-000078020000}"/>
    <cellStyle name="Millares 4 2" xfId="634" xr:uid="{00000000-0005-0000-0000-000079020000}"/>
    <cellStyle name="Millares 4 3" xfId="635" xr:uid="{00000000-0005-0000-0000-00007A020000}"/>
    <cellStyle name="Millares 4 3 2" xfId="636" xr:uid="{00000000-0005-0000-0000-00007B020000}"/>
    <cellStyle name="Millares 4 4" xfId="637" xr:uid="{00000000-0005-0000-0000-00007C020000}"/>
    <cellStyle name="Millares 41" xfId="638" xr:uid="{00000000-0005-0000-0000-00007D020000}"/>
    <cellStyle name="Millares 41 10" xfId="639" xr:uid="{00000000-0005-0000-0000-00007E020000}"/>
    <cellStyle name="Millares 41 11" xfId="640" xr:uid="{00000000-0005-0000-0000-00007F020000}"/>
    <cellStyle name="Millares 41 12" xfId="641" xr:uid="{00000000-0005-0000-0000-000080020000}"/>
    <cellStyle name="Millares 41 13" xfId="642" xr:uid="{00000000-0005-0000-0000-000081020000}"/>
    <cellStyle name="Millares 41 14" xfId="643" xr:uid="{00000000-0005-0000-0000-000082020000}"/>
    <cellStyle name="Millares 41 15" xfId="644" xr:uid="{00000000-0005-0000-0000-000083020000}"/>
    <cellStyle name="Millares 41 16" xfId="645" xr:uid="{00000000-0005-0000-0000-000084020000}"/>
    <cellStyle name="Millares 41 17" xfId="646" xr:uid="{00000000-0005-0000-0000-000085020000}"/>
    <cellStyle name="Millares 41 18" xfId="647" xr:uid="{00000000-0005-0000-0000-000086020000}"/>
    <cellStyle name="Millares 41 19" xfId="648" xr:uid="{00000000-0005-0000-0000-000087020000}"/>
    <cellStyle name="Millares 41 2" xfId="649" xr:uid="{00000000-0005-0000-0000-000088020000}"/>
    <cellStyle name="Millares 41 2 2" xfId="650" xr:uid="{00000000-0005-0000-0000-000089020000}"/>
    <cellStyle name="Millares 41 20" xfId="651" xr:uid="{00000000-0005-0000-0000-00008A020000}"/>
    <cellStyle name="Millares 41 21" xfId="652" xr:uid="{00000000-0005-0000-0000-00008B020000}"/>
    <cellStyle name="Millares 41 22" xfId="653" xr:uid="{00000000-0005-0000-0000-00008C020000}"/>
    <cellStyle name="Millares 41 23" xfId="654" xr:uid="{00000000-0005-0000-0000-00008D020000}"/>
    <cellStyle name="Millares 41 24" xfId="655" xr:uid="{00000000-0005-0000-0000-00008E020000}"/>
    <cellStyle name="Millares 41 25" xfId="656" xr:uid="{00000000-0005-0000-0000-00008F020000}"/>
    <cellStyle name="Millares 41 26" xfId="657" xr:uid="{00000000-0005-0000-0000-000090020000}"/>
    <cellStyle name="Millares 41 27" xfId="658" xr:uid="{00000000-0005-0000-0000-000091020000}"/>
    <cellStyle name="Millares 41 28" xfId="659" xr:uid="{00000000-0005-0000-0000-000092020000}"/>
    <cellStyle name="Millares 41 29" xfId="660" xr:uid="{00000000-0005-0000-0000-000093020000}"/>
    <cellStyle name="Millares 41 3" xfId="661" xr:uid="{00000000-0005-0000-0000-000094020000}"/>
    <cellStyle name="Millares 41 30" xfId="662" xr:uid="{00000000-0005-0000-0000-000095020000}"/>
    <cellStyle name="Millares 41 31" xfId="663" xr:uid="{00000000-0005-0000-0000-000096020000}"/>
    <cellStyle name="Millares 41 32" xfId="664" xr:uid="{00000000-0005-0000-0000-000097020000}"/>
    <cellStyle name="Millares 41 33" xfId="665" xr:uid="{00000000-0005-0000-0000-000098020000}"/>
    <cellStyle name="Millares 41 4" xfId="666" xr:uid="{00000000-0005-0000-0000-000099020000}"/>
    <cellStyle name="Millares 41 5" xfId="667" xr:uid="{00000000-0005-0000-0000-00009A020000}"/>
    <cellStyle name="Millares 41 6" xfId="668" xr:uid="{00000000-0005-0000-0000-00009B020000}"/>
    <cellStyle name="Millares 41 7" xfId="669" xr:uid="{00000000-0005-0000-0000-00009C020000}"/>
    <cellStyle name="Millares 41 8" xfId="670" xr:uid="{00000000-0005-0000-0000-00009D020000}"/>
    <cellStyle name="Millares 41 9" xfId="671" xr:uid="{00000000-0005-0000-0000-00009E020000}"/>
    <cellStyle name="Millares 5" xfId="672" xr:uid="{00000000-0005-0000-0000-00009F020000}"/>
    <cellStyle name="Millares 5 2" xfId="673" xr:uid="{00000000-0005-0000-0000-0000A0020000}"/>
    <cellStyle name="Millares 5 3" xfId="674" xr:uid="{00000000-0005-0000-0000-0000A1020000}"/>
    <cellStyle name="Millares 5 4" xfId="675" xr:uid="{00000000-0005-0000-0000-0000A2020000}"/>
    <cellStyle name="Millares 5 5" xfId="676" xr:uid="{00000000-0005-0000-0000-0000A3020000}"/>
    <cellStyle name="Millares 6" xfId="677" xr:uid="{00000000-0005-0000-0000-0000A4020000}"/>
    <cellStyle name="Millares 6 2" xfId="678" xr:uid="{00000000-0005-0000-0000-0000A5020000}"/>
    <cellStyle name="Millares 7" xfId="679" xr:uid="{00000000-0005-0000-0000-0000A6020000}"/>
    <cellStyle name="Millares 7 2" xfId="680" xr:uid="{00000000-0005-0000-0000-0000A7020000}"/>
    <cellStyle name="Millares 7 3" xfId="681" xr:uid="{00000000-0005-0000-0000-0000A8020000}"/>
    <cellStyle name="Millares 8" xfId="682" xr:uid="{00000000-0005-0000-0000-0000A9020000}"/>
    <cellStyle name="Millares 8 2" xfId="683" xr:uid="{00000000-0005-0000-0000-0000AA020000}"/>
    <cellStyle name="Millares 9" xfId="684" xr:uid="{00000000-0005-0000-0000-0000AB020000}"/>
    <cellStyle name="Millares 9 2" xfId="685" xr:uid="{00000000-0005-0000-0000-0000AC020000}"/>
    <cellStyle name="Millares 9 3" xfId="686" xr:uid="{00000000-0005-0000-0000-0000AD020000}"/>
    <cellStyle name="Moneda" xfId="2003" builtinId="4"/>
    <cellStyle name="Moneda [0]" xfId="687" builtinId="7"/>
    <cellStyle name="Moneda 10" xfId="688" xr:uid="{00000000-0005-0000-0000-0000B0020000}"/>
    <cellStyle name="Moneda 11" xfId="689" xr:uid="{00000000-0005-0000-0000-0000B1020000}"/>
    <cellStyle name="Moneda 12" xfId="690" xr:uid="{00000000-0005-0000-0000-0000B2020000}"/>
    <cellStyle name="Moneda 13" xfId="691" xr:uid="{00000000-0005-0000-0000-0000B3020000}"/>
    <cellStyle name="Moneda 14" xfId="1994" xr:uid="{12231E66-AFE5-43E9-92A5-210490BF4408}"/>
    <cellStyle name="Moneda 15" xfId="1998" xr:uid="{229F2ECE-9BA4-4A62-8E3C-E6857F58493B}"/>
    <cellStyle name="Moneda 2" xfId="692" xr:uid="{00000000-0005-0000-0000-0000B4020000}"/>
    <cellStyle name="Moneda 2 10" xfId="693" xr:uid="{00000000-0005-0000-0000-0000B5020000}"/>
    <cellStyle name="Moneda 2 11" xfId="694" xr:uid="{00000000-0005-0000-0000-0000B6020000}"/>
    <cellStyle name="Moneda 2 12" xfId="695" xr:uid="{00000000-0005-0000-0000-0000B7020000}"/>
    <cellStyle name="Moneda 2 13" xfId="696" xr:uid="{00000000-0005-0000-0000-0000B8020000}"/>
    <cellStyle name="Moneda 2 14" xfId="697" xr:uid="{00000000-0005-0000-0000-0000B9020000}"/>
    <cellStyle name="Moneda 2 15" xfId="698" xr:uid="{00000000-0005-0000-0000-0000BA020000}"/>
    <cellStyle name="Moneda 2 16" xfId="699" xr:uid="{00000000-0005-0000-0000-0000BB020000}"/>
    <cellStyle name="Moneda 2 17" xfId="700" xr:uid="{00000000-0005-0000-0000-0000BC020000}"/>
    <cellStyle name="Moneda 2 18" xfId="701" xr:uid="{00000000-0005-0000-0000-0000BD020000}"/>
    <cellStyle name="Moneda 2 19" xfId="702" xr:uid="{00000000-0005-0000-0000-0000BE020000}"/>
    <cellStyle name="Moneda 2 2" xfId="703" xr:uid="{00000000-0005-0000-0000-0000BF020000}"/>
    <cellStyle name="Moneda 2 2 10" xfId="704" xr:uid="{00000000-0005-0000-0000-0000C0020000}"/>
    <cellStyle name="Moneda 2 2 11" xfId="705" xr:uid="{00000000-0005-0000-0000-0000C1020000}"/>
    <cellStyle name="Moneda 2 2 12" xfId="706" xr:uid="{00000000-0005-0000-0000-0000C2020000}"/>
    <cellStyle name="Moneda 2 2 13" xfId="707" xr:uid="{00000000-0005-0000-0000-0000C3020000}"/>
    <cellStyle name="Moneda 2 2 14" xfId="708" xr:uid="{00000000-0005-0000-0000-0000C4020000}"/>
    <cellStyle name="Moneda 2 2 15" xfId="709" xr:uid="{00000000-0005-0000-0000-0000C5020000}"/>
    <cellStyle name="Moneda 2 2 16" xfId="710" xr:uid="{00000000-0005-0000-0000-0000C6020000}"/>
    <cellStyle name="Moneda 2 2 17" xfId="711" xr:uid="{00000000-0005-0000-0000-0000C7020000}"/>
    <cellStyle name="Moneda 2 2 18" xfId="712" xr:uid="{00000000-0005-0000-0000-0000C8020000}"/>
    <cellStyle name="Moneda 2 2 19" xfId="713" xr:uid="{00000000-0005-0000-0000-0000C9020000}"/>
    <cellStyle name="Moneda 2 2 2" xfId="714" xr:uid="{00000000-0005-0000-0000-0000CA020000}"/>
    <cellStyle name="Moneda 2 2 2 2" xfId="715" xr:uid="{00000000-0005-0000-0000-0000CB020000}"/>
    <cellStyle name="Moneda 2 2 2 3" xfId="716" xr:uid="{00000000-0005-0000-0000-0000CC020000}"/>
    <cellStyle name="Moneda 2 2 20" xfId="717" xr:uid="{00000000-0005-0000-0000-0000CD020000}"/>
    <cellStyle name="Moneda 2 2 21" xfId="718" xr:uid="{00000000-0005-0000-0000-0000CE020000}"/>
    <cellStyle name="Moneda 2 2 22" xfId="719" xr:uid="{00000000-0005-0000-0000-0000CF020000}"/>
    <cellStyle name="Moneda 2 2 23" xfId="720" xr:uid="{00000000-0005-0000-0000-0000D0020000}"/>
    <cellStyle name="Moneda 2 2 24" xfId="721" xr:uid="{00000000-0005-0000-0000-0000D1020000}"/>
    <cellStyle name="Moneda 2 2 25" xfId="722" xr:uid="{00000000-0005-0000-0000-0000D2020000}"/>
    <cellStyle name="Moneda 2 2 26" xfId="723" xr:uid="{00000000-0005-0000-0000-0000D3020000}"/>
    <cellStyle name="Moneda 2 2 27" xfId="724" xr:uid="{00000000-0005-0000-0000-0000D4020000}"/>
    <cellStyle name="Moneda 2 2 28" xfId="725" xr:uid="{00000000-0005-0000-0000-0000D5020000}"/>
    <cellStyle name="Moneda 2 2 29" xfId="726" xr:uid="{00000000-0005-0000-0000-0000D6020000}"/>
    <cellStyle name="Moneda 2 2 3" xfId="727" xr:uid="{00000000-0005-0000-0000-0000D7020000}"/>
    <cellStyle name="Moneda 2 2 30" xfId="728" xr:uid="{00000000-0005-0000-0000-0000D8020000}"/>
    <cellStyle name="Moneda 2 2 31" xfId="729" xr:uid="{00000000-0005-0000-0000-0000D9020000}"/>
    <cellStyle name="Moneda 2 2 32" xfId="730" xr:uid="{00000000-0005-0000-0000-0000DA020000}"/>
    <cellStyle name="Moneda 2 2 33" xfId="731" xr:uid="{00000000-0005-0000-0000-0000DB020000}"/>
    <cellStyle name="Moneda 2 2 33 2" xfId="732" xr:uid="{00000000-0005-0000-0000-0000DC020000}"/>
    <cellStyle name="Moneda 2 2 34" xfId="733" xr:uid="{00000000-0005-0000-0000-0000DD020000}"/>
    <cellStyle name="Moneda 2 2 35" xfId="734" xr:uid="{00000000-0005-0000-0000-0000DE020000}"/>
    <cellStyle name="Moneda 2 2 36" xfId="735" xr:uid="{00000000-0005-0000-0000-0000DF020000}"/>
    <cellStyle name="Moneda 2 2 37" xfId="736" xr:uid="{00000000-0005-0000-0000-0000E0020000}"/>
    <cellStyle name="Moneda 2 2 38" xfId="737" xr:uid="{00000000-0005-0000-0000-0000E1020000}"/>
    <cellStyle name="Moneda 2 2 39" xfId="738" xr:uid="{00000000-0005-0000-0000-0000E2020000}"/>
    <cellStyle name="Moneda 2 2 4" xfId="739" xr:uid="{00000000-0005-0000-0000-0000E3020000}"/>
    <cellStyle name="Moneda 2 2 40" xfId="740" xr:uid="{00000000-0005-0000-0000-0000E4020000}"/>
    <cellStyle name="Moneda 2 2 41" xfId="741" xr:uid="{00000000-0005-0000-0000-0000E5020000}"/>
    <cellStyle name="Moneda 2 2 42" xfId="742" xr:uid="{00000000-0005-0000-0000-0000E6020000}"/>
    <cellStyle name="Moneda 2 2 43" xfId="743" xr:uid="{00000000-0005-0000-0000-0000E7020000}"/>
    <cellStyle name="Moneda 2 2 44" xfId="744" xr:uid="{00000000-0005-0000-0000-0000E8020000}"/>
    <cellStyle name="Moneda 2 2 45" xfId="745" xr:uid="{00000000-0005-0000-0000-0000E9020000}"/>
    <cellStyle name="Moneda 2 2 46" xfId="746" xr:uid="{00000000-0005-0000-0000-0000EA020000}"/>
    <cellStyle name="Moneda 2 2 47" xfId="747" xr:uid="{00000000-0005-0000-0000-0000EB020000}"/>
    <cellStyle name="Moneda 2 2 48" xfId="748" xr:uid="{00000000-0005-0000-0000-0000EC020000}"/>
    <cellStyle name="Moneda 2 2 49" xfId="749" xr:uid="{00000000-0005-0000-0000-0000ED020000}"/>
    <cellStyle name="Moneda 2 2 5" xfId="750" xr:uid="{00000000-0005-0000-0000-0000EE020000}"/>
    <cellStyle name="Moneda 2 2 50" xfId="751" xr:uid="{00000000-0005-0000-0000-0000EF020000}"/>
    <cellStyle name="Moneda 2 2 51" xfId="752" xr:uid="{00000000-0005-0000-0000-0000F0020000}"/>
    <cellStyle name="Moneda 2 2 52" xfId="753" xr:uid="{00000000-0005-0000-0000-0000F1020000}"/>
    <cellStyle name="Moneda 2 2 53" xfId="754" xr:uid="{00000000-0005-0000-0000-0000F2020000}"/>
    <cellStyle name="Moneda 2 2 54" xfId="755" xr:uid="{00000000-0005-0000-0000-0000F3020000}"/>
    <cellStyle name="Moneda 2 2 55" xfId="756" xr:uid="{00000000-0005-0000-0000-0000F4020000}"/>
    <cellStyle name="Moneda 2 2 56" xfId="757" xr:uid="{00000000-0005-0000-0000-0000F5020000}"/>
    <cellStyle name="Moneda 2 2 57" xfId="758" xr:uid="{00000000-0005-0000-0000-0000F6020000}"/>
    <cellStyle name="Moneda 2 2 58" xfId="759" xr:uid="{00000000-0005-0000-0000-0000F7020000}"/>
    <cellStyle name="Moneda 2 2 59" xfId="760" xr:uid="{00000000-0005-0000-0000-0000F8020000}"/>
    <cellStyle name="Moneda 2 2 6" xfId="761" xr:uid="{00000000-0005-0000-0000-0000F9020000}"/>
    <cellStyle name="Moneda 2 2 60" xfId="762" xr:uid="{00000000-0005-0000-0000-0000FA020000}"/>
    <cellStyle name="Moneda 2 2 61" xfId="763" xr:uid="{00000000-0005-0000-0000-0000FB020000}"/>
    <cellStyle name="Moneda 2 2 62" xfId="764" xr:uid="{00000000-0005-0000-0000-0000FC020000}"/>
    <cellStyle name="Moneda 2 2 63" xfId="765" xr:uid="{00000000-0005-0000-0000-0000FD020000}"/>
    <cellStyle name="Moneda 2 2 64" xfId="766" xr:uid="{00000000-0005-0000-0000-0000FE020000}"/>
    <cellStyle name="Moneda 2 2 65" xfId="767" xr:uid="{00000000-0005-0000-0000-0000FF020000}"/>
    <cellStyle name="Moneda 2 2 66" xfId="768" xr:uid="{00000000-0005-0000-0000-000000030000}"/>
    <cellStyle name="Moneda 2 2 67" xfId="2001" xr:uid="{2A5FE919-6C4B-4442-8FB5-1F9375134DAE}"/>
    <cellStyle name="Moneda 2 2 7" xfId="769" xr:uid="{00000000-0005-0000-0000-000001030000}"/>
    <cellStyle name="Moneda 2 2 8" xfId="770" xr:uid="{00000000-0005-0000-0000-000002030000}"/>
    <cellStyle name="Moneda 2 2 9" xfId="771" xr:uid="{00000000-0005-0000-0000-000003030000}"/>
    <cellStyle name="Moneda 2 20" xfId="772" xr:uid="{00000000-0005-0000-0000-000004030000}"/>
    <cellStyle name="Moneda 2 21" xfId="773" xr:uid="{00000000-0005-0000-0000-000005030000}"/>
    <cellStyle name="Moneda 2 22" xfId="774" xr:uid="{00000000-0005-0000-0000-000006030000}"/>
    <cellStyle name="Moneda 2 23" xfId="775" xr:uid="{00000000-0005-0000-0000-000007030000}"/>
    <cellStyle name="Moneda 2 24" xfId="776" xr:uid="{00000000-0005-0000-0000-000008030000}"/>
    <cellStyle name="Moneda 2 25" xfId="777" xr:uid="{00000000-0005-0000-0000-000009030000}"/>
    <cellStyle name="Moneda 2 26" xfId="778" xr:uid="{00000000-0005-0000-0000-00000A030000}"/>
    <cellStyle name="Moneda 2 27" xfId="779" xr:uid="{00000000-0005-0000-0000-00000B030000}"/>
    <cellStyle name="Moneda 2 28" xfId="780" xr:uid="{00000000-0005-0000-0000-00000C030000}"/>
    <cellStyle name="Moneda 2 29" xfId="781" xr:uid="{00000000-0005-0000-0000-00000D030000}"/>
    <cellStyle name="Moneda 2 3" xfId="782" xr:uid="{00000000-0005-0000-0000-00000E030000}"/>
    <cellStyle name="Moneda 2 3 10" xfId="783" xr:uid="{00000000-0005-0000-0000-00000F030000}"/>
    <cellStyle name="Moneda 2 3 11" xfId="784" xr:uid="{00000000-0005-0000-0000-000010030000}"/>
    <cellStyle name="Moneda 2 3 12" xfId="785" xr:uid="{00000000-0005-0000-0000-000011030000}"/>
    <cellStyle name="Moneda 2 3 13" xfId="786" xr:uid="{00000000-0005-0000-0000-000012030000}"/>
    <cellStyle name="Moneda 2 3 14" xfId="787" xr:uid="{00000000-0005-0000-0000-000013030000}"/>
    <cellStyle name="Moneda 2 3 15" xfId="788" xr:uid="{00000000-0005-0000-0000-000014030000}"/>
    <cellStyle name="Moneda 2 3 16" xfId="789" xr:uid="{00000000-0005-0000-0000-000015030000}"/>
    <cellStyle name="Moneda 2 3 17" xfId="790" xr:uid="{00000000-0005-0000-0000-000016030000}"/>
    <cellStyle name="Moneda 2 3 18" xfId="791" xr:uid="{00000000-0005-0000-0000-000017030000}"/>
    <cellStyle name="Moneda 2 3 19" xfId="792" xr:uid="{00000000-0005-0000-0000-000018030000}"/>
    <cellStyle name="Moneda 2 3 2" xfId="793" xr:uid="{00000000-0005-0000-0000-000019030000}"/>
    <cellStyle name="Moneda 2 3 2 2" xfId="794" xr:uid="{00000000-0005-0000-0000-00001A030000}"/>
    <cellStyle name="Moneda 2 3 20" xfId="795" xr:uid="{00000000-0005-0000-0000-00001B030000}"/>
    <cellStyle name="Moneda 2 3 21" xfId="796" xr:uid="{00000000-0005-0000-0000-00001C030000}"/>
    <cellStyle name="Moneda 2 3 22" xfId="797" xr:uid="{00000000-0005-0000-0000-00001D030000}"/>
    <cellStyle name="Moneda 2 3 23" xfId="798" xr:uid="{00000000-0005-0000-0000-00001E030000}"/>
    <cellStyle name="Moneda 2 3 24" xfId="799" xr:uid="{00000000-0005-0000-0000-00001F030000}"/>
    <cellStyle name="Moneda 2 3 25" xfId="800" xr:uid="{00000000-0005-0000-0000-000020030000}"/>
    <cellStyle name="Moneda 2 3 26" xfId="801" xr:uid="{00000000-0005-0000-0000-000021030000}"/>
    <cellStyle name="Moneda 2 3 27" xfId="802" xr:uid="{00000000-0005-0000-0000-000022030000}"/>
    <cellStyle name="Moneda 2 3 28" xfId="803" xr:uid="{00000000-0005-0000-0000-000023030000}"/>
    <cellStyle name="Moneda 2 3 29" xfId="804" xr:uid="{00000000-0005-0000-0000-000024030000}"/>
    <cellStyle name="Moneda 2 3 3" xfId="805" xr:uid="{00000000-0005-0000-0000-000025030000}"/>
    <cellStyle name="Moneda 2 3 30" xfId="806" xr:uid="{00000000-0005-0000-0000-000026030000}"/>
    <cellStyle name="Moneda 2 3 31" xfId="807" xr:uid="{00000000-0005-0000-0000-000027030000}"/>
    <cellStyle name="Moneda 2 3 32" xfId="808" xr:uid="{00000000-0005-0000-0000-000028030000}"/>
    <cellStyle name="Moneda 2 3 33" xfId="809" xr:uid="{00000000-0005-0000-0000-000029030000}"/>
    <cellStyle name="Moneda 2 3 4" xfId="810" xr:uid="{00000000-0005-0000-0000-00002A030000}"/>
    <cellStyle name="Moneda 2 3 5" xfId="811" xr:uid="{00000000-0005-0000-0000-00002B030000}"/>
    <cellStyle name="Moneda 2 3 6" xfId="812" xr:uid="{00000000-0005-0000-0000-00002C030000}"/>
    <cellStyle name="Moneda 2 3 7" xfId="813" xr:uid="{00000000-0005-0000-0000-00002D030000}"/>
    <cellStyle name="Moneda 2 3 8" xfId="814" xr:uid="{00000000-0005-0000-0000-00002E030000}"/>
    <cellStyle name="Moneda 2 3 9" xfId="815" xr:uid="{00000000-0005-0000-0000-00002F030000}"/>
    <cellStyle name="Moneda 2 30" xfId="816" xr:uid="{00000000-0005-0000-0000-000030030000}"/>
    <cellStyle name="Moneda 2 31" xfId="817" xr:uid="{00000000-0005-0000-0000-000031030000}"/>
    <cellStyle name="Moneda 2 32" xfId="818" xr:uid="{00000000-0005-0000-0000-000032030000}"/>
    <cellStyle name="Moneda 2 33" xfId="819" xr:uid="{00000000-0005-0000-0000-000033030000}"/>
    <cellStyle name="Moneda 2 34" xfId="820" xr:uid="{00000000-0005-0000-0000-000034030000}"/>
    <cellStyle name="Moneda 2 35" xfId="821" xr:uid="{00000000-0005-0000-0000-000035030000}"/>
    <cellStyle name="Moneda 2 36" xfId="822" xr:uid="{00000000-0005-0000-0000-000036030000}"/>
    <cellStyle name="Moneda 2 37" xfId="823" xr:uid="{00000000-0005-0000-0000-000037030000}"/>
    <cellStyle name="Moneda 2 38" xfId="824" xr:uid="{00000000-0005-0000-0000-000038030000}"/>
    <cellStyle name="Moneda 2 39" xfId="825" xr:uid="{00000000-0005-0000-0000-000039030000}"/>
    <cellStyle name="Moneda 2 4" xfId="826" xr:uid="{00000000-0005-0000-0000-00003A030000}"/>
    <cellStyle name="Moneda 2 4 10" xfId="827" xr:uid="{00000000-0005-0000-0000-00003B030000}"/>
    <cellStyle name="Moneda 2 4 11" xfId="828" xr:uid="{00000000-0005-0000-0000-00003C030000}"/>
    <cellStyle name="Moneda 2 4 12" xfId="829" xr:uid="{00000000-0005-0000-0000-00003D030000}"/>
    <cellStyle name="Moneda 2 4 13" xfId="830" xr:uid="{00000000-0005-0000-0000-00003E030000}"/>
    <cellStyle name="Moneda 2 4 14" xfId="831" xr:uid="{00000000-0005-0000-0000-00003F030000}"/>
    <cellStyle name="Moneda 2 4 15" xfId="832" xr:uid="{00000000-0005-0000-0000-000040030000}"/>
    <cellStyle name="Moneda 2 4 16" xfId="833" xr:uid="{00000000-0005-0000-0000-000041030000}"/>
    <cellStyle name="Moneda 2 4 17" xfId="834" xr:uid="{00000000-0005-0000-0000-000042030000}"/>
    <cellStyle name="Moneda 2 4 18" xfId="835" xr:uid="{00000000-0005-0000-0000-000043030000}"/>
    <cellStyle name="Moneda 2 4 19" xfId="836" xr:uid="{00000000-0005-0000-0000-000044030000}"/>
    <cellStyle name="Moneda 2 4 2" xfId="837" xr:uid="{00000000-0005-0000-0000-000045030000}"/>
    <cellStyle name="Moneda 2 4 2 2" xfId="838" xr:uid="{00000000-0005-0000-0000-000046030000}"/>
    <cellStyle name="Moneda 2 4 20" xfId="839" xr:uid="{00000000-0005-0000-0000-000047030000}"/>
    <cellStyle name="Moneda 2 4 21" xfId="840" xr:uid="{00000000-0005-0000-0000-000048030000}"/>
    <cellStyle name="Moneda 2 4 22" xfId="841" xr:uid="{00000000-0005-0000-0000-000049030000}"/>
    <cellStyle name="Moneda 2 4 23" xfId="842" xr:uid="{00000000-0005-0000-0000-00004A030000}"/>
    <cellStyle name="Moneda 2 4 24" xfId="843" xr:uid="{00000000-0005-0000-0000-00004B030000}"/>
    <cellStyle name="Moneda 2 4 25" xfId="844" xr:uid="{00000000-0005-0000-0000-00004C030000}"/>
    <cellStyle name="Moneda 2 4 26" xfId="845" xr:uid="{00000000-0005-0000-0000-00004D030000}"/>
    <cellStyle name="Moneda 2 4 27" xfId="846" xr:uid="{00000000-0005-0000-0000-00004E030000}"/>
    <cellStyle name="Moneda 2 4 28" xfId="847" xr:uid="{00000000-0005-0000-0000-00004F030000}"/>
    <cellStyle name="Moneda 2 4 29" xfId="848" xr:uid="{00000000-0005-0000-0000-000050030000}"/>
    <cellStyle name="Moneda 2 4 3" xfId="849" xr:uid="{00000000-0005-0000-0000-000051030000}"/>
    <cellStyle name="Moneda 2 4 30" xfId="850" xr:uid="{00000000-0005-0000-0000-000052030000}"/>
    <cellStyle name="Moneda 2 4 31" xfId="851" xr:uid="{00000000-0005-0000-0000-000053030000}"/>
    <cellStyle name="Moneda 2 4 32" xfId="852" xr:uid="{00000000-0005-0000-0000-000054030000}"/>
    <cellStyle name="Moneda 2 4 33" xfId="853" xr:uid="{00000000-0005-0000-0000-000055030000}"/>
    <cellStyle name="Moneda 2 4 4" xfId="854" xr:uid="{00000000-0005-0000-0000-000056030000}"/>
    <cellStyle name="Moneda 2 4 5" xfId="855" xr:uid="{00000000-0005-0000-0000-000057030000}"/>
    <cellStyle name="Moneda 2 4 6" xfId="856" xr:uid="{00000000-0005-0000-0000-000058030000}"/>
    <cellStyle name="Moneda 2 4 7" xfId="857" xr:uid="{00000000-0005-0000-0000-000059030000}"/>
    <cellStyle name="Moneda 2 4 8" xfId="858" xr:uid="{00000000-0005-0000-0000-00005A030000}"/>
    <cellStyle name="Moneda 2 4 9" xfId="859" xr:uid="{00000000-0005-0000-0000-00005B030000}"/>
    <cellStyle name="Moneda 2 40" xfId="860" xr:uid="{00000000-0005-0000-0000-00005C030000}"/>
    <cellStyle name="Moneda 2 41" xfId="861" xr:uid="{00000000-0005-0000-0000-00005D030000}"/>
    <cellStyle name="Moneda 2 42" xfId="862" xr:uid="{00000000-0005-0000-0000-00005E030000}"/>
    <cellStyle name="Moneda 2 43" xfId="863" xr:uid="{00000000-0005-0000-0000-00005F030000}"/>
    <cellStyle name="Moneda 2 44" xfId="864" xr:uid="{00000000-0005-0000-0000-000060030000}"/>
    <cellStyle name="Moneda 2 45" xfId="865" xr:uid="{00000000-0005-0000-0000-000061030000}"/>
    <cellStyle name="Moneda 2 46" xfId="866" xr:uid="{00000000-0005-0000-0000-000062030000}"/>
    <cellStyle name="Moneda 2 47" xfId="867" xr:uid="{00000000-0005-0000-0000-000063030000}"/>
    <cellStyle name="Moneda 2 48" xfId="868" xr:uid="{00000000-0005-0000-0000-000064030000}"/>
    <cellStyle name="Moneda 2 49" xfId="869" xr:uid="{00000000-0005-0000-0000-000065030000}"/>
    <cellStyle name="Moneda 2 5" xfId="870" xr:uid="{00000000-0005-0000-0000-000066030000}"/>
    <cellStyle name="Moneda 2 5 10" xfId="871" xr:uid="{00000000-0005-0000-0000-000067030000}"/>
    <cellStyle name="Moneda 2 5 11" xfId="872" xr:uid="{00000000-0005-0000-0000-000068030000}"/>
    <cellStyle name="Moneda 2 5 12" xfId="873" xr:uid="{00000000-0005-0000-0000-000069030000}"/>
    <cellStyle name="Moneda 2 5 13" xfId="874" xr:uid="{00000000-0005-0000-0000-00006A030000}"/>
    <cellStyle name="Moneda 2 5 14" xfId="875" xr:uid="{00000000-0005-0000-0000-00006B030000}"/>
    <cellStyle name="Moneda 2 5 15" xfId="876" xr:uid="{00000000-0005-0000-0000-00006C030000}"/>
    <cellStyle name="Moneda 2 5 16" xfId="877" xr:uid="{00000000-0005-0000-0000-00006D030000}"/>
    <cellStyle name="Moneda 2 5 17" xfId="878" xr:uid="{00000000-0005-0000-0000-00006E030000}"/>
    <cellStyle name="Moneda 2 5 18" xfId="879" xr:uid="{00000000-0005-0000-0000-00006F030000}"/>
    <cellStyle name="Moneda 2 5 19" xfId="880" xr:uid="{00000000-0005-0000-0000-000070030000}"/>
    <cellStyle name="Moneda 2 5 2" xfId="881" xr:uid="{00000000-0005-0000-0000-000071030000}"/>
    <cellStyle name="Moneda 2 5 2 2" xfId="882" xr:uid="{00000000-0005-0000-0000-000072030000}"/>
    <cellStyle name="Moneda 2 5 20" xfId="883" xr:uid="{00000000-0005-0000-0000-000073030000}"/>
    <cellStyle name="Moneda 2 5 21" xfId="884" xr:uid="{00000000-0005-0000-0000-000074030000}"/>
    <cellStyle name="Moneda 2 5 22" xfId="885" xr:uid="{00000000-0005-0000-0000-000075030000}"/>
    <cellStyle name="Moneda 2 5 23" xfId="886" xr:uid="{00000000-0005-0000-0000-000076030000}"/>
    <cellStyle name="Moneda 2 5 24" xfId="887" xr:uid="{00000000-0005-0000-0000-000077030000}"/>
    <cellStyle name="Moneda 2 5 25" xfId="888" xr:uid="{00000000-0005-0000-0000-000078030000}"/>
    <cellStyle name="Moneda 2 5 26" xfId="889" xr:uid="{00000000-0005-0000-0000-000079030000}"/>
    <cellStyle name="Moneda 2 5 27" xfId="890" xr:uid="{00000000-0005-0000-0000-00007A030000}"/>
    <cellStyle name="Moneda 2 5 28" xfId="891" xr:uid="{00000000-0005-0000-0000-00007B030000}"/>
    <cellStyle name="Moneda 2 5 29" xfId="892" xr:uid="{00000000-0005-0000-0000-00007C030000}"/>
    <cellStyle name="Moneda 2 5 3" xfId="893" xr:uid="{00000000-0005-0000-0000-00007D030000}"/>
    <cellStyle name="Moneda 2 5 30" xfId="894" xr:uid="{00000000-0005-0000-0000-00007E030000}"/>
    <cellStyle name="Moneda 2 5 31" xfId="895" xr:uid="{00000000-0005-0000-0000-00007F030000}"/>
    <cellStyle name="Moneda 2 5 32" xfId="896" xr:uid="{00000000-0005-0000-0000-000080030000}"/>
    <cellStyle name="Moneda 2 5 33" xfId="897" xr:uid="{00000000-0005-0000-0000-000081030000}"/>
    <cellStyle name="Moneda 2 5 4" xfId="898" xr:uid="{00000000-0005-0000-0000-000082030000}"/>
    <cellStyle name="Moneda 2 5 5" xfId="899" xr:uid="{00000000-0005-0000-0000-000083030000}"/>
    <cellStyle name="Moneda 2 5 6" xfId="900" xr:uid="{00000000-0005-0000-0000-000084030000}"/>
    <cellStyle name="Moneda 2 5 7" xfId="901" xr:uid="{00000000-0005-0000-0000-000085030000}"/>
    <cellStyle name="Moneda 2 5 8" xfId="902" xr:uid="{00000000-0005-0000-0000-000086030000}"/>
    <cellStyle name="Moneda 2 5 9" xfId="903" xr:uid="{00000000-0005-0000-0000-000087030000}"/>
    <cellStyle name="Moneda 2 50" xfId="904" xr:uid="{00000000-0005-0000-0000-000088030000}"/>
    <cellStyle name="Moneda 2 51" xfId="905" xr:uid="{00000000-0005-0000-0000-000089030000}"/>
    <cellStyle name="Moneda 2 52" xfId="906" xr:uid="{00000000-0005-0000-0000-00008A030000}"/>
    <cellStyle name="Moneda 2 53" xfId="907" xr:uid="{00000000-0005-0000-0000-00008B030000}"/>
    <cellStyle name="Moneda 2 54" xfId="908" xr:uid="{00000000-0005-0000-0000-00008C030000}"/>
    <cellStyle name="Moneda 2 55" xfId="909" xr:uid="{00000000-0005-0000-0000-00008D030000}"/>
    <cellStyle name="Moneda 2 56" xfId="910" xr:uid="{00000000-0005-0000-0000-00008E030000}"/>
    <cellStyle name="Moneda 2 57" xfId="911" xr:uid="{00000000-0005-0000-0000-00008F030000}"/>
    <cellStyle name="Moneda 2 58" xfId="912" xr:uid="{00000000-0005-0000-0000-000090030000}"/>
    <cellStyle name="Moneda 2 59" xfId="913" xr:uid="{00000000-0005-0000-0000-000091030000}"/>
    <cellStyle name="Moneda 2 6" xfId="914" xr:uid="{00000000-0005-0000-0000-000092030000}"/>
    <cellStyle name="Moneda 2 6 2" xfId="915" xr:uid="{00000000-0005-0000-0000-000093030000}"/>
    <cellStyle name="Moneda 2 6 2 2" xfId="916" xr:uid="{00000000-0005-0000-0000-000094030000}"/>
    <cellStyle name="Moneda 2 60" xfId="917" xr:uid="{00000000-0005-0000-0000-000095030000}"/>
    <cellStyle name="Moneda 2 61" xfId="918" xr:uid="{00000000-0005-0000-0000-000096030000}"/>
    <cellStyle name="Moneda 2 62" xfId="919" xr:uid="{00000000-0005-0000-0000-000097030000}"/>
    <cellStyle name="Moneda 2 63" xfId="920" xr:uid="{00000000-0005-0000-0000-000098030000}"/>
    <cellStyle name="Moneda 2 64" xfId="921" xr:uid="{00000000-0005-0000-0000-000099030000}"/>
    <cellStyle name="Moneda 2 65" xfId="922" xr:uid="{00000000-0005-0000-0000-00009A030000}"/>
    <cellStyle name="Moneda 2 66" xfId="923" xr:uid="{00000000-0005-0000-0000-00009B030000}"/>
    <cellStyle name="Moneda 2 67" xfId="924" xr:uid="{00000000-0005-0000-0000-00009C030000}"/>
    <cellStyle name="Moneda 2 68" xfId="925" xr:uid="{00000000-0005-0000-0000-00009D030000}"/>
    <cellStyle name="Moneda 2 7" xfId="926" xr:uid="{00000000-0005-0000-0000-00009E030000}"/>
    <cellStyle name="Moneda 2 7 2" xfId="927" xr:uid="{00000000-0005-0000-0000-00009F030000}"/>
    <cellStyle name="Moneda 2 8" xfId="928" xr:uid="{00000000-0005-0000-0000-0000A0030000}"/>
    <cellStyle name="Moneda 2 9" xfId="929" xr:uid="{00000000-0005-0000-0000-0000A1030000}"/>
    <cellStyle name="Moneda 3" xfId="930" xr:uid="{00000000-0005-0000-0000-0000A2030000}"/>
    <cellStyle name="Moneda 3 10" xfId="931" xr:uid="{00000000-0005-0000-0000-0000A3030000}"/>
    <cellStyle name="Moneda 3 11" xfId="932" xr:uid="{00000000-0005-0000-0000-0000A4030000}"/>
    <cellStyle name="Moneda 3 12" xfId="933" xr:uid="{00000000-0005-0000-0000-0000A5030000}"/>
    <cellStyle name="Moneda 3 13" xfId="934" xr:uid="{00000000-0005-0000-0000-0000A6030000}"/>
    <cellStyle name="Moneda 3 14" xfId="935" xr:uid="{00000000-0005-0000-0000-0000A7030000}"/>
    <cellStyle name="Moneda 3 15" xfId="936" xr:uid="{00000000-0005-0000-0000-0000A8030000}"/>
    <cellStyle name="Moneda 3 16" xfId="937" xr:uid="{00000000-0005-0000-0000-0000A9030000}"/>
    <cellStyle name="Moneda 3 17" xfId="938" xr:uid="{00000000-0005-0000-0000-0000AA030000}"/>
    <cellStyle name="Moneda 3 18" xfId="939" xr:uid="{00000000-0005-0000-0000-0000AB030000}"/>
    <cellStyle name="Moneda 3 19" xfId="940" xr:uid="{00000000-0005-0000-0000-0000AC030000}"/>
    <cellStyle name="Moneda 3 2" xfId="941" xr:uid="{00000000-0005-0000-0000-0000AD030000}"/>
    <cellStyle name="Moneda 3 2 10" xfId="942" xr:uid="{00000000-0005-0000-0000-0000AE030000}"/>
    <cellStyle name="Moneda 3 2 11" xfId="943" xr:uid="{00000000-0005-0000-0000-0000AF030000}"/>
    <cellStyle name="Moneda 3 2 12" xfId="944" xr:uid="{00000000-0005-0000-0000-0000B0030000}"/>
    <cellStyle name="Moneda 3 2 13" xfId="945" xr:uid="{00000000-0005-0000-0000-0000B1030000}"/>
    <cellStyle name="Moneda 3 2 14" xfId="946" xr:uid="{00000000-0005-0000-0000-0000B2030000}"/>
    <cellStyle name="Moneda 3 2 15" xfId="947" xr:uid="{00000000-0005-0000-0000-0000B3030000}"/>
    <cellStyle name="Moneda 3 2 16" xfId="948" xr:uid="{00000000-0005-0000-0000-0000B4030000}"/>
    <cellStyle name="Moneda 3 2 17" xfId="949" xr:uid="{00000000-0005-0000-0000-0000B5030000}"/>
    <cellStyle name="Moneda 3 2 18" xfId="950" xr:uid="{00000000-0005-0000-0000-0000B6030000}"/>
    <cellStyle name="Moneda 3 2 19" xfId="951" xr:uid="{00000000-0005-0000-0000-0000B7030000}"/>
    <cellStyle name="Moneda 3 2 2" xfId="952" xr:uid="{00000000-0005-0000-0000-0000B8030000}"/>
    <cellStyle name="Moneda 3 2 2 2" xfId="953" xr:uid="{00000000-0005-0000-0000-0000B9030000}"/>
    <cellStyle name="Moneda 3 2 2 3" xfId="954" xr:uid="{00000000-0005-0000-0000-0000BA030000}"/>
    <cellStyle name="Moneda 3 2 20" xfId="955" xr:uid="{00000000-0005-0000-0000-0000BB030000}"/>
    <cellStyle name="Moneda 3 2 21" xfId="956" xr:uid="{00000000-0005-0000-0000-0000BC030000}"/>
    <cellStyle name="Moneda 3 2 22" xfId="957" xr:uid="{00000000-0005-0000-0000-0000BD030000}"/>
    <cellStyle name="Moneda 3 2 23" xfId="958" xr:uid="{00000000-0005-0000-0000-0000BE030000}"/>
    <cellStyle name="Moneda 3 2 24" xfId="959" xr:uid="{00000000-0005-0000-0000-0000BF030000}"/>
    <cellStyle name="Moneda 3 2 25" xfId="960" xr:uid="{00000000-0005-0000-0000-0000C0030000}"/>
    <cellStyle name="Moneda 3 2 26" xfId="961" xr:uid="{00000000-0005-0000-0000-0000C1030000}"/>
    <cellStyle name="Moneda 3 2 27" xfId="962" xr:uid="{00000000-0005-0000-0000-0000C2030000}"/>
    <cellStyle name="Moneda 3 2 28" xfId="963" xr:uid="{00000000-0005-0000-0000-0000C3030000}"/>
    <cellStyle name="Moneda 3 2 29" xfId="964" xr:uid="{00000000-0005-0000-0000-0000C4030000}"/>
    <cellStyle name="Moneda 3 2 3" xfId="965" xr:uid="{00000000-0005-0000-0000-0000C5030000}"/>
    <cellStyle name="Moneda 3 2 3 2" xfId="966" xr:uid="{00000000-0005-0000-0000-0000C6030000}"/>
    <cellStyle name="Moneda 3 2 3 3" xfId="967" xr:uid="{00000000-0005-0000-0000-0000C7030000}"/>
    <cellStyle name="Moneda 3 2 30" xfId="968" xr:uid="{00000000-0005-0000-0000-0000C8030000}"/>
    <cellStyle name="Moneda 3 2 31" xfId="969" xr:uid="{00000000-0005-0000-0000-0000C9030000}"/>
    <cellStyle name="Moneda 3 2 32" xfId="970" xr:uid="{00000000-0005-0000-0000-0000CA030000}"/>
    <cellStyle name="Moneda 3 2 33" xfId="971" xr:uid="{00000000-0005-0000-0000-0000CB030000}"/>
    <cellStyle name="Moneda 3 2 34" xfId="972" xr:uid="{00000000-0005-0000-0000-0000CC030000}"/>
    <cellStyle name="Moneda 3 2 35" xfId="973" xr:uid="{00000000-0005-0000-0000-0000CD030000}"/>
    <cellStyle name="Moneda 3 2 36" xfId="974" xr:uid="{00000000-0005-0000-0000-0000CE030000}"/>
    <cellStyle name="Moneda 3 2 37" xfId="975" xr:uid="{00000000-0005-0000-0000-0000CF030000}"/>
    <cellStyle name="Moneda 3 2 38" xfId="976" xr:uid="{00000000-0005-0000-0000-0000D0030000}"/>
    <cellStyle name="Moneda 3 2 39" xfId="977" xr:uid="{00000000-0005-0000-0000-0000D1030000}"/>
    <cellStyle name="Moneda 3 2 4" xfId="978" xr:uid="{00000000-0005-0000-0000-0000D2030000}"/>
    <cellStyle name="Moneda 3 2 4 2" xfId="979" xr:uid="{00000000-0005-0000-0000-0000D3030000}"/>
    <cellStyle name="Moneda 3 2 4 3" xfId="980" xr:uid="{00000000-0005-0000-0000-0000D4030000}"/>
    <cellStyle name="Moneda 3 2 40" xfId="981" xr:uid="{00000000-0005-0000-0000-0000D5030000}"/>
    <cellStyle name="Moneda 3 2 41" xfId="982" xr:uid="{00000000-0005-0000-0000-0000D6030000}"/>
    <cellStyle name="Moneda 3 2 42" xfId="983" xr:uid="{00000000-0005-0000-0000-0000D7030000}"/>
    <cellStyle name="Moneda 3 2 43" xfId="984" xr:uid="{00000000-0005-0000-0000-0000D8030000}"/>
    <cellStyle name="Moneda 3 2 44" xfId="985" xr:uid="{00000000-0005-0000-0000-0000D9030000}"/>
    <cellStyle name="Moneda 3 2 45" xfId="986" xr:uid="{00000000-0005-0000-0000-0000DA030000}"/>
    <cellStyle name="Moneda 3 2 46" xfId="987" xr:uid="{00000000-0005-0000-0000-0000DB030000}"/>
    <cellStyle name="Moneda 3 2 47" xfId="988" xr:uid="{00000000-0005-0000-0000-0000DC030000}"/>
    <cellStyle name="Moneda 3 2 48" xfId="989" xr:uid="{00000000-0005-0000-0000-0000DD030000}"/>
    <cellStyle name="Moneda 3 2 49" xfId="990" xr:uid="{00000000-0005-0000-0000-0000DE030000}"/>
    <cellStyle name="Moneda 3 2 5" xfId="991" xr:uid="{00000000-0005-0000-0000-0000DF030000}"/>
    <cellStyle name="Moneda 3 2 50" xfId="992" xr:uid="{00000000-0005-0000-0000-0000E0030000}"/>
    <cellStyle name="Moneda 3 2 51" xfId="993" xr:uid="{00000000-0005-0000-0000-0000E1030000}"/>
    <cellStyle name="Moneda 3 2 52" xfId="994" xr:uid="{00000000-0005-0000-0000-0000E2030000}"/>
    <cellStyle name="Moneda 3 2 53" xfId="995" xr:uid="{00000000-0005-0000-0000-0000E3030000}"/>
    <cellStyle name="Moneda 3 2 54" xfId="996" xr:uid="{00000000-0005-0000-0000-0000E4030000}"/>
    <cellStyle name="Moneda 3 2 55" xfId="997" xr:uid="{00000000-0005-0000-0000-0000E5030000}"/>
    <cellStyle name="Moneda 3 2 56" xfId="998" xr:uid="{00000000-0005-0000-0000-0000E6030000}"/>
    <cellStyle name="Moneda 3 2 57" xfId="999" xr:uid="{00000000-0005-0000-0000-0000E7030000}"/>
    <cellStyle name="Moneda 3 2 58" xfId="1000" xr:uid="{00000000-0005-0000-0000-0000E8030000}"/>
    <cellStyle name="Moneda 3 2 59" xfId="1001" xr:uid="{00000000-0005-0000-0000-0000E9030000}"/>
    <cellStyle name="Moneda 3 2 6" xfId="1002" xr:uid="{00000000-0005-0000-0000-0000EA030000}"/>
    <cellStyle name="Moneda 3 2 60" xfId="1003" xr:uid="{00000000-0005-0000-0000-0000EB030000}"/>
    <cellStyle name="Moneda 3 2 61" xfId="1004" xr:uid="{00000000-0005-0000-0000-0000EC030000}"/>
    <cellStyle name="Moneda 3 2 62" xfId="1005" xr:uid="{00000000-0005-0000-0000-0000ED030000}"/>
    <cellStyle name="Moneda 3 2 63" xfId="1006" xr:uid="{00000000-0005-0000-0000-0000EE030000}"/>
    <cellStyle name="Moneda 3 2 64" xfId="1007" xr:uid="{00000000-0005-0000-0000-0000EF030000}"/>
    <cellStyle name="Moneda 3 2 65" xfId="1008" xr:uid="{00000000-0005-0000-0000-0000F0030000}"/>
    <cellStyle name="Moneda 3 2 7" xfId="1009" xr:uid="{00000000-0005-0000-0000-0000F1030000}"/>
    <cellStyle name="Moneda 3 2 8" xfId="1010" xr:uid="{00000000-0005-0000-0000-0000F2030000}"/>
    <cellStyle name="Moneda 3 2 9" xfId="1011" xr:uid="{00000000-0005-0000-0000-0000F3030000}"/>
    <cellStyle name="Moneda 3 20" xfId="1012" xr:uid="{00000000-0005-0000-0000-0000F4030000}"/>
    <cellStyle name="Moneda 3 21" xfId="1013" xr:uid="{00000000-0005-0000-0000-0000F5030000}"/>
    <cellStyle name="Moneda 3 22" xfId="1014" xr:uid="{00000000-0005-0000-0000-0000F6030000}"/>
    <cellStyle name="Moneda 3 23" xfId="1015" xr:uid="{00000000-0005-0000-0000-0000F7030000}"/>
    <cellStyle name="Moneda 3 24" xfId="1016" xr:uid="{00000000-0005-0000-0000-0000F8030000}"/>
    <cellStyle name="Moneda 3 25" xfId="1017" xr:uid="{00000000-0005-0000-0000-0000F9030000}"/>
    <cellStyle name="Moneda 3 26" xfId="1018" xr:uid="{00000000-0005-0000-0000-0000FA030000}"/>
    <cellStyle name="Moneda 3 27" xfId="1019" xr:uid="{00000000-0005-0000-0000-0000FB030000}"/>
    <cellStyle name="Moneda 3 28" xfId="1020" xr:uid="{00000000-0005-0000-0000-0000FC030000}"/>
    <cellStyle name="Moneda 3 29" xfId="1021" xr:uid="{00000000-0005-0000-0000-0000FD030000}"/>
    <cellStyle name="Moneda 3 3" xfId="1022" xr:uid="{00000000-0005-0000-0000-0000FE030000}"/>
    <cellStyle name="Moneda 3 3 10" xfId="1023" xr:uid="{00000000-0005-0000-0000-0000FF030000}"/>
    <cellStyle name="Moneda 3 3 11" xfId="1024" xr:uid="{00000000-0005-0000-0000-000000040000}"/>
    <cellStyle name="Moneda 3 3 12" xfId="1025" xr:uid="{00000000-0005-0000-0000-000001040000}"/>
    <cellStyle name="Moneda 3 3 13" xfId="1026" xr:uid="{00000000-0005-0000-0000-000002040000}"/>
    <cellStyle name="Moneda 3 3 14" xfId="1027" xr:uid="{00000000-0005-0000-0000-000003040000}"/>
    <cellStyle name="Moneda 3 3 15" xfId="1028" xr:uid="{00000000-0005-0000-0000-000004040000}"/>
    <cellStyle name="Moneda 3 3 16" xfId="1029" xr:uid="{00000000-0005-0000-0000-000005040000}"/>
    <cellStyle name="Moneda 3 3 17" xfId="1030" xr:uid="{00000000-0005-0000-0000-000006040000}"/>
    <cellStyle name="Moneda 3 3 18" xfId="1031" xr:uid="{00000000-0005-0000-0000-000007040000}"/>
    <cellStyle name="Moneda 3 3 19" xfId="1032" xr:uid="{00000000-0005-0000-0000-000008040000}"/>
    <cellStyle name="Moneda 3 3 2" xfId="1033" xr:uid="{00000000-0005-0000-0000-000009040000}"/>
    <cellStyle name="Moneda 3 3 2 2" xfId="1034" xr:uid="{00000000-0005-0000-0000-00000A040000}"/>
    <cellStyle name="Moneda 3 3 2 3" xfId="1035" xr:uid="{00000000-0005-0000-0000-00000B040000}"/>
    <cellStyle name="Moneda 3 3 20" xfId="1036" xr:uid="{00000000-0005-0000-0000-00000C040000}"/>
    <cellStyle name="Moneda 3 3 21" xfId="1037" xr:uid="{00000000-0005-0000-0000-00000D040000}"/>
    <cellStyle name="Moneda 3 3 22" xfId="1038" xr:uid="{00000000-0005-0000-0000-00000E040000}"/>
    <cellStyle name="Moneda 3 3 23" xfId="1039" xr:uid="{00000000-0005-0000-0000-00000F040000}"/>
    <cellStyle name="Moneda 3 3 24" xfId="1040" xr:uid="{00000000-0005-0000-0000-000010040000}"/>
    <cellStyle name="Moneda 3 3 25" xfId="1041" xr:uid="{00000000-0005-0000-0000-000011040000}"/>
    <cellStyle name="Moneda 3 3 26" xfId="1042" xr:uid="{00000000-0005-0000-0000-000012040000}"/>
    <cellStyle name="Moneda 3 3 27" xfId="1043" xr:uid="{00000000-0005-0000-0000-000013040000}"/>
    <cellStyle name="Moneda 3 3 28" xfId="1044" xr:uid="{00000000-0005-0000-0000-000014040000}"/>
    <cellStyle name="Moneda 3 3 29" xfId="1045" xr:uid="{00000000-0005-0000-0000-000015040000}"/>
    <cellStyle name="Moneda 3 3 3" xfId="1046" xr:uid="{00000000-0005-0000-0000-000016040000}"/>
    <cellStyle name="Moneda 3 3 30" xfId="1047" xr:uid="{00000000-0005-0000-0000-000017040000}"/>
    <cellStyle name="Moneda 3 3 31" xfId="1048" xr:uid="{00000000-0005-0000-0000-000018040000}"/>
    <cellStyle name="Moneda 3 3 32" xfId="1049" xr:uid="{00000000-0005-0000-0000-000019040000}"/>
    <cellStyle name="Moneda 3 3 33" xfId="1050" xr:uid="{00000000-0005-0000-0000-00001A040000}"/>
    <cellStyle name="Moneda 3 3 34" xfId="1051" xr:uid="{00000000-0005-0000-0000-00001B040000}"/>
    <cellStyle name="Moneda 3 3 35" xfId="1052" xr:uid="{00000000-0005-0000-0000-00001C040000}"/>
    <cellStyle name="Moneda 3 3 36" xfId="1053" xr:uid="{00000000-0005-0000-0000-00001D040000}"/>
    <cellStyle name="Moneda 3 3 37" xfId="1054" xr:uid="{00000000-0005-0000-0000-00001E040000}"/>
    <cellStyle name="Moneda 3 3 38" xfId="1055" xr:uid="{00000000-0005-0000-0000-00001F040000}"/>
    <cellStyle name="Moneda 3 3 39" xfId="1056" xr:uid="{00000000-0005-0000-0000-000020040000}"/>
    <cellStyle name="Moneda 3 3 4" xfId="1057" xr:uid="{00000000-0005-0000-0000-000021040000}"/>
    <cellStyle name="Moneda 3 3 40" xfId="1058" xr:uid="{00000000-0005-0000-0000-000022040000}"/>
    <cellStyle name="Moneda 3 3 41" xfId="1059" xr:uid="{00000000-0005-0000-0000-000023040000}"/>
    <cellStyle name="Moneda 3 3 42" xfId="1060" xr:uid="{00000000-0005-0000-0000-000024040000}"/>
    <cellStyle name="Moneda 3 3 43" xfId="1061" xr:uid="{00000000-0005-0000-0000-000025040000}"/>
    <cellStyle name="Moneda 3 3 44" xfId="1062" xr:uid="{00000000-0005-0000-0000-000026040000}"/>
    <cellStyle name="Moneda 3 3 45" xfId="1063" xr:uid="{00000000-0005-0000-0000-000027040000}"/>
    <cellStyle name="Moneda 3 3 46" xfId="1064" xr:uid="{00000000-0005-0000-0000-000028040000}"/>
    <cellStyle name="Moneda 3 3 47" xfId="1065" xr:uid="{00000000-0005-0000-0000-000029040000}"/>
    <cellStyle name="Moneda 3 3 48" xfId="1066" xr:uid="{00000000-0005-0000-0000-00002A040000}"/>
    <cellStyle name="Moneda 3 3 49" xfId="1067" xr:uid="{00000000-0005-0000-0000-00002B040000}"/>
    <cellStyle name="Moneda 3 3 5" xfId="1068" xr:uid="{00000000-0005-0000-0000-00002C040000}"/>
    <cellStyle name="Moneda 3 3 50" xfId="1069" xr:uid="{00000000-0005-0000-0000-00002D040000}"/>
    <cellStyle name="Moneda 3 3 51" xfId="1070" xr:uid="{00000000-0005-0000-0000-00002E040000}"/>
    <cellStyle name="Moneda 3 3 52" xfId="1071" xr:uid="{00000000-0005-0000-0000-00002F040000}"/>
    <cellStyle name="Moneda 3 3 53" xfId="1072" xr:uid="{00000000-0005-0000-0000-000030040000}"/>
    <cellStyle name="Moneda 3 3 54" xfId="1073" xr:uid="{00000000-0005-0000-0000-000031040000}"/>
    <cellStyle name="Moneda 3 3 55" xfId="1074" xr:uid="{00000000-0005-0000-0000-000032040000}"/>
    <cellStyle name="Moneda 3 3 56" xfId="1075" xr:uid="{00000000-0005-0000-0000-000033040000}"/>
    <cellStyle name="Moneda 3 3 57" xfId="1076" xr:uid="{00000000-0005-0000-0000-000034040000}"/>
    <cellStyle name="Moneda 3 3 58" xfId="1077" xr:uid="{00000000-0005-0000-0000-000035040000}"/>
    <cellStyle name="Moneda 3 3 59" xfId="1078" xr:uid="{00000000-0005-0000-0000-000036040000}"/>
    <cellStyle name="Moneda 3 3 6" xfId="1079" xr:uid="{00000000-0005-0000-0000-000037040000}"/>
    <cellStyle name="Moneda 3 3 60" xfId="1080" xr:uid="{00000000-0005-0000-0000-000038040000}"/>
    <cellStyle name="Moneda 3 3 61" xfId="1081" xr:uid="{00000000-0005-0000-0000-000039040000}"/>
    <cellStyle name="Moneda 3 3 62" xfId="1082" xr:uid="{00000000-0005-0000-0000-00003A040000}"/>
    <cellStyle name="Moneda 3 3 63" xfId="1083" xr:uid="{00000000-0005-0000-0000-00003B040000}"/>
    <cellStyle name="Moneda 3 3 64" xfId="1084" xr:uid="{00000000-0005-0000-0000-00003C040000}"/>
    <cellStyle name="Moneda 3 3 65" xfId="1085" xr:uid="{00000000-0005-0000-0000-00003D040000}"/>
    <cellStyle name="Moneda 3 3 7" xfId="1086" xr:uid="{00000000-0005-0000-0000-00003E040000}"/>
    <cellStyle name="Moneda 3 3 8" xfId="1087" xr:uid="{00000000-0005-0000-0000-00003F040000}"/>
    <cellStyle name="Moneda 3 3 9" xfId="1088" xr:uid="{00000000-0005-0000-0000-000040040000}"/>
    <cellStyle name="Moneda 3 30" xfId="1089" xr:uid="{00000000-0005-0000-0000-000041040000}"/>
    <cellStyle name="Moneda 3 31" xfId="1090" xr:uid="{00000000-0005-0000-0000-000042040000}"/>
    <cellStyle name="Moneda 3 32" xfId="1091" xr:uid="{00000000-0005-0000-0000-000043040000}"/>
    <cellStyle name="Moneda 3 33" xfId="1092" xr:uid="{00000000-0005-0000-0000-000044040000}"/>
    <cellStyle name="Moneda 3 34" xfId="1093" xr:uid="{00000000-0005-0000-0000-000045040000}"/>
    <cellStyle name="Moneda 3 35" xfId="1094" xr:uid="{00000000-0005-0000-0000-000046040000}"/>
    <cellStyle name="Moneda 3 36" xfId="1095" xr:uid="{00000000-0005-0000-0000-000047040000}"/>
    <cellStyle name="Moneda 3 36 2" xfId="1096" xr:uid="{00000000-0005-0000-0000-000048040000}"/>
    <cellStyle name="Moneda 3 37" xfId="1097" xr:uid="{00000000-0005-0000-0000-000049040000}"/>
    <cellStyle name="Moneda 3 38" xfId="1098" xr:uid="{00000000-0005-0000-0000-00004A040000}"/>
    <cellStyle name="Moneda 3 39" xfId="1099" xr:uid="{00000000-0005-0000-0000-00004B040000}"/>
    <cellStyle name="Moneda 3 4" xfId="1100" xr:uid="{00000000-0005-0000-0000-00004C040000}"/>
    <cellStyle name="Moneda 3 4 10" xfId="1101" xr:uid="{00000000-0005-0000-0000-00004D040000}"/>
    <cellStyle name="Moneda 3 4 11" xfId="1102" xr:uid="{00000000-0005-0000-0000-00004E040000}"/>
    <cellStyle name="Moneda 3 4 12" xfId="1103" xr:uid="{00000000-0005-0000-0000-00004F040000}"/>
    <cellStyle name="Moneda 3 4 13" xfId="1104" xr:uid="{00000000-0005-0000-0000-000050040000}"/>
    <cellStyle name="Moneda 3 4 14" xfId="1105" xr:uid="{00000000-0005-0000-0000-000051040000}"/>
    <cellStyle name="Moneda 3 4 15" xfId="1106" xr:uid="{00000000-0005-0000-0000-000052040000}"/>
    <cellStyle name="Moneda 3 4 16" xfId="1107" xr:uid="{00000000-0005-0000-0000-000053040000}"/>
    <cellStyle name="Moneda 3 4 17" xfId="1108" xr:uid="{00000000-0005-0000-0000-000054040000}"/>
    <cellStyle name="Moneda 3 4 18" xfId="1109" xr:uid="{00000000-0005-0000-0000-000055040000}"/>
    <cellStyle name="Moneda 3 4 19" xfId="1110" xr:uid="{00000000-0005-0000-0000-000056040000}"/>
    <cellStyle name="Moneda 3 4 2" xfId="1111" xr:uid="{00000000-0005-0000-0000-000057040000}"/>
    <cellStyle name="Moneda 3 4 20" xfId="1112" xr:uid="{00000000-0005-0000-0000-000058040000}"/>
    <cellStyle name="Moneda 3 4 21" xfId="1113" xr:uid="{00000000-0005-0000-0000-000059040000}"/>
    <cellStyle name="Moneda 3 4 22" xfId="1114" xr:uid="{00000000-0005-0000-0000-00005A040000}"/>
    <cellStyle name="Moneda 3 4 23" xfId="1115" xr:uid="{00000000-0005-0000-0000-00005B040000}"/>
    <cellStyle name="Moneda 3 4 24" xfId="1116" xr:uid="{00000000-0005-0000-0000-00005C040000}"/>
    <cellStyle name="Moneda 3 4 25" xfId="1117" xr:uid="{00000000-0005-0000-0000-00005D040000}"/>
    <cellStyle name="Moneda 3 4 26" xfId="1118" xr:uid="{00000000-0005-0000-0000-00005E040000}"/>
    <cellStyle name="Moneda 3 4 27" xfId="1119" xr:uid="{00000000-0005-0000-0000-00005F040000}"/>
    <cellStyle name="Moneda 3 4 28" xfId="1120" xr:uid="{00000000-0005-0000-0000-000060040000}"/>
    <cellStyle name="Moneda 3 4 29" xfId="1121" xr:uid="{00000000-0005-0000-0000-000061040000}"/>
    <cellStyle name="Moneda 3 4 3" xfId="1122" xr:uid="{00000000-0005-0000-0000-000062040000}"/>
    <cellStyle name="Moneda 3 4 30" xfId="1123" xr:uid="{00000000-0005-0000-0000-000063040000}"/>
    <cellStyle name="Moneda 3 4 31" xfId="1124" xr:uid="{00000000-0005-0000-0000-000064040000}"/>
    <cellStyle name="Moneda 3 4 32" xfId="1125" xr:uid="{00000000-0005-0000-0000-000065040000}"/>
    <cellStyle name="Moneda 3 4 33" xfId="1126" xr:uid="{00000000-0005-0000-0000-000066040000}"/>
    <cellStyle name="Moneda 3 4 34" xfId="1127" xr:uid="{00000000-0005-0000-0000-000067040000}"/>
    <cellStyle name="Moneda 3 4 35" xfId="1128" xr:uid="{00000000-0005-0000-0000-000068040000}"/>
    <cellStyle name="Moneda 3 4 36" xfId="1129" xr:uid="{00000000-0005-0000-0000-000069040000}"/>
    <cellStyle name="Moneda 3 4 37" xfId="1130" xr:uid="{00000000-0005-0000-0000-00006A040000}"/>
    <cellStyle name="Moneda 3 4 38" xfId="1131" xr:uid="{00000000-0005-0000-0000-00006B040000}"/>
    <cellStyle name="Moneda 3 4 39" xfId="1132" xr:uid="{00000000-0005-0000-0000-00006C040000}"/>
    <cellStyle name="Moneda 3 4 4" xfId="1133" xr:uid="{00000000-0005-0000-0000-00006D040000}"/>
    <cellStyle name="Moneda 3 4 40" xfId="1134" xr:uid="{00000000-0005-0000-0000-00006E040000}"/>
    <cellStyle name="Moneda 3 4 41" xfId="1135" xr:uid="{00000000-0005-0000-0000-00006F040000}"/>
    <cellStyle name="Moneda 3 4 42" xfId="1136" xr:uid="{00000000-0005-0000-0000-000070040000}"/>
    <cellStyle name="Moneda 3 4 43" xfId="1137" xr:uid="{00000000-0005-0000-0000-000071040000}"/>
    <cellStyle name="Moneda 3 4 44" xfId="1138" xr:uid="{00000000-0005-0000-0000-000072040000}"/>
    <cellStyle name="Moneda 3 4 45" xfId="1139" xr:uid="{00000000-0005-0000-0000-000073040000}"/>
    <cellStyle name="Moneda 3 4 46" xfId="1140" xr:uid="{00000000-0005-0000-0000-000074040000}"/>
    <cellStyle name="Moneda 3 4 47" xfId="1141" xr:uid="{00000000-0005-0000-0000-000075040000}"/>
    <cellStyle name="Moneda 3 4 48" xfId="1142" xr:uid="{00000000-0005-0000-0000-000076040000}"/>
    <cellStyle name="Moneda 3 4 49" xfId="1143" xr:uid="{00000000-0005-0000-0000-000077040000}"/>
    <cellStyle name="Moneda 3 4 5" xfId="1144" xr:uid="{00000000-0005-0000-0000-000078040000}"/>
    <cellStyle name="Moneda 3 4 50" xfId="1145" xr:uid="{00000000-0005-0000-0000-000079040000}"/>
    <cellStyle name="Moneda 3 4 51" xfId="1146" xr:uid="{00000000-0005-0000-0000-00007A040000}"/>
    <cellStyle name="Moneda 3 4 52" xfId="1147" xr:uid="{00000000-0005-0000-0000-00007B040000}"/>
    <cellStyle name="Moneda 3 4 53" xfId="1148" xr:uid="{00000000-0005-0000-0000-00007C040000}"/>
    <cellStyle name="Moneda 3 4 54" xfId="1149" xr:uid="{00000000-0005-0000-0000-00007D040000}"/>
    <cellStyle name="Moneda 3 4 55" xfId="1150" xr:uid="{00000000-0005-0000-0000-00007E040000}"/>
    <cellStyle name="Moneda 3 4 56" xfId="1151" xr:uid="{00000000-0005-0000-0000-00007F040000}"/>
    <cellStyle name="Moneda 3 4 57" xfId="1152" xr:uid="{00000000-0005-0000-0000-000080040000}"/>
    <cellStyle name="Moneda 3 4 58" xfId="1153" xr:uid="{00000000-0005-0000-0000-000081040000}"/>
    <cellStyle name="Moneda 3 4 59" xfId="1154" xr:uid="{00000000-0005-0000-0000-000082040000}"/>
    <cellStyle name="Moneda 3 4 6" xfId="1155" xr:uid="{00000000-0005-0000-0000-000083040000}"/>
    <cellStyle name="Moneda 3 4 60" xfId="1156" xr:uid="{00000000-0005-0000-0000-000084040000}"/>
    <cellStyle name="Moneda 3 4 61" xfId="1157" xr:uid="{00000000-0005-0000-0000-000085040000}"/>
    <cellStyle name="Moneda 3 4 62" xfId="1158" xr:uid="{00000000-0005-0000-0000-000086040000}"/>
    <cellStyle name="Moneda 3 4 63" xfId="1159" xr:uid="{00000000-0005-0000-0000-000087040000}"/>
    <cellStyle name="Moneda 3 4 64" xfId="1160" xr:uid="{00000000-0005-0000-0000-000088040000}"/>
    <cellStyle name="Moneda 3 4 65" xfId="1161" xr:uid="{00000000-0005-0000-0000-000089040000}"/>
    <cellStyle name="Moneda 3 4 7" xfId="1162" xr:uid="{00000000-0005-0000-0000-00008A040000}"/>
    <cellStyle name="Moneda 3 4 8" xfId="1163" xr:uid="{00000000-0005-0000-0000-00008B040000}"/>
    <cellStyle name="Moneda 3 4 9" xfId="1164" xr:uid="{00000000-0005-0000-0000-00008C040000}"/>
    <cellStyle name="Moneda 3 40" xfId="1165" xr:uid="{00000000-0005-0000-0000-00008D040000}"/>
    <cellStyle name="Moneda 3 41" xfId="1166" xr:uid="{00000000-0005-0000-0000-00008E040000}"/>
    <cellStyle name="Moneda 3 42" xfId="1167" xr:uid="{00000000-0005-0000-0000-00008F040000}"/>
    <cellStyle name="Moneda 3 43" xfId="1168" xr:uid="{00000000-0005-0000-0000-000090040000}"/>
    <cellStyle name="Moneda 3 44" xfId="1169" xr:uid="{00000000-0005-0000-0000-000091040000}"/>
    <cellStyle name="Moneda 3 45" xfId="1170" xr:uid="{00000000-0005-0000-0000-000092040000}"/>
    <cellStyle name="Moneda 3 46" xfId="1171" xr:uid="{00000000-0005-0000-0000-000093040000}"/>
    <cellStyle name="Moneda 3 47" xfId="1172" xr:uid="{00000000-0005-0000-0000-000094040000}"/>
    <cellStyle name="Moneda 3 48" xfId="1173" xr:uid="{00000000-0005-0000-0000-000095040000}"/>
    <cellStyle name="Moneda 3 49" xfId="1174" xr:uid="{00000000-0005-0000-0000-000096040000}"/>
    <cellStyle name="Moneda 3 5" xfId="1175" xr:uid="{00000000-0005-0000-0000-000097040000}"/>
    <cellStyle name="Moneda 3 5 10" xfId="1176" xr:uid="{00000000-0005-0000-0000-000098040000}"/>
    <cellStyle name="Moneda 3 5 11" xfId="1177" xr:uid="{00000000-0005-0000-0000-000099040000}"/>
    <cellStyle name="Moneda 3 5 12" xfId="1178" xr:uid="{00000000-0005-0000-0000-00009A040000}"/>
    <cellStyle name="Moneda 3 5 13" xfId="1179" xr:uid="{00000000-0005-0000-0000-00009B040000}"/>
    <cellStyle name="Moneda 3 5 14" xfId="1180" xr:uid="{00000000-0005-0000-0000-00009C040000}"/>
    <cellStyle name="Moneda 3 5 15" xfId="1181" xr:uid="{00000000-0005-0000-0000-00009D040000}"/>
    <cellStyle name="Moneda 3 5 16" xfId="1182" xr:uid="{00000000-0005-0000-0000-00009E040000}"/>
    <cellStyle name="Moneda 3 5 17" xfId="1183" xr:uid="{00000000-0005-0000-0000-00009F040000}"/>
    <cellStyle name="Moneda 3 5 18" xfId="1184" xr:uid="{00000000-0005-0000-0000-0000A0040000}"/>
    <cellStyle name="Moneda 3 5 19" xfId="1185" xr:uid="{00000000-0005-0000-0000-0000A1040000}"/>
    <cellStyle name="Moneda 3 5 2" xfId="1186" xr:uid="{00000000-0005-0000-0000-0000A2040000}"/>
    <cellStyle name="Moneda 3 5 2 2" xfId="1187" xr:uid="{00000000-0005-0000-0000-0000A3040000}"/>
    <cellStyle name="Moneda 3 5 20" xfId="1188" xr:uid="{00000000-0005-0000-0000-0000A4040000}"/>
    <cellStyle name="Moneda 3 5 21" xfId="1189" xr:uid="{00000000-0005-0000-0000-0000A5040000}"/>
    <cellStyle name="Moneda 3 5 22" xfId="1190" xr:uid="{00000000-0005-0000-0000-0000A6040000}"/>
    <cellStyle name="Moneda 3 5 23" xfId="1191" xr:uid="{00000000-0005-0000-0000-0000A7040000}"/>
    <cellStyle name="Moneda 3 5 24" xfId="1192" xr:uid="{00000000-0005-0000-0000-0000A8040000}"/>
    <cellStyle name="Moneda 3 5 25" xfId="1193" xr:uid="{00000000-0005-0000-0000-0000A9040000}"/>
    <cellStyle name="Moneda 3 5 26" xfId="1194" xr:uid="{00000000-0005-0000-0000-0000AA040000}"/>
    <cellStyle name="Moneda 3 5 27" xfId="1195" xr:uid="{00000000-0005-0000-0000-0000AB040000}"/>
    <cellStyle name="Moneda 3 5 28" xfId="1196" xr:uid="{00000000-0005-0000-0000-0000AC040000}"/>
    <cellStyle name="Moneda 3 5 29" xfId="1197" xr:uid="{00000000-0005-0000-0000-0000AD040000}"/>
    <cellStyle name="Moneda 3 5 3" xfId="1198" xr:uid="{00000000-0005-0000-0000-0000AE040000}"/>
    <cellStyle name="Moneda 3 5 30" xfId="1199" xr:uid="{00000000-0005-0000-0000-0000AF040000}"/>
    <cellStyle name="Moneda 3 5 31" xfId="1200" xr:uid="{00000000-0005-0000-0000-0000B0040000}"/>
    <cellStyle name="Moneda 3 5 32" xfId="1201" xr:uid="{00000000-0005-0000-0000-0000B1040000}"/>
    <cellStyle name="Moneda 3 5 33" xfId="1202" xr:uid="{00000000-0005-0000-0000-0000B2040000}"/>
    <cellStyle name="Moneda 3 5 4" xfId="1203" xr:uid="{00000000-0005-0000-0000-0000B3040000}"/>
    <cellStyle name="Moneda 3 5 5" xfId="1204" xr:uid="{00000000-0005-0000-0000-0000B4040000}"/>
    <cellStyle name="Moneda 3 5 6" xfId="1205" xr:uid="{00000000-0005-0000-0000-0000B5040000}"/>
    <cellStyle name="Moneda 3 5 7" xfId="1206" xr:uid="{00000000-0005-0000-0000-0000B6040000}"/>
    <cellStyle name="Moneda 3 5 8" xfId="1207" xr:uid="{00000000-0005-0000-0000-0000B7040000}"/>
    <cellStyle name="Moneda 3 5 9" xfId="1208" xr:uid="{00000000-0005-0000-0000-0000B8040000}"/>
    <cellStyle name="Moneda 3 50" xfId="1209" xr:uid="{00000000-0005-0000-0000-0000B9040000}"/>
    <cellStyle name="Moneda 3 51" xfId="1210" xr:uid="{00000000-0005-0000-0000-0000BA040000}"/>
    <cellStyle name="Moneda 3 52" xfId="1211" xr:uid="{00000000-0005-0000-0000-0000BB040000}"/>
    <cellStyle name="Moneda 3 53" xfId="1212" xr:uid="{00000000-0005-0000-0000-0000BC040000}"/>
    <cellStyle name="Moneda 3 54" xfId="1213" xr:uid="{00000000-0005-0000-0000-0000BD040000}"/>
    <cellStyle name="Moneda 3 55" xfId="1214" xr:uid="{00000000-0005-0000-0000-0000BE040000}"/>
    <cellStyle name="Moneda 3 56" xfId="1215" xr:uid="{00000000-0005-0000-0000-0000BF040000}"/>
    <cellStyle name="Moneda 3 57" xfId="1216" xr:uid="{00000000-0005-0000-0000-0000C0040000}"/>
    <cellStyle name="Moneda 3 58" xfId="1217" xr:uid="{00000000-0005-0000-0000-0000C1040000}"/>
    <cellStyle name="Moneda 3 59" xfId="1218" xr:uid="{00000000-0005-0000-0000-0000C2040000}"/>
    <cellStyle name="Moneda 3 6" xfId="1219" xr:uid="{00000000-0005-0000-0000-0000C3040000}"/>
    <cellStyle name="Moneda 3 6 2" xfId="1220" xr:uid="{00000000-0005-0000-0000-0000C4040000}"/>
    <cellStyle name="Moneda 3 6 3" xfId="1221" xr:uid="{00000000-0005-0000-0000-0000C5040000}"/>
    <cellStyle name="Moneda 3 6 4" xfId="1222" xr:uid="{00000000-0005-0000-0000-0000C6040000}"/>
    <cellStyle name="Moneda 3 60" xfId="1223" xr:uid="{00000000-0005-0000-0000-0000C7040000}"/>
    <cellStyle name="Moneda 3 61" xfId="1224" xr:uid="{00000000-0005-0000-0000-0000C8040000}"/>
    <cellStyle name="Moneda 3 62" xfId="1225" xr:uid="{00000000-0005-0000-0000-0000C9040000}"/>
    <cellStyle name="Moneda 3 63" xfId="1226" xr:uid="{00000000-0005-0000-0000-0000CA040000}"/>
    <cellStyle name="Moneda 3 64" xfId="1227" xr:uid="{00000000-0005-0000-0000-0000CB040000}"/>
    <cellStyle name="Moneda 3 65" xfId="1228" xr:uid="{00000000-0005-0000-0000-0000CC040000}"/>
    <cellStyle name="Moneda 3 66" xfId="1229" xr:uid="{00000000-0005-0000-0000-0000CD040000}"/>
    <cellStyle name="Moneda 3 67" xfId="1230" xr:uid="{00000000-0005-0000-0000-0000CE040000}"/>
    <cellStyle name="Moneda 3 68" xfId="1231" xr:uid="{00000000-0005-0000-0000-0000CF040000}"/>
    <cellStyle name="Moneda 3 69" xfId="1232" xr:uid="{00000000-0005-0000-0000-0000D0040000}"/>
    <cellStyle name="Moneda 3 7" xfId="1233" xr:uid="{00000000-0005-0000-0000-0000D1040000}"/>
    <cellStyle name="Moneda 3 7 2" xfId="1234" xr:uid="{00000000-0005-0000-0000-0000D2040000}"/>
    <cellStyle name="Moneda 3 8" xfId="1235" xr:uid="{00000000-0005-0000-0000-0000D3040000}"/>
    <cellStyle name="Moneda 3 9" xfId="1236" xr:uid="{00000000-0005-0000-0000-0000D4040000}"/>
    <cellStyle name="Moneda 4" xfId="1237" xr:uid="{00000000-0005-0000-0000-0000D5040000}"/>
    <cellStyle name="Moneda 4 10" xfId="1238" xr:uid="{00000000-0005-0000-0000-0000D6040000}"/>
    <cellStyle name="Moneda 4 11" xfId="1239" xr:uid="{00000000-0005-0000-0000-0000D7040000}"/>
    <cellStyle name="Moneda 4 12" xfId="1240" xr:uid="{00000000-0005-0000-0000-0000D8040000}"/>
    <cellStyle name="Moneda 4 13" xfId="1241" xr:uid="{00000000-0005-0000-0000-0000D9040000}"/>
    <cellStyle name="Moneda 4 14" xfId="1242" xr:uid="{00000000-0005-0000-0000-0000DA040000}"/>
    <cellStyle name="Moneda 4 15" xfId="1243" xr:uid="{00000000-0005-0000-0000-0000DB040000}"/>
    <cellStyle name="Moneda 4 16" xfId="1244" xr:uid="{00000000-0005-0000-0000-0000DC040000}"/>
    <cellStyle name="Moneda 4 17" xfId="1245" xr:uid="{00000000-0005-0000-0000-0000DD040000}"/>
    <cellStyle name="Moneda 4 18" xfId="1246" xr:uid="{00000000-0005-0000-0000-0000DE040000}"/>
    <cellStyle name="Moneda 4 19" xfId="1247" xr:uid="{00000000-0005-0000-0000-0000DF040000}"/>
    <cellStyle name="Moneda 4 2" xfId="1248" xr:uid="{00000000-0005-0000-0000-0000E0040000}"/>
    <cellStyle name="Moneda 4 2 10" xfId="1249" xr:uid="{00000000-0005-0000-0000-0000E1040000}"/>
    <cellStyle name="Moneda 4 2 11" xfId="1250" xr:uid="{00000000-0005-0000-0000-0000E2040000}"/>
    <cellStyle name="Moneda 4 2 12" xfId="1251" xr:uid="{00000000-0005-0000-0000-0000E3040000}"/>
    <cellStyle name="Moneda 4 2 13" xfId="1252" xr:uid="{00000000-0005-0000-0000-0000E4040000}"/>
    <cellStyle name="Moneda 4 2 14" xfId="1253" xr:uid="{00000000-0005-0000-0000-0000E5040000}"/>
    <cellStyle name="Moneda 4 2 15" xfId="1254" xr:uid="{00000000-0005-0000-0000-0000E6040000}"/>
    <cellStyle name="Moneda 4 2 16" xfId="1255" xr:uid="{00000000-0005-0000-0000-0000E7040000}"/>
    <cellStyle name="Moneda 4 2 17" xfId="1256" xr:uid="{00000000-0005-0000-0000-0000E8040000}"/>
    <cellStyle name="Moneda 4 2 18" xfId="1257" xr:uid="{00000000-0005-0000-0000-0000E9040000}"/>
    <cellStyle name="Moneda 4 2 19" xfId="1258" xr:uid="{00000000-0005-0000-0000-0000EA040000}"/>
    <cellStyle name="Moneda 4 2 2" xfId="1259" xr:uid="{00000000-0005-0000-0000-0000EB040000}"/>
    <cellStyle name="Moneda 4 2 20" xfId="1260" xr:uid="{00000000-0005-0000-0000-0000EC040000}"/>
    <cellStyle name="Moneda 4 2 21" xfId="1261" xr:uid="{00000000-0005-0000-0000-0000ED040000}"/>
    <cellStyle name="Moneda 4 2 22" xfId="1262" xr:uid="{00000000-0005-0000-0000-0000EE040000}"/>
    <cellStyle name="Moneda 4 2 23" xfId="1263" xr:uid="{00000000-0005-0000-0000-0000EF040000}"/>
    <cellStyle name="Moneda 4 2 24" xfId="1264" xr:uid="{00000000-0005-0000-0000-0000F0040000}"/>
    <cellStyle name="Moneda 4 2 25" xfId="1265" xr:uid="{00000000-0005-0000-0000-0000F1040000}"/>
    <cellStyle name="Moneda 4 2 26" xfId="1266" xr:uid="{00000000-0005-0000-0000-0000F2040000}"/>
    <cellStyle name="Moneda 4 2 27" xfId="1267" xr:uid="{00000000-0005-0000-0000-0000F3040000}"/>
    <cellStyle name="Moneda 4 2 28" xfId="1268" xr:uid="{00000000-0005-0000-0000-0000F4040000}"/>
    <cellStyle name="Moneda 4 2 29" xfId="1269" xr:uid="{00000000-0005-0000-0000-0000F5040000}"/>
    <cellStyle name="Moneda 4 2 3" xfId="1270" xr:uid="{00000000-0005-0000-0000-0000F6040000}"/>
    <cellStyle name="Moneda 4 2 30" xfId="1271" xr:uid="{00000000-0005-0000-0000-0000F7040000}"/>
    <cellStyle name="Moneda 4 2 31" xfId="1272" xr:uid="{00000000-0005-0000-0000-0000F8040000}"/>
    <cellStyle name="Moneda 4 2 32" xfId="1273" xr:uid="{00000000-0005-0000-0000-0000F9040000}"/>
    <cellStyle name="Moneda 4 2 33" xfId="1274" xr:uid="{00000000-0005-0000-0000-0000FA040000}"/>
    <cellStyle name="Moneda 4 2 34" xfId="1275" xr:uid="{00000000-0005-0000-0000-0000FB040000}"/>
    <cellStyle name="Moneda 4 2 35" xfId="1276" xr:uid="{00000000-0005-0000-0000-0000FC040000}"/>
    <cellStyle name="Moneda 4 2 36" xfId="1277" xr:uid="{00000000-0005-0000-0000-0000FD040000}"/>
    <cellStyle name="Moneda 4 2 37" xfId="1278" xr:uid="{00000000-0005-0000-0000-0000FE040000}"/>
    <cellStyle name="Moneda 4 2 38" xfId="1279" xr:uid="{00000000-0005-0000-0000-0000FF040000}"/>
    <cellStyle name="Moneda 4 2 39" xfId="1280" xr:uid="{00000000-0005-0000-0000-000000050000}"/>
    <cellStyle name="Moneda 4 2 4" xfId="1281" xr:uid="{00000000-0005-0000-0000-000001050000}"/>
    <cellStyle name="Moneda 4 2 40" xfId="1282" xr:uid="{00000000-0005-0000-0000-000002050000}"/>
    <cellStyle name="Moneda 4 2 41" xfId="1283" xr:uid="{00000000-0005-0000-0000-000003050000}"/>
    <cellStyle name="Moneda 4 2 42" xfId="1284" xr:uid="{00000000-0005-0000-0000-000004050000}"/>
    <cellStyle name="Moneda 4 2 43" xfId="1285" xr:uid="{00000000-0005-0000-0000-000005050000}"/>
    <cellStyle name="Moneda 4 2 44" xfId="1286" xr:uid="{00000000-0005-0000-0000-000006050000}"/>
    <cellStyle name="Moneda 4 2 45" xfId="1287" xr:uid="{00000000-0005-0000-0000-000007050000}"/>
    <cellStyle name="Moneda 4 2 46" xfId="1288" xr:uid="{00000000-0005-0000-0000-000008050000}"/>
    <cellStyle name="Moneda 4 2 47" xfId="1289" xr:uid="{00000000-0005-0000-0000-000009050000}"/>
    <cellStyle name="Moneda 4 2 48" xfId="1290" xr:uid="{00000000-0005-0000-0000-00000A050000}"/>
    <cellStyle name="Moneda 4 2 49" xfId="1291" xr:uid="{00000000-0005-0000-0000-00000B050000}"/>
    <cellStyle name="Moneda 4 2 5" xfId="1292" xr:uid="{00000000-0005-0000-0000-00000C050000}"/>
    <cellStyle name="Moneda 4 2 50" xfId="1293" xr:uid="{00000000-0005-0000-0000-00000D050000}"/>
    <cellStyle name="Moneda 4 2 51" xfId="1294" xr:uid="{00000000-0005-0000-0000-00000E050000}"/>
    <cellStyle name="Moneda 4 2 52" xfId="1295" xr:uid="{00000000-0005-0000-0000-00000F050000}"/>
    <cellStyle name="Moneda 4 2 53" xfId="1296" xr:uid="{00000000-0005-0000-0000-000010050000}"/>
    <cellStyle name="Moneda 4 2 54" xfId="1297" xr:uid="{00000000-0005-0000-0000-000011050000}"/>
    <cellStyle name="Moneda 4 2 55" xfId="1298" xr:uid="{00000000-0005-0000-0000-000012050000}"/>
    <cellStyle name="Moneda 4 2 56" xfId="1299" xr:uid="{00000000-0005-0000-0000-000013050000}"/>
    <cellStyle name="Moneda 4 2 57" xfId="1300" xr:uid="{00000000-0005-0000-0000-000014050000}"/>
    <cellStyle name="Moneda 4 2 58" xfId="1301" xr:uid="{00000000-0005-0000-0000-000015050000}"/>
    <cellStyle name="Moneda 4 2 59" xfId="1302" xr:uid="{00000000-0005-0000-0000-000016050000}"/>
    <cellStyle name="Moneda 4 2 6" xfId="1303" xr:uid="{00000000-0005-0000-0000-000017050000}"/>
    <cellStyle name="Moneda 4 2 60" xfId="1304" xr:uid="{00000000-0005-0000-0000-000018050000}"/>
    <cellStyle name="Moneda 4 2 61" xfId="1305" xr:uid="{00000000-0005-0000-0000-000019050000}"/>
    <cellStyle name="Moneda 4 2 62" xfId="1306" xr:uid="{00000000-0005-0000-0000-00001A050000}"/>
    <cellStyle name="Moneda 4 2 63" xfId="1307" xr:uid="{00000000-0005-0000-0000-00001B050000}"/>
    <cellStyle name="Moneda 4 2 64" xfId="1308" xr:uid="{00000000-0005-0000-0000-00001C050000}"/>
    <cellStyle name="Moneda 4 2 65" xfId="1309" xr:uid="{00000000-0005-0000-0000-00001D050000}"/>
    <cellStyle name="Moneda 4 2 7" xfId="1310" xr:uid="{00000000-0005-0000-0000-00001E050000}"/>
    <cellStyle name="Moneda 4 2 8" xfId="1311" xr:uid="{00000000-0005-0000-0000-00001F050000}"/>
    <cellStyle name="Moneda 4 2 9" xfId="1312" xr:uid="{00000000-0005-0000-0000-000020050000}"/>
    <cellStyle name="Moneda 4 20" xfId="1313" xr:uid="{00000000-0005-0000-0000-000021050000}"/>
    <cellStyle name="Moneda 4 21" xfId="1314" xr:uid="{00000000-0005-0000-0000-000022050000}"/>
    <cellStyle name="Moneda 4 22" xfId="1315" xr:uid="{00000000-0005-0000-0000-000023050000}"/>
    <cellStyle name="Moneda 4 23" xfId="1316" xr:uid="{00000000-0005-0000-0000-000024050000}"/>
    <cellStyle name="Moneda 4 24" xfId="1317" xr:uid="{00000000-0005-0000-0000-000025050000}"/>
    <cellStyle name="Moneda 4 25" xfId="1318" xr:uid="{00000000-0005-0000-0000-000026050000}"/>
    <cellStyle name="Moneda 4 26" xfId="1319" xr:uid="{00000000-0005-0000-0000-000027050000}"/>
    <cellStyle name="Moneda 4 27" xfId="1320" xr:uid="{00000000-0005-0000-0000-000028050000}"/>
    <cellStyle name="Moneda 4 28" xfId="1321" xr:uid="{00000000-0005-0000-0000-000029050000}"/>
    <cellStyle name="Moneda 4 29" xfId="1322" xr:uid="{00000000-0005-0000-0000-00002A050000}"/>
    <cellStyle name="Moneda 4 3" xfId="1323" xr:uid="{00000000-0005-0000-0000-00002B050000}"/>
    <cellStyle name="Moneda 4 3 10" xfId="1324" xr:uid="{00000000-0005-0000-0000-00002C050000}"/>
    <cellStyle name="Moneda 4 3 11" xfId="1325" xr:uid="{00000000-0005-0000-0000-00002D050000}"/>
    <cellStyle name="Moneda 4 3 12" xfId="1326" xr:uid="{00000000-0005-0000-0000-00002E050000}"/>
    <cellStyle name="Moneda 4 3 13" xfId="1327" xr:uid="{00000000-0005-0000-0000-00002F050000}"/>
    <cellStyle name="Moneda 4 3 14" xfId="1328" xr:uid="{00000000-0005-0000-0000-000030050000}"/>
    <cellStyle name="Moneda 4 3 15" xfId="1329" xr:uid="{00000000-0005-0000-0000-000031050000}"/>
    <cellStyle name="Moneda 4 3 16" xfId="1330" xr:uid="{00000000-0005-0000-0000-000032050000}"/>
    <cellStyle name="Moneda 4 3 17" xfId="1331" xr:uid="{00000000-0005-0000-0000-000033050000}"/>
    <cellStyle name="Moneda 4 3 18" xfId="1332" xr:uid="{00000000-0005-0000-0000-000034050000}"/>
    <cellStyle name="Moneda 4 3 19" xfId="1333" xr:uid="{00000000-0005-0000-0000-000035050000}"/>
    <cellStyle name="Moneda 4 3 2" xfId="1334" xr:uid="{00000000-0005-0000-0000-000036050000}"/>
    <cellStyle name="Moneda 4 3 20" xfId="1335" xr:uid="{00000000-0005-0000-0000-000037050000}"/>
    <cellStyle name="Moneda 4 3 21" xfId="1336" xr:uid="{00000000-0005-0000-0000-000038050000}"/>
    <cellStyle name="Moneda 4 3 22" xfId="1337" xr:uid="{00000000-0005-0000-0000-000039050000}"/>
    <cellStyle name="Moneda 4 3 23" xfId="1338" xr:uid="{00000000-0005-0000-0000-00003A050000}"/>
    <cellStyle name="Moneda 4 3 24" xfId="1339" xr:uid="{00000000-0005-0000-0000-00003B050000}"/>
    <cellStyle name="Moneda 4 3 25" xfId="1340" xr:uid="{00000000-0005-0000-0000-00003C050000}"/>
    <cellStyle name="Moneda 4 3 26" xfId="1341" xr:uid="{00000000-0005-0000-0000-00003D050000}"/>
    <cellStyle name="Moneda 4 3 27" xfId="1342" xr:uid="{00000000-0005-0000-0000-00003E050000}"/>
    <cellStyle name="Moneda 4 3 28" xfId="1343" xr:uid="{00000000-0005-0000-0000-00003F050000}"/>
    <cellStyle name="Moneda 4 3 29" xfId="1344" xr:uid="{00000000-0005-0000-0000-000040050000}"/>
    <cellStyle name="Moneda 4 3 3" xfId="1345" xr:uid="{00000000-0005-0000-0000-000041050000}"/>
    <cellStyle name="Moneda 4 3 30" xfId="1346" xr:uid="{00000000-0005-0000-0000-000042050000}"/>
    <cellStyle name="Moneda 4 3 31" xfId="1347" xr:uid="{00000000-0005-0000-0000-000043050000}"/>
    <cellStyle name="Moneda 4 3 32" xfId="1348" xr:uid="{00000000-0005-0000-0000-000044050000}"/>
    <cellStyle name="Moneda 4 3 33" xfId="1349" xr:uid="{00000000-0005-0000-0000-000045050000}"/>
    <cellStyle name="Moneda 4 3 34" xfId="1350" xr:uid="{00000000-0005-0000-0000-000046050000}"/>
    <cellStyle name="Moneda 4 3 35" xfId="1351" xr:uid="{00000000-0005-0000-0000-000047050000}"/>
    <cellStyle name="Moneda 4 3 36" xfId="1352" xr:uid="{00000000-0005-0000-0000-000048050000}"/>
    <cellStyle name="Moneda 4 3 37" xfId="1353" xr:uid="{00000000-0005-0000-0000-000049050000}"/>
    <cellStyle name="Moneda 4 3 38" xfId="1354" xr:uid="{00000000-0005-0000-0000-00004A050000}"/>
    <cellStyle name="Moneda 4 3 39" xfId="1355" xr:uid="{00000000-0005-0000-0000-00004B050000}"/>
    <cellStyle name="Moneda 4 3 4" xfId="1356" xr:uid="{00000000-0005-0000-0000-00004C050000}"/>
    <cellStyle name="Moneda 4 3 40" xfId="1357" xr:uid="{00000000-0005-0000-0000-00004D050000}"/>
    <cellStyle name="Moneda 4 3 41" xfId="1358" xr:uid="{00000000-0005-0000-0000-00004E050000}"/>
    <cellStyle name="Moneda 4 3 42" xfId="1359" xr:uid="{00000000-0005-0000-0000-00004F050000}"/>
    <cellStyle name="Moneda 4 3 43" xfId="1360" xr:uid="{00000000-0005-0000-0000-000050050000}"/>
    <cellStyle name="Moneda 4 3 44" xfId="1361" xr:uid="{00000000-0005-0000-0000-000051050000}"/>
    <cellStyle name="Moneda 4 3 45" xfId="1362" xr:uid="{00000000-0005-0000-0000-000052050000}"/>
    <cellStyle name="Moneda 4 3 46" xfId="1363" xr:uid="{00000000-0005-0000-0000-000053050000}"/>
    <cellStyle name="Moneda 4 3 47" xfId="1364" xr:uid="{00000000-0005-0000-0000-000054050000}"/>
    <cellStyle name="Moneda 4 3 48" xfId="1365" xr:uid="{00000000-0005-0000-0000-000055050000}"/>
    <cellStyle name="Moneda 4 3 49" xfId="1366" xr:uid="{00000000-0005-0000-0000-000056050000}"/>
    <cellStyle name="Moneda 4 3 5" xfId="1367" xr:uid="{00000000-0005-0000-0000-000057050000}"/>
    <cellStyle name="Moneda 4 3 50" xfId="1368" xr:uid="{00000000-0005-0000-0000-000058050000}"/>
    <cellStyle name="Moneda 4 3 51" xfId="1369" xr:uid="{00000000-0005-0000-0000-000059050000}"/>
    <cellStyle name="Moneda 4 3 52" xfId="1370" xr:uid="{00000000-0005-0000-0000-00005A050000}"/>
    <cellStyle name="Moneda 4 3 53" xfId="1371" xr:uid="{00000000-0005-0000-0000-00005B050000}"/>
    <cellStyle name="Moneda 4 3 54" xfId="1372" xr:uid="{00000000-0005-0000-0000-00005C050000}"/>
    <cellStyle name="Moneda 4 3 55" xfId="1373" xr:uid="{00000000-0005-0000-0000-00005D050000}"/>
    <cellStyle name="Moneda 4 3 56" xfId="1374" xr:uid="{00000000-0005-0000-0000-00005E050000}"/>
    <cellStyle name="Moneda 4 3 57" xfId="1375" xr:uid="{00000000-0005-0000-0000-00005F050000}"/>
    <cellStyle name="Moneda 4 3 58" xfId="1376" xr:uid="{00000000-0005-0000-0000-000060050000}"/>
    <cellStyle name="Moneda 4 3 59" xfId="1377" xr:uid="{00000000-0005-0000-0000-000061050000}"/>
    <cellStyle name="Moneda 4 3 6" xfId="1378" xr:uid="{00000000-0005-0000-0000-000062050000}"/>
    <cellStyle name="Moneda 4 3 60" xfId="1379" xr:uid="{00000000-0005-0000-0000-000063050000}"/>
    <cellStyle name="Moneda 4 3 61" xfId="1380" xr:uid="{00000000-0005-0000-0000-000064050000}"/>
    <cellStyle name="Moneda 4 3 62" xfId="1381" xr:uid="{00000000-0005-0000-0000-000065050000}"/>
    <cellStyle name="Moneda 4 3 63" xfId="1382" xr:uid="{00000000-0005-0000-0000-000066050000}"/>
    <cellStyle name="Moneda 4 3 64" xfId="1383" xr:uid="{00000000-0005-0000-0000-000067050000}"/>
    <cellStyle name="Moneda 4 3 65" xfId="1384" xr:uid="{00000000-0005-0000-0000-000068050000}"/>
    <cellStyle name="Moneda 4 3 7" xfId="1385" xr:uid="{00000000-0005-0000-0000-000069050000}"/>
    <cellStyle name="Moneda 4 3 8" xfId="1386" xr:uid="{00000000-0005-0000-0000-00006A050000}"/>
    <cellStyle name="Moneda 4 3 9" xfId="1387" xr:uid="{00000000-0005-0000-0000-00006B050000}"/>
    <cellStyle name="Moneda 4 30" xfId="1388" xr:uid="{00000000-0005-0000-0000-00006C050000}"/>
    <cellStyle name="Moneda 4 31" xfId="1389" xr:uid="{00000000-0005-0000-0000-00006D050000}"/>
    <cellStyle name="Moneda 4 32" xfId="1390" xr:uid="{00000000-0005-0000-0000-00006E050000}"/>
    <cellStyle name="Moneda 4 33" xfId="1391" xr:uid="{00000000-0005-0000-0000-00006F050000}"/>
    <cellStyle name="Moneda 4 34" xfId="1392" xr:uid="{00000000-0005-0000-0000-000070050000}"/>
    <cellStyle name="Moneda 4 35" xfId="1393" xr:uid="{00000000-0005-0000-0000-000071050000}"/>
    <cellStyle name="Moneda 4 36" xfId="1394" xr:uid="{00000000-0005-0000-0000-000072050000}"/>
    <cellStyle name="Moneda 4 37" xfId="1395" xr:uid="{00000000-0005-0000-0000-000073050000}"/>
    <cellStyle name="Moneda 4 38" xfId="1396" xr:uid="{00000000-0005-0000-0000-000074050000}"/>
    <cellStyle name="Moneda 4 39" xfId="1397" xr:uid="{00000000-0005-0000-0000-000075050000}"/>
    <cellStyle name="Moneda 4 4" xfId="1398" xr:uid="{00000000-0005-0000-0000-000076050000}"/>
    <cellStyle name="Moneda 4 4 10" xfId="1399" xr:uid="{00000000-0005-0000-0000-000077050000}"/>
    <cellStyle name="Moneda 4 4 11" xfId="1400" xr:uid="{00000000-0005-0000-0000-000078050000}"/>
    <cellStyle name="Moneda 4 4 12" xfId="1401" xr:uid="{00000000-0005-0000-0000-000079050000}"/>
    <cellStyle name="Moneda 4 4 13" xfId="1402" xr:uid="{00000000-0005-0000-0000-00007A050000}"/>
    <cellStyle name="Moneda 4 4 14" xfId="1403" xr:uid="{00000000-0005-0000-0000-00007B050000}"/>
    <cellStyle name="Moneda 4 4 15" xfId="1404" xr:uid="{00000000-0005-0000-0000-00007C050000}"/>
    <cellStyle name="Moneda 4 4 16" xfId="1405" xr:uid="{00000000-0005-0000-0000-00007D050000}"/>
    <cellStyle name="Moneda 4 4 17" xfId="1406" xr:uid="{00000000-0005-0000-0000-00007E050000}"/>
    <cellStyle name="Moneda 4 4 18" xfId="1407" xr:uid="{00000000-0005-0000-0000-00007F050000}"/>
    <cellStyle name="Moneda 4 4 19" xfId="1408" xr:uid="{00000000-0005-0000-0000-000080050000}"/>
    <cellStyle name="Moneda 4 4 2" xfId="1409" xr:uid="{00000000-0005-0000-0000-000081050000}"/>
    <cellStyle name="Moneda 4 4 20" xfId="1410" xr:uid="{00000000-0005-0000-0000-000082050000}"/>
    <cellStyle name="Moneda 4 4 21" xfId="1411" xr:uid="{00000000-0005-0000-0000-000083050000}"/>
    <cellStyle name="Moneda 4 4 22" xfId="1412" xr:uid="{00000000-0005-0000-0000-000084050000}"/>
    <cellStyle name="Moneda 4 4 23" xfId="1413" xr:uid="{00000000-0005-0000-0000-000085050000}"/>
    <cellStyle name="Moneda 4 4 24" xfId="1414" xr:uid="{00000000-0005-0000-0000-000086050000}"/>
    <cellStyle name="Moneda 4 4 25" xfId="1415" xr:uid="{00000000-0005-0000-0000-000087050000}"/>
    <cellStyle name="Moneda 4 4 26" xfId="1416" xr:uid="{00000000-0005-0000-0000-000088050000}"/>
    <cellStyle name="Moneda 4 4 27" xfId="1417" xr:uid="{00000000-0005-0000-0000-000089050000}"/>
    <cellStyle name="Moneda 4 4 28" xfId="1418" xr:uid="{00000000-0005-0000-0000-00008A050000}"/>
    <cellStyle name="Moneda 4 4 29" xfId="1419" xr:uid="{00000000-0005-0000-0000-00008B050000}"/>
    <cellStyle name="Moneda 4 4 3" xfId="1420" xr:uid="{00000000-0005-0000-0000-00008C050000}"/>
    <cellStyle name="Moneda 4 4 30" xfId="1421" xr:uid="{00000000-0005-0000-0000-00008D050000}"/>
    <cellStyle name="Moneda 4 4 31" xfId="1422" xr:uid="{00000000-0005-0000-0000-00008E050000}"/>
    <cellStyle name="Moneda 4 4 32" xfId="1423" xr:uid="{00000000-0005-0000-0000-00008F050000}"/>
    <cellStyle name="Moneda 4 4 33" xfId="1424" xr:uid="{00000000-0005-0000-0000-000090050000}"/>
    <cellStyle name="Moneda 4 4 34" xfId="1425" xr:uid="{00000000-0005-0000-0000-000091050000}"/>
    <cellStyle name="Moneda 4 4 35" xfId="1426" xr:uid="{00000000-0005-0000-0000-000092050000}"/>
    <cellStyle name="Moneda 4 4 36" xfId="1427" xr:uid="{00000000-0005-0000-0000-000093050000}"/>
    <cellStyle name="Moneda 4 4 37" xfId="1428" xr:uid="{00000000-0005-0000-0000-000094050000}"/>
    <cellStyle name="Moneda 4 4 38" xfId="1429" xr:uid="{00000000-0005-0000-0000-000095050000}"/>
    <cellStyle name="Moneda 4 4 39" xfId="1430" xr:uid="{00000000-0005-0000-0000-000096050000}"/>
    <cellStyle name="Moneda 4 4 4" xfId="1431" xr:uid="{00000000-0005-0000-0000-000097050000}"/>
    <cellStyle name="Moneda 4 4 40" xfId="1432" xr:uid="{00000000-0005-0000-0000-000098050000}"/>
    <cellStyle name="Moneda 4 4 41" xfId="1433" xr:uid="{00000000-0005-0000-0000-000099050000}"/>
    <cellStyle name="Moneda 4 4 42" xfId="1434" xr:uid="{00000000-0005-0000-0000-00009A050000}"/>
    <cellStyle name="Moneda 4 4 43" xfId="1435" xr:uid="{00000000-0005-0000-0000-00009B050000}"/>
    <cellStyle name="Moneda 4 4 44" xfId="1436" xr:uid="{00000000-0005-0000-0000-00009C050000}"/>
    <cellStyle name="Moneda 4 4 45" xfId="1437" xr:uid="{00000000-0005-0000-0000-00009D050000}"/>
    <cellStyle name="Moneda 4 4 46" xfId="1438" xr:uid="{00000000-0005-0000-0000-00009E050000}"/>
    <cellStyle name="Moneda 4 4 47" xfId="1439" xr:uid="{00000000-0005-0000-0000-00009F050000}"/>
    <cellStyle name="Moneda 4 4 48" xfId="1440" xr:uid="{00000000-0005-0000-0000-0000A0050000}"/>
    <cellStyle name="Moneda 4 4 49" xfId="1441" xr:uid="{00000000-0005-0000-0000-0000A1050000}"/>
    <cellStyle name="Moneda 4 4 5" xfId="1442" xr:uid="{00000000-0005-0000-0000-0000A2050000}"/>
    <cellStyle name="Moneda 4 4 50" xfId="1443" xr:uid="{00000000-0005-0000-0000-0000A3050000}"/>
    <cellStyle name="Moneda 4 4 51" xfId="1444" xr:uid="{00000000-0005-0000-0000-0000A4050000}"/>
    <cellStyle name="Moneda 4 4 52" xfId="1445" xr:uid="{00000000-0005-0000-0000-0000A5050000}"/>
    <cellStyle name="Moneda 4 4 53" xfId="1446" xr:uid="{00000000-0005-0000-0000-0000A6050000}"/>
    <cellStyle name="Moneda 4 4 54" xfId="1447" xr:uid="{00000000-0005-0000-0000-0000A7050000}"/>
    <cellStyle name="Moneda 4 4 55" xfId="1448" xr:uid="{00000000-0005-0000-0000-0000A8050000}"/>
    <cellStyle name="Moneda 4 4 56" xfId="1449" xr:uid="{00000000-0005-0000-0000-0000A9050000}"/>
    <cellStyle name="Moneda 4 4 57" xfId="1450" xr:uid="{00000000-0005-0000-0000-0000AA050000}"/>
    <cellStyle name="Moneda 4 4 58" xfId="1451" xr:uid="{00000000-0005-0000-0000-0000AB050000}"/>
    <cellStyle name="Moneda 4 4 59" xfId="1452" xr:uid="{00000000-0005-0000-0000-0000AC050000}"/>
    <cellStyle name="Moneda 4 4 6" xfId="1453" xr:uid="{00000000-0005-0000-0000-0000AD050000}"/>
    <cellStyle name="Moneda 4 4 60" xfId="1454" xr:uid="{00000000-0005-0000-0000-0000AE050000}"/>
    <cellStyle name="Moneda 4 4 61" xfId="1455" xr:uid="{00000000-0005-0000-0000-0000AF050000}"/>
    <cellStyle name="Moneda 4 4 62" xfId="1456" xr:uid="{00000000-0005-0000-0000-0000B0050000}"/>
    <cellStyle name="Moneda 4 4 63" xfId="1457" xr:uid="{00000000-0005-0000-0000-0000B1050000}"/>
    <cellStyle name="Moneda 4 4 64" xfId="1458" xr:uid="{00000000-0005-0000-0000-0000B2050000}"/>
    <cellStyle name="Moneda 4 4 65" xfId="1459" xr:uid="{00000000-0005-0000-0000-0000B3050000}"/>
    <cellStyle name="Moneda 4 4 7" xfId="1460" xr:uid="{00000000-0005-0000-0000-0000B4050000}"/>
    <cellStyle name="Moneda 4 4 8" xfId="1461" xr:uid="{00000000-0005-0000-0000-0000B5050000}"/>
    <cellStyle name="Moneda 4 4 9" xfId="1462" xr:uid="{00000000-0005-0000-0000-0000B6050000}"/>
    <cellStyle name="Moneda 4 40" xfId="1463" xr:uid="{00000000-0005-0000-0000-0000B7050000}"/>
    <cellStyle name="Moneda 4 41" xfId="1464" xr:uid="{00000000-0005-0000-0000-0000B8050000}"/>
    <cellStyle name="Moneda 4 42" xfId="1465" xr:uid="{00000000-0005-0000-0000-0000B9050000}"/>
    <cellStyle name="Moneda 4 43" xfId="1466" xr:uid="{00000000-0005-0000-0000-0000BA050000}"/>
    <cellStyle name="Moneda 4 44" xfId="1467" xr:uid="{00000000-0005-0000-0000-0000BB050000}"/>
    <cellStyle name="Moneda 4 45" xfId="1468" xr:uid="{00000000-0005-0000-0000-0000BC050000}"/>
    <cellStyle name="Moneda 4 46" xfId="1469" xr:uid="{00000000-0005-0000-0000-0000BD050000}"/>
    <cellStyle name="Moneda 4 47" xfId="1470" xr:uid="{00000000-0005-0000-0000-0000BE050000}"/>
    <cellStyle name="Moneda 4 48" xfId="1471" xr:uid="{00000000-0005-0000-0000-0000BF050000}"/>
    <cellStyle name="Moneda 4 49" xfId="1472" xr:uid="{00000000-0005-0000-0000-0000C0050000}"/>
    <cellStyle name="Moneda 4 5" xfId="1473" xr:uid="{00000000-0005-0000-0000-0000C1050000}"/>
    <cellStyle name="Moneda 4 5 10" xfId="1474" xr:uid="{00000000-0005-0000-0000-0000C2050000}"/>
    <cellStyle name="Moneda 4 5 11" xfId="1475" xr:uid="{00000000-0005-0000-0000-0000C3050000}"/>
    <cellStyle name="Moneda 4 5 12" xfId="1476" xr:uid="{00000000-0005-0000-0000-0000C4050000}"/>
    <cellStyle name="Moneda 4 5 13" xfId="1477" xr:uid="{00000000-0005-0000-0000-0000C5050000}"/>
    <cellStyle name="Moneda 4 5 14" xfId="1478" xr:uid="{00000000-0005-0000-0000-0000C6050000}"/>
    <cellStyle name="Moneda 4 5 15" xfId="1479" xr:uid="{00000000-0005-0000-0000-0000C7050000}"/>
    <cellStyle name="Moneda 4 5 16" xfId="1480" xr:uid="{00000000-0005-0000-0000-0000C8050000}"/>
    <cellStyle name="Moneda 4 5 17" xfId="1481" xr:uid="{00000000-0005-0000-0000-0000C9050000}"/>
    <cellStyle name="Moneda 4 5 18" xfId="1482" xr:uid="{00000000-0005-0000-0000-0000CA050000}"/>
    <cellStyle name="Moneda 4 5 19" xfId="1483" xr:uid="{00000000-0005-0000-0000-0000CB050000}"/>
    <cellStyle name="Moneda 4 5 2" xfId="1484" xr:uid="{00000000-0005-0000-0000-0000CC050000}"/>
    <cellStyle name="Moneda 4 5 2 2" xfId="1485" xr:uid="{00000000-0005-0000-0000-0000CD050000}"/>
    <cellStyle name="Moneda 4 5 20" xfId="1486" xr:uid="{00000000-0005-0000-0000-0000CE050000}"/>
    <cellStyle name="Moneda 4 5 21" xfId="1487" xr:uid="{00000000-0005-0000-0000-0000CF050000}"/>
    <cellStyle name="Moneda 4 5 22" xfId="1488" xr:uid="{00000000-0005-0000-0000-0000D0050000}"/>
    <cellStyle name="Moneda 4 5 23" xfId="1489" xr:uid="{00000000-0005-0000-0000-0000D1050000}"/>
    <cellStyle name="Moneda 4 5 24" xfId="1490" xr:uid="{00000000-0005-0000-0000-0000D2050000}"/>
    <cellStyle name="Moneda 4 5 25" xfId="1491" xr:uid="{00000000-0005-0000-0000-0000D3050000}"/>
    <cellStyle name="Moneda 4 5 26" xfId="1492" xr:uid="{00000000-0005-0000-0000-0000D4050000}"/>
    <cellStyle name="Moneda 4 5 27" xfId="1493" xr:uid="{00000000-0005-0000-0000-0000D5050000}"/>
    <cellStyle name="Moneda 4 5 28" xfId="1494" xr:uid="{00000000-0005-0000-0000-0000D6050000}"/>
    <cellStyle name="Moneda 4 5 29" xfId="1495" xr:uid="{00000000-0005-0000-0000-0000D7050000}"/>
    <cellStyle name="Moneda 4 5 3" xfId="1496" xr:uid="{00000000-0005-0000-0000-0000D8050000}"/>
    <cellStyle name="Moneda 4 5 30" xfId="1497" xr:uid="{00000000-0005-0000-0000-0000D9050000}"/>
    <cellStyle name="Moneda 4 5 31" xfId="1498" xr:uid="{00000000-0005-0000-0000-0000DA050000}"/>
    <cellStyle name="Moneda 4 5 32" xfId="1499" xr:uid="{00000000-0005-0000-0000-0000DB050000}"/>
    <cellStyle name="Moneda 4 5 33" xfId="1500" xr:uid="{00000000-0005-0000-0000-0000DC050000}"/>
    <cellStyle name="Moneda 4 5 4" xfId="1501" xr:uid="{00000000-0005-0000-0000-0000DD050000}"/>
    <cellStyle name="Moneda 4 5 5" xfId="1502" xr:uid="{00000000-0005-0000-0000-0000DE050000}"/>
    <cellStyle name="Moneda 4 5 6" xfId="1503" xr:uid="{00000000-0005-0000-0000-0000DF050000}"/>
    <cellStyle name="Moneda 4 5 7" xfId="1504" xr:uid="{00000000-0005-0000-0000-0000E0050000}"/>
    <cellStyle name="Moneda 4 5 8" xfId="1505" xr:uid="{00000000-0005-0000-0000-0000E1050000}"/>
    <cellStyle name="Moneda 4 5 9" xfId="1506" xr:uid="{00000000-0005-0000-0000-0000E2050000}"/>
    <cellStyle name="Moneda 4 50" xfId="1507" xr:uid="{00000000-0005-0000-0000-0000E3050000}"/>
    <cellStyle name="Moneda 4 51" xfId="1508" xr:uid="{00000000-0005-0000-0000-0000E4050000}"/>
    <cellStyle name="Moneda 4 52" xfId="1509" xr:uid="{00000000-0005-0000-0000-0000E5050000}"/>
    <cellStyle name="Moneda 4 53" xfId="1510" xr:uid="{00000000-0005-0000-0000-0000E6050000}"/>
    <cellStyle name="Moneda 4 54" xfId="1511" xr:uid="{00000000-0005-0000-0000-0000E7050000}"/>
    <cellStyle name="Moneda 4 55" xfId="1512" xr:uid="{00000000-0005-0000-0000-0000E8050000}"/>
    <cellStyle name="Moneda 4 56" xfId="1513" xr:uid="{00000000-0005-0000-0000-0000E9050000}"/>
    <cellStyle name="Moneda 4 57" xfId="1514" xr:uid="{00000000-0005-0000-0000-0000EA050000}"/>
    <cellStyle name="Moneda 4 58" xfId="1515" xr:uid="{00000000-0005-0000-0000-0000EB050000}"/>
    <cellStyle name="Moneda 4 59" xfId="1516" xr:uid="{00000000-0005-0000-0000-0000EC050000}"/>
    <cellStyle name="Moneda 4 6" xfId="1517" xr:uid="{00000000-0005-0000-0000-0000ED050000}"/>
    <cellStyle name="Moneda 4 6 2" xfId="1518" xr:uid="{00000000-0005-0000-0000-0000EE050000}"/>
    <cellStyle name="Moneda 4 6 3" xfId="1519" xr:uid="{00000000-0005-0000-0000-0000EF050000}"/>
    <cellStyle name="Moneda 4 60" xfId="1520" xr:uid="{00000000-0005-0000-0000-0000F0050000}"/>
    <cellStyle name="Moneda 4 61" xfId="1521" xr:uid="{00000000-0005-0000-0000-0000F1050000}"/>
    <cellStyle name="Moneda 4 62" xfId="1522" xr:uid="{00000000-0005-0000-0000-0000F2050000}"/>
    <cellStyle name="Moneda 4 63" xfId="1523" xr:uid="{00000000-0005-0000-0000-0000F3050000}"/>
    <cellStyle name="Moneda 4 64" xfId="1524" xr:uid="{00000000-0005-0000-0000-0000F4050000}"/>
    <cellStyle name="Moneda 4 65" xfId="1525" xr:uid="{00000000-0005-0000-0000-0000F5050000}"/>
    <cellStyle name="Moneda 4 66" xfId="1526" xr:uid="{00000000-0005-0000-0000-0000F6050000}"/>
    <cellStyle name="Moneda 4 67" xfId="1527" xr:uid="{00000000-0005-0000-0000-0000F7050000}"/>
    <cellStyle name="Moneda 4 68" xfId="1528" xr:uid="{00000000-0005-0000-0000-0000F8050000}"/>
    <cellStyle name="Moneda 4 7" xfId="1529" xr:uid="{00000000-0005-0000-0000-0000F9050000}"/>
    <cellStyle name="Moneda 4 8" xfId="1530" xr:uid="{00000000-0005-0000-0000-0000FA050000}"/>
    <cellStyle name="Moneda 4 9" xfId="1531" xr:uid="{00000000-0005-0000-0000-0000FB050000}"/>
    <cellStyle name="Moneda 5" xfId="1532" xr:uid="{00000000-0005-0000-0000-0000FC050000}"/>
    <cellStyle name="Moneda 5 2" xfId="1533" xr:uid="{00000000-0005-0000-0000-0000FD050000}"/>
    <cellStyle name="Moneda 5 2 2" xfId="1534" xr:uid="{00000000-0005-0000-0000-0000FE050000}"/>
    <cellStyle name="Moneda 5 3" xfId="1535" xr:uid="{00000000-0005-0000-0000-0000FF050000}"/>
    <cellStyle name="Moneda 5 4" xfId="1536" xr:uid="{00000000-0005-0000-0000-000000060000}"/>
    <cellStyle name="Moneda 6" xfId="1537" xr:uid="{00000000-0005-0000-0000-000001060000}"/>
    <cellStyle name="Moneda 6 2" xfId="1538" xr:uid="{00000000-0005-0000-0000-000002060000}"/>
    <cellStyle name="Moneda 6 3" xfId="1539" xr:uid="{00000000-0005-0000-0000-000003060000}"/>
    <cellStyle name="Moneda 6 4" xfId="1540" xr:uid="{00000000-0005-0000-0000-000004060000}"/>
    <cellStyle name="Moneda 7" xfId="1541" xr:uid="{00000000-0005-0000-0000-000005060000}"/>
    <cellStyle name="Moneda 7 2" xfId="1542" xr:uid="{00000000-0005-0000-0000-000006060000}"/>
    <cellStyle name="Moneda 8" xfId="1543" xr:uid="{00000000-0005-0000-0000-000007060000}"/>
    <cellStyle name="Moneda 8 2" xfId="1544" xr:uid="{00000000-0005-0000-0000-000008060000}"/>
    <cellStyle name="Moneda 9" xfId="1545" xr:uid="{00000000-0005-0000-0000-000009060000}"/>
    <cellStyle name="Moneda 9 2" xfId="1546" xr:uid="{00000000-0005-0000-0000-00000A060000}"/>
    <cellStyle name="Neutral 2" xfId="1547" xr:uid="{00000000-0005-0000-0000-00000B060000}"/>
    <cellStyle name="Neutral 2 2" xfId="1548" xr:uid="{00000000-0005-0000-0000-00000C060000}"/>
    <cellStyle name="Neutral 3" xfId="1549" xr:uid="{00000000-0005-0000-0000-00000D060000}"/>
    <cellStyle name="Neutral 4" xfId="1550" xr:uid="{00000000-0005-0000-0000-00000E060000}"/>
    <cellStyle name="Normal" xfId="0" builtinId="0"/>
    <cellStyle name="Normal 10" xfId="1551" xr:uid="{00000000-0005-0000-0000-000010060000}"/>
    <cellStyle name="Normal 11" xfId="1552" xr:uid="{00000000-0005-0000-0000-000011060000}"/>
    <cellStyle name="Normal 11 2" xfId="1553" xr:uid="{00000000-0005-0000-0000-000012060000}"/>
    <cellStyle name="Normal 12" xfId="1554" xr:uid="{00000000-0005-0000-0000-000013060000}"/>
    <cellStyle name="Normal 13" xfId="1555" xr:uid="{00000000-0005-0000-0000-000014060000}"/>
    <cellStyle name="Normal 14" xfId="1556" xr:uid="{00000000-0005-0000-0000-000015060000}"/>
    <cellStyle name="Normal 15" xfId="1557" xr:uid="{00000000-0005-0000-0000-000016060000}"/>
    <cellStyle name="Normal 16" xfId="1558" xr:uid="{00000000-0005-0000-0000-000017060000}"/>
    <cellStyle name="Normal 17" xfId="1559" xr:uid="{00000000-0005-0000-0000-000018060000}"/>
    <cellStyle name="Normal 18" xfId="1560" xr:uid="{00000000-0005-0000-0000-000019060000}"/>
    <cellStyle name="Normal 19" xfId="1561" xr:uid="{00000000-0005-0000-0000-00001A060000}"/>
    <cellStyle name="Normal 2" xfId="1562" xr:uid="{00000000-0005-0000-0000-00001B060000}"/>
    <cellStyle name="Normal 2 10" xfId="1563" xr:uid="{00000000-0005-0000-0000-00001C060000}"/>
    <cellStyle name="Normal 2 10 2" xfId="1564" xr:uid="{00000000-0005-0000-0000-00001D060000}"/>
    <cellStyle name="Normal 2 11" xfId="1565" xr:uid="{00000000-0005-0000-0000-00001E060000}"/>
    <cellStyle name="Normal 2 12" xfId="1566" xr:uid="{00000000-0005-0000-0000-00001F060000}"/>
    <cellStyle name="Normal 2 13" xfId="1567" xr:uid="{00000000-0005-0000-0000-000020060000}"/>
    <cellStyle name="Normal 2 14" xfId="1568" xr:uid="{00000000-0005-0000-0000-000021060000}"/>
    <cellStyle name="Normal 2 15" xfId="1569" xr:uid="{00000000-0005-0000-0000-000022060000}"/>
    <cellStyle name="Normal 2 16" xfId="1570" xr:uid="{00000000-0005-0000-0000-000023060000}"/>
    <cellStyle name="Normal 2 17" xfId="1571" xr:uid="{00000000-0005-0000-0000-000024060000}"/>
    <cellStyle name="Normal 2 18" xfId="1572" xr:uid="{00000000-0005-0000-0000-000025060000}"/>
    <cellStyle name="Normal 2 19" xfId="1573" xr:uid="{00000000-0005-0000-0000-000026060000}"/>
    <cellStyle name="Normal 2 2" xfId="1574" xr:uid="{00000000-0005-0000-0000-000027060000}"/>
    <cellStyle name="Normal 2 2 10" xfId="1575" xr:uid="{00000000-0005-0000-0000-000028060000}"/>
    <cellStyle name="Normal 2 2 11" xfId="1576" xr:uid="{00000000-0005-0000-0000-000029060000}"/>
    <cellStyle name="Normal 2 2 12" xfId="1577" xr:uid="{00000000-0005-0000-0000-00002A060000}"/>
    <cellStyle name="Normal 2 2 13" xfId="1578" xr:uid="{00000000-0005-0000-0000-00002B060000}"/>
    <cellStyle name="Normal 2 2 14" xfId="1579" xr:uid="{00000000-0005-0000-0000-00002C060000}"/>
    <cellStyle name="Normal 2 2 15" xfId="1580" xr:uid="{00000000-0005-0000-0000-00002D060000}"/>
    <cellStyle name="Normal 2 2 16" xfId="1581" xr:uid="{00000000-0005-0000-0000-00002E060000}"/>
    <cellStyle name="Normal 2 2 17" xfId="1582" xr:uid="{00000000-0005-0000-0000-00002F060000}"/>
    <cellStyle name="Normal 2 2 18" xfId="1583" xr:uid="{00000000-0005-0000-0000-000030060000}"/>
    <cellStyle name="Normal 2 2 19" xfId="1584" xr:uid="{00000000-0005-0000-0000-000031060000}"/>
    <cellStyle name="Normal 2 2 2" xfId="1585" xr:uid="{00000000-0005-0000-0000-000032060000}"/>
    <cellStyle name="Normal 2 2 2 2" xfId="1586" xr:uid="{00000000-0005-0000-0000-000033060000}"/>
    <cellStyle name="Normal 2 2 20" xfId="1587" xr:uid="{00000000-0005-0000-0000-000034060000}"/>
    <cellStyle name="Normal 2 2 21" xfId="1588" xr:uid="{00000000-0005-0000-0000-000035060000}"/>
    <cellStyle name="Normal 2 2 22" xfId="1589" xr:uid="{00000000-0005-0000-0000-000036060000}"/>
    <cellStyle name="Normal 2 2 23" xfId="1590" xr:uid="{00000000-0005-0000-0000-000037060000}"/>
    <cellStyle name="Normal 2 2 24" xfId="1591" xr:uid="{00000000-0005-0000-0000-000038060000}"/>
    <cellStyle name="Normal 2 2 25" xfId="1592" xr:uid="{00000000-0005-0000-0000-000039060000}"/>
    <cellStyle name="Normal 2 2 26" xfId="1593" xr:uid="{00000000-0005-0000-0000-00003A060000}"/>
    <cellStyle name="Normal 2 2 27" xfId="1594" xr:uid="{00000000-0005-0000-0000-00003B060000}"/>
    <cellStyle name="Normal 2 2 28" xfId="1595" xr:uid="{00000000-0005-0000-0000-00003C060000}"/>
    <cellStyle name="Normal 2 2 29" xfId="1596" xr:uid="{00000000-0005-0000-0000-00003D060000}"/>
    <cellStyle name="Normal 2 2 3" xfId="1597" xr:uid="{00000000-0005-0000-0000-00003E060000}"/>
    <cellStyle name="Normal 2 2 3 2" xfId="1598" xr:uid="{00000000-0005-0000-0000-00003F060000}"/>
    <cellStyle name="Normal 2 2 30" xfId="1599" xr:uid="{00000000-0005-0000-0000-000040060000}"/>
    <cellStyle name="Normal 2 2 31" xfId="1600" xr:uid="{00000000-0005-0000-0000-000041060000}"/>
    <cellStyle name="Normal 2 2 32" xfId="1601" xr:uid="{00000000-0005-0000-0000-000042060000}"/>
    <cellStyle name="Normal 2 2 33" xfId="1602" xr:uid="{00000000-0005-0000-0000-000043060000}"/>
    <cellStyle name="Normal 2 2 34" xfId="1603" xr:uid="{00000000-0005-0000-0000-000044060000}"/>
    <cellStyle name="Normal 2 2 35" xfId="1604" xr:uid="{00000000-0005-0000-0000-000045060000}"/>
    <cellStyle name="Normal 2 2 36" xfId="1605" xr:uid="{00000000-0005-0000-0000-000046060000}"/>
    <cellStyle name="Normal 2 2 37" xfId="1606" xr:uid="{00000000-0005-0000-0000-000047060000}"/>
    <cellStyle name="Normal 2 2 38" xfId="1607" xr:uid="{00000000-0005-0000-0000-000048060000}"/>
    <cellStyle name="Normal 2 2 39" xfId="1608" xr:uid="{00000000-0005-0000-0000-000049060000}"/>
    <cellStyle name="Normal 2 2 4" xfId="1609" xr:uid="{00000000-0005-0000-0000-00004A060000}"/>
    <cellStyle name="Normal 2 2 40" xfId="1610" xr:uid="{00000000-0005-0000-0000-00004B060000}"/>
    <cellStyle name="Normal 2 2 41" xfId="1611" xr:uid="{00000000-0005-0000-0000-00004C060000}"/>
    <cellStyle name="Normal 2 2 42" xfId="1612" xr:uid="{00000000-0005-0000-0000-00004D060000}"/>
    <cellStyle name="Normal 2 2 43" xfId="1613" xr:uid="{00000000-0005-0000-0000-00004E060000}"/>
    <cellStyle name="Normal 2 2 44" xfId="1614" xr:uid="{00000000-0005-0000-0000-00004F060000}"/>
    <cellStyle name="Normal 2 2 45" xfId="1615" xr:uid="{00000000-0005-0000-0000-000050060000}"/>
    <cellStyle name="Normal 2 2 46" xfId="1616" xr:uid="{00000000-0005-0000-0000-000051060000}"/>
    <cellStyle name="Normal 2 2 47" xfId="1617" xr:uid="{00000000-0005-0000-0000-000052060000}"/>
    <cellStyle name="Normal 2 2 48" xfId="1618" xr:uid="{00000000-0005-0000-0000-000053060000}"/>
    <cellStyle name="Normal 2 2 49" xfId="1619" xr:uid="{00000000-0005-0000-0000-000054060000}"/>
    <cellStyle name="Normal 2 2 5" xfId="1620" xr:uid="{00000000-0005-0000-0000-000055060000}"/>
    <cellStyle name="Normal 2 2 50" xfId="1621" xr:uid="{00000000-0005-0000-0000-000056060000}"/>
    <cellStyle name="Normal 2 2 51" xfId="1622" xr:uid="{00000000-0005-0000-0000-000057060000}"/>
    <cellStyle name="Normal 2 2 52" xfId="1623" xr:uid="{00000000-0005-0000-0000-000058060000}"/>
    <cellStyle name="Normal 2 2 53" xfId="1624" xr:uid="{00000000-0005-0000-0000-000059060000}"/>
    <cellStyle name="Normal 2 2 54" xfId="1625" xr:uid="{00000000-0005-0000-0000-00005A060000}"/>
    <cellStyle name="Normal 2 2 55" xfId="1626" xr:uid="{00000000-0005-0000-0000-00005B060000}"/>
    <cellStyle name="Normal 2 2 56" xfId="1627" xr:uid="{00000000-0005-0000-0000-00005C060000}"/>
    <cellStyle name="Normal 2 2 57" xfId="1628" xr:uid="{00000000-0005-0000-0000-00005D060000}"/>
    <cellStyle name="Normal 2 2 58" xfId="1629" xr:uid="{00000000-0005-0000-0000-00005E060000}"/>
    <cellStyle name="Normal 2 2 59" xfId="1630" xr:uid="{00000000-0005-0000-0000-00005F060000}"/>
    <cellStyle name="Normal 2 2 6" xfId="1631" xr:uid="{00000000-0005-0000-0000-000060060000}"/>
    <cellStyle name="Normal 2 2 60" xfId="1632" xr:uid="{00000000-0005-0000-0000-000061060000}"/>
    <cellStyle name="Normal 2 2 61" xfId="1633" xr:uid="{00000000-0005-0000-0000-000062060000}"/>
    <cellStyle name="Normal 2 2 62" xfId="1634" xr:uid="{00000000-0005-0000-0000-000063060000}"/>
    <cellStyle name="Normal 2 2 63" xfId="1635" xr:uid="{00000000-0005-0000-0000-000064060000}"/>
    <cellStyle name="Normal 2 2 64" xfId="1636" xr:uid="{00000000-0005-0000-0000-000065060000}"/>
    <cellStyle name="Normal 2 2 7" xfId="1637" xr:uid="{00000000-0005-0000-0000-000066060000}"/>
    <cellStyle name="Normal 2 2 8" xfId="1638" xr:uid="{00000000-0005-0000-0000-000067060000}"/>
    <cellStyle name="Normal 2 2 9" xfId="1639" xr:uid="{00000000-0005-0000-0000-000068060000}"/>
    <cellStyle name="Normal 2 20" xfId="1640" xr:uid="{00000000-0005-0000-0000-000069060000}"/>
    <cellStyle name="Normal 2 21" xfId="1641" xr:uid="{00000000-0005-0000-0000-00006A060000}"/>
    <cellStyle name="Normal 2 22" xfId="1642" xr:uid="{00000000-0005-0000-0000-00006B060000}"/>
    <cellStyle name="Normal 2 23" xfId="1643" xr:uid="{00000000-0005-0000-0000-00006C060000}"/>
    <cellStyle name="Normal 2 24" xfId="1644" xr:uid="{00000000-0005-0000-0000-00006D060000}"/>
    <cellStyle name="Normal 2 25" xfId="1645" xr:uid="{00000000-0005-0000-0000-00006E060000}"/>
    <cellStyle name="Normal 2 26" xfId="1646" xr:uid="{00000000-0005-0000-0000-00006F060000}"/>
    <cellStyle name="Normal 2 27" xfId="1647" xr:uid="{00000000-0005-0000-0000-000070060000}"/>
    <cellStyle name="Normal 2 28" xfId="1648" xr:uid="{00000000-0005-0000-0000-000071060000}"/>
    <cellStyle name="Normal 2 29" xfId="1649" xr:uid="{00000000-0005-0000-0000-000072060000}"/>
    <cellStyle name="Normal 2 3" xfId="1650" xr:uid="{00000000-0005-0000-0000-000073060000}"/>
    <cellStyle name="Normal 2 3 2" xfId="1651" xr:uid="{00000000-0005-0000-0000-000074060000}"/>
    <cellStyle name="Normal 2 3 2 2" xfId="1652" xr:uid="{00000000-0005-0000-0000-000075060000}"/>
    <cellStyle name="Normal 2 3 3" xfId="1653" xr:uid="{00000000-0005-0000-0000-000076060000}"/>
    <cellStyle name="Normal 2 30" xfId="1654" xr:uid="{00000000-0005-0000-0000-000077060000}"/>
    <cellStyle name="Normal 2 31" xfId="1655" xr:uid="{00000000-0005-0000-0000-000078060000}"/>
    <cellStyle name="Normal 2 32" xfId="1656" xr:uid="{00000000-0005-0000-0000-000079060000}"/>
    <cellStyle name="Normal 2 33" xfId="1657" xr:uid="{00000000-0005-0000-0000-00007A060000}"/>
    <cellStyle name="Normal 2 34" xfId="1658" xr:uid="{00000000-0005-0000-0000-00007B060000}"/>
    <cellStyle name="Normal 2 35" xfId="1659" xr:uid="{00000000-0005-0000-0000-00007C060000}"/>
    <cellStyle name="Normal 2 36" xfId="1660" xr:uid="{00000000-0005-0000-0000-00007D060000}"/>
    <cellStyle name="Normal 2 37" xfId="1661" xr:uid="{00000000-0005-0000-0000-00007E060000}"/>
    <cellStyle name="Normal 2 38" xfId="1662" xr:uid="{00000000-0005-0000-0000-00007F060000}"/>
    <cellStyle name="Normal 2 39" xfId="1663" xr:uid="{00000000-0005-0000-0000-000080060000}"/>
    <cellStyle name="Normal 2 4" xfId="1664" xr:uid="{00000000-0005-0000-0000-000081060000}"/>
    <cellStyle name="Normal 2 4 2" xfId="1665" xr:uid="{00000000-0005-0000-0000-000082060000}"/>
    <cellStyle name="Normal 2 4 2 2" xfId="1666" xr:uid="{00000000-0005-0000-0000-000083060000}"/>
    <cellStyle name="Normal 2 40" xfId="1667" xr:uid="{00000000-0005-0000-0000-000084060000}"/>
    <cellStyle name="Normal 2 41" xfId="1668" xr:uid="{00000000-0005-0000-0000-000085060000}"/>
    <cellStyle name="Normal 2 42" xfId="1669" xr:uid="{00000000-0005-0000-0000-000086060000}"/>
    <cellStyle name="Normal 2 43" xfId="1670" xr:uid="{00000000-0005-0000-0000-000087060000}"/>
    <cellStyle name="Normal 2 44" xfId="1671" xr:uid="{00000000-0005-0000-0000-000088060000}"/>
    <cellStyle name="Normal 2 45" xfId="1672" xr:uid="{00000000-0005-0000-0000-000089060000}"/>
    <cellStyle name="Normal 2 46" xfId="1673" xr:uid="{00000000-0005-0000-0000-00008A060000}"/>
    <cellStyle name="Normal 2 47" xfId="1674" xr:uid="{00000000-0005-0000-0000-00008B060000}"/>
    <cellStyle name="Normal 2 48" xfId="1675" xr:uid="{00000000-0005-0000-0000-00008C060000}"/>
    <cellStyle name="Normal 2 49" xfId="1676" xr:uid="{00000000-0005-0000-0000-00008D060000}"/>
    <cellStyle name="Normal 2 5" xfId="1677" xr:uid="{00000000-0005-0000-0000-00008E060000}"/>
    <cellStyle name="Normal 2 50" xfId="1678" xr:uid="{00000000-0005-0000-0000-00008F060000}"/>
    <cellStyle name="Normal 2 51" xfId="1679" xr:uid="{00000000-0005-0000-0000-000090060000}"/>
    <cellStyle name="Normal 2 52" xfId="1680" xr:uid="{00000000-0005-0000-0000-000091060000}"/>
    <cellStyle name="Normal 2 53" xfId="1681" xr:uid="{00000000-0005-0000-0000-000092060000}"/>
    <cellStyle name="Normal 2 54" xfId="1682" xr:uid="{00000000-0005-0000-0000-000093060000}"/>
    <cellStyle name="Normal 2 55" xfId="1683" xr:uid="{00000000-0005-0000-0000-000094060000}"/>
    <cellStyle name="Normal 2 56" xfId="1684" xr:uid="{00000000-0005-0000-0000-000095060000}"/>
    <cellStyle name="Normal 2 57" xfId="1685" xr:uid="{00000000-0005-0000-0000-000096060000}"/>
    <cellStyle name="Normal 2 58" xfId="1686" xr:uid="{00000000-0005-0000-0000-000097060000}"/>
    <cellStyle name="Normal 2 59" xfId="1687" xr:uid="{00000000-0005-0000-0000-000098060000}"/>
    <cellStyle name="Normal 2 6" xfId="1688" xr:uid="{00000000-0005-0000-0000-000099060000}"/>
    <cellStyle name="Normal 2 60" xfId="1689" xr:uid="{00000000-0005-0000-0000-00009A060000}"/>
    <cellStyle name="Normal 2 61" xfId="1690" xr:uid="{00000000-0005-0000-0000-00009B060000}"/>
    <cellStyle name="Normal 2 62" xfId="1691" xr:uid="{00000000-0005-0000-0000-00009C060000}"/>
    <cellStyle name="Normal 2 63" xfId="1692" xr:uid="{00000000-0005-0000-0000-00009D060000}"/>
    <cellStyle name="Normal 2 64" xfId="1693" xr:uid="{00000000-0005-0000-0000-00009E060000}"/>
    <cellStyle name="Normal 2 65" xfId="1694" xr:uid="{00000000-0005-0000-0000-00009F060000}"/>
    <cellStyle name="Normal 2 66" xfId="1695" xr:uid="{00000000-0005-0000-0000-0000A0060000}"/>
    <cellStyle name="Normal 2 67" xfId="1696" xr:uid="{00000000-0005-0000-0000-0000A1060000}"/>
    <cellStyle name="Normal 2 68" xfId="1999" xr:uid="{EC4A9BFC-871B-4566-9813-F0864FC657A5}"/>
    <cellStyle name="Normal 2 7" xfId="1697" xr:uid="{00000000-0005-0000-0000-0000A2060000}"/>
    <cellStyle name="Normal 2 7 2" xfId="1698" xr:uid="{00000000-0005-0000-0000-0000A3060000}"/>
    <cellStyle name="Normal 2 8" xfId="1699" xr:uid="{00000000-0005-0000-0000-0000A4060000}"/>
    <cellStyle name="Normal 2 9" xfId="1700" xr:uid="{00000000-0005-0000-0000-0000A5060000}"/>
    <cellStyle name="Normal 2_4. ANEXOS TECNICOS" xfId="1701" xr:uid="{00000000-0005-0000-0000-0000A6060000}"/>
    <cellStyle name="Normal 20" xfId="1702" xr:uid="{00000000-0005-0000-0000-0000A7060000}"/>
    <cellStyle name="Normal 21" xfId="1703" xr:uid="{00000000-0005-0000-0000-0000A8060000}"/>
    <cellStyle name="Normal 22" xfId="1704" xr:uid="{00000000-0005-0000-0000-0000A9060000}"/>
    <cellStyle name="Normal 22 2" xfId="1705" xr:uid="{00000000-0005-0000-0000-0000AA060000}"/>
    <cellStyle name="Normal 23" xfId="1706" xr:uid="{00000000-0005-0000-0000-0000AB060000}"/>
    <cellStyle name="Normal 24" xfId="1707" xr:uid="{00000000-0005-0000-0000-0000AC060000}"/>
    <cellStyle name="Normal 25" xfId="1708" xr:uid="{00000000-0005-0000-0000-0000AD060000}"/>
    <cellStyle name="Normal 26" xfId="1709" xr:uid="{00000000-0005-0000-0000-0000AE060000}"/>
    <cellStyle name="Normal 27" xfId="1710" xr:uid="{00000000-0005-0000-0000-0000AF060000}"/>
    <cellStyle name="Normal 28" xfId="1711" xr:uid="{00000000-0005-0000-0000-0000B0060000}"/>
    <cellStyle name="Normal 29" xfId="1712" xr:uid="{00000000-0005-0000-0000-0000B1060000}"/>
    <cellStyle name="Normal 3" xfId="1713" xr:uid="{00000000-0005-0000-0000-0000B2060000}"/>
    <cellStyle name="Normal 3 10" xfId="1714" xr:uid="{00000000-0005-0000-0000-0000B3060000}"/>
    <cellStyle name="Normal 3 10 2" xfId="1715" xr:uid="{00000000-0005-0000-0000-0000B4060000}"/>
    <cellStyle name="Normal 3 11" xfId="1716" xr:uid="{00000000-0005-0000-0000-0000B5060000}"/>
    <cellStyle name="Normal 3 11 2" xfId="1717" xr:uid="{00000000-0005-0000-0000-0000B6060000}"/>
    <cellStyle name="Normal 3 12" xfId="1718" xr:uid="{00000000-0005-0000-0000-0000B7060000}"/>
    <cellStyle name="Normal 3 12 2" xfId="1719" xr:uid="{00000000-0005-0000-0000-0000B8060000}"/>
    <cellStyle name="Normal 3 13" xfId="1720" xr:uid="{00000000-0005-0000-0000-0000B9060000}"/>
    <cellStyle name="Normal 3 14" xfId="1721" xr:uid="{00000000-0005-0000-0000-0000BA060000}"/>
    <cellStyle name="Normal 3 15" xfId="1722" xr:uid="{00000000-0005-0000-0000-0000BB060000}"/>
    <cellStyle name="Normal 3 16" xfId="1723" xr:uid="{00000000-0005-0000-0000-0000BC060000}"/>
    <cellStyle name="Normal 3 17" xfId="1724" xr:uid="{00000000-0005-0000-0000-0000BD060000}"/>
    <cellStyle name="Normal 3 18" xfId="1725" xr:uid="{00000000-0005-0000-0000-0000BE060000}"/>
    <cellStyle name="Normal 3 19" xfId="1726" xr:uid="{00000000-0005-0000-0000-0000BF060000}"/>
    <cellStyle name="Normal 3 2" xfId="1727" xr:uid="{00000000-0005-0000-0000-0000C0060000}"/>
    <cellStyle name="Normal 3 2 2" xfId="1728" xr:uid="{00000000-0005-0000-0000-0000C1060000}"/>
    <cellStyle name="Normal 3 20" xfId="1729" xr:uid="{00000000-0005-0000-0000-0000C2060000}"/>
    <cellStyle name="Normal 3 21" xfId="1730" xr:uid="{00000000-0005-0000-0000-0000C3060000}"/>
    <cellStyle name="Normal 3 22" xfId="1731" xr:uid="{00000000-0005-0000-0000-0000C4060000}"/>
    <cellStyle name="Normal 3 23" xfId="1732" xr:uid="{00000000-0005-0000-0000-0000C5060000}"/>
    <cellStyle name="Normal 3 24" xfId="1733" xr:uid="{00000000-0005-0000-0000-0000C6060000}"/>
    <cellStyle name="Normal 3 25" xfId="1734" xr:uid="{00000000-0005-0000-0000-0000C7060000}"/>
    <cellStyle name="Normal 3 26" xfId="1735" xr:uid="{00000000-0005-0000-0000-0000C8060000}"/>
    <cellStyle name="Normal 3 27" xfId="1736" xr:uid="{00000000-0005-0000-0000-0000C9060000}"/>
    <cellStyle name="Normal 3 28" xfId="1737" xr:uid="{00000000-0005-0000-0000-0000CA060000}"/>
    <cellStyle name="Normal 3 29" xfId="1738" xr:uid="{00000000-0005-0000-0000-0000CB060000}"/>
    <cellStyle name="Normal 3 3" xfId="1739" xr:uid="{00000000-0005-0000-0000-0000CC060000}"/>
    <cellStyle name="Normal 3 3 2" xfId="1740" xr:uid="{00000000-0005-0000-0000-0000CD060000}"/>
    <cellStyle name="Normal 3 30" xfId="1741" xr:uid="{00000000-0005-0000-0000-0000CE060000}"/>
    <cellStyle name="Normal 3 31" xfId="1742" xr:uid="{00000000-0005-0000-0000-0000CF060000}"/>
    <cellStyle name="Normal 3 32" xfId="1743" xr:uid="{00000000-0005-0000-0000-0000D0060000}"/>
    <cellStyle name="Normal 3 33" xfId="1744" xr:uid="{00000000-0005-0000-0000-0000D1060000}"/>
    <cellStyle name="Normal 3 34" xfId="1745" xr:uid="{00000000-0005-0000-0000-0000D2060000}"/>
    <cellStyle name="Normal 3 35" xfId="1746" xr:uid="{00000000-0005-0000-0000-0000D3060000}"/>
    <cellStyle name="Normal 3 36" xfId="1747" xr:uid="{00000000-0005-0000-0000-0000D4060000}"/>
    <cellStyle name="Normal 3 37" xfId="1748" xr:uid="{00000000-0005-0000-0000-0000D5060000}"/>
    <cellStyle name="Normal 3 38" xfId="1749" xr:uid="{00000000-0005-0000-0000-0000D6060000}"/>
    <cellStyle name="Normal 3 39" xfId="1750" xr:uid="{00000000-0005-0000-0000-0000D7060000}"/>
    <cellStyle name="Normal 3 4" xfId="1751" xr:uid="{00000000-0005-0000-0000-0000D8060000}"/>
    <cellStyle name="Normal 3 4 2" xfId="1752" xr:uid="{00000000-0005-0000-0000-0000D9060000}"/>
    <cellStyle name="Normal 3 40" xfId="1753" xr:uid="{00000000-0005-0000-0000-0000DA060000}"/>
    <cellStyle name="Normal 3 41" xfId="1754" xr:uid="{00000000-0005-0000-0000-0000DB060000}"/>
    <cellStyle name="Normal 3 42" xfId="1755" xr:uid="{00000000-0005-0000-0000-0000DC060000}"/>
    <cellStyle name="Normal 3 43" xfId="1756" xr:uid="{00000000-0005-0000-0000-0000DD060000}"/>
    <cellStyle name="Normal 3 44" xfId="1757" xr:uid="{00000000-0005-0000-0000-0000DE060000}"/>
    <cellStyle name="Normal 3 44 2" xfId="1758" xr:uid="{00000000-0005-0000-0000-0000DF060000}"/>
    <cellStyle name="Normal 3 45" xfId="1759" xr:uid="{00000000-0005-0000-0000-0000E0060000}"/>
    <cellStyle name="Normal 3 46" xfId="1760" xr:uid="{00000000-0005-0000-0000-0000E1060000}"/>
    <cellStyle name="Normal 3 47" xfId="1761" xr:uid="{00000000-0005-0000-0000-0000E2060000}"/>
    <cellStyle name="Normal 3 48" xfId="1762" xr:uid="{00000000-0005-0000-0000-0000E3060000}"/>
    <cellStyle name="Normal 3 49" xfId="1763" xr:uid="{00000000-0005-0000-0000-0000E4060000}"/>
    <cellStyle name="Normal 3 5" xfId="1764" xr:uid="{00000000-0005-0000-0000-0000E5060000}"/>
    <cellStyle name="Normal 3 5 2" xfId="1765" xr:uid="{00000000-0005-0000-0000-0000E6060000}"/>
    <cellStyle name="Normal 3 50" xfId="1766" xr:uid="{00000000-0005-0000-0000-0000E7060000}"/>
    <cellStyle name="Normal 3 51" xfId="1767" xr:uid="{00000000-0005-0000-0000-0000E8060000}"/>
    <cellStyle name="Normal 3 52" xfId="1768" xr:uid="{00000000-0005-0000-0000-0000E9060000}"/>
    <cellStyle name="Normal 3 53" xfId="1769" xr:uid="{00000000-0005-0000-0000-0000EA060000}"/>
    <cellStyle name="Normal 3 54" xfId="1770" xr:uid="{00000000-0005-0000-0000-0000EB060000}"/>
    <cellStyle name="Normal 3 55" xfId="1771" xr:uid="{00000000-0005-0000-0000-0000EC060000}"/>
    <cellStyle name="Normal 3 56" xfId="1772" xr:uid="{00000000-0005-0000-0000-0000ED060000}"/>
    <cellStyle name="Normal 3 57" xfId="1773" xr:uid="{00000000-0005-0000-0000-0000EE060000}"/>
    <cellStyle name="Normal 3 58" xfId="1774" xr:uid="{00000000-0005-0000-0000-0000EF060000}"/>
    <cellStyle name="Normal 3 59" xfId="1775" xr:uid="{00000000-0005-0000-0000-0000F0060000}"/>
    <cellStyle name="Normal 3 6" xfId="1776" xr:uid="{00000000-0005-0000-0000-0000F1060000}"/>
    <cellStyle name="Normal 3 6 2" xfId="1777" xr:uid="{00000000-0005-0000-0000-0000F2060000}"/>
    <cellStyle name="Normal 3 60" xfId="1778" xr:uid="{00000000-0005-0000-0000-0000F3060000}"/>
    <cellStyle name="Normal 3 61" xfId="1779" xr:uid="{00000000-0005-0000-0000-0000F4060000}"/>
    <cellStyle name="Normal 3 62" xfId="1780" xr:uid="{00000000-0005-0000-0000-0000F5060000}"/>
    <cellStyle name="Normal 3 63" xfId="1781" xr:uid="{00000000-0005-0000-0000-0000F6060000}"/>
    <cellStyle name="Normal 3 64" xfId="1782" xr:uid="{00000000-0005-0000-0000-0000F7060000}"/>
    <cellStyle name="Normal 3 65" xfId="1783" xr:uid="{00000000-0005-0000-0000-0000F8060000}"/>
    <cellStyle name="Normal 3 66" xfId="1784" xr:uid="{00000000-0005-0000-0000-0000F9060000}"/>
    <cellStyle name="Normal 3 67" xfId="1785" xr:uid="{00000000-0005-0000-0000-0000FA060000}"/>
    <cellStyle name="Normal 3 68" xfId="1786" xr:uid="{00000000-0005-0000-0000-0000FB060000}"/>
    <cellStyle name="Normal 3 69" xfId="1787" xr:uid="{00000000-0005-0000-0000-0000FC060000}"/>
    <cellStyle name="Normal 3 7" xfId="1788" xr:uid="{00000000-0005-0000-0000-0000FD060000}"/>
    <cellStyle name="Normal 3 7 2" xfId="1789" xr:uid="{00000000-0005-0000-0000-0000FE060000}"/>
    <cellStyle name="Normal 3 70" xfId="1790" xr:uid="{00000000-0005-0000-0000-0000FF060000}"/>
    <cellStyle name="Normal 3 71" xfId="1791" xr:uid="{00000000-0005-0000-0000-000000070000}"/>
    <cellStyle name="Normal 3 72" xfId="1792" xr:uid="{00000000-0005-0000-0000-000001070000}"/>
    <cellStyle name="Normal 3 73" xfId="1793" xr:uid="{00000000-0005-0000-0000-000002070000}"/>
    <cellStyle name="Normal 3 74" xfId="1794" xr:uid="{00000000-0005-0000-0000-000003070000}"/>
    <cellStyle name="Normal 3 75" xfId="1795" xr:uid="{00000000-0005-0000-0000-000004070000}"/>
    <cellStyle name="Normal 3 76" xfId="1796" xr:uid="{00000000-0005-0000-0000-000005070000}"/>
    <cellStyle name="Normal 3 77" xfId="1797" xr:uid="{00000000-0005-0000-0000-000006070000}"/>
    <cellStyle name="Normal 3 78" xfId="1996" xr:uid="{E4DD6DE4-729F-452D-B39E-DE74A8B4481A}"/>
    <cellStyle name="Normal 3 8" xfId="1798" xr:uid="{00000000-0005-0000-0000-000007070000}"/>
    <cellStyle name="Normal 3 8 2" xfId="1799" xr:uid="{00000000-0005-0000-0000-000008070000}"/>
    <cellStyle name="Normal 3 9" xfId="1800" xr:uid="{00000000-0005-0000-0000-000009070000}"/>
    <cellStyle name="Normal 3 9 2" xfId="1801" xr:uid="{00000000-0005-0000-0000-00000A070000}"/>
    <cellStyle name="Normal 3_4. ANEXOS TECNICOS" xfId="1802" xr:uid="{00000000-0005-0000-0000-00000B070000}"/>
    <cellStyle name="Normal 30" xfId="1803" xr:uid="{00000000-0005-0000-0000-00000C070000}"/>
    <cellStyle name="Normal 31" xfId="1804" xr:uid="{00000000-0005-0000-0000-00000D070000}"/>
    <cellStyle name="Normal 32" xfId="1805" xr:uid="{00000000-0005-0000-0000-00000E070000}"/>
    <cellStyle name="Normal 33" xfId="1806" xr:uid="{00000000-0005-0000-0000-00000F070000}"/>
    <cellStyle name="Normal 34" xfId="1807" xr:uid="{00000000-0005-0000-0000-000010070000}"/>
    <cellStyle name="Normal 35" xfId="1808" xr:uid="{00000000-0005-0000-0000-000011070000}"/>
    <cellStyle name="Normal 36" xfId="1809" xr:uid="{00000000-0005-0000-0000-000012070000}"/>
    <cellStyle name="Normal 37" xfId="1810" xr:uid="{00000000-0005-0000-0000-000013070000}"/>
    <cellStyle name="Normal 38" xfId="1811" xr:uid="{00000000-0005-0000-0000-000014070000}"/>
    <cellStyle name="Normal 39" xfId="1812" xr:uid="{00000000-0005-0000-0000-000015070000}"/>
    <cellStyle name="Normal 39 2" xfId="1813" xr:uid="{00000000-0005-0000-0000-000016070000}"/>
    <cellStyle name="Normal 4" xfId="1814" xr:uid="{00000000-0005-0000-0000-000017070000}"/>
    <cellStyle name="Normal 4 2" xfId="1815" xr:uid="{00000000-0005-0000-0000-000018070000}"/>
    <cellStyle name="Normal 4 2 2" xfId="1816" xr:uid="{00000000-0005-0000-0000-000019070000}"/>
    <cellStyle name="Normal 4 2 2 2" xfId="1817" xr:uid="{00000000-0005-0000-0000-00001A070000}"/>
    <cellStyle name="Normal 4 2 2 3" xfId="1818" xr:uid="{00000000-0005-0000-0000-00001B070000}"/>
    <cellStyle name="Normal 4 2 3" xfId="1819" xr:uid="{00000000-0005-0000-0000-00001C070000}"/>
    <cellStyle name="Normal 4 2 4" xfId="1820" xr:uid="{00000000-0005-0000-0000-00001D070000}"/>
    <cellStyle name="Normal 4 3" xfId="1821" xr:uid="{00000000-0005-0000-0000-00001E070000}"/>
    <cellStyle name="Normal 4 3 2" xfId="1822" xr:uid="{00000000-0005-0000-0000-00001F070000}"/>
    <cellStyle name="Normal 4 3 3" xfId="1823" xr:uid="{00000000-0005-0000-0000-000020070000}"/>
    <cellStyle name="Normal 4 4" xfId="1824" xr:uid="{00000000-0005-0000-0000-000021070000}"/>
    <cellStyle name="Normal 4 5" xfId="1825" xr:uid="{00000000-0005-0000-0000-000022070000}"/>
    <cellStyle name="Normal 4 6" xfId="1995" xr:uid="{9A378DCE-0008-4481-9CB1-BAE6FB09FBF3}"/>
    <cellStyle name="Normal 40" xfId="1826" xr:uid="{00000000-0005-0000-0000-000023070000}"/>
    <cellStyle name="Normal 41" xfId="1827" xr:uid="{00000000-0005-0000-0000-000024070000}"/>
    <cellStyle name="Normal 42" xfId="1828" xr:uid="{00000000-0005-0000-0000-000025070000}"/>
    <cellStyle name="Normal 43" xfId="1829" xr:uid="{00000000-0005-0000-0000-000026070000}"/>
    <cellStyle name="Normal 44" xfId="1830" xr:uid="{00000000-0005-0000-0000-000027070000}"/>
    <cellStyle name="Normal 44 10" xfId="1831" xr:uid="{00000000-0005-0000-0000-000028070000}"/>
    <cellStyle name="Normal 44 10 2" xfId="1832" xr:uid="{00000000-0005-0000-0000-000029070000}"/>
    <cellStyle name="Normal 44 11" xfId="1833" xr:uid="{00000000-0005-0000-0000-00002A070000}"/>
    <cellStyle name="Normal 44 11 2" xfId="1834" xr:uid="{00000000-0005-0000-0000-00002B070000}"/>
    <cellStyle name="Normal 44 12" xfId="1835" xr:uid="{00000000-0005-0000-0000-00002C070000}"/>
    <cellStyle name="Normal 44 13" xfId="1836" xr:uid="{00000000-0005-0000-0000-00002D070000}"/>
    <cellStyle name="Normal 44 14" xfId="1837" xr:uid="{00000000-0005-0000-0000-00002E070000}"/>
    <cellStyle name="Normal 44 15" xfId="1838" xr:uid="{00000000-0005-0000-0000-00002F070000}"/>
    <cellStyle name="Normal 44 16" xfId="1839" xr:uid="{00000000-0005-0000-0000-000030070000}"/>
    <cellStyle name="Normal 44 17" xfId="1840" xr:uid="{00000000-0005-0000-0000-000031070000}"/>
    <cellStyle name="Normal 44 18" xfId="1841" xr:uid="{00000000-0005-0000-0000-000032070000}"/>
    <cellStyle name="Normal 44 19" xfId="1842" xr:uid="{00000000-0005-0000-0000-000033070000}"/>
    <cellStyle name="Normal 44 2" xfId="1843" xr:uid="{00000000-0005-0000-0000-000034070000}"/>
    <cellStyle name="Normal 44 2 2" xfId="1844" xr:uid="{00000000-0005-0000-0000-000035070000}"/>
    <cellStyle name="Normal 44 20" xfId="1845" xr:uid="{00000000-0005-0000-0000-000036070000}"/>
    <cellStyle name="Normal 44 21" xfId="1846" xr:uid="{00000000-0005-0000-0000-000037070000}"/>
    <cellStyle name="Normal 44 22" xfId="1847" xr:uid="{00000000-0005-0000-0000-000038070000}"/>
    <cellStyle name="Normal 44 23" xfId="1848" xr:uid="{00000000-0005-0000-0000-000039070000}"/>
    <cellStyle name="Normal 44 24" xfId="1849" xr:uid="{00000000-0005-0000-0000-00003A070000}"/>
    <cellStyle name="Normal 44 25" xfId="1850" xr:uid="{00000000-0005-0000-0000-00003B070000}"/>
    <cellStyle name="Normal 44 26" xfId="1851" xr:uid="{00000000-0005-0000-0000-00003C070000}"/>
    <cellStyle name="Normal 44 27" xfId="1852" xr:uid="{00000000-0005-0000-0000-00003D070000}"/>
    <cellStyle name="Normal 44 28" xfId="1853" xr:uid="{00000000-0005-0000-0000-00003E070000}"/>
    <cellStyle name="Normal 44 29" xfId="1854" xr:uid="{00000000-0005-0000-0000-00003F070000}"/>
    <cellStyle name="Normal 44 3" xfId="1855" xr:uid="{00000000-0005-0000-0000-000040070000}"/>
    <cellStyle name="Normal 44 3 2" xfId="1856" xr:uid="{00000000-0005-0000-0000-000041070000}"/>
    <cellStyle name="Normal 44 30" xfId="1857" xr:uid="{00000000-0005-0000-0000-000042070000}"/>
    <cellStyle name="Normal 44 31" xfId="1858" xr:uid="{00000000-0005-0000-0000-000043070000}"/>
    <cellStyle name="Normal 44 32" xfId="1859" xr:uid="{00000000-0005-0000-0000-000044070000}"/>
    <cellStyle name="Normal 44 33" xfId="1860" xr:uid="{00000000-0005-0000-0000-000045070000}"/>
    <cellStyle name="Normal 44 34" xfId="1861" xr:uid="{00000000-0005-0000-0000-000046070000}"/>
    <cellStyle name="Normal 44 35" xfId="1862" xr:uid="{00000000-0005-0000-0000-000047070000}"/>
    <cellStyle name="Normal 44 36" xfId="1863" xr:uid="{00000000-0005-0000-0000-000048070000}"/>
    <cellStyle name="Normal 44 37" xfId="1864" xr:uid="{00000000-0005-0000-0000-000049070000}"/>
    <cellStyle name="Normal 44 38" xfId="1865" xr:uid="{00000000-0005-0000-0000-00004A070000}"/>
    <cellStyle name="Normal 44 39" xfId="1866" xr:uid="{00000000-0005-0000-0000-00004B070000}"/>
    <cellStyle name="Normal 44 4" xfId="1867" xr:uid="{00000000-0005-0000-0000-00004C070000}"/>
    <cellStyle name="Normal 44 4 2" xfId="1868" xr:uid="{00000000-0005-0000-0000-00004D070000}"/>
    <cellStyle name="Normal 44 40" xfId="1869" xr:uid="{00000000-0005-0000-0000-00004E070000}"/>
    <cellStyle name="Normal 44 41" xfId="1870" xr:uid="{00000000-0005-0000-0000-00004F070000}"/>
    <cellStyle name="Normal 44 42" xfId="1871" xr:uid="{00000000-0005-0000-0000-000050070000}"/>
    <cellStyle name="Normal 44 43" xfId="1872" xr:uid="{00000000-0005-0000-0000-000051070000}"/>
    <cellStyle name="Normal 44 44" xfId="1873" xr:uid="{00000000-0005-0000-0000-000052070000}"/>
    <cellStyle name="Normal 44 45" xfId="1874" xr:uid="{00000000-0005-0000-0000-000053070000}"/>
    <cellStyle name="Normal 44 46" xfId="1875" xr:uid="{00000000-0005-0000-0000-000054070000}"/>
    <cellStyle name="Normal 44 47" xfId="1876" xr:uid="{00000000-0005-0000-0000-000055070000}"/>
    <cellStyle name="Normal 44 48" xfId="1877" xr:uid="{00000000-0005-0000-0000-000056070000}"/>
    <cellStyle name="Normal 44 49" xfId="1878" xr:uid="{00000000-0005-0000-0000-000057070000}"/>
    <cellStyle name="Normal 44 5" xfId="1879" xr:uid="{00000000-0005-0000-0000-000058070000}"/>
    <cellStyle name="Normal 44 5 2" xfId="1880" xr:uid="{00000000-0005-0000-0000-000059070000}"/>
    <cellStyle name="Normal 44 50" xfId="1881" xr:uid="{00000000-0005-0000-0000-00005A070000}"/>
    <cellStyle name="Normal 44 51" xfId="1882" xr:uid="{00000000-0005-0000-0000-00005B070000}"/>
    <cellStyle name="Normal 44 52" xfId="1883" xr:uid="{00000000-0005-0000-0000-00005C070000}"/>
    <cellStyle name="Normal 44 53" xfId="1884" xr:uid="{00000000-0005-0000-0000-00005D070000}"/>
    <cellStyle name="Normal 44 54" xfId="1885" xr:uid="{00000000-0005-0000-0000-00005E070000}"/>
    <cellStyle name="Normal 44 55" xfId="1886" xr:uid="{00000000-0005-0000-0000-00005F070000}"/>
    <cellStyle name="Normal 44 56" xfId="1887" xr:uid="{00000000-0005-0000-0000-000060070000}"/>
    <cellStyle name="Normal 44 57" xfId="1888" xr:uid="{00000000-0005-0000-0000-000061070000}"/>
    <cellStyle name="Normal 44 58" xfId="1889" xr:uid="{00000000-0005-0000-0000-000062070000}"/>
    <cellStyle name="Normal 44 59" xfId="1890" xr:uid="{00000000-0005-0000-0000-000063070000}"/>
    <cellStyle name="Normal 44 6" xfId="1891" xr:uid="{00000000-0005-0000-0000-000064070000}"/>
    <cellStyle name="Normal 44 6 2" xfId="1892" xr:uid="{00000000-0005-0000-0000-000065070000}"/>
    <cellStyle name="Normal 44 60" xfId="1893" xr:uid="{00000000-0005-0000-0000-000066070000}"/>
    <cellStyle name="Normal 44 61" xfId="1894" xr:uid="{00000000-0005-0000-0000-000067070000}"/>
    <cellStyle name="Normal 44 62" xfId="1895" xr:uid="{00000000-0005-0000-0000-000068070000}"/>
    <cellStyle name="Normal 44 63" xfId="1896" xr:uid="{00000000-0005-0000-0000-000069070000}"/>
    <cellStyle name="Normal 44 64" xfId="1897" xr:uid="{00000000-0005-0000-0000-00006A070000}"/>
    <cellStyle name="Normal 44 65" xfId="1898" xr:uid="{00000000-0005-0000-0000-00006B070000}"/>
    <cellStyle name="Normal 44 66" xfId="1899" xr:uid="{00000000-0005-0000-0000-00006C070000}"/>
    <cellStyle name="Normal 44 67" xfId="1900" xr:uid="{00000000-0005-0000-0000-00006D070000}"/>
    <cellStyle name="Normal 44 68" xfId="1901" xr:uid="{00000000-0005-0000-0000-00006E070000}"/>
    <cellStyle name="Normal 44 69" xfId="1902" xr:uid="{00000000-0005-0000-0000-00006F070000}"/>
    <cellStyle name="Normal 44 7" xfId="1903" xr:uid="{00000000-0005-0000-0000-000070070000}"/>
    <cellStyle name="Normal 44 7 2" xfId="1904" xr:uid="{00000000-0005-0000-0000-000071070000}"/>
    <cellStyle name="Normal 44 70" xfId="1905" xr:uid="{00000000-0005-0000-0000-000072070000}"/>
    <cellStyle name="Normal 44 71" xfId="1906" xr:uid="{00000000-0005-0000-0000-000073070000}"/>
    <cellStyle name="Normal 44 72" xfId="1907" xr:uid="{00000000-0005-0000-0000-000074070000}"/>
    <cellStyle name="Normal 44 73" xfId="1908" xr:uid="{00000000-0005-0000-0000-000075070000}"/>
    <cellStyle name="Normal 44 74" xfId="1909" xr:uid="{00000000-0005-0000-0000-000076070000}"/>
    <cellStyle name="Normal 44 75" xfId="1910" xr:uid="{00000000-0005-0000-0000-000077070000}"/>
    <cellStyle name="Normal 44 8" xfId="1911" xr:uid="{00000000-0005-0000-0000-000078070000}"/>
    <cellStyle name="Normal 44 8 2" xfId="1912" xr:uid="{00000000-0005-0000-0000-000079070000}"/>
    <cellStyle name="Normal 44 9" xfId="1913" xr:uid="{00000000-0005-0000-0000-00007A070000}"/>
    <cellStyle name="Normal 44 9 2" xfId="1914" xr:uid="{00000000-0005-0000-0000-00007B070000}"/>
    <cellStyle name="Normal 44_INFORME DE EVALUACION TECNICO PRELIMINAR AJUSTADO" xfId="1915" xr:uid="{00000000-0005-0000-0000-00007C070000}"/>
    <cellStyle name="Normal 45" xfId="1916" xr:uid="{00000000-0005-0000-0000-00007D070000}"/>
    <cellStyle name="Normal 46" xfId="1917" xr:uid="{00000000-0005-0000-0000-00007E070000}"/>
    <cellStyle name="Normal 47" xfId="1918" xr:uid="{00000000-0005-0000-0000-00007F070000}"/>
    <cellStyle name="Normal 48" xfId="1919" xr:uid="{00000000-0005-0000-0000-000080070000}"/>
    <cellStyle name="Normal 49" xfId="1920" xr:uid="{00000000-0005-0000-0000-000081070000}"/>
    <cellStyle name="Normal 5" xfId="1921" xr:uid="{00000000-0005-0000-0000-000082070000}"/>
    <cellStyle name="Normal 5 2" xfId="1922" xr:uid="{00000000-0005-0000-0000-000083070000}"/>
    <cellStyle name="Normal 5 3" xfId="1923" xr:uid="{00000000-0005-0000-0000-000084070000}"/>
    <cellStyle name="Normal 5 3 2" xfId="1924" xr:uid="{00000000-0005-0000-0000-000085070000}"/>
    <cellStyle name="Normal 5 4" xfId="1925" xr:uid="{00000000-0005-0000-0000-000086070000}"/>
    <cellStyle name="Normal 5 5" xfId="1926" xr:uid="{00000000-0005-0000-0000-000087070000}"/>
    <cellStyle name="Normal 5 6" xfId="1927" xr:uid="{00000000-0005-0000-0000-000088070000}"/>
    <cellStyle name="Normal 50" xfId="1997" xr:uid="{6E3D7D3B-AD42-4E48-9E2B-319BCD50601C}"/>
    <cellStyle name="Normal 54" xfId="1928" xr:uid="{00000000-0005-0000-0000-000089070000}"/>
    <cellStyle name="Normal 58" xfId="1929" xr:uid="{00000000-0005-0000-0000-00008A070000}"/>
    <cellStyle name="Normal 6" xfId="1930" xr:uid="{00000000-0005-0000-0000-00008B070000}"/>
    <cellStyle name="Normal 6 2" xfId="1931" xr:uid="{00000000-0005-0000-0000-00008C070000}"/>
    <cellStyle name="Normal 6 3" xfId="1932" xr:uid="{00000000-0005-0000-0000-00008D070000}"/>
    <cellStyle name="Normal 6 4" xfId="1933" xr:uid="{00000000-0005-0000-0000-00008E070000}"/>
    <cellStyle name="Normal 61" xfId="1934" xr:uid="{00000000-0005-0000-0000-00008F070000}"/>
    <cellStyle name="Normal 62" xfId="1935" xr:uid="{00000000-0005-0000-0000-000090070000}"/>
    <cellStyle name="Normal 7" xfId="1936" xr:uid="{00000000-0005-0000-0000-000091070000}"/>
    <cellStyle name="Normal 7 2" xfId="1937" xr:uid="{00000000-0005-0000-0000-000092070000}"/>
    <cellStyle name="Normal 7 2 2" xfId="1938" xr:uid="{00000000-0005-0000-0000-000093070000}"/>
    <cellStyle name="Normal 7 3" xfId="1939" xr:uid="{00000000-0005-0000-0000-000094070000}"/>
    <cellStyle name="Normal 7 4" xfId="1940" xr:uid="{00000000-0005-0000-0000-000095070000}"/>
    <cellStyle name="Normal 7 5" xfId="1941" xr:uid="{00000000-0005-0000-0000-000096070000}"/>
    <cellStyle name="Normal 8" xfId="1942" xr:uid="{00000000-0005-0000-0000-000097070000}"/>
    <cellStyle name="Normal 8 2" xfId="1943" xr:uid="{00000000-0005-0000-0000-000098070000}"/>
    <cellStyle name="Normal 8 2 2" xfId="1944" xr:uid="{00000000-0005-0000-0000-000099070000}"/>
    <cellStyle name="Normal 8 3" xfId="1945" xr:uid="{00000000-0005-0000-0000-00009A070000}"/>
    <cellStyle name="Normal 8 4" xfId="1946" xr:uid="{00000000-0005-0000-0000-00009B070000}"/>
    <cellStyle name="Normal 8 5" xfId="1947" xr:uid="{00000000-0005-0000-0000-00009C070000}"/>
    <cellStyle name="Normal 9" xfId="1948" xr:uid="{00000000-0005-0000-0000-00009D070000}"/>
    <cellStyle name="Normal 9 2" xfId="1949" xr:uid="{00000000-0005-0000-0000-00009E070000}"/>
    <cellStyle name="Notas 2" xfId="1950" xr:uid="{00000000-0005-0000-0000-0000A2070000}"/>
    <cellStyle name="Notas 2 2" xfId="1951" xr:uid="{00000000-0005-0000-0000-0000A3070000}"/>
    <cellStyle name="Notas 3" xfId="1952" xr:uid="{00000000-0005-0000-0000-0000A4070000}"/>
    <cellStyle name="Notas 4" xfId="1953" xr:uid="{00000000-0005-0000-0000-0000A5070000}"/>
    <cellStyle name="Output" xfId="1954" xr:uid="{00000000-0005-0000-0000-0000A6070000}"/>
    <cellStyle name="Porcentaje" xfId="2004" builtinId="5"/>
    <cellStyle name="Porcentaje 2" xfId="1955" xr:uid="{00000000-0005-0000-0000-0000A8070000}"/>
    <cellStyle name="Porcentaje 2 2" xfId="1956" xr:uid="{00000000-0005-0000-0000-0000A9070000}"/>
    <cellStyle name="Porcentaje 2 3" xfId="2002" xr:uid="{D5F4B96A-920B-4B85-82A6-553E7743773D}"/>
    <cellStyle name="Porcentual 2" xfId="1957" xr:uid="{00000000-0005-0000-0000-0000AA070000}"/>
    <cellStyle name="Porcentual 2 2" xfId="1958" xr:uid="{00000000-0005-0000-0000-0000AB070000}"/>
    <cellStyle name="Porcentual 3" xfId="1959" xr:uid="{00000000-0005-0000-0000-0000AC070000}"/>
    <cellStyle name="Salida 2" xfId="1960" xr:uid="{00000000-0005-0000-0000-0000AD070000}"/>
    <cellStyle name="Salida 2 2" xfId="1961" xr:uid="{00000000-0005-0000-0000-0000AE070000}"/>
    <cellStyle name="Salida 3" xfId="1962" xr:uid="{00000000-0005-0000-0000-0000AF070000}"/>
    <cellStyle name="Salida 4" xfId="1963" xr:uid="{00000000-0005-0000-0000-0000B0070000}"/>
    <cellStyle name="TableStyleLight1" xfId="1964" xr:uid="{00000000-0005-0000-0000-0000B1070000}"/>
    <cellStyle name="Texto de advertencia 2" xfId="1965" xr:uid="{00000000-0005-0000-0000-0000B2070000}"/>
    <cellStyle name="Texto de advertencia 2 2" xfId="1966" xr:uid="{00000000-0005-0000-0000-0000B3070000}"/>
    <cellStyle name="Texto de advertencia 3" xfId="1967" xr:uid="{00000000-0005-0000-0000-0000B4070000}"/>
    <cellStyle name="Texto de advertencia 4" xfId="1968" xr:uid="{00000000-0005-0000-0000-0000B5070000}"/>
    <cellStyle name="Texto explicativo 2" xfId="1969" xr:uid="{00000000-0005-0000-0000-0000B6070000}"/>
    <cellStyle name="Texto explicativo 2 2" xfId="1970" xr:uid="{00000000-0005-0000-0000-0000B7070000}"/>
    <cellStyle name="Texto explicativo 3" xfId="1971" xr:uid="{00000000-0005-0000-0000-0000B8070000}"/>
    <cellStyle name="Texto explicativo 4" xfId="1972" xr:uid="{00000000-0005-0000-0000-0000B9070000}"/>
    <cellStyle name="Title" xfId="1973" xr:uid="{00000000-0005-0000-0000-0000BA070000}"/>
    <cellStyle name="Título 1 2" xfId="1974" xr:uid="{00000000-0005-0000-0000-0000BB070000}"/>
    <cellStyle name="Título 1 2 2" xfId="1975" xr:uid="{00000000-0005-0000-0000-0000BC070000}"/>
    <cellStyle name="Título 1 3" xfId="1976" xr:uid="{00000000-0005-0000-0000-0000BD070000}"/>
    <cellStyle name="Título 1 4" xfId="1977" xr:uid="{00000000-0005-0000-0000-0000BE070000}"/>
    <cellStyle name="Título 2 2" xfId="1978" xr:uid="{00000000-0005-0000-0000-0000BF070000}"/>
    <cellStyle name="Título 2 2 2" xfId="1979" xr:uid="{00000000-0005-0000-0000-0000C0070000}"/>
    <cellStyle name="Título 2 3" xfId="1980" xr:uid="{00000000-0005-0000-0000-0000C1070000}"/>
    <cellStyle name="Título 2 4" xfId="1981" xr:uid="{00000000-0005-0000-0000-0000C2070000}"/>
    <cellStyle name="Título 3 2" xfId="1982" xr:uid="{00000000-0005-0000-0000-0000C3070000}"/>
    <cellStyle name="Título 3 2 2" xfId="1983" xr:uid="{00000000-0005-0000-0000-0000C4070000}"/>
    <cellStyle name="Título 3 3" xfId="1984" xr:uid="{00000000-0005-0000-0000-0000C5070000}"/>
    <cellStyle name="Título 3 4" xfId="1985" xr:uid="{00000000-0005-0000-0000-0000C6070000}"/>
    <cellStyle name="Título 4" xfId="1986" xr:uid="{00000000-0005-0000-0000-0000C7070000}"/>
    <cellStyle name="Título 4 2" xfId="1987" xr:uid="{00000000-0005-0000-0000-0000C8070000}"/>
    <cellStyle name="Título 5" xfId="1988" xr:uid="{00000000-0005-0000-0000-0000C9070000}"/>
    <cellStyle name="Título 6" xfId="1989" xr:uid="{00000000-0005-0000-0000-0000CA070000}"/>
    <cellStyle name="Total 2" xfId="1990" xr:uid="{00000000-0005-0000-0000-0000CB070000}"/>
    <cellStyle name="Total 2 2" xfId="1991" xr:uid="{00000000-0005-0000-0000-0000CC070000}"/>
    <cellStyle name="Total 3" xfId="1992" xr:uid="{00000000-0005-0000-0000-0000CD070000}"/>
    <cellStyle name="Total 4" xfId="1993" xr:uid="{00000000-0005-0000-0000-0000CE070000}"/>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16" Type="http://schemas.openxmlformats.org/officeDocument/2006/relationships/externalLink" Target="externalLinks/externalLink1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66" Type="http://schemas.openxmlformats.org/officeDocument/2006/relationships/externalLink" Target="externalLinks/externalLink61.xml"/><Relationship Id="rId74" Type="http://schemas.openxmlformats.org/officeDocument/2006/relationships/externalLink" Target="externalLinks/externalLink69.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56.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externalLink" Target="externalLinks/externalLink51.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77" Type="http://schemas.openxmlformats.org/officeDocument/2006/relationships/styles" Target="styles.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externalLink" Target="externalLinks/externalLink62.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73" Type="http://schemas.openxmlformats.org/officeDocument/2006/relationships/externalLink" Target="externalLinks/externalLink68.xml"/><Relationship Id="rId7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4.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theme" Target="theme/theme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2" Type="http://schemas.openxmlformats.org/officeDocument/2006/relationships/worksheet" Target="worksheets/sheet2.xml"/><Relationship Id="rId29" Type="http://schemas.openxmlformats.org/officeDocument/2006/relationships/externalLink" Target="externalLinks/externalLink2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2920</xdr:colOff>
      <xdr:row>0</xdr:row>
      <xdr:rowOff>114300</xdr:rowOff>
    </xdr:from>
    <xdr:to>
      <xdr:col>2</xdr:col>
      <xdr:colOff>1773334</xdr:colOff>
      <xdr:row>5</xdr:row>
      <xdr:rowOff>55169</xdr:rowOff>
    </xdr:to>
    <xdr:pic>
      <xdr:nvPicPr>
        <xdr:cNvPr id="2" name="Imagen 1" descr="Logo PNNC">
          <a:extLst>
            <a:ext uri="{FF2B5EF4-FFF2-40B4-BE49-F238E27FC236}">
              <a16:creationId xmlns:a16="http://schemas.microsoft.com/office/drawing/2014/main" id="{B6EACBE1-BBE5-4577-BDFE-6EA4CB064D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8670" y="114300"/>
          <a:ext cx="2772444" cy="1074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868680</xdr:colOff>
      <xdr:row>0</xdr:row>
      <xdr:rowOff>226421</xdr:rowOff>
    </xdr:from>
    <xdr:to>
      <xdr:col>14</xdr:col>
      <xdr:colOff>744720</xdr:colOff>
      <xdr:row>4</xdr:row>
      <xdr:rowOff>26374</xdr:rowOff>
    </xdr:to>
    <xdr:pic>
      <xdr:nvPicPr>
        <xdr:cNvPr id="4" name="Imagen 3" descr="Soy Guardian de Chiribiquete">
          <a:extLst>
            <a:ext uri="{FF2B5EF4-FFF2-40B4-BE49-F238E27FC236}">
              <a16:creationId xmlns:a16="http://schemas.microsoft.com/office/drawing/2014/main" id="{8E524069-916A-4D81-A76D-166C5C19F77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07980" y="22642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930260</xdr:colOff>
      <xdr:row>24</xdr:row>
      <xdr:rowOff>106680</xdr:rowOff>
    </xdr:from>
    <xdr:to>
      <xdr:col>4</xdr:col>
      <xdr:colOff>541020</xdr:colOff>
      <xdr:row>43</xdr:row>
      <xdr:rowOff>131601</xdr:rowOff>
    </xdr:to>
    <xdr:pic>
      <xdr:nvPicPr>
        <xdr:cNvPr id="3" name="Imagen 2">
          <a:extLst>
            <a:ext uri="{FF2B5EF4-FFF2-40B4-BE49-F238E27FC236}">
              <a16:creationId xmlns:a16="http://schemas.microsoft.com/office/drawing/2014/main" id="{624DA47F-6AB7-EDAB-3DBA-49FEBF215EA6}"/>
            </a:ext>
          </a:extLst>
        </xdr:cNvPr>
        <xdr:cNvPicPr>
          <a:picLocks noChangeAspect="1"/>
        </xdr:cNvPicPr>
      </xdr:nvPicPr>
      <xdr:blipFill>
        <a:blip xmlns:r="http://schemas.openxmlformats.org/officeDocument/2006/relationships" r:embed="rId3"/>
        <a:stretch>
          <a:fillRect/>
        </a:stretch>
      </xdr:blipFill>
      <xdr:spPr>
        <a:xfrm>
          <a:off x="1227440" y="6050280"/>
          <a:ext cx="5043820" cy="33548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777240</xdr:colOff>
      <xdr:row>0</xdr:row>
      <xdr:rowOff>15240</xdr:rowOff>
    </xdr:from>
    <xdr:to>
      <xdr:col>1</xdr:col>
      <xdr:colOff>2791494</xdr:colOff>
      <xdr:row>5</xdr:row>
      <xdr:rowOff>116129</xdr:rowOff>
    </xdr:to>
    <xdr:pic>
      <xdr:nvPicPr>
        <xdr:cNvPr id="2" name="Imagen 1" descr="Logo PNNC">
          <a:extLst>
            <a:ext uri="{FF2B5EF4-FFF2-40B4-BE49-F238E27FC236}">
              <a16:creationId xmlns:a16="http://schemas.microsoft.com/office/drawing/2014/main" id="{DE90A8B3-234D-492A-9BF5-FADB8936F2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7240" y="1524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52325</xdr:colOff>
      <xdr:row>0</xdr:row>
      <xdr:rowOff>157841</xdr:rowOff>
    </xdr:from>
    <xdr:to>
      <xdr:col>5</xdr:col>
      <xdr:colOff>787248</xdr:colOff>
      <xdr:row>4</xdr:row>
      <xdr:rowOff>125434</xdr:rowOff>
    </xdr:to>
    <xdr:pic>
      <xdr:nvPicPr>
        <xdr:cNvPr id="3" name="Imagen 2" descr="Soy Guardian de Chiribiquete">
          <a:extLst>
            <a:ext uri="{FF2B5EF4-FFF2-40B4-BE49-F238E27FC236}">
              <a16:creationId xmlns:a16="http://schemas.microsoft.com/office/drawing/2014/main" id="{1D0F01D8-863C-49BF-91C6-7F4336D417E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75445" y="15784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388620</xdr:colOff>
      <xdr:row>4</xdr:row>
      <xdr:rowOff>15240</xdr:rowOff>
    </xdr:from>
    <xdr:to>
      <xdr:col>15</xdr:col>
      <xdr:colOff>3251</xdr:colOff>
      <xdr:row>13</xdr:row>
      <xdr:rowOff>133433</xdr:rowOff>
    </xdr:to>
    <xdr:pic>
      <xdr:nvPicPr>
        <xdr:cNvPr id="5" name="Imagen 4">
          <a:extLst>
            <a:ext uri="{FF2B5EF4-FFF2-40B4-BE49-F238E27FC236}">
              <a16:creationId xmlns:a16="http://schemas.microsoft.com/office/drawing/2014/main" id="{9E89AFE4-2ADB-942F-532E-37754053B85B}"/>
            </a:ext>
          </a:extLst>
        </xdr:cNvPr>
        <xdr:cNvPicPr>
          <a:picLocks noChangeAspect="1"/>
        </xdr:cNvPicPr>
      </xdr:nvPicPr>
      <xdr:blipFill>
        <a:blip xmlns:r="http://schemas.openxmlformats.org/officeDocument/2006/relationships" r:embed="rId3"/>
        <a:stretch>
          <a:fillRect/>
        </a:stretch>
      </xdr:blipFill>
      <xdr:spPr>
        <a:xfrm>
          <a:off x="13159740" y="822960"/>
          <a:ext cx="8286192" cy="2617553"/>
        </a:xfrm>
        <a:prstGeom prst="rect">
          <a:avLst/>
        </a:prstGeom>
      </xdr:spPr>
    </xdr:pic>
    <xdr:clientData/>
  </xdr:twoCellAnchor>
  <xdr:twoCellAnchor editAs="oneCell">
    <xdr:from>
      <xdr:col>7</xdr:col>
      <xdr:colOff>426720</xdr:colOff>
      <xdr:row>15</xdr:row>
      <xdr:rowOff>205741</xdr:rowOff>
    </xdr:from>
    <xdr:to>
      <xdr:col>14</xdr:col>
      <xdr:colOff>450908</xdr:colOff>
      <xdr:row>25</xdr:row>
      <xdr:rowOff>110708</xdr:rowOff>
    </xdr:to>
    <xdr:pic>
      <xdr:nvPicPr>
        <xdr:cNvPr id="6" name="Imagen 5">
          <a:extLst>
            <a:ext uri="{FF2B5EF4-FFF2-40B4-BE49-F238E27FC236}">
              <a16:creationId xmlns:a16="http://schemas.microsoft.com/office/drawing/2014/main" id="{6ED9368E-C8F4-7857-D89F-E1AE2C0627F7}"/>
            </a:ext>
          </a:extLst>
        </xdr:cNvPr>
        <xdr:cNvPicPr>
          <a:picLocks noChangeAspect="1"/>
        </xdr:cNvPicPr>
      </xdr:nvPicPr>
      <xdr:blipFill>
        <a:blip xmlns:r="http://schemas.openxmlformats.org/officeDocument/2006/relationships" r:embed="rId4"/>
        <a:stretch>
          <a:fillRect/>
        </a:stretch>
      </xdr:blipFill>
      <xdr:spPr>
        <a:xfrm>
          <a:off x="13197840" y="3855721"/>
          <a:ext cx="7903269" cy="28609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ogdgarcia\Users\FC3MIRIAMD\2004\VEN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INV-ALQUILER%20AGO-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Tmcjimenezf\COMPARTIDA%20P25\Documents%20and%20Settings\luis%20rojas\Configuraci&#243;n%20local\Archivos%20temporales%20de%20Internet\OLK3\Inv.%20Alquiler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ogdgarcia\Users\daniel\MISDOC~1\REPORTES\JTR_03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ocuments%20and%20Settings\SALAZJ01\Configuraci&#243;n%20local\Archivos%20temporales%20de%20Internet\OLK7\Retornos%20y%20PdeU%2020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ogdgarcia\Users\MISDOC~1\ANN_REP\RSALV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bog11fs01v\Documents_Users\martha%20lucia\CARTERA%202018\2018\INFORMES\NOVIEMBRE\Clasificaci&#243;n%20cartera%20noviembre%202018.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Bogdgarcia\Users\MISDOC~1\REPMENS\Telemarketing.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Bogdgarcia\Users\Users\FC5DANIE\MIRIAM%20D\REP%20MENS\2002\P&amp;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ogdgarcia\Users\MISDOC~1\REPMENS\OD_AUG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ogdgarcia\Users\MISDOC~1\ANN_REP\P&amp;LDIC99.xls" TargetMode="External"/></Relationships>
</file>

<file path=xl/externalLinks/_rels/externalLink13.xml.rels><?xml version="1.0" encoding="UTF-8" standalone="yes"?>
<Relationships xmlns="http://schemas.openxmlformats.org/package/2006/relationships"><Relationship Id="rId2" Type="http://schemas.microsoft.com/office/2019/04/relationships/externalLinkLongPath" Target="https://asesorescolpatria-my.sharepoint.com/Documents%20and%20Settings/sdgonzalez/Configuraci&#243;n%20local/Archivos%20temporales%20de%20Internet/Content.Outlook/3LEGPXM6/Modelos%20por%20sectores/Modelo%20Proyecci&#243;n%20Empresas%20y%20E%20x%20Sectores%202010-V2.xlsx?6152AE98" TargetMode="External"/><Relationship Id="rId1" Type="http://schemas.openxmlformats.org/officeDocument/2006/relationships/externalLinkPath" Target="file:///\\6152AE98\Modelo%20Proyecci&#243;n%20Empresas%20y%20E%20x%20Sectores%202010-V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oggrodriguez\negocios%20actuales\Mis%20documentos\MARTHA%20E\RELACI&#211;N%20%20SINIESTROS\RELACI&#211;N%20%20SINIESTROS\SINIESTROS%20%20GENERAL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Wcalcor036\compart.%20ric\RENOVACIONES\INGENIO%20SAN%20CARLOS_1.9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1_davila\2006\renovaciones\331612_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ogdgarcia\Users\MISDOC~1\ANN_REP\BM_10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ogdgarcia\Users\MISDOC~1\nuevo\du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pm-file\0600\CAMARA%20SOAT\COMPENSACION%20SOAT\ACUERDO%20DECRETO%202078-03\A&#209;O%202011\SOPORTES%20COMPENSACION\10%20-%20Compensaci&#243;n%20Octubre%202011.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ogdgarcia\Users\MISDOC~1\Analisis_Financ\FSalmeron.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ogdgarcia\Users\Users\FC5DANIE\Users\Fc3rluna\Board%20Meeting\bm_20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OFFDEPOT-MX\VOL1\WINNT\Profiles\rluna\Personal\Finanzas\Ppto2001\CD.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OFFDEPOT-MX\VOL1\WINNT\Profiles\rluna\Personal\Finanzas\Ppto2001\D-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ogdgarcia\Users\Users\FC5DANIE\WINNT\Profiles\rluna\Personal\Finanzas\Ppto2001\D-3.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C:\Users\amorales\Desktop\ALEXANDRA%20MORALES%20PALACIO\AGENCIA%20DE%20REINCORPORACION%20NACIONAL\PROCESO%202023\AUTOS%202023\Autos%202023\ARN%20simulador_amp_segurosvehiculos2g_v18_20-12-2022.xlsm" TargetMode="External"/><Relationship Id="rId1" Type="http://schemas.openxmlformats.org/officeDocument/2006/relationships/externalLinkPath" Target="https://hyperioncloud-my.sharepoint.com/Users/amorales/Desktop/ALEXANDRA%20MORALES%20PALACIO/AGENCIA%20DE%20REINCORPORACION%20NACIONAL/PROCESO%202023/AUTOS%202023/Autos%202023/ARN%20simulador_amp_segurosvehiculos2g_v18_20-12-2022.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oggrodriguez\negocios%20actuales\DOCUME~1\JOSECA~1\CONFIG~1\Temp\Rar$DI00.578\2516.%20HACIENDA%20LA%20CABA&#209;A%2012%20ENE%20201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Bogdgarcia\Users\Users\FC5DANIE\Users\Fc3rluna\Forecast\FORECAST_P&amp;L_2002%20(ver_6_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Tmcjimenezf\COMPARTIDA%20P25\Users\cc6690\AppData\Local\Temp\notes4E85C8\Base%20Nueva%20Proces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Jaime%20Salazar\ultimos\Backup122002%20a%200620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pro-share2013/datos/Users/dfsanchezs/AppData/Local/Microsoft/Windows/Temporary%20Internet%20Files/Content.Outlook/MUFGBNH0/MODELO%20PYG%20AUTOS%20MARZO%202016%20v6%20(002).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tmaalverezb\compartida%20p25\datos\Users\davargasm\AppData\Local\Microsoft\Windows\Temporary%20Internet%20Files\Content.Outlook\IM3DBWUL\modelo%20evalua%20SOAT%20MAYO%202015.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tmcjimenezf\compartida%20p25\3.%20PYG'SY%20PRESENTACIONES\P%20Y%20G%20y%20PRESENTACIONES%20CAO\PyG%20Anterior\P%20Y%20G%20Y%20ANALISIS%20VERSION%202017.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backup%20servidor\Documents%20and%20Settings\LONJA\Escritorio\Avaluos%20Provisional\AVALUOS%20IMPRESOS\FRMASIST.XLS" TargetMode="External"/></Relationships>
</file>

<file path=xl/externalLinks/_rels/externalLink34.xml.rels><?xml version="1.0" encoding="UTF-8" standalone="yes"?>
<Relationships xmlns="http://schemas.openxmlformats.org/package/2006/relationships"><Relationship Id="rId3" Type="http://schemas.openxmlformats.org/officeDocument/2006/relationships/externalLinkPath" Target="https://asesorescolpatria.sharepoint.com/sites/licitacionesnacionales/Documentos%20compartidos/General/PROCESOS%20NACIONALES/SERVICIO%20NACIONAL%20DE%20APRENDIZAJE%20&#8211;%20SENA/2024%20-%20GENERALES/5.%20CONDICIONES%20APROBADAS/1.%20CARPETA%20TECNICA/2.%20PyG2023_v5_feb-%20SENA%20Proyectado_ULTIMO%20(2).xlsm" TargetMode="External"/><Relationship Id="rId2" Type="http://schemas.microsoft.com/office/2019/04/relationships/externalLinkLongPath" Target="https://asesorescolpatria.sharepoint.com/sites/licitacionesnacionales/Documentos%20compartidos/General/PROCESOS%20NACIONALES/SERVICIO%20NACIONAL%20DE%20APRENDIZAJE%20&#8211;%20SENA/2024%20-%20GENERALES/5.%20CONDICIONES%20APROBADAS/1.%20CARPETA%20TECNICA/2.%20PyG2023_v5_feb-%20SENA%20Proyectado_ULTIMO%20(2).xlsm?80338085" TargetMode="External"/><Relationship Id="rId1" Type="http://schemas.openxmlformats.org/officeDocument/2006/relationships/externalLinkPath" Target="file:///\\80338085\2.%20PyG2023_v5_feb-%20SENA%20Proyectado_ULTIMO%20(2).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osgr001\Grupo_Economico\Grupo_Economico\Documents%20and%20Settings\GC70122\Configuraci&#243;n%20local\Archivos%20temporales%20de%20Internet\OLK8\Users\darcila\Desktop\RENTAL\REPORTES%20RENTAL%20STORE\INVENTARIO\INV.JUL-%201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Tmcjimenezf\COMPARTIDA%20P25\Documents%20and%20Settings\jr70143\Configuraci&#243;n%20local\Archivos%20temporales%20de%20Internet\OLK7A\RESUMENES\John%20Jammez%20Zapata\Cigsa%2020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backup%20servidor\Documents%20and%20Settings\LONJA\Escritorio\Avaluos%20Provisional\AVALUOS%20IMPRESOS\FrmAsistek.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ogdgarcia\Users\DOCUME~1\JMARTI~1\CONFIG~1\Temp\VENTAS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Boggrodriguez\negocios%20actuales\BRIDGESTONE\PROP%20COLPATRIA\SLIP%20CONDICIONES%20AU%20ARTURO%20CALL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YAM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Users\AGOMEZ\AppData\Local\Microsoft\Windows\INetCache\Content.Outlook\B8X0MHZF\MINISTERIO%20DE%20JUSTICIA%20Y%20DEL%20DERECHO%20%20LICITACIONE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Bogdgarcia\Users\Users\FC5DANIE\Users\Fc3rluna\ppto2002\Telemarketing.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lusterwinfs1fs\public\RiesgoTransaccional\Tarjetas\VIGENCIAS\Copia%20de%20Reporte%20Monitoreo%202009%20-%202012.xlsm"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Bogdgarcia\Users\MISDOC~1\REPMENS\ANALP&amp;~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GENERAL\AU%20ELECTROMANUFACTURA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lusterwinfs2fs\DIRECCION%20TECNICA\COLECTIVAS\Backup122002%20a%20062003.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Trabajo/Gerencia%20T&#233;cnica/Renovaciones/GILAT/Propuesta%20renovaci&#243;n/GILAT%20-%20Oferta%20de%20renovaci&#243;n%202011-2012%2028-04-2011.xls" TargetMode="External"/><Relationship Id="rId1" Type="http://schemas.openxmlformats.org/officeDocument/2006/relationships/externalLinkPath" Target="/Trabajo/Gerencia%20T&#233;cnica/Renovaciones/GILAT/Propuesta%20renovaci&#243;n/GILAT%20-%20Oferta%20de%20renovaci&#243;n%202011-2012%2028-04-201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Bogdgarcia\Users\Users\FC5DANIE\Users\FC3MIRIAMD\2003\VENTA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Bogdgarcia\Users\TEMP\8210.11%20Costo%20de%20Ventas%20Combined%20Leadsheet%20-%20JDA%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T:\DOCUME~1\GRODRI~1\LOCALS~1\Temp\notesE1EF34\Tarifa%20Nov200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ogdgarcia\Users\Users\FC5DANIE\MIRIAM%20D\REP%20MENS\MIRIAMD\COMPL20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Tmcjimenezf\COMPARTIDA%20P25\U1nelsom\RESUMEN%202005\Electromanufactura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Offdepot-mx\VOL1\Users\FC3AARON\ppto2001\META200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Offdepot-mx\VOL1\MISDOC~1\PPTO'99\PBASE9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asesorescolpatria-my.sharepoint.com/Documents%20and%20Settings/sdgonzalez/Configuraci&#243;n%20local/Archivos%20temporales%20de%20Internet/Content.Outlook/3LEGPXM6/Modelo%20Proyecci&#243;n%20Generales%202010%20V3%20-%20Corredores.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Bogdgarcia\Users\Users\FC5DANIE\MISDOC~1\PPTO2000\GOA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bosgr001\Grupo_Economico\Grupo_Economico\Documents%20and%20Settings\GC70122\Configuraci&#243;n%20local\Archivos%20temporales%20de%20Internet\OLK8\Documents%20and%20Settings\mlrodriguez\Escritorio\INVENTARIO%20E.MENOR1.xls"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magarcia/Desktop/PARQUES%20NACIONALES/TERCERA%20ENTREGA%20CORREDORES%20DE%20SEGUROS/PROPIEDAD%20PLANTA%20Y%20EQUIPO%20AL%2031-08-2026%20PARA%20SEGUROS.xlsx" TargetMode="External"/><Relationship Id="rId1" Type="http://schemas.openxmlformats.org/officeDocument/2006/relationships/externalLinkPath" Target="/Users/magarcia/Desktop/PARQUES%20NACIONALES/TERCERA%20ENTREGA%20CORREDORES%20DE%20SEGUROS/PROPIEDAD%20PLANTA%20Y%20EQUIPO%20AL%2031-08-2026%20PARA%20SEGURO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Bogdgarcia\Users\daniel\MISDOC~1\ANN_REP\BM_03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OFFDEPOT-MX\VOL1\WINNT\Profiles\rluna\Personal\Finanzas\Ppto2001\D-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Bogdgarcia\Users\MISDOC~1\Presupuestos\PPTO2000\PPTO200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Boggrodriguez\negocios%20actuales\Mis%20documentos\agg1\Mis%20documentos\AGG\MAPFRE\RENOVACION\CUADROS%20RENOVACION%202001%20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Tmcjimenezf\COMPARTIDA%20P25\1_davila\2006\renovaciones\C-dicembre.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OG-USP-01\mydocs1\TEMP\C.Lotus.Notes.Data\Agribrands%20Purin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backup/Backup%209062019/Downloads/Licitaci&#243;n%20Palmira/MUNICIPIO%20DE%20PALMIRA%2017%2004%202012%20autos.xls" TargetMode="External"/><Relationship Id="rId1" Type="http://schemas.openxmlformats.org/officeDocument/2006/relationships/externalLinkPath" Target="/backup/Backup%209062019/Downloads/Licitaci&#243;n%20Palmira/MUNICIPIO%20DE%20PALMIRA%2017%2004%202012%20auto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file:///\\10.17.70.2\d-a-aLicitaciones_Sena\SOAT\INCLUSIONES\Simulador%20SOAT%20-INCLUSI&#211;N%20OHK894%20y%20OHK895.xlsm" TargetMode="External"/><Relationship Id="rId1" Type="http://schemas.openxmlformats.org/officeDocument/2006/relationships/externalLinkPath" Target="file:///\\10.17.70.2\d-a-aLicitaciones_Sena\SOAT\INCLUSIONES\Simulador%20SOAT%20-INCLUSI&#211;N%20OHK894%20y%20OHK895.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Bogdgarcia\Users\Users\FC5DANIE\Users\FC5DANIE\PPTOVENTAS20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Bogdgarcia\Users\Users\FC5DANIE\Users\Fc3rluna\JTR2000\jtr_12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OFFDEPOT-MX\VOL1\Users\Fc3rluna\Forecast\VENTA%20DIC%202001(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UAL MZO"/>
      <sheetName val="MARZO"/>
      <sheetName val="ANUAL FEB"/>
      <sheetName val="FEBRERO"/>
      <sheetName val="VTA 03"/>
      <sheetName val="ENERO"/>
      <sheetName val="BASE DATOS"/>
      <sheetName val="ANUAL JUNIO"/>
      <sheetName val="JUNIO"/>
      <sheetName val="ANUAL MAYO"/>
      <sheetName val="MAYO"/>
      <sheetName val="ANUAL ABR"/>
      <sheetName val="ABRIL"/>
    </sheetNames>
    <sheetDataSet>
      <sheetData sheetId="0" refreshError="1"/>
      <sheetData sheetId="1" refreshError="1"/>
      <sheetData sheetId="2" refreshError="1"/>
      <sheetData sheetId="3" refreshError="1"/>
      <sheetData sheetId="4" refreshError="1"/>
      <sheetData sheetId="5" refreshError="1">
        <row r="116">
          <cell r="U116">
            <v>138240.66</v>
          </cell>
        </row>
        <row r="122">
          <cell r="U122">
            <v>0</v>
          </cell>
        </row>
        <row r="123">
          <cell r="U123">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QUIPOS"/>
      <sheetName val="INV-PLANTAS"/>
      <sheetName val="INVE-ACCESORIOS"/>
      <sheetName val="NOTAS"/>
      <sheetName val="list"/>
      <sheetName val="INCENDIO"/>
    </sheetNames>
    <sheetDataSet>
      <sheetData sheetId="0"/>
      <sheetData sheetId="1"/>
      <sheetData sheetId="2"/>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QUIPOS"/>
      <sheetName val="INV-PLANTAS"/>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5-P&amp;L-99"/>
      <sheetName val="Competencia"/>
      <sheetName val="META"/>
      <sheetName val="P&amp;L_COMP"/>
      <sheetName val="PPTO"/>
      <sheetName val="Ventas"/>
      <sheetName val="vtas_m"/>
      <sheetName val="vtas_a"/>
      <sheetName val="Forecast"/>
      <sheetName val="Hoja1"/>
    </sheetNames>
    <sheetDataSet>
      <sheetData sheetId="0" refreshError="1"/>
      <sheetData sheetId="1" refreshError="1"/>
      <sheetData sheetId="2" refreshError="1"/>
      <sheetData sheetId="3" refreshError="1"/>
      <sheetData sheetId="4" refreshError="1"/>
      <sheetData sheetId="5" refreshError="1">
        <row r="29">
          <cell r="B29">
            <v>2000</v>
          </cell>
          <cell r="C29">
            <v>1998</v>
          </cell>
          <cell r="D29">
            <v>1998</v>
          </cell>
          <cell r="E29" t="str">
            <v>Var $</v>
          </cell>
          <cell r="F29" t="str">
            <v>Var vs '99 *</v>
          </cell>
        </row>
        <row r="30">
          <cell r="C30" t="str">
            <v>Nominal</v>
          </cell>
          <cell r="D30" t="str">
            <v>valorizado</v>
          </cell>
        </row>
        <row r="32">
          <cell r="A32" t="str">
            <v>December</v>
          </cell>
        </row>
        <row r="34">
          <cell r="A34" t="str">
            <v>Comparable Stores</v>
          </cell>
          <cell r="B34">
            <v>21404.822414988135</v>
          </cell>
          <cell r="C34">
            <v>15027.934720967844</v>
          </cell>
          <cell r="D34">
            <v>16879.37627859108</v>
          </cell>
          <cell r="E34">
            <v>4525.4461363970549</v>
          </cell>
          <cell r="F34">
            <v>0.2681050568282487</v>
          </cell>
        </row>
        <row r="36">
          <cell r="A36" t="str">
            <v>Not Comparable St.</v>
          </cell>
          <cell r="B36">
            <v>6135.9769801096372</v>
          </cell>
          <cell r="C36">
            <v>1091.3444372098893</v>
          </cell>
          <cell r="D36">
            <v>1225.7980718741476</v>
          </cell>
          <cell r="E36" t="str">
            <v>nc</v>
          </cell>
          <cell r="F36" t="str">
            <v>nc</v>
          </cell>
        </row>
        <row r="38">
          <cell r="A38" t="str">
            <v>Total Company</v>
          </cell>
          <cell r="B38">
            <v>27540.799395097773</v>
          </cell>
          <cell r="C38">
            <v>16119.279158177733</v>
          </cell>
          <cell r="D38">
            <v>18105.17435046523</v>
          </cell>
          <cell r="E38">
            <v>9435.625044632543</v>
          </cell>
          <cell r="F38">
            <v>0.52115626516405711</v>
          </cell>
        </row>
        <row r="41">
          <cell r="A41" t="str">
            <v>Enero - Marzo 2000</v>
          </cell>
        </row>
        <row r="43">
          <cell r="A43" t="str">
            <v>Comparable Stores</v>
          </cell>
          <cell r="B43">
            <v>520347.51</v>
          </cell>
          <cell r="C43">
            <v>83816.029909054632</v>
          </cell>
          <cell r="D43">
            <v>94142.164793850156</v>
          </cell>
          <cell r="E43">
            <v>426205.34520614985</v>
          </cell>
          <cell r="F43">
            <v>0.192</v>
          </cell>
        </row>
        <row r="45">
          <cell r="A45" t="str">
            <v>Not Comparable St.</v>
          </cell>
          <cell r="B45">
            <v>68068.467000000004</v>
          </cell>
          <cell r="C45">
            <v>25894.33114196299</v>
          </cell>
          <cell r="D45">
            <v>29084.512738652829</v>
          </cell>
          <cell r="E45" t="str">
            <v>nc</v>
          </cell>
          <cell r="F45" t="str">
            <v>nc</v>
          </cell>
        </row>
        <row r="47">
          <cell r="A47" t="str">
            <v>Total Company</v>
          </cell>
          <cell r="B47">
            <v>588415.97699999996</v>
          </cell>
          <cell r="C47">
            <v>109710.36105101762</v>
          </cell>
          <cell r="D47">
            <v>123226.67753250299</v>
          </cell>
          <cell r="E47">
            <v>465189.29946749698</v>
          </cell>
          <cell r="F47">
            <v>0.34499999999999997</v>
          </cell>
        </row>
        <row r="51">
          <cell r="A51" t="str">
            <v>* Incluye Inflación Estimada de  10.59%</v>
          </cell>
        </row>
      </sheetData>
      <sheetData sheetId="6" refreshError="1"/>
      <sheetData sheetId="7" refreshError="1"/>
      <sheetData sheetId="8" refreshError="1">
        <row r="1">
          <cell r="A1" t="str">
            <v>CONSOLIDATED</v>
          </cell>
          <cell r="U1" t="str">
            <v>CONSOLIDATED</v>
          </cell>
        </row>
        <row r="2">
          <cell r="A2" t="str">
            <v>FORECAST PROFIT &amp; LOSS 2000</v>
          </cell>
          <cell r="U2" t="str">
            <v>FORECAST PROFIT &amp; LOSS 2000</v>
          </cell>
        </row>
        <row r="3">
          <cell r="A3" t="str">
            <v>(THOUSAND OF $ PESOS)</v>
          </cell>
          <cell r="U3" t="str">
            <v>(THOUSAND OF $ PESOS)</v>
          </cell>
        </row>
        <row r="5">
          <cell r="A5" t="str">
            <v>META</v>
          </cell>
          <cell r="U5" t="str">
            <v>META</v>
          </cell>
        </row>
        <row r="6">
          <cell r="C6" t="str">
            <v xml:space="preserve"> </v>
          </cell>
        </row>
        <row r="7">
          <cell r="C7" t="str">
            <v>Enero</v>
          </cell>
          <cell r="D7" t="str">
            <v>%</v>
          </cell>
          <cell r="E7" t="str">
            <v>Febrero</v>
          </cell>
          <cell r="F7" t="str">
            <v>%</v>
          </cell>
          <cell r="G7" t="str">
            <v>Marzo</v>
          </cell>
          <cell r="H7" t="str">
            <v>%</v>
          </cell>
          <cell r="I7" t="str">
            <v>ENE - MAR</v>
          </cell>
          <cell r="J7" t="str">
            <v>%</v>
          </cell>
          <cell r="K7" t="str">
            <v>Abril</v>
          </cell>
          <cell r="L7" t="str">
            <v>%</v>
          </cell>
          <cell r="M7" t="str">
            <v>Mayo</v>
          </cell>
          <cell r="N7" t="str">
            <v>%</v>
          </cell>
          <cell r="O7" t="str">
            <v>Junio</v>
          </cell>
          <cell r="P7" t="str">
            <v>%</v>
          </cell>
          <cell r="Q7" t="str">
            <v>Julio</v>
          </cell>
          <cell r="R7" t="str">
            <v>%</v>
          </cell>
          <cell r="S7" t="str">
            <v>Agosto</v>
          </cell>
          <cell r="T7" t="str">
            <v>%</v>
          </cell>
          <cell r="W7" t="str">
            <v>Septiembre</v>
          </cell>
          <cell r="X7" t="str">
            <v>%</v>
          </cell>
          <cell r="Y7" t="str">
            <v>Octubre</v>
          </cell>
          <cell r="Z7" t="str">
            <v>%</v>
          </cell>
          <cell r="AA7" t="str">
            <v>Noviembre</v>
          </cell>
          <cell r="AB7" t="str">
            <v>%</v>
          </cell>
          <cell r="AC7" t="str">
            <v>Diciembre</v>
          </cell>
          <cell r="AD7" t="str">
            <v>%</v>
          </cell>
          <cell r="AE7" t="str">
            <v>Total</v>
          </cell>
          <cell r="AF7" t="str">
            <v>%</v>
          </cell>
        </row>
        <row r="8">
          <cell r="A8" t="str">
            <v>Stores</v>
          </cell>
          <cell r="C8" t="str">
            <v>REALES</v>
          </cell>
          <cell r="E8" t="str">
            <v>REALES</v>
          </cell>
          <cell r="G8" t="str">
            <v>REALES</v>
          </cell>
          <cell r="I8" t="str">
            <v>REALES</v>
          </cell>
          <cell r="K8" t="str">
            <v>META</v>
          </cell>
          <cell r="M8" t="str">
            <v>META</v>
          </cell>
          <cell r="O8" t="str">
            <v>META</v>
          </cell>
          <cell r="Q8" t="str">
            <v>META</v>
          </cell>
          <cell r="S8" t="str">
            <v>META</v>
          </cell>
          <cell r="U8" t="str">
            <v>Stores</v>
          </cell>
          <cell r="W8" t="str">
            <v>META</v>
          </cell>
          <cell r="Y8" t="str">
            <v>META</v>
          </cell>
          <cell r="AA8" t="str">
            <v>META</v>
          </cell>
          <cell r="AC8" t="str">
            <v>META</v>
          </cell>
          <cell r="AE8">
            <v>56</v>
          </cell>
        </row>
        <row r="10">
          <cell r="A10" t="str">
            <v>Revenues</v>
          </cell>
          <cell r="C10">
            <v>154271.01</v>
          </cell>
          <cell r="D10" t="str">
            <v xml:space="preserve"> </v>
          </cell>
          <cell r="E10">
            <v>190909.1</v>
          </cell>
          <cell r="F10" t="str">
            <v xml:space="preserve"> </v>
          </cell>
          <cell r="G10">
            <v>243235.86</v>
          </cell>
          <cell r="H10" t="str">
            <v xml:space="preserve"> </v>
          </cell>
          <cell r="I10">
            <v>588415.97</v>
          </cell>
          <cell r="J10" t="str">
            <v xml:space="preserve"> </v>
          </cell>
          <cell r="K10">
            <v>160065.44445905616</v>
          </cell>
          <cell r="L10" t="str">
            <v xml:space="preserve"> </v>
          </cell>
          <cell r="M10">
            <v>171628.63424474615</v>
          </cell>
          <cell r="N10" t="str">
            <v xml:space="preserve"> </v>
          </cell>
          <cell r="O10">
            <v>232863.96922289522</v>
          </cell>
          <cell r="P10" t="str">
            <v xml:space="preserve"> </v>
          </cell>
          <cell r="Q10">
            <v>189676.21097400601</v>
          </cell>
          <cell r="R10" t="str">
            <v xml:space="preserve"> </v>
          </cell>
          <cell r="S10">
            <v>225556.03206984026</v>
          </cell>
          <cell r="T10" t="str">
            <v xml:space="preserve"> </v>
          </cell>
          <cell r="U10" t="str">
            <v>Revenues</v>
          </cell>
          <cell r="W10">
            <v>306585.28186158516</v>
          </cell>
          <cell r="X10" t="str">
            <v xml:space="preserve"> </v>
          </cell>
          <cell r="Y10">
            <v>211770.29183132877</v>
          </cell>
          <cell r="Z10" t="str">
            <v xml:space="preserve"> </v>
          </cell>
          <cell r="AA10">
            <v>198295.31744933018</v>
          </cell>
          <cell r="AB10" t="str">
            <v xml:space="preserve"> </v>
          </cell>
          <cell r="AC10">
            <v>324955.07414198935</v>
          </cell>
          <cell r="AD10" t="str">
            <v xml:space="preserve"> </v>
          </cell>
          <cell r="AE10">
            <v>2609812.2262547775</v>
          </cell>
          <cell r="AF10" t="str">
            <v xml:space="preserve"> </v>
          </cell>
        </row>
        <row r="12">
          <cell r="A12" t="str">
            <v>Gross Profit:</v>
          </cell>
          <cell r="K12" t="str">
            <v xml:space="preserve"> </v>
          </cell>
          <cell r="U12" t="str">
            <v>Gross Profit:</v>
          </cell>
        </row>
        <row r="13">
          <cell r="A13" t="str">
            <v xml:space="preserve">  Store/Telemarketing</v>
          </cell>
          <cell r="C13">
            <v>36702.25</v>
          </cell>
          <cell r="D13">
            <v>0.23790762762232515</v>
          </cell>
          <cell r="E13">
            <v>43163.92</v>
          </cell>
          <cell r="F13">
            <v>0.22609671304301365</v>
          </cell>
          <cell r="G13">
            <v>51517.39</v>
          </cell>
          <cell r="H13">
            <v>0.21180014328479363</v>
          </cell>
          <cell r="I13">
            <v>131383.56</v>
          </cell>
          <cell r="J13">
            <v>0.22328347070525636</v>
          </cell>
          <cell r="K13">
            <v>36297.642208037301</v>
          </cell>
          <cell r="L13">
            <v>0.22676750956901276</v>
          </cell>
          <cell r="M13">
            <v>39032.677627705059</v>
          </cell>
          <cell r="N13">
            <v>0.22742520675217642</v>
          </cell>
          <cell r="O13">
            <v>53330.074607212067</v>
          </cell>
          <cell r="P13">
            <v>0.22901814645341298</v>
          </cell>
          <cell r="Q13">
            <v>43047.342365348813</v>
          </cell>
          <cell r="R13">
            <v>0.22695172021992885</v>
          </cell>
          <cell r="S13">
            <v>53438.320829644646</v>
          </cell>
          <cell r="T13">
            <v>0.23691816325753692</v>
          </cell>
          <cell r="U13" t="str">
            <v xml:space="preserve">  Store/Telemarketing</v>
          </cell>
          <cell r="W13">
            <v>73212.840853974441</v>
          </cell>
          <cell r="X13">
            <v>0.23880089875621632</v>
          </cell>
          <cell r="Y13">
            <v>47961.938622971524</v>
          </cell>
          <cell r="Z13">
            <v>0.22648095825061404</v>
          </cell>
          <cell r="AA13">
            <v>44876.924770172613</v>
          </cell>
          <cell r="AB13">
            <v>0.22631358797284704</v>
          </cell>
          <cell r="AC13">
            <v>74813.594476058162</v>
          </cell>
          <cell r="AD13">
            <v>0.23022750044324067</v>
          </cell>
          <cell r="AE13">
            <v>597394.91636112472</v>
          </cell>
          <cell r="AF13">
            <v>0.22890340935310083</v>
          </cell>
        </row>
        <row r="14">
          <cell r="A14" t="str">
            <v xml:space="preserve">  Business Services</v>
          </cell>
          <cell r="C14">
            <v>926</v>
          </cell>
          <cell r="D14">
            <v>6.0024239161978648E-3</v>
          </cell>
          <cell r="E14">
            <v>1971.12</v>
          </cell>
          <cell r="F14">
            <v>1.0324913794051723E-2</v>
          </cell>
          <cell r="G14">
            <v>2792.35</v>
          </cell>
          <cell r="H14">
            <v>1.1480009567668188E-2</v>
          </cell>
          <cell r="I14">
            <v>5689.4699999999993</v>
          </cell>
          <cell r="J14">
            <v>9.6691291366548058E-3</v>
          </cell>
          <cell r="K14">
            <v>1800.1993082295937</v>
          </cell>
          <cell r="L14">
            <v>1.1246645484997698E-2</v>
          </cell>
          <cell r="M14">
            <v>1791.3483034337351</v>
          </cell>
          <cell r="N14">
            <v>1.0437351035953788E-2</v>
          </cell>
          <cell r="O14">
            <v>2447.4695575585138</v>
          </cell>
          <cell r="P14">
            <v>1.0510297345382009E-2</v>
          </cell>
          <cell r="Q14">
            <v>2007.3069722308255</v>
          </cell>
          <cell r="R14">
            <v>1.0582808260050676E-2</v>
          </cell>
          <cell r="S14">
            <v>1726.5850754864721</v>
          </cell>
          <cell r="T14">
            <v>7.6547945077871347E-3</v>
          </cell>
          <cell r="U14" t="str">
            <v xml:space="preserve">  Business Services</v>
          </cell>
          <cell r="W14">
            <v>2345.5071441526338</v>
          </cell>
          <cell r="X14">
            <v>7.6504231707103468E-3</v>
          </cell>
          <cell r="Y14">
            <v>2330.1028050451209</v>
          </cell>
          <cell r="Z14">
            <v>1.1002973008607864E-2</v>
          </cell>
          <cell r="AA14">
            <v>2192.5643495391678</v>
          </cell>
          <cell r="AB14">
            <v>1.1057065682347378E-2</v>
          </cell>
          <cell r="AC14">
            <v>3793.6104554357826</v>
          </cell>
          <cell r="AD14">
            <v>1.1674261328131045E-2</v>
          </cell>
          <cell r="AE14">
            <v>26124.163971111841</v>
          </cell>
          <cell r="AF14">
            <v>1.0009978384000997E-2</v>
          </cell>
        </row>
        <row r="15">
          <cell r="A15" t="str">
            <v xml:space="preserve">  Rebates &amp; Allow.</v>
          </cell>
          <cell r="C15">
            <v>2685.16</v>
          </cell>
          <cell r="D15">
            <v>1.7405473653151034E-2</v>
          </cell>
          <cell r="E15">
            <v>4915.05</v>
          </cell>
          <cell r="F15">
            <v>2.5745498774023868E-2</v>
          </cell>
          <cell r="G15">
            <v>5791.49</v>
          </cell>
          <cell r="H15">
            <v>2.3810181607267941E-2</v>
          </cell>
          <cell r="I15">
            <v>13391.7</v>
          </cell>
          <cell r="J15">
            <v>2.2758899626738549E-2</v>
          </cell>
          <cell r="K15">
            <v>4606.6834915316367</v>
          </cell>
          <cell r="L15">
            <v>2.878E-2</v>
          </cell>
          <cell r="M15">
            <v>4939.4720935637943</v>
          </cell>
          <cell r="N15">
            <v>2.878E-2</v>
          </cell>
          <cell r="O15">
            <v>6701.8250342349247</v>
          </cell>
          <cell r="P15">
            <v>2.878E-2</v>
          </cell>
          <cell r="Q15">
            <v>5458.881351831893</v>
          </cell>
          <cell r="R15">
            <v>2.878E-2</v>
          </cell>
          <cell r="S15">
            <v>6491.502602970003</v>
          </cell>
          <cell r="T15">
            <v>2.878E-2</v>
          </cell>
          <cell r="U15" t="str">
            <v xml:space="preserve">  Rebates &amp; Allow.</v>
          </cell>
          <cell r="W15">
            <v>8823.5244119764211</v>
          </cell>
          <cell r="X15">
            <v>2.878E-2</v>
          </cell>
          <cell r="Y15">
            <v>6094.7489989056421</v>
          </cell>
          <cell r="Z15">
            <v>2.878E-2</v>
          </cell>
          <cell r="AA15">
            <v>5706.9392361917226</v>
          </cell>
          <cell r="AB15">
            <v>2.878E-2</v>
          </cell>
          <cell r="AC15">
            <v>11659.388060214576</v>
          </cell>
          <cell r="AD15">
            <v>3.5879999999999995E-2</v>
          </cell>
          <cell r="AE15">
            <v>73874.665281420603</v>
          </cell>
          <cell r="AF15">
            <v>2.8306505938718345E-2</v>
          </cell>
        </row>
        <row r="16">
          <cell r="A16" t="str">
            <v xml:space="preserve">  Shrinkage</v>
          </cell>
          <cell r="C16">
            <v>-1043.02</v>
          </cell>
          <cell r="D16">
            <v>-6.76095917178477E-3</v>
          </cell>
          <cell r="E16">
            <v>-1667.42</v>
          </cell>
          <cell r="F16">
            <v>-8.7341043459950307E-3</v>
          </cell>
          <cell r="G16">
            <v>-2629.45</v>
          </cell>
          <cell r="H16">
            <v>-1.0810289239423825E-2</v>
          </cell>
          <cell r="I16">
            <v>-5339.8899999999994</v>
          </cell>
          <cell r="J16">
            <v>-9.075025614957391E-3</v>
          </cell>
          <cell r="K16">
            <v>-1280.5235556724492</v>
          </cell>
          <cell r="L16">
            <v>-8.0000000000000002E-3</v>
          </cell>
          <cell r="M16">
            <v>-1373.0290739579693</v>
          </cell>
          <cell r="N16">
            <v>-8.0000000000000002E-3</v>
          </cell>
          <cell r="O16">
            <v>-1862.9117537831619</v>
          </cell>
          <cell r="P16">
            <v>-8.0000000000000002E-3</v>
          </cell>
          <cell r="Q16">
            <v>-1517.4096877920481</v>
          </cell>
          <cell r="R16">
            <v>-8.0000000000000002E-3</v>
          </cell>
          <cell r="S16">
            <v>-1804.4482565587221</v>
          </cell>
          <cell r="T16">
            <v>-8.0000000000000002E-3</v>
          </cell>
          <cell r="U16" t="str">
            <v xml:space="preserve">  Shrinkage</v>
          </cell>
          <cell r="W16">
            <v>-2452.6822548926812</v>
          </cell>
          <cell r="X16">
            <v>-8.0000000000000002E-3</v>
          </cell>
          <cell r="Y16">
            <v>-1694.1623346506301</v>
          </cell>
          <cell r="Z16">
            <v>-8.0000000000000002E-3</v>
          </cell>
          <cell r="AA16">
            <v>-1586.3625395946415</v>
          </cell>
          <cell r="AB16">
            <v>-8.0000000000000002E-3</v>
          </cell>
          <cell r="AC16">
            <v>-2599.640593135915</v>
          </cell>
          <cell r="AD16">
            <v>-8.0000000000000002E-3</v>
          </cell>
          <cell r="AE16">
            <v>-21511.060050038217</v>
          </cell>
          <cell r="AF16">
            <v>-8.2423784491605957E-3</v>
          </cell>
        </row>
        <row r="17">
          <cell r="A17" t="str">
            <v xml:space="preserve">  Other</v>
          </cell>
          <cell r="C17">
            <v>2046.23</v>
          </cell>
          <cell r="D17">
            <v>1.3263865971967125E-2</v>
          </cell>
          <cell r="E17">
            <v>598.33000000000004</v>
          </cell>
          <cell r="F17">
            <v>3.1341093745662204E-3</v>
          </cell>
          <cell r="G17">
            <v>868.38400000000001</v>
          </cell>
          <cell r="H17">
            <v>3.5701314765018617E-3</v>
          </cell>
          <cell r="I17">
            <v>3512.944</v>
          </cell>
          <cell r="J17">
            <v>5.970171067926658E-3</v>
          </cell>
          <cell r="K17">
            <v>2806.4289380231962</v>
          </cell>
          <cell r="L17">
            <v>1.7533009373182137E-2</v>
          </cell>
          <cell r="M17">
            <v>3009.2694193102388</v>
          </cell>
          <cell r="N17">
            <v>1.7533609310314474E-2</v>
          </cell>
          <cell r="O17">
            <v>4083.1322521471971</v>
          </cell>
          <cell r="P17">
            <v>1.7534409749061956E-2</v>
          </cell>
          <cell r="Q17">
            <v>3326.2147711247603</v>
          </cell>
          <cell r="R17">
            <v>1.7536278028985924E-2</v>
          </cell>
          <cell r="S17">
            <v>3955.224541054869</v>
          </cell>
          <cell r="T17">
            <v>1.7535441215024518E-2</v>
          </cell>
          <cell r="U17" t="str">
            <v xml:space="preserve">  Other</v>
          </cell>
          <cell r="W17">
            <v>5375.8672947565601</v>
          </cell>
          <cell r="X17">
            <v>1.7534655486768008E-2</v>
          </cell>
          <cell r="Y17">
            <v>3713.3837324155143</v>
          </cell>
          <cell r="Z17">
            <v>1.7534960642039243E-2</v>
          </cell>
          <cell r="AA17">
            <v>3480.318854775991</v>
          </cell>
          <cell r="AB17">
            <v>1.7551190313232216E-2</v>
          </cell>
          <cell r="AC17">
            <v>5706.0424972234869</v>
          </cell>
          <cell r="AD17">
            <v>1.7559481144554238E-2</v>
          </cell>
          <cell r="AE17">
            <v>38968.826300831817</v>
          </cell>
          <cell r="AF17">
            <v>1.4931659032325939E-2</v>
          </cell>
        </row>
        <row r="18">
          <cell r="A18" t="str">
            <v xml:space="preserve">  Other</v>
          </cell>
          <cell r="C18">
            <v>2046.23</v>
          </cell>
          <cell r="D18">
            <v>1.3263865971967125E-2</v>
          </cell>
          <cell r="E18">
            <v>598.33000000000004</v>
          </cell>
          <cell r="F18">
            <v>3.1341093745662204E-3</v>
          </cell>
          <cell r="G18">
            <v>868.38400000000001</v>
          </cell>
          <cell r="H18">
            <v>3.5701314765018617E-3</v>
          </cell>
          <cell r="I18">
            <v>3512.944</v>
          </cell>
          <cell r="J18">
            <v>5.970171067926658E-3</v>
          </cell>
          <cell r="K18">
            <v>2881.1780002630107</v>
          </cell>
          <cell r="L18">
            <v>1.7999999999999999E-2</v>
          </cell>
          <cell r="M18">
            <v>3089.3154164054304</v>
          </cell>
          <cell r="N18">
            <v>1.7999999999999999E-2</v>
          </cell>
          <cell r="O18">
            <v>4191.551446012114</v>
          </cell>
          <cell r="P18">
            <v>1.7999999999999999E-2</v>
          </cell>
          <cell r="Q18">
            <v>3414.171797532108</v>
          </cell>
          <cell r="R18">
            <v>1.7999999999999999E-2</v>
          </cell>
          <cell r="S18">
            <v>4060.0085772571247</v>
          </cell>
          <cell r="T18">
            <v>1.7999999999999999E-2</v>
          </cell>
          <cell r="U18" t="str">
            <v xml:space="preserve">  Other</v>
          </cell>
          <cell r="W18">
            <v>5518.5350735085322</v>
          </cell>
          <cell r="X18">
            <v>1.7999999999999999E-2</v>
          </cell>
          <cell r="Y18">
            <v>3811.8652529639176</v>
          </cell>
          <cell r="Z18">
            <v>1.7999999999999999E-2</v>
          </cell>
          <cell r="AA18">
            <v>3569.315714087943</v>
          </cell>
          <cell r="AB18">
            <v>1.7999999999999999E-2</v>
          </cell>
          <cell r="AC18">
            <v>5849.1913345558078</v>
          </cell>
          <cell r="AD18">
            <v>1.7999999999999999E-2</v>
          </cell>
          <cell r="AE18">
            <v>39898.076612585988</v>
          </cell>
          <cell r="AF18">
            <v>1.528771925091404E-2</v>
          </cell>
        </row>
        <row r="19">
          <cell r="A19" t="str">
            <v xml:space="preserve">  Noms</v>
          </cell>
          <cell r="D19">
            <v>0</v>
          </cell>
          <cell r="F19">
            <v>0</v>
          </cell>
          <cell r="H19">
            <v>0</v>
          </cell>
          <cell r="I19">
            <v>0</v>
          </cell>
          <cell r="J19">
            <v>0</v>
          </cell>
          <cell r="K19">
            <v>-74.749062239814336</v>
          </cell>
          <cell r="L19">
            <v>-4.6699062681786213E-4</v>
          </cell>
          <cell r="M19">
            <v>-80.045997095191723</v>
          </cell>
          <cell r="N19">
            <v>-4.6639068968552414E-4</v>
          </cell>
          <cell r="O19">
            <v>-108.41919386491691</v>
          </cell>
          <cell r="P19">
            <v>-4.655902509380447E-4</v>
          </cell>
          <cell r="Q19">
            <v>-87.95702640734757</v>
          </cell>
          <cell r="R19">
            <v>-4.6372197101407492E-4</v>
          </cell>
          <cell r="S19">
            <v>-104.78403620225562</v>
          </cell>
          <cell r="T19">
            <v>-4.64558784975481E-4</v>
          </cell>
          <cell r="U19" t="str">
            <v xml:space="preserve">  Noms</v>
          </cell>
          <cell r="W19">
            <v>-142.66777875197201</v>
          </cell>
          <cell r="X19">
            <v>-4.6534451323199067E-4</v>
          </cell>
          <cell r="Y19">
            <v>-98.481520548403154</v>
          </cell>
          <cell r="Z19">
            <v>-4.6503935796075646E-4</v>
          </cell>
          <cell r="AA19">
            <v>-88.996859311952079</v>
          </cell>
          <cell r="AB19">
            <v>-4.4880968676778353E-4</v>
          </cell>
          <cell r="AC19">
            <v>-143.14883733232097</v>
          </cell>
          <cell r="AD19">
            <v>-4.4051885544575919E-4</v>
          </cell>
          <cell r="AE19">
            <v>-929.25031175417439</v>
          </cell>
          <cell r="AF19">
            <v>-3.5606021858810091E-4</v>
          </cell>
        </row>
        <row r="21">
          <cell r="A21" t="str">
            <v>Total Gross Profit</v>
          </cell>
          <cell r="C21">
            <v>41316.62000000001</v>
          </cell>
          <cell r="D21">
            <v>0.26781843199185645</v>
          </cell>
          <cell r="E21">
            <v>48981.000000000007</v>
          </cell>
          <cell r="F21">
            <v>0.25656713063966047</v>
          </cell>
          <cell r="G21">
            <v>58340.163999999997</v>
          </cell>
          <cell r="H21">
            <v>0.23985017669680778</v>
          </cell>
          <cell r="I21">
            <v>148637.78400000001</v>
          </cell>
          <cell r="J21">
            <v>0.25260664492161899</v>
          </cell>
          <cell r="K21">
            <v>44230.430390149282</v>
          </cell>
          <cell r="L21">
            <v>0.27632716442719263</v>
          </cell>
          <cell r="M21">
            <v>47399.738370054853</v>
          </cell>
          <cell r="N21">
            <v>0.27617616709844467</v>
          </cell>
          <cell r="O21">
            <v>64699.589697369542</v>
          </cell>
          <cell r="P21">
            <v>0.27784285354785693</v>
          </cell>
          <cell r="Q21">
            <v>52322.335772744249</v>
          </cell>
          <cell r="R21">
            <v>0.27585080650896548</v>
          </cell>
          <cell r="S21">
            <v>63807.184792597269</v>
          </cell>
          <cell r="T21">
            <v>0.28288839898034857</v>
          </cell>
          <cell r="U21" t="str">
            <v>Total Gross Profit</v>
          </cell>
          <cell r="W21">
            <v>87305.057449967382</v>
          </cell>
          <cell r="X21">
            <v>0.28476597741369469</v>
          </cell>
          <cell r="Y21">
            <v>58406.011824687164</v>
          </cell>
          <cell r="Z21">
            <v>0.27579889190126111</v>
          </cell>
          <cell r="AA21">
            <v>54670.384671084845</v>
          </cell>
          <cell r="AB21">
            <v>0.27570184396842656</v>
          </cell>
          <cell r="AC21">
            <v>93372.994895796102</v>
          </cell>
          <cell r="AD21">
            <v>0.287341242915926</v>
          </cell>
          <cell r="AE21">
            <v>714851.51186445076</v>
          </cell>
          <cell r="AF21">
            <v>0.27390917425898548</v>
          </cell>
        </row>
        <row r="23">
          <cell r="A23" t="str">
            <v>STORE EXPENSES</v>
          </cell>
          <cell r="U23" t="str">
            <v>STORE EXPENSES</v>
          </cell>
        </row>
        <row r="24">
          <cell r="A24" t="str">
            <v>Payroll &amp; Benefits</v>
          </cell>
          <cell r="C24">
            <v>-9160.11</v>
          </cell>
          <cell r="D24">
            <v>-5.9376742266742145E-2</v>
          </cell>
          <cell r="E24">
            <v>-9763.18</v>
          </cell>
          <cell r="F24">
            <v>-5.1140464231406467E-2</v>
          </cell>
          <cell r="G24">
            <v>-10503.63</v>
          </cell>
          <cell r="H24">
            <v>-4.3182900744980615E-2</v>
          </cell>
          <cell r="I24">
            <v>-29426.92</v>
          </cell>
          <cell r="J24">
            <v>-5.001040335462003E-2</v>
          </cell>
          <cell r="K24">
            <v>-10398.666918111854</v>
          </cell>
          <cell r="L24">
            <v>-6.496509570353752E-2</v>
          </cell>
          <cell r="M24">
            <v>-10487.659979304313</v>
          </cell>
          <cell r="N24">
            <v>-6.1106703001252594E-2</v>
          </cell>
          <cell r="O24">
            <v>-10615.653040496771</v>
          </cell>
          <cell r="P24">
            <v>-4.558735761450311E-2</v>
          </cell>
          <cell r="Q24">
            <v>-10704.64610168923</v>
          </cell>
          <cell r="R24">
            <v>-5.6436418920010153E-2</v>
          </cell>
          <cell r="S24">
            <v>-10704.64610168923</v>
          </cell>
          <cell r="T24">
            <v>-4.7458921862815383E-2</v>
          </cell>
          <cell r="U24" t="str">
            <v>Payroll &amp; Benefits</v>
          </cell>
          <cell r="W24">
            <v>-10704.64610168923</v>
          </cell>
          <cell r="X24">
            <v>-3.4915720796153821E-2</v>
          </cell>
          <cell r="Y24">
            <v>-10921.632224074147</v>
          </cell>
          <cell r="Z24">
            <v>-5.1573013993733506E-2</v>
          </cell>
          <cell r="AA24">
            <v>-11277.604468843982</v>
          </cell>
          <cell r="AB24">
            <v>-5.6872772458309385E-2</v>
          </cell>
          <cell r="AC24">
            <v>-11455.590591228898</v>
          </cell>
          <cell r="AD24">
            <v>-3.5252844170771035E-2</v>
          </cell>
          <cell r="AE24">
            <v>-126697.66552712765</v>
          </cell>
          <cell r="AF24">
            <v>-4.8546659507740023E-2</v>
          </cell>
        </row>
        <row r="25">
          <cell r="A25" t="str">
            <v>Property</v>
          </cell>
          <cell r="C25">
            <v>-6163.69</v>
          </cell>
          <cell r="D25">
            <v>-3.9953650397440185E-2</v>
          </cell>
          <cell r="E25">
            <v>-7316.1</v>
          </cell>
          <cell r="F25">
            <v>-3.8322426746551105E-2</v>
          </cell>
          <cell r="G25">
            <v>-7406.1</v>
          </cell>
          <cell r="H25">
            <v>-3.0448224205098708E-2</v>
          </cell>
          <cell r="I25">
            <v>-20885.89</v>
          </cell>
          <cell r="J25">
            <v>-3.5495110712239847E-2</v>
          </cell>
          <cell r="K25">
            <v>-7262.56369725281</v>
          </cell>
          <cell r="L25">
            <v>-4.5372464505357576E-2</v>
          </cell>
          <cell r="M25">
            <v>-7531.6427638310779</v>
          </cell>
          <cell r="N25">
            <v>-4.3883369444581093E-2</v>
          </cell>
          <cell r="O25">
            <v>-7949.6237740685592</v>
          </cell>
          <cell r="P25">
            <v>-3.4138487807271092E-2</v>
          </cell>
          <cell r="Q25">
            <v>-7772.8203511018737</v>
          </cell>
          <cell r="R25">
            <v>-4.0979415980463105E-2</v>
          </cell>
          <cell r="S25">
            <v>-7739.7515446589732</v>
          </cell>
          <cell r="T25">
            <v>-3.4314096917002282E-2</v>
          </cell>
          <cell r="U25" t="str">
            <v>Property</v>
          </cell>
          <cell r="W25">
            <v>-8203.0940151905579</v>
          </cell>
          <cell r="X25">
            <v>-2.6756320347087078E-2</v>
          </cell>
          <cell r="Y25">
            <v>-7930.6998342381339</v>
          </cell>
          <cell r="Z25">
            <v>-3.744953914760997E-2</v>
          </cell>
          <cell r="AA25">
            <v>-8146.9708460900829</v>
          </cell>
          <cell r="AB25">
            <v>-4.1085038975627118E-2</v>
          </cell>
          <cell r="AC25">
            <v>-8885.3454240677238</v>
          </cell>
          <cell r="AD25">
            <v>-2.734330413989863E-2</v>
          </cell>
          <cell r="AE25">
            <v>-92308.402250499785</v>
          </cell>
          <cell r="AF25">
            <v>-3.5369748567301088E-2</v>
          </cell>
        </row>
        <row r="26">
          <cell r="A26" t="str">
            <v xml:space="preserve">   Maintenance</v>
          </cell>
          <cell r="C26">
            <v>-402.56528399999996</v>
          </cell>
          <cell r="D26">
            <v>-2.6094681301431807E-3</v>
          </cell>
          <cell r="E26">
            <v>-402.56528399999996</v>
          </cell>
          <cell r="F26">
            <v>-2.1086751967297522E-3</v>
          </cell>
          <cell r="G26">
            <v>-402.56528399999996</v>
          </cell>
          <cell r="H26">
            <v>-1.6550408480065398E-3</v>
          </cell>
          <cell r="I26">
            <v>-402.56528399999996</v>
          </cell>
          <cell r="J26">
            <v>-6.8415084655163252E-4</v>
          </cell>
          <cell r="K26">
            <v>-426.12428670779008</v>
          </cell>
          <cell r="L26">
            <v>-2.6621878828868044E-3</v>
          </cell>
          <cell r="M26">
            <v>-481.75805042753962</v>
          </cell>
          <cell r="N26">
            <v>-2.8069794562400477E-3</v>
          </cell>
          <cell r="O26">
            <v>-546.08555115470278</v>
          </cell>
          <cell r="P26">
            <v>-2.3450839259378715E-3</v>
          </cell>
          <cell r="Q26">
            <v>-494.55829540185937</v>
          </cell>
          <cell r="R26">
            <v>-2.6073817737198241E-3</v>
          </cell>
          <cell r="S26">
            <v>-442.830035042296</v>
          </cell>
          <cell r="T26">
            <v>-1.963281721967781E-3</v>
          </cell>
          <cell r="U26" t="str">
            <v xml:space="preserve">   Maintenance</v>
          </cell>
          <cell r="W26">
            <v>-560.73353187230725</v>
          </cell>
          <cell r="X26">
            <v>-1.8289642883948455E-3</v>
          </cell>
          <cell r="Y26">
            <v>-462.72137238556076</v>
          </cell>
          <cell r="Z26">
            <v>-2.1850155108352498E-3</v>
          </cell>
          <cell r="AA26">
            <v>-587.44509978274505</v>
          </cell>
          <cell r="AB26">
            <v>-2.9624759038137812E-3</v>
          </cell>
          <cell r="AC26">
            <v>-716.81311128220045</v>
          </cell>
          <cell r="AD26">
            <v>-2.2058837307737762E-3</v>
          </cell>
          <cell r="AE26">
            <v>-5926.7651860570013</v>
          </cell>
          <cell r="AF26">
            <v>-2.2709546405038617E-3</v>
          </cell>
        </row>
        <row r="27">
          <cell r="A27" t="str">
            <v xml:space="preserve">   Cleaning Supplies</v>
          </cell>
          <cell r="C27">
            <v>-120.05091999999999</v>
          </cell>
          <cell r="D27">
            <v>-7.7818197988073056E-4</v>
          </cell>
          <cell r="E27">
            <v>-120.05091999999999</v>
          </cell>
          <cell r="F27">
            <v>-6.2883812243627981E-4</v>
          </cell>
          <cell r="G27">
            <v>-120.05091999999999</v>
          </cell>
          <cell r="H27">
            <v>-4.9355765223104851E-4</v>
          </cell>
          <cell r="I27">
            <v>-120.05091999999999</v>
          </cell>
          <cell r="J27">
            <v>-2.0402389826367219E-4</v>
          </cell>
          <cell r="K27">
            <v>-130.27019567817061</v>
          </cell>
          <cell r="L27">
            <v>-8.1385583327132785E-4</v>
          </cell>
          <cell r="M27">
            <v>-143.12262405204078</v>
          </cell>
          <cell r="N27">
            <v>-8.3390877449939275E-4</v>
          </cell>
          <cell r="O27">
            <v>-164.89594855433049</v>
          </cell>
          <cell r="P27">
            <v>-7.081213512962739E-4</v>
          </cell>
          <cell r="Q27">
            <v>-145.18740945183123</v>
          </cell>
          <cell r="R27">
            <v>-7.6544870179702344E-4</v>
          </cell>
          <cell r="S27">
            <v>-135.88941394704352</v>
          </cell>
          <cell r="T27">
            <v>-6.024641092505443E-4</v>
          </cell>
          <cell r="U27" t="str">
            <v xml:space="preserve">   Cleaning Supplies</v>
          </cell>
          <cell r="W27">
            <v>-172.0699704104438</v>
          </cell>
          <cell r="X27">
            <v>-5.6124667617974127E-4</v>
          </cell>
          <cell r="Y27">
            <v>-142.75722413898191</v>
          </cell>
          <cell r="Z27">
            <v>-6.7411355438224297E-4</v>
          </cell>
          <cell r="AA27">
            <v>-173.20603915623266</v>
          </cell>
          <cell r="AB27">
            <v>-8.7347518531541467E-4</v>
          </cell>
          <cell r="AC27">
            <v>-211.85417354976914</v>
          </cell>
          <cell r="AD27">
            <v>-6.5194911668681719E-4</v>
          </cell>
          <cell r="AE27">
            <v>-1779.405758938844</v>
          </cell>
          <cell r="AF27">
            <v>-6.8181371097812194E-4</v>
          </cell>
        </row>
        <row r="28">
          <cell r="A28" t="str">
            <v xml:space="preserve">   Rent</v>
          </cell>
          <cell r="C28">
            <v>-5415.5058306697492</v>
          </cell>
          <cell r="D28">
            <v>-3.51038463459191E-2</v>
          </cell>
          <cell r="E28">
            <v>-5415.5058306697492</v>
          </cell>
          <cell r="F28">
            <v>-2.8366933952701831E-2</v>
          </cell>
          <cell r="G28">
            <v>-5415.5058306697492</v>
          </cell>
          <cell r="H28">
            <v>-2.2264421992175619E-2</v>
          </cell>
          <cell r="I28">
            <v>-5415.5058306697492</v>
          </cell>
          <cell r="J28">
            <v>-9.2035330561639067E-3</v>
          </cell>
          <cell r="K28">
            <v>-5811.0306439884953</v>
          </cell>
          <cell r="L28">
            <v>-3.6304092139480638E-2</v>
          </cell>
          <cell r="M28">
            <v>-5992.5399307661137</v>
          </cell>
          <cell r="N28">
            <v>-3.4915735111080717E-2</v>
          </cell>
          <cell r="O28">
            <v>-6082.5222433194667</v>
          </cell>
          <cell r="P28">
            <v>-2.6120495427514306E-2</v>
          </cell>
          <cell r="Q28">
            <v>-6188.2449316522443</v>
          </cell>
          <cell r="R28">
            <v>-3.2625308676691701E-2</v>
          </cell>
          <cell r="S28">
            <v>-6208.9915133044351</v>
          </cell>
          <cell r="T28">
            <v>-2.7527490425890751E-2</v>
          </cell>
          <cell r="U28" t="str">
            <v xml:space="preserve">   Rent</v>
          </cell>
          <cell r="W28">
            <v>-6264.7691254878746</v>
          </cell>
          <cell r="X28">
            <v>-2.0434017861027803E-2</v>
          </cell>
          <cell r="Y28">
            <v>-6331.456473813746</v>
          </cell>
          <cell r="Z28">
            <v>-2.9897755813911034E-2</v>
          </cell>
          <cell r="AA28">
            <v>-6355.820052437989</v>
          </cell>
          <cell r="AB28">
            <v>-3.2052295203905019E-2</v>
          </cell>
          <cell r="AC28">
            <v>-6607.6784034106677</v>
          </cell>
          <cell r="AD28">
            <v>-2.0334129020319398E-2</v>
          </cell>
          <cell r="AE28">
            <v>-72089.570810190286</v>
          </cell>
          <cell r="AF28">
            <v>-2.7622512487667644E-2</v>
          </cell>
        </row>
        <row r="29">
          <cell r="A29" t="str">
            <v xml:space="preserve">   Utilities</v>
          </cell>
          <cell r="C29">
            <v>-829.95238000000006</v>
          </cell>
          <cell r="D29">
            <v>-5.3798337095219643E-3</v>
          </cell>
          <cell r="E29">
            <v>-829.95238000000006</v>
          </cell>
          <cell r="F29">
            <v>-4.3473694025062187E-3</v>
          </cell>
          <cell r="G29">
            <v>-829.95238000000006</v>
          </cell>
          <cell r="H29">
            <v>-3.4121300206310045E-3</v>
          </cell>
          <cell r="I29">
            <v>-829.95238000000006</v>
          </cell>
          <cell r="J29">
            <v>-1.410485816691889E-3</v>
          </cell>
          <cell r="K29">
            <v>-895.13857087835402</v>
          </cell>
          <cell r="L29">
            <v>-5.5923286497188054E-3</v>
          </cell>
          <cell r="M29">
            <v>-914.22215858538414</v>
          </cell>
          <cell r="N29">
            <v>-5.3267461027609389E-3</v>
          </cell>
          <cell r="O29">
            <v>-1156.1200310400595</v>
          </cell>
          <cell r="P29">
            <v>-4.9647871025226414E-3</v>
          </cell>
          <cell r="Q29">
            <v>-944.82971459593898</v>
          </cell>
          <cell r="R29">
            <v>-4.9812768282545576E-3</v>
          </cell>
          <cell r="S29">
            <v>-952.04058236519825</v>
          </cell>
          <cell r="T29">
            <v>-4.2208606598932025E-3</v>
          </cell>
          <cell r="U29" t="str">
            <v xml:space="preserve">   Utilities</v>
          </cell>
          <cell r="W29">
            <v>-1205.5213874199319</v>
          </cell>
          <cell r="X29">
            <v>-3.9320915214846866E-3</v>
          </cell>
          <cell r="Y29">
            <v>-993.76476389984543</v>
          </cell>
          <cell r="Z29">
            <v>-4.6926542684814412E-3</v>
          </cell>
          <cell r="AA29">
            <v>-1030.4996547131161</v>
          </cell>
          <cell r="AB29">
            <v>-5.1967926825929045E-3</v>
          </cell>
          <cell r="AC29">
            <v>-1348.9997358250876</v>
          </cell>
          <cell r="AD29">
            <v>-4.1513422721186416E-3</v>
          </cell>
          <cell r="AE29">
            <v>-11930.993739322917</v>
          </cell>
          <cell r="AF29">
            <v>-4.5715908674565991E-3</v>
          </cell>
        </row>
        <row r="30">
          <cell r="A30" t="str">
            <v>Advertising</v>
          </cell>
          <cell r="C30">
            <v>-3947.31</v>
          </cell>
          <cell r="D30">
            <v>-2.5586855236119862E-2</v>
          </cell>
          <cell r="E30">
            <v>-4608.9970000000003</v>
          </cell>
          <cell r="F30">
            <v>-2.4142364088458854E-2</v>
          </cell>
          <cell r="G30">
            <v>-5196.34</v>
          </cell>
          <cell r="H30">
            <v>-2.136337956089205E-2</v>
          </cell>
          <cell r="I30">
            <v>-13752.647000000001</v>
          </cell>
          <cell r="J30">
            <v>-2.337232111494187E-2</v>
          </cell>
          <cell r="K30">
            <v>-3201.3088891811235</v>
          </cell>
          <cell r="L30">
            <v>-0.02</v>
          </cell>
          <cell r="M30">
            <v>-3432.572684894923</v>
          </cell>
          <cell r="N30">
            <v>-0.02</v>
          </cell>
          <cell r="O30">
            <v>-4657.2793844579046</v>
          </cell>
          <cell r="P30">
            <v>-0.02</v>
          </cell>
          <cell r="Q30">
            <v>-3793.5242194801203</v>
          </cell>
          <cell r="R30">
            <v>-0.02</v>
          </cell>
          <cell r="S30">
            <v>-4511.1206413968057</v>
          </cell>
          <cell r="T30">
            <v>-0.02</v>
          </cell>
          <cell r="U30" t="str">
            <v>Advertising</v>
          </cell>
          <cell r="W30">
            <v>-6131.7056372317029</v>
          </cell>
          <cell r="X30">
            <v>-0.02</v>
          </cell>
          <cell r="Y30">
            <v>-4235.4058366265754</v>
          </cell>
          <cell r="Z30">
            <v>-0.02</v>
          </cell>
          <cell r="AA30">
            <v>-3965.9063489866035</v>
          </cell>
          <cell r="AB30">
            <v>-0.02</v>
          </cell>
          <cell r="AC30">
            <v>-6499.1014828397874</v>
          </cell>
          <cell r="AD30">
            <v>-0.02</v>
          </cell>
          <cell r="AE30">
            <v>-54180.572125095547</v>
          </cell>
          <cell r="AF30">
            <v>-2.07603334753503E-2</v>
          </cell>
        </row>
        <row r="31">
          <cell r="A31" t="str">
            <v>Other Expenses:</v>
          </cell>
          <cell r="D31">
            <v>0</v>
          </cell>
          <cell r="F31">
            <v>0</v>
          </cell>
          <cell r="H31">
            <v>0</v>
          </cell>
          <cell r="J31">
            <v>0</v>
          </cell>
          <cell r="U31" t="str">
            <v>Other Expenses:</v>
          </cell>
          <cell r="AE31">
            <v>0</v>
          </cell>
          <cell r="AF31">
            <v>0</v>
          </cell>
        </row>
        <row r="32">
          <cell r="A32" t="str">
            <v>Depreciation</v>
          </cell>
          <cell r="C32">
            <v>-2547.170783333333</v>
          </cell>
          <cell r="D32">
            <v>-1.6511013853693787E-2</v>
          </cell>
          <cell r="E32">
            <v>-2547.170783333333</v>
          </cell>
          <cell r="F32">
            <v>-1.3342322515444958E-2</v>
          </cell>
          <cell r="G32">
            <v>-2547.170783333333</v>
          </cell>
          <cell r="H32">
            <v>-1.0472019969972081E-2</v>
          </cell>
          <cell r="I32">
            <v>-2547.170783333333</v>
          </cell>
          <cell r="J32">
            <v>-4.3288607264234061E-3</v>
          </cell>
          <cell r="K32">
            <v>-2724.33745</v>
          </cell>
          <cell r="L32">
            <v>-1.7020147347898505E-2</v>
          </cell>
          <cell r="M32">
            <v>-2798.9207833333335</v>
          </cell>
          <cell r="N32">
            <v>-1.6308005920166048E-2</v>
          </cell>
          <cell r="O32">
            <v>-2799.83745</v>
          </cell>
          <cell r="P32">
            <v>-1.2023489333036413E-2</v>
          </cell>
          <cell r="Q32">
            <v>-2909.83745</v>
          </cell>
          <cell r="R32">
            <v>-1.5341077487038033E-2</v>
          </cell>
          <cell r="S32">
            <v>-2913.4832833333335</v>
          </cell>
          <cell r="T32">
            <v>-1.2916893672039834E-2</v>
          </cell>
          <cell r="U32" t="str">
            <v>Depreciation</v>
          </cell>
          <cell r="W32">
            <v>-2917.1291166666665</v>
          </cell>
          <cell r="X32">
            <v>-9.5149026690187627E-3</v>
          </cell>
          <cell r="Y32">
            <v>-2918.0457833333335</v>
          </cell>
          <cell r="Z32">
            <v>-1.3779297171944706E-2</v>
          </cell>
          <cell r="AA32">
            <v>-3121.3791166666665</v>
          </cell>
          <cell r="AB32">
            <v>-1.5741063161838219E-2</v>
          </cell>
          <cell r="AC32">
            <v>-3491.3791166666665</v>
          </cell>
          <cell r="AD32">
            <v>-1.0744190180397387E-2</v>
          </cell>
          <cell r="AE32">
            <v>-34235.861900000004</v>
          </cell>
          <cell r="AF32">
            <v>-1.3118132237862311E-2</v>
          </cell>
        </row>
        <row r="33">
          <cell r="A33" t="str">
            <v>Delivery</v>
          </cell>
          <cell r="C33">
            <v>-90.99647931653459</v>
          </cell>
          <cell r="D33">
            <v>-5.898482113816107E-4</v>
          </cell>
          <cell r="E33">
            <v>-90.99647931653459</v>
          </cell>
          <cell r="F33">
            <v>-4.7664820229383818E-4</v>
          </cell>
          <cell r="G33">
            <v>-90.99647931653459</v>
          </cell>
          <cell r="H33">
            <v>-3.7410799261480029E-4</v>
          </cell>
          <cell r="I33">
            <v>-90.99647931653459</v>
          </cell>
          <cell r="J33">
            <v>-1.5464651531557614E-4</v>
          </cell>
          <cell r="K33">
            <v>-97.778279635773728</v>
          </cell>
          <cell r="L33">
            <v>-6.1086438716499399E-4</v>
          </cell>
          <cell r="M33">
            <v>-114.35838003655533</v>
          </cell>
          <cell r="N33">
            <v>-6.6631294095994382E-4</v>
          </cell>
          <cell r="O33">
            <v>-131.92214521639679</v>
          </cell>
          <cell r="P33">
            <v>-5.6652021202181833E-4</v>
          </cell>
          <cell r="Q33">
            <v>-125.39223807295843</v>
          </cell>
          <cell r="R33">
            <v>-6.6108573884440726E-4</v>
          </cell>
          <cell r="S33">
            <v>-111.37272017834474</v>
          </cell>
          <cell r="T33">
            <v>-4.9376963744361191E-4</v>
          </cell>
          <cell r="U33" t="str">
            <v>Delivery</v>
          </cell>
          <cell r="W33">
            <v>-151.8214923595842</v>
          </cell>
          <cell r="X33">
            <v>-4.9520150294797072E-4</v>
          </cell>
          <cell r="Y33">
            <v>-143.39129416556241</v>
          </cell>
          <cell r="Z33">
            <v>-6.7710769497248942E-4</v>
          </cell>
          <cell r="AA33">
            <v>-202.17877992533107</v>
          </cell>
          <cell r="AB33">
            <v>-1.0195842369146878E-3</v>
          </cell>
          <cell r="AC33">
            <v>-222.89700632199967</v>
          </cell>
          <cell r="AD33">
            <v>-6.8593176121510471E-4</v>
          </cell>
          <cell r="AE33">
            <v>-1574.1017738621103</v>
          </cell>
          <cell r="AF33">
            <v>-6.0314752073984724E-4</v>
          </cell>
        </row>
        <row r="34">
          <cell r="A34" t="str">
            <v>Bankcard Expense</v>
          </cell>
          <cell r="C34">
            <v>-1539.4994544644417</v>
          </cell>
          <cell r="D34">
            <v>-9.9791882769448489E-3</v>
          </cell>
          <cell r="E34">
            <v>-1539.4994544644417</v>
          </cell>
          <cell r="F34">
            <v>-8.0640443774782945E-3</v>
          </cell>
          <cell r="G34">
            <v>-1539.4994544644417</v>
          </cell>
          <cell r="H34">
            <v>-6.3292454264944394E-3</v>
          </cell>
          <cell r="I34">
            <v>-1539.4994544644417</v>
          </cell>
          <cell r="J34">
            <v>-2.616345464696415E-3</v>
          </cell>
          <cell r="K34">
            <v>-1585.2742399156111</v>
          </cell>
          <cell r="L34">
            <v>-9.9039130230329959E-3</v>
          </cell>
          <cell r="M34">
            <v>-1700.4726447568155</v>
          </cell>
          <cell r="N34">
            <v>-9.9078609594475051E-3</v>
          </cell>
          <cell r="O34">
            <v>-2324.4620557918001</v>
          </cell>
          <cell r="P34">
            <v>-9.9820597559549754E-3</v>
          </cell>
          <cell r="Q34">
            <v>-1907.2579767703148</v>
          </cell>
          <cell r="R34">
            <v>-1.0055335705918825E-2</v>
          </cell>
          <cell r="S34">
            <v>-2255.2191033144654</v>
          </cell>
          <cell r="T34">
            <v>-9.9984872167646951E-3</v>
          </cell>
          <cell r="U34" t="str">
            <v>Bankcard Expense</v>
          </cell>
          <cell r="W34">
            <v>-3063.0341570371629</v>
          </cell>
          <cell r="X34">
            <v>-9.9908062723638464E-3</v>
          </cell>
          <cell r="Y34">
            <v>-2118.9747221954981</v>
          </cell>
          <cell r="Z34">
            <v>-1.0006005582139082E-2</v>
          </cell>
          <cell r="AA34">
            <v>-1986.8220464473554</v>
          </cell>
          <cell r="AB34">
            <v>-1.0019510657154283E-2</v>
          </cell>
          <cell r="AC34">
            <v>-3256.4169441806412</v>
          </cell>
          <cell r="AD34">
            <v>-1.0021129698555646E-2</v>
          </cell>
          <cell r="AE34">
            <v>-24816.432253802992</v>
          </cell>
          <cell r="AF34">
            <v>-9.5088956991422804E-3</v>
          </cell>
        </row>
        <row r="35">
          <cell r="A35" t="str">
            <v>Bad Check Expense</v>
          </cell>
          <cell r="C35">
            <v>-283.81429736142843</v>
          </cell>
          <cell r="D35">
            <v>-1.8397124473446334E-3</v>
          </cell>
          <cell r="E35">
            <v>-283.81429736142843</v>
          </cell>
          <cell r="F35">
            <v>-1.4866462487195657E-3</v>
          </cell>
          <cell r="G35">
            <v>-283.81429736142843</v>
          </cell>
          <cell r="H35">
            <v>-1.1668275284796759E-3</v>
          </cell>
          <cell r="I35">
            <v>-283.81429736142843</v>
          </cell>
          <cell r="J35">
            <v>-4.8233615644631205E-4</v>
          </cell>
          <cell r="K35">
            <v>-228.23722302272049</v>
          </cell>
          <cell r="L35">
            <v>-1.4258994112942489E-3</v>
          </cell>
          <cell r="M35">
            <v>-306.94350200651354</v>
          </cell>
          <cell r="N35">
            <v>-1.7884166203222562E-3</v>
          </cell>
          <cell r="O35">
            <v>-506.4906001652779</v>
          </cell>
          <cell r="P35">
            <v>-2.1750492437946456E-3</v>
          </cell>
          <cell r="Q35">
            <v>-376.9766281693428</v>
          </cell>
          <cell r="R35">
            <v>-1.9874744768125147E-3</v>
          </cell>
          <cell r="S35">
            <v>-358.27247473583304</v>
          </cell>
          <cell r="T35">
            <v>-1.588396778610199E-3</v>
          </cell>
          <cell r="U35" t="str">
            <v>Bad Check Expense</v>
          </cell>
          <cell r="W35">
            <v>-489.908653216164</v>
          </cell>
          <cell r="X35">
            <v>-1.5979522899515583E-3</v>
          </cell>
          <cell r="Y35">
            <v>-322.82717939275869</v>
          </cell>
          <cell r="Z35">
            <v>-1.524421469135457E-3</v>
          </cell>
          <cell r="AA35">
            <v>-283.84571674968277</v>
          </cell>
          <cell r="AB35">
            <v>-1.4314292460396248E-3</v>
          </cell>
          <cell r="AC35">
            <v>-455.79798738382362</v>
          </cell>
          <cell r="AD35">
            <v>-1.4026492387826583E-3</v>
          </cell>
          <cell r="AE35">
            <v>-4180.7428569264021</v>
          </cell>
          <cell r="AF35">
            <v>-1.6019324359308391E-3</v>
          </cell>
        </row>
        <row r="36">
          <cell r="A36" t="str">
            <v>Others</v>
          </cell>
          <cell r="C36">
            <v>-611.11543999999992</v>
          </cell>
          <cell r="D36">
            <v>-3.9613109423474952E-3</v>
          </cell>
          <cell r="E36">
            <v>-611.11543999999992</v>
          </cell>
          <cell r="F36">
            <v>-3.2010807237580602E-3</v>
          </cell>
          <cell r="G36">
            <v>-611.11543999999992</v>
          </cell>
          <cell r="H36">
            <v>-2.5124397364763565E-3</v>
          </cell>
          <cell r="I36">
            <v>-611.11543999999992</v>
          </cell>
          <cell r="J36">
            <v>-1.0385772500362284E-3</v>
          </cell>
          <cell r="K36">
            <v>-644.35414606023323</v>
          </cell>
          <cell r="L36">
            <v>-4.0255668438483943E-3</v>
          </cell>
          <cell r="M36">
            <v>-639.55584933719126</v>
          </cell>
          <cell r="N36">
            <v>-3.7263936297784132E-3</v>
          </cell>
          <cell r="O36">
            <v>-817.13627584894596</v>
          </cell>
          <cell r="P36">
            <v>-3.5090713199464134E-3</v>
          </cell>
          <cell r="Q36">
            <v>-658.07387978683846</v>
          </cell>
          <cell r="R36">
            <v>-3.4694592242620428E-3</v>
          </cell>
          <cell r="S36">
            <v>-651.77134325987106</v>
          </cell>
          <cell r="T36">
            <v>-2.8896205403101754E-3</v>
          </cell>
          <cell r="U36" t="str">
            <v>Others</v>
          </cell>
          <cell r="W36">
            <v>-864.54705417318019</v>
          </cell>
          <cell r="X36">
            <v>-2.819923542720813E-3</v>
          </cell>
          <cell r="Y36">
            <v>-773.25074448525243</v>
          </cell>
          <cell r="Z36">
            <v>-3.6513655329007753E-3</v>
          </cell>
          <cell r="AA36">
            <v>-846.81986015819109</v>
          </cell>
          <cell r="AB36">
            <v>-4.2704985223595941E-3</v>
          </cell>
          <cell r="AC36">
            <v>-987.30988859389561</v>
          </cell>
          <cell r="AD36">
            <v>-3.0382965743827404E-3</v>
          </cell>
          <cell r="AE36">
            <v>-8716.165361703599</v>
          </cell>
          <cell r="AF36">
            <v>-3.3397672345997745E-3</v>
          </cell>
        </row>
        <row r="37">
          <cell r="A37" t="str">
            <v xml:space="preserve">   Waste Collection</v>
          </cell>
          <cell r="C37">
            <v>-40.280107999999998</v>
          </cell>
          <cell r="D37">
            <v>-2.6109965832206579E-4</v>
          </cell>
          <cell r="E37">
            <v>-40.280107999999998</v>
          </cell>
          <cell r="F37">
            <v>-2.1099103185756989E-4</v>
          </cell>
          <cell r="G37">
            <v>-40.280107999999998</v>
          </cell>
          <cell r="H37">
            <v>-1.6560102609870108E-4</v>
          </cell>
          <cell r="I37">
            <v>-40.280107999999998</v>
          </cell>
          <cell r="J37">
            <v>-6.8455157666777808E-5</v>
          </cell>
          <cell r="K37">
            <v>-42.636768349906525</v>
          </cell>
          <cell r="L37">
            <v>-2.6637084908612345E-4</v>
          </cell>
          <cell r="M37">
            <v>-43.42488716005569</v>
          </cell>
          <cell r="N37">
            <v>-2.5301656306447596E-4</v>
          </cell>
          <cell r="O37">
            <v>-54.63936426914006</v>
          </cell>
          <cell r="P37">
            <v>-2.3464069796405373E-4</v>
          </cell>
          <cell r="Q37">
            <v>-44.539334981853074</v>
          </cell>
          <cell r="R37">
            <v>-2.3481771779992444E-4</v>
          </cell>
          <cell r="S37">
            <v>-44.851110326726037</v>
          </cell>
          <cell r="T37">
            <v>-1.9884686707398062E-4</v>
          </cell>
          <cell r="U37" t="str">
            <v xml:space="preserve">   Waste Collection</v>
          </cell>
          <cell r="W37">
            <v>-56.792718451216828</v>
          </cell>
          <cell r="X37">
            <v>-1.8524280782942863E-4</v>
          </cell>
          <cell r="Y37">
            <v>-45.797648159061247</v>
          </cell>
          <cell r="Z37">
            <v>-2.1626096731045851E-4</v>
          </cell>
          <cell r="AA37">
            <v>-48.448132974207155</v>
          </cell>
          <cell r="AB37">
            <v>-2.4432313176828781E-4</v>
          </cell>
          <cell r="AC37">
            <v>-61.650249209678606</v>
          </cell>
          <cell r="AD37">
            <v>-1.8971930003696598E-4</v>
          </cell>
          <cell r="AE37">
            <v>-563.62053788184517</v>
          </cell>
          <cell r="AF37">
            <v>-2.1596210340798017E-4</v>
          </cell>
        </row>
        <row r="38">
          <cell r="A38" t="str">
            <v xml:space="preserve">   Recruitment</v>
          </cell>
          <cell r="C38">
            <v>-22.153315999999997</v>
          </cell>
          <cell r="D38">
            <v>-1.4359999328454514E-4</v>
          </cell>
          <cell r="E38">
            <v>-22.153315999999997</v>
          </cell>
          <cell r="F38">
            <v>-1.1604117352184886E-4</v>
          </cell>
          <cell r="G38">
            <v>-22.153315999999997</v>
          </cell>
          <cell r="H38">
            <v>-9.1077508061516912E-5</v>
          </cell>
          <cell r="I38">
            <v>-22.153315999999997</v>
          </cell>
          <cell r="J38">
            <v>-3.7649073324777366E-5</v>
          </cell>
          <cell r="K38">
            <v>-23.623905500353089</v>
          </cell>
          <cell r="L38">
            <v>-1.4758904134612235E-4</v>
          </cell>
          <cell r="M38">
            <v>-19.810448933355211</v>
          </cell>
          <cell r="N38">
            <v>-1.1542624586236049E-4</v>
          </cell>
          <cell r="O38">
            <v>-27.193583738564232</v>
          </cell>
          <cell r="P38">
            <v>-1.1677883800277744E-4</v>
          </cell>
          <cell r="Q38">
            <v>-20.634097112991004</v>
          </cell>
          <cell r="R38">
            <v>-1.0878589891179756E-4</v>
          </cell>
          <cell r="S38">
            <v>-15.67453431859183</v>
          </cell>
          <cell r="T38">
            <v>-6.9492862481897308E-5</v>
          </cell>
          <cell r="U38" t="str">
            <v xml:space="preserve">   Recruitment</v>
          </cell>
          <cell r="W38">
            <v>-19.847879080916901</v>
          </cell>
          <cell r="X38">
            <v>-6.473852547780709E-5</v>
          </cell>
          <cell r="Y38">
            <v>-37.00532969085139</v>
          </cell>
          <cell r="Z38">
            <v>-1.7474278082558185E-4</v>
          </cell>
          <cell r="AA38">
            <v>-47.149377658069049</v>
          </cell>
          <cell r="AB38">
            <v>-2.3777353023031919E-4</v>
          </cell>
          <cell r="AC38">
            <v>-33.289380814585471</v>
          </cell>
          <cell r="AD38">
            <v>-1.0244302509349232E-4</v>
          </cell>
          <cell r="AE38">
            <v>-310.68848484827816</v>
          </cell>
          <cell r="AF38">
            <v>-1.1904629832090757E-4</v>
          </cell>
        </row>
        <row r="39">
          <cell r="A39" t="str">
            <v xml:space="preserve">   Suscriptions</v>
          </cell>
          <cell r="C39">
            <v>-43.184003999999995</v>
          </cell>
          <cell r="D39">
            <v>-2.7992300043929179E-4</v>
          </cell>
          <cell r="E39">
            <v>-43.184003999999995</v>
          </cell>
          <cell r="F39">
            <v>-2.2620191494276593E-4</v>
          </cell>
          <cell r="G39">
            <v>-43.184003999999995</v>
          </cell>
          <cell r="H39">
            <v>-1.7753962758616264E-4</v>
          </cell>
          <cell r="I39">
            <v>-43.184003999999995</v>
          </cell>
          <cell r="J39">
            <v>-7.3390265053479084E-5</v>
          </cell>
          <cell r="K39">
            <v>-45.452512039488646</v>
          </cell>
          <cell r="L39">
            <v>-2.839620518538287E-4</v>
          </cell>
          <cell r="M39">
            <v>-46.090427111725582</v>
          </cell>
          <cell r="N39">
            <v>-2.6854742109058347E-4</v>
          </cell>
          <cell r="O39">
            <v>-56.795846965583763</v>
          </cell>
          <cell r="P39">
            <v>-2.4390139511544317E-4</v>
          </cell>
          <cell r="Q39">
            <v>-46.665935644445298</v>
          </cell>
          <cell r="R39">
            <v>-2.4602945938666281E-4</v>
          </cell>
          <cell r="S39">
            <v>-42.00514498267124</v>
          </cell>
          <cell r="T39">
            <v>-1.8622931338703873E-4</v>
          </cell>
          <cell r="U39" t="str">
            <v xml:space="preserve">   Suscriptions</v>
          </cell>
          <cell r="W39">
            <v>-53.18901483430745</v>
          </cell>
          <cell r="X39">
            <v>-1.7348848095819823E-4</v>
          </cell>
          <cell r="Y39">
            <v>-54.691621562385535</v>
          </cell>
          <cell r="Z39">
            <v>-2.5825917832679961E-4</v>
          </cell>
          <cell r="AA39">
            <v>-67.777646156447005</v>
          </cell>
          <cell r="AB39">
            <v>-3.4180154644229574E-4</v>
          </cell>
          <cell r="AC39">
            <v>-68.579751351117707</v>
          </cell>
          <cell r="AD39">
            <v>-2.1104379284488949E-4</v>
          </cell>
          <cell r="AE39">
            <v>-610.79991264817227</v>
          </cell>
          <cell r="AF39">
            <v>-2.340397927879675E-4</v>
          </cell>
        </row>
        <row r="40">
          <cell r="A40" t="str">
            <v xml:space="preserve">   Training</v>
          </cell>
          <cell r="C40">
            <v>-13.952971999999997</v>
          </cell>
          <cell r="D40">
            <v>-9.0444549497666448E-5</v>
          </cell>
          <cell r="E40">
            <v>-13.952971999999997</v>
          </cell>
          <cell r="F40">
            <v>-7.3086992710143185E-5</v>
          </cell>
          <cell r="G40">
            <v>-13.952971999999997</v>
          </cell>
          <cell r="H40">
            <v>-5.7363959409603493E-5</v>
          </cell>
          <cell r="I40">
            <v>-13.952971999999997</v>
          </cell>
          <cell r="J40">
            <v>-2.371276904670007E-5</v>
          </cell>
          <cell r="K40">
            <v>-15.460987480569232</v>
          </cell>
          <cell r="L40">
            <v>-9.6591663071438668E-5</v>
          </cell>
          <cell r="M40">
            <v>-16.086051605502366</v>
          </cell>
          <cell r="N40">
            <v>-9.3725919781913016E-5</v>
          </cell>
          <cell r="O40">
            <v>-20.240274432623352</v>
          </cell>
          <cell r="P40">
            <v>-8.6918875857731133E-5</v>
          </cell>
          <cell r="Q40">
            <v>-16.838435918302892</v>
          </cell>
          <cell r="R40">
            <v>-8.8774632474129819E-5</v>
          </cell>
          <cell r="S40">
            <v>-16.956304969731008</v>
          </cell>
          <cell r="T40">
            <v>-7.5175577501206996E-5</v>
          </cell>
          <cell r="U40" t="str">
            <v xml:space="preserve">   Training</v>
          </cell>
          <cell r="W40">
            <v>-21.470921167921883</v>
          </cell>
          <cell r="X40">
            <v>-7.0032458954162756E-5</v>
          </cell>
          <cell r="Y40">
            <v>-17.31415082981221</v>
          </cell>
          <cell r="Z40">
            <v>-8.1759111158059036E-5</v>
          </cell>
          <cell r="AA40">
            <v>-18.589131178137691</v>
          </cell>
          <cell r="AB40">
            <v>-9.3744680495986589E-5</v>
          </cell>
          <cell r="AC40">
            <v>-25.078791605045971</v>
          </cell>
          <cell r="AD40">
            <v>-7.7176180957518373E-5</v>
          </cell>
          <cell r="AE40">
            <v>-209.89396518764659</v>
          </cell>
          <cell r="AF40">
            <v>-8.0424929838287965E-5</v>
          </cell>
        </row>
        <row r="41">
          <cell r="A41" t="str">
            <v xml:space="preserve">   Others</v>
          </cell>
          <cell r="C41">
            <v>-491.54503999999997</v>
          </cell>
          <cell r="D41">
            <v>-3.1862437408039265E-3</v>
          </cell>
          <cell r="E41">
            <v>-491.54503999999997</v>
          </cell>
          <cell r="F41">
            <v>-2.5747596107257324E-3</v>
          </cell>
          <cell r="G41">
            <v>-491.54503999999997</v>
          </cell>
          <cell r="H41">
            <v>-2.0208576153203724E-3</v>
          </cell>
          <cell r="I41">
            <v>-491.54503999999997</v>
          </cell>
          <cell r="J41">
            <v>-8.3536998494449432E-4</v>
          </cell>
          <cell r="K41">
            <v>-517.17997268991576</v>
          </cell>
          <cell r="L41">
            <v>-3.2310532384908818E-3</v>
          </cell>
          <cell r="M41">
            <v>-514.14403452655245</v>
          </cell>
          <cell r="N41">
            <v>-2.9956774799790803E-3</v>
          </cell>
          <cell r="O41">
            <v>-658.26720644303452</v>
          </cell>
          <cell r="P41">
            <v>-2.8268315130064079E-3</v>
          </cell>
          <cell r="Q41">
            <v>-529.39607612924613</v>
          </cell>
          <cell r="R41">
            <v>-2.7910515156895277E-3</v>
          </cell>
          <cell r="S41">
            <v>-532.28424866215096</v>
          </cell>
          <cell r="T41">
            <v>-2.3598759198660518E-3</v>
          </cell>
          <cell r="U41" t="str">
            <v xml:space="preserve">   Others</v>
          </cell>
          <cell r="W41">
            <v>-713.24652063881706</v>
          </cell>
          <cell r="X41">
            <v>-2.326421269501216E-3</v>
          </cell>
          <cell r="Y41">
            <v>-618.44199424314206</v>
          </cell>
          <cell r="Z41">
            <v>-2.9203434952798763E-3</v>
          </cell>
          <cell r="AA41">
            <v>-664.85557219133022</v>
          </cell>
          <cell r="AB41">
            <v>-3.3528556334227046E-3</v>
          </cell>
          <cell r="AC41">
            <v>-798.71171561346785</v>
          </cell>
          <cell r="AD41">
            <v>-2.4579142754498741E-3</v>
          </cell>
          <cell r="AE41">
            <v>-7021.1624611376565</v>
          </cell>
          <cell r="AF41">
            <v>-2.6902941102446309E-3</v>
          </cell>
        </row>
        <row r="42">
          <cell r="A42" t="str">
            <v>Relocation</v>
          </cell>
          <cell r="C42">
            <v>-50.808911999999999</v>
          </cell>
          <cell r="D42">
            <v>-3.2934841095549964E-4</v>
          </cell>
          <cell r="E42">
            <v>-50.808911999999999</v>
          </cell>
          <cell r="F42">
            <v>-2.6614190732657581E-4</v>
          </cell>
          <cell r="G42">
            <v>-50.808911999999999</v>
          </cell>
          <cell r="H42">
            <v>-2.0888742309624906E-4</v>
          </cell>
          <cell r="I42">
            <v>-50.808911999999999</v>
          </cell>
          <cell r="J42">
            <v>-8.6348628505103289E-5</v>
          </cell>
          <cell r="K42">
            <v>-53.928262971239427</v>
          </cell>
          <cell r="L42">
            <v>-3.3691383642166423E-4</v>
          </cell>
          <cell r="M42">
            <v>-54.251832549066876</v>
          </cell>
          <cell r="N42">
            <v>-3.1610012389717316E-4</v>
          </cell>
          <cell r="O42">
            <v>-69.200038199160943</v>
          </cell>
          <cell r="P42">
            <v>-2.9716936643351343E-4</v>
          </cell>
          <cell r="Q42">
            <v>-55.725406761020331</v>
          </cell>
          <cell r="R42">
            <v>-2.9379228146146993E-4</v>
          </cell>
          <cell r="S42">
            <v>-56.115484608347465</v>
          </cell>
          <cell r="T42">
            <v>-2.4878733720130387E-4</v>
          </cell>
          <cell r="U42" t="str">
            <v>Relocation</v>
          </cell>
          <cell r="W42">
            <v>-71.056232385319973</v>
          </cell>
          <cell r="X42">
            <v>-2.3176661304113064E-4</v>
          </cell>
          <cell r="Y42">
            <v>-58.852584434967063</v>
          </cell>
          <cell r="Z42">
            <v>-2.7790765138030829E-4</v>
          </cell>
          <cell r="AA42">
            <v>-60.949071882081803</v>
          </cell>
          <cell r="AB42">
            <v>-3.073651595310915E-4</v>
          </cell>
          <cell r="AC42">
            <v>-77.557693969949085</v>
          </cell>
          <cell r="AD42">
            <v>-2.3867205082035492E-4</v>
          </cell>
          <cell r="AE42">
            <v>-710.06334376115308</v>
          </cell>
          <cell r="AF42">
            <v>-2.7207449509888021E-4</v>
          </cell>
        </row>
        <row r="43">
          <cell r="A43" t="str">
            <v>Supplies</v>
          </cell>
          <cell r="C43">
            <v>-773.95841568282913</v>
          </cell>
          <cell r="D43">
            <v>-5.0168752747702184E-3</v>
          </cell>
          <cell r="E43">
            <v>-773.95841568282913</v>
          </cell>
          <cell r="F43">
            <v>-4.054067698621119E-3</v>
          </cell>
          <cell r="G43">
            <v>-773.95841568282913</v>
          </cell>
          <cell r="H43">
            <v>-3.1819256243007473E-3</v>
          </cell>
          <cell r="I43">
            <v>-773.95841568282913</v>
          </cell>
          <cell r="J43">
            <v>-1.3153253058084558E-3</v>
          </cell>
          <cell r="K43">
            <v>-768.81150010330589</v>
          </cell>
          <cell r="L43">
            <v>-4.8031072709135763E-3</v>
          </cell>
          <cell r="M43">
            <v>-824.35074103790703</v>
          </cell>
          <cell r="N43">
            <v>-4.8031072709135763E-3</v>
          </cell>
          <cell r="O43">
            <v>-1118.4706237082833</v>
          </cell>
          <cell r="P43">
            <v>-4.8031072709135763E-3</v>
          </cell>
          <cell r="Q43">
            <v>-958.17728089862715</v>
          </cell>
          <cell r="R43">
            <v>-5.0516470989076202E-3</v>
          </cell>
          <cell r="S43">
            <v>-1139.4294750467227</v>
          </cell>
          <cell r="T43">
            <v>-5.0516470989076202E-3</v>
          </cell>
          <cell r="U43" t="str">
            <v>Supplies</v>
          </cell>
          <cell r="W43">
            <v>-1548.7606496838516</v>
          </cell>
          <cell r="X43">
            <v>-5.0516470989076202E-3</v>
          </cell>
          <cell r="Y43">
            <v>-967.33933230892762</v>
          </cell>
          <cell r="Z43">
            <v>-4.5678707997408629E-3</v>
          </cell>
          <cell r="AA43">
            <v>-905.78739030214012</v>
          </cell>
          <cell r="AB43">
            <v>-4.5678707997408629E-3</v>
          </cell>
          <cell r="AC43">
            <v>-1484.3527944008204</v>
          </cell>
          <cell r="AD43">
            <v>-4.5678707997408629E-3</v>
          </cell>
          <cell r="AE43">
            <v>-12037.355034539072</v>
          </cell>
          <cell r="AF43">
            <v>-4.6123452535944826E-3</v>
          </cell>
        </row>
        <row r="44">
          <cell r="A44" t="str">
            <v>Insurance</v>
          </cell>
          <cell r="C44">
            <v>-327.6334159999999</v>
          </cell>
          <cell r="D44">
            <v>-2.1237523239136108E-3</v>
          </cell>
          <cell r="E44">
            <v>-327.6334159999999</v>
          </cell>
          <cell r="F44">
            <v>-1.7161749544678587E-3</v>
          </cell>
          <cell r="G44">
            <v>-327.6334159999999</v>
          </cell>
          <cell r="H44">
            <v>-1.3469782621690729E-3</v>
          </cell>
          <cell r="I44">
            <v>-327.6334159999999</v>
          </cell>
          <cell r="J44">
            <v>-5.5680578485998587E-4</v>
          </cell>
          <cell r="K44">
            <v>-348.35372066076519</v>
          </cell>
          <cell r="L44">
            <v>-2.1763205783611348E-3</v>
          </cell>
          <cell r="M44">
            <v>-355.55390570520711</v>
          </cell>
          <cell r="N44">
            <v>-2.0716467696071015E-3</v>
          </cell>
          <cell r="O44">
            <v>-447.37570185357686</v>
          </cell>
          <cell r="P44">
            <v>-1.9211890244185995E-3</v>
          </cell>
          <cell r="Q44">
            <v>-365.44044333136793</v>
          </cell>
          <cell r="R44">
            <v>-1.9266540672380332E-3</v>
          </cell>
          <cell r="S44">
            <v>-367.99852643468751</v>
          </cell>
          <cell r="T44">
            <v>-1.6315171137641839E-3</v>
          </cell>
          <cell r="U44" t="str">
            <v>Insurance</v>
          </cell>
          <cell r="W44">
            <v>-465.97813409792292</v>
          </cell>
          <cell r="X44">
            <v>-1.5198972738303179E-3</v>
          </cell>
          <cell r="Y44">
            <v>-375.764767336565</v>
          </cell>
          <cell r="Z44">
            <v>-1.7743979294123789E-3</v>
          </cell>
          <cell r="AA44">
            <v>-394.36713091825169</v>
          </cell>
          <cell r="AB44">
            <v>-1.9887869062718698E-3</v>
          </cell>
          <cell r="AC44">
            <v>-521.20023575324956</v>
          </cell>
          <cell r="AD44">
            <v>-1.6039147476906632E-3</v>
          </cell>
          <cell r="AE44">
            <v>-4624.9328140915932</v>
          </cell>
          <cell r="AF44">
            <v>-1.7721324038429474E-3</v>
          </cell>
        </row>
        <row r="45">
          <cell r="A45" t="str">
            <v>Maintenance</v>
          </cell>
          <cell r="C45">
            <v>-532.92298666666659</v>
          </cell>
          <cell r="D45">
            <v>-3.4544596983364958E-3</v>
          </cell>
          <cell r="E45">
            <v>-532.92298666666659</v>
          </cell>
          <cell r="F45">
            <v>-2.7915012258015286E-3</v>
          </cell>
          <cell r="G45">
            <v>-532.92298666666659</v>
          </cell>
          <cell r="H45">
            <v>-2.1909721151587873E-3</v>
          </cell>
          <cell r="I45">
            <v>-532.92298666666659</v>
          </cell>
          <cell r="J45">
            <v>-9.0569089528053873E-4</v>
          </cell>
          <cell r="K45">
            <v>-565.93523261018515</v>
          </cell>
          <cell r="L45">
            <v>-3.535649024827143E-3</v>
          </cell>
          <cell r="M45">
            <v>-582.7144440058463</v>
          </cell>
          <cell r="N45">
            <v>-3.3952052731182542E-3</v>
          </cell>
          <cell r="O45">
            <v>-741.7627757625803</v>
          </cell>
          <cell r="P45">
            <v>-3.1853909311859744E-3</v>
          </cell>
          <cell r="Q45">
            <v>-599.54132539942395</v>
          </cell>
          <cell r="R45">
            <v>-3.1608672606897839E-3</v>
          </cell>
          <cell r="S45">
            <v>-577.97342294932116</v>
          </cell>
          <cell r="T45">
            <v>-2.562438333594908E-3</v>
          </cell>
          <cell r="U45" t="str">
            <v>Maintenance</v>
          </cell>
          <cell r="W45">
            <v>-754.04634680957781</v>
          </cell>
          <cell r="X45">
            <v>-2.4594994979243948E-3</v>
          </cell>
          <cell r="Y45">
            <v>-634.12964073391026</v>
          </cell>
          <cell r="Z45">
            <v>-2.9944220941008248E-3</v>
          </cell>
          <cell r="AA45">
            <v>-709.50700750051533</v>
          </cell>
          <cell r="AB45">
            <v>-3.5780320817803152E-3</v>
          </cell>
          <cell r="AC45">
            <v>-863.04031203751356</v>
          </cell>
          <cell r="AD45">
            <v>-2.6558757831872089E-3</v>
          </cell>
          <cell r="AE45">
            <v>-7627.4194678088734</v>
          </cell>
          <cell r="AF45">
            <v>-2.9225932007969154E-3</v>
          </cell>
        </row>
        <row r="46">
          <cell r="A46" t="str">
            <v>Courier</v>
          </cell>
          <cell r="C46">
            <v>-78.263767999999999</v>
          </cell>
          <cell r="D46">
            <v>-5.0731351275913725E-4</v>
          </cell>
          <cell r="E46">
            <v>-78.263767999999999</v>
          </cell>
          <cell r="F46">
            <v>-4.0995305095461662E-4</v>
          </cell>
          <cell r="G46">
            <v>-78.263767999999999</v>
          </cell>
          <cell r="H46">
            <v>-3.2176081273542479E-4</v>
          </cell>
          <cell r="I46">
            <v>-78.263767999999999</v>
          </cell>
          <cell r="J46">
            <v>-1.3300755246326847E-4</v>
          </cell>
          <cell r="K46">
            <v>-81.844816683588263</v>
          </cell>
          <cell r="L46">
            <v>-5.1132095974983354E-4</v>
          </cell>
          <cell r="M46">
            <v>-91.435885583689796</v>
          </cell>
          <cell r="N46">
            <v>-5.3275425738866071E-4</v>
          </cell>
          <cell r="O46">
            <v>-104.26889224589023</v>
          </cell>
          <cell r="P46">
            <v>-4.4776739224128325E-4</v>
          </cell>
          <cell r="Q46">
            <v>-92.465653547770486</v>
          </cell>
          <cell r="R46">
            <v>-4.8749209546600626E-4</v>
          </cell>
          <cell r="S46">
            <v>-85.096536279867209</v>
          </cell>
          <cell r="T46">
            <v>-3.7727448695993313E-4</v>
          </cell>
          <cell r="U46" t="str">
            <v>Courier</v>
          </cell>
          <cell r="W46">
            <v>-107.75348906438185</v>
          </cell>
          <cell r="X46">
            <v>-3.5146334621839281E-4</v>
          </cell>
          <cell r="Y46">
            <v>-86.892413581517516</v>
          </cell>
          <cell r="Z46">
            <v>-4.1031446304435259E-4</v>
          </cell>
          <cell r="AA46">
            <v>-106.87444530375116</v>
          </cell>
          <cell r="AB46">
            <v>-5.3896605667988343E-4</v>
          </cell>
          <cell r="AC46">
            <v>-132.98985382988909</v>
          </cell>
          <cell r="AD46">
            <v>-4.0925612311497274E-4</v>
          </cell>
          <cell r="AE46">
            <v>-1124.4132901203457</v>
          </cell>
          <cell r="AF46">
            <v>-4.3084068608795656E-4</v>
          </cell>
        </row>
        <row r="47">
          <cell r="A47" t="str">
            <v>Employee Benefits</v>
          </cell>
          <cell r="C47">
            <v>-50.286059999999985</v>
          </cell>
          <cell r="D47">
            <v>-3.2595923239239815E-4</v>
          </cell>
          <cell r="E47">
            <v>-50.286059999999985</v>
          </cell>
          <cell r="F47">
            <v>-2.6340315888556378E-4</v>
          </cell>
          <cell r="G47">
            <v>-50.286059999999985</v>
          </cell>
          <cell r="H47">
            <v>-2.0673785518303094E-4</v>
          </cell>
          <cell r="I47">
            <v>-50.286059999999985</v>
          </cell>
          <cell r="J47">
            <v>-8.5460053030171818E-5</v>
          </cell>
          <cell r="K47">
            <v>-53.600206426477186</v>
          </cell>
          <cell r="L47">
            <v>-3.348643213256926E-4</v>
          </cell>
          <cell r="M47">
            <v>-60.270130544956515</v>
          </cell>
          <cell r="N47">
            <v>-3.5116593923954439E-4</v>
          </cell>
          <cell r="O47">
            <v>-68.918737230871699</v>
          </cell>
          <cell r="P47">
            <v>-2.9596136087890577E-4</v>
          </cell>
          <cell r="Q47">
            <v>-62.235924360156403</v>
          </cell>
          <cell r="R47">
            <v>-3.281166575427082E-4</v>
          </cell>
          <cell r="S47">
            <v>-55.887372882297264</v>
          </cell>
          <cell r="T47">
            <v>-2.4777600656227417E-4</v>
          </cell>
          <cell r="U47" t="str">
            <v>Employee Benefits</v>
          </cell>
          <cell r="W47">
            <v>-70.767385912208908</v>
          </cell>
          <cell r="X47">
            <v>-2.3082447233771137E-4</v>
          </cell>
          <cell r="Y47">
            <v>-58.841492730399594</v>
          </cell>
          <cell r="Z47">
            <v>-2.7785527526809941E-4</v>
          </cell>
          <cell r="AA47">
            <v>-74.580421379601702</v>
          </cell>
          <cell r="AB47">
            <v>-3.7610782916575438E-4</v>
          </cell>
          <cell r="AC47">
            <v>-93.549681694928381</v>
          </cell>
          <cell r="AD47">
            <v>-2.8788496976678009E-4</v>
          </cell>
          <cell r="AE47">
            <v>-749.50953316189759</v>
          </cell>
          <cell r="AF47">
            <v>-2.8718906502997135E-4</v>
          </cell>
        </row>
        <row r="48">
          <cell r="A48" t="str">
            <v>Inventory Charges</v>
          </cell>
          <cell r="C48">
            <v>-175.20667999999998</v>
          </cell>
          <cell r="D48">
            <v>-1.1357070910471122E-3</v>
          </cell>
          <cell r="E48">
            <v>-175.20667999999998</v>
          </cell>
          <cell r="F48">
            <v>-9.1774923248813165E-4</v>
          </cell>
          <cell r="G48">
            <v>-175.20667999999998</v>
          </cell>
          <cell r="H48">
            <v>-7.2031599288032604E-4</v>
          </cell>
          <cell r="I48">
            <v>-175.20667999999998</v>
          </cell>
          <cell r="J48">
            <v>-2.9775989934467618E-4</v>
          </cell>
          <cell r="K48">
            <v>-187.85439838667224</v>
          </cell>
          <cell r="L48">
            <v>-1.1736099507393949E-3</v>
          </cell>
          <cell r="M48">
            <v>-191.06871757719117</v>
          </cell>
          <cell r="N48">
            <v>-1.1132682982533267E-3</v>
          </cell>
          <cell r="O48">
            <v>-237.78352073235095</v>
          </cell>
          <cell r="P48">
            <v>-1.0211262889912641E-3</v>
          </cell>
          <cell r="Q48">
            <v>-195.66383357534755</v>
          </cell>
          <cell r="R48">
            <v>-1.0315675991764835E-3</v>
          </cell>
          <cell r="S48">
            <v>-195.65697303942446</v>
          </cell>
          <cell r="T48">
            <v>-8.67442875475137E-4</v>
          </cell>
          <cell r="U48" t="str">
            <v>Inventory Charges</v>
          </cell>
          <cell r="W48">
            <v>-246.81876711117121</v>
          </cell>
          <cell r="X48">
            <v>-8.0505745615865249E-4</v>
          </cell>
          <cell r="Y48">
            <v>-198.43059471194132</v>
          </cell>
          <cell r="Z48">
            <v>-9.3700864741683284E-4</v>
          </cell>
          <cell r="AA48">
            <v>-207.21647006434884</v>
          </cell>
          <cell r="AB48">
            <v>-1.0449892248075815E-3</v>
          </cell>
          <cell r="AC48">
            <v>-268.77545815688381</v>
          </cell>
          <cell r="AD48">
            <v>-8.2711574474274004E-4</v>
          </cell>
          <cell r="AE48">
            <v>-2454.8887733553311</v>
          </cell>
          <cell r="AF48">
            <v>-9.4063808447944551E-4</v>
          </cell>
        </row>
        <row r="49">
          <cell r="A49" t="str">
            <v>Signs</v>
          </cell>
          <cell r="C49">
            <v>-230.53431199999997</v>
          </cell>
          <cell r="D49">
            <v>-1.4943462935777757E-3</v>
          </cell>
          <cell r="E49">
            <v>-230.53431199999997</v>
          </cell>
          <cell r="F49">
            <v>-1.2075606244018749E-3</v>
          </cell>
          <cell r="G49">
            <v>-230.53431199999997</v>
          </cell>
          <cell r="H49">
            <v>-9.4778093986635028E-4</v>
          </cell>
          <cell r="I49">
            <v>-230.53431199999997</v>
          </cell>
          <cell r="J49">
            <v>-3.9178799310970433E-4</v>
          </cell>
          <cell r="K49">
            <v>-238.99585836547601</v>
          </cell>
          <cell r="L49">
            <v>-1.4931133897960705E-3</v>
          </cell>
          <cell r="M49">
            <v>-235.29271063574845</v>
          </cell>
          <cell r="N49">
            <v>-1.370940878666062E-3</v>
          </cell>
          <cell r="O49">
            <v>-271.8786781574305</v>
          </cell>
          <cell r="P49">
            <v>-1.1675429181454463E-3</v>
          </cell>
          <cell r="Q49">
            <v>-237.02161030373557</v>
          </cell>
          <cell r="R49">
            <v>-1.2496116887120755E-3</v>
          </cell>
          <cell r="S49">
            <v>-157.71986157586167</v>
          </cell>
          <cell r="T49">
            <v>-6.9924914057286627E-4</v>
          </cell>
          <cell r="U49" t="str">
            <v>Signs</v>
          </cell>
          <cell r="W49">
            <v>-164.72501723704838</v>
          </cell>
          <cell r="X49">
            <v>-5.3728938400708095E-4</v>
          </cell>
          <cell r="Y49">
            <v>-307.8342538999558</v>
          </cell>
          <cell r="Z49">
            <v>-1.4536234107149469E-3</v>
          </cell>
          <cell r="AA49">
            <v>-542.22976218505539</v>
          </cell>
          <cell r="AB49">
            <v>-2.7344557055595112E-3</v>
          </cell>
          <cell r="AC49">
            <v>-466.052872380483</v>
          </cell>
          <cell r="AD49">
            <v>-1.4342070934299086E-3</v>
          </cell>
          <cell r="AE49">
            <v>-3313.3535607407939</v>
          </cell>
          <cell r="AF49">
            <v>-1.2695754611800698E-3</v>
          </cell>
        </row>
        <row r="50">
          <cell r="A50" t="str">
            <v>Security</v>
          </cell>
          <cell r="C50">
            <v>-998.54479999999978</v>
          </cell>
          <cell r="D50">
            <v>-6.4726665107073568E-3</v>
          </cell>
          <cell r="E50">
            <v>-998.54479999999978</v>
          </cell>
          <cell r="F50">
            <v>-5.230472512834641E-3</v>
          </cell>
          <cell r="G50">
            <v>-998.54479999999978</v>
          </cell>
          <cell r="H50">
            <v>-4.1052532303419396E-3</v>
          </cell>
          <cell r="I50">
            <v>-998.54479999999978</v>
          </cell>
          <cell r="J50">
            <v>-1.697004926633789E-3</v>
          </cell>
          <cell r="K50">
            <v>-1065.6546470180162</v>
          </cell>
          <cell r="L50">
            <v>-6.6576183923982716E-3</v>
          </cell>
          <cell r="M50">
            <v>-1072.0485749001245</v>
          </cell>
          <cell r="N50">
            <v>-6.2463270165709064E-3</v>
          </cell>
          <cell r="O50">
            <v>-1370.3375740948832</v>
          </cell>
          <cell r="P50">
            <v>-5.8847127731607492E-3</v>
          </cell>
          <cell r="Q50">
            <v>-1103.5054416671271</v>
          </cell>
          <cell r="R50">
            <v>-5.8178378616934511E-3</v>
          </cell>
          <cell r="S50">
            <v>-1111.2299797587971</v>
          </cell>
          <cell r="T50">
            <v>-4.9266249701303503E-3</v>
          </cell>
          <cell r="U50" t="str">
            <v>Security</v>
          </cell>
          <cell r="W50">
            <v>-1407.0949618695768</v>
          </cell>
          <cell r="X50">
            <v>-4.5895711409422498E-3</v>
          </cell>
          <cell r="Y50">
            <v>-1170.1748318675131</v>
          </cell>
          <cell r="Z50">
            <v>-5.5256798380366613E-3</v>
          </cell>
          <cell r="AA50">
            <v>-1216.5193010617502</v>
          </cell>
          <cell r="AB50">
            <v>-6.1348866766488515E-3</v>
          </cell>
          <cell r="AC50">
            <v>-1548.0208106010771</v>
          </cell>
          <cell r="AD50">
            <v>-4.7637994719376756E-3</v>
          </cell>
          <cell r="AE50">
            <v>-14060.220522838863</v>
          </cell>
          <cell r="AF50">
            <v>-5.3874452657523353E-3</v>
          </cell>
        </row>
        <row r="51">
          <cell r="A51" t="str">
            <v>Travel</v>
          </cell>
          <cell r="C51">
            <v>-376.84826799999996</v>
          </cell>
          <cell r="D51">
            <v>-2.44276787972024E-3</v>
          </cell>
          <cell r="E51">
            <v>-376.84826799999996</v>
          </cell>
          <cell r="F51">
            <v>-1.973967024096808E-3</v>
          </cell>
          <cell r="G51">
            <v>-376.84826799999996</v>
          </cell>
          <cell r="H51">
            <v>-1.5493121285652535E-3</v>
          </cell>
          <cell r="I51">
            <v>-376.84826799999996</v>
          </cell>
          <cell r="J51">
            <v>-6.4044534345320361E-4</v>
          </cell>
          <cell r="K51">
            <v>-384.02571771791918</v>
          </cell>
          <cell r="L51">
            <v>-2.3991794044975821E-3</v>
          </cell>
          <cell r="M51">
            <v>-379.84454554440566</v>
          </cell>
          <cell r="N51">
            <v>-2.2131769982084641E-3</v>
          </cell>
          <cell r="O51">
            <v>-443.88987443124847</v>
          </cell>
          <cell r="P51">
            <v>-1.9062196522398071E-3</v>
          </cell>
          <cell r="Q51">
            <v>-365.01415388551555</v>
          </cell>
          <cell r="R51">
            <v>-1.9244066085627289E-3</v>
          </cell>
          <cell r="S51">
            <v>-366.98495296271415</v>
          </cell>
          <cell r="T51">
            <v>-1.6270234477661072E-3</v>
          </cell>
          <cell r="U51" t="str">
            <v>Travel</v>
          </cell>
          <cell r="W51">
            <v>-444.10664860141725</v>
          </cell>
          <cell r="X51">
            <v>-1.4485582801131308E-3</v>
          </cell>
          <cell r="Y51">
            <v>-374.9719214321828</v>
          </cell>
          <cell r="Z51">
            <v>-1.7706540336207366E-3</v>
          </cell>
          <cell r="AA51">
            <v>-368.75976872507243</v>
          </cell>
          <cell r="AB51">
            <v>-1.8596494030641976E-3</v>
          </cell>
          <cell r="AC51">
            <v>-449.68430570265463</v>
          </cell>
          <cell r="AD51">
            <v>-1.3838353098193652E-3</v>
          </cell>
          <cell r="AE51">
            <v>-4707.8266930031295</v>
          </cell>
          <cell r="AF51">
            <v>-1.80389479581798E-3</v>
          </cell>
        </row>
        <row r="52">
          <cell r="A52" t="str">
            <v>Uniforms</v>
          </cell>
          <cell r="C52">
            <v>-46.758115999999987</v>
          </cell>
          <cell r="D52">
            <v>-3.0309074919519866E-4</v>
          </cell>
          <cell r="E52">
            <v>-46.758115999999987</v>
          </cell>
          <cell r="F52">
            <v>-2.4492345309888309E-4</v>
          </cell>
          <cell r="G52">
            <v>-46.758115999999987</v>
          </cell>
          <cell r="H52">
            <v>-1.9223364515413141E-4</v>
          </cell>
          <cell r="I52">
            <v>-46.758115999999987</v>
          </cell>
          <cell r="J52">
            <v>-7.9464389792139711E-5</v>
          </cell>
          <cell r="K52">
            <v>-49.445130313897877</v>
          </cell>
          <cell r="L52">
            <v>-3.0890571341614999E-4</v>
          </cell>
          <cell r="M52">
            <v>-43.586601095781262</v>
          </cell>
          <cell r="N52">
            <v>-2.5395879474065977E-4</v>
          </cell>
          <cell r="O52">
            <v>-60.745982881021838</v>
          </cell>
          <cell r="P52">
            <v>-2.6086467169541525E-4</v>
          </cell>
          <cell r="Q52">
            <v>-44.670005094429257</v>
          </cell>
          <cell r="R52">
            <v>-2.3550662924488202E-4</v>
          </cell>
          <cell r="S52">
            <v>-42.613442918805099</v>
          </cell>
          <cell r="T52">
            <v>-1.8892619509111794E-4</v>
          </cell>
          <cell r="U52" t="str">
            <v>Uniforms</v>
          </cell>
          <cell r="W52">
            <v>-53.959272095936939</v>
          </cell>
          <cell r="X52">
            <v>-1.7600085616731618E-4</v>
          </cell>
          <cell r="Y52">
            <v>-61.912757018163546</v>
          </cell>
          <cell r="Z52">
            <v>-2.923580851816361E-4</v>
          </cell>
          <cell r="AA52">
            <v>-67.904371831327012</v>
          </cell>
          <cell r="AB52">
            <v>-3.4244062192077942E-4</v>
          </cell>
          <cell r="AC52">
            <v>-63.577259772402527</v>
          </cell>
          <cell r="AD52">
            <v>-1.9564938304247683E-4</v>
          </cell>
          <cell r="AE52">
            <v>-628.68917102176533</v>
          </cell>
          <cell r="AF52">
            <v>-2.4089440791836907E-4</v>
          </cell>
        </row>
        <row r="53">
          <cell r="A53" t="str">
            <v>License</v>
          </cell>
          <cell r="C53">
            <v>-72.990936000000005</v>
          </cell>
          <cell r="D53">
            <v>-4.7313449234564548E-4</v>
          </cell>
          <cell r="E53">
            <v>-72.990936000000005</v>
          </cell>
          <cell r="F53">
            <v>-3.8233345607935923E-4</v>
          </cell>
          <cell r="G53">
            <v>-72.990936000000005</v>
          </cell>
          <cell r="H53">
            <v>-3.0008295651800685E-4</v>
          </cell>
          <cell r="I53">
            <v>-72.990936000000005</v>
          </cell>
          <cell r="J53">
            <v>-1.2404649044450648E-4</v>
          </cell>
          <cell r="K53">
            <v>-70.930106834322913</v>
          </cell>
          <cell r="L53">
            <v>-4.4313191441183568E-4</v>
          </cell>
          <cell r="M53">
            <v>-88.24268747532885</v>
          </cell>
          <cell r="N53">
            <v>-5.1414898139603483E-4</v>
          </cell>
          <cell r="O53">
            <v>-85.918104989108869</v>
          </cell>
          <cell r="P53">
            <v>-3.6896264061731622E-4</v>
          </cell>
          <cell r="Q53">
            <v>-89.015875585629573</v>
          </cell>
          <cell r="R53">
            <v>-4.6930437469477215E-4</v>
          </cell>
          <cell r="S53">
            <v>-37.779646819170054</v>
          </cell>
          <cell r="T53">
            <v>-1.6749561726406021E-4</v>
          </cell>
          <cell r="U53" t="str">
            <v>License</v>
          </cell>
          <cell r="W53">
            <v>-47.838477784774071</v>
          </cell>
          <cell r="X53">
            <v>-1.5603644602343251E-4</v>
          </cell>
          <cell r="Y53">
            <v>-126.07694848564182</v>
          </cell>
          <cell r="Z53">
            <v>-5.9534766371318899E-4</v>
          </cell>
          <cell r="AA53">
            <v>-230.32414102201258</v>
          </cell>
          <cell r="AB53">
            <v>-1.1615208265362425E-3</v>
          </cell>
          <cell r="AC53">
            <v>-181.3823282856365</v>
          </cell>
          <cell r="AD53">
            <v>-5.5817663030669081E-4</v>
          </cell>
          <cell r="AE53">
            <v>-1176.4811252816253</v>
          </cell>
          <cell r="AF53">
            <v>-4.5079148355816375E-4</v>
          </cell>
        </row>
        <row r="54">
          <cell r="A54" t="str">
            <v>Telephone</v>
          </cell>
          <cell r="C54">
            <v>-779.0494799999999</v>
          </cell>
          <cell r="D54">
            <v>-5.0498760590210684E-3</v>
          </cell>
          <cell r="E54">
            <v>-779.0494799999999</v>
          </cell>
          <cell r="F54">
            <v>-4.0807351771078477E-3</v>
          </cell>
          <cell r="G54">
            <v>-779.0494799999999</v>
          </cell>
          <cell r="H54">
            <v>-3.2028561906949078E-3</v>
          </cell>
          <cell r="I54">
            <v>-779.0494799999999</v>
          </cell>
          <cell r="J54">
            <v>-1.3239774576478608E-3</v>
          </cell>
          <cell r="K54">
            <v>-833.79274715540714</v>
          </cell>
          <cell r="L54">
            <v>-5.2090740132776543E-3</v>
          </cell>
          <cell r="M54">
            <v>-838.7955036383396</v>
          </cell>
          <cell r="N54">
            <v>-4.8872701651998173E-3</v>
          </cell>
          <cell r="O54">
            <v>-1073.4980761286797</v>
          </cell>
          <cell r="P54">
            <v>-4.6099792926793982E-3</v>
          </cell>
          <cell r="Q54">
            <v>-864.46653074490314</v>
          </cell>
          <cell r="R54">
            <v>-4.5575906767948513E-3</v>
          </cell>
          <cell r="S54">
            <v>-870.51779646011721</v>
          </cell>
          <cell r="T54">
            <v>-3.8594303529447334E-3</v>
          </cell>
          <cell r="U54" t="str">
            <v>Telephone</v>
          </cell>
          <cell r="W54">
            <v>-1102.2931597676231</v>
          </cell>
          <cell r="X54">
            <v>-3.5953883796198613E-3</v>
          </cell>
          <cell r="Y54">
            <v>-921.05514728225864</v>
          </cell>
          <cell r="Z54">
            <v>-4.3493123578252539E-3</v>
          </cell>
          <cell r="AA54">
            <v>-961.800080342657</v>
          </cell>
          <cell r="AB54">
            <v>-4.8503418674443631E-3</v>
          </cell>
          <cell r="AC54">
            <v>-1223.8906022360311</v>
          </cell>
          <cell r="AD54">
            <v>-3.7663378713737247E-3</v>
          </cell>
          <cell r="AE54">
            <v>-11027.258083756016</v>
          </cell>
          <cell r="AF54">
            <v>-4.2253070825638405E-3</v>
          </cell>
        </row>
        <row r="55">
          <cell r="A55" t="str">
            <v>Display Expenses</v>
          </cell>
          <cell r="C55">
            <v>-78.714855999999983</v>
          </cell>
          <cell r="D55">
            <v>-5.1023750995083251E-4</v>
          </cell>
          <cell r="E55">
            <v>-78.714855999999983</v>
          </cell>
          <cell r="F55">
            <v>-4.1231589274686212E-4</v>
          </cell>
          <cell r="G55">
            <v>-78.714855999999983</v>
          </cell>
          <cell r="H55">
            <v>-3.2361534191545599E-4</v>
          </cell>
          <cell r="I55">
            <v>-78.714855999999983</v>
          </cell>
          <cell r="J55">
            <v>-1.3377416659850341E-4</v>
          </cell>
          <cell r="K55">
            <v>-85.485186083530635</v>
          </cell>
          <cell r="L55">
            <v>-5.3406396597609966E-4</v>
          </cell>
          <cell r="M55">
            <v>-88.127290000230687</v>
          </cell>
          <cell r="N55">
            <v>-5.1347661413280994E-4</v>
          </cell>
          <cell r="O55">
            <v>-110.88616264279025</v>
          </cell>
          <cell r="P55">
            <v>-4.7618428481158051E-4</v>
          </cell>
          <cell r="Q55">
            <v>-91.451799945785964</v>
          </cell>
          <cell r="R55">
            <v>-4.8214691487230777E-4</v>
          </cell>
          <cell r="S55">
            <v>-92.091962545406489</v>
          </cell>
          <cell r="T55">
            <v>-4.0828862655684377E-4</v>
          </cell>
          <cell r="U55" t="str">
            <v>Display Expenses</v>
          </cell>
          <cell r="W55">
            <v>-116.6114475731209</v>
          </cell>
          <cell r="X55">
            <v>-3.8035566112324911E-4</v>
          </cell>
          <cell r="Y55">
            <v>-94.03547132296471</v>
          </cell>
          <cell r="Z55">
            <v>-4.4404467930687024E-4</v>
          </cell>
          <cell r="AA55">
            <v>-99.358402528300076</v>
          </cell>
          <cell r="AB55">
            <v>-5.0106277750955385E-4</v>
          </cell>
          <cell r="AC55">
            <v>-132.13005594072487</v>
          </cell>
          <cell r="AD55">
            <v>-4.0661022539685148E-4</v>
          </cell>
          <cell r="AE55">
            <v>-1146.3223465828546</v>
          </cell>
          <cell r="AF55">
            <v>-4.392355645554966E-4</v>
          </cell>
        </row>
        <row r="56">
          <cell r="A56" t="str">
            <v>Administrative Services</v>
          </cell>
          <cell r="C56">
            <v>-419.87065999999993</v>
          </cell>
          <cell r="D56">
            <v>-2.7216432951336737E-3</v>
          </cell>
          <cell r="E56">
            <v>-419.87065999999993</v>
          </cell>
          <cell r="F56">
            <v>-2.1993224000322661E-3</v>
          </cell>
          <cell r="G56">
            <v>-419.87065999999993</v>
          </cell>
          <cell r="H56">
            <v>-1.7261873310950118E-3</v>
          </cell>
          <cell r="I56">
            <v>-419.87065999999993</v>
          </cell>
          <cell r="J56">
            <v>-7.1356095246701066E-4</v>
          </cell>
          <cell r="K56">
            <v>-450.33697620508121</v>
          </cell>
          <cell r="L56">
            <v>-2.8134553196475513E-3</v>
          </cell>
          <cell r="M56">
            <v>-453.03899806231169</v>
          </cell>
          <cell r="N56">
            <v>-2.6396469333681712E-3</v>
          </cell>
          <cell r="O56">
            <v>-575.39443299360414</v>
          </cell>
          <cell r="P56">
            <v>-2.4709465999131963E-3</v>
          </cell>
          <cell r="Q56">
            <v>-463.35362900108942</v>
          </cell>
          <cell r="R56">
            <v>-2.4428663279476267E-3</v>
          </cell>
          <cell r="S56">
            <v>-466.59710440409697</v>
          </cell>
          <cell r="T56">
            <v>-2.0686527428343026E-3</v>
          </cell>
          <cell r="U56" t="str">
            <v>Administrative Services</v>
          </cell>
          <cell r="W56">
            <v>-590.82858345168768</v>
          </cell>
          <cell r="X56">
            <v>-1.9271263769225248E-3</v>
          </cell>
          <cell r="Y56">
            <v>-490.8633856331449</v>
          </cell>
          <cell r="Z56">
            <v>-2.3179048458039091E-3</v>
          </cell>
          <cell r="AA56">
            <v>-510.94929797584371</v>
          </cell>
          <cell r="AB56">
            <v>-2.5767088428923948E-3</v>
          </cell>
          <cell r="AC56">
            <v>-650.18298167426133</v>
          </cell>
          <cell r="AD56">
            <v>-2.0008396034159586E-3</v>
          </cell>
          <cell r="AE56">
            <v>-5911.1573694011204</v>
          </cell>
          <cell r="AF56">
            <v>-2.2649742038659817E-3</v>
          </cell>
        </row>
        <row r="57">
          <cell r="A57" t="str">
            <v>Professional Fees</v>
          </cell>
          <cell r="C57">
            <v>-142.32968</v>
          </cell>
          <cell r="D57">
            <v>-9.22595113625042E-4</v>
          </cell>
          <cell r="E57">
            <v>-142.32968</v>
          </cell>
          <cell r="F57">
            <v>-7.4553638354588644E-4</v>
          </cell>
          <cell r="G57">
            <v>-142.32968</v>
          </cell>
          <cell r="H57">
            <v>-5.8515089016890852E-4</v>
          </cell>
          <cell r="I57">
            <v>-142.32968</v>
          </cell>
          <cell r="J57">
            <v>-2.4188616090756342E-4</v>
          </cell>
          <cell r="K57">
            <v>-96.825134113896965</v>
          </cell>
          <cell r="L57">
            <v>-6.0490966330127734E-4</v>
          </cell>
          <cell r="M57">
            <v>-135.82126239641099</v>
          </cell>
          <cell r="N57">
            <v>-7.9136714566362468E-4</v>
          </cell>
          <cell r="O57">
            <v>-110.31033585546385</v>
          </cell>
          <cell r="P57">
            <v>-4.7371148152969869E-4</v>
          </cell>
          <cell r="Q57">
            <v>-118.58147790091766</v>
          </cell>
          <cell r="R57">
            <v>-6.251784411550089E-4</v>
          </cell>
          <cell r="S57">
            <v>-134.31847588470629</v>
          </cell>
          <cell r="T57">
            <v>-5.9549937393435102E-4</v>
          </cell>
          <cell r="U57" t="str">
            <v>Professional Fees</v>
          </cell>
          <cell r="W57">
            <v>-138.95468483872153</v>
          </cell>
          <cell r="X57">
            <v>-4.5323338418266196E-4</v>
          </cell>
          <cell r="Y57">
            <v>-162.35925106521611</v>
          </cell>
          <cell r="Z57">
            <v>-7.666762399068343E-4</v>
          </cell>
          <cell r="AA57">
            <v>-253.51293121045114</v>
          </cell>
          <cell r="AB57">
            <v>-1.2784615112014965E-3</v>
          </cell>
          <cell r="AC57">
            <v>-226.92828146407774</v>
          </cell>
          <cell r="AD57">
            <v>-6.9833739960287948E-4</v>
          </cell>
          <cell r="AE57">
            <v>-1804.6008747298622</v>
          </cell>
          <cell r="AF57">
            <v>-6.9146770659418765E-4</v>
          </cell>
        </row>
        <row r="58">
          <cell r="D58">
            <v>0</v>
          </cell>
          <cell r="F58">
            <v>0</v>
          </cell>
          <cell r="H58">
            <v>0</v>
          </cell>
          <cell r="J58">
            <v>0</v>
          </cell>
          <cell r="AE58">
            <v>0</v>
          </cell>
          <cell r="AF58">
            <v>0</v>
          </cell>
        </row>
        <row r="59">
          <cell r="A59" t="str">
            <v>Other Expenses</v>
          </cell>
          <cell r="C59">
            <v>-11019.76</v>
          </cell>
          <cell r="D59">
            <v>-7.1431178158488748E-2</v>
          </cell>
          <cell r="E59">
            <v>-9949.02</v>
          </cell>
          <cell r="F59">
            <v>-5.2113911804099439E-2</v>
          </cell>
          <cell r="G59">
            <v>-12512.15</v>
          </cell>
          <cell r="H59">
            <v>-5.1440400276505281E-2</v>
          </cell>
          <cell r="I59">
            <v>-33480.93</v>
          </cell>
          <cell r="J59">
            <v>-5.690010418989818E-2</v>
          </cell>
          <cell r="K59">
            <v>-10615.800980284119</v>
          </cell>
          <cell r="L59">
            <v>-6.6321628732300061E-2</v>
          </cell>
          <cell r="M59">
            <v>-11054.694990222957</v>
          </cell>
          <cell r="N59">
            <v>-6.4410551531038363E-2</v>
          </cell>
          <cell r="O59">
            <v>-13470.488038929367</v>
          </cell>
          <cell r="P59">
            <v>-5.7847025814609994E-2</v>
          </cell>
          <cell r="Q59">
            <v>-11683.8685648023</v>
          </cell>
          <cell r="R59">
            <v>-6.159901921703563E-2</v>
          </cell>
          <cell r="S59">
            <v>-12048.129939392189</v>
          </cell>
          <cell r="T59">
            <v>-5.3415241564728599E-2</v>
          </cell>
          <cell r="U59" t="str">
            <v>Other Expenses</v>
          </cell>
          <cell r="W59">
            <v>-14818.033731737098</v>
          </cell>
          <cell r="X59">
            <v>-4.8332501944522675E-2</v>
          </cell>
          <cell r="Y59">
            <v>-12366.024517417674</v>
          </cell>
          <cell r="Z59">
            <v>-5.83935754655662E-2</v>
          </cell>
          <cell r="AA59">
            <v>-13151.685514180384</v>
          </cell>
          <cell r="AB59">
            <v>-6.6323732115061138E-2</v>
          </cell>
          <cell r="AC59">
            <v>-16797.116471047615</v>
          </cell>
          <cell r="AD59">
            <v>-5.1690580660722671E-2</v>
          </cell>
          <cell r="AE59">
            <v>-149486.77274801373</v>
          </cell>
          <cell r="AF59">
            <v>-5.7278746434005094E-2</v>
          </cell>
        </row>
        <row r="61">
          <cell r="A61" t="str">
            <v>Total Store Expenses</v>
          </cell>
          <cell r="C61">
            <v>-30290.870000000003</v>
          </cell>
          <cell r="D61">
            <v>-0.19634842605879096</v>
          </cell>
          <cell r="E61">
            <v>-31637.296999999999</v>
          </cell>
          <cell r="F61">
            <v>-0.16571916687051585</v>
          </cell>
          <cell r="G61">
            <v>-35618.22</v>
          </cell>
          <cell r="H61">
            <v>-0.14643490478747667</v>
          </cell>
          <cell r="I61">
            <v>-97546.386999999988</v>
          </cell>
          <cell r="J61">
            <v>-0.16577793937169991</v>
          </cell>
          <cell r="K61">
            <v>-31478.340484829911</v>
          </cell>
          <cell r="L61">
            <v>-0.19665918894119519</v>
          </cell>
          <cell r="M61">
            <v>-32506.570418253272</v>
          </cell>
          <cell r="N61">
            <v>-0.18940062397687205</v>
          </cell>
          <cell r="O61">
            <v>-36693.044237952599</v>
          </cell>
          <cell r="P61">
            <v>-0.15757287123638419</v>
          </cell>
          <cell r="Q61">
            <v>-33954.85923707352</v>
          </cell>
          <cell r="R61">
            <v>-0.17901485411750886</v>
          </cell>
          <cell r="S61">
            <v>-35003.648227137193</v>
          </cell>
          <cell r="T61">
            <v>-0.15518826034454625</v>
          </cell>
          <cell r="U61" t="str">
            <v>Total Store Expenses</v>
          </cell>
          <cell r="W61">
            <v>-39857.479485848584</v>
          </cell>
          <cell r="X61">
            <v>-0.13000454308776357</v>
          </cell>
          <cell r="Y61">
            <v>-35453.762412356533</v>
          </cell>
          <cell r="Z61">
            <v>-0.16741612860690969</v>
          </cell>
          <cell r="AA61">
            <v>-36542.167178101052</v>
          </cell>
          <cell r="AB61">
            <v>-0.18428154354899764</v>
          </cell>
          <cell r="AC61">
            <v>-43637.15396918403</v>
          </cell>
          <cell r="AD61">
            <v>-0.13428672897139235</v>
          </cell>
          <cell r="AE61">
            <v>-422673.41265073669</v>
          </cell>
          <cell r="AF61">
            <v>-0.16195548798439649</v>
          </cell>
        </row>
        <row r="63">
          <cell r="A63" t="str">
            <v>Pre-Open Exp.</v>
          </cell>
          <cell r="C63">
            <v>-490.55066119245862</v>
          </cell>
          <cell r="D63">
            <v>-3.1691021846417134E-3</v>
          </cell>
          <cell r="E63">
            <v>-490.55066119245862</v>
          </cell>
          <cell r="F63">
            <v>-3.1691021846417134E-3</v>
          </cell>
          <cell r="G63">
            <v>-490.55066119245862</v>
          </cell>
          <cell r="H63">
            <v>-3.1691021846417134E-3</v>
          </cell>
          <cell r="I63">
            <v>-490.55066119245862</v>
          </cell>
          <cell r="J63">
            <v>-3.1691021846417134E-3</v>
          </cell>
          <cell r="K63">
            <v>-454.99767869173837</v>
          </cell>
          <cell r="L63">
            <v>-2.8425728003280823E-3</v>
          </cell>
          <cell r="M63">
            <v>-46.7</v>
          </cell>
          <cell r="N63">
            <v>-2.7209911799102704E-4</v>
          </cell>
          <cell r="O63">
            <v>-458.37419800946282</v>
          </cell>
          <cell r="P63">
            <v>-1.9684204453747473E-3</v>
          </cell>
          <cell r="Q63">
            <v>-29.9</v>
          </cell>
          <cell r="R63">
            <v>-1.5763705868258626E-4</v>
          </cell>
          <cell r="S63">
            <v>-97.1</v>
          </cell>
          <cell r="T63">
            <v>-4.304917013699476E-4</v>
          </cell>
          <cell r="U63" t="str">
            <v>Pre-Open Exp.</v>
          </cell>
          <cell r="W63">
            <v>-131.19999999999999</v>
          </cell>
          <cell r="X63">
            <v>-4.2793965582220347E-4</v>
          </cell>
          <cell r="Y63">
            <v>-1001.2704169225391</v>
          </cell>
          <cell r="Z63">
            <v>-4.7280966950738919E-3</v>
          </cell>
          <cell r="AA63">
            <v>-925.00856387726265</v>
          </cell>
          <cell r="AB63">
            <v>-4.6648028595714435E-3</v>
          </cell>
          <cell r="AC63">
            <v>0</v>
          </cell>
          <cell r="AD63">
            <v>0</v>
          </cell>
          <cell r="AE63">
            <v>-4136.3715559259199</v>
          </cell>
          <cell r="AF63">
            <v>-3.1691021846417134E-3</v>
          </cell>
        </row>
        <row r="65">
          <cell r="A65" t="str">
            <v>Total without Pre-Op.</v>
          </cell>
          <cell r="C65">
            <v>-29584.369890375863</v>
          </cell>
          <cell r="D65">
            <v>-0.1911237689965222</v>
          </cell>
          <cell r="E65">
            <v>-29584.369890375863</v>
          </cell>
          <cell r="F65">
            <v>-0.1911237689965222</v>
          </cell>
          <cell r="G65">
            <v>-29584.369890375863</v>
          </cell>
          <cell r="H65">
            <v>-0.1911237689965222</v>
          </cell>
          <cell r="I65">
            <v>-29584.369890375863</v>
          </cell>
          <cell r="J65">
            <v>-0.1911237689965222</v>
          </cell>
          <cell r="K65">
            <v>-31023.342806138171</v>
          </cell>
          <cell r="L65">
            <v>-0.19381661614086709</v>
          </cell>
          <cell r="M65">
            <v>-32459.870418253271</v>
          </cell>
          <cell r="N65">
            <v>-0.18912852485888101</v>
          </cell>
          <cell r="O65">
            <v>-36234.670039943136</v>
          </cell>
          <cell r="P65">
            <v>-0.15560445079100943</v>
          </cell>
          <cell r="Q65">
            <v>-33924.959237073519</v>
          </cell>
          <cell r="R65">
            <v>-0.17885721705882626</v>
          </cell>
          <cell r="S65">
            <v>-34906.548227137195</v>
          </cell>
          <cell r="T65">
            <v>-0.15475776864317631</v>
          </cell>
          <cell r="U65" t="str">
            <v>Total without Pre-Op.</v>
          </cell>
          <cell r="W65">
            <v>-39726.279485848587</v>
          </cell>
          <cell r="X65">
            <v>-0.12957660343194136</v>
          </cell>
          <cell r="Y65">
            <v>-34452.491995433993</v>
          </cell>
          <cell r="Z65">
            <v>-0.16268803191183578</v>
          </cell>
          <cell r="AA65">
            <v>-35617.158614223787</v>
          </cell>
          <cell r="AB65">
            <v>-0.17961674068942618</v>
          </cell>
          <cell r="AC65">
            <v>-43637.15396918403</v>
          </cell>
          <cell r="AD65">
            <v>-0.13428672897139235</v>
          </cell>
          <cell r="AE65">
            <v>-419169.66621471324</v>
          </cell>
          <cell r="AF65">
            <v>-0.1911237689965222</v>
          </cell>
        </row>
        <row r="67">
          <cell r="A67" t="str">
            <v>Operating Profit</v>
          </cell>
          <cell r="C67">
            <v>11025.750000000007</v>
          </cell>
          <cell r="D67">
            <v>7.1470005933065503E-2</v>
          </cell>
          <cell r="E67">
            <v>17343.703000000009</v>
          </cell>
          <cell r="F67">
            <v>9.0847963769144627E-2</v>
          </cell>
          <cell r="G67">
            <v>22721.943999999996</v>
          </cell>
          <cell r="H67">
            <v>9.3415271909331118E-2</v>
          </cell>
          <cell r="I67">
            <v>51091.397000000026</v>
          </cell>
          <cell r="J67">
            <v>8.6828705549919102E-2</v>
          </cell>
          <cell r="K67">
            <v>12752.089905319372</v>
          </cell>
          <cell r="L67">
            <v>7.9667975485997439E-2</v>
          </cell>
          <cell r="M67">
            <v>14893.167951801581</v>
          </cell>
          <cell r="N67">
            <v>8.6775543121572596E-2</v>
          </cell>
          <cell r="O67">
            <v>28006.545459416942</v>
          </cell>
          <cell r="P67">
            <v>0.12026998231147275</v>
          </cell>
          <cell r="Q67">
            <v>18367.476535670728</v>
          </cell>
          <cell r="R67">
            <v>9.683595239145662E-2</v>
          </cell>
          <cell r="S67">
            <v>28803.536565460076</v>
          </cell>
          <cell r="T67">
            <v>0.12770013863580232</v>
          </cell>
          <cell r="U67" t="str">
            <v>Operating Profit</v>
          </cell>
          <cell r="W67">
            <v>47447.577964118798</v>
          </cell>
          <cell r="X67">
            <v>0.15476143432593115</v>
          </cell>
          <cell r="Y67">
            <v>22952.249412330631</v>
          </cell>
          <cell r="Z67">
            <v>0.10838276329435144</v>
          </cell>
          <cell r="AA67">
            <v>18128.217492983793</v>
          </cell>
          <cell r="AB67">
            <v>9.1420300419428932E-2</v>
          </cell>
          <cell r="AC67">
            <v>49735.840926612073</v>
          </cell>
          <cell r="AD67">
            <v>0.15305451394453365</v>
          </cell>
          <cell r="AE67">
            <v>292178.09921371407</v>
          </cell>
          <cell r="AF67">
            <v>0.11195368627458901</v>
          </cell>
        </row>
        <row r="70">
          <cell r="A70" t="str">
            <v>Pre-Open Exp.</v>
          </cell>
          <cell r="C70">
            <v>-490.55066119245862</v>
          </cell>
          <cell r="D70">
            <v>-3.1691021846417134E-3</v>
          </cell>
          <cell r="E70">
            <v>-490.55066119245862</v>
          </cell>
          <cell r="F70">
            <v>-3.1691021846417134E-3</v>
          </cell>
          <cell r="G70">
            <v>-490.55066119245862</v>
          </cell>
          <cell r="H70">
            <v>-3.1691021846417134E-3</v>
          </cell>
          <cell r="I70">
            <v>-490.55066119245862</v>
          </cell>
          <cell r="J70">
            <v>-3.1691021846417134E-3</v>
          </cell>
          <cell r="K70">
            <v>-454.99767869173837</v>
          </cell>
          <cell r="L70">
            <v>-2.8425728003280823E-3</v>
          </cell>
          <cell r="M70">
            <v>-46.7</v>
          </cell>
          <cell r="N70">
            <v>-2.7209911799102704E-4</v>
          </cell>
          <cell r="O70">
            <v>-458.37419800946282</v>
          </cell>
          <cell r="P70">
            <v>-1.9684204453747473E-3</v>
          </cell>
          <cell r="Q70">
            <v>-29.9</v>
          </cell>
          <cell r="R70">
            <v>-1.5763705868258626E-4</v>
          </cell>
          <cell r="S70">
            <v>-97.1</v>
          </cell>
          <cell r="T70">
            <v>-4.304917013699476E-4</v>
          </cell>
          <cell r="U70" t="str">
            <v>Pre-Open Exp.</v>
          </cell>
          <cell r="W70">
            <v>-131.19999999999999</v>
          </cell>
          <cell r="X70">
            <v>-4.2793965582220347E-4</v>
          </cell>
          <cell r="Y70">
            <v>-1001.2704169225391</v>
          </cell>
          <cell r="Z70">
            <v>-4.7280966950738919E-3</v>
          </cell>
          <cell r="AA70">
            <v>-925.00856387726265</v>
          </cell>
          <cell r="AB70">
            <v>-4.6648028595714435E-3</v>
          </cell>
          <cell r="AC70">
            <v>0</v>
          </cell>
          <cell r="AD70">
            <v>0</v>
          </cell>
          <cell r="AE70">
            <v>-4136.3715559259199</v>
          </cell>
          <cell r="AF70">
            <v>-3.1691021846417134E-3</v>
          </cell>
        </row>
        <row r="72">
          <cell r="A72" t="str">
            <v>Op. Prft w/o Pre</v>
          </cell>
          <cell r="C72">
            <v>13135.927963745971</v>
          </cell>
          <cell r="D72">
            <v>8.4861975124055772E-2</v>
          </cell>
          <cell r="E72">
            <v>13135.927963745971</v>
          </cell>
          <cell r="F72">
            <v>8.4861975124055772E-2</v>
          </cell>
          <cell r="G72">
            <v>13135.927963745971</v>
          </cell>
          <cell r="H72">
            <v>8.4861975124055772E-2</v>
          </cell>
          <cell r="I72">
            <v>13135.927963745971</v>
          </cell>
          <cell r="J72">
            <v>8.4861975124055772E-2</v>
          </cell>
          <cell r="K72">
            <v>13207.087584011109</v>
          </cell>
          <cell r="L72">
            <v>8.2510548286325522E-2</v>
          </cell>
          <cell r="M72">
            <v>14939.867951801582</v>
          </cell>
          <cell r="N72">
            <v>8.7047642239563627E-2</v>
          </cell>
          <cell r="O72">
            <v>28464.919657426406</v>
          </cell>
          <cell r="P72">
            <v>0.1222384027568475</v>
          </cell>
          <cell r="Q72">
            <v>18397.37653567073</v>
          </cell>
          <cell r="R72">
            <v>9.6993589450139223E-2</v>
          </cell>
          <cell r="S72">
            <v>28900.636565460074</v>
          </cell>
          <cell r="T72">
            <v>0.12813063033717226</v>
          </cell>
          <cell r="U72" t="str">
            <v>Op. Prft w/o Pre</v>
          </cell>
          <cell r="W72">
            <v>47578.777964118795</v>
          </cell>
          <cell r="X72">
            <v>0.15518937398175334</v>
          </cell>
          <cell r="Y72">
            <v>23953.519829253171</v>
          </cell>
          <cell r="Z72">
            <v>0.11311085998942533</v>
          </cell>
          <cell r="AA72">
            <v>19053.226056861055</v>
          </cell>
          <cell r="AB72">
            <v>9.608510327900037E-2</v>
          </cell>
          <cell r="AC72">
            <v>49735.840926612073</v>
          </cell>
          <cell r="AD72">
            <v>0.15305451394453365</v>
          </cell>
          <cell r="AE72">
            <v>306310.55189162493</v>
          </cell>
          <cell r="AF72">
            <v>8.4861975124055772E-2</v>
          </cell>
        </row>
        <row r="74">
          <cell r="A74" t="str">
            <v>SUPPORT CENTER</v>
          </cell>
          <cell r="U74" t="str">
            <v>SUPPORT CENTER</v>
          </cell>
        </row>
        <row r="75">
          <cell r="A75" t="str">
            <v>Payroll &amp; Benefits</v>
          </cell>
          <cell r="C75">
            <v>-3326.58</v>
          </cell>
          <cell r="D75">
            <v>-2.156322176149621E-2</v>
          </cell>
          <cell r="E75">
            <v>-3560.71</v>
          </cell>
          <cell r="F75">
            <v>-1.8651337207079181E-2</v>
          </cell>
          <cell r="G75">
            <v>-3594.06</v>
          </cell>
          <cell r="H75">
            <v>-1.4776028501718457E-2</v>
          </cell>
          <cell r="I75">
            <v>-10481.35</v>
          </cell>
          <cell r="J75">
            <v>-1.7812823808979895E-2</v>
          </cell>
          <cell r="K75">
            <v>-4333.701</v>
          </cell>
          <cell r="L75">
            <v>-2.7074557001642765E-2</v>
          </cell>
          <cell r="M75">
            <v>-4333.701</v>
          </cell>
          <cell r="N75">
            <v>-2.5250454384086331E-2</v>
          </cell>
          <cell r="O75">
            <v>-4405.701</v>
          </cell>
          <cell r="P75">
            <v>-1.8919633701609304E-2</v>
          </cell>
          <cell r="Q75">
            <v>-4405.701</v>
          </cell>
          <cell r="R75">
            <v>-2.3227483179763513E-2</v>
          </cell>
          <cell r="S75">
            <v>-4405.701</v>
          </cell>
          <cell r="T75">
            <v>-1.9532623266913282E-2</v>
          </cell>
          <cell r="U75" t="str">
            <v>Payroll &amp; Benefits</v>
          </cell>
          <cell r="W75">
            <v>-4405.701</v>
          </cell>
          <cell r="X75">
            <v>-1.4370229951185502E-2</v>
          </cell>
          <cell r="Y75">
            <v>-4405.701</v>
          </cell>
          <cell r="Z75">
            <v>-2.0804150392865595E-2</v>
          </cell>
          <cell r="AA75">
            <v>-4405.701</v>
          </cell>
          <cell r="AB75">
            <v>-2.2217877137344789E-2</v>
          </cell>
          <cell r="AC75">
            <v>-4405.701</v>
          </cell>
          <cell r="AD75">
            <v>-1.3557877228514752E-2</v>
          </cell>
          <cell r="AE75">
            <v>-49988.659000000007</v>
          </cell>
          <cell r="AF75">
            <v>-1.9154120935258416E-2</v>
          </cell>
        </row>
        <row r="76">
          <cell r="A76" t="str">
            <v>Property</v>
          </cell>
          <cell r="C76">
            <v>-81.650000000000006</v>
          </cell>
          <cell r="D76">
            <v>-5.2926340470578373E-4</v>
          </cell>
          <cell r="E76">
            <v>-52.46</v>
          </cell>
          <cell r="F76">
            <v>-2.7479046310521603E-4</v>
          </cell>
          <cell r="G76">
            <v>-399.32</v>
          </cell>
          <cell r="H76">
            <v>-1.6416987199173675E-3</v>
          </cell>
          <cell r="I76">
            <v>-533.43000000000006</v>
          </cell>
          <cell r="J76">
            <v>-9.0655255328980972E-4</v>
          </cell>
          <cell r="K76">
            <v>-169.90683401388043</v>
          </cell>
          <cell r="L76">
            <v>-1.0614835362378395E-3</v>
          </cell>
          <cell r="M76">
            <v>-170.92627501796369</v>
          </cell>
          <cell r="N76">
            <v>-9.9590768038286146E-4</v>
          </cell>
          <cell r="O76">
            <v>-215.06798554135287</v>
          </cell>
          <cell r="P76">
            <v>-9.2357777057167567E-4</v>
          </cell>
          <cell r="Q76">
            <v>-173.18994739674062</v>
          </cell>
          <cell r="R76">
            <v>-9.1308207026802779E-4</v>
          </cell>
          <cell r="S76">
            <v>-174.40227702851777</v>
          </cell>
          <cell r="T76">
            <v>-7.7321043214005711E-4</v>
          </cell>
          <cell r="U76" t="str">
            <v>Property</v>
          </cell>
          <cell r="W76">
            <v>-220.83688328736059</v>
          </cell>
          <cell r="X76">
            <v>-7.2031143160702145E-4</v>
          </cell>
          <cell r="Y76">
            <v>-178.08286268292761</v>
          </cell>
          <cell r="Z76">
            <v>-8.4092466956964588E-4</v>
          </cell>
          <cell r="AA76">
            <v>-179.68560844707392</v>
          </cell>
          <cell r="AB76">
            <v>-9.0615154587797293E-4</v>
          </cell>
          <cell r="AC76">
            <v>-228.64993674890152</v>
          </cell>
          <cell r="AD76">
            <v>-7.0363553285828298E-4</v>
          </cell>
          <cell r="AE76">
            <v>-2244.178610164719</v>
          </cell>
          <cell r="AF76">
            <v>-8.599004125998894E-4</v>
          </cell>
        </row>
        <row r="77">
          <cell r="A77" t="str">
            <v xml:space="preserve">   Maintenance</v>
          </cell>
          <cell r="C77">
            <v>-9.4728479999999973</v>
          </cell>
          <cell r="D77">
            <v>-6.1403941025601607E-5</v>
          </cell>
          <cell r="E77">
            <v>-9.4728479999999973</v>
          </cell>
          <cell r="F77">
            <v>-4.9619677637158192E-5</v>
          </cell>
          <cell r="G77">
            <v>-9.4728479999999973</v>
          </cell>
          <cell r="H77">
            <v>-3.8945112780656593E-5</v>
          </cell>
          <cell r="I77">
            <v>-9.4728479999999973</v>
          </cell>
          <cell r="J77">
            <v>-1.6098896839934508E-5</v>
          </cell>
          <cell r="K77">
            <v>-9.7782015277522039</v>
          </cell>
          <cell r="M77">
            <v>-9.8368707369187174</v>
          </cell>
          <cell r="O77">
            <v>-12.377242604727977</v>
          </cell>
          <cell r="Q77">
            <v>-9.9671459247353447</v>
          </cell>
          <cell r="S77">
            <v>-10.036915946208488</v>
          </cell>
          <cell r="U77" t="str">
            <v xml:space="preserve">   Maintenance</v>
          </cell>
          <cell r="W77">
            <v>-12.709244816886494</v>
          </cell>
          <cell r="Y77">
            <v>-10.24873502033727</v>
          </cell>
          <cell r="AA77">
            <v>-10.340973635520305</v>
          </cell>
          <cell r="AC77">
            <v>-13.158888951199589</v>
          </cell>
          <cell r="AE77">
            <v>-126.87276316428637</v>
          </cell>
          <cell r="AF77">
            <v>-4.86137515519098E-5</v>
          </cell>
        </row>
        <row r="78">
          <cell r="A78" t="str">
            <v xml:space="preserve">   Cleaning Supplies</v>
          </cell>
          <cell r="C78">
            <v>-3.7624839999999997</v>
          </cell>
          <cell r="D78">
            <v>-2.4388794758004109E-5</v>
          </cell>
          <cell r="E78">
            <v>-3.7624839999999997</v>
          </cell>
          <cell r="F78">
            <v>-1.9708248585321495E-5</v>
          </cell>
          <cell r="G78">
            <v>-3.7624839999999997</v>
          </cell>
          <cell r="H78">
            <v>-1.5468459297078975E-5</v>
          </cell>
          <cell r="I78">
            <v>-3.7624839999999997</v>
          </cell>
          <cell r="J78">
            <v>-6.394258809800828E-6</v>
          </cell>
          <cell r="K78">
            <v>-3.8837661912175965</v>
          </cell>
          <cell r="M78">
            <v>-3.9070687883649011</v>
          </cell>
          <cell r="O78">
            <v>-4.9160693029601372</v>
          </cell>
          <cell r="Q78">
            <v>-3.958812288287739</v>
          </cell>
          <cell r="S78">
            <v>-3.9865239743057521</v>
          </cell>
          <cell r="U78" t="str">
            <v xml:space="preserve">   Cleaning Supplies</v>
          </cell>
          <cell r="W78">
            <v>-5.0479359824646597</v>
          </cell>
          <cell r="Y78">
            <v>-4.0706555762595</v>
          </cell>
          <cell r="AA78">
            <v>-4.1072914764458357</v>
          </cell>
          <cell r="AC78">
            <v>-5.2265284037773263</v>
          </cell>
          <cell r="AE78">
            <v>-50.392103984083448</v>
          </cell>
          <cell r="AF78">
            <v>-1.9308708679167642E-5</v>
          </cell>
        </row>
        <row r="79">
          <cell r="A79" t="str">
            <v xml:space="preserve">   Rent</v>
          </cell>
          <cell r="C79">
            <v>-145.29134399999998</v>
          </cell>
          <cell r="D79">
            <v>-9.4179291365240926E-4</v>
          </cell>
          <cell r="E79">
            <v>-145.29134399999998</v>
          </cell>
          <cell r="F79">
            <v>-7.6104986090238743E-4</v>
          </cell>
          <cell r="G79">
            <v>-145.29134399999998</v>
          </cell>
          <cell r="H79">
            <v>-5.9732698953188885E-4</v>
          </cell>
          <cell r="I79">
            <v>-145.29134399999998</v>
          </cell>
          <cell r="J79">
            <v>-2.4691944373977475E-4</v>
          </cell>
          <cell r="K79">
            <v>-149.97475330227732</v>
          </cell>
          <cell r="M79">
            <v>-150.87460182209097</v>
          </cell>
          <cell r="O79">
            <v>-189.83796774264599</v>
          </cell>
          <cell r="Q79">
            <v>-152.87271866379797</v>
          </cell>
          <cell r="S79">
            <v>-153.9428276944445</v>
          </cell>
          <cell r="U79" t="str">
            <v xml:space="preserve">   Rent</v>
          </cell>
          <cell r="W79">
            <v>-194.93010556809034</v>
          </cell>
          <cell r="Y79">
            <v>-157.19163713010806</v>
          </cell>
          <cell r="AA79">
            <v>-158.60636186427899</v>
          </cell>
          <cell r="AC79">
            <v>-201.826595472295</v>
          </cell>
          <cell r="AE79">
            <v>-1945.9316012600293</v>
          </cell>
          <cell r="AF79">
            <v>-7.4562130627020128E-4</v>
          </cell>
        </row>
        <row r="80">
          <cell r="A80" t="str">
            <v xml:space="preserve">   Utilities</v>
          </cell>
          <cell r="C80">
            <v>-6.0743099999999997</v>
          </cell>
          <cell r="D80">
            <v>-3.9374280365442599E-5</v>
          </cell>
          <cell r="E80">
            <v>-6.0743099999999997</v>
          </cell>
          <cell r="F80">
            <v>-3.1817812770580341E-5</v>
          </cell>
          <cell r="G80">
            <v>-6.0743099999999997</v>
          </cell>
          <cell r="H80">
            <v>-2.4972921344739218E-5</v>
          </cell>
          <cell r="I80">
            <v>-6.0743099999999997</v>
          </cell>
          <cell r="J80">
            <v>-1.0323156252880085E-5</v>
          </cell>
          <cell r="K80">
            <v>-6.2701129926333135</v>
          </cell>
          <cell r="M80">
            <v>-6.3077336705891138</v>
          </cell>
          <cell r="O80">
            <v>-7.936705891018752</v>
          </cell>
          <cell r="Q80">
            <v>-6.391270519919579</v>
          </cell>
          <cell r="S80">
            <v>-6.4360094135590158</v>
          </cell>
          <cell r="U80" t="str">
            <v xml:space="preserve">   Utilities</v>
          </cell>
          <cell r="W80">
            <v>-8.1495969199191016</v>
          </cell>
          <cell r="Y80">
            <v>-6.571834956222764</v>
          </cell>
          <cell r="AA80">
            <v>-6.6309814708287673</v>
          </cell>
          <cell r="AC80">
            <v>-8.4379239216296078</v>
          </cell>
          <cell r="AE80">
            <v>-81.355099756320016</v>
          </cell>
          <cell r="AF80">
            <v>-3.1172778998383729E-5</v>
          </cell>
        </row>
        <row r="81">
          <cell r="A81" t="str">
            <v>Other Expenses:</v>
          </cell>
          <cell r="D81">
            <v>0</v>
          </cell>
          <cell r="F81">
            <v>0</v>
          </cell>
          <cell r="H81">
            <v>0</v>
          </cell>
          <cell r="J81">
            <v>0</v>
          </cell>
          <cell r="U81" t="str">
            <v>Other Expenses:</v>
          </cell>
          <cell r="AE81">
            <v>0</v>
          </cell>
          <cell r="AF81">
            <v>0</v>
          </cell>
        </row>
        <row r="82">
          <cell r="A82" t="str">
            <v>Depreciation</v>
          </cell>
          <cell r="C82">
            <v>-514.39250000000004</v>
          </cell>
          <cell r="D82">
            <v>-3.3343432443982833E-3</v>
          </cell>
          <cell r="E82">
            <v>-514.39250000000004</v>
          </cell>
          <cell r="F82">
            <v>-2.6944367764553919E-3</v>
          </cell>
          <cell r="G82">
            <v>-514.39250000000004</v>
          </cell>
          <cell r="H82">
            <v>-2.1147889131150318E-3</v>
          </cell>
          <cell r="I82">
            <v>-514.39250000000004</v>
          </cell>
          <cell r="J82">
            <v>-8.7419874073098335E-4</v>
          </cell>
          <cell r="K82">
            <v>-538.6633333333333</v>
          </cell>
          <cell r="L82">
            <v>-3.3652693443844486E-3</v>
          </cell>
          <cell r="M82">
            <v>-542.30916666666656</v>
          </cell>
          <cell r="N82">
            <v>-3.1597825680610026E-3</v>
          </cell>
          <cell r="O82">
            <v>-542.89250000000004</v>
          </cell>
          <cell r="P82">
            <v>-2.3313718382956374E-3</v>
          </cell>
          <cell r="Q82">
            <v>-544.14250000000004</v>
          </cell>
          <cell r="R82">
            <v>-2.8687967626819127E-3</v>
          </cell>
          <cell r="S82">
            <v>-570.89250000000004</v>
          </cell>
          <cell r="T82">
            <v>-2.5310451454618205E-3</v>
          </cell>
          <cell r="U82" t="str">
            <v>Depreciation</v>
          </cell>
          <cell r="W82">
            <v>-587.2883333333333</v>
          </cell>
          <cell r="X82">
            <v>-1.915579018559925E-3</v>
          </cell>
          <cell r="Y82">
            <v>-587.2883333333333</v>
          </cell>
          <cell r="Z82">
            <v>-2.7732328659257734E-3</v>
          </cell>
          <cell r="AA82">
            <v>-587.2883333333333</v>
          </cell>
          <cell r="AB82">
            <v>-2.9616853332071311E-3</v>
          </cell>
          <cell r="AC82">
            <v>-590.93416666666667</v>
          </cell>
          <cell r="AD82">
            <v>-1.8185103532448845E-3</v>
          </cell>
          <cell r="AE82">
            <v>-6634.8766666666661</v>
          </cell>
          <cell r="AF82">
            <v>-2.5422812415083497E-3</v>
          </cell>
        </row>
        <row r="83">
          <cell r="A83" t="str">
            <v>Others</v>
          </cell>
          <cell r="C83">
            <v>-800.96462804444434</v>
          </cell>
          <cell r="D83">
            <v>-5.1919322239767814E-3</v>
          </cell>
          <cell r="E83">
            <v>-800.96462804444434</v>
          </cell>
          <cell r="F83">
            <v>-4.1955288042552418E-3</v>
          </cell>
          <cell r="G83">
            <v>-800.96462804444434</v>
          </cell>
          <cell r="H83">
            <v>-3.2929545341071191E-3</v>
          </cell>
          <cell r="I83">
            <v>-800.96462804444434</v>
          </cell>
          <cell r="J83">
            <v>-1.3612217697701924E-3</v>
          </cell>
          <cell r="K83">
            <v>-460.44225296702433</v>
          </cell>
          <cell r="L83">
            <v>-2.8765874765980665E-3</v>
          </cell>
          <cell r="M83">
            <v>-462.26323981815978</v>
          </cell>
          <cell r="N83">
            <v>-2.693392287670147E-3</v>
          </cell>
          <cell r="O83">
            <v>-541.11181872342183</v>
          </cell>
          <cell r="P83">
            <v>-2.3237249649621606E-3</v>
          </cell>
          <cell r="Q83">
            <v>-466.3067476038193</v>
          </cell>
          <cell r="R83">
            <v>-2.4584355898364285E-3</v>
          </cell>
          <cell r="S83">
            <v>-468.47228372593491</v>
          </cell>
          <cell r="T83">
            <v>-2.0769663281755154E-3</v>
          </cell>
          <cell r="U83" t="str">
            <v>Others</v>
          </cell>
          <cell r="W83">
            <v>-751.41657093463164</v>
          </cell>
          <cell r="X83">
            <v>-2.4509218654334346E-3</v>
          </cell>
          <cell r="Y83">
            <v>-675.04676724613125</v>
          </cell>
          <cell r="Z83">
            <v>-3.1876367615519645E-3</v>
          </cell>
          <cell r="AA83">
            <v>-677.90968815134647</v>
          </cell>
          <cell r="AB83">
            <v>-3.4186873238929143E-3</v>
          </cell>
          <cell r="AC83">
            <v>-1115.3727170614773</v>
          </cell>
          <cell r="AD83">
            <v>-3.4323905235408461E-3</v>
          </cell>
          <cell r="AE83">
            <v>-8021.2359703652792</v>
          </cell>
          <cell r="AF83">
            <v>-3.0734916058984783E-3</v>
          </cell>
        </row>
        <row r="84">
          <cell r="A84" t="str">
            <v xml:space="preserve">   Recruitment</v>
          </cell>
          <cell r="C84">
            <v>-15.070439999999998</v>
          </cell>
          <cell r="D84">
            <v>-9.7688087995275309E-5</v>
          </cell>
          <cell r="E84">
            <v>-15.070439999999998</v>
          </cell>
          <cell r="F84">
            <v>-7.8940396240933497E-5</v>
          </cell>
          <cell r="G84">
            <v>-15.070439999999998</v>
          </cell>
          <cell r="H84">
            <v>-6.1958133969226411E-5</v>
          </cell>
          <cell r="I84">
            <v>-15.070439999999998</v>
          </cell>
          <cell r="J84">
            <v>-2.5611881336259448E-5</v>
          </cell>
          <cell r="K84">
            <v>-15.556229703242142</v>
          </cell>
          <cell r="L84">
            <v>-9.7186683583172368E-5</v>
          </cell>
          <cell r="M84">
            <v>-15.649567081461596</v>
          </cell>
          <cell r="N84">
            <v>-9.1182728047261471E-5</v>
          </cell>
          <cell r="O84">
            <v>-19.691067780249053</v>
          </cell>
          <cell r="P84">
            <v>-8.4560388822544491E-5</v>
          </cell>
          <cell r="Q84">
            <v>-15.856823062078956</v>
          </cell>
          <cell r="R84">
            <v>-8.3599429684158111E-5</v>
          </cell>
          <cell r="S84">
            <v>-15.967820823513506</v>
          </cell>
          <cell r="T84">
            <v>-7.0793144732078344E-5</v>
          </cell>
          <cell r="U84" t="str">
            <v xml:space="preserve">   Recruitment</v>
          </cell>
          <cell r="W84">
            <v>-20.219253117773974</v>
          </cell>
          <cell r="X84">
            <v>-6.5949849239346111E-5</v>
          </cell>
          <cell r="Y84">
            <v>-16.304805714172932</v>
          </cell>
          <cell r="Z84">
            <v>-7.6992884947051101E-5</v>
          </cell>
          <cell r="AA84">
            <v>-16.451548965600487</v>
          </cell>
          <cell r="AB84">
            <v>-8.2964888819446293E-5</v>
          </cell>
          <cell r="AC84">
            <v>-20.934596058726619</v>
          </cell>
          <cell r="AD84">
            <v>-6.4423047136599667E-5</v>
          </cell>
          <cell r="AE84">
            <v>-201.84303230681928</v>
          </cell>
          <cell r="AF84">
            <v>-7.7340059287129257E-5</v>
          </cell>
        </row>
        <row r="85">
          <cell r="A85" t="str">
            <v xml:space="preserve">   Suscriptions</v>
          </cell>
          <cell r="C85">
            <v>-7.0072419999999997</v>
          </cell>
          <cell r="D85">
            <v>-4.5421638193721554E-5</v>
          </cell>
          <cell r="E85">
            <v>-7.0072419999999997</v>
          </cell>
          <cell r="F85">
            <v>-3.670459920454289E-5</v>
          </cell>
          <cell r="G85">
            <v>-7.0072419999999997</v>
          </cell>
          <cell r="H85">
            <v>-2.8808424876167519E-5</v>
          </cell>
          <cell r="I85">
            <v>-7.0072419999999997</v>
          </cell>
          <cell r="J85">
            <v>-1.1908653668934241E-5</v>
          </cell>
          <cell r="K85">
            <v>-7.2331176885483019</v>
          </cell>
          <cell r="L85">
            <v>-4.5188502196665521E-5</v>
          </cell>
          <cell r="M85">
            <v>-7.276516394679593</v>
          </cell>
          <cell r="N85">
            <v>-4.2396867088641649E-5</v>
          </cell>
          <cell r="O85">
            <v>-9.1556767536055972</v>
          </cell>
          <cell r="P85">
            <v>-3.9317704598781742E-5</v>
          </cell>
          <cell r="Q85">
            <v>-7.3728833761435153</v>
          </cell>
          <cell r="R85">
            <v>-3.887089128511706E-5</v>
          </cell>
          <cell r="S85">
            <v>-7.4244935597765176</v>
          </cell>
          <cell r="T85">
            <v>-3.2916404370323502E-5</v>
          </cell>
          <cell r="U85" t="str">
            <v xml:space="preserve">   Suscriptions</v>
          </cell>
          <cell r="W85">
            <v>-9.4012649700670146</v>
          </cell>
          <cell r="X85">
            <v>-3.0664436704144943E-5</v>
          </cell>
          <cell r="Y85">
            <v>-7.5811800718620406</v>
          </cell>
          <cell r="Z85">
            <v>-3.5799072694768324E-5</v>
          </cell>
          <cell r="AA85">
            <v>-7.6494106925087983</v>
          </cell>
          <cell r="AB85">
            <v>-3.8575851366048673E-5</v>
          </cell>
          <cell r="AC85">
            <v>-9.7338751062174449</v>
          </cell>
          <cell r="AD85">
            <v>-2.9954525658412158E-5</v>
          </cell>
          <cell r="AE85">
            <v>-93.850144613408801</v>
          </cell>
          <cell r="AF85">
            <v>-3.5960496954253628E-5</v>
          </cell>
        </row>
        <row r="86">
          <cell r="A86" t="str">
            <v xml:space="preserve">   Training</v>
          </cell>
          <cell r="C86">
            <v>-7.586479999999999</v>
          </cell>
          <cell r="D86">
            <v>-4.9176316405784851E-5</v>
          </cell>
          <cell r="E86">
            <v>-7.586479999999999</v>
          </cell>
          <cell r="F86">
            <v>-3.973870286958557E-5</v>
          </cell>
          <cell r="G86">
            <v>-7.586479999999999</v>
          </cell>
          <cell r="H86">
            <v>-3.1189808936889481E-5</v>
          </cell>
          <cell r="I86">
            <v>-7.586479999999999</v>
          </cell>
          <cell r="J86">
            <v>-1.2893055910770061E-5</v>
          </cell>
          <cell r="K86">
            <v>-7.8310271975504673</v>
          </cell>
          <cell r="L86">
            <v>-4.8923908742549363E-5</v>
          </cell>
          <cell r="M86">
            <v>-7.8780133607357703</v>
          </cell>
          <cell r="N86">
            <v>-4.5901509357124831E-5</v>
          </cell>
          <cell r="O86">
            <v>-9.912510311145784</v>
          </cell>
          <cell r="P86">
            <v>-4.2567814781416965E-5</v>
          </cell>
          <cell r="Q86">
            <v>-7.9823463033594741</v>
          </cell>
          <cell r="R86">
            <v>-4.2084066643725856E-5</v>
          </cell>
          <cell r="S86">
            <v>-8.0382227274829905</v>
          </cell>
          <cell r="T86">
            <v>-3.5637365375331957E-5</v>
          </cell>
          <cell r="U86" t="str">
            <v xml:space="preserve">   Training</v>
          </cell>
          <cell r="W86">
            <v>-10.178399528675332</v>
          </cell>
          <cell r="X86">
            <v>-3.3199243834772867E-5</v>
          </cell>
          <cell r="Y86">
            <v>-8.2078613799237896</v>
          </cell>
          <cell r="Z86">
            <v>-3.875832303456995E-5</v>
          </cell>
          <cell r="AA86">
            <v>-8.2817321323431035</v>
          </cell>
          <cell r="AB86">
            <v>-4.1764637909109022E-5</v>
          </cell>
          <cell r="AC86">
            <v>-10.538504138406598</v>
          </cell>
          <cell r="AD86">
            <v>-3.2430649578968542E-5</v>
          </cell>
          <cell r="AE86">
            <v>-101.60805707962331</v>
          </cell>
          <cell r="AF86">
            <v>-3.8933091069711324E-5</v>
          </cell>
        </row>
        <row r="87">
          <cell r="A87" t="str">
            <v xml:space="preserve">   Employee Benefits</v>
          </cell>
          <cell r="C87">
            <v>-4.6318535999999995</v>
          </cell>
          <cell r="D87">
            <v>-3.0024134800180535E-5</v>
          </cell>
          <cell r="E87">
            <v>-4.6318535999999995</v>
          </cell>
          <cell r="F87">
            <v>-2.4262089130376703E-5</v>
          </cell>
          <cell r="G87">
            <v>-4.6318535999999995</v>
          </cell>
          <cell r="H87">
            <v>-1.9042642807684687E-5</v>
          </cell>
          <cell r="I87">
            <v>-4.6318535999999995</v>
          </cell>
          <cell r="J87">
            <v>-7.8717333249809647E-6</v>
          </cell>
          <cell r="K87">
            <v>-4.7811595781801373</v>
          </cell>
          <cell r="L87">
            <v>-2.9870029689032168E-5</v>
          </cell>
          <cell r="M87">
            <v>-4.8098465356492177</v>
          </cell>
          <cell r="N87">
            <v>-2.8024732334525675E-5</v>
          </cell>
          <cell r="O87">
            <v>-6.0519894034806274</v>
          </cell>
          <cell r="P87">
            <v>-2.598937664627592E-5</v>
          </cell>
          <cell r="Q87">
            <v>-4.8735460268348794</v>
          </cell>
          <cell r="R87">
            <v>-2.5694028796804518E-5</v>
          </cell>
          <cell r="S87">
            <v>-4.9076608490227223</v>
          </cell>
          <cell r="T87">
            <v>-2.1758056319695914E-5</v>
          </cell>
          <cell r="U87" t="str">
            <v xml:space="preserve">   Employee Benefits</v>
          </cell>
          <cell r="W87">
            <v>-6.2143255500750225</v>
          </cell>
          <cell r="X87">
            <v>-2.026948427641944E-5</v>
          </cell>
          <cell r="Y87">
            <v>-5.0112321235804966</v>
          </cell>
          <cell r="Z87">
            <v>-2.3663527495971216E-5</v>
          </cell>
          <cell r="AA87">
            <v>-5.0563332126927207</v>
          </cell>
          <cell r="AB87">
            <v>-2.5499004604507369E-5</v>
          </cell>
          <cell r="AC87">
            <v>-6.434184013151488</v>
          </cell>
          <cell r="AD87">
            <v>-1.9800226324024307E-5</v>
          </cell>
          <cell r="AE87">
            <v>-62.035838092667319</v>
          </cell>
          <cell r="AF87">
            <v>-2.3770230466615645E-5</v>
          </cell>
        </row>
        <row r="88">
          <cell r="A88" t="str">
            <v xml:space="preserve">   License</v>
          </cell>
          <cell r="C88">
            <v>-1.7325879999999998</v>
          </cell>
          <cell r="D88">
            <v>-1.1230807395375188E-5</v>
          </cell>
          <cell r="E88">
            <v>-1.7325879999999998</v>
          </cell>
          <cell r="F88">
            <v>-9.0754605202161642E-6</v>
          </cell>
          <cell r="G88">
            <v>-1.7325879999999998</v>
          </cell>
          <cell r="H88">
            <v>-7.1230779869382745E-6</v>
          </cell>
          <cell r="I88">
            <v>-1.7325879999999998</v>
          </cell>
          <cell r="J88">
            <v>-2.9444952012434332E-6</v>
          </cell>
          <cell r="K88">
            <v>-1.7884372924135525</v>
          </cell>
          <cell r="L88">
            <v>-1.1173162942555192E-5</v>
          </cell>
          <cell r="M88">
            <v>-1.7991679161680341</v>
          </cell>
          <cell r="N88">
            <v>-1.0482912272100131E-5</v>
          </cell>
          <cell r="O88">
            <v>-2.2638030305184285</v>
          </cell>
          <cell r="P88">
            <v>-9.721568510891169E-6</v>
          </cell>
          <cell r="Q88">
            <v>-1.82299530441588</v>
          </cell>
          <cell r="R88">
            <v>-9.6110908956617164E-6</v>
          </cell>
          <cell r="S88">
            <v>-1.835756271546791</v>
          </cell>
          <cell r="T88">
            <v>-8.1388037140960819E-6</v>
          </cell>
          <cell r="U88" t="str">
            <v xml:space="preserve">   License</v>
          </cell>
          <cell r="W88">
            <v>-2.3245263788461235</v>
          </cell>
          <cell r="X88">
            <v>-7.5819894703738038E-6</v>
          </cell>
          <cell r="Y88">
            <v>-1.8744980719015141</v>
          </cell>
          <cell r="Z88">
            <v>-8.8515629633004329E-6</v>
          </cell>
          <cell r="AA88">
            <v>-1.8913685545486274</v>
          </cell>
          <cell r="AB88">
            <v>-9.5381402792424652E-6</v>
          </cell>
          <cell r="AC88">
            <v>-2.4067664856631286</v>
          </cell>
          <cell r="AD88">
            <v>-7.4064591606022754E-6</v>
          </cell>
          <cell r="AE88">
            <v>-23.205083306022075</v>
          </cell>
          <cell r="AF88">
            <v>-8.8914762037583957E-6</v>
          </cell>
        </row>
        <row r="89">
          <cell r="A89" t="str">
            <v xml:space="preserve">   Others</v>
          </cell>
          <cell r="C89">
            <v>-764.93602444444434</v>
          </cell>
          <cell r="D89">
            <v>-4.9583912391864436E-3</v>
          </cell>
          <cell r="E89">
            <v>-764.93602444444434</v>
          </cell>
          <cell r="F89">
            <v>-4.0068075562895867E-3</v>
          </cell>
          <cell r="G89">
            <v>-764.93602444444434</v>
          </cell>
          <cell r="H89">
            <v>-3.1448324455302123E-3</v>
          </cell>
          <cell r="I89">
            <v>-764.93602444444434</v>
          </cell>
          <cell r="J89">
            <v>-1.2999919503280041E-3</v>
          </cell>
          <cell r="K89">
            <v>-423.25228150708972</v>
          </cell>
          <cell r="L89">
            <v>-2.6442451894440919E-3</v>
          </cell>
          <cell r="M89">
            <v>-424.85012852946556</v>
          </cell>
          <cell r="N89">
            <v>-2.4754035385704935E-3</v>
          </cell>
          <cell r="O89">
            <v>-494.0367714444223</v>
          </cell>
          <cell r="P89">
            <v>-2.1215681116022499E-3</v>
          </cell>
          <cell r="Q89">
            <v>-428.39815353098658</v>
          </cell>
          <cell r="R89">
            <v>-2.2585760825309612E-3</v>
          </cell>
          <cell r="S89">
            <v>-430.29832949459239</v>
          </cell>
          <cell r="T89">
            <v>-1.9077225536639896E-3</v>
          </cell>
          <cell r="U89" t="str">
            <v xml:space="preserve">   Others</v>
          </cell>
          <cell r="W89">
            <v>-703.07880138919415</v>
          </cell>
          <cell r="X89">
            <v>-2.2932568619083776E-3</v>
          </cell>
          <cell r="Y89">
            <v>-636.06718988469049</v>
          </cell>
          <cell r="Z89">
            <v>-3.0035713904163035E-3</v>
          </cell>
          <cell r="AA89">
            <v>-638.57929459365278</v>
          </cell>
          <cell r="AB89">
            <v>-3.2203448009145604E-3</v>
          </cell>
          <cell r="AC89">
            <v>-1065.324791259312</v>
          </cell>
          <cell r="AD89">
            <v>-3.2783756156822392E-3</v>
          </cell>
          <cell r="AE89">
            <v>-7538.6938149667385</v>
          </cell>
          <cell r="AF89">
            <v>-2.88859625191701E-3</v>
          </cell>
        </row>
        <row r="90">
          <cell r="A90" t="str">
            <v>Relocation</v>
          </cell>
          <cell r="C90">
            <v>-32.919171999999989</v>
          </cell>
          <cell r="D90">
            <v>-2.1338534051212855E-4</v>
          </cell>
          <cell r="E90">
            <v>-32.919171999999989</v>
          </cell>
          <cell r="F90">
            <v>-1.7243374988410709E-4</v>
          </cell>
          <cell r="G90">
            <v>-32.919171999999989</v>
          </cell>
          <cell r="H90">
            <v>-1.3533848175182719E-4</v>
          </cell>
          <cell r="I90">
            <v>-32.919171999999989</v>
          </cell>
          <cell r="J90">
            <v>-5.5945408823625215E-5</v>
          </cell>
          <cell r="K90">
            <v>-33.980308555857491</v>
          </cell>
          <cell r="L90">
            <v>-2.1229009590854859E-4</v>
          </cell>
          <cell r="M90">
            <v>-34.184190407192645</v>
          </cell>
          <cell r="N90">
            <v>-1.9917533316990245E-4</v>
          </cell>
          <cell r="O90">
            <v>-43.012257579850136</v>
          </cell>
          <cell r="P90">
            <v>-1.847098017069322E-4</v>
          </cell>
          <cell r="Q90">
            <v>-34.636910783901719</v>
          </cell>
          <cell r="R90">
            <v>-1.826107270175726E-4</v>
          </cell>
          <cell r="S90">
            <v>-34.879369159389029</v>
          </cell>
          <cell r="T90">
            <v>-1.5463727056782555E-4</v>
          </cell>
          <cell r="U90" t="str">
            <v>Relocation</v>
          </cell>
          <cell r="W90">
            <v>-44.166001198076351</v>
          </cell>
          <cell r="X90">
            <v>-1.440577999371023E-4</v>
          </cell>
          <cell r="Y90">
            <v>-35.615463366128765</v>
          </cell>
          <cell r="Z90">
            <v>-1.6817969630270822E-4</v>
          </cell>
          <cell r="AA90">
            <v>-35.936002536423921</v>
          </cell>
          <cell r="AB90">
            <v>-1.8122466530560684E-4</v>
          </cell>
          <cell r="AC90">
            <v>-45.728563227599437</v>
          </cell>
          <cell r="AD90">
            <v>-1.407227240514432E-4</v>
          </cell>
          <cell r="AE90">
            <v>-440.8965828144195</v>
          </cell>
          <cell r="AF90">
            <v>-1.6893804787140954E-4</v>
          </cell>
        </row>
        <row r="91">
          <cell r="A91" t="str">
            <v>Supplies</v>
          </cell>
          <cell r="C91">
            <v>-81.400880000000001</v>
          </cell>
          <cell r="D91">
            <v>-5.2764858413774558E-4</v>
          </cell>
          <cell r="E91">
            <v>-81.400880000000001</v>
          </cell>
          <cell r="F91">
            <v>-4.263855416006885E-4</v>
          </cell>
          <cell r="G91">
            <v>-81.400880000000001</v>
          </cell>
          <cell r="H91">
            <v>-3.3465822021473316E-4</v>
          </cell>
          <cell r="I91">
            <v>-81.400880000000001</v>
          </cell>
          <cell r="J91">
            <v>-1.3833900531285716E-4</v>
          </cell>
          <cell r="K91">
            <v>-84.024805335879321</v>
          </cell>
          <cell r="L91">
            <v>-5.24940318129516E-4</v>
          </cell>
          <cell r="M91">
            <v>-84.528954167894597</v>
          </cell>
          <cell r="N91">
            <v>-4.9251078958860949E-4</v>
          </cell>
          <cell r="O91">
            <v>-106.35855658175339</v>
          </cell>
          <cell r="P91">
            <v>-4.5674114778979812E-4</v>
          </cell>
          <cell r="Q91">
            <v>-85.648418444154373</v>
          </cell>
          <cell r="R91">
            <v>-4.515506610151126E-4</v>
          </cell>
          <cell r="S91">
            <v>-86.247957373263418</v>
          </cell>
          <cell r="T91">
            <v>-3.8237929875694011E-4</v>
          </cell>
          <cell r="U91" t="str">
            <v>Supplies</v>
          </cell>
          <cell r="W91">
            <v>-109.21147602389479</v>
          </cell>
          <cell r="X91">
            <v>-3.562189135785089E-4</v>
          </cell>
          <cell r="Y91">
            <v>-88.06813426566876</v>
          </cell>
          <cell r="Z91">
            <v>-4.1586633093849371E-4</v>
          </cell>
          <cell r="AA91">
            <v>-88.860747474059792</v>
          </cell>
          <cell r="AB91">
            <v>-4.4812327702476443E-4</v>
          </cell>
          <cell r="AC91">
            <v>-113.07530116074105</v>
          </cell>
          <cell r="AD91">
            <v>-3.4797210494190564E-4</v>
          </cell>
          <cell r="AE91">
            <v>-1090.2269908273092</v>
          </cell>
          <cell r="AF91">
            <v>-4.177415447209565E-4</v>
          </cell>
        </row>
        <row r="92">
          <cell r="A92" t="str">
            <v>Insurance</v>
          </cell>
          <cell r="C92">
            <v>-18.586876</v>
          </cell>
          <cell r="D92">
            <v>-1.2048197519417289E-4</v>
          </cell>
          <cell r="E92">
            <v>-18.586876</v>
          </cell>
          <cell r="F92">
            <v>-9.7359822030484657E-5</v>
          </cell>
          <cell r="G92">
            <v>-18.586876</v>
          </cell>
          <cell r="H92">
            <v>-7.6415031895379248E-5</v>
          </cell>
          <cell r="I92">
            <v>-18.586876</v>
          </cell>
          <cell r="J92">
            <v>-3.1587986981386655E-5</v>
          </cell>
          <cell r="K92">
            <v>-19.186016633998644</v>
          </cell>
          <cell r="L92">
            <v>-1.1986357641924594E-4</v>
          </cell>
          <cell r="M92">
            <v>-19.301132733802635</v>
          </cell>
          <cell r="N92">
            <v>-1.1245869792495582E-4</v>
          </cell>
          <cell r="O92">
            <v>-24.285650262307165</v>
          </cell>
          <cell r="P92">
            <v>-1.0429114621447154E-4</v>
          </cell>
          <cell r="Q92">
            <v>-19.556748443230713</v>
          </cell>
          <cell r="R92">
            <v>-1.0310596327712835E-4</v>
          </cell>
          <cell r="S92">
            <v>-19.693645682333326</v>
          </cell>
          <cell r="T92">
            <v>-8.7311545169563293E-5</v>
          </cell>
          <cell r="U92" t="str">
            <v>Insurance</v>
          </cell>
          <cell r="W92">
            <v>-24.937078845254568</v>
          </cell>
          <cell r="X92">
            <v>-8.133814739519353E-5</v>
          </cell>
          <cell r="Y92">
            <v>-20.109260380813286</v>
          </cell>
          <cell r="Z92">
            <v>-9.495789143469637E-5</v>
          </cell>
          <cell r="AA92">
            <v>-20.2902437242406</v>
          </cell>
          <cell r="AB92">
            <v>-1.0232336287731709E-4</v>
          </cell>
          <cell r="AC92">
            <v>-25.819335139096165</v>
          </cell>
          <cell r="AD92">
            <v>-7.9455091468472923E-5</v>
          </cell>
          <cell r="AE92">
            <v>-248.9397398450771</v>
          </cell>
          <cell r="AF92">
            <v>-9.5386073120792744E-5</v>
          </cell>
        </row>
        <row r="93">
          <cell r="A93" t="str">
            <v>Maintenance</v>
          </cell>
          <cell r="C93">
            <v>-167.10759999999999</v>
          </cell>
          <cell r="D93">
            <v>-1.0832080505598556E-3</v>
          </cell>
          <cell r="E93">
            <v>-167.10759999999999</v>
          </cell>
          <cell r="F93">
            <v>-8.7532548212735793E-4</v>
          </cell>
          <cell r="G93">
            <v>-167.10759999999999</v>
          </cell>
          <cell r="H93">
            <v>-6.8701876442067386E-4</v>
          </cell>
          <cell r="I93">
            <v>-167.10759999999999</v>
          </cell>
          <cell r="J93">
            <v>-2.8399569100750273E-4</v>
          </cell>
          <cell r="K93">
            <v>-172.49424772982783</v>
          </cell>
          <cell r="L93">
            <v>-1.0776482601399385E-3</v>
          </cell>
          <cell r="M93">
            <v>-173.52921321620681</v>
          </cell>
          <cell r="N93">
            <v>-1.0110737871907225E-3</v>
          </cell>
          <cell r="O93">
            <v>-218.34313252929223</v>
          </cell>
          <cell r="P93">
            <v>-9.3764240667175186E-4</v>
          </cell>
          <cell r="Q93">
            <v>-175.82735776318845</v>
          </cell>
          <cell r="R93">
            <v>-9.2698687336855616E-4</v>
          </cell>
          <cell r="S93">
            <v>-177.05814926753072</v>
          </cell>
          <cell r="T93">
            <v>-7.849852102944742E-4</v>
          </cell>
          <cell r="U93" t="str">
            <v>Maintenance</v>
          </cell>
          <cell r="W93">
            <v>-224.1998815100107</v>
          </cell>
          <cell r="X93">
            <v>-7.3128064122540226E-4</v>
          </cell>
          <cell r="Y93">
            <v>-180.79478444967265</v>
          </cell>
          <cell r="Z93">
            <v>-8.5373062900471629E-4</v>
          </cell>
          <cell r="AA93">
            <v>-182.4219375097197</v>
          </cell>
          <cell r="AB93">
            <v>-9.1995080799794199E-4</v>
          </cell>
          <cell r="AC93">
            <v>-232.13191548111826</v>
          </cell>
          <cell r="AD93">
            <v>-7.1435079477998259E-4</v>
          </cell>
          <cell r="AE93">
            <v>-2238.1234194565677</v>
          </cell>
          <cell r="AF93">
            <v>-8.5758024923823599E-4</v>
          </cell>
        </row>
        <row r="94">
          <cell r="A94" t="str">
            <v>Courier</v>
          </cell>
          <cell r="C94">
            <v>-75.003631999999982</v>
          </cell>
          <cell r="D94">
            <v>-4.8618098760097557E-4</v>
          </cell>
          <cell r="E94">
            <v>-75.003631999999982</v>
          </cell>
          <cell r="F94">
            <v>-3.9287614891065948E-4</v>
          </cell>
          <cell r="G94">
            <v>-75.003631999999982</v>
          </cell>
          <cell r="H94">
            <v>-3.0835762457065332E-4</v>
          </cell>
          <cell r="I94">
            <v>-75.003631999999982</v>
          </cell>
          <cell r="J94">
            <v>-1.2746702303134292E-4</v>
          </cell>
          <cell r="K94">
            <v>-77.421344563890827</v>
          </cell>
          <cell r="L94">
            <v>-4.8368556264931232E-4</v>
          </cell>
          <cell r="M94">
            <v>-77.885872631274168</v>
          </cell>
          <cell r="N94">
            <v>-4.5380465196854754E-4</v>
          </cell>
          <cell r="O94">
            <v>-97.999899238300713</v>
          </cell>
          <cell r="P94">
            <v>-4.2084612559573835E-4</v>
          </cell>
          <cell r="Q94">
            <v>-78.917358858618812</v>
          </cell>
          <cell r="R94">
            <v>-4.1606355616959241E-4</v>
          </cell>
          <cell r="S94">
            <v>-79.469780370629124</v>
          </cell>
          <cell r="T94">
            <v>-3.523283311972008E-4</v>
          </cell>
          <cell r="U94" t="str">
            <v>Courier</v>
          </cell>
          <cell r="W94">
            <v>-100.62860939430911</v>
          </cell>
          <cell r="X94">
            <v>-3.2822387553405177E-4</v>
          </cell>
          <cell r="Y94">
            <v>-81.146910615570874</v>
          </cell>
          <cell r="Z94">
            <v>-3.8318363692015371E-4</v>
          </cell>
          <cell r="AA94">
            <v>-81.877232811110986</v>
          </cell>
          <cell r="AB94">
            <v>-4.1290552830140748E-4</v>
          </cell>
          <cell r="AC94">
            <v>-104.18877875213875</v>
          </cell>
          <cell r="AD94">
            <v>-3.2062517881045115E-4</v>
          </cell>
          <cell r="AE94">
            <v>-1004.5466832358434</v>
          </cell>
          <cell r="AF94">
            <v>-3.8491147873784872E-4</v>
          </cell>
        </row>
        <row r="95">
          <cell r="A95" t="str">
            <v>Security</v>
          </cell>
          <cell r="C95">
            <v>-16.403199999999998</v>
          </cell>
          <cell r="D95">
            <v>-1.0632717060710238E-4</v>
          </cell>
          <cell r="E95">
            <v>-16.403199999999998</v>
          </cell>
          <cell r="F95">
            <v>-8.5921519718022856E-5</v>
          </cell>
          <cell r="G95">
            <v>-16.403199999999998</v>
          </cell>
          <cell r="H95">
            <v>-6.7437424728409694E-5</v>
          </cell>
          <cell r="I95">
            <v>-16.403199999999998</v>
          </cell>
          <cell r="J95">
            <v>-2.7876877644908241E-5</v>
          </cell>
          <cell r="K95">
            <v>-16.931950697406414</v>
          </cell>
          <cell r="L95">
            <v>-1.0578142430821483E-4</v>
          </cell>
          <cell r="M95">
            <v>-17.033542401590854</v>
          </cell>
          <cell r="N95">
            <v>-9.9246506718107732E-5</v>
          </cell>
          <cell r="O95">
            <v>-21.432454726801691</v>
          </cell>
          <cell r="P95">
            <v>-9.2038518446306924E-5</v>
          </cell>
          <cell r="Q95">
            <v>-17.259127142398864</v>
          </cell>
          <cell r="R95">
            <v>-9.0992576526974827E-5</v>
          </cell>
          <cell r="S95">
            <v>-17.379941032395653</v>
          </cell>
          <cell r="T95">
            <v>-7.7053762973690719E-5</v>
          </cell>
          <cell r="U95" t="str">
            <v>Security</v>
          </cell>
          <cell r="W95">
            <v>-22.007350332270992</v>
          </cell>
          <cell r="X95">
            <v>-7.1782148831941344E-5</v>
          </cell>
          <cell r="Y95">
            <v>-17.746727307943328</v>
          </cell>
          <cell r="Z95">
            <v>-8.3801779534205286E-5</v>
          </cell>
          <cell r="AA95">
            <v>-17.906447853714816</v>
          </cell>
          <cell r="AB95">
            <v>-9.0301919803478963E-5</v>
          </cell>
          <cell r="AC95">
            <v>-22.785954893852104</v>
          </cell>
          <cell r="AD95">
            <v>-7.0120323413986035E-5</v>
          </cell>
          <cell r="AE95">
            <v>-219.69309638837473</v>
          </cell>
          <cell r="AF95">
            <v>-8.4179656366943403E-5</v>
          </cell>
        </row>
        <row r="96">
          <cell r="A96" t="str">
            <v>Travel</v>
          </cell>
          <cell r="C96">
            <v>-328.06399999999996</v>
          </cell>
          <cell r="D96">
            <v>-2.1265434121420478E-3</v>
          </cell>
          <cell r="E96">
            <v>-328.06399999999996</v>
          </cell>
          <cell r="F96">
            <v>-1.7184303943604572E-3</v>
          </cell>
          <cell r="G96">
            <v>-328.06399999999996</v>
          </cell>
          <cell r="H96">
            <v>-1.348748494568194E-3</v>
          </cell>
          <cell r="I96">
            <v>-328.06399999999996</v>
          </cell>
          <cell r="J96">
            <v>-5.5753755289816485E-4</v>
          </cell>
          <cell r="K96">
            <v>-338.63901394812831</v>
          </cell>
          <cell r="L96">
            <v>-2.1156284861642968E-3</v>
          </cell>
          <cell r="M96">
            <v>-340.67084803181706</v>
          </cell>
          <cell r="N96">
            <v>-1.9849301343621544E-3</v>
          </cell>
          <cell r="O96">
            <v>-428.64909453603377</v>
          </cell>
          <cell r="P96">
            <v>-1.8407703689261384E-3</v>
          </cell>
          <cell r="Q96">
            <v>-345.18254284797729</v>
          </cell>
          <cell r="R96">
            <v>-1.8198515305394966E-3</v>
          </cell>
          <cell r="S96">
            <v>-347.59882064791304</v>
          </cell>
          <cell r="T96">
            <v>-1.5410752594738142E-3</v>
          </cell>
          <cell r="U96" t="str">
            <v>Travel</v>
          </cell>
          <cell r="W96">
            <v>-440.14700664541976</v>
          </cell>
          <cell r="X96">
            <v>-1.4356429766388267E-3</v>
          </cell>
          <cell r="Y96">
            <v>-354.93454615886651</v>
          </cell>
          <cell r="Z96">
            <v>-1.6760355906841056E-3</v>
          </cell>
          <cell r="AA96">
            <v>-358.1289570742963</v>
          </cell>
          <cell r="AB96">
            <v>-1.8060383960695791E-3</v>
          </cell>
          <cell r="AC96">
            <v>-455.71909787704215</v>
          </cell>
          <cell r="AD96">
            <v>-1.4024064682797209E-3</v>
          </cell>
          <cell r="AE96">
            <v>-4393.8619277674943</v>
          </cell>
          <cell r="AF96">
            <v>-1.6835931273388681E-3</v>
          </cell>
        </row>
        <row r="97">
          <cell r="A97" t="str">
            <v>Telephone</v>
          </cell>
          <cell r="C97">
            <v>-61.204439999999991</v>
          </cell>
          <cell r="D97">
            <v>-3.9673325532775072E-4</v>
          </cell>
          <cell r="E97">
            <v>-61.204439999999991</v>
          </cell>
          <cell r="F97">
            <v>-3.2059467044787278E-4</v>
          </cell>
          <cell r="G97">
            <v>-61.204439999999991</v>
          </cell>
          <cell r="H97">
            <v>-2.5162589101787868E-4</v>
          </cell>
          <cell r="I97">
            <v>-61.204439999999991</v>
          </cell>
          <cell r="J97">
            <v>-1.0401559971256387E-4</v>
          </cell>
          <cell r="K97">
            <v>-63.17734103969768</v>
          </cell>
          <cell r="L97">
            <v>-3.9469693945002655E-4</v>
          </cell>
          <cell r="M97">
            <v>-63.556405085935872</v>
          </cell>
          <cell r="N97">
            <v>-3.7031352819193945E-4</v>
          </cell>
          <cell r="O97">
            <v>-79.969846699378806</v>
          </cell>
          <cell r="P97">
            <v>-3.4341872195278272E-4</v>
          </cell>
          <cell r="Q97">
            <v>-64.39811815007576</v>
          </cell>
          <cell r="R97">
            <v>-3.3951605116627482E-4</v>
          </cell>
          <cell r="S97">
            <v>-64.848904977126281</v>
          </cell>
          <cell r="T97">
            <v>-2.8750685309558347E-4</v>
          </cell>
          <cell r="U97" t="str">
            <v>Telephone</v>
          </cell>
          <cell r="W97">
            <v>-82.114925927286137</v>
          </cell>
          <cell r="X97">
            <v>-2.6783714282918114E-4</v>
          </cell>
          <cell r="Y97">
            <v>-66.217476267763544</v>
          </cell>
          <cell r="Z97">
            <v>-3.1268538988700348E-4</v>
          </cell>
          <cell r="AA97">
            <v>-66.8134335541734</v>
          </cell>
          <cell r="AB97">
            <v>-3.3693903826673084E-4</v>
          </cell>
          <cell r="AC97">
            <v>-85.020094197685637</v>
          </cell>
          <cell r="AD97">
            <v>-2.6163645673843531E-4</v>
          </cell>
          <cell r="AE97">
            <v>-819.72986589912307</v>
          </cell>
          <cell r="AF97">
            <v>-3.1409534281915752E-4</v>
          </cell>
        </row>
        <row r="98">
          <cell r="A98" t="str">
            <v>Administrative Services</v>
          </cell>
          <cell r="C98">
            <v>-10.251999999999999</v>
          </cell>
          <cell r="D98">
            <v>-6.6454481629438992E-5</v>
          </cell>
          <cell r="E98">
            <v>-10.251999999999999</v>
          </cell>
          <cell r="F98">
            <v>-5.3700949823764288E-5</v>
          </cell>
          <cell r="G98">
            <v>-10.251999999999999</v>
          </cell>
          <cell r="H98">
            <v>-4.2148390455256062E-5</v>
          </cell>
          <cell r="I98">
            <v>-10.251999999999999</v>
          </cell>
          <cell r="J98">
            <v>-1.7423048528067651E-5</v>
          </cell>
          <cell r="K98">
            <v>-10.58246918587901</v>
          </cell>
          <cell r="L98">
            <v>-6.6113390192634275E-5</v>
          </cell>
          <cell r="M98">
            <v>-10.645964000994283</v>
          </cell>
          <cell r="N98">
            <v>-6.2029066698817326E-5</v>
          </cell>
          <cell r="O98">
            <v>-13.395284204251057</v>
          </cell>
          <cell r="P98">
            <v>-5.7524074028941831E-5</v>
          </cell>
          <cell r="Q98">
            <v>-10.78695446399929</v>
          </cell>
          <cell r="R98">
            <v>-5.6870360329359269E-5</v>
          </cell>
          <cell r="S98">
            <v>-10.862463145247283</v>
          </cell>
          <cell r="T98">
            <v>-4.8158601858556694E-5</v>
          </cell>
          <cell r="U98" t="str">
            <v>Administrative Services</v>
          </cell>
          <cell r="W98">
            <v>-13.754593957669369</v>
          </cell>
          <cell r="X98">
            <v>-4.486384301996334E-5</v>
          </cell>
          <cell r="Y98">
            <v>-11.09170456746458</v>
          </cell>
          <cell r="Z98">
            <v>-5.2376112208878305E-5</v>
          </cell>
          <cell r="AA98">
            <v>-11.191529908571759</v>
          </cell>
          <cell r="AB98">
            <v>-5.6438699877174347E-5</v>
          </cell>
          <cell r="AC98">
            <v>-14.241221808657565</v>
          </cell>
          <cell r="AD98">
            <v>-4.3825202133741272E-5</v>
          </cell>
          <cell r="AE98">
            <v>-137.3081852427342</v>
          </cell>
          <cell r="AF98">
            <v>-5.2612285229339629E-5</v>
          </cell>
        </row>
        <row r="99">
          <cell r="A99" t="str">
            <v>Professional Fees</v>
          </cell>
          <cell r="C99">
            <v>-318.07050000000004</v>
          </cell>
          <cell r="D99">
            <v>-2.0617645531717205E-3</v>
          </cell>
          <cell r="E99">
            <v>-318.07050000000004</v>
          </cell>
          <cell r="F99">
            <v>-1.6660834920912623E-3</v>
          </cell>
          <cell r="G99">
            <v>-318.07050000000004</v>
          </cell>
          <cell r="H99">
            <v>-1.3076628585933015E-3</v>
          </cell>
          <cell r="I99">
            <v>-318.07050000000004</v>
          </cell>
          <cell r="J99">
            <v>-5.4055381943491449E-4</v>
          </cell>
          <cell r="K99">
            <v>-330.96295972046994</v>
          </cell>
          <cell r="L99">
            <v>-2.0676727624689062E-3</v>
          </cell>
          <cell r="M99">
            <v>-345.47821589920216</v>
          </cell>
          <cell r="N99">
            <v>-2.0129404246528159E-3</v>
          </cell>
          <cell r="O99">
            <v>-349.45121538204296</v>
          </cell>
          <cell r="P99">
            <v>-1.5006667478365944E-3</v>
          </cell>
          <cell r="Q99">
            <v>-342.51299473838679</v>
          </cell>
          <cell r="R99">
            <v>-1.8057772926797137E-3</v>
          </cell>
          <cell r="S99">
            <v>-346.62315067524736</v>
          </cell>
          <cell r="T99">
            <v>-1.5367496381915441E-3</v>
          </cell>
          <cell r="U99" t="str">
            <v>Professional Fees</v>
          </cell>
          <cell r="W99">
            <v>-350.78262848335027</v>
          </cell>
          <cell r="X99">
            <v>-1.1441600404083292E-3</v>
          </cell>
          <cell r="Y99">
            <v>-355.16741133939217</v>
          </cell>
          <cell r="Z99">
            <v>-1.6771352028086954E-3</v>
          </cell>
          <cell r="AA99">
            <v>-360.13975509814361</v>
          </cell>
          <cell r="AB99">
            <v>-1.8161788171834621E-3</v>
          </cell>
          <cell r="AC99">
            <v>-365.72192130216496</v>
          </cell>
          <cell r="AD99">
            <v>-1.1254537947062875E-3</v>
          </cell>
          <cell r="AE99">
            <v>-4101.051752638401</v>
          </cell>
          <cell r="AF99">
            <v>-1.5713972489597972E-3</v>
          </cell>
        </row>
        <row r="100">
          <cell r="D100">
            <v>0</v>
          </cell>
          <cell r="F100">
            <v>0</v>
          </cell>
          <cell r="H100">
            <v>0</v>
          </cell>
          <cell r="J100">
            <v>0</v>
          </cell>
          <cell r="AE100">
            <v>0</v>
          </cell>
          <cell r="AF100">
            <v>0</v>
          </cell>
        </row>
        <row r="101">
          <cell r="A101" t="str">
            <v>Other Expenses</v>
          </cell>
          <cell r="C101">
            <v>-2302.8000000000002</v>
          </cell>
          <cell r="D101">
            <v>-1.492697817950372E-2</v>
          </cell>
          <cell r="E101">
            <v>-1841.57</v>
          </cell>
          <cell r="F101">
            <v>-9.6463185882705426E-3</v>
          </cell>
          <cell r="G101">
            <v>-2447.19</v>
          </cell>
          <cell r="H101">
            <v>-1.0060975384139494E-2</v>
          </cell>
          <cell r="I101">
            <v>-6591.5599999999995</v>
          </cell>
          <cell r="J101">
            <v>-1.1202211252016155E-2</v>
          </cell>
          <cell r="K101">
            <v>-2146.506043711393</v>
          </cell>
          <cell r="L101">
            <v>-1.3410177636813155E-2</v>
          </cell>
          <cell r="M101">
            <v>-2171.3867450607372</v>
          </cell>
          <cell r="N101">
            <v>-1.2651657776197721E-2</v>
          </cell>
          <cell r="O101">
            <v>-2466.9017104634331</v>
          </cell>
          <cell r="P101">
            <v>-1.0593745862427251E-2</v>
          </cell>
          <cell r="Q101">
            <v>-2185.1757792397511</v>
          </cell>
          <cell r="R101">
            <v>-1.1520557944608122E-2</v>
          </cell>
          <cell r="S101">
            <v>-2224.0269660570102</v>
          </cell>
          <cell r="T101">
            <v>-9.8601972452165305E-3</v>
          </cell>
          <cell r="U101" t="str">
            <v>Other Expenses</v>
          </cell>
          <cell r="W101">
            <v>-2750.6544565855065</v>
          </cell>
          <cell r="X101">
            <v>-8.9719064133918589E-3</v>
          </cell>
          <cell r="Y101">
            <v>-2473.2275192987486</v>
          </cell>
          <cell r="Z101">
            <v>-1.1678821887201393E-2</v>
          </cell>
          <cell r="AA101">
            <v>-2488.7643090291349</v>
          </cell>
          <cell r="AB101">
            <v>-1.2550797169807509E-2</v>
          </cell>
          <cell r="AC101">
            <v>-3170.7390675682391</v>
          </cell>
          <cell r="AD101">
            <v>-9.7574690161101544E-3</v>
          </cell>
          <cell r="AE101">
            <v>-28668.942597013956</v>
          </cell>
          <cell r="AF101">
            <v>-1.0985059502980201E-2</v>
          </cell>
        </row>
        <row r="102">
          <cell r="AE102" t="str">
            <v xml:space="preserve"> </v>
          </cell>
        </row>
        <row r="103">
          <cell r="A103" t="str">
            <v>Total G &amp; A  Expenses</v>
          </cell>
          <cell r="C103">
            <v>-5711.0300000000007</v>
          </cell>
          <cell r="D103">
            <v>-3.7019463345705717E-2</v>
          </cell>
          <cell r="E103">
            <v>-5454.74</v>
          </cell>
          <cell r="F103">
            <v>-2.8572446258454939E-2</v>
          </cell>
          <cell r="G103">
            <v>-6440.57</v>
          </cell>
          <cell r="H103">
            <v>-2.6478702605775315E-2</v>
          </cell>
          <cell r="I103">
            <v>-17606.34</v>
          </cell>
          <cell r="J103">
            <v>-2.9921587614285861E-2</v>
          </cell>
          <cell r="K103">
            <v>-6650.1138777252727</v>
          </cell>
          <cell r="L103">
            <v>-4.1546218174693755E-2</v>
          </cell>
          <cell r="M103">
            <v>-6676.0140200787009</v>
          </cell>
          <cell r="N103">
            <v>-3.8898019840666917E-2</v>
          </cell>
          <cell r="O103">
            <v>-7087.6706960047859</v>
          </cell>
          <cell r="P103">
            <v>-3.0436957334608231E-2</v>
          </cell>
          <cell r="Q103">
            <v>-6764.0667266364917</v>
          </cell>
          <cell r="R103">
            <v>-3.5661123194639661E-2</v>
          </cell>
          <cell r="S103">
            <v>-6804.1302430855276</v>
          </cell>
          <cell r="T103">
            <v>-3.0166030944269867E-2</v>
          </cell>
          <cell r="U103" t="str">
            <v>Total G &amp; A  Expenses</v>
          </cell>
          <cell r="W103">
            <v>-7377.1923398728668</v>
          </cell>
          <cell r="X103">
            <v>-2.406244779618438E-2</v>
          </cell>
          <cell r="Y103">
            <v>-7057.0113819816761</v>
          </cell>
          <cell r="Z103">
            <v>-3.3323896949636632E-2</v>
          </cell>
          <cell r="AA103">
            <v>-7074.1509174762086</v>
          </cell>
          <cell r="AB103">
            <v>-3.5674825853030272E-2</v>
          </cell>
          <cell r="AC103">
            <v>-7805.0900043171405</v>
          </cell>
          <cell r="AD103">
            <v>-2.4018981777483187E-2</v>
          </cell>
          <cell r="AE103">
            <v>-80901.780207178672</v>
          </cell>
          <cell r="AF103">
            <v>-3.0999080850838502E-2</v>
          </cell>
        </row>
        <row r="104">
          <cell r="AE104" t="str">
            <v xml:space="preserve"> </v>
          </cell>
        </row>
        <row r="105">
          <cell r="A105" t="str">
            <v>Profit Before Financials</v>
          </cell>
          <cell r="C105">
            <v>5314.7200000000066</v>
          </cell>
          <cell r="D105">
            <v>3.445054258735978E-2</v>
          </cell>
          <cell r="E105">
            <v>11888.963000000009</v>
          </cell>
          <cell r="F105">
            <v>6.2275517510689687E-2</v>
          </cell>
          <cell r="G105">
            <v>16281.373999999996</v>
          </cell>
          <cell r="H105">
            <v>6.6936569303555807E-2</v>
          </cell>
          <cell r="I105">
            <v>33485.05700000003</v>
          </cell>
          <cell r="J105">
            <v>5.6907117935633245E-2</v>
          </cell>
          <cell r="K105">
            <v>6101.9760275940989</v>
          </cell>
          <cell r="L105">
            <v>3.812175731130369E-2</v>
          </cell>
          <cell r="M105">
            <v>8217.1539317228799</v>
          </cell>
          <cell r="N105">
            <v>4.7877523280905679E-2</v>
          </cell>
          <cell r="O105">
            <v>20918.874763412157</v>
          </cell>
          <cell r="P105">
            <v>8.9833024976864517E-2</v>
          </cell>
          <cell r="Q105">
            <v>11603.409809034238</v>
          </cell>
          <cell r="R105">
            <v>6.1174829196816966E-2</v>
          </cell>
          <cell r="S105">
            <v>21999.406322374547</v>
          </cell>
          <cell r="T105">
            <v>9.7534107691532451E-2</v>
          </cell>
          <cell r="U105" t="str">
            <v>Profit Before Financials</v>
          </cell>
          <cell r="W105">
            <v>40070.38562424593</v>
          </cell>
          <cell r="X105">
            <v>0.13069898652974676</v>
          </cell>
          <cell r="Y105">
            <v>15895.238030348955</v>
          </cell>
          <cell r="Z105">
            <v>7.50588663447148E-2</v>
          </cell>
          <cell r="AA105">
            <v>11054.066575507584</v>
          </cell>
          <cell r="AB105">
            <v>5.574547456639866E-2</v>
          </cell>
          <cell r="AC105">
            <v>41930.75092229493</v>
          </cell>
          <cell r="AD105">
            <v>0.12903553216705044</v>
          </cell>
          <cell r="AE105">
            <v>211276.3190065354</v>
          </cell>
          <cell r="AF105">
            <v>8.0954605423750506E-2</v>
          </cell>
        </row>
        <row r="106">
          <cell r="P106" t="str">
            <v xml:space="preserve"> </v>
          </cell>
          <cell r="X106" t="str">
            <v xml:space="preserve"> </v>
          </cell>
          <cell r="AE106" t="str">
            <v xml:space="preserve"> </v>
          </cell>
        </row>
        <row r="107">
          <cell r="A107" t="str">
            <v>Exchange Gain/(Loss)</v>
          </cell>
          <cell r="C107">
            <v>615.67999999999995</v>
          </cell>
          <cell r="D107">
            <v>3.990898873352809E-3</v>
          </cell>
          <cell r="E107">
            <v>-140.85</v>
          </cell>
          <cell r="F107">
            <v>-7.3778567915306281E-4</v>
          </cell>
          <cell r="G107">
            <v>1776.02</v>
          </cell>
          <cell r="H107">
            <v>7.301637184582899E-3</v>
          </cell>
          <cell r="I107">
            <v>2250.85</v>
          </cell>
          <cell r="J107">
            <v>3.8252700721226177E-3</v>
          </cell>
          <cell r="K107">
            <v>-359.16084171000898</v>
          </cell>
          <cell r="L107">
            <v>-2.2438374686291535E-3</v>
          </cell>
          <cell r="M107">
            <v>-363.29119138966712</v>
          </cell>
          <cell r="N107">
            <v>-2.1167283244333578E-3</v>
          </cell>
          <cell r="O107">
            <v>-367.46904009064838</v>
          </cell>
          <cell r="P107">
            <v>-1.578041640864201E-3</v>
          </cell>
          <cell r="Q107">
            <v>-155.53428474509025</v>
          </cell>
          <cell r="R107">
            <v>-8.1999890205738707E-4</v>
          </cell>
          <cell r="S107">
            <v>-575.78357832625932</v>
          </cell>
          <cell r="T107">
            <v>-2.5527296833630056E-3</v>
          </cell>
          <cell r="U107" t="str">
            <v>Exchange Gain/(Loss)</v>
          </cell>
          <cell r="W107">
            <v>-413.15770595326939</v>
          </cell>
          <cell r="X107">
            <v>-1.3476110250452229E-3</v>
          </cell>
          <cell r="Y107">
            <v>-401.5892901865721</v>
          </cell>
          <cell r="Z107">
            <v>-1.8963438483922512E-3</v>
          </cell>
          <cell r="AA107">
            <v>-440.27572514121624</v>
          </cell>
          <cell r="AB107">
            <v>-2.2203031861996367E-3</v>
          </cell>
          <cell r="AC107">
            <v>-497.46076836436816</v>
          </cell>
          <cell r="AD107">
            <v>-1.5308601340596464E-3</v>
          </cell>
          <cell r="AE107">
            <v>-1322.8724259071</v>
          </cell>
          <cell r="AF107">
            <v>-5.0688414001550373E-4</v>
          </cell>
        </row>
        <row r="108">
          <cell r="A108" t="str">
            <v>Interest Gain/(Loss)</v>
          </cell>
          <cell r="C108">
            <v>-292.90000000000003</v>
          </cell>
          <cell r="D108">
            <v>-1.8986068737088064E-3</v>
          </cell>
          <cell r="E108">
            <v>57.449999999999932</v>
          </cell>
          <cell r="F108">
            <v>3.0092855709863979E-4</v>
          </cell>
          <cell r="G108">
            <v>125.84000000000003</v>
          </cell>
          <cell r="H108">
            <v>5.1735792575979562E-4</v>
          </cell>
          <cell r="I108">
            <v>-109.61000000000007</v>
          </cell>
          <cell r="J108">
            <v>-1.8627978435051666E-4</v>
          </cell>
          <cell r="K108">
            <v>-948.36797877413881</v>
          </cell>
          <cell r="L108">
            <v>-5.9248764277584345E-3</v>
          </cell>
          <cell r="M108">
            <v>-1128.6188876924109</v>
          </cell>
          <cell r="N108">
            <v>-6.5759358434500847E-3</v>
          </cell>
          <cell r="O108">
            <v>-1115.9121558631562</v>
          </cell>
          <cell r="P108">
            <v>-4.7921203077794117E-3</v>
          </cell>
          <cell r="Q108">
            <v>-1101.0523528943068</v>
          </cell>
          <cell r="R108">
            <v>-5.8049048282876091E-3</v>
          </cell>
          <cell r="S108">
            <v>-1093.7158275855265</v>
          </cell>
          <cell r="T108">
            <v>-4.8489761836512215E-3</v>
          </cell>
          <cell r="U108" t="str">
            <v>Interest Gain/(Loss)</v>
          </cell>
          <cell r="W108">
            <v>-1084.6130719888947</v>
          </cell>
          <cell r="X108">
            <v>-3.5377206152987077E-3</v>
          </cell>
          <cell r="Y108">
            <v>-1126.6802922768768</v>
          </cell>
          <cell r="Z108">
            <v>-5.3202943743131705E-3</v>
          </cell>
          <cell r="AA108">
            <v>-1153.331715424408</v>
          </cell>
          <cell r="AB108">
            <v>-5.8162327293437757E-3</v>
          </cell>
          <cell r="AC108">
            <v>-1150.9728352115048</v>
          </cell>
          <cell r="AD108">
            <v>-3.5419444926365006E-3</v>
          </cell>
          <cell r="AE108">
            <v>-10012.875117711224</v>
          </cell>
          <cell r="AF108">
            <v>-3.8366266419405373E-3</v>
          </cell>
        </row>
        <row r="109">
          <cell r="A109" t="str">
            <v>Others</v>
          </cell>
          <cell r="C109">
            <v>341.81</v>
          </cell>
          <cell r="D109">
            <v>0</v>
          </cell>
          <cell r="E109">
            <v>483.43</v>
          </cell>
          <cell r="F109">
            <v>0</v>
          </cell>
          <cell r="G109">
            <v>672.89</v>
          </cell>
          <cell r="H109">
            <v>0</v>
          </cell>
          <cell r="I109">
            <v>1498.13</v>
          </cell>
          <cell r="J109">
            <v>0</v>
          </cell>
          <cell r="K109">
            <v>0</v>
          </cell>
          <cell r="L109">
            <v>0</v>
          </cell>
          <cell r="M109">
            <v>0</v>
          </cell>
          <cell r="N109">
            <v>0</v>
          </cell>
          <cell r="O109">
            <v>0</v>
          </cell>
          <cell r="P109">
            <v>0</v>
          </cell>
          <cell r="Q109">
            <v>0</v>
          </cell>
          <cell r="R109">
            <v>0</v>
          </cell>
          <cell r="S109">
            <v>0</v>
          </cell>
          <cell r="T109">
            <v>0</v>
          </cell>
          <cell r="U109" t="str">
            <v>Others</v>
          </cell>
          <cell r="W109">
            <v>0</v>
          </cell>
          <cell r="X109">
            <v>0</v>
          </cell>
          <cell r="Y109">
            <v>0</v>
          </cell>
          <cell r="Z109">
            <v>0</v>
          </cell>
          <cell r="AA109">
            <v>0</v>
          </cell>
          <cell r="AB109">
            <v>0</v>
          </cell>
          <cell r="AC109">
            <v>0</v>
          </cell>
          <cell r="AD109">
            <v>0</v>
          </cell>
          <cell r="AE109">
            <v>1498.13</v>
          </cell>
          <cell r="AF109">
            <v>0</v>
          </cell>
        </row>
        <row r="111">
          <cell r="A111" t="str">
            <v>Profit Before Taxes</v>
          </cell>
          <cell r="C111">
            <v>5979.3100000000077</v>
          </cell>
          <cell r="D111">
            <v>3.8758480935595141E-2</v>
          </cell>
          <cell r="E111">
            <v>12288.993000000009</v>
          </cell>
          <cell r="F111">
            <v>6.4370912649004214E-2</v>
          </cell>
          <cell r="G111">
            <v>18856.123999999996</v>
          </cell>
          <cell r="H111">
            <v>7.7521973939204514E-2</v>
          </cell>
          <cell r="I111">
            <v>37124.427000000025</v>
          </cell>
          <cell r="J111">
            <v>6.3092147210076624E-2</v>
          </cell>
          <cell r="K111">
            <v>4794.4472071099517</v>
          </cell>
          <cell r="L111">
            <v>2.9953043414916104E-2</v>
          </cell>
          <cell r="M111">
            <v>6725.2438526408023</v>
          </cell>
          <cell r="N111">
            <v>3.918485911302224E-2</v>
          </cell>
          <cell r="O111">
            <v>19435.493567458354</v>
          </cell>
          <cell r="P111">
            <v>8.346286302822091E-2</v>
          </cell>
          <cell r="Q111">
            <v>10346.823171394841</v>
          </cell>
          <cell r="R111">
            <v>5.4549925466471971E-2</v>
          </cell>
          <cell r="S111">
            <v>20329.906916462762</v>
          </cell>
          <cell r="T111">
            <v>9.0132401824518218E-2</v>
          </cell>
          <cell r="U111" t="str">
            <v>Profit Before Taxes</v>
          </cell>
          <cell r="W111">
            <v>38572.614846303761</v>
          </cell>
          <cell r="X111">
            <v>0.1258136548894028</v>
          </cell>
          <cell r="Y111">
            <v>14366.968447885507</v>
          </cell>
          <cell r="Z111">
            <v>6.7842228122009379E-2</v>
          </cell>
          <cell r="AA111">
            <v>9460.4591349419588</v>
          </cell>
          <cell r="AB111">
            <v>4.7708938650855244E-2</v>
          </cell>
          <cell r="AC111">
            <v>40282.317318719055</v>
          </cell>
          <cell r="AD111">
            <v>0.1239627275403543</v>
          </cell>
          <cell r="AE111">
            <v>201438.70146291709</v>
          </cell>
          <cell r="AF111">
            <v>7.7185132108907539E-2</v>
          </cell>
        </row>
      </sheetData>
      <sheetData sheetId="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RIZACIONES"/>
      <sheetName val="CONTROL CUENTA"/>
      <sheetName val="CONTROL_CUENTA"/>
      <sheetName val="CONTROL_CUENTA1"/>
      <sheetName val="CONTROL_CUENTA2"/>
      <sheetName val="Casos Pendientes"/>
      <sheetName val="Cerrados"/>
      <sheetName val="Indicador"/>
      <sheetName val="Control de Cobros"/>
      <sheetName val="Clientes cambio de intermediari"/>
      <sheetName val="Planillas ABC"/>
      <sheetName val="Entrega Polizas Ana"/>
      <sheetName val="VACACIONES MARGARITA"/>
      <sheetName val="DISTRIBUCIÓN"/>
      <sheetName val="INF.DISTRI VACACIONES ALEIDA"/>
      <sheetName val="MARZO"/>
      <sheetName val="INV-EQUIPOS"/>
    </sheetNames>
    <sheetDataSet>
      <sheetData sheetId="0" refreshError="1"/>
      <sheetData sheetId="1" refreshError="1">
        <row r="1">
          <cell r="A1" t="str">
            <v>Asignación</v>
          </cell>
          <cell r="B1" t="str">
            <v>Referencia</v>
          </cell>
          <cell r="C1" t="str">
            <v>Nº doc.</v>
          </cell>
          <cell r="D1" t="str">
            <v>Div.</v>
          </cell>
          <cell r="E1" t="str">
            <v>Clase</v>
          </cell>
          <cell r="F1" t="str">
            <v>CT</v>
          </cell>
          <cell r="G1" t="str">
            <v>Ramo</v>
          </cell>
          <cell r="H1" t="str">
            <v>Texto</v>
          </cell>
          <cell r="I1" t="str">
            <v>Fecha doc.</v>
          </cell>
          <cell r="J1" t="str">
            <v>Fe.contab.</v>
          </cell>
          <cell r="K1" t="str">
            <v>Importe en ML</v>
          </cell>
        </row>
        <row r="2">
          <cell r="A2" t="str">
            <v>860523406</v>
          </cell>
          <cell r="B2" t="str">
            <v>0063</v>
          </cell>
          <cell r="C2" t="str">
            <v>520000272</v>
          </cell>
          <cell r="D2">
            <v>203</v>
          </cell>
          <cell r="E2" t="str">
            <v>RE</v>
          </cell>
          <cell r="F2" t="str">
            <v>81</v>
          </cell>
          <cell r="G2" t="str">
            <v>22</v>
          </cell>
          <cell r="H2" t="str">
            <v>FONDICER</v>
          </cell>
        </row>
        <row r="3">
          <cell r="A3" t="str">
            <v>891855736</v>
          </cell>
          <cell r="B3" t="str">
            <v>0700</v>
          </cell>
          <cell r="C3" t="str">
            <v>520000395</v>
          </cell>
          <cell r="D3">
            <v>240</v>
          </cell>
          <cell r="E3" t="str">
            <v>RE</v>
          </cell>
          <cell r="F3" t="str">
            <v>81</v>
          </cell>
          <cell r="G3" t="str">
            <v>22</v>
          </cell>
          <cell r="H3" t="str">
            <v>Asesores de Seguros Moros Ltda</v>
          </cell>
        </row>
        <row r="4">
          <cell r="A4" t="str">
            <v>10135708</v>
          </cell>
          <cell r="B4" t="str">
            <v>0466</v>
          </cell>
          <cell r="C4" t="str">
            <v>520000399</v>
          </cell>
          <cell r="D4">
            <v>218</v>
          </cell>
          <cell r="E4" t="str">
            <v>RE</v>
          </cell>
          <cell r="F4" t="str">
            <v>81</v>
          </cell>
          <cell r="G4" t="str">
            <v>22</v>
          </cell>
          <cell r="H4" t="str">
            <v>CASTAÑEDA TABORDA JAVIER</v>
          </cell>
        </row>
        <row r="5">
          <cell r="A5" t="str">
            <v>800090381</v>
          </cell>
          <cell r="B5" t="str">
            <v>BG0081882</v>
          </cell>
          <cell r="C5" t="str">
            <v>520000397</v>
          </cell>
          <cell r="D5">
            <v>203</v>
          </cell>
          <cell r="E5" t="str">
            <v>RE</v>
          </cell>
          <cell r="F5" t="str">
            <v>81</v>
          </cell>
          <cell r="G5" t="str">
            <v>22</v>
          </cell>
          <cell r="H5" t="str">
            <v>CONCARRO</v>
          </cell>
        </row>
        <row r="6">
          <cell r="A6" t="str">
            <v>891855736</v>
          </cell>
          <cell r="B6" t="str">
            <v>0702</v>
          </cell>
          <cell r="C6" t="str">
            <v>520000396</v>
          </cell>
          <cell r="D6">
            <v>240</v>
          </cell>
          <cell r="E6" t="str">
            <v>RE</v>
          </cell>
          <cell r="F6" t="str">
            <v>81</v>
          </cell>
          <cell r="G6" t="str">
            <v>22</v>
          </cell>
          <cell r="H6" t="str">
            <v>Asesores de Seguros Moros Ltda</v>
          </cell>
        </row>
        <row r="7">
          <cell r="A7" t="str">
            <v>830017300</v>
          </cell>
          <cell r="B7" t="str">
            <v>0024</v>
          </cell>
          <cell r="C7" t="str">
            <v>520000478</v>
          </cell>
          <cell r="D7">
            <v>203</v>
          </cell>
          <cell r="E7" t="str">
            <v>RE</v>
          </cell>
          <cell r="F7" t="str">
            <v>81</v>
          </cell>
          <cell r="G7" t="str">
            <v>22</v>
          </cell>
          <cell r="H7" t="str">
            <v>OAG GARZONAUTOS LTDA</v>
          </cell>
        </row>
        <row r="8">
          <cell r="A8" t="str">
            <v>800090381</v>
          </cell>
          <cell r="B8" t="str">
            <v>BG-0082293</v>
          </cell>
          <cell r="C8" t="str">
            <v>520000476</v>
          </cell>
          <cell r="D8">
            <v>203</v>
          </cell>
          <cell r="E8" t="str">
            <v>RE</v>
          </cell>
          <cell r="F8" t="str">
            <v>81</v>
          </cell>
          <cell r="G8" t="str">
            <v>22</v>
          </cell>
          <cell r="H8" t="str">
            <v>CONCARRO</v>
          </cell>
        </row>
        <row r="9">
          <cell r="A9" t="str">
            <v>860054531</v>
          </cell>
          <cell r="B9" t="str">
            <v>C.C</v>
          </cell>
          <cell r="C9" t="str">
            <v>520000480</v>
          </cell>
          <cell r="D9">
            <v>203</v>
          </cell>
          <cell r="E9" t="str">
            <v>RE</v>
          </cell>
          <cell r="F9" t="str">
            <v>81</v>
          </cell>
          <cell r="G9" t="str">
            <v>22</v>
          </cell>
          <cell r="H9" t="str">
            <v>CONFINANCIERA S A</v>
          </cell>
        </row>
        <row r="10">
          <cell r="A10" t="str">
            <v>860075780</v>
          </cell>
          <cell r="B10" t="str">
            <v>DRNO.0037</v>
          </cell>
          <cell r="C10" t="str">
            <v>520000632</v>
          </cell>
          <cell r="D10">
            <v>201</v>
          </cell>
          <cell r="E10" t="str">
            <v>RE</v>
          </cell>
          <cell r="F10" t="str">
            <v>81</v>
          </cell>
          <cell r="G10" t="str">
            <v>22</v>
          </cell>
          <cell r="H10" t="str">
            <v>JURISCOOP</v>
          </cell>
        </row>
        <row r="11">
          <cell r="A11" t="str">
            <v>890927705</v>
          </cell>
          <cell r="B11" t="str">
            <v/>
          </cell>
          <cell r="C11" t="str">
            <v>1590000002</v>
          </cell>
          <cell r="D11">
            <v>209</v>
          </cell>
          <cell r="E11" t="str">
            <v>JG</v>
          </cell>
          <cell r="F11" t="str">
            <v>40</v>
          </cell>
          <cell r="G11" t="str">
            <v>22</v>
          </cell>
          <cell r="H11" t="str">
            <v>OP103123;              SULEASING S.A.;</v>
          </cell>
        </row>
        <row r="12">
          <cell r="A12" t="str">
            <v>860026153</v>
          </cell>
          <cell r="B12" t="str">
            <v/>
          </cell>
          <cell r="C12" t="str">
            <v>1590000007</v>
          </cell>
          <cell r="D12">
            <v>202</v>
          </cell>
          <cell r="E12" t="str">
            <v>JG</v>
          </cell>
          <cell r="F12" t="str">
            <v>40</v>
          </cell>
          <cell r="G12" t="str">
            <v>22</v>
          </cell>
          <cell r="H12" t="str">
            <v>OP681313;              SOMEC;</v>
          </cell>
        </row>
        <row r="13">
          <cell r="A13" t="str">
            <v>860026153</v>
          </cell>
          <cell r="B13" t="str">
            <v/>
          </cell>
          <cell r="C13" t="str">
            <v>1590000007</v>
          </cell>
          <cell r="D13">
            <v>202</v>
          </cell>
          <cell r="E13" t="str">
            <v>JG</v>
          </cell>
          <cell r="F13" t="str">
            <v>40</v>
          </cell>
          <cell r="G13" t="str">
            <v>22</v>
          </cell>
          <cell r="H13" t="str">
            <v>OP681314;              SOMEC;</v>
          </cell>
        </row>
        <row r="14">
          <cell r="A14" t="str">
            <v>860026153</v>
          </cell>
          <cell r="B14" t="str">
            <v/>
          </cell>
          <cell r="C14" t="str">
            <v>1590000007</v>
          </cell>
          <cell r="D14">
            <v>202</v>
          </cell>
          <cell r="E14" t="str">
            <v>JG</v>
          </cell>
          <cell r="F14" t="str">
            <v>40</v>
          </cell>
          <cell r="G14" t="str">
            <v>22</v>
          </cell>
          <cell r="H14" t="str">
            <v>OP681311;              SOMEC;</v>
          </cell>
        </row>
        <row r="15">
          <cell r="A15" t="str">
            <v>860026153</v>
          </cell>
          <cell r="B15" t="str">
            <v/>
          </cell>
          <cell r="C15" t="str">
            <v>1590000007</v>
          </cell>
          <cell r="D15">
            <v>202</v>
          </cell>
          <cell r="E15" t="str">
            <v>JG</v>
          </cell>
          <cell r="F15" t="str">
            <v>40</v>
          </cell>
          <cell r="G15" t="str">
            <v>22</v>
          </cell>
          <cell r="H15" t="str">
            <v>OP681312;              SOMEC;</v>
          </cell>
        </row>
        <row r="16">
          <cell r="A16" t="str">
            <v>860027186</v>
          </cell>
          <cell r="B16" t="str">
            <v/>
          </cell>
          <cell r="C16" t="str">
            <v>1590000007</v>
          </cell>
          <cell r="D16">
            <v>203</v>
          </cell>
          <cell r="E16" t="str">
            <v>JG</v>
          </cell>
          <cell r="F16" t="str">
            <v>40</v>
          </cell>
          <cell r="G16" t="str">
            <v>22</v>
          </cell>
          <cell r="H16" t="str">
            <v>OP913884;              COOP. DE PROFESORES D;</v>
          </cell>
        </row>
        <row r="17">
          <cell r="A17" t="str">
            <v>860065913</v>
          </cell>
          <cell r="B17" t="str">
            <v/>
          </cell>
          <cell r="C17" t="str">
            <v>1590000015</v>
          </cell>
          <cell r="D17">
            <v>207</v>
          </cell>
          <cell r="E17" t="str">
            <v>JG</v>
          </cell>
          <cell r="F17" t="str">
            <v>40</v>
          </cell>
          <cell r="G17" t="str">
            <v>22</v>
          </cell>
          <cell r="H17" t="str">
            <v>OP433243;              COMPA#IA FINANCIERA I;</v>
          </cell>
        </row>
        <row r="18">
          <cell r="A18" t="str">
            <v>800245873</v>
          </cell>
          <cell r="B18" t="str">
            <v/>
          </cell>
          <cell r="C18" t="str">
            <v>1590000019</v>
          </cell>
          <cell r="D18">
            <v>203</v>
          </cell>
          <cell r="E18" t="str">
            <v>JG</v>
          </cell>
          <cell r="F18" t="str">
            <v>40</v>
          </cell>
          <cell r="G18" t="str">
            <v>22</v>
          </cell>
          <cell r="H18" t="str">
            <v>OP916497;              A.S.G. AGENCIA;</v>
          </cell>
        </row>
        <row r="19">
          <cell r="A19" t="str">
            <v>860056784</v>
          </cell>
          <cell r="B19" t="str">
            <v/>
          </cell>
          <cell r="C19" t="str">
            <v>1590000019</v>
          </cell>
          <cell r="D19">
            <v>203</v>
          </cell>
          <cell r="E19" t="str">
            <v>JG</v>
          </cell>
          <cell r="F19" t="str">
            <v>40</v>
          </cell>
          <cell r="G19" t="str">
            <v>22</v>
          </cell>
          <cell r="H19" t="str">
            <v>OP916705;              AVIA CORREDORES;</v>
          </cell>
        </row>
        <row r="20">
          <cell r="A20" t="str">
            <v>860032330</v>
          </cell>
          <cell r="B20" t="str">
            <v/>
          </cell>
          <cell r="C20" t="str">
            <v>1590000020</v>
          </cell>
          <cell r="D20">
            <v>209</v>
          </cell>
          <cell r="E20" t="str">
            <v>JG</v>
          </cell>
          <cell r="F20" t="str">
            <v>40</v>
          </cell>
          <cell r="G20" t="str">
            <v>22</v>
          </cell>
          <cell r="H20" t="str">
            <v>OP103593;              SUFINANCIAMIEN TO S.A;</v>
          </cell>
        </row>
        <row r="21">
          <cell r="A21" t="str">
            <v>805019168</v>
          </cell>
          <cell r="B21" t="str">
            <v/>
          </cell>
          <cell r="C21" t="str">
            <v>1590000020</v>
          </cell>
          <cell r="D21">
            <v>207</v>
          </cell>
          <cell r="E21" t="str">
            <v>JG</v>
          </cell>
          <cell r="F21" t="str">
            <v>40</v>
          </cell>
          <cell r="G21" t="str">
            <v>22</v>
          </cell>
          <cell r="H21" t="str">
            <v>OP433373;              INVERGRUPO RENGIFO S.;</v>
          </cell>
        </row>
        <row r="23">
          <cell r="A23" t="str">
            <v>Asignación</v>
          </cell>
          <cell r="B23" t="str">
            <v>Referencia</v>
          </cell>
          <cell r="C23" t="str">
            <v>Nº doc.</v>
          </cell>
          <cell r="D23" t="str">
            <v>Div.</v>
          </cell>
          <cell r="E23" t="str">
            <v>Clase</v>
          </cell>
          <cell r="F23" t="str">
            <v>CT</v>
          </cell>
          <cell r="G23" t="str">
            <v>Ramo</v>
          </cell>
          <cell r="H23" t="str">
            <v>Texto</v>
          </cell>
        </row>
        <row r="24">
          <cell r="A24" t="str">
            <v>800057218</v>
          </cell>
          <cell r="B24" t="str">
            <v>0003478</v>
          </cell>
          <cell r="C24" t="str">
            <v>520001575</v>
          </cell>
          <cell r="D24">
            <v>209</v>
          </cell>
          <cell r="E24" t="str">
            <v>RE</v>
          </cell>
          <cell r="F24" t="str">
            <v>81</v>
          </cell>
          <cell r="G24" t="str">
            <v>22</v>
          </cell>
          <cell r="H24" t="str">
            <v>PRODUCTORES DE SEG.DE ANTIOQUA</v>
          </cell>
        </row>
        <row r="25">
          <cell r="A25" t="str">
            <v>860523406</v>
          </cell>
          <cell r="B25" t="str">
            <v>0065</v>
          </cell>
          <cell r="C25" t="str">
            <v>520001721</v>
          </cell>
          <cell r="D25">
            <v>203</v>
          </cell>
          <cell r="E25" t="str">
            <v>RE</v>
          </cell>
          <cell r="F25" t="str">
            <v>81</v>
          </cell>
          <cell r="G25" t="str">
            <v>22</v>
          </cell>
          <cell r="H25" t="str">
            <v>FONDICER</v>
          </cell>
        </row>
        <row r="26">
          <cell r="A26" t="str">
            <v>19426099</v>
          </cell>
          <cell r="B26" t="str">
            <v>C.C</v>
          </cell>
          <cell r="C26" t="str">
            <v>520001711</v>
          </cell>
          <cell r="D26">
            <v>203</v>
          </cell>
          <cell r="E26" t="str">
            <v>RE</v>
          </cell>
          <cell r="F26" t="str">
            <v>81</v>
          </cell>
          <cell r="G26" t="str">
            <v>22</v>
          </cell>
          <cell r="H26" t="str">
            <v>GALLO CHAVES ERIC MAURICIO</v>
          </cell>
        </row>
        <row r="27">
          <cell r="A27" t="str">
            <v>860021738</v>
          </cell>
          <cell r="B27" t="str">
            <v>0178</v>
          </cell>
          <cell r="C27" t="str">
            <v>520002308</v>
          </cell>
          <cell r="D27">
            <v>201</v>
          </cell>
          <cell r="E27" t="str">
            <v>RE</v>
          </cell>
          <cell r="F27" t="str">
            <v>81</v>
          </cell>
          <cell r="G27" t="str">
            <v>22</v>
          </cell>
          <cell r="H27" t="str">
            <v>COACUEDUCTO.</v>
          </cell>
        </row>
        <row r="28">
          <cell r="A28" t="str">
            <v>860026244</v>
          </cell>
          <cell r="B28" t="str">
            <v>1105</v>
          </cell>
          <cell r="C28" t="str">
            <v>520002527</v>
          </cell>
          <cell r="D28">
            <v>201</v>
          </cell>
          <cell r="E28" t="str">
            <v>RE</v>
          </cell>
          <cell r="F28" t="str">
            <v>81</v>
          </cell>
          <cell r="G28" t="str">
            <v>22</v>
          </cell>
          <cell r="H28" t="str">
            <v>FIGUEROA Y CASTILLO LTDA. AG.</v>
          </cell>
        </row>
        <row r="29">
          <cell r="A29" t="str">
            <v>891855073</v>
          </cell>
          <cell r="B29" t="str">
            <v>0999</v>
          </cell>
          <cell r="C29" t="str">
            <v>520002668</v>
          </cell>
          <cell r="D29">
            <v>521</v>
          </cell>
          <cell r="E29" t="str">
            <v>RE</v>
          </cell>
          <cell r="F29" t="str">
            <v>81</v>
          </cell>
          <cell r="G29" t="str">
            <v>22</v>
          </cell>
          <cell r="H29" t="str">
            <v>Fondo de Empleados de Planta y</v>
          </cell>
        </row>
        <row r="30">
          <cell r="A30" t="str">
            <v>891855736</v>
          </cell>
          <cell r="B30" t="str">
            <v>0709</v>
          </cell>
          <cell r="C30" t="str">
            <v>520002670</v>
          </cell>
          <cell r="D30">
            <v>240</v>
          </cell>
          <cell r="E30" t="str">
            <v>RE</v>
          </cell>
          <cell r="F30" t="str">
            <v>81</v>
          </cell>
          <cell r="G30" t="str">
            <v>22</v>
          </cell>
          <cell r="H30" t="str">
            <v>Asesores de Seguros Moros Ltda</v>
          </cell>
        </row>
        <row r="31">
          <cell r="A31" t="str">
            <v>800148989</v>
          </cell>
          <cell r="B31" t="str">
            <v>0911</v>
          </cell>
          <cell r="C31" t="str">
            <v>520002905</v>
          </cell>
          <cell r="D31">
            <v>212</v>
          </cell>
          <cell r="E31" t="str">
            <v>RE</v>
          </cell>
          <cell r="F31" t="str">
            <v>81</v>
          </cell>
          <cell r="G31" t="str">
            <v>22</v>
          </cell>
          <cell r="H31" t="str">
            <v>PRESENTE Y FUTURO LTDA. ASESOR</v>
          </cell>
        </row>
        <row r="32">
          <cell r="A32" t="str">
            <v>800090381</v>
          </cell>
          <cell r="B32" t="str">
            <v>BG0082656</v>
          </cell>
          <cell r="C32" t="str">
            <v>520003009</v>
          </cell>
          <cell r="D32">
            <v>203</v>
          </cell>
          <cell r="E32" t="str">
            <v>RE</v>
          </cell>
          <cell r="F32" t="str">
            <v>81</v>
          </cell>
          <cell r="G32" t="str">
            <v>22</v>
          </cell>
          <cell r="H32" t="str">
            <v>CONCARRO</v>
          </cell>
        </row>
        <row r="33">
          <cell r="A33" t="str">
            <v>860065913</v>
          </cell>
          <cell r="B33" t="str">
            <v/>
          </cell>
          <cell r="C33" t="str">
            <v>1590000030</v>
          </cell>
          <cell r="D33">
            <v>207</v>
          </cell>
          <cell r="E33" t="str">
            <v>JG</v>
          </cell>
          <cell r="F33" t="str">
            <v>40</v>
          </cell>
          <cell r="G33" t="str">
            <v>22</v>
          </cell>
          <cell r="H33" t="str">
            <v>OP435167;              COMPA#IA FINANCIERA I;</v>
          </cell>
        </row>
        <row r="34">
          <cell r="A34" t="str">
            <v>860026153</v>
          </cell>
          <cell r="B34" t="str">
            <v/>
          </cell>
          <cell r="C34" t="str">
            <v>1590000034</v>
          </cell>
          <cell r="D34">
            <v>202</v>
          </cell>
          <cell r="E34" t="str">
            <v>JG</v>
          </cell>
          <cell r="F34" t="str">
            <v>40</v>
          </cell>
          <cell r="G34" t="str">
            <v>22</v>
          </cell>
          <cell r="H34" t="str">
            <v>OP686792;              SOMEC;</v>
          </cell>
        </row>
        <row r="35">
          <cell r="A35" t="str">
            <v>860056784</v>
          </cell>
          <cell r="B35" t="str">
            <v/>
          </cell>
          <cell r="C35" t="str">
            <v>1590000040</v>
          </cell>
          <cell r="D35">
            <v>203</v>
          </cell>
          <cell r="E35" t="str">
            <v>JG</v>
          </cell>
          <cell r="F35" t="str">
            <v>40</v>
          </cell>
          <cell r="G35" t="str">
            <v>22</v>
          </cell>
          <cell r="H35" t="str">
            <v>OP921025;              AVIA CORREDORES;</v>
          </cell>
        </row>
        <row r="36">
          <cell r="A36" t="str">
            <v>860014040</v>
          </cell>
          <cell r="B36" t="str">
            <v/>
          </cell>
          <cell r="C36" t="str">
            <v>1590000041</v>
          </cell>
          <cell r="D36">
            <v>202</v>
          </cell>
          <cell r="E36" t="str">
            <v>JG</v>
          </cell>
          <cell r="F36" t="str">
            <v>40</v>
          </cell>
          <cell r="G36" t="str">
            <v>22</v>
          </cell>
          <cell r="H36" t="str">
            <v>OP687645;              COASMEDAS LTDA.;</v>
          </cell>
        </row>
        <row r="37">
          <cell r="A37" t="str">
            <v>860014040</v>
          </cell>
          <cell r="B37" t="str">
            <v/>
          </cell>
          <cell r="C37" t="str">
            <v>1590000041</v>
          </cell>
          <cell r="D37">
            <v>202</v>
          </cell>
          <cell r="E37" t="str">
            <v>JG</v>
          </cell>
          <cell r="F37" t="str">
            <v>40</v>
          </cell>
          <cell r="G37" t="str">
            <v>22</v>
          </cell>
          <cell r="H37" t="str">
            <v>OP688085;              COASMEDAS LTDA.;</v>
          </cell>
        </row>
        <row r="38">
          <cell r="A38" t="str">
            <v>860007647</v>
          </cell>
          <cell r="B38" t="str">
            <v/>
          </cell>
          <cell r="C38" t="str">
            <v>1590000041</v>
          </cell>
          <cell r="D38">
            <v>202</v>
          </cell>
          <cell r="E38" t="str">
            <v>JG</v>
          </cell>
          <cell r="F38" t="str">
            <v>40</v>
          </cell>
          <cell r="G38" t="str">
            <v>22</v>
          </cell>
          <cell r="H38" t="str">
            <v>OP687658;              FEBOR ENTIDAD COOPERA;</v>
          </cell>
        </row>
        <row r="39">
          <cell r="A39" t="str">
            <v>860007647</v>
          </cell>
          <cell r="B39" t="str">
            <v/>
          </cell>
          <cell r="C39" t="str">
            <v>1590000041</v>
          </cell>
          <cell r="D39">
            <v>202</v>
          </cell>
          <cell r="E39" t="str">
            <v>JG</v>
          </cell>
          <cell r="F39" t="str">
            <v>40</v>
          </cell>
          <cell r="G39" t="str">
            <v>22</v>
          </cell>
          <cell r="H39" t="str">
            <v>OP687659;              FEBOR ENTIDAD COOPERA;</v>
          </cell>
        </row>
        <row r="40">
          <cell r="A40" t="str">
            <v>860014040</v>
          </cell>
          <cell r="B40" t="str">
            <v/>
          </cell>
          <cell r="C40" t="str">
            <v>1590000041</v>
          </cell>
          <cell r="D40">
            <v>202</v>
          </cell>
          <cell r="E40" t="str">
            <v>JG</v>
          </cell>
          <cell r="F40" t="str">
            <v>40</v>
          </cell>
          <cell r="G40" t="str">
            <v>22</v>
          </cell>
          <cell r="H40" t="str">
            <v>OP687644;              COASMEDAS LTDA.;</v>
          </cell>
        </row>
        <row r="41">
          <cell r="A41" t="str">
            <v>860032330</v>
          </cell>
          <cell r="B41" t="str">
            <v/>
          </cell>
          <cell r="C41" t="str">
            <v>1590000042</v>
          </cell>
          <cell r="D41">
            <v>209</v>
          </cell>
          <cell r="E41" t="str">
            <v>JG</v>
          </cell>
          <cell r="F41" t="str">
            <v>40</v>
          </cell>
          <cell r="G41" t="str">
            <v>22</v>
          </cell>
          <cell r="H41" t="str">
            <v>OP104163;              SUFINANCIAMIEN TO S.A;</v>
          </cell>
        </row>
        <row r="42">
          <cell r="A42" t="str">
            <v>860045057</v>
          </cell>
          <cell r="B42" t="str">
            <v/>
          </cell>
          <cell r="C42" t="str">
            <v>1590000042</v>
          </cell>
          <cell r="D42">
            <v>202</v>
          </cell>
          <cell r="E42" t="str">
            <v>JG</v>
          </cell>
          <cell r="F42" t="str">
            <v>40</v>
          </cell>
          <cell r="G42" t="str">
            <v>22</v>
          </cell>
          <cell r="H42" t="str">
            <v>OP689008;              FINANCIERA MAZDA CRED;</v>
          </cell>
        </row>
        <row r="43">
          <cell r="A43" t="str">
            <v>860045057</v>
          </cell>
          <cell r="B43" t="str">
            <v/>
          </cell>
          <cell r="C43" t="str">
            <v>1590000042</v>
          </cell>
          <cell r="D43">
            <v>202</v>
          </cell>
          <cell r="E43" t="str">
            <v>JG</v>
          </cell>
          <cell r="F43" t="str">
            <v>40</v>
          </cell>
          <cell r="G43" t="str">
            <v>22</v>
          </cell>
          <cell r="H43" t="str">
            <v>OP688980;              FINANCIERA MAZDA CRED;</v>
          </cell>
        </row>
        <row r="44">
          <cell r="A44" t="str">
            <v>860045057</v>
          </cell>
          <cell r="B44" t="str">
            <v/>
          </cell>
          <cell r="C44" t="str">
            <v>1590000042</v>
          </cell>
          <cell r="D44">
            <v>202</v>
          </cell>
          <cell r="E44" t="str">
            <v>JG</v>
          </cell>
          <cell r="F44" t="str">
            <v>40</v>
          </cell>
          <cell r="G44" t="str">
            <v>22</v>
          </cell>
          <cell r="H44" t="str">
            <v>OP688981;              FINANCIERA MAZDA CRED;</v>
          </cell>
        </row>
        <row r="45">
          <cell r="A45" t="str">
            <v>860045057</v>
          </cell>
          <cell r="B45" t="str">
            <v/>
          </cell>
          <cell r="C45" t="str">
            <v>1590000042</v>
          </cell>
          <cell r="D45">
            <v>202</v>
          </cell>
          <cell r="E45" t="str">
            <v>JG</v>
          </cell>
          <cell r="F45" t="str">
            <v>40</v>
          </cell>
          <cell r="G45" t="str">
            <v>22</v>
          </cell>
          <cell r="H45" t="str">
            <v>OP689002;              FINANCIERA MAZDA CRED;</v>
          </cell>
        </row>
        <row r="46">
          <cell r="A46" t="str">
            <v>860045057</v>
          </cell>
          <cell r="B46" t="str">
            <v/>
          </cell>
          <cell r="C46" t="str">
            <v>1590000042</v>
          </cell>
          <cell r="D46">
            <v>202</v>
          </cell>
          <cell r="E46" t="str">
            <v>JG</v>
          </cell>
          <cell r="F46" t="str">
            <v>40</v>
          </cell>
          <cell r="G46" t="str">
            <v>22</v>
          </cell>
          <cell r="H46" t="str">
            <v>OP689003;              FINANCIERA MAZDA CRED;</v>
          </cell>
        </row>
        <row r="47">
          <cell r="A47" t="str">
            <v>860045057</v>
          </cell>
          <cell r="B47" t="str">
            <v/>
          </cell>
          <cell r="C47" t="str">
            <v>1590000042</v>
          </cell>
          <cell r="D47">
            <v>202</v>
          </cell>
          <cell r="E47" t="str">
            <v>JG</v>
          </cell>
          <cell r="F47" t="str">
            <v>40</v>
          </cell>
          <cell r="G47" t="str">
            <v>22</v>
          </cell>
          <cell r="H47" t="str">
            <v>OP689004;              FINANCIERA MAZDA CRED;</v>
          </cell>
        </row>
        <row r="48">
          <cell r="A48" t="str">
            <v>805019168</v>
          </cell>
          <cell r="B48" t="str">
            <v/>
          </cell>
          <cell r="C48" t="str">
            <v>1590000042</v>
          </cell>
          <cell r="D48">
            <v>207</v>
          </cell>
          <cell r="E48" t="str">
            <v>JG</v>
          </cell>
          <cell r="F48" t="str">
            <v>40</v>
          </cell>
          <cell r="G48" t="str">
            <v>22</v>
          </cell>
          <cell r="H48" t="str">
            <v>OP438143;              INVERGRUPO RENGIFO S.;</v>
          </cell>
        </row>
        <row r="49">
          <cell r="A49" t="str">
            <v>860045057</v>
          </cell>
          <cell r="B49" t="str">
            <v/>
          </cell>
          <cell r="C49" t="str">
            <v>1590000042</v>
          </cell>
          <cell r="D49">
            <v>202</v>
          </cell>
          <cell r="E49" t="str">
            <v>JG</v>
          </cell>
          <cell r="F49" t="str">
            <v>40</v>
          </cell>
          <cell r="G49" t="str">
            <v>22</v>
          </cell>
          <cell r="H49" t="str">
            <v>OP689005;              FINANCIERA MAZDA CRED;</v>
          </cell>
        </row>
        <row r="50">
          <cell r="A50" t="str">
            <v>890301584</v>
          </cell>
          <cell r="B50" t="str">
            <v/>
          </cell>
          <cell r="C50" t="str">
            <v>1590000042</v>
          </cell>
          <cell r="D50">
            <v>231</v>
          </cell>
          <cell r="E50" t="str">
            <v>JG</v>
          </cell>
          <cell r="F50" t="str">
            <v>40</v>
          </cell>
          <cell r="G50" t="str">
            <v>22</v>
          </cell>
          <cell r="H50" t="str">
            <v>OP809289;              DELIMA MARSH S.;</v>
          </cell>
        </row>
        <row r="51">
          <cell r="A51" t="str">
            <v>860045057</v>
          </cell>
          <cell r="B51" t="str">
            <v/>
          </cell>
          <cell r="C51" t="str">
            <v>1590000042</v>
          </cell>
          <cell r="D51">
            <v>202</v>
          </cell>
          <cell r="E51" t="str">
            <v>JG</v>
          </cell>
          <cell r="F51" t="str">
            <v>40</v>
          </cell>
          <cell r="G51" t="str">
            <v>22</v>
          </cell>
          <cell r="H51" t="str">
            <v>OP689006;              FINANCIERA MAZDA CRED;</v>
          </cell>
        </row>
        <row r="52">
          <cell r="A52" t="str">
            <v>860045057</v>
          </cell>
          <cell r="B52" t="str">
            <v/>
          </cell>
          <cell r="C52" t="str">
            <v>1590000042</v>
          </cell>
          <cell r="D52">
            <v>202</v>
          </cell>
          <cell r="E52" t="str">
            <v>JG</v>
          </cell>
          <cell r="F52" t="str">
            <v>40</v>
          </cell>
          <cell r="G52" t="str">
            <v>22</v>
          </cell>
          <cell r="H52" t="str">
            <v>OP689007;              FINANCIERA MAZDA CRED;</v>
          </cell>
        </row>
        <row r="53">
          <cell r="A53" t="str">
            <v>860032330</v>
          </cell>
          <cell r="B53" t="str">
            <v/>
          </cell>
          <cell r="C53" t="str">
            <v>1590000042</v>
          </cell>
          <cell r="D53">
            <v>209</v>
          </cell>
          <cell r="E53" t="str">
            <v>JG</v>
          </cell>
          <cell r="F53" t="str">
            <v>40</v>
          </cell>
          <cell r="G53" t="str">
            <v>22</v>
          </cell>
          <cell r="H53" t="str">
            <v>OP104164;              SUFINANCIAMIEN TO S.A;</v>
          </cell>
        </row>
      </sheetData>
      <sheetData sheetId="2">
        <row r="1">
          <cell r="A1" t="str">
            <v>Asignación</v>
          </cell>
        </row>
      </sheetData>
      <sheetData sheetId="3" refreshError="1"/>
      <sheetData sheetId="4">
        <row r="1">
          <cell r="A1" t="str">
            <v>Asignación</v>
          </cell>
        </row>
      </sheetData>
      <sheetData sheetId="5">
        <row r="1">
          <cell r="A1" t="str">
            <v>Caso No</v>
          </cell>
        </row>
      </sheetData>
      <sheetData sheetId="6">
        <row r="1">
          <cell r="A1" t="str">
            <v>Caso No</v>
          </cell>
        </row>
      </sheetData>
      <sheetData sheetId="7">
        <row r="1">
          <cell r="A1" t="str">
            <v>Caso No</v>
          </cell>
        </row>
      </sheetData>
      <sheetData sheetId="8">
        <row r="1">
          <cell r="A1" t="str">
            <v>Caso No</v>
          </cell>
        </row>
      </sheetData>
      <sheetData sheetId="9"/>
      <sheetData sheetId="10"/>
      <sheetData sheetId="11"/>
      <sheetData sheetId="12" refreshError="1"/>
      <sheetData sheetId="13" refreshError="1"/>
      <sheetData sheetId="14" refreshError="1"/>
      <sheetData sheetId="15">
        <row r="1">
          <cell r="A1" t="str">
            <v>DISTRIBUIDORA FARMACEUTICA ROMA</v>
          </cell>
        </row>
      </sheetData>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ad_Count"/>
      <sheetName val="Act_Stores"/>
      <sheetName val="95-P&amp;L-99"/>
      <sheetName val="BALANCE99"/>
      <sheetName val="CAP_INFUS"/>
      <sheetName val="OP_PLAN99"/>
      <sheetName val="P&amp;L-SEP"/>
      <sheetName val="SALES"/>
      <sheetName val="BANK_L"/>
      <sheetName val="DEVALUATION"/>
      <sheetName val="Proposal"/>
      <sheetName val="ROYALTIES"/>
      <sheetName val="BUDGET2000"/>
      <sheetName val="OP_PLAN2000"/>
      <sheetName val="Forecast"/>
      <sheetName val="V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F3" t="str">
            <v>OFFICE DEPOT DE MEXICO</v>
          </cell>
        </row>
        <row r="4">
          <cell r="F4" t="str">
            <v>ANALISIS DE VENTAS</v>
          </cell>
        </row>
        <row r="5">
          <cell r="F5">
            <v>36161</v>
          </cell>
        </row>
        <row r="7">
          <cell r="F7" t="str">
            <v>*</v>
          </cell>
          <cell r="G7" t="str">
            <v xml:space="preserve">                DIFERENCIA</v>
          </cell>
          <cell r="I7" t="str">
            <v>*</v>
          </cell>
        </row>
        <row r="8">
          <cell r="C8" t="str">
            <v>LOCALIDAD</v>
          </cell>
          <cell r="D8" t="str">
            <v>REAL</v>
          </cell>
          <cell r="E8" t="str">
            <v>PRESUPUESTO</v>
          </cell>
          <cell r="F8" t="str">
            <v>REAL 1998</v>
          </cell>
          <cell r="G8" t="str">
            <v>VS PRESUP.</v>
          </cell>
          <cell r="H8" t="str">
            <v>%</v>
          </cell>
          <cell r="I8" t="str">
            <v>VS REAL 1998</v>
          </cell>
          <cell r="J8" t="str">
            <v>%</v>
          </cell>
        </row>
        <row r="10">
          <cell r="C10" t="str">
            <v>101 ACOXPA</v>
          </cell>
          <cell r="D10">
            <v>4967358</v>
          </cell>
          <cell r="E10">
            <v>6294000</v>
          </cell>
          <cell r="F10">
            <v>6212642.125</v>
          </cell>
          <cell r="G10">
            <v>-1326642</v>
          </cell>
          <cell r="H10">
            <v>-0.21077883698760724</v>
          </cell>
          <cell r="I10">
            <v>-1245284.125</v>
          </cell>
          <cell r="J10">
            <v>-0.20044356329312951</v>
          </cell>
        </row>
        <row r="11">
          <cell r="C11" t="str">
            <v>102 STA. MONICA</v>
          </cell>
          <cell r="D11">
            <v>4585765</v>
          </cell>
          <cell r="E11">
            <v>6733000</v>
          </cell>
          <cell r="F11">
            <v>6646479.1500000004</v>
          </cell>
          <cell r="G11">
            <v>-2147235</v>
          </cell>
          <cell r="H11">
            <v>-0.3189120748551908</v>
          </cell>
          <cell r="I11">
            <v>-2060714.1500000004</v>
          </cell>
          <cell r="J11">
            <v>-0.31004598126212435</v>
          </cell>
        </row>
        <row r="12">
          <cell r="C12" t="str">
            <v>103 LINDAVISTA</v>
          </cell>
          <cell r="D12">
            <v>5475180</v>
          </cell>
          <cell r="E12">
            <v>6175000</v>
          </cell>
          <cell r="F12">
            <v>6095269.0250000004</v>
          </cell>
          <cell r="G12">
            <v>-699820</v>
          </cell>
          <cell r="H12">
            <v>-0.11333117408906879</v>
          </cell>
          <cell r="I12">
            <v>-620089.02500000037</v>
          </cell>
          <cell r="J12">
            <v>-0.1017328394295115</v>
          </cell>
        </row>
        <row r="13">
          <cell r="C13" t="str">
            <v>104 VALLE</v>
          </cell>
          <cell r="D13">
            <v>6417924</v>
          </cell>
          <cell r="E13">
            <v>8073000</v>
          </cell>
          <cell r="F13">
            <v>7969077.9500000002</v>
          </cell>
          <cell r="G13">
            <v>-1655076</v>
          </cell>
          <cell r="H13">
            <v>-0.20501374953548868</v>
          </cell>
          <cell r="I13">
            <v>-1551153.9500000002</v>
          </cell>
          <cell r="J13">
            <v>-0.19464660274781231</v>
          </cell>
        </row>
        <row r="14">
          <cell r="C14" t="str">
            <v>105 TOLUCA</v>
          </cell>
          <cell r="D14">
            <v>3753928</v>
          </cell>
          <cell r="E14">
            <v>4491000</v>
          </cell>
          <cell r="F14">
            <v>4433283.2250000006</v>
          </cell>
          <cell r="G14">
            <v>-737072</v>
          </cell>
          <cell r="H14">
            <v>-0.16412202182142066</v>
          </cell>
          <cell r="I14">
            <v>-679355.22500000056</v>
          </cell>
          <cell r="J14">
            <v>-0.15323975268915968</v>
          </cell>
        </row>
        <row r="15">
          <cell r="C15" t="str">
            <v>106 QUERETARO</v>
          </cell>
          <cell r="D15">
            <v>4041557</v>
          </cell>
          <cell r="E15">
            <v>4382000</v>
          </cell>
          <cell r="F15">
            <v>4325024.6000000006</v>
          </cell>
          <cell r="G15">
            <v>-340443</v>
          </cell>
          <cell r="H15">
            <v>-7.7691236878137837E-2</v>
          </cell>
          <cell r="I15">
            <v>-283467.60000000056</v>
          </cell>
          <cell r="J15">
            <v>-6.5541268828852584E-2</v>
          </cell>
        </row>
        <row r="16">
          <cell r="C16" t="str">
            <v>107 PUEBLA</v>
          </cell>
          <cell r="D16">
            <v>4226789</v>
          </cell>
          <cell r="E16">
            <v>4468000</v>
          </cell>
          <cell r="F16">
            <v>4410585.75</v>
          </cell>
          <cell r="G16">
            <v>-241211</v>
          </cell>
          <cell r="H16">
            <v>-5.3986347358997322E-2</v>
          </cell>
          <cell r="I16">
            <v>-183796.75</v>
          </cell>
          <cell r="J16">
            <v>-4.1671732603770328E-2</v>
          </cell>
        </row>
        <row r="17">
          <cell r="C17" t="str">
            <v>190 CD MEXICO</v>
          </cell>
          <cell r="D17">
            <v>5962117</v>
          </cell>
          <cell r="E17">
            <v>7955000</v>
          </cell>
          <cell r="F17">
            <v>6407289.1000000006</v>
          </cell>
          <cell r="G17">
            <v>-1992883</v>
          </cell>
          <cell r="H17">
            <v>-0.25051954745443117</v>
          </cell>
          <cell r="I17">
            <v>-445172.10000000056</v>
          </cell>
          <cell r="J17">
            <v>-6.9479009461271279E-2</v>
          </cell>
        </row>
        <row r="18">
          <cell r="C18" t="str">
            <v>201 INDEPENDENCIA</v>
          </cell>
          <cell r="D18">
            <v>3908711</v>
          </cell>
          <cell r="E18">
            <v>5074000</v>
          </cell>
          <cell r="F18">
            <v>4912033.45</v>
          </cell>
          <cell r="G18">
            <v>-1165289</v>
          </cell>
          <cell r="H18">
            <v>-0.22965884903429246</v>
          </cell>
          <cell r="I18">
            <v>-1003322.4500000002</v>
          </cell>
          <cell r="J18">
            <v>-0.2042580654657391</v>
          </cell>
        </row>
        <row r="19">
          <cell r="C19" t="str">
            <v>202 LOPEZ MATEOS</v>
          </cell>
          <cell r="D19">
            <v>4525317</v>
          </cell>
          <cell r="E19">
            <v>5952000</v>
          </cell>
          <cell r="F19">
            <v>5992771.4249999998</v>
          </cell>
          <cell r="G19">
            <v>-1426683</v>
          </cell>
          <cell r="H19">
            <v>-0.23969808467741938</v>
          </cell>
          <cell r="I19">
            <v>-1467454.4249999998</v>
          </cell>
          <cell r="J19">
            <v>-0.24487074859525448</v>
          </cell>
        </row>
        <row r="20">
          <cell r="C20" t="str">
            <v>301 GARZA SADA</v>
          </cell>
          <cell r="D20">
            <v>2574821</v>
          </cell>
          <cell r="E20">
            <v>3086000</v>
          </cell>
          <cell r="F20">
            <v>3045901.9750000001</v>
          </cell>
          <cell r="G20">
            <v>-511179</v>
          </cell>
          <cell r="H20">
            <v>-0.16564452365521709</v>
          </cell>
          <cell r="I20">
            <v>-471080.97500000009</v>
          </cell>
          <cell r="J20">
            <v>-0.15466058292962637</v>
          </cell>
        </row>
        <row r="21">
          <cell r="C21" t="str">
            <v>302 CAMPESTRE</v>
          </cell>
          <cell r="D21">
            <v>2780685</v>
          </cell>
          <cell r="E21">
            <v>2757000</v>
          </cell>
          <cell r="F21">
            <v>2721912.1750000003</v>
          </cell>
          <cell r="G21">
            <v>23685</v>
          </cell>
          <cell r="H21">
            <v>8.5908596300325879E-3</v>
          </cell>
          <cell r="I21">
            <v>58772.824999999721</v>
          </cell>
          <cell r="J21">
            <v>2.1592476619860079E-2</v>
          </cell>
        </row>
        <row r="22">
          <cell r="C22" t="str">
            <v>303 UNIVERSIDAD</v>
          </cell>
          <cell r="D22">
            <v>1495373</v>
          </cell>
          <cell r="E22">
            <v>1296000</v>
          </cell>
          <cell r="F22">
            <v>1087537.7</v>
          </cell>
          <cell r="G22">
            <v>199373</v>
          </cell>
          <cell r="H22">
            <v>0.15383719135802476</v>
          </cell>
          <cell r="I22">
            <v>407835.30000000005</v>
          </cell>
          <cell r="J22">
            <v>0.37500796524111313</v>
          </cell>
        </row>
        <row r="23">
          <cell r="C23" t="str">
            <v>TIENDAS COMPARABLES</v>
          </cell>
          <cell r="D23">
            <v>54715525</v>
          </cell>
          <cell r="E23">
            <v>66736000</v>
          </cell>
          <cell r="F23">
            <v>64259807.650000006</v>
          </cell>
          <cell r="G23">
            <v>-12020475</v>
          </cell>
          <cell r="H23">
            <v>-0.18011980040757614</v>
          </cell>
          <cell r="I23">
            <v>-9544282.6500000022</v>
          </cell>
          <cell r="J23">
            <v>-0.14852647399731209</v>
          </cell>
        </row>
        <row r="25">
          <cell r="C25" t="str">
            <v>108 POLANCO</v>
          </cell>
          <cell r="D25">
            <v>3718382</v>
          </cell>
          <cell r="E25">
            <v>4382000</v>
          </cell>
          <cell r="F25">
            <v>0</v>
          </cell>
          <cell r="G25">
            <v>-663618</v>
          </cell>
          <cell r="H25">
            <v>-0.15144180739388402</v>
          </cell>
          <cell r="I25" t="str">
            <v>N/A</v>
          </cell>
        </row>
        <row r="26">
          <cell r="C26" t="str">
            <v>109 ROSARIO</v>
          </cell>
          <cell r="D26">
            <v>1440365</v>
          </cell>
          <cell r="E26">
            <v>3086000</v>
          </cell>
          <cell r="F26">
            <v>0</v>
          </cell>
          <cell r="G26">
            <v>-1645635</v>
          </cell>
          <cell r="H26">
            <v>-0.53325826312378477</v>
          </cell>
          <cell r="I26" t="str">
            <v>N/A</v>
          </cell>
        </row>
        <row r="27">
          <cell r="C27" t="str">
            <v>111 VIGA</v>
          </cell>
          <cell r="D27">
            <v>1492250</v>
          </cell>
          <cell r="E27">
            <v>3086000</v>
          </cell>
          <cell r="F27">
            <v>0</v>
          </cell>
          <cell r="G27">
            <v>-1593750</v>
          </cell>
          <cell r="H27">
            <v>-0.51644523655217112</v>
          </cell>
          <cell r="I27" t="str">
            <v>N/A</v>
          </cell>
        </row>
        <row r="28">
          <cell r="C28" t="str">
            <v>112 GUSTAVO BAZ</v>
          </cell>
          <cell r="D28">
            <v>1479135</v>
          </cell>
          <cell r="E28">
            <v>3932000</v>
          </cell>
          <cell r="F28">
            <v>0</v>
          </cell>
          <cell r="G28">
            <v>-2452865</v>
          </cell>
          <cell r="H28">
            <v>-0.62382121057985751</v>
          </cell>
          <cell r="I28" t="str">
            <v>N/A</v>
          </cell>
        </row>
        <row r="29">
          <cell r="C29" t="str">
            <v>203 AMERICAS</v>
          </cell>
          <cell r="D29">
            <v>3380901</v>
          </cell>
          <cell r="E29">
            <v>3932000</v>
          </cell>
          <cell r="F29">
            <v>0</v>
          </cell>
          <cell r="G29">
            <v>-551099</v>
          </cell>
          <cell r="H29">
            <v>-0.1401574262461851</v>
          </cell>
          <cell r="I29" t="str">
            <v>N/A</v>
          </cell>
        </row>
        <row r="30">
          <cell r="C30" t="str">
            <v>204 LEON</v>
          </cell>
          <cell r="D30">
            <v>3312459</v>
          </cell>
          <cell r="E30">
            <v>3932000</v>
          </cell>
          <cell r="F30">
            <v>0</v>
          </cell>
          <cell r="G30">
            <v>-619541</v>
          </cell>
          <cell r="H30">
            <v>-0.15756383519837236</v>
          </cell>
          <cell r="I30" t="str">
            <v>N/A</v>
          </cell>
        </row>
        <row r="31">
          <cell r="C31" t="str">
            <v>205 CORDILLERAS</v>
          </cell>
          <cell r="D31">
            <v>1875790</v>
          </cell>
          <cell r="E31">
            <v>3932000</v>
          </cell>
          <cell r="F31">
            <v>0</v>
          </cell>
          <cell r="G31">
            <v>-2056210</v>
          </cell>
          <cell r="H31">
            <v>-0.52294252288911491</v>
          </cell>
          <cell r="I31" t="str">
            <v>N/A</v>
          </cell>
        </row>
        <row r="32">
          <cell r="C32" t="str">
            <v>206 AGUASCALIENTES</v>
          </cell>
          <cell r="D32">
            <v>1889558</v>
          </cell>
          <cell r="E32">
            <v>3086000</v>
          </cell>
          <cell r="F32">
            <v>0</v>
          </cell>
          <cell r="G32">
            <v>-1196442</v>
          </cell>
          <cell r="H32">
            <v>-0.38769993519118595</v>
          </cell>
          <cell r="I32" t="str">
            <v>N/A</v>
          </cell>
        </row>
        <row r="33">
          <cell r="C33" t="str">
            <v>207 MORELIA</v>
          </cell>
          <cell r="D33">
            <v>2270604</v>
          </cell>
          <cell r="E33">
            <v>3086000</v>
          </cell>
          <cell r="F33">
            <v>0</v>
          </cell>
          <cell r="G33">
            <v>-815396</v>
          </cell>
          <cell r="H33">
            <v>-0.2642242384964355</v>
          </cell>
          <cell r="I33" t="str">
            <v>N/A</v>
          </cell>
        </row>
        <row r="34">
          <cell r="C34" t="str">
            <v>304 TECNOLOGICO</v>
          </cell>
          <cell r="D34">
            <v>435329</v>
          </cell>
          <cell r="E34">
            <v>650000</v>
          </cell>
          <cell r="F34">
            <v>0</v>
          </cell>
          <cell r="G34">
            <v>-214671</v>
          </cell>
          <cell r="H34">
            <v>-0.33026307692307688</v>
          </cell>
          <cell r="I34" t="str">
            <v>N/A</v>
          </cell>
        </row>
        <row r="35">
          <cell r="C35" t="str">
            <v>305 GARZA GARCIA</v>
          </cell>
          <cell r="D35">
            <v>847263</v>
          </cell>
          <cell r="E35">
            <v>1050000</v>
          </cell>
          <cell r="F35">
            <v>0</v>
          </cell>
          <cell r="G35">
            <v>-202737</v>
          </cell>
          <cell r="H35">
            <v>-0.19308285714285711</v>
          </cell>
          <cell r="I35" t="str">
            <v>N/A</v>
          </cell>
        </row>
        <row r="36">
          <cell r="C36" t="str">
            <v>306 BERNARDO REYES</v>
          </cell>
          <cell r="D36">
            <v>608834</v>
          </cell>
          <cell r="E36">
            <v>950000</v>
          </cell>
          <cell r="F36">
            <v>0</v>
          </cell>
          <cell r="G36">
            <v>-341166</v>
          </cell>
          <cell r="H36">
            <v>-0.35912210526315791</v>
          </cell>
          <cell r="I36" t="str">
            <v>N/A</v>
          </cell>
        </row>
        <row r="37">
          <cell r="C37" t="str">
            <v>307 MORELOS</v>
          </cell>
          <cell r="D37">
            <v>333688</v>
          </cell>
          <cell r="E37">
            <v>450000</v>
          </cell>
          <cell r="F37">
            <v>0</v>
          </cell>
          <cell r="G37">
            <v>-116312</v>
          </cell>
          <cell r="H37">
            <v>-0.2584711111111111</v>
          </cell>
          <cell r="I37" t="str">
            <v>N/A</v>
          </cell>
        </row>
        <row r="38">
          <cell r="C38" t="str">
            <v>308 BARRAGAN</v>
          </cell>
          <cell r="D38">
            <v>766832</v>
          </cell>
          <cell r="E38">
            <v>1100000</v>
          </cell>
          <cell r="F38">
            <v>0</v>
          </cell>
          <cell r="G38">
            <v>-333168</v>
          </cell>
          <cell r="H38">
            <v>-0.30288000000000004</v>
          </cell>
          <cell r="I38" t="str">
            <v>N/A</v>
          </cell>
        </row>
        <row r="39">
          <cell r="C39" t="str">
            <v>309 RUIZ CORTINES</v>
          </cell>
          <cell r="D39">
            <v>936044</v>
          </cell>
          <cell r="E39">
            <v>1350000</v>
          </cell>
          <cell r="F39">
            <v>0</v>
          </cell>
          <cell r="G39">
            <v>-413956</v>
          </cell>
          <cell r="H39">
            <v>-0.30663407407407406</v>
          </cell>
          <cell r="I39" t="str">
            <v>N/A</v>
          </cell>
        </row>
        <row r="40">
          <cell r="C40" t="str">
            <v>390 CD MONTERREY</v>
          </cell>
          <cell r="D40">
            <v>4653213</v>
          </cell>
          <cell r="E40">
            <v>7246000</v>
          </cell>
          <cell r="F40">
            <v>0</v>
          </cell>
          <cell r="G40">
            <v>-2592787</v>
          </cell>
          <cell r="H40">
            <v>-0.35782321280706597</v>
          </cell>
          <cell r="I40" t="str">
            <v>N/A</v>
          </cell>
        </row>
        <row r="41">
          <cell r="C41" t="str">
            <v>391 CARRANZA</v>
          </cell>
          <cell r="D41">
            <v>253879</v>
          </cell>
          <cell r="E41">
            <v>450000</v>
          </cell>
          <cell r="F41">
            <v>0</v>
          </cell>
          <cell r="G41">
            <v>-196121</v>
          </cell>
          <cell r="H41">
            <v>-0.43582444444444446</v>
          </cell>
          <cell r="I41" t="str">
            <v>N/A</v>
          </cell>
        </row>
        <row r="42">
          <cell r="C42" t="str">
            <v>401 VERACRUZ</v>
          </cell>
          <cell r="D42">
            <v>2140356</v>
          </cell>
          <cell r="E42">
            <v>3932000</v>
          </cell>
          <cell r="F42">
            <v>0</v>
          </cell>
          <cell r="G42">
            <v>-1791644</v>
          </cell>
          <cell r="H42">
            <v>-0.45565717192268562</v>
          </cell>
          <cell r="I42" t="str">
            <v>N/A</v>
          </cell>
        </row>
        <row r="43">
          <cell r="C43" t="str">
            <v>501 TIJUANA</v>
          </cell>
          <cell r="D43">
            <v>2614065</v>
          </cell>
          <cell r="E43">
            <v>5952000</v>
          </cell>
          <cell r="F43">
            <v>0</v>
          </cell>
          <cell r="G43">
            <v>-3337935</v>
          </cell>
          <cell r="H43">
            <v>-0.56080897177419353</v>
          </cell>
          <cell r="I43" t="str">
            <v>N/A</v>
          </cell>
        </row>
        <row r="44">
          <cell r="C44" t="str">
            <v>502 JUAREZ</v>
          </cell>
          <cell r="D44">
            <v>2557789</v>
          </cell>
          <cell r="E44">
            <v>3932000</v>
          </cell>
          <cell r="F44">
            <v>0</v>
          </cell>
          <cell r="G44">
            <v>-1374211</v>
          </cell>
          <cell r="H44">
            <v>-0.34949415055951172</v>
          </cell>
          <cell r="I44" t="str">
            <v>N/A</v>
          </cell>
        </row>
        <row r="45">
          <cell r="C45" t="str">
            <v>503 HEROES</v>
          </cell>
          <cell r="D45">
            <v>2390290</v>
          </cell>
          <cell r="E45">
            <v>3932000</v>
          </cell>
          <cell r="F45">
            <v>0</v>
          </cell>
          <cell r="G45">
            <v>-1541710</v>
          </cell>
          <cell r="H45">
            <v>-0.39209308240081386</v>
          </cell>
          <cell r="I45" t="str">
            <v>N/A</v>
          </cell>
        </row>
        <row r="46">
          <cell r="C46" t="str">
            <v>504 MEXICALI</v>
          </cell>
          <cell r="D46">
            <v>1714322</v>
          </cell>
          <cell r="E46">
            <v>3086000</v>
          </cell>
          <cell r="F46">
            <v>0</v>
          </cell>
          <cell r="G46">
            <v>-1371678</v>
          </cell>
          <cell r="H46">
            <v>-0.44448412184057029</v>
          </cell>
          <cell r="I46" t="str">
            <v>N/A</v>
          </cell>
        </row>
        <row r="47">
          <cell r="C47" t="str">
            <v>505 CHIHUAHUA</v>
          </cell>
          <cell r="D47">
            <v>2374296</v>
          </cell>
          <cell r="E47">
            <v>3086000</v>
          </cell>
          <cell r="F47">
            <v>0</v>
          </cell>
          <cell r="G47">
            <v>-711704</v>
          </cell>
          <cell r="H47">
            <v>-0.23062346079066753</v>
          </cell>
          <cell r="I47" t="str">
            <v>N/A</v>
          </cell>
        </row>
        <row r="48">
          <cell r="C48" t="str">
            <v>TIENDAS NO COMPARABLES</v>
          </cell>
          <cell r="D48">
            <v>43485644</v>
          </cell>
          <cell r="E48">
            <v>69620000</v>
          </cell>
          <cell r="F48">
            <v>0</v>
          </cell>
          <cell r="G48">
            <v>-26134356</v>
          </cell>
          <cell r="H48">
            <v>-0.37538575122091355</v>
          </cell>
          <cell r="I48">
            <v>0</v>
          </cell>
        </row>
        <row r="50">
          <cell r="C50" t="str">
            <v>SUBTOTAL:</v>
          </cell>
          <cell r="D50">
            <v>98201169</v>
          </cell>
          <cell r="E50">
            <v>136356000</v>
          </cell>
          <cell r="F50">
            <v>64259807.650000006</v>
          </cell>
          <cell r="G50">
            <v>-38154831</v>
          </cell>
          <cell r="H50">
            <v>-0.27981776379477252</v>
          </cell>
          <cell r="I50">
            <v>-9544282.6500000022</v>
          </cell>
          <cell r="J50">
            <v>-0.14852647399731209</v>
          </cell>
        </row>
        <row r="52">
          <cell r="C52" t="str">
            <v>CASA LA DAGA</v>
          </cell>
          <cell r="D52">
            <v>-85436.03</v>
          </cell>
          <cell r="E52">
            <v>0</v>
          </cell>
          <cell r="F52">
            <v>0</v>
          </cell>
          <cell r="G52">
            <v>-85436.03</v>
          </cell>
          <cell r="H52">
            <v>0</v>
          </cell>
          <cell r="I52" t="str">
            <v>N/A</v>
          </cell>
        </row>
        <row r="53">
          <cell r="C53" t="str">
            <v>PAPELERA URUGUAY</v>
          </cell>
          <cell r="D53">
            <v>10949045.449999999</v>
          </cell>
          <cell r="E53">
            <v>0</v>
          </cell>
          <cell r="F53">
            <v>0</v>
          </cell>
          <cell r="G53">
            <v>10949045.449999999</v>
          </cell>
          <cell r="H53">
            <v>1</v>
          </cell>
          <cell r="I53" t="str">
            <v>N/A</v>
          </cell>
        </row>
        <row r="55">
          <cell r="C55" t="str">
            <v>TOTAL</v>
          </cell>
          <cell r="D55">
            <v>109064778.42</v>
          </cell>
          <cell r="E55">
            <v>136356000</v>
          </cell>
          <cell r="F55">
            <v>64259807.650000006</v>
          </cell>
          <cell r="G55">
            <v>-27291221.580000002</v>
          </cell>
          <cell r="H55">
            <v>-0.20014683314265602</v>
          </cell>
          <cell r="I55">
            <v>-9544282.6500000022</v>
          </cell>
          <cell r="J55">
            <v>-0.14852647399731209</v>
          </cell>
        </row>
        <row r="57">
          <cell r="D57" t="str">
            <v xml:space="preserve">    * INCLUYE INFLACION ESTIMADA DE 17.5%</v>
          </cell>
        </row>
        <row r="63">
          <cell r="F63" t="str">
            <v>OFFICE DEPOT DE MEXICO</v>
          </cell>
        </row>
        <row r="64">
          <cell r="F64" t="str">
            <v>ANALISIS DE VENTAS</v>
          </cell>
        </row>
        <row r="65">
          <cell r="F65">
            <v>36192</v>
          </cell>
        </row>
        <row r="67">
          <cell r="F67" t="str">
            <v>*</v>
          </cell>
          <cell r="G67" t="str">
            <v xml:space="preserve">                DIFERENCIA</v>
          </cell>
          <cell r="I67" t="str">
            <v>*</v>
          </cell>
        </row>
        <row r="68">
          <cell r="C68" t="str">
            <v>LOCALIDAD</v>
          </cell>
          <cell r="D68" t="str">
            <v>REAL</v>
          </cell>
          <cell r="E68" t="str">
            <v>PRESUPUESTO</v>
          </cell>
          <cell r="F68" t="str">
            <v>REAL 1998</v>
          </cell>
          <cell r="G68" t="str">
            <v>VS PRESUP.</v>
          </cell>
          <cell r="H68" t="str">
            <v>%</v>
          </cell>
          <cell r="I68" t="str">
            <v>VS REAL 1998</v>
          </cell>
          <cell r="J68" t="str">
            <v>%</v>
          </cell>
        </row>
        <row r="70">
          <cell r="C70" t="str">
            <v>101 ACOXPA</v>
          </cell>
          <cell r="D70">
            <v>5834773</v>
          </cell>
          <cell r="E70">
            <v>6094000</v>
          </cell>
          <cell r="F70">
            <v>5999197.5</v>
          </cell>
          <cell r="G70">
            <v>-259227</v>
          </cell>
          <cell r="H70">
            <v>-4.2538070233016034E-2</v>
          </cell>
          <cell r="I70">
            <v>-164424.5</v>
          </cell>
          <cell r="J70">
            <v>-2.7407749119778058E-2</v>
          </cell>
        </row>
        <row r="71">
          <cell r="C71" t="str">
            <v>102 STA. MONICA</v>
          </cell>
          <cell r="D71">
            <v>5212948</v>
          </cell>
          <cell r="E71">
            <v>6920000</v>
          </cell>
          <cell r="F71">
            <v>6812275.1749999998</v>
          </cell>
          <cell r="G71">
            <v>-1707052</v>
          </cell>
          <cell r="H71">
            <v>-0.24668381502890169</v>
          </cell>
          <cell r="I71">
            <v>-1599327.1749999998</v>
          </cell>
          <cell r="J71">
            <v>-0.23477136990432856</v>
          </cell>
        </row>
        <row r="72">
          <cell r="C72" t="str">
            <v>103 LINDAVISTA</v>
          </cell>
          <cell r="D72">
            <v>6463986</v>
          </cell>
          <cell r="E72">
            <v>5657000</v>
          </cell>
          <cell r="F72">
            <v>5568575.2750000004</v>
          </cell>
          <cell r="G72">
            <v>806986</v>
          </cell>
          <cell r="H72">
            <v>0.14265264274350353</v>
          </cell>
          <cell r="I72">
            <v>895410.72499999963</v>
          </cell>
          <cell r="J72">
            <v>0.160797094549467</v>
          </cell>
        </row>
        <row r="73">
          <cell r="C73" t="str">
            <v>104 VALLE</v>
          </cell>
          <cell r="D73">
            <v>7810659</v>
          </cell>
          <cell r="E73">
            <v>7940000</v>
          </cell>
          <cell r="F73">
            <v>7816829.6750000007</v>
          </cell>
          <cell r="G73">
            <v>-129341</v>
          </cell>
          <cell r="H73">
            <v>-1.6289798488664964E-2</v>
          </cell>
          <cell r="I73">
            <v>-6170.6750000007451</v>
          </cell>
          <cell r="J73">
            <v>-7.8940891084477993E-4</v>
          </cell>
        </row>
        <row r="74">
          <cell r="C74" t="str">
            <v>105 TOLUCA</v>
          </cell>
          <cell r="D74">
            <v>3923292</v>
          </cell>
          <cell r="E74">
            <v>3775000</v>
          </cell>
          <cell r="F74">
            <v>3716569.6500000004</v>
          </cell>
          <cell r="G74">
            <v>148292</v>
          </cell>
          <cell r="H74">
            <v>3.9282649006622483E-2</v>
          </cell>
          <cell r="I74">
            <v>206722.34999999963</v>
          </cell>
          <cell r="J74">
            <v>5.5621815132671948E-2</v>
          </cell>
        </row>
        <row r="75">
          <cell r="C75" t="str">
            <v>106 QUERETARO</v>
          </cell>
          <cell r="D75">
            <v>4796252</v>
          </cell>
          <cell r="E75">
            <v>4353000</v>
          </cell>
          <cell r="F75">
            <v>4284980.6000000006</v>
          </cell>
          <cell r="G75">
            <v>443252</v>
          </cell>
          <cell r="H75">
            <v>0.1018267861245119</v>
          </cell>
          <cell r="I75">
            <v>511271.39999999944</v>
          </cell>
          <cell r="J75">
            <v>0.11931708628972548</v>
          </cell>
        </row>
        <row r="76">
          <cell r="C76" t="str">
            <v>107 PUEBLA</v>
          </cell>
          <cell r="D76">
            <v>4914400</v>
          </cell>
          <cell r="E76">
            <v>3879000</v>
          </cell>
          <cell r="F76">
            <v>3818254.1500000004</v>
          </cell>
          <cell r="G76">
            <v>1035400</v>
          </cell>
          <cell r="H76">
            <v>0.26692446506831669</v>
          </cell>
          <cell r="I76">
            <v>1096145.8499999996</v>
          </cell>
          <cell r="J76">
            <v>0.28708037939276498</v>
          </cell>
        </row>
        <row r="77">
          <cell r="C77" t="str">
            <v>190 CD MEXICO</v>
          </cell>
          <cell r="D77">
            <v>6193094</v>
          </cell>
          <cell r="E77">
            <v>8705000</v>
          </cell>
          <cell r="F77">
            <v>6992667.0499999998</v>
          </cell>
          <cell r="G77">
            <v>-2511906</v>
          </cell>
          <cell r="H77">
            <v>-0.28855898908673172</v>
          </cell>
          <cell r="I77">
            <v>-799573.04999999981</v>
          </cell>
          <cell r="J77">
            <v>-0.11434450464790824</v>
          </cell>
        </row>
        <row r="78">
          <cell r="C78" t="str">
            <v>501 TIJUANA</v>
          </cell>
          <cell r="D78">
            <v>3324120</v>
          </cell>
          <cell r="E78">
            <v>4960000</v>
          </cell>
          <cell r="F78">
            <v>4882651.4000000004</v>
          </cell>
          <cell r="G78">
            <v>-1635880</v>
          </cell>
          <cell r="H78">
            <v>-0.32981451612903223</v>
          </cell>
          <cell r="I78">
            <v>-1558531.4000000004</v>
          </cell>
          <cell r="J78">
            <v>-0.31919776210114048</v>
          </cell>
        </row>
        <row r="79">
          <cell r="C79" t="str">
            <v>201 INDEPENDENCIA</v>
          </cell>
          <cell r="D79">
            <v>4204831</v>
          </cell>
          <cell r="E79">
            <v>5206000</v>
          </cell>
          <cell r="F79">
            <v>4966902.4249999998</v>
          </cell>
          <cell r="G79">
            <v>-1001169</v>
          </cell>
          <cell r="H79">
            <v>-0.19231060315021131</v>
          </cell>
          <cell r="I79">
            <v>-762071.42499999981</v>
          </cell>
          <cell r="J79">
            <v>-0.15342991663461147</v>
          </cell>
        </row>
        <row r="80">
          <cell r="C80" t="str">
            <v>202 LOPEZ MATEOS</v>
          </cell>
          <cell r="D80">
            <v>4797438</v>
          </cell>
          <cell r="E80">
            <v>6187000</v>
          </cell>
          <cell r="F80">
            <v>6212833.6500000004</v>
          </cell>
          <cell r="G80">
            <v>-1389562</v>
          </cell>
          <cell r="H80">
            <v>-0.22459382576369813</v>
          </cell>
          <cell r="I80">
            <v>-1415395.6500000004</v>
          </cell>
          <cell r="J80">
            <v>-0.22781805046397796</v>
          </cell>
        </row>
        <row r="81">
          <cell r="C81" t="str">
            <v>301 GARZA SADA</v>
          </cell>
          <cell r="D81">
            <v>3222922</v>
          </cell>
          <cell r="E81">
            <v>3364000</v>
          </cell>
          <cell r="F81">
            <v>3312006.5750000002</v>
          </cell>
          <cell r="G81">
            <v>-141078</v>
          </cell>
          <cell r="H81">
            <v>-4.1937574316290083E-2</v>
          </cell>
          <cell r="I81">
            <v>-89084.575000000186</v>
          </cell>
          <cell r="J81">
            <v>-2.6897463209293315E-2</v>
          </cell>
        </row>
        <row r="82">
          <cell r="C82" t="str">
            <v>302 CAMPESTRE</v>
          </cell>
          <cell r="D82">
            <v>3427566</v>
          </cell>
          <cell r="E82">
            <v>2881000</v>
          </cell>
          <cell r="F82">
            <v>2836632.125</v>
          </cell>
          <cell r="G82">
            <v>546566</v>
          </cell>
          <cell r="H82">
            <v>0.18971398819854213</v>
          </cell>
          <cell r="I82">
            <v>590933.875</v>
          </cell>
          <cell r="J82">
            <v>0.20832235163380597</v>
          </cell>
        </row>
        <row r="83">
          <cell r="C83" t="str">
            <v>303 UNIVERSIDAD</v>
          </cell>
          <cell r="D83">
            <v>2082657</v>
          </cell>
          <cell r="E83">
            <v>1403000</v>
          </cell>
          <cell r="F83">
            <v>1173957.7750000001</v>
          </cell>
          <cell r="G83">
            <v>679657</v>
          </cell>
          <cell r="H83">
            <v>0.48443121881682116</v>
          </cell>
          <cell r="I83">
            <v>908699.22499999986</v>
          </cell>
          <cell r="J83">
            <v>0.77404762279461004</v>
          </cell>
        </row>
        <row r="84">
          <cell r="C84" t="str">
            <v>TIENDAS COMPARABLES</v>
          </cell>
          <cell r="D84">
            <v>66208938</v>
          </cell>
          <cell r="E84">
            <v>71324000</v>
          </cell>
          <cell r="F84">
            <v>68394333.025000006</v>
          </cell>
          <cell r="G84">
            <v>-5115062</v>
          </cell>
          <cell r="H84">
            <v>-7.1715860019067934E-2</v>
          </cell>
          <cell r="I84">
            <v>-2185395.0250000032</v>
          </cell>
          <cell r="J84">
            <v>-3.1952866975121785E-2</v>
          </cell>
        </row>
        <row r="86">
          <cell r="C86" t="str">
            <v>108 POLANCO</v>
          </cell>
          <cell r="D86">
            <v>4218388</v>
          </cell>
          <cell r="E86">
            <v>4353000</v>
          </cell>
          <cell r="F86">
            <v>0</v>
          </cell>
          <cell r="G86">
            <v>-134612</v>
          </cell>
          <cell r="H86">
            <v>-3.0923960487020397E-2</v>
          </cell>
          <cell r="I86" t="str">
            <v>N/A</v>
          </cell>
        </row>
        <row r="87">
          <cell r="C87" t="str">
            <v>109 ROSARIO</v>
          </cell>
          <cell r="D87">
            <v>1566824</v>
          </cell>
          <cell r="E87">
            <v>3364000</v>
          </cell>
          <cell r="F87">
            <v>0</v>
          </cell>
          <cell r="G87">
            <v>-1797176</v>
          </cell>
          <cell r="H87">
            <v>-0.53423781212841859</v>
          </cell>
          <cell r="I87" t="str">
            <v>N/A</v>
          </cell>
        </row>
        <row r="88">
          <cell r="C88" t="str">
            <v>111 VIGA</v>
          </cell>
          <cell r="D88">
            <v>2082714</v>
          </cell>
          <cell r="E88">
            <v>3364000</v>
          </cell>
          <cell r="F88">
            <v>0</v>
          </cell>
          <cell r="G88">
            <v>-1281286</v>
          </cell>
          <cell r="H88">
            <v>-0.38088168846611181</v>
          </cell>
          <cell r="I88" t="str">
            <v>N/A</v>
          </cell>
        </row>
        <row r="89">
          <cell r="C89" t="str">
            <v>112 GUSTAVO BAZ</v>
          </cell>
          <cell r="D89">
            <v>1879316</v>
          </cell>
          <cell r="E89">
            <v>3903000</v>
          </cell>
          <cell r="F89">
            <v>0</v>
          </cell>
          <cell r="G89">
            <v>-2023684</v>
          </cell>
          <cell r="H89">
            <v>-0.51849449141685877</v>
          </cell>
          <cell r="I89" t="str">
            <v>N/A</v>
          </cell>
        </row>
        <row r="90">
          <cell r="C90" t="str">
            <v>113 HAMBURGO</v>
          </cell>
          <cell r="D90">
            <v>178645</v>
          </cell>
          <cell r="E90">
            <v>0</v>
          </cell>
          <cell r="F90">
            <v>0</v>
          </cell>
          <cell r="G90">
            <v>178645</v>
          </cell>
          <cell r="H90">
            <v>0</v>
          </cell>
          <cell r="I90" t="str">
            <v>N/A</v>
          </cell>
        </row>
        <row r="91">
          <cell r="C91" t="str">
            <v>203 AMERICAS</v>
          </cell>
          <cell r="D91">
            <v>4115068</v>
          </cell>
          <cell r="E91">
            <v>3903000</v>
          </cell>
          <cell r="F91">
            <v>0</v>
          </cell>
          <cell r="G91">
            <v>212068</v>
          </cell>
          <cell r="H91">
            <v>5.4334614399180081E-2</v>
          </cell>
          <cell r="I91" t="str">
            <v>N/A</v>
          </cell>
        </row>
        <row r="92">
          <cell r="C92" t="str">
            <v>204 LEON</v>
          </cell>
          <cell r="D92">
            <v>3582191</v>
          </cell>
          <cell r="E92">
            <v>3903000</v>
          </cell>
          <cell r="F92">
            <v>0</v>
          </cell>
          <cell r="G92">
            <v>-320809</v>
          </cell>
          <cell r="H92">
            <v>-8.2195490648219294E-2</v>
          </cell>
          <cell r="I92" t="str">
            <v>N/A</v>
          </cell>
        </row>
        <row r="93">
          <cell r="C93" t="str">
            <v>205 CORDILLERAS</v>
          </cell>
          <cell r="D93">
            <v>2422305</v>
          </cell>
          <cell r="E93">
            <v>3903000</v>
          </cell>
          <cell r="F93">
            <v>0</v>
          </cell>
          <cell r="G93">
            <v>-1480695</v>
          </cell>
          <cell r="H93">
            <v>-0.37937355880092238</v>
          </cell>
          <cell r="I93" t="str">
            <v>N/A</v>
          </cell>
        </row>
        <row r="94">
          <cell r="C94" t="str">
            <v>206 AGUASCALIENTES</v>
          </cell>
          <cell r="D94">
            <v>2088302</v>
          </cell>
          <cell r="E94">
            <v>3364000</v>
          </cell>
          <cell r="F94">
            <v>0</v>
          </cell>
          <cell r="G94">
            <v>-1275698</v>
          </cell>
          <cell r="H94">
            <v>-0.3792205707491082</v>
          </cell>
          <cell r="I94" t="str">
            <v>N/A</v>
          </cell>
        </row>
        <row r="95">
          <cell r="C95" t="str">
            <v>207 MORELIA</v>
          </cell>
          <cell r="D95">
            <v>2544201</v>
          </cell>
          <cell r="E95">
            <v>3364000</v>
          </cell>
          <cell r="F95">
            <v>0</v>
          </cell>
          <cell r="G95">
            <v>-819799</v>
          </cell>
          <cell r="H95">
            <v>-0.24369768133174796</v>
          </cell>
          <cell r="I95" t="str">
            <v>N/A</v>
          </cell>
        </row>
        <row r="96">
          <cell r="C96" t="str">
            <v>304 TECNOLOGICO</v>
          </cell>
          <cell r="D96">
            <v>610730</v>
          </cell>
          <cell r="E96">
            <v>661000</v>
          </cell>
          <cell r="F96">
            <v>0</v>
          </cell>
          <cell r="G96">
            <v>-50270</v>
          </cell>
          <cell r="H96">
            <v>-7.6051437216338891E-2</v>
          </cell>
          <cell r="I96" t="str">
            <v>N/A</v>
          </cell>
        </row>
        <row r="97">
          <cell r="C97" t="str">
            <v>305 GARZA GARCIA</v>
          </cell>
          <cell r="D97">
            <v>1018708</v>
          </cell>
          <cell r="E97">
            <v>1067000</v>
          </cell>
          <cell r="F97">
            <v>0</v>
          </cell>
          <cell r="G97">
            <v>-48292</v>
          </cell>
          <cell r="H97">
            <v>-4.525960637300841E-2</v>
          </cell>
          <cell r="I97" t="str">
            <v>N/A</v>
          </cell>
        </row>
        <row r="98">
          <cell r="C98" t="str">
            <v>306 BERNARDO REYES</v>
          </cell>
          <cell r="D98">
            <v>727281</v>
          </cell>
          <cell r="E98">
            <v>966000</v>
          </cell>
          <cell r="F98">
            <v>0</v>
          </cell>
          <cell r="G98">
            <v>-238719</v>
          </cell>
          <cell r="H98">
            <v>-0.24712111801242231</v>
          </cell>
          <cell r="I98" t="str">
            <v>N/A</v>
          </cell>
        </row>
        <row r="99">
          <cell r="C99" t="str">
            <v>307 MORELOS</v>
          </cell>
          <cell r="D99">
            <v>434189</v>
          </cell>
          <cell r="E99">
            <v>457000</v>
          </cell>
          <cell r="F99">
            <v>0</v>
          </cell>
          <cell r="G99">
            <v>-22811</v>
          </cell>
          <cell r="H99">
            <v>-4.9914660831509861E-2</v>
          </cell>
          <cell r="I99" t="str">
            <v>N/A</v>
          </cell>
        </row>
        <row r="100">
          <cell r="C100" t="str">
            <v>308 BARRAGAN</v>
          </cell>
          <cell r="D100">
            <v>945170</v>
          </cell>
          <cell r="E100">
            <v>1118000</v>
          </cell>
          <cell r="F100">
            <v>0</v>
          </cell>
          <cell r="G100">
            <v>-172830</v>
          </cell>
          <cell r="H100">
            <v>-0.15458855098389979</v>
          </cell>
          <cell r="I100" t="str">
            <v>N/A</v>
          </cell>
        </row>
        <row r="101">
          <cell r="C101" t="str">
            <v>309 RUIZ CORTINES</v>
          </cell>
          <cell r="D101">
            <v>508965</v>
          </cell>
          <cell r="E101">
            <v>1372000</v>
          </cell>
          <cell r="F101">
            <v>0</v>
          </cell>
          <cell r="G101">
            <v>-863035</v>
          </cell>
          <cell r="H101">
            <v>-0.62903425655976675</v>
          </cell>
          <cell r="I101" t="str">
            <v>N/A</v>
          </cell>
        </row>
        <row r="102">
          <cell r="C102" t="str">
            <v>390 CD MONTERREY</v>
          </cell>
          <cell r="D102">
            <v>4691313</v>
          </cell>
          <cell r="E102">
            <v>10453000</v>
          </cell>
          <cell r="F102">
            <v>0</v>
          </cell>
          <cell r="G102">
            <v>-5761687</v>
          </cell>
          <cell r="H102">
            <v>-0.55119936860231511</v>
          </cell>
          <cell r="I102" t="str">
            <v>N/A</v>
          </cell>
        </row>
        <row r="103">
          <cell r="C103" t="str">
            <v>391 CARRANZA</v>
          </cell>
          <cell r="D103">
            <v>227840</v>
          </cell>
          <cell r="E103">
            <v>457000</v>
          </cell>
          <cell r="F103">
            <v>0</v>
          </cell>
          <cell r="G103">
            <v>-229160</v>
          </cell>
          <cell r="H103">
            <v>-0.50144420131291034</v>
          </cell>
          <cell r="I103" t="str">
            <v>N/A</v>
          </cell>
        </row>
        <row r="104">
          <cell r="C104" t="str">
            <v>401 VERACRUZ</v>
          </cell>
          <cell r="D104">
            <v>2370151</v>
          </cell>
          <cell r="E104">
            <v>3903000</v>
          </cell>
          <cell r="F104">
            <v>0</v>
          </cell>
          <cell r="G104">
            <v>-1532849</v>
          </cell>
          <cell r="H104">
            <v>-0.3927361004355624</v>
          </cell>
          <cell r="I104" t="str">
            <v>N/A</v>
          </cell>
        </row>
        <row r="105">
          <cell r="C105" t="str">
            <v>502 JUAREZ</v>
          </cell>
          <cell r="D105">
            <v>3243698</v>
          </cell>
          <cell r="E105">
            <v>3903000</v>
          </cell>
          <cell r="F105">
            <v>0</v>
          </cell>
          <cell r="G105">
            <v>-659302</v>
          </cell>
          <cell r="H105">
            <v>-0.16892185498334611</v>
          </cell>
          <cell r="I105" t="str">
            <v>N/A</v>
          </cell>
        </row>
        <row r="106">
          <cell r="C106" t="str">
            <v>503 HEROES</v>
          </cell>
          <cell r="D106">
            <v>3305824</v>
          </cell>
          <cell r="E106">
            <v>3903000</v>
          </cell>
          <cell r="F106">
            <v>0</v>
          </cell>
          <cell r="G106">
            <v>-597176</v>
          </cell>
          <cell r="H106">
            <v>-0.15300435562387904</v>
          </cell>
          <cell r="I106" t="str">
            <v>N/A</v>
          </cell>
        </row>
        <row r="107">
          <cell r="C107" t="str">
            <v>504 MEXICALI</v>
          </cell>
          <cell r="D107">
            <v>2474462</v>
          </cell>
          <cell r="E107">
            <v>3364000</v>
          </cell>
          <cell r="F107">
            <v>0</v>
          </cell>
          <cell r="G107">
            <v>-889538</v>
          </cell>
          <cell r="H107">
            <v>-0.26442865636147439</v>
          </cell>
          <cell r="I107" t="str">
            <v>N/A</v>
          </cell>
        </row>
        <row r="108">
          <cell r="C108" t="str">
            <v>505 CHIHUAHUA</v>
          </cell>
          <cell r="D108">
            <v>2791292</v>
          </cell>
          <cell r="E108">
            <v>3364000</v>
          </cell>
          <cell r="F108">
            <v>0</v>
          </cell>
          <cell r="G108">
            <v>-572708</v>
          </cell>
          <cell r="H108">
            <v>-0.17024613555291324</v>
          </cell>
          <cell r="I108" t="str">
            <v>N/A</v>
          </cell>
        </row>
        <row r="109">
          <cell r="C109" t="str">
            <v>TIENDAS NO COMPARABLES</v>
          </cell>
          <cell r="D109">
            <v>48027577</v>
          </cell>
          <cell r="E109">
            <v>68409000</v>
          </cell>
          <cell r="F109">
            <v>0</v>
          </cell>
          <cell r="G109">
            <v>-20381423</v>
          </cell>
          <cell r="H109">
            <v>-0.29793481851803127</v>
          </cell>
          <cell r="I109">
            <v>0</v>
          </cell>
        </row>
        <row r="111">
          <cell r="C111" t="str">
            <v>SUBTOTAL:</v>
          </cell>
          <cell r="D111">
            <v>114236515</v>
          </cell>
          <cell r="E111">
            <v>139733000</v>
          </cell>
          <cell r="F111">
            <v>68394333.025000006</v>
          </cell>
          <cell r="G111">
            <v>-25496485</v>
          </cell>
          <cell r="H111">
            <v>-0.18246573822933743</v>
          </cell>
          <cell r="I111">
            <v>-2185395.0250000032</v>
          </cell>
          <cell r="J111">
            <v>-3.1952866975121771E-2</v>
          </cell>
        </row>
        <row r="113">
          <cell r="C113" t="str">
            <v>CASA LA DAGA</v>
          </cell>
          <cell r="D113">
            <v>79166.27</v>
          </cell>
          <cell r="E113">
            <v>0</v>
          </cell>
          <cell r="F113">
            <v>0</v>
          </cell>
          <cell r="G113">
            <v>79166.27</v>
          </cell>
          <cell r="H113">
            <v>0</v>
          </cell>
          <cell r="I113" t="str">
            <v>N/A</v>
          </cell>
        </row>
        <row r="114">
          <cell r="C114" t="str">
            <v>PAPELERA URUGUAY</v>
          </cell>
          <cell r="D114">
            <v>10922349.550000001</v>
          </cell>
          <cell r="E114">
            <v>0</v>
          </cell>
          <cell r="F114">
            <v>0</v>
          </cell>
          <cell r="G114">
            <v>10922349.550000001</v>
          </cell>
          <cell r="H114">
            <v>1</v>
          </cell>
          <cell r="I114" t="str">
            <v>N/A</v>
          </cell>
        </row>
        <row r="116">
          <cell r="C116" t="str">
            <v>TOTAL</v>
          </cell>
          <cell r="D116">
            <v>125238030.81999999</v>
          </cell>
          <cell r="E116">
            <v>139733000</v>
          </cell>
          <cell r="F116">
            <v>68394333.025000006</v>
          </cell>
          <cell r="G116">
            <v>-14494969.18</v>
          </cell>
          <cell r="H116">
            <v>-0.10373332841919958</v>
          </cell>
          <cell r="I116">
            <v>-2185395.0250000032</v>
          </cell>
          <cell r="J116">
            <v>-3.1952866975121771E-2</v>
          </cell>
        </row>
        <row r="118">
          <cell r="D118" t="str">
            <v xml:space="preserve">    * INCLUYE INFLACION ESTIMADA DE 17.5%</v>
          </cell>
        </row>
        <row r="124">
          <cell r="F124" t="str">
            <v>OFFICE DEPOT DE MEXICO</v>
          </cell>
          <cell r="Q124" t="str">
            <v>OFFICE DEPOT DE MEXICO</v>
          </cell>
        </row>
        <row r="125">
          <cell r="F125" t="str">
            <v>ANALISIS DE VENTAS</v>
          </cell>
          <cell r="Q125" t="str">
            <v>ANALISIS DE VENTAS</v>
          </cell>
        </row>
        <row r="126">
          <cell r="F126">
            <v>36220</v>
          </cell>
          <cell r="Q126" t="str">
            <v>ENE - MAR  1999</v>
          </cell>
        </row>
        <row r="128">
          <cell r="F128" t="str">
            <v>*</v>
          </cell>
          <cell r="G128" t="str">
            <v xml:space="preserve">                DIFERENCIA</v>
          </cell>
          <cell r="I128" t="str">
            <v>*</v>
          </cell>
          <cell r="Q128" t="str">
            <v>*</v>
          </cell>
          <cell r="R128" t="str">
            <v xml:space="preserve">                DIFERENCIA</v>
          </cell>
          <cell r="T128" t="str">
            <v>*</v>
          </cell>
        </row>
        <row r="129">
          <cell r="C129" t="str">
            <v>LOCALIDAD</v>
          </cell>
          <cell r="D129" t="str">
            <v>REAL</v>
          </cell>
          <cell r="E129" t="str">
            <v>PRESUPUESTO</v>
          </cell>
          <cell r="F129" t="str">
            <v>REAL 1998</v>
          </cell>
          <cell r="G129" t="str">
            <v>VS PRESUP.</v>
          </cell>
          <cell r="H129" t="str">
            <v>%</v>
          </cell>
          <cell r="I129" t="str">
            <v>VS REAL 1998</v>
          </cell>
          <cell r="J129" t="str">
            <v>%</v>
          </cell>
          <cell r="N129" t="str">
            <v>LOCALIDAD</v>
          </cell>
          <cell r="O129" t="str">
            <v>REAL</v>
          </cell>
          <cell r="P129" t="str">
            <v>PRESUPUESTO</v>
          </cell>
          <cell r="Q129" t="str">
            <v>REAL 1998</v>
          </cell>
          <cell r="R129" t="str">
            <v>VS PRESUP.</v>
          </cell>
          <cell r="S129" t="str">
            <v>%</v>
          </cell>
          <cell r="T129" t="str">
            <v>VS REAL 1998</v>
          </cell>
          <cell r="U129" t="str">
            <v>%</v>
          </cell>
        </row>
        <row r="131">
          <cell r="C131" t="str">
            <v>101 ACOXPA</v>
          </cell>
          <cell r="D131">
            <v>7343225.9800000004</v>
          </cell>
          <cell r="E131">
            <v>7730450</v>
          </cell>
          <cell r="F131">
            <v>7691630.4000000004</v>
          </cell>
          <cell r="G131">
            <v>-387224.01999999955</v>
          </cell>
          <cell r="H131">
            <v>-5.0090747627887011E-2</v>
          </cell>
          <cell r="I131">
            <v>-348404.41999999993</v>
          </cell>
          <cell r="J131">
            <v>-4.5296562871767754E-2</v>
          </cell>
          <cell r="N131" t="str">
            <v>101 ACOXPA</v>
          </cell>
          <cell r="O131">
            <v>18145356.98</v>
          </cell>
          <cell r="P131">
            <v>20118450</v>
          </cell>
          <cell r="Q131">
            <v>19903470.024999999</v>
          </cell>
          <cell r="R131">
            <v>-1973093.0199999996</v>
          </cell>
          <cell r="S131">
            <v>-9.8073808866985246E-2</v>
          </cell>
          <cell r="T131">
            <v>-1758113.0449999981</v>
          </cell>
          <cell r="U131">
            <v>-8.8331986472293456E-2</v>
          </cell>
        </row>
        <row r="132">
          <cell r="C132" t="str">
            <v>102 STA. MONICA</v>
          </cell>
          <cell r="D132">
            <v>6890481.79</v>
          </cell>
          <cell r="E132">
            <v>8514730</v>
          </cell>
          <cell r="F132">
            <v>8472146.4000000004</v>
          </cell>
          <cell r="G132">
            <v>-1624248.21</v>
          </cell>
          <cell r="H132">
            <v>-0.19075745326040872</v>
          </cell>
          <cell r="I132">
            <v>-1581664.6100000003</v>
          </cell>
          <cell r="J132">
            <v>-0.18668995261932686</v>
          </cell>
          <cell r="N132" t="str">
            <v>102 STA. MONICA</v>
          </cell>
          <cell r="O132">
            <v>16689194.789999999</v>
          </cell>
          <cell r="P132">
            <v>22167730</v>
          </cell>
          <cell r="Q132">
            <v>21930900.725000001</v>
          </cell>
          <cell r="R132">
            <v>-5478535.2100000009</v>
          </cell>
          <cell r="S132">
            <v>-0.2471401090684523</v>
          </cell>
          <cell r="T132">
            <v>-5241705.9350000024</v>
          </cell>
          <cell r="U132">
            <v>-0.23901006168090266</v>
          </cell>
        </row>
        <row r="133">
          <cell r="C133" t="str">
            <v>103 LINDAVISTA</v>
          </cell>
          <cell r="D133">
            <v>7710091.8700000001</v>
          </cell>
          <cell r="E133">
            <v>7474350</v>
          </cell>
          <cell r="F133">
            <v>7437371.4000000004</v>
          </cell>
          <cell r="G133">
            <v>235741.87000000011</v>
          </cell>
          <cell r="H133">
            <v>3.1540116531872275E-2</v>
          </cell>
          <cell r="I133">
            <v>272720.46999999974</v>
          </cell>
          <cell r="J133">
            <v>3.6668932520971032E-2</v>
          </cell>
          <cell r="N133" t="str">
            <v>103 LINDAVISTA</v>
          </cell>
          <cell r="O133">
            <v>19649257.870000001</v>
          </cell>
          <cell r="P133">
            <v>19306350</v>
          </cell>
          <cell r="Q133">
            <v>19101215.700000003</v>
          </cell>
          <cell r="R133">
            <v>342907.87000000104</v>
          </cell>
          <cell r="S133">
            <v>1.7761403372465567E-2</v>
          </cell>
          <cell r="T133">
            <v>548042.16999999806</v>
          </cell>
          <cell r="U133">
            <v>2.869148113960085E-2</v>
          </cell>
        </row>
        <row r="134">
          <cell r="C134" t="str">
            <v>104 VALLE</v>
          </cell>
          <cell r="D134">
            <v>9847764.7200000007</v>
          </cell>
          <cell r="E134">
            <v>11185980</v>
          </cell>
          <cell r="F134">
            <v>11130631.200000001</v>
          </cell>
          <cell r="G134">
            <v>-1338215.2799999993</v>
          </cell>
          <cell r="H134">
            <v>-0.11963326235162219</v>
          </cell>
          <cell r="I134">
            <v>-1282866.4800000004</v>
          </cell>
          <cell r="J134">
            <v>-0.1152555014130735</v>
          </cell>
          <cell r="N134" t="str">
            <v>104 VALLE</v>
          </cell>
          <cell r="O134">
            <v>24076347.719999999</v>
          </cell>
          <cell r="P134">
            <v>27198980</v>
          </cell>
          <cell r="Q134">
            <v>26916538.824999999</v>
          </cell>
          <cell r="R134">
            <v>-3122632.2800000012</v>
          </cell>
          <cell r="S134">
            <v>-0.11480696261403922</v>
          </cell>
          <cell r="T134">
            <v>-2840191.1050000004</v>
          </cell>
          <cell r="U134">
            <v>-0.10551843695304686</v>
          </cell>
        </row>
        <row r="135">
          <cell r="C135" t="str">
            <v>105 TOLUCA</v>
          </cell>
          <cell r="D135">
            <v>5530054.5099999998</v>
          </cell>
          <cell r="E135">
            <v>5030620</v>
          </cell>
          <cell r="F135">
            <v>5005945.8000000007</v>
          </cell>
          <cell r="G135">
            <v>499434.50999999978</v>
          </cell>
          <cell r="H135">
            <v>9.9278917906739039E-2</v>
          </cell>
          <cell r="I135">
            <v>524108.70999999903</v>
          </cell>
          <cell r="J135">
            <v>0.10469724022980809</v>
          </cell>
          <cell r="N135" t="str">
            <v>105 TOLUCA</v>
          </cell>
          <cell r="O135">
            <v>13207274.51</v>
          </cell>
          <cell r="P135">
            <v>13296620</v>
          </cell>
          <cell r="Q135">
            <v>13155798.675000001</v>
          </cell>
          <cell r="R135">
            <v>-89345.490000000224</v>
          </cell>
          <cell r="S135">
            <v>-6.7194136555004391E-3</v>
          </cell>
          <cell r="T135">
            <v>51475.834999999031</v>
          </cell>
          <cell r="U135">
            <v>3.9127867696713281E-3</v>
          </cell>
        </row>
        <row r="136">
          <cell r="C136" t="str">
            <v>106 QUERETARO</v>
          </cell>
          <cell r="D136">
            <v>6250725.7599999998</v>
          </cell>
          <cell r="E136">
            <v>5210030</v>
          </cell>
          <cell r="F136">
            <v>5184518.4000000004</v>
          </cell>
          <cell r="G136">
            <v>1040695.7599999998</v>
          </cell>
          <cell r="H136">
            <v>0.19974851584347886</v>
          </cell>
          <cell r="I136">
            <v>1066207.3599999994</v>
          </cell>
          <cell r="J136">
            <v>0.20565215083429922</v>
          </cell>
          <cell r="N136" t="str">
            <v>106 QUERETARO</v>
          </cell>
          <cell r="O136">
            <v>15088534.76</v>
          </cell>
          <cell r="P136">
            <v>13945030</v>
          </cell>
          <cell r="Q136">
            <v>13794523.600000001</v>
          </cell>
          <cell r="R136">
            <v>1143504.7599999998</v>
          </cell>
          <cell r="S136">
            <v>8.2000882034674705E-2</v>
          </cell>
          <cell r="T136">
            <v>1294011.1599999983</v>
          </cell>
          <cell r="U136">
            <v>9.3806150724915049E-2</v>
          </cell>
        </row>
        <row r="137">
          <cell r="C137" t="str">
            <v>107 PUEBLA</v>
          </cell>
          <cell r="D137">
            <v>6392481.5599999996</v>
          </cell>
          <cell r="E137">
            <v>5512740</v>
          </cell>
          <cell r="F137">
            <v>5484898.8000000007</v>
          </cell>
          <cell r="G137">
            <v>879741.55999999959</v>
          </cell>
          <cell r="H137">
            <v>0.1595833578220629</v>
          </cell>
          <cell r="I137">
            <v>907582.75999999885</v>
          </cell>
          <cell r="J137">
            <v>0.16546937201466672</v>
          </cell>
          <cell r="N137" t="str">
            <v>107 PUEBLA</v>
          </cell>
          <cell r="O137">
            <v>15533670.559999999</v>
          </cell>
          <cell r="P137">
            <v>13859740</v>
          </cell>
          <cell r="Q137">
            <v>13713738.700000001</v>
          </cell>
          <cell r="R137">
            <v>1673930.5599999987</v>
          </cell>
          <cell r="S137">
            <v>0.12077647632639565</v>
          </cell>
          <cell r="T137">
            <v>1819931.8599999975</v>
          </cell>
          <cell r="U137">
            <v>0.13270865807002696</v>
          </cell>
        </row>
        <row r="138">
          <cell r="C138" t="str">
            <v>190 CD MEXICO</v>
          </cell>
          <cell r="D138">
            <v>8546064.9199999999</v>
          </cell>
          <cell r="E138">
            <v>12245000</v>
          </cell>
          <cell r="F138">
            <v>9942118.2000000011</v>
          </cell>
          <cell r="G138">
            <v>-3698935.08</v>
          </cell>
          <cell r="H138">
            <v>-0.30207718089015922</v>
          </cell>
          <cell r="I138">
            <v>-1396053.2800000012</v>
          </cell>
          <cell r="J138">
            <v>-0.14041809319869092</v>
          </cell>
          <cell r="N138" t="str">
            <v>190 CD MEXICO</v>
          </cell>
          <cell r="O138">
            <v>20701275.920000002</v>
          </cell>
          <cell r="P138">
            <v>28905000</v>
          </cell>
          <cell r="Q138">
            <v>23342074.350000001</v>
          </cell>
          <cell r="R138">
            <v>-8203724.0799999982</v>
          </cell>
          <cell r="S138">
            <v>-0.28381678187164849</v>
          </cell>
          <cell r="T138">
            <v>-2640798.4299999997</v>
          </cell>
          <cell r="U138">
            <v>-0.11313469361817874</v>
          </cell>
        </row>
        <row r="139">
          <cell r="C139" t="str">
            <v>501 TIJUANA</v>
          </cell>
          <cell r="D139">
            <v>4488681.93</v>
          </cell>
          <cell r="E139">
            <v>6041110</v>
          </cell>
          <cell r="F139">
            <v>6011155.8000000007</v>
          </cell>
          <cell r="G139">
            <v>-1552428.0700000003</v>
          </cell>
          <cell r="H139">
            <v>-0.25697728894193295</v>
          </cell>
          <cell r="I139">
            <v>-1522473.870000001</v>
          </cell>
          <cell r="J139">
            <v>-0.25327473129210876</v>
          </cell>
          <cell r="N139" t="str">
            <v>501 TIJUANA</v>
          </cell>
          <cell r="O139">
            <v>10426866.93</v>
          </cell>
          <cell r="P139">
            <v>16953110</v>
          </cell>
          <cell r="Q139">
            <v>10893807.200000001</v>
          </cell>
          <cell r="R139">
            <v>-6526243.0700000003</v>
          </cell>
          <cell r="S139">
            <v>-0.38495845717983312</v>
          </cell>
          <cell r="T139">
            <v>-466940.27000000142</v>
          </cell>
          <cell r="U139">
            <v>-4.2862909305022567E-2</v>
          </cell>
        </row>
        <row r="140">
          <cell r="C140" t="str">
            <v>201 INDEPENDENCIA</v>
          </cell>
          <cell r="D140">
            <v>5572271.9299999997</v>
          </cell>
          <cell r="E140">
            <v>6627690</v>
          </cell>
          <cell r="F140">
            <v>6390770.4000000004</v>
          </cell>
          <cell r="G140">
            <v>-1055418.0700000003</v>
          </cell>
          <cell r="H140">
            <v>-0.15924372896137273</v>
          </cell>
          <cell r="I140">
            <v>-818498.47000000067</v>
          </cell>
          <cell r="J140">
            <v>-0.12807508622121688</v>
          </cell>
          <cell r="N140" t="str">
            <v>201 INDEPENDENCIA</v>
          </cell>
          <cell r="O140">
            <v>13685813.93</v>
          </cell>
          <cell r="P140">
            <v>16907690</v>
          </cell>
          <cell r="Q140">
            <v>16269706.274999999</v>
          </cell>
          <cell r="R140">
            <v>-3221876.0700000003</v>
          </cell>
          <cell r="S140">
            <v>-0.19055684543542029</v>
          </cell>
          <cell r="T140">
            <v>-2583892.3449999988</v>
          </cell>
          <cell r="U140">
            <v>-0.15881616430718259</v>
          </cell>
        </row>
        <row r="141">
          <cell r="C141" t="str">
            <v>202 LOPEZ MATEOS</v>
          </cell>
          <cell r="D141">
            <v>6107781.8499999996</v>
          </cell>
          <cell r="E141">
            <v>7409160</v>
          </cell>
          <cell r="F141">
            <v>7520153.4000000004</v>
          </cell>
          <cell r="G141">
            <v>-1301378.1500000004</v>
          </cell>
          <cell r="H141">
            <v>-0.17564449276301231</v>
          </cell>
          <cell r="I141">
            <v>-1412371.5500000007</v>
          </cell>
          <cell r="J141">
            <v>-0.18781153453598443</v>
          </cell>
          <cell r="N141" t="str">
            <v>202 LOPEZ MATEOS</v>
          </cell>
          <cell r="O141">
            <v>15430536.85</v>
          </cell>
          <cell r="P141">
            <v>19548160</v>
          </cell>
          <cell r="Q141">
            <v>19725758.475000001</v>
          </cell>
          <cell r="R141">
            <v>-4117623.1500000004</v>
          </cell>
          <cell r="S141">
            <v>-0.21063993490947486</v>
          </cell>
          <cell r="T141">
            <v>-4295221.6250000019</v>
          </cell>
          <cell r="U141">
            <v>-0.21774684255835697</v>
          </cell>
        </row>
        <row r="142">
          <cell r="C142" t="str">
            <v>301 GARZA SADA</v>
          </cell>
          <cell r="D142">
            <v>3906192.1</v>
          </cell>
          <cell r="E142">
            <v>3805330</v>
          </cell>
          <cell r="F142">
            <v>3786685.2</v>
          </cell>
          <cell r="G142">
            <v>100862.10000000009</v>
          </cell>
          <cell r="H142">
            <v>2.6505480470813358E-2</v>
          </cell>
          <cell r="I142">
            <v>119506.89999999991</v>
          </cell>
          <cell r="J142">
            <v>3.1559766309594339E-2</v>
          </cell>
          <cell r="N142" t="str">
            <v>301 GARZA SADA</v>
          </cell>
          <cell r="O142">
            <v>9703935.0999999996</v>
          </cell>
          <cell r="P142">
            <v>10255330</v>
          </cell>
          <cell r="Q142">
            <v>10144593.75</v>
          </cell>
          <cell r="R142">
            <v>-551394.90000000037</v>
          </cell>
          <cell r="S142">
            <v>-5.3766665724067408E-2</v>
          </cell>
          <cell r="T142">
            <v>-440658.65000000037</v>
          </cell>
          <cell r="U142">
            <v>-4.3437781823446597E-2</v>
          </cell>
        </row>
        <row r="143">
          <cell r="C143" t="str">
            <v>302 CAMPESTRE</v>
          </cell>
          <cell r="D143">
            <v>4023350.85</v>
          </cell>
          <cell r="E143">
            <v>3545400</v>
          </cell>
          <cell r="F143">
            <v>3527695.8000000003</v>
          </cell>
          <cell r="G143">
            <v>477950.85000000009</v>
          </cell>
          <cell r="H143">
            <v>0.13480872398036903</v>
          </cell>
          <cell r="I143">
            <v>495655.04999999981</v>
          </cell>
          <cell r="J143">
            <v>0.1405039090955631</v>
          </cell>
          <cell r="N143" t="str">
            <v>302 CAMPESTRE</v>
          </cell>
          <cell r="O143">
            <v>10231601.85</v>
          </cell>
          <cell r="P143">
            <v>9183400</v>
          </cell>
          <cell r="Q143">
            <v>9086240.1000000015</v>
          </cell>
          <cell r="R143">
            <v>1048201.8499999996</v>
          </cell>
          <cell r="S143">
            <v>0.11414093364113498</v>
          </cell>
          <cell r="T143">
            <v>1145361.7499999981</v>
          </cell>
          <cell r="U143">
            <v>0.12605453272140554</v>
          </cell>
        </row>
        <row r="144">
          <cell r="C144" t="str">
            <v>303 UNIVERSIDAD</v>
          </cell>
          <cell r="D144">
            <v>2520435.0299999998</v>
          </cell>
          <cell r="E144">
            <v>2225450</v>
          </cell>
          <cell r="F144">
            <v>1882699.2000000002</v>
          </cell>
          <cell r="G144">
            <v>294985.0299999998</v>
          </cell>
          <cell r="H144">
            <v>0.13255073355950464</v>
          </cell>
          <cell r="I144">
            <v>637735.82999999961</v>
          </cell>
          <cell r="J144">
            <v>0.33873484941195042</v>
          </cell>
          <cell r="N144" t="str">
            <v>303 UNIVERSIDAD</v>
          </cell>
          <cell r="O144">
            <v>6098465.0299999993</v>
          </cell>
          <cell r="P144">
            <v>4924450</v>
          </cell>
          <cell r="Q144">
            <v>4144194.6750000007</v>
          </cell>
          <cell r="R144">
            <v>1174015.0299999993</v>
          </cell>
          <cell r="S144">
            <v>0.23840531023769129</v>
          </cell>
          <cell r="T144">
            <v>1954270.3549999986</v>
          </cell>
          <cell r="U144">
            <v>0.47156818350962193</v>
          </cell>
        </row>
        <row r="145">
          <cell r="C145" t="str">
            <v>390 CD MONTERREY</v>
          </cell>
          <cell r="D145">
            <v>7101210.1299999999</v>
          </cell>
          <cell r="E145">
            <v>8572850</v>
          </cell>
          <cell r="F145">
            <v>2494103.4000000004</v>
          </cell>
          <cell r="G145">
            <v>-1471639.87</v>
          </cell>
          <cell r="H145">
            <v>-0.17166285074391829</v>
          </cell>
          <cell r="I145">
            <v>4607106.7299999995</v>
          </cell>
          <cell r="J145">
            <v>1.8471995707956612</v>
          </cell>
          <cell r="N145" t="str">
            <v>390 CD MONTERREY</v>
          </cell>
          <cell r="O145">
            <v>16445736.129999999</v>
          </cell>
          <cell r="P145">
            <v>26271850</v>
          </cell>
          <cell r="Q145">
            <v>2494103.4000000004</v>
          </cell>
          <cell r="R145">
            <v>-9826113.870000001</v>
          </cell>
          <cell r="S145">
            <v>-0.3740168229492784</v>
          </cell>
          <cell r="T145">
            <v>13951632.729999999</v>
          </cell>
          <cell r="U145">
            <v>5.5938469632012833</v>
          </cell>
        </row>
        <row r="146">
          <cell r="C146" t="str">
            <v>TIENDAS COMPARABLES</v>
          </cell>
          <cell r="D146">
            <v>92230814.929999977</v>
          </cell>
          <cell r="E146">
            <v>101130890</v>
          </cell>
          <cell r="F146">
            <v>91962523.800000027</v>
          </cell>
          <cell r="G146">
            <v>-8900075.0700000003</v>
          </cell>
          <cell r="H146">
            <v>-8.8005505241771531E-2</v>
          </cell>
          <cell r="I146">
            <v>268291.12999999058</v>
          </cell>
          <cell r="J146">
            <v>2.9173963361797117E-3</v>
          </cell>
          <cell r="N146" t="str">
            <v>TIENDAS COMPARABLES</v>
          </cell>
          <cell r="O146">
            <v>225113868.93000001</v>
          </cell>
          <cell r="P146">
            <v>262841890</v>
          </cell>
          <cell r="Q146">
            <v>224616664.47500002</v>
          </cell>
          <cell r="R146">
            <v>-37728021.069999993</v>
          </cell>
          <cell r="S146">
            <v>-0.14353884409368689</v>
          </cell>
          <cell r="T146">
            <v>497204.45499998517</v>
          </cell>
          <cell r="U146">
            <v>2.2135688648128315E-3</v>
          </cell>
        </row>
        <row r="148">
          <cell r="C148" t="str">
            <v>108 POLANCO</v>
          </cell>
          <cell r="D148">
            <v>5975152.5700000003</v>
          </cell>
          <cell r="E148">
            <v>5210030</v>
          </cell>
          <cell r="F148">
            <v>0</v>
          </cell>
          <cell r="G148">
            <v>765122.5700000003</v>
          </cell>
          <cell r="H148">
            <v>0.14685569372921092</v>
          </cell>
          <cell r="I148" t="str">
            <v>N/A</v>
          </cell>
          <cell r="N148" t="str">
            <v>108 POLANCO</v>
          </cell>
          <cell r="O148">
            <v>13911922.57</v>
          </cell>
          <cell r="P148">
            <v>13945030</v>
          </cell>
          <cell r="Q148">
            <v>0</v>
          </cell>
          <cell r="R148">
            <v>-33107.429999999702</v>
          </cell>
          <cell r="S148">
            <v>-2.3741383130764238E-3</v>
          </cell>
          <cell r="T148" t="str">
            <v>N/A</v>
          </cell>
        </row>
        <row r="149">
          <cell r="C149" t="str">
            <v>109 ROSARIO</v>
          </cell>
          <cell r="D149">
            <v>2279944.69</v>
          </cell>
          <cell r="E149">
            <v>3805330</v>
          </cell>
          <cell r="F149">
            <v>0</v>
          </cell>
          <cell r="G149">
            <v>-1525385.31</v>
          </cell>
          <cell r="H149">
            <v>-0.40085493505162495</v>
          </cell>
          <cell r="I149" t="str">
            <v>N/A</v>
          </cell>
          <cell r="N149" t="str">
            <v>109 ROSARIO</v>
          </cell>
          <cell r="O149">
            <v>5287133.6899999995</v>
          </cell>
          <cell r="P149">
            <v>10255330</v>
          </cell>
          <cell r="Q149">
            <v>0</v>
          </cell>
          <cell r="R149">
            <v>-4968196.3100000005</v>
          </cell>
          <cell r="S149">
            <v>-0.48445016493862225</v>
          </cell>
          <cell r="T149" t="str">
            <v>N/A</v>
          </cell>
        </row>
        <row r="150">
          <cell r="C150" t="str">
            <v>111 VIGA</v>
          </cell>
          <cell r="D150">
            <v>2814844.21</v>
          </cell>
          <cell r="E150">
            <v>3805330</v>
          </cell>
          <cell r="F150">
            <v>0</v>
          </cell>
          <cell r="G150">
            <v>-990485.79</v>
          </cell>
          <cell r="H150">
            <v>-0.26028906560009246</v>
          </cell>
          <cell r="I150" t="str">
            <v>N/A</v>
          </cell>
          <cell r="N150" t="str">
            <v>111 VIGA</v>
          </cell>
          <cell r="O150">
            <v>6389808.21</v>
          </cell>
          <cell r="P150">
            <v>10255330</v>
          </cell>
          <cell r="Q150">
            <v>0</v>
          </cell>
          <cell r="R150">
            <v>-3865521.79</v>
          </cell>
          <cell r="S150">
            <v>-0.37692807447444399</v>
          </cell>
          <cell r="T150" t="str">
            <v>N/A</v>
          </cell>
        </row>
        <row r="151">
          <cell r="C151" t="str">
            <v>112 GUSTAVO BAZ</v>
          </cell>
          <cell r="D151">
            <v>2481053.58</v>
          </cell>
          <cell r="E151">
            <v>4710030</v>
          </cell>
          <cell r="F151">
            <v>0</v>
          </cell>
          <cell r="G151">
            <v>-2228976.42</v>
          </cell>
          <cell r="H151">
            <v>-0.47324038700390447</v>
          </cell>
          <cell r="I151" t="str">
            <v>N/A</v>
          </cell>
          <cell r="N151" t="str">
            <v>112 GUSTAVO BAZ</v>
          </cell>
          <cell r="O151">
            <v>5839504.5800000001</v>
          </cell>
          <cell r="P151">
            <v>12545030</v>
          </cell>
          <cell r="Q151">
            <v>0</v>
          </cell>
          <cell r="R151">
            <v>-6705525.4199999999</v>
          </cell>
          <cell r="S151">
            <v>-0.53451649139141155</v>
          </cell>
          <cell r="T151" t="str">
            <v>N/A</v>
          </cell>
        </row>
        <row r="152">
          <cell r="C152" t="str">
            <v>113 HAMBURGO</v>
          </cell>
          <cell r="D152">
            <v>343545.83</v>
          </cell>
          <cell r="E152">
            <v>0</v>
          </cell>
          <cell r="F152">
            <v>0</v>
          </cell>
          <cell r="G152">
            <v>343545.83</v>
          </cell>
          <cell r="H152">
            <v>0</v>
          </cell>
          <cell r="I152" t="str">
            <v>N/A</v>
          </cell>
          <cell r="N152" t="str">
            <v>113 HAMBURGO</v>
          </cell>
          <cell r="O152">
            <v>522190.83</v>
          </cell>
          <cell r="P152">
            <v>0</v>
          </cell>
          <cell r="Q152">
            <v>0</v>
          </cell>
          <cell r="R152">
            <v>522190.83</v>
          </cell>
          <cell r="S152">
            <v>0</v>
          </cell>
          <cell r="T152" t="str">
            <v>N/A</v>
          </cell>
        </row>
        <row r="153">
          <cell r="C153" t="str">
            <v>203 AMERICAS</v>
          </cell>
          <cell r="D153">
            <v>5211369.99</v>
          </cell>
          <cell r="E153">
            <v>4710030</v>
          </cell>
          <cell r="F153">
            <v>0</v>
          </cell>
          <cell r="G153">
            <v>501339.99000000022</v>
          </cell>
          <cell r="H153">
            <v>0.10644093349723893</v>
          </cell>
          <cell r="I153" t="str">
            <v>N/A</v>
          </cell>
          <cell r="N153" t="str">
            <v>203 AMERICAS</v>
          </cell>
          <cell r="O153">
            <v>12707338.99</v>
          </cell>
          <cell r="P153">
            <v>12545030</v>
          </cell>
          <cell r="Q153">
            <v>0</v>
          </cell>
          <cell r="R153">
            <v>162308.99000000022</v>
          </cell>
          <cell r="S153">
            <v>1.2938110949116899E-2</v>
          </cell>
          <cell r="T153" t="str">
            <v>N/A</v>
          </cell>
        </row>
        <row r="154">
          <cell r="C154" t="str">
            <v>204 LEON</v>
          </cell>
          <cell r="D154">
            <v>4601564.79</v>
          </cell>
          <cell r="E154">
            <v>4710030</v>
          </cell>
          <cell r="F154">
            <v>0</v>
          </cell>
          <cell r="G154">
            <v>-108465.20999999996</v>
          </cell>
          <cell r="H154">
            <v>-2.3028560327641223E-2</v>
          </cell>
          <cell r="I154" t="str">
            <v>N/A</v>
          </cell>
          <cell r="N154" t="str">
            <v>204 LEON</v>
          </cell>
          <cell r="O154">
            <v>11496214.789999999</v>
          </cell>
          <cell r="P154">
            <v>12545030</v>
          </cell>
          <cell r="Q154">
            <v>0</v>
          </cell>
          <cell r="R154">
            <v>-1048815.2100000009</v>
          </cell>
          <cell r="S154">
            <v>-8.3604041600538248E-2</v>
          </cell>
          <cell r="T154" t="str">
            <v>N/A</v>
          </cell>
        </row>
        <row r="155">
          <cell r="C155" t="str">
            <v>205 CORDILLERAS</v>
          </cell>
          <cell r="D155">
            <v>2841511.54</v>
          </cell>
          <cell r="E155">
            <v>4710030</v>
          </cell>
          <cell r="F155">
            <v>0</v>
          </cell>
          <cell r="G155">
            <v>-1868518.46</v>
          </cell>
          <cell r="H155">
            <v>-0.39671052201366019</v>
          </cell>
          <cell r="I155" t="str">
            <v>N/A</v>
          </cell>
          <cell r="N155" t="str">
            <v>205 CORDILLERAS</v>
          </cell>
          <cell r="O155">
            <v>7139606.54</v>
          </cell>
          <cell r="P155">
            <v>12545030</v>
          </cell>
          <cell r="Q155">
            <v>0</v>
          </cell>
          <cell r="R155">
            <v>-5405423.46</v>
          </cell>
          <cell r="S155">
            <v>-0.43088166867675881</v>
          </cell>
          <cell r="T155" t="str">
            <v>N/A</v>
          </cell>
        </row>
        <row r="156">
          <cell r="C156" t="str">
            <v>206 AGUASCALIENTES</v>
          </cell>
          <cell r="D156">
            <v>2630607.85</v>
          </cell>
          <cell r="E156">
            <v>3805330</v>
          </cell>
          <cell r="F156">
            <v>0</v>
          </cell>
          <cell r="G156">
            <v>-1174722.1499999999</v>
          </cell>
          <cell r="H156">
            <v>-0.3087044093416339</v>
          </cell>
          <cell r="I156" t="str">
            <v>N/A</v>
          </cell>
          <cell r="N156" t="str">
            <v>206 AGUASCALIENTES</v>
          </cell>
          <cell r="O156">
            <v>6608467.8499999996</v>
          </cell>
          <cell r="P156">
            <v>10255330</v>
          </cell>
          <cell r="Q156">
            <v>0</v>
          </cell>
          <cell r="R156">
            <v>-3646862.1500000004</v>
          </cell>
          <cell r="S156">
            <v>-0.35560651388107456</v>
          </cell>
          <cell r="T156" t="str">
            <v>N/A</v>
          </cell>
        </row>
        <row r="157">
          <cell r="C157" t="str">
            <v>207 MORELIA</v>
          </cell>
          <cell r="D157">
            <v>3493797.89</v>
          </cell>
          <cell r="E157">
            <v>3805330</v>
          </cell>
          <cell r="F157">
            <v>0</v>
          </cell>
          <cell r="G157">
            <v>-311532.10999999987</v>
          </cell>
          <cell r="H157">
            <v>-8.1867304543889685E-2</v>
          </cell>
          <cell r="I157" t="str">
            <v>N/A</v>
          </cell>
          <cell r="N157" t="str">
            <v>207 MORELIA</v>
          </cell>
          <cell r="O157">
            <v>8308602.8900000006</v>
          </cell>
          <cell r="P157">
            <v>10255330</v>
          </cell>
          <cell r="Q157">
            <v>0</v>
          </cell>
          <cell r="R157">
            <v>-1946727.1099999994</v>
          </cell>
          <cell r="S157">
            <v>-0.1898258866365099</v>
          </cell>
          <cell r="T157" t="str">
            <v>N/A</v>
          </cell>
        </row>
        <row r="158">
          <cell r="C158" t="str">
            <v>304 TECNOLOGICO</v>
          </cell>
          <cell r="D158">
            <v>685587.95</v>
          </cell>
          <cell r="E158">
            <v>838290</v>
          </cell>
          <cell r="F158">
            <v>0</v>
          </cell>
          <cell r="G158">
            <v>-152702.05000000005</v>
          </cell>
          <cell r="H158">
            <v>-0.18215897839649764</v>
          </cell>
          <cell r="I158" t="str">
            <v>N/A</v>
          </cell>
          <cell r="N158" t="str">
            <v>304 TECNOLOGICO</v>
          </cell>
          <cell r="O158">
            <v>1731646.95</v>
          </cell>
          <cell r="P158">
            <v>2149290</v>
          </cell>
          <cell r="Q158">
            <v>0</v>
          </cell>
          <cell r="R158">
            <v>-417643.05000000005</v>
          </cell>
          <cell r="S158">
            <v>-0.19431675111315827</v>
          </cell>
          <cell r="T158" t="str">
            <v>N/A</v>
          </cell>
        </row>
        <row r="159">
          <cell r="C159" t="str">
            <v>305 GARZA GARCIA</v>
          </cell>
          <cell r="D159">
            <v>1295548.8400000001</v>
          </cell>
          <cell r="E159">
            <v>1354170</v>
          </cell>
          <cell r="F159">
            <v>0</v>
          </cell>
          <cell r="G159">
            <v>-58621.159999999916</v>
          </cell>
          <cell r="H159">
            <v>-4.3289365441561922E-2</v>
          </cell>
          <cell r="I159" t="str">
            <v>N/A</v>
          </cell>
          <cell r="N159" t="str">
            <v>305 GARZA GARCIA</v>
          </cell>
          <cell r="O159">
            <v>3161519.84</v>
          </cell>
          <cell r="P159">
            <v>3471170</v>
          </cell>
          <cell r="Q159">
            <v>0</v>
          </cell>
          <cell r="R159">
            <v>-309650.16000000015</v>
          </cell>
          <cell r="S159">
            <v>-8.92062791508339E-2</v>
          </cell>
          <cell r="T159" t="str">
            <v>N/A</v>
          </cell>
        </row>
        <row r="160">
          <cell r="C160" t="str">
            <v>306 BERNARDO REYES</v>
          </cell>
          <cell r="D160">
            <v>882299.54</v>
          </cell>
          <cell r="E160">
            <v>1225200</v>
          </cell>
          <cell r="F160">
            <v>0</v>
          </cell>
          <cell r="G160">
            <v>-342900.45999999996</v>
          </cell>
          <cell r="H160">
            <v>-0.27987304929807377</v>
          </cell>
          <cell r="I160" t="str">
            <v>N/A</v>
          </cell>
          <cell r="N160" t="str">
            <v>306 BERNARDO REYES</v>
          </cell>
          <cell r="O160">
            <v>2218414.54</v>
          </cell>
          <cell r="P160">
            <v>3141200</v>
          </cell>
          <cell r="Q160">
            <v>0</v>
          </cell>
          <cell r="R160">
            <v>-922785.46</v>
          </cell>
          <cell r="S160">
            <v>-0.29376845154717945</v>
          </cell>
          <cell r="T160" t="str">
            <v>N/A</v>
          </cell>
        </row>
        <row r="161">
          <cell r="C161" t="str">
            <v>307 MORELOS</v>
          </cell>
          <cell r="D161">
            <v>497129.36</v>
          </cell>
          <cell r="E161">
            <v>580360</v>
          </cell>
          <cell r="F161">
            <v>0</v>
          </cell>
          <cell r="G161">
            <v>-83230.640000000014</v>
          </cell>
          <cell r="H161">
            <v>-0.14341208904817704</v>
          </cell>
          <cell r="I161" t="str">
            <v>N/A</v>
          </cell>
          <cell r="N161" t="str">
            <v>307 MORELOS</v>
          </cell>
          <cell r="O161">
            <v>1265006.3599999999</v>
          </cell>
          <cell r="P161">
            <v>1487360</v>
          </cell>
          <cell r="Q161">
            <v>0</v>
          </cell>
          <cell r="R161">
            <v>-222353.64000000013</v>
          </cell>
          <cell r="S161">
            <v>-0.14949550882099838</v>
          </cell>
          <cell r="T161" t="str">
            <v>N/A</v>
          </cell>
        </row>
        <row r="162">
          <cell r="C162" t="str">
            <v>308 BARRAGAN</v>
          </cell>
          <cell r="D162">
            <v>1179872.02</v>
          </cell>
          <cell r="E162">
            <v>1418650</v>
          </cell>
          <cell r="F162">
            <v>0</v>
          </cell>
          <cell r="G162">
            <v>-238777.97999999998</v>
          </cell>
          <cell r="H162">
            <v>-0.16831352342015293</v>
          </cell>
          <cell r="I162" t="str">
            <v>N/A</v>
          </cell>
          <cell r="N162" t="str">
            <v>308 BARRAGAN</v>
          </cell>
          <cell r="O162">
            <v>2891874.02</v>
          </cell>
          <cell r="P162">
            <v>3636650</v>
          </cell>
          <cell r="Q162">
            <v>0</v>
          </cell>
          <cell r="R162">
            <v>-744775.98</v>
          </cell>
          <cell r="S162">
            <v>-0.20479726671524612</v>
          </cell>
          <cell r="T162" t="str">
            <v>N/A</v>
          </cell>
        </row>
        <row r="163">
          <cell r="C163" t="str">
            <v>309 RUIZ CORTINES</v>
          </cell>
          <cell r="D163">
            <v>2079240.39</v>
          </cell>
          <cell r="E163">
            <v>1741070</v>
          </cell>
          <cell r="F163">
            <v>0</v>
          </cell>
          <cell r="G163">
            <v>338170.3899999999</v>
          </cell>
          <cell r="H163">
            <v>0.19423135772829347</v>
          </cell>
          <cell r="I163" t="str">
            <v>N/A</v>
          </cell>
          <cell r="N163" t="str">
            <v>309 RUIZ CORTINES</v>
          </cell>
          <cell r="O163">
            <v>3524249.3899999997</v>
          </cell>
          <cell r="P163">
            <v>4463070</v>
          </cell>
          <cell r="Q163">
            <v>0</v>
          </cell>
          <cell r="R163">
            <v>-938820.61000000034</v>
          </cell>
          <cell r="S163">
            <v>-0.21035309999619101</v>
          </cell>
          <cell r="T163" t="str">
            <v>N/A</v>
          </cell>
        </row>
        <row r="164">
          <cell r="C164" t="str">
            <v>391 CARRANZA</v>
          </cell>
          <cell r="D164">
            <v>132769.5</v>
          </cell>
          <cell r="E164">
            <v>580360</v>
          </cell>
          <cell r="F164">
            <v>0</v>
          </cell>
          <cell r="G164">
            <v>-447590.5</v>
          </cell>
          <cell r="H164">
            <v>-0.77122906471845065</v>
          </cell>
          <cell r="I164" t="str">
            <v>N/A</v>
          </cell>
          <cell r="N164" t="str">
            <v>391 CARRANZA</v>
          </cell>
          <cell r="O164">
            <v>614488.5</v>
          </cell>
          <cell r="P164">
            <v>1487360</v>
          </cell>
          <cell r="Q164">
            <v>0</v>
          </cell>
          <cell r="R164">
            <v>-872871.5</v>
          </cell>
          <cell r="S164">
            <v>-0.5868596035929432</v>
          </cell>
          <cell r="T164" t="str">
            <v>N/A</v>
          </cell>
        </row>
        <row r="165">
          <cell r="C165" t="str">
            <v>401 VERACRUZ</v>
          </cell>
          <cell r="D165">
            <v>3078539.25</v>
          </cell>
          <cell r="E165">
            <v>4710030</v>
          </cell>
          <cell r="F165">
            <v>0</v>
          </cell>
          <cell r="G165">
            <v>-1631490.75</v>
          </cell>
          <cell r="H165">
            <v>-0.34638648798415295</v>
          </cell>
          <cell r="I165" t="str">
            <v>N/A</v>
          </cell>
          <cell r="N165" t="str">
            <v>401 VERACRUZ</v>
          </cell>
          <cell r="O165">
            <v>7589046.25</v>
          </cell>
          <cell r="P165">
            <v>12545030</v>
          </cell>
          <cell r="Q165">
            <v>0</v>
          </cell>
          <cell r="R165">
            <v>-4955983.75</v>
          </cell>
          <cell r="S165">
            <v>-0.39505555187990782</v>
          </cell>
          <cell r="T165" t="str">
            <v>N/A</v>
          </cell>
        </row>
        <row r="166">
          <cell r="C166" t="str">
            <v>502 JUAREZ</v>
          </cell>
          <cell r="D166">
            <v>3826142.2</v>
          </cell>
          <cell r="E166">
            <v>4710030</v>
          </cell>
          <cell r="F166">
            <v>0</v>
          </cell>
          <cell r="G166">
            <v>-883887.79999999981</v>
          </cell>
          <cell r="H166">
            <v>-0.18766075799941817</v>
          </cell>
          <cell r="I166" t="str">
            <v>N/A</v>
          </cell>
          <cell r="N166" t="str">
            <v>502 JUAREZ</v>
          </cell>
          <cell r="O166">
            <v>9627629.1999999993</v>
          </cell>
          <cell r="P166">
            <v>12545030</v>
          </cell>
          <cell r="Q166">
            <v>0</v>
          </cell>
          <cell r="R166">
            <v>-2917400.8000000007</v>
          </cell>
          <cell r="S166">
            <v>-0.23255431035238661</v>
          </cell>
          <cell r="T166" t="str">
            <v>N/A</v>
          </cell>
        </row>
        <row r="167">
          <cell r="C167" t="str">
            <v>503 HEROES</v>
          </cell>
          <cell r="D167">
            <v>4123528.67</v>
          </cell>
          <cell r="E167">
            <v>4710030</v>
          </cell>
          <cell r="F167">
            <v>0</v>
          </cell>
          <cell r="G167">
            <v>-586501.33000000007</v>
          </cell>
          <cell r="H167">
            <v>-0.12452178223917898</v>
          </cell>
          <cell r="I167" t="str">
            <v>N/A</v>
          </cell>
          <cell r="N167" t="str">
            <v>503 HEROES</v>
          </cell>
          <cell r="O167">
            <v>9819642.6699999999</v>
          </cell>
          <cell r="P167">
            <v>12545030</v>
          </cell>
          <cell r="Q167">
            <v>0</v>
          </cell>
          <cell r="R167">
            <v>-2725387.33</v>
          </cell>
          <cell r="S167">
            <v>-0.21724837086878235</v>
          </cell>
          <cell r="T167" t="str">
            <v>N/A</v>
          </cell>
        </row>
        <row r="168">
          <cell r="C168" t="str">
            <v>504 MEXICALI</v>
          </cell>
          <cell r="D168">
            <v>2900161.74</v>
          </cell>
          <cell r="E168">
            <v>3805330</v>
          </cell>
          <cell r="F168">
            <v>0</v>
          </cell>
          <cell r="G168">
            <v>-905168.25999999978</v>
          </cell>
          <cell r="H168">
            <v>-0.23786853176991218</v>
          </cell>
          <cell r="I168" t="str">
            <v>N/A</v>
          </cell>
          <cell r="N168" t="str">
            <v>504 MEXICALI</v>
          </cell>
          <cell r="O168">
            <v>7088945.7400000002</v>
          </cell>
          <cell r="P168">
            <v>10255330</v>
          </cell>
          <cell r="Q168">
            <v>0</v>
          </cell>
          <cell r="R168">
            <v>-3166384.26</v>
          </cell>
          <cell r="S168">
            <v>-0.30875498496879183</v>
          </cell>
          <cell r="T168" t="str">
            <v>N/A</v>
          </cell>
        </row>
        <row r="169">
          <cell r="C169" t="str">
            <v>505 CHIHUAHUA</v>
          </cell>
          <cell r="D169">
            <v>3446115.78</v>
          </cell>
          <cell r="E169">
            <v>3805330</v>
          </cell>
          <cell r="F169">
            <v>0</v>
          </cell>
          <cell r="G169">
            <v>-359214.2200000002</v>
          </cell>
          <cell r="H169">
            <v>-9.4397652765988771E-2</v>
          </cell>
          <cell r="I169" t="str">
            <v>N/A</v>
          </cell>
          <cell r="N169" t="str">
            <v>505 CHIHUAHUA</v>
          </cell>
          <cell r="O169">
            <v>8611703.7799999993</v>
          </cell>
          <cell r="P169">
            <v>10255330</v>
          </cell>
          <cell r="Q169">
            <v>0</v>
          </cell>
          <cell r="R169">
            <v>-1643626.2200000007</v>
          </cell>
          <cell r="S169">
            <v>-0.16027043693377008</v>
          </cell>
          <cell r="T169" t="str">
            <v>N/A</v>
          </cell>
        </row>
        <row r="170">
          <cell r="C170" t="str">
            <v>TIENDAS NO COMPARABLES</v>
          </cell>
          <cell r="D170">
            <v>56800328.180000007</v>
          </cell>
          <cell r="E170">
            <v>68750320</v>
          </cell>
          <cell r="F170">
            <v>0</v>
          </cell>
          <cell r="G170">
            <v>-11949991.819999998</v>
          </cell>
          <cell r="H170">
            <v>-0.17381725379605495</v>
          </cell>
          <cell r="I170">
            <v>0</v>
          </cell>
          <cell r="N170" t="str">
            <v>TIENDAS NO COMPARABLES</v>
          </cell>
          <cell r="O170">
            <v>136354958.18000001</v>
          </cell>
          <cell r="P170">
            <v>183128320</v>
          </cell>
          <cell r="Q170">
            <v>0</v>
          </cell>
          <cell r="R170">
            <v>-46773361.82</v>
          </cell>
          <cell r="S170">
            <v>-0.25541304490752714</v>
          </cell>
          <cell r="T170">
            <v>0</v>
          </cell>
        </row>
        <row r="172">
          <cell r="C172" t="str">
            <v>SUBTOTAL</v>
          </cell>
          <cell r="D172">
            <v>149031143.10999998</v>
          </cell>
          <cell r="E172">
            <v>169881210</v>
          </cell>
          <cell r="F172">
            <v>91962523.800000027</v>
          </cell>
          <cell r="G172">
            <v>-20850066.890000001</v>
          </cell>
          <cell r="H172">
            <v>-0.12273321393225312</v>
          </cell>
          <cell r="I172">
            <v>268291.12999999058</v>
          </cell>
          <cell r="J172">
            <v>0.62056386614739623</v>
          </cell>
          <cell r="N172" t="str">
            <v>SUBTOTAL</v>
          </cell>
          <cell r="O172">
            <v>361468827.11000001</v>
          </cell>
          <cell r="P172">
            <v>445970210</v>
          </cell>
          <cell r="Q172">
            <v>224616664.47500002</v>
          </cell>
          <cell r="R172">
            <v>-84501382.889999986</v>
          </cell>
          <cell r="S172">
            <v>-0.18947763997510059</v>
          </cell>
          <cell r="T172">
            <v>497204.45499998517</v>
          </cell>
          <cell r="U172">
            <v>0.60926985517689292</v>
          </cell>
        </row>
        <row r="174">
          <cell r="C174" t="str">
            <v>CASA LA DAGA</v>
          </cell>
          <cell r="D174">
            <v>-41918.71</v>
          </cell>
          <cell r="E174">
            <v>0</v>
          </cell>
          <cell r="F174">
            <v>0</v>
          </cell>
          <cell r="G174">
            <v>-41918.71</v>
          </cell>
          <cell r="H174">
            <v>0</v>
          </cell>
          <cell r="I174" t="str">
            <v>N/A</v>
          </cell>
          <cell r="N174" t="str">
            <v>CASA LA DAGA</v>
          </cell>
          <cell r="O174" t="e">
            <v>#REF!</v>
          </cell>
          <cell r="P174" t="e">
            <v>#REF!</v>
          </cell>
          <cell r="Q174" t="e">
            <v>#REF!</v>
          </cell>
          <cell r="R174" t="e">
            <v>#REF!</v>
          </cell>
          <cell r="S174">
            <v>0</v>
          </cell>
          <cell r="T174" t="str">
            <v>N/A</v>
          </cell>
        </row>
        <row r="175">
          <cell r="C175" t="str">
            <v>PAPELERA URUGUAY</v>
          </cell>
          <cell r="D175">
            <v>11821906.42</v>
          </cell>
          <cell r="E175">
            <v>0</v>
          </cell>
          <cell r="F175">
            <v>0</v>
          </cell>
          <cell r="G175">
            <v>11821906.42</v>
          </cell>
          <cell r="H175">
            <v>1</v>
          </cell>
          <cell r="I175" t="str">
            <v>N/A</v>
          </cell>
          <cell r="N175" t="str">
            <v>PAPELERA URUGUAY</v>
          </cell>
          <cell r="O175" t="e">
            <v>#REF!</v>
          </cell>
          <cell r="P175" t="e">
            <v>#REF!</v>
          </cell>
          <cell r="Q175" t="e">
            <v>#REF!</v>
          </cell>
          <cell r="R175" t="e">
            <v>#REF!</v>
          </cell>
          <cell r="S175">
            <v>0</v>
          </cell>
          <cell r="T175" t="str">
            <v>N/A</v>
          </cell>
        </row>
        <row r="177">
          <cell r="C177" t="str">
            <v>TOTAL:</v>
          </cell>
          <cell r="D177">
            <v>160811130.81999996</v>
          </cell>
          <cell r="E177">
            <v>169881210</v>
          </cell>
          <cell r="F177">
            <v>91962523.800000027</v>
          </cell>
          <cell r="G177">
            <v>-9070079.1800000016</v>
          </cell>
          <cell r="H177">
            <v>-5.3390714488082747E-2</v>
          </cell>
          <cell r="I177">
            <v>268291.12999999058</v>
          </cell>
          <cell r="J177">
            <v>0.74865939053316755</v>
          </cell>
          <cell r="N177" t="str">
            <v>TOTAL:</v>
          </cell>
          <cell r="O177" t="e">
            <v>#REF!</v>
          </cell>
          <cell r="P177" t="e">
            <v>#REF!</v>
          </cell>
          <cell r="Q177" t="e">
            <v>#REF!</v>
          </cell>
          <cell r="R177" t="e">
            <v>#REF!</v>
          </cell>
          <cell r="S177" t="e">
            <v>#REF!</v>
          </cell>
          <cell r="T177">
            <v>497204.45499998517</v>
          </cell>
          <cell r="U177" t="e">
            <v>#REF!</v>
          </cell>
        </row>
        <row r="179">
          <cell r="D179" t="str">
            <v xml:space="preserve">    * INCLUYE INFLACION REAL DE 18.26%</v>
          </cell>
          <cell r="O179" t="str">
            <v xml:space="preserve">    * INCLUYE INFLACION REAL DE 18.26%</v>
          </cell>
        </row>
        <row r="183">
          <cell r="F183" t="str">
            <v>OFFICE DEPOT DE MEXICO</v>
          </cell>
        </row>
        <row r="184">
          <cell r="F184" t="str">
            <v>ANALISIS DE VENTAS</v>
          </cell>
        </row>
        <row r="185">
          <cell r="F185">
            <v>36251</v>
          </cell>
        </row>
        <row r="187">
          <cell r="F187" t="str">
            <v>*</v>
          </cell>
          <cell r="G187" t="str">
            <v xml:space="preserve">                DIFERENCIA</v>
          </cell>
          <cell r="I187" t="str">
            <v>*</v>
          </cell>
        </row>
        <row r="188">
          <cell r="C188" t="str">
            <v>LOCALIDAD</v>
          </cell>
          <cell r="D188" t="str">
            <v>REAL</v>
          </cell>
          <cell r="E188" t="str">
            <v>PRESUPUESTO</v>
          </cell>
          <cell r="F188" t="str">
            <v>REAL 1998</v>
          </cell>
          <cell r="G188" t="str">
            <v>VS PRESUP.</v>
          </cell>
          <cell r="H188" t="str">
            <v>%</v>
          </cell>
          <cell r="I188" t="str">
            <v>VS REAL 1998</v>
          </cell>
          <cell r="J188" t="str">
            <v>%</v>
          </cell>
        </row>
        <row r="190">
          <cell r="C190" t="str">
            <v>101 ACOXPA</v>
          </cell>
          <cell r="D190">
            <v>5163080</v>
          </cell>
          <cell r="E190">
            <v>5039540</v>
          </cell>
          <cell r="F190">
            <v>5010699.7184999995</v>
          </cell>
          <cell r="G190">
            <v>123540</v>
          </cell>
          <cell r="H190">
            <v>2.4514142163768904E-2</v>
          </cell>
          <cell r="I190">
            <v>152380.28150000051</v>
          </cell>
          <cell r="J190">
            <v>3.0410978518109477E-2</v>
          </cell>
        </row>
        <row r="191">
          <cell r="C191" t="str">
            <v>102 STA. MONICA</v>
          </cell>
          <cell r="D191">
            <v>4377840</v>
          </cell>
          <cell r="E191">
            <v>5858140</v>
          </cell>
          <cell r="F191">
            <v>5824616.3198999995</v>
          </cell>
          <cell r="G191">
            <v>-1480300</v>
          </cell>
          <cell r="H191">
            <v>-0.25269112721785414</v>
          </cell>
          <cell r="I191">
            <v>-1446776.3198999995</v>
          </cell>
          <cell r="J191">
            <v>-0.24838997805864726</v>
          </cell>
        </row>
        <row r="192">
          <cell r="C192" t="str">
            <v>103 LINDAVISTA</v>
          </cell>
          <cell r="D192">
            <v>5275950</v>
          </cell>
          <cell r="E192">
            <v>5042230</v>
          </cell>
          <cell r="F192">
            <v>5013375.2633999996</v>
          </cell>
          <cell r="G192">
            <v>233720</v>
          </cell>
          <cell r="H192">
            <v>4.6352506728173815E-2</v>
          </cell>
          <cell r="I192">
            <v>262574.73660000041</v>
          </cell>
          <cell r="J192">
            <v>5.2374841858920718E-2</v>
          </cell>
        </row>
        <row r="193">
          <cell r="C193" t="str">
            <v>104 VALLE</v>
          </cell>
          <cell r="D193">
            <v>6829000</v>
          </cell>
          <cell r="E193">
            <v>7619920</v>
          </cell>
          <cell r="F193">
            <v>7576303.7237999998</v>
          </cell>
          <cell r="G193">
            <v>-790920</v>
          </cell>
          <cell r="H193">
            <v>-0.10379636531617131</v>
          </cell>
          <cell r="I193">
            <v>-747303.7237999998</v>
          </cell>
          <cell r="J193">
            <v>-9.8636980649606132E-2</v>
          </cell>
        </row>
        <row r="194">
          <cell r="C194" t="str">
            <v>105 TOLUCA</v>
          </cell>
          <cell r="D194">
            <v>4188620</v>
          </cell>
          <cell r="E194">
            <v>3617660</v>
          </cell>
          <cell r="F194">
            <v>3596955.0350999995</v>
          </cell>
          <cell r="G194">
            <v>570960</v>
          </cell>
          <cell r="H194">
            <v>0.15782577688339972</v>
          </cell>
          <cell r="I194">
            <v>591664.96490000049</v>
          </cell>
          <cell r="J194">
            <v>0.1644905090907125</v>
          </cell>
        </row>
        <row r="195">
          <cell r="C195" t="str">
            <v>106 QUERETARO</v>
          </cell>
          <cell r="D195">
            <v>4163710</v>
          </cell>
          <cell r="E195">
            <v>3490650</v>
          </cell>
          <cell r="F195">
            <v>3470668.8428999996</v>
          </cell>
          <cell r="G195">
            <v>673060</v>
          </cell>
          <cell r="H195">
            <v>0.19281795654104528</v>
          </cell>
          <cell r="I195">
            <v>693041.15710000042</v>
          </cell>
          <cell r="J195">
            <v>0.19968518705487148</v>
          </cell>
        </row>
        <row r="196">
          <cell r="C196" t="str">
            <v>107 PUEBLA</v>
          </cell>
          <cell r="D196">
            <v>3723860</v>
          </cell>
          <cell r="E196">
            <v>3537990</v>
          </cell>
          <cell r="F196">
            <v>3517744.4819999998</v>
          </cell>
          <cell r="G196">
            <v>185870</v>
          </cell>
          <cell r="H196">
            <v>5.2535479184508738E-2</v>
          </cell>
          <cell r="I196">
            <v>206115.51800000016</v>
          </cell>
          <cell r="J196">
            <v>5.8593089706963086E-2</v>
          </cell>
        </row>
        <row r="197">
          <cell r="C197" t="str">
            <v>190 CD MEXICO</v>
          </cell>
          <cell r="D197">
            <v>5348250</v>
          </cell>
          <cell r="E197">
            <v>7569260</v>
          </cell>
          <cell r="F197">
            <v>6141165.3218999999</v>
          </cell>
          <cell r="G197">
            <v>-2221010</v>
          </cell>
          <cell r="H197">
            <v>-0.29342498474091261</v>
          </cell>
          <cell r="I197">
            <v>-792915.32189999986</v>
          </cell>
          <cell r="J197">
            <v>-0.12911479830585015</v>
          </cell>
        </row>
        <row r="198">
          <cell r="C198" t="str">
            <v>501 TIJUANA</v>
          </cell>
          <cell r="D198">
            <v>2943460</v>
          </cell>
          <cell r="E198">
            <v>4305400</v>
          </cell>
          <cell r="F198">
            <v>4280759.5214999998</v>
          </cell>
          <cell r="G198">
            <v>-1361940</v>
          </cell>
          <cell r="H198">
            <v>-0.31633297719143405</v>
          </cell>
          <cell r="I198">
            <v>-1337299.5214999998</v>
          </cell>
          <cell r="J198">
            <v>-0.31239772166211366</v>
          </cell>
        </row>
        <row r="199">
          <cell r="C199" t="str">
            <v>201 INDEPENDENCIA</v>
          </cell>
          <cell r="D199">
            <v>3547640</v>
          </cell>
          <cell r="E199">
            <v>4245560</v>
          </cell>
          <cell r="F199">
            <v>4042892.5844999999</v>
          </cell>
          <cell r="G199">
            <v>-697920</v>
          </cell>
          <cell r="H199">
            <v>-0.16438820791603459</v>
          </cell>
          <cell r="I199">
            <v>-495252.58449999988</v>
          </cell>
          <cell r="J199">
            <v>-0.1224995653851263</v>
          </cell>
        </row>
        <row r="200">
          <cell r="C200" t="str">
            <v>202 LOPEZ MATEOS</v>
          </cell>
          <cell r="D200">
            <v>4065280</v>
          </cell>
          <cell r="E200">
            <v>4306350</v>
          </cell>
          <cell r="F200">
            <v>4367338.1681999993</v>
          </cell>
          <cell r="G200">
            <v>-241070</v>
          </cell>
          <cell r="H200">
            <v>-5.5980122377419339E-2</v>
          </cell>
          <cell r="I200">
            <v>-302058.16819999926</v>
          </cell>
          <cell r="J200">
            <v>-6.9162990491412502E-2</v>
          </cell>
        </row>
        <row r="201">
          <cell r="C201" t="str">
            <v>301 GARZA SADA</v>
          </cell>
          <cell r="D201">
            <v>2533210</v>
          </cell>
          <cell r="E201">
            <v>2450570</v>
          </cell>
          <cell r="F201">
            <v>2436547.6842</v>
          </cell>
          <cell r="G201">
            <v>82640</v>
          </cell>
          <cell r="H201">
            <v>3.3722766540029481E-2</v>
          </cell>
          <cell r="I201">
            <v>96662.315799999982</v>
          </cell>
          <cell r="J201">
            <v>3.9671834221351343E-2</v>
          </cell>
        </row>
        <row r="202">
          <cell r="C202" t="str">
            <v>302 CAMPESTRE</v>
          </cell>
          <cell r="D202">
            <v>2675720</v>
          </cell>
          <cell r="E202">
            <v>2313550</v>
          </cell>
          <cell r="F202">
            <v>2300312.4375</v>
          </cell>
          <cell r="G202">
            <v>362170</v>
          </cell>
          <cell r="H202">
            <v>0.15654297508158455</v>
          </cell>
          <cell r="I202">
            <v>375407.5625</v>
          </cell>
          <cell r="J202">
            <v>0.16319851007196062</v>
          </cell>
        </row>
        <row r="203">
          <cell r="C203" t="str">
            <v>303 UNIVERSIDAD</v>
          </cell>
          <cell r="D203">
            <v>1491910</v>
          </cell>
          <cell r="E203">
            <v>1334020</v>
          </cell>
          <cell r="F203">
            <v>1127424.7278</v>
          </cell>
          <cell r="G203">
            <v>157890</v>
          </cell>
          <cell r="H203">
            <v>0.11835654637861492</v>
          </cell>
          <cell r="I203">
            <v>364485.27220000001</v>
          </cell>
          <cell r="J203">
            <v>0.32329011703622856</v>
          </cell>
        </row>
        <row r="204">
          <cell r="C204" t="str">
            <v>390 CD MONTERREY</v>
          </cell>
          <cell r="D204">
            <v>4775588</v>
          </cell>
          <cell r="E204">
            <v>6722330</v>
          </cell>
          <cell r="F204">
            <v>1286058.6479999998</v>
          </cell>
          <cell r="G204">
            <v>-1946742</v>
          </cell>
          <cell r="H204">
            <v>-0.2895933404042943</v>
          </cell>
          <cell r="I204">
            <v>3489529.352</v>
          </cell>
          <cell r="J204">
            <v>2.7133516480190885</v>
          </cell>
        </row>
        <row r="205">
          <cell r="C205" t="str">
            <v>TIENDAS COMPARABLES</v>
          </cell>
          <cell r="D205">
            <v>61103118</v>
          </cell>
          <cell r="E205">
            <v>67453170</v>
          </cell>
          <cell r="F205">
            <v>59992862.479199991</v>
          </cell>
          <cell r="G205">
            <v>-6350052</v>
          </cell>
          <cell r="H205">
            <v>-9.4140156793224072E-2</v>
          </cell>
          <cell r="I205">
            <v>1110255.5208000038</v>
          </cell>
          <cell r="J205">
            <v>1.8506460184075202E-2</v>
          </cell>
        </row>
        <row r="207">
          <cell r="C207" t="str">
            <v>108 POLANCO</v>
          </cell>
          <cell r="D207">
            <v>4193819.9999999995</v>
          </cell>
          <cell r="E207">
            <v>3490650</v>
          </cell>
          <cell r="F207">
            <v>0</v>
          </cell>
          <cell r="G207">
            <v>703169.99999999953</v>
          </cell>
          <cell r="H207">
            <v>0.20144385716127355</v>
          </cell>
          <cell r="I207" t="str">
            <v>N/A</v>
          </cell>
        </row>
        <row r="208">
          <cell r="C208" t="str">
            <v>109 ROSARIO</v>
          </cell>
          <cell r="D208">
            <v>1416900</v>
          </cell>
          <cell r="E208">
            <v>2450570</v>
          </cell>
          <cell r="F208">
            <v>0</v>
          </cell>
          <cell r="G208">
            <v>-1033670</v>
          </cell>
          <cell r="H208">
            <v>-0.42180798752943194</v>
          </cell>
          <cell r="I208" t="str">
            <v>N/A</v>
          </cell>
        </row>
        <row r="209">
          <cell r="C209" t="str">
            <v>111 VIGA</v>
          </cell>
          <cell r="D209">
            <v>2063409.9999999998</v>
          </cell>
          <cell r="E209">
            <v>2450570</v>
          </cell>
          <cell r="F209">
            <v>0</v>
          </cell>
          <cell r="G209">
            <v>-387160.00000000023</v>
          </cell>
          <cell r="H209">
            <v>-0.15798773346609163</v>
          </cell>
          <cell r="I209" t="str">
            <v>N/A</v>
          </cell>
        </row>
        <row r="210">
          <cell r="C210" t="str">
            <v>112 GUSTAVO BAZ</v>
          </cell>
          <cell r="D210">
            <v>1745870</v>
          </cell>
          <cell r="E210">
            <v>2822080</v>
          </cell>
          <cell r="F210">
            <v>0</v>
          </cell>
          <cell r="G210">
            <v>-1076210</v>
          </cell>
          <cell r="H210">
            <v>-0.38135346978115436</v>
          </cell>
          <cell r="I210" t="str">
            <v>N/A</v>
          </cell>
        </row>
        <row r="211">
          <cell r="C211" t="str">
            <v>113 HAMBURGO</v>
          </cell>
          <cell r="D211">
            <v>286890</v>
          </cell>
          <cell r="E211">
            <v>0</v>
          </cell>
          <cell r="F211">
            <v>0</v>
          </cell>
          <cell r="G211">
            <v>286890</v>
          </cell>
          <cell r="H211">
            <v>0</v>
          </cell>
          <cell r="I211" t="str">
            <v>N/A</v>
          </cell>
        </row>
        <row r="212">
          <cell r="C212" t="str">
            <v>203 AMERICAS</v>
          </cell>
          <cell r="D212">
            <v>3452010</v>
          </cell>
          <cell r="E212">
            <v>2822080</v>
          </cell>
          <cell r="F212">
            <v>0</v>
          </cell>
          <cell r="G212">
            <v>629930</v>
          </cell>
          <cell r="H212">
            <v>0.22321479192652238</v>
          </cell>
          <cell r="I212" t="str">
            <v>N/A</v>
          </cell>
        </row>
        <row r="213">
          <cell r="C213" t="str">
            <v>204 LEON</v>
          </cell>
          <cell r="D213">
            <v>3028540</v>
          </cell>
          <cell r="E213">
            <v>3599770</v>
          </cell>
          <cell r="F213">
            <v>0</v>
          </cell>
          <cell r="G213">
            <v>-571230</v>
          </cell>
          <cell r="H213">
            <v>-0.1586851382171639</v>
          </cell>
          <cell r="I213" t="str">
            <v>N/A</v>
          </cell>
        </row>
        <row r="214">
          <cell r="C214" t="str">
            <v>205 CORDILLERAS</v>
          </cell>
          <cell r="D214">
            <v>1825630</v>
          </cell>
          <cell r="E214">
            <v>2822080</v>
          </cell>
          <cell r="F214">
            <v>0</v>
          </cell>
          <cell r="G214">
            <v>-996450</v>
          </cell>
          <cell r="H214">
            <v>-0.35309062818913706</v>
          </cell>
          <cell r="I214" t="str">
            <v>N/A</v>
          </cell>
        </row>
        <row r="215">
          <cell r="C215" t="str">
            <v>206 AGUASCALIENTES</v>
          </cell>
          <cell r="D215">
            <v>1731440</v>
          </cell>
          <cell r="E215">
            <v>2450570</v>
          </cell>
          <cell r="F215">
            <v>0</v>
          </cell>
          <cell r="G215">
            <v>-719130</v>
          </cell>
          <cell r="H215">
            <v>-0.29345417596722401</v>
          </cell>
          <cell r="I215" t="str">
            <v>N/A</v>
          </cell>
        </row>
        <row r="216">
          <cell r="C216" t="str">
            <v>207 MORELIA</v>
          </cell>
          <cell r="D216">
            <v>2161380</v>
          </cell>
          <cell r="E216">
            <v>2450570</v>
          </cell>
          <cell r="F216">
            <v>0</v>
          </cell>
          <cell r="G216">
            <v>-289190</v>
          </cell>
          <cell r="H216">
            <v>-0.11800927947375506</v>
          </cell>
          <cell r="I216" t="str">
            <v>N/A</v>
          </cell>
        </row>
        <row r="217">
          <cell r="C217" t="str">
            <v>304 TECNOLOGICO</v>
          </cell>
          <cell r="D217">
            <v>452495</v>
          </cell>
          <cell r="E217">
            <v>679350</v>
          </cell>
          <cell r="F217">
            <v>0</v>
          </cell>
          <cell r="G217">
            <v>-226855</v>
          </cell>
          <cell r="H217">
            <v>-0.33392949142562744</v>
          </cell>
          <cell r="I217" t="str">
            <v>N/A</v>
          </cell>
        </row>
        <row r="218">
          <cell r="C218" t="str">
            <v>305 GARZA GARCIA</v>
          </cell>
          <cell r="D218">
            <v>771380</v>
          </cell>
          <cell r="E218">
            <v>1097420</v>
          </cell>
          <cell r="F218">
            <v>0</v>
          </cell>
          <cell r="G218">
            <v>-326040</v>
          </cell>
          <cell r="H218">
            <v>-0.29709682710357022</v>
          </cell>
          <cell r="I218" t="str">
            <v>N/A</v>
          </cell>
        </row>
        <row r="219">
          <cell r="C219" t="str">
            <v>306 BERNARDO REYES</v>
          </cell>
          <cell r="D219">
            <v>650580</v>
          </cell>
          <cell r="E219">
            <v>992900</v>
          </cell>
          <cell r="F219">
            <v>0</v>
          </cell>
          <cell r="G219">
            <v>-342320</v>
          </cell>
          <cell r="H219">
            <v>-0.34476785174740654</v>
          </cell>
          <cell r="I219" t="str">
            <v>N/A</v>
          </cell>
        </row>
        <row r="220">
          <cell r="C220" t="str">
            <v>307 MORELOS</v>
          </cell>
          <cell r="D220">
            <v>337140</v>
          </cell>
          <cell r="E220">
            <v>470320</v>
          </cell>
          <cell r="F220">
            <v>0</v>
          </cell>
          <cell r="G220">
            <v>-133180</v>
          </cell>
          <cell r="H220">
            <v>-0.28316890627657765</v>
          </cell>
          <cell r="I220" t="str">
            <v>N/A</v>
          </cell>
        </row>
        <row r="221">
          <cell r="C221" t="str">
            <v>308 BARRAGAN</v>
          </cell>
          <cell r="D221">
            <v>814210</v>
          </cell>
          <cell r="E221">
            <v>1149680</v>
          </cell>
          <cell r="F221">
            <v>0</v>
          </cell>
          <cell r="G221">
            <v>-335470</v>
          </cell>
          <cell r="H221">
            <v>-0.29179423839677132</v>
          </cell>
          <cell r="I221" t="str">
            <v>N/A</v>
          </cell>
        </row>
        <row r="222">
          <cell r="C222" t="str">
            <v>309 RUIZ CORTINES</v>
          </cell>
          <cell r="D222">
            <v>1310260</v>
          </cell>
          <cell r="E222">
            <v>1410970</v>
          </cell>
          <cell r="F222">
            <v>0</v>
          </cell>
          <cell r="G222">
            <v>-100710</v>
          </cell>
          <cell r="H222">
            <v>-7.1376428981480777E-2</v>
          </cell>
          <cell r="I222" t="str">
            <v>N/A</v>
          </cell>
        </row>
        <row r="223">
          <cell r="C223" t="str">
            <v>391 CARRANZA</v>
          </cell>
          <cell r="D223">
            <v>0</v>
          </cell>
          <cell r="E223">
            <v>470320</v>
          </cell>
          <cell r="F223">
            <v>0</v>
          </cell>
          <cell r="G223">
            <v>-470320</v>
          </cell>
          <cell r="H223">
            <v>0</v>
          </cell>
          <cell r="I223" t="str">
            <v>N/A</v>
          </cell>
        </row>
        <row r="224">
          <cell r="C224" t="str">
            <v>401 VERACRUZ</v>
          </cell>
          <cell r="D224">
            <v>1832200</v>
          </cell>
          <cell r="E224">
            <v>2822080</v>
          </cell>
          <cell r="F224">
            <v>0</v>
          </cell>
          <cell r="G224">
            <v>-989880</v>
          </cell>
          <cell r="H224">
            <v>-0.35076255811316481</v>
          </cell>
          <cell r="I224" t="str">
            <v>N/A</v>
          </cell>
        </row>
        <row r="225">
          <cell r="C225" t="str">
            <v>502 JUAREZ</v>
          </cell>
          <cell r="D225">
            <v>2810780</v>
          </cell>
          <cell r="E225">
            <v>2822080</v>
          </cell>
          <cell r="F225">
            <v>0</v>
          </cell>
          <cell r="G225">
            <v>-11300</v>
          </cell>
          <cell r="H225">
            <v>-4.0041387912461701E-3</v>
          </cell>
          <cell r="I225" t="str">
            <v>N/A</v>
          </cell>
        </row>
        <row r="226">
          <cell r="C226" t="str">
            <v>503 HEROES</v>
          </cell>
          <cell r="D226">
            <v>2815190</v>
          </cell>
          <cell r="E226">
            <v>2822080</v>
          </cell>
          <cell r="F226">
            <v>0</v>
          </cell>
          <cell r="G226">
            <v>-6890</v>
          </cell>
          <cell r="H226">
            <v>-2.4414616169633474E-3</v>
          </cell>
          <cell r="I226" t="str">
            <v>N/A</v>
          </cell>
        </row>
        <row r="227">
          <cell r="C227" t="str">
            <v>504 MEXICALI</v>
          </cell>
          <cell r="D227">
            <v>1696160</v>
          </cell>
          <cell r="E227">
            <v>2450570</v>
          </cell>
          <cell r="F227">
            <v>0</v>
          </cell>
          <cell r="G227">
            <v>-754410</v>
          </cell>
          <cell r="H227">
            <v>-0.30785082654239626</v>
          </cell>
          <cell r="I227" t="str">
            <v>N/A</v>
          </cell>
        </row>
        <row r="228">
          <cell r="C228" t="str">
            <v>505 CHIHUAHUA</v>
          </cell>
          <cell r="D228">
            <v>2208600</v>
          </cell>
          <cell r="E228">
            <v>2450570</v>
          </cell>
          <cell r="F228">
            <v>0</v>
          </cell>
          <cell r="G228">
            <v>-241970</v>
          </cell>
          <cell r="H228">
            <v>-9.8740293074672469E-2</v>
          </cell>
          <cell r="I228" t="str">
            <v>N/A</v>
          </cell>
        </row>
        <row r="229">
          <cell r="C229" t="str">
            <v>114 CUERNAVACA</v>
          </cell>
          <cell r="D229">
            <v>0</v>
          </cell>
          <cell r="E229">
            <v>1808830</v>
          </cell>
          <cell r="F229">
            <v>0</v>
          </cell>
          <cell r="G229">
            <v>-1808830</v>
          </cell>
          <cell r="H229">
            <v>-1</v>
          </cell>
          <cell r="I229" t="str">
            <v>N/A</v>
          </cell>
        </row>
        <row r="230">
          <cell r="C230" t="str">
            <v>TIENDAS NO COMPARABLES</v>
          </cell>
          <cell r="D230">
            <v>37604885</v>
          </cell>
          <cell r="E230">
            <v>46806110</v>
          </cell>
          <cell r="F230">
            <v>0</v>
          </cell>
          <cell r="G230">
            <v>-9201225</v>
          </cell>
          <cell r="H230">
            <v>-0.19658170696090749</v>
          </cell>
          <cell r="I230">
            <v>0</v>
          </cell>
        </row>
        <row r="232">
          <cell r="C232" t="str">
            <v>SUBTOTAL</v>
          </cell>
          <cell r="D232">
            <v>98708003</v>
          </cell>
          <cell r="E232">
            <v>114259280</v>
          </cell>
          <cell r="F232">
            <v>59992862.479199991</v>
          </cell>
          <cell r="G232">
            <v>-15551277</v>
          </cell>
          <cell r="H232">
            <v>-0.136105154872322</v>
          </cell>
          <cell r="I232">
            <v>1110255.5208000038</v>
          </cell>
          <cell r="J232">
            <v>0.64532910951236677</v>
          </cell>
        </row>
        <row r="234">
          <cell r="C234" t="str">
            <v>CASA LA DAGA</v>
          </cell>
          <cell r="D234">
            <v>-32390</v>
          </cell>
          <cell r="E234">
            <v>0</v>
          </cell>
          <cell r="F234">
            <v>0</v>
          </cell>
          <cell r="G234">
            <v>-32390</v>
          </cell>
          <cell r="H234">
            <v>0</v>
          </cell>
          <cell r="I234" t="str">
            <v>N/A</v>
          </cell>
        </row>
        <row r="235">
          <cell r="C235" t="str">
            <v>PAPELERA URUGUAY</v>
          </cell>
          <cell r="D235">
            <v>8214799.9999999991</v>
          </cell>
          <cell r="E235">
            <v>0</v>
          </cell>
          <cell r="F235">
            <v>0</v>
          </cell>
          <cell r="G235">
            <v>8214799.9999999991</v>
          </cell>
          <cell r="H235">
            <v>1</v>
          </cell>
          <cell r="I235" t="str">
            <v>N/A</v>
          </cell>
        </row>
        <row r="237">
          <cell r="C237" t="str">
            <v>TOTAL:</v>
          </cell>
          <cell r="D237">
            <v>106890413</v>
          </cell>
          <cell r="E237">
            <v>114259280</v>
          </cell>
          <cell r="F237">
            <v>59992862.479199991</v>
          </cell>
          <cell r="G237">
            <v>-7368867.0000000009</v>
          </cell>
          <cell r="H237">
            <v>-6.449250336602852E-2</v>
          </cell>
          <cell r="I237">
            <v>1110255.5208000038</v>
          </cell>
          <cell r="J237">
            <v>0.78171883425398758</v>
          </cell>
        </row>
        <row r="239">
          <cell r="D239" t="str">
            <v xml:space="preserve">    * INCLUYE INFLACION REAL DE 18.23%</v>
          </cell>
        </row>
        <row r="243">
          <cell r="F243" t="str">
            <v>OFFICE DEPOT DE MEXICO</v>
          </cell>
          <cell r="Q243" t="str">
            <v>OFFICE DEPOT DE MEXICO</v>
          </cell>
        </row>
        <row r="244">
          <cell r="F244" t="str">
            <v>ANALISIS DE VENTAS</v>
          </cell>
          <cell r="Q244" t="str">
            <v>ANALISIS DE VENTAS</v>
          </cell>
        </row>
        <row r="245">
          <cell r="F245">
            <v>36281</v>
          </cell>
          <cell r="Q245" t="str">
            <v>ENE - MAY  1999</v>
          </cell>
        </row>
        <row r="247">
          <cell r="F247" t="str">
            <v>*</v>
          </cell>
          <cell r="G247" t="str">
            <v xml:space="preserve">                DIFERENCIA</v>
          </cell>
          <cell r="I247" t="str">
            <v>*</v>
          </cell>
          <cell r="Q247" t="str">
            <v>*</v>
          </cell>
          <cell r="R247" t="str">
            <v xml:space="preserve">                DIFERENCIA</v>
          </cell>
          <cell r="T247" t="str">
            <v>*</v>
          </cell>
        </row>
        <row r="248">
          <cell r="C248" t="str">
            <v>LOCALIDAD</v>
          </cell>
          <cell r="D248" t="str">
            <v>REAL</v>
          </cell>
          <cell r="E248" t="str">
            <v>PRESUPUESTO</v>
          </cell>
          <cell r="F248" t="str">
            <v>REAL 1998</v>
          </cell>
          <cell r="G248" t="str">
            <v>VS PRESUP.</v>
          </cell>
          <cell r="H248" t="str">
            <v>%</v>
          </cell>
          <cell r="I248" t="str">
            <v>VS REAL 1998</v>
          </cell>
          <cell r="J248" t="str">
            <v>%</v>
          </cell>
          <cell r="N248" t="str">
            <v>LOCALIDAD</v>
          </cell>
          <cell r="O248" t="str">
            <v>REAL</v>
          </cell>
          <cell r="P248" t="str">
            <v>PRESUPUESTO</v>
          </cell>
          <cell r="Q248" t="str">
            <v>REAL 1998</v>
          </cell>
          <cell r="R248" t="str">
            <v>VS PRESUP.</v>
          </cell>
          <cell r="S248" t="str">
            <v>%</v>
          </cell>
          <cell r="T248" t="str">
            <v>VS REAL 1998</v>
          </cell>
          <cell r="U248" t="str">
            <v>%</v>
          </cell>
        </row>
        <row r="249">
          <cell r="E249" t="str">
            <v>REVISADO</v>
          </cell>
          <cell r="P249" t="str">
            <v>REVISADO</v>
          </cell>
        </row>
        <row r="250">
          <cell r="A250" t="str">
            <v>ACOXPA</v>
          </cell>
          <cell r="C250" t="str">
            <v>101 ACOXPA</v>
          </cell>
          <cell r="D250">
            <v>5083970</v>
          </cell>
          <cell r="E250">
            <v>5705650</v>
          </cell>
          <cell r="F250">
            <v>5658249.0719999988</v>
          </cell>
          <cell r="G250">
            <v>-621680</v>
          </cell>
          <cell r="H250">
            <v>-0.10895866378063845</v>
          </cell>
          <cell r="I250">
            <v>-574279.07199999876</v>
          </cell>
          <cell r="J250">
            <v>-0.10149413090382231</v>
          </cell>
          <cell r="N250" t="str">
            <v>101 ACOXPA</v>
          </cell>
          <cell r="O250">
            <v>28392406.98</v>
          </cell>
          <cell r="P250">
            <v>30863640</v>
          </cell>
          <cell r="Q250">
            <v>30572418.815499999</v>
          </cell>
          <cell r="R250">
            <v>-2471233.0199999996</v>
          </cell>
          <cell r="S250">
            <v>-8.0069396221573386E-2</v>
          </cell>
          <cell r="T250">
            <v>-2180011.8354999982</v>
          </cell>
          <cell r="U250">
            <v>-7.1306488657506772E-2</v>
          </cell>
        </row>
        <row r="251">
          <cell r="A251" t="str">
            <v>SANTA MONICA</v>
          </cell>
          <cell r="C251" t="str">
            <v>102 STA. MONICA</v>
          </cell>
          <cell r="D251">
            <v>4503780</v>
          </cell>
          <cell r="E251">
            <v>6517950</v>
          </cell>
          <cell r="F251">
            <v>6463808.9339999994</v>
          </cell>
          <cell r="G251">
            <v>-2014170</v>
          </cell>
          <cell r="H251">
            <v>-0.30901894000414243</v>
          </cell>
          <cell r="I251">
            <v>-1960028.9339999994</v>
          </cell>
          <cell r="J251">
            <v>-0.30323126101239417</v>
          </cell>
          <cell r="N251" t="str">
            <v>102 STA. MONICA</v>
          </cell>
          <cell r="O251">
            <v>25570814.789999999</v>
          </cell>
          <cell r="P251">
            <v>34543820</v>
          </cell>
          <cell r="Q251">
            <v>34219325.9789</v>
          </cell>
          <cell r="R251">
            <v>-8973005.2100000009</v>
          </cell>
          <cell r="S251">
            <v>-0.25975717827385625</v>
          </cell>
          <cell r="T251">
            <v>-8648511.1889000013</v>
          </cell>
          <cell r="U251">
            <v>-0.25273762534752331</v>
          </cell>
        </row>
        <row r="252">
          <cell r="A252" t="str">
            <v>LINDAVISTA</v>
          </cell>
          <cell r="C252" t="str">
            <v>103 LINDAVISTA</v>
          </cell>
          <cell r="D252">
            <v>5515539</v>
          </cell>
          <cell r="E252">
            <v>5451070</v>
          </cell>
          <cell r="F252">
            <v>5405790.2790000001</v>
          </cell>
          <cell r="G252">
            <v>64469</v>
          </cell>
          <cell r="H252">
            <v>1.182685234275116E-2</v>
          </cell>
          <cell r="I252">
            <v>109748.7209999999</v>
          </cell>
          <cell r="J252">
            <v>2.0302067844981675E-2</v>
          </cell>
          <cell r="N252" t="str">
            <v>103 LINDAVISTA</v>
          </cell>
          <cell r="O252">
            <v>30440746.870000001</v>
          </cell>
          <cell r="P252">
            <v>29799650</v>
          </cell>
          <cell r="Q252">
            <v>29520381.242400002</v>
          </cell>
          <cell r="R252">
            <v>641096.87000000104</v>
          </cell>
          <cell r="S252">
            <v>2.1513570461398013E-2</v>
          </cell>
          <cell r="T252">
            <v>920365.62759999931</v>
          </cell>
          <cell r="U252">
            <v>3.1177294766033814E-2</v>
          </cell>
        </row>
        <row r="253">
          <cell r="A253" t="str">
            <v>DEL VALLE</v>
          </cell>
          <cell r="C253" t="str">
            <v>104 VALLE</v>
          </cell>
          <cell r="D253">
            <v>6505949</v>
          </cell>
          <cell r="E253">
            <v>8451900</v>
          </cell>
          <cell r="F253">
            <v>8381695.6529999999</v>
          </cell>
          <cell r="G253">
            <v>-1945951</v>
          </cell>
          <cell r="H253">
            <v>-0.23023828961535275</v>
          </cell>
          <cell r="I253">
            <v>-1875746.6529999999</v>
          </cell>
          <cell r="J253">
            <v>-0.22379083310292081</v>
          </cell>
          <cell r="N253" t="str">
            <v>104 VALLE</v>
          </cell>
          <cell r="O253">
            <v>37411296.719999999</v>
          </cell>
          <cell r="P253">
            <v>43270800</v>
          </cell>
          <cell r="Q253">
            <v>42874538.201800004</v>
          </cell>
          <cell r="R253">
            <v>-5859503.2800000012</v>
          </cell>
          <cell r="S253">
            <v>-0.13541472031947643</v>
          </cell>
          <cell r="T253">
            <v>-5463241.4818000048</v>
          </cell>
          <cell r="U253">
            <v>-0.12742391430750477</v>
          </cell>
        </row>
        <row r="254">
          <cell r="A254" t="str">
            <v>TOLUCA</v>
          </cell>
          <cell r="C254" t="str">
            <v>105 TOLUCA</v>
          </cell>
          <cell r="D254">
            <v>3929310</v>
          </cell>
          <cell r="E254">
            <v>3717680</v>
          </cell>
          <cell r="F254">
            <v>3686809.4149999991</v>
          </cell>
          <cell r="G254">
            <v>211630</v>
          </cell>
          <cell r="H254">
            <v>5.6925286737965708E-2</v>
          </cell>
          <cell r="I254">
            <v>242500.58500000089</v>
          </cell>
          <cell r="J254">
            <v>6.5775188707442478E-2</v>
          </cell>
          <cell r="N254" t="str">
            <v>105 TOLUCA</v>
          </cell>
          <cell r="O254">
            <v>21325204.509999998</v>
          </cell>
          <cell r="P254">
            <v>20631960</v>
          </cell>
          <cell r="Q254">
            <v>20439563.125100002</v>
          </cell>
          <cell r="R254">
            <v>693244.50999999791</v>
          </cell>
          <cell r="S254">
            <v>3.3600516383319734E-2</v>
          </cell>
          <cell r="T254">
            <v>885641.38489999622</v>
          </cell>
          <cell r="U254">
            <v>4.332976098752428E-2</v>
          </cell>
        </row>
        <row r="255">
          <cell r="A255" t="str">
            <v>QUERETARO</v>
          </cell>
          <cell r="C255" t="str">
            <v>106 QUERETARO</v>
          </cell>
          <cell r="D255">
            <v>4198770</v>
          </cell>
          <cell r="E255">
            <v>3805210</v>
          </cell>
          <cell r="F255">
            <v>3773593.9689999991</v>
          </cell>
          <cell r="G255">
            <v>393560</v>
          </cell>
          <cell r="H255">
            <v>0.1034266177162364</v>
          </cell>
          <cell r="I255">
            <v>425176.03100000089</v>
          </cell>
          <cell r="J255">
            <v>0.11267137760257562</v>
          </cell>
          <cell r="N255" t="str">
            <v>106 QUERETARO</v>
          </cell>
          <cell r="O255">
            <v>23451014.759999998</v>
          </cell>
          <cell r="P255">
            <v>21240890</v>
          </cell>
          <cell r="Q255">
            <v>21038786.411900003</v>
          </cell>
          <cell r="R255">
            <v>2210124.7599999979</v>
          </cell>
          <cell r="S255">
            <v>0.10405047811085111</v>
          </cell>
          <cell r="T255">
            <v>2412228.3480999954</v>
          </cell>
          <cell r="U255">
            <v>0.11465624969392652</v>
          </cell>
        </row>
        <row r="256">
          <cell r="A256" t="str">
            <v>PUEBLA</v>
          </cell>
          <cell r="C256" t="str">
            <v>107 PUEBLA</v>
          </cell>
          <cell r="D256">
            <v>4146545</v>
          </cell>
          <cell r="E256">
            <v>3716920</v>
          </cell>
          <cell r="F256">
            <v>3686042.3499999996</v>
          </cell>
          <cell r="G256">
            <v>429625</v>
          </cell>
          <cell r="H256">
            <v>0.1155862918760695</v>
          </cell>
          <cell r="I256">
            <v>460502.65000000037</v>
          </cell>
          <cell r="J256">
            <v>0.12493145934690641</v>
          </cell>
          <cell r="N256" t="str">
            <v>107 PUEBLA</v>
          </cell>
          <cell r="O256">
            <v>23404075.559999999</v>
          </cell>
          <cell r="P256">
            <v>21114650</v>
          </cell>
          <cell r="Q256">
            <v>20917525.531999998</v>
          </cell>
          <cell r="R256">
            <v>2289425.5599999987</v>
          </cell>
          <cell r="S256">
            <v>0.10842829788795916</v>
          </cell>
          <cell r="T256">
            <v>2486550.0280000009</v>
          </cell>
          <cell r="U256">
            <v>0.11887400468071774</v>
          </cell>
        </row>
        <row r="257">
          <cell r="A257" t="str">
            <v>DC MEXICO</v>
          </cell>
          <cell r="C257" t="str">
            <v>190 CD MEXICO</v>
          </cell>
          <cell r="D257">
            <v>6182710</v>
          </cell>
          <cell r="E257">
            <v>8750030</v>
          </cell>
          <cell r="F257">
            <v>7080718.0099999998</v>
          </cell>
          <cell r="G257">
            <v>-2567320</v>
          </cell>
          <cell r="H257">
            <v>-0.29340699403316328</v>
          </cell>
          <cell r="I257">
            <v>-898008.00999999978</v>
          </cell>
          <cell r="J257">
            <v>-0.12682442779556469</v>
          </cell>
          <cell r="N257" t="str">
            <v>190 CD MEXICO</v>
          </cell>
          <cell r="O257">
            <v>32232235.920000002</v>
          </cell>
          <cell r="P257">
            <v>45224290</v>
          </cell>
          <cell r="Q257">
            <v>36563957.681900002</v>
          </cell>
          <cell r="R257">
            <v>-12992054.079999998</v>
          </cell>
          <cell r="S257">
            <v>-0.28728044331928704</v>
          </cell>
          <cell r="T257">
            <v>-4331721.7619000003</v>
          </cell>
          <cell r="U257">
            <v>-0.11846971817397933</v>
          </cell>
        </row>
        <row r="258">
          <cell r="A258" t="str">
            <v>TIJUANA</v>
          </cell>
          <cell r="C258" t="str">
            <v>501 TIJUANA</v>
          </cell>
          <cell r="D258">
            <v>3230350</v>
          </cell>
          <cell r="E258">
            <v>4597710</v>
          </cell>
          <cell r="F258">
            <v>4559516.9670000002</v>
          </cell>
          <cell r="G258">
            <v>-1367360</v>
          </cell>
          <cell r="H258">
            <v>-0.29740022750456208</v>
          </cell>
          <cell r="I258">
            <v>-1329166.9670000002</v>
          </cell>
          <cell r="J258">
            <v>-0.29151486366209201</v>
          </cell>
          <cell r="N258" t="str">
            <v>501 TIJUANA</v>
          </cell>
          <cell r="O258">
            <v>16600676.93</v>
          </cell>
          <cell r="P258">
            <v>25856220</v>
          </cell>
          <cell r="Q258">
            <v>19734083.688500002</v>
          </cell>
          <cell r="R258">
            <v>-9255543.0700000003</v>
          </cell>
          <cell r="S258">
            <v>-0.35796195538249598</v>
          </cell>
          <cell r="T258">
            <v>-3133406.7585000023</v>
          </cell>
          <cell r="U258">
            <v>-0.15878146702732332</v>
          </cell>
        </row>
        <row r="259">
          <cell r="A259" t="str">
            <v>INDEPENDENCIA</v>
          </cell>
          <cell r="C259" t="str">
            <v>201 INDEPENDENCIA</v>
          </cell>
          <cell r="D259">
            <v>4111630</v>
          </cell>
          <cell r="E259">
            <v>4426140</v>
          </cell>
          <cell r="F259">
            <v>4155132.0999999996</v>
          </cell>
          <cell r="G259">
            <v>-314510</v>
          </cell>
          <cell r="H259">
            <v>-7.1057399901494289E-2</v>
          </cell>
          <cell r="I259">
            <v>-43502.099999999627</v>
          </cell>
          <cell r="J259">
            <v>-1.0469486637981862E-2</v>
          </cell>
          <cell r="N259" t="str">
            <v>201 INDEPENDENCIA</v>
          </cell>
          <cell r="O259">
            <v>21345083.93</v>
          </cell>
          <cell r="P259">
            <v>25579390</v>
          </cell>
          <cell r="Q259">
            <v>24467730.9595</v>
          </cell>
          <cell r="R259">
            <v>-4234306.07</v>
          </cell>
          <cell r="S259">
            <v>-0.16553585015123506</v>
          </cell>
          <cell r="T259">
            <v>-3122647.0295000002</v>
          </cell>
          <cell r="U259">
            <v>-0.12762307361760417</v>
          </cell>
        </row>
        <row r="260">
          <cell r="A260" t="str">
            <v>LOPEZ MATEOS</v>
          </cell>
          <cell r="C260" t="str">
            <v>202 LOPEZ MATEOS</v>
          </cell>
          <cell r="D260">
            <v>4063920</v>
          </cell>
          <cell r="E260">
            <v>4746730</v>
          </cell>
          <cell r="F260">
            <v>4801449.2680000002</v>
          </cell>
          <cell r="G260">
            <v>-682810</v>
          </cell>
          <cell r="H260">
            <v>-0.14384850202139154</v>
          </cell>
          <cell r="I260">
            <v>-737529.26800000016</v>
          </cell>
          <cell r="J260">
            <v>-0.15360555258083797</v>
          </cell>
          <cell r="N260" t="str">
            <v>202 LOPEZ MATEOS</v>
          </cell>
          <cell r="O260">
            <v>23559736.850000001</v>
          </cell>
          <cell r="P260">
            <v>28601240</v>
          </cell>
          <cell r="Q260">
            <v>28894545.911200002</v>
          </cell>
          <cell r="R260">
            <v>-5041503.1499999985</v>
          </cell>
          <cell r="S260">
            <v>-0.17626869149729163</v>
          </cell>
          <cell r="T260">
            <v>-5334809.0612000003</v>
          </cell>
          <cell r="U260">
            <v>-0.18463031319457912</v>
          </cell>
        </row>
        <row r="261">
          <cell r="A261" t="str">
            <v>GARZASADA</v>
          </cell>
          <cell r="C261" t="str">
            <v>301 GARZA SADA</v>
          </cell>
          <cell r="D261">
            <v>2639020</v>
          </cell>
          <cell r="E261">
            <v>2503050</v>
          </cell>
          <cell r="F261">
            <v>2482257.7430000002</v>
          </cell>
          <cell r="G261">
            <v>135970</v>
          </cell>
          <cell r="H261">
            <v>5.4321727492459226E-2</v>
          </cell>
          <cell r="I261">
            <v>156762.25699999975</v>
          </cell>
          <cell r="J261">
            <v>6.3153094170849577E-2</v>
          </cell>
          <cell r="N261" t="str">
            <v>301 GARZA SADA</v>
          </cell>
          <cell r="O261">
            <v>14876165.1</v>
          </cell>
          <cell r="P261">
            <v>15208950</v>
          </cell>
          <cell r="Q261">
            <v>15063399.177200001</v>
          </cell>
          <cell r="R261">
            <v>-332784.90000000037</v>
          </cell>
          <cell r="S261">
            <v>-2.188085962541797E-2</v>
          </cell>
          <cell r="T261">
            <v>-187234.07720000111</v>
          </cell>
          <cell r="U261">
            <v>-1.2429736143711789E-2</v>
          </cell>
        </row>
        <row r="262">
          <cell r="A262" t="str">
            <v>CAMPESTRE</v>
          </cell>
          <cell r="C262" t="str">
            <v>302 CAMPESTRE</v>
          </cell>
          <cell r="D262">
            <v>3085580</v>
          </cell>
          <cell r="E262">
            <v>2530250</v>
          </cell>
          <cell r="F262">
            <v>2509234.8289999999</v>
          </cell>
          <cell r="G262">
            <v>555330</v>
          </cell>
          <cell r="H262">
            <v>0.2194763363304022</v>
          </cell>
          <cell r="I262">
            <v>576345.17100000009</v>
          </cell>
          <cell r="J262">
            <v>0.2296896106888846</v>
          </cell>
          <cell r="N262" t="str">
            <v>302 CAMPESTRE</v>
          </cell>
          <cell r="O262">
            <v>15992901.85</v>
          </cell>
          <cell r="P262">
            <v>14027200</v>
          </cell>
          <cell r="Q262">
            <v>13895787.366500001</v>
          </cell>
          <cell r="R262">
            <v>1965701.8499999996</v>
          </cell>
          <cell r="S262">
            <v>0.14013501268963147</v>
          </cell>
          <cell r="T262">
            <v>2097114.4834999982</v>
          </cell>
          <cell r="U262">
            <v>0.15091728364782897</v>
          </cell>
        </row>
        <row r="263">
          <cell r="A263" t="str">
            <v>UNIVERSIDAD</v>
          </cell>
          <cell r="C263" t="str">
            <v>303 UNIVERSIDAD</v>
          </cell>
          <cell r="D263">
            <v>1870331</v>
          </cell>
          <cell r="E263">
            <v>1467730</v>
          </cell>
          <cell r="F263">
            <v>1237205.0390000001</v>
          </cell>
          <cell r="G263">
            <v>402601</v>
          </cell>
          <cell r="H263">
            <v>0.274301813003754</v>
          </cell>
          <cell r="I263">
            <v>633125.96099999989</v>
          </cell>
          <cell r="J263">
            <v>0.51173891234046276</v>
          </cell>
          <cell r="N263" t="str">
            <v>303 UNIVERSIDAD</v>
          </cell>
          <cell r="O263">
            <v>9460706.0299999993</v>
          </cell>
          <cell r="P263">
            <v>7726200</v>
          </cell>
          <cell r="Q263">
            <v>6508824.4418000001</v>
          </cell>
          <cell r="R263">
            <v>1734506.0299999993</v>
          </cell>
          <cell r="S263">
            <v>0.22449665165281751</v>
          </cell>
          <cell r="T263">
            <v>2951881.5881999992</v>
          </cell>
          <cell r="U263">
            <v>0.45351992738394764</v>
          </cell>
        </row>
        <row r="264">
          <cell r="A264" t="str">
            <v>DC MONTERREY</v>
          </cell>
          <cell r="C264" t="str">
            <v>390 CD MONTERREY</v>
          </cell>
          <cell r="D264">
            <v>6308155</v>
          </cell>
          <cell r="E264">
            <v>7735050</v>
          </cell>
          <cell r="F264">
            <v>1556315.88</v>
          </cell>
          <cell r="G264">
            <v>-1426895</v>
          </cell>
          <cell r="H264">
            <v>-0.18447133502692292</v>
          </cell>
          <cell r="I264">
            <v>4751839.12</v>
          </cell>
          <cell r="J264">
            <v>3.0532613469188536</v>
          </cell>
          <cell r="N264" t="str">
            <v>390 CD MONTERREY</v>
          </cell>
          <cell r="O264">
            <v>27529479.129999999</v>
          </cell>
          <cell r="P264">
            <v>40729230</v>
          </cell>
          <cell r="Q264">
            <v>5336477.9280000003</v>
          </cell>
          <cell r="R264">
            <v>-13199750.870000001</v>
          </cell>
          <cell r="S264">
            <v>-0.32408545091571828</v>
          </cell>
          <cell r="T264">
            <v>22193001.202</v>
          </cell>
          <cell r="U264">
            <v>4.1587356869884911</v>
          </cell>
        </row>
        <row r="265">
          <cell r="C265" t="str">
            <v>TIENDAS COMPARABLES</v>
          </cell>
          <cell r="D265">
            <v>65375559</v>
          </cell>
          <cell r="E265">
            <v>74123070</v>
          </cell>
          <cell r="F265">
            <v>65437819.508000001</v>
          </cell>
          <cell r="G265">
            <v>-8747511</v>
          </cell>
          <cell r="H265">
            <v>-0.11801333916687473</v>
          </cell>
          <cell r="I265">
            <v>-62260.507999995723</v>
          </cell>
          <cell r="J265">
            <v>-9.5144533341895432E-4</v>
          </cell>
          <cell r="N265" t="str">
            <v>TIENDAS COMPARABLES</v>
          </cell>
          <cell r="O265">
            <v>351592545.93000007</v>
          </cell>
          <cell r="P265">
            <v>404418130</v>
          </cell>
          <cell r="Q265">
            <v>350047346.46220005</v>
          </cell>
          <cell r="R265">
            <v>-52825584.070000008</v>
          </cell>
          <cell r="S265">
            <v>-0.13062120649734454</v>
          </cell>
          <cell r="T265">
            <v>1545199.4677999802</v>
          </cell>
          <cell r="U265">
            <v>4.414258480793366E-3</v>
          </cell>
        </row>
        <row r="267">
          <cell r="A267" t="str">
            <v>EJERCITO</v>
          </cell>
          <cell r="C267" t="str">
            <v>108 POLANCO</v>
          </cell>
          <cell r="D267">
            <v>3771410</v>
          </cell>
          <cell r="E267">
            <v>3805200</v>
          </cell>
          <cell r="F267">
            <v>0</v>
          </cell>
          <cell r="G267">
            <v>-33790</v>
          </cell>
          <cell r="H267">
            <v>-8.8799537475033885E-3</v>
          </cell>
          <cell r="I267" t="str">
            <v>N/A</v>
          </cell>
          <cell r="N267" t="str">
            <v>108 POLANCO</v>
          </cell>
          <cell r="O267">
            <v>21877152.57</v>
          </cell>
          <cell r="P267">
            <v>21240880</v>
          </cell>
          <cell r="Q267">
            <v>0</v>
          </cell>
          <cell r="R267">
            <v>636272.5700000003</v>
          </cell>
          <cell r="S267">
            <v>2.995509461001622E-2</v>
          </cell>
          <cell r="T267" t="str">
            <v>N/A</v>
          </cell>
        </row>
        <row r="268">
          <cell r="A268" t="str">
            <v>ROSARIO</v>
          </cell>
          <cell r="C268" t="str">
            <v>109 ROSARIO</v>
          </cell>
          <cell r="D268">
            <v>1368760</v>
          </cell>
          <cell r="E268">
            <v>2503050</v>
          </cell>
          <cell r="F268">
            <v>0</v>
          </cell>
          <cell r="G268">
            <v>-1134290</v>
          </cell>
          <cell r="H268">
            <v>-0.45316314096801902</v>
          </cell>
          <cell r="I268" t="str">
            <v>N/A</v>
          </cell>
          <cell r="N268" t="str">
            <v>109 ROSARIO</v>
          </cell>
          <cell r="O268">
            <v>8072793.6899999995</v>
          </cell>
          <cell r="P268">
            <v>15208950</v>
          </cell>
          <cell r="Q268">
            <v>0</v>
          </cell>
          <cell r="R268">
            <v>-7136156.3100000005</v>
          </cell>
          <cell r="S268">
            <v>-0.46920769086623337</v>
          </cell>
          <cell r="T268" t="str">
            <v>N/A</v>
          </cell>
        </row>
        <row r="269">
          <cell r="A269" t="str">
            <v>LA VIGA</v>
          </cell>
          <cell r="C269" t="str">
            <v>111 VIGA</v>
          </cell>
          <cell r="D269">
            <v>1969540</v>
          </cell>
          <cell r="E269">
            <v>2503050</v>
          </cell>
          <cell r="F269">
            <v>0</v>
          </cell>
          <cell r="G269">
            <v>-533510</v>
          </cell>
          <cell r="H269">
            <v>-0.2131439643634766</v>
          </cell>
          <cell r="I269" t="str">
            <v>N/A</v>
          </cell>
          <cell r="N269" t="str">
            <v>111 VIGA</v>
          </cell>
          <cell r="O269">
            <v>10422758.209999999</v>
          </cell>
          <cell r="P269">
            <v>15208950</v>
          </cell>
          <cell r="Q269">
            <v>0</v>
          </cell>
          <cell r="R269">
            <v>-4786191.790000001</v>
          </cell>
          <cell r="S269">
            <v>-0.31469574099461184</v>
          </cell>
          <cell r="T269" t="str">
            <v>N/A</v>
          </cell>
        </row>
        <row r="270">
          <cell r="A270" t="str">
            <v>GUSTAVO BAZ</v>
          </cell>
          <cell r="C270" t="str">
            <v>112 GUSTAVO BAZ</v>
          </cell>
          <cell r="D270">
            <v>1784097</v>
          </cell>
          <cell r="E270">
            <v>3396740</v>
          </cell>
          <cell r="F270">
            <v>0</v>
          </cell>
          <cell r="G270">
            <v>-1612643</v>
          </cell>
          <cell r="H270">
            <v>-0.47476197766093375</v>
          </cell>
          <cell r="I270" t="str">
            <v>N/A</v>
          </cell>
          <cell r="N270" t="str">
            <v>112 GUSTAVO BAZ</v>
          </cell>
          <cell r="O270">
            <v>9369471.5800000001</v>
          </cell>
          <cell r="P270">
            <v>18763850</v>
          </cell>
          <cell r="Q270">
            <v>0</v>
          </cell>
          <cell r="R270">
            <v>-9394378.4199999999</v>
          </cell>
          <cell r="S270">
            <v>-0.50066369215272988</v>
          </cell>
          <cell r="T270" t="str">
            <v>N/A</v>
          </cell>
        </row>
        <row r="271">
          <cell r="A271" t="str">
            <v>HAMBURGO</v>
          </cell>
          <cell r="C271" t="str">
            <v>113 HAMBURGO</v>
          </cell>
          <cell r="D271">
            <v>333452</v>
          </cell>
          <cell r="E271">
            <v>0</v>
          </cell>
          <cell r="F271">
            <v>0</v>
          </cell>
          <cell r="G271">
            <v>333452</v>
          </cell>
          <cell r="H271">
            <v>0</v>
          </cell>
          <cell r="I271" t="str">
            <v>N/A</v>
          </cell>
          <cell r="N271" t="str">
            <v>113 HAMBURGO</v>
          </cell>
          <cell r="O271">
            <v>1142532.83</v>
          </cell>
          <cell r="P271">
            <v>0</v>
          </cell>
          <cell r="Q271">
            <v>0</v>
          </cell>
          <cell r="R271">
            <v>1142532.83</v>
          </cell>
          <cell r="S271">
            <v>0</v>
          </cell>
          <cell r="T271" t="str">
            <v>N/A</v>
          </cell>
        </row>
        <row r="272">
          <cell r="A272" t="str">
            <v>AMERICAS</v>
          </cell>
          <cell r="C272" t="str">
            <v>203 AMERICAS</v>
          </cell>
          <cell r="D272">
            <v>3615788</v>
          </cell>
          <cell r="E272">
            <v>3396740</v>
          </cell>
          <cell r="F272">
            <v>0</v>
          </cell>
          <cell r="G272">
            <v>219048</v>
          </cell>
          <cell r="H272">
            <v>6.4487714691145115E-2</v>
          </cell>
          <cell r="I272" t="str">
            <v>N/A</v>
          </cell>
          <cell r="N272" t="str">
            <v>203 AMERICAS</v>
          </cell>
          <cell r="O272">
            <v>19775136.990000002</v>
          </cell>
          <cell r="P272">
            <v>18763850</v>
          </cell>
          <cell r="Q272">
            <v>0</v>
          </cell>
          <cell r="R272">
            <v>1011286.9900000021</v>
          </cell>
          <cell r="S272">
            <v>5.3895495327451526E-2</v>
          </cell>
          <cell r="T272" t="str">
            <v>N/A</v>
          </cell>
        </row>
        <row r="273">
          <cell r="A273" t="str">
            <v>LEON</v>
          </cell>
          <cell r="C273" t="str">
            <v>204 LEON</v>
          </cell>
          <cell r="D273">
            <v>3223995</v>
          </cell>
          <cell r="E273">
            <v>3571210</v>
          </cell>
          <cell r="F273">
            <v>0</v>
          </cell>
          <cell r="G273">
            <v>-347215</v>
          </cell>
          <cell r="H273">
            <v>-9.7226150240394715E-2</v>
          </cell>
          <cell r="I273" t="str">
            <v>N/A</v>
          </cell>
          <cell r="N273" t="str">
            <v>204 LEON</v>
          </cell>
          <cell r="O273">
            <v>17748749.789999999</v>
          </cell>
          <cell r="P273">
            <v>19716010</v>
          </cell>
          <cell r="Q273">
            <v>0</v>
          </cell>
          <cell r="R273">
            <v>-1967260.2100000009</v>
          </cell>
          <cell r="S273">
            <v>-9.977983425652559E-2</v>
          </cell>
          <cell r="T273" t="str">
            <v>N/A</v>
          </cell>
        </row>
        <row r="274">
          <cell r="A274" t="str">
            <v>CORDILLERAS</v>
          </cell>
          <cell r="C274" t="str">
            <v>205 CORDILLERAS</v>
          </cell>
          <cell r="D274">
            <v>2044417</v>
          </cell>
          <cell r="E274">
            <v>3396740</v>
          </cell>
          <cell r="F274">
            <v>0</v>
          </cell>
          <cell r="G274">
            <v>-1352323</v>
          </cell>
          <cell r="H274">
            <v>-0.39812378928030989</v>
          </cell>
          <cell r="I274" t="str">
            <v>N/A</v>
          </cell>
          <cell r="N274" t="str">
            <v>205 CORDILLERAS</v>
          </cell>
          <cell r="O274">
            <v>11009653.539999999</v>
          </cell>
          <cell r="P274">
            <v>18763850</v>
          </cell>
          <cell r="Q274">
            <v>0</v>
          </cell>
          <cell r="R274">
            <v>-7754196.4600000009</v>
          </cell>
          <cell r="S274">
            <v>-0.41325188913789024</v>
          </cell>
          <cell r="T274" t="str">
            <v>N/A</v>
          </cell>
        </row>
        <row r="275">
          <cell r="A275" t="str">
            <v>AGUASCALIENTES</v>
          </cell>
          <cell r="C275" t="str">
            <v>206 AGUASCALIENTES</v>
          </cell>
          <cell r="D275">
            <v>1545671</v>
          </cell>
          <cell r="E275">
            <v>2503050</v>
          </cell>
          <cell r="F275">
            <v>0</v>
          </cell>
          <cell r="G275">
            <v>-957379</v>
          </cell>
          <cell r="H275">
            <v>-0.38248496833862689</v>
          </cell>
          <cell r="I275" t="str">
            <v>N/A</v>
          </cell>
          <cell r="N275" t="str">
            <v>206 AGUASCALIENTES</v>
          </cell>
          <cell r="O275">
            <v>9885578.8499999996</v>
          </cell>
          <cell r="P275">
            <v>15208950</v>
          </cell>
          <cell r="Q275">
            <v>0</v>
          </cell>
          <cell r="R275">
            <v>-5323371.1500000004</v>
          </cell>
          <cell r="S275">
            <v>-0.35001569141853972</v>
          </cell>
          <cell r="T275" t="str">
            <v>N/A</v>
          </cell>
        </row>
        <row r="276">
          <cell r="A276" t="str">
            <v>MORELIA</v>
          </cell>
          <cell r="C276" t="str">
            <v>207 MORELIA</v>
          </cell>
          <cell r="D276">
            <v>2049976</v>
          </cell>
          <cell r="E276">
            <v>2503050</v>
          </cell>
          <cell r="F276">
            <v>0</v>
          </cell>
          <cell r="G276">
            <v>-453074</v>
          </cell>
          <cell r="H276">
            <v>-0.18100876930145227</v>
          </cell>
          <cell r="I276" t="str">
            <v>N/A</v>
          </cell>
          <cell r="N276" t="str">
            <v>207 MORELIA</v>
          </cell>
          <cell r="O276">
            <v>12519958.890000001</v>
          </cell>
          <cell r="P276">
            <v>15208950</v>
          </cell>
          <cell r="Q276">
            <v>0</v>
          </cell>
          <cell r="R276">
            <v>-2688991.1099999994</v>
          </cell>
          <cell r="S276">
            <v>-0.17680320534948168</v>
          </cell>
          <cell r="T276" t="str">
            <v>N/A</v>
          </cell>
        </row>
        <row r="277">
          <cell r="A277" t="str">
            <v>TECNOLOGICO</v>
          </cell>
          <cell r="C277" t="str">
            <v>304 TECNOLOGICO</v>
          </cell>
          <cell r="D277">
            <v>569817</v>
          </cell>
          <cell r="E277">
            <v>689540</v>
          </cell>
          <cell r="F277">
            <v>0</v>
          </cell>
          <cell r="G277">
            <v>-119723</v>
          </cell>
          <cell r="H277">
            <v>-0.17362734576674299</v>
          </cell>
          <cell r="I277" t="str">
            <v>N/A</v>
          </cell>
          <cell r="N277" t="str">
            <v>304 TECNOLOGICO</v>
          </cell>
          <cell r="O277">
            <v>2753958.95</v>
          </cell>
          <cell r="P277">
            <v>3518180</v>
          </cell>
          <cell r="Q277">
            <v>0</v>
          </cell>
          <cell r="R277">
            <v>-764221.04999999981</v>
          </cell>
          <cell r="S277">
            <v>-0.21722056574706239</v>
          </cell>
          <cell r="T277" t="str">
            <v>N/A</v>
          </cell>
        </row>
        <row r="278">
          <cell r="A278" t="str">
            <v>GARZA GARCIA</v>
          </cell>
          <cell r="C278" t="str">
            <v>305 GARZA GARCIA</v>
          </cell>
          <cell r="D278">
            <v>760224</v>
          </cell>
          <cell r="E278">
            <v>1113880</v>
          </cell>
          <cell r="F278">
            <v>0</v>
          </cell>
          <cell r="G278">
            <v>-353656</v>
          </cell>
          <cell r="H278">
            <v>-0.31749919201350241</v>
          </cell>
          <cell r="I278" t="str">
            <v>N/A</v>
          </cell>
          <cell r="N278" t="str">
            <v>305 GARZA GARCIA</v>
          </cell>
          <cell r="O278">
            <v>4693123.84</v>
          </cell>
          <cell r="P278">
            <v>5682470</v>
          </cell>
          <cell r="Q278">
            <v>0</v>
          </cell>
          <cell r="R278">
            <v>-989346.16000000015</v>
          </cell>
          <cell r="S278">
            <v>-0.17410495084003963</v>
          </cell>
          <cell r="T278" t="str">
            <v>N/A</v>
          </cell>
        </row>
        <row r="279">
          <cell r="A279" t="str">
            <v>BERNARDO REYES</v>
          </cell>
          <cell r="C279" t="str">
            <v>306 BERNARDO REYES</v>
          </cell>
          <cell r="D279">
            <v>695760</v>
          </cell>
          <cell r="E279">
            <v>1007800</v>
          </cell>
          <cell r="F279">
            <v>0</v>
          </cell>
          <cell r="G279">
            <v>-312040</v>
          </cell>
          <cell r="H279">
            <v>-0.30962492558047228</v>
          </cell>
          <cell r="I279" t="str">
            <v>N/A</v>
          </cell>
          <cell r="N279" t="str">
            <v>306 BERNARDO REYES</v>
          </cell>
          <cell r="O279">
            <v>3564754.54</v>
          </cell>
          <cell r="P279">
            <v>5141900</v>
          </cell>
          <cell r="Q279">
            <v>0</v>
          </cell>
          <cell r="R279">
            <v>-1577145.46</v>
          </cell>
          <cell r="S279">
            <v>-0.30672425757015886</v>
          </cell>
          <cell r="T279" t="str">
            <v>N/A</v>
          </cell>
        </row>
        <row r="280">
          <cell r="A280" t="str">
            <v>MORELOS</v>
          </cell>
          <cell r="C280" t="str">
            <v>307 MORELOS</v>
          </cell>
          <cell r="D280">
            <v>415871</v>
          </cell>
          <cell r="E280">
            <v>477380</v>
          </cell>
          <cell r="F280">
            <v>0</v>
          </cell>
          <cell r="G280">
            <v>-61509</v>
          </cell>
          <cell r="H280">
            <v>-0.12884704009384562</v>
          </cell>
          <cell r="I280" t="str">
            <v>N/A</v>
          </cell>
          <cell r="N280" t="str">
            <v>307 MORELOS</v>
          </cell>
          <cell r="O280">
            <v>2018017.3599999999</v>
          </cell>
          <cell r="P280">
            <v>2435060</v>
          </cell>
          <cell r="Q280">
            <v>0</v>
          </cell>
          <cell r="R280">
            <v>-417042.64000000013</v>
          </cell>
          <cell r="S280">
            <v>-0.17126585792547211</v>
          </cell>
          <cell r="T280" t="str">
            <v>N/A</v>
          </cell>
        </row>
        <row r="281">
          <cell r="A281" t="str">
            <v>MANUEL BARRAGAN</v>
          </cell>
          <cell r="C281" t="str">
            <v>308 BARRAGAN</v>
          </cell>
          <cell r="D281">
            <v>1002621</v>
          </cell>
          <cell r="E281">
            <v>1166920</v>
          </cell>
          <cell r="F281">
            <v>0</v>
          </cell>
          <cell r="G281">
            <v>-164299</v>
          </cell>
          <cell r="H281">
            <v>-0.14079714119219822</v>
          </cell>
          <cell r="I281" t="str">
            <v>N/A</v>
          </cell>
          <cell r="N281" t="str">
            <v>308 BARRAGAN</v>
          </cell>
          <cell r="O281">
            <v>4708705.0199999996</v>
          </cell>
          <cell r="P281">
            <v>5953250</v>
          </cell>
          <cell r="Q281">
            <v>0</v>
          </cell>
          <cell r="R281">
            <v>-1244544.9800000004</v>
          </cell>
          <cell r="S281">
            <v>-0.20905303489690508</v>
          </cell>
          <cell r="T281" t="str">
            <v>N/A</v>
          </cell>
        </row>
        <row r="282">
          <cell r="A282" t="str">
            <v>RUIZ CORTINES</v>
          </cell>
          <cell r="C282" t="str">
            <v>309 RUIZ CORTINES</v>
          </cell>
          <cell r="D282">
            <v>1444463</v>
          </cell>
          <cell r="E282">
            <v>1432130</v>
          </cell>
          <cell r="F282">
            <v>0</v>
          </cell>
          <cell r="G282">
            <v>12333</v>
          </cell>
          <cell r="H282">
            <v>8.6116483838758473E-3</v>
          </cell>
          <cell r="I282" t="str">
            <v>N/A</v>
          </cell>
          <cell r="N282" t="str">
            <v>309 RUIZ CORTINES</v>
          </cell>
          <cell r="O282">
            <v>6278972.3899999997</v>
          </cell>
          <cell r="P282">
            <v>7306170</v>
          </cell>
          <cell r="Q282">
            <v>0</v>
          </cell>
          <cell r="R282">
            <v>-1027197.6100000003</v>
          </cell>
          <cell r="S282">
            <v>-0.14059317125114801</v>
          </cell>
          <cell r="T282" t="str">
            <v>N/A</v>
          </cell>
        </row>
        <row r="283">
          <cell r="A283" t="str">
            <v>EMILIO CARRANZA</v>
          </cell>
          <cell r="C283" t="str">
            <v>391 CARRANZA</v>
          </cell>
          <cell r="D283">
            <v>0</v>
          </cell>
          <cell r="E283">
            <v>477380</v>
          </cell>
          <cell r="F283">
            <v>0</v>
          </cell>
          <cell r="G283">
            <v>-477380</v>
          </cell>
          <cell r="H283">
            <v>0</v>
          </cell>
          <cell r="I283" t="str">
            <v>N/A</v>
          </cell>
          <cell r="N283" t="str">
            <v>391 CARRANZA</v>
          </cell>
          <cell r="O283">
            <v>614488.5</v>
          </cell>
          <cell r="P283">
            <v>2435060</v>
          </cell>
          <cell r="Q283">
            <v>0</v>
          </cell>
          <cell r="R283">
            <v>-1820571.5</v>
          </cell>
          <cell r="S283">
            <v>-0.74764954456974364</v>
          </cell>
          <cell r="T283" t="str">
            <v>N/A</v>
          </cell>
        </row>
        <row r="284">
          <cell r="A284" t="str">
            <v>VERACRUZ</v>
          </cell>
          <cell r="C284" t="str">
            <v>401 VERACRUZ</v>
          </cell>
          <cell r="D284">
            <v>1980135</v>
          </cell>
          <cell r="E284">
            <v>3396740</v>
          </cell>
          <cell r="F284">
            <v>0</v>
          </cell>
          <cell r="G284">
            <v>-1416605</v>
          </cell>
          <cell r="H284">
            <v>-0.41704840523560827</v>
          </cell>
          <cell r="I284" t="str">
            <v>N/A</v>
          </cell>
          <cell r="N284" t="str">
            <v>401 VERACRUZ</v>
          </cell>
          <cell r="O284">
            <v>11401381.25</v>
          </cell>
          <cell r="P284">
            <v>18763850</v>
          </cell>
          <cell r="Q284">
            <v>0</v>
          </cell>
          <cell r="R284">
            <v>-7362468.75</v>
          </cell>
          <cell r="S284">
            <v>-0.39237516554438456</v>
          </cell>
          <cell r="T284" t="str">
            <v>N/A</v>
          </cell>
        </row>
        <row r="285">
          <cell r="A285" t="str">
            <v>CIUDAD JUAREZ</v>
          </cell>
          <cell r="C285" t="str">
            <v>502 JUAREZ</v>
          </cell>
          <cell r="D285">
            <v>2707442</v>
          </cell>
          <cell r="E285">
            <v>3396740</v>
          </cell>
          <cell r="F285">
            <v>0</v>
          </cell>
          <cell r="G285">
            <v>-689298</v>
          </cell>
          <cell r="H285">
            <v>-0.20292927925010451</v>
          </cell>
          <cell r="I285" t="str">
            <v>N/A</v>
          </cell>
          <cell r="N285" t="str">
            <v>502 JUAREZ</v>
          </cell>
          <cell r="O285">
            <v>15145851.199999999</v>
          </cell>
          <cell r="P285">
            <v>18763850</v>
          </cell>
          <cell r="Q285">
            <v>0</v>
          </cell>
          <cell r="R285">
            <v>-3617998.8000000007</v>
          </cell>
          <cell r="S285">
            <v>-0.19281750813399168</v>
          </cell>
          <cell r="T285" t="str">
            <v>N/A</v>
          </cell>
        </row>
        <row r="286">
          <cell r="A286" t="str">
            <v>HEROES TIJUANA</v>
          </cell>
          <cell r="C286" t="str">
            <v>503 HEROES</v>
          </cell>
          <cell r="D286">
            <v>2994667</v>
          </cell>
          <cell r="E286">
            <v>3396740</v>
          </cell>
          <cell r="F286">
            <v>0</v>
          </cell>
          <cell r="G286">
            <v>-402073</v>
          </cell>
          <cell r="H286">
            <v>-0.11837026089721325</v>
          </cell>
          <cell r="I286" t="str">
            <v>N/A</v>
          </cell>
          <cell r="N286" t="str">
            <v>503 HEROES</v>
          </cell>
          <cell r="O286">
            <v>15629499.67</v>
          </cell>
          <cell r="P286">
            <v>18763850</v>
          </cell>
          <cell r="Q286">
            <v>0</v>
          </cell>
          <cell r="R286">
            <v>-3134350.33</v>
          </cell>
          <cell r="S286">
            <v>-0.16704196260362347</v>
          </cell>
          <cell r="T286" t="str">
            <v>N/A</v>
          </cell>
        </row>
        <row r="287">
          <cell r="A287" t="str">
            <v>MEXICALI</v>
          </cell>
          <cell r="C287" t="str">
            <v>504 MEXICALI</v>
          </cell>
          <cell r="D287">
            <v>1934372</v>
          </cell>
          <cell r="E287">
            <v>2503050</v>
          </cell>
          <cell r="F287">
            <v>0</v>
          </cell>
          <cell r="G287">
            <v>-568678</v>
          </cell>
          <cell r="H287">
            <v>-0.22719402329158422</v>
          </cell>
          <cell r="I287" t="str">
            <v>N/A</v>
          </cell>
          <cell r="N287" t="str">
            <v>504 MEXICALI</v>
          </cell>
          <cell r="O287">
            <v>10719477.74</v>
          </cell>
          <cell r="P287">
            <v>15208950</v>
          </cell>
          <cell r="Q287">
            <v>0</v>
          </cell>
          <cell r="R287">
            <v>-4489472.26</v>
          </cell>
          <cell r="S287">
            <v>-0.29518620680586105</v>
          </cell>
          <cell r="T287" t="str">
            <v>N/A</v>
          </cell>
        </row>
        <row r="288">
          <cell r="A288" t="str">
            <v>CHIHUAHUA</v>
          </cell>
          <cell r="C288" t="str">
            <v>505 CHIHUAHUA</v>
          </cell>
          <cell r="D288">
            <v>2136370</v>
          </cell>
          <cell r="E288">
            <v>2503050</v>
          </cell>
          <cell r="F288">
            <v>0</v>
          </cell>
          <cell r="G288">
            <v>-366680</v>
          </cell>
          <cell r="H288">
            <v>-0.14649327820059532</v>
          </cell>
          <cell r="I288" t="str">
            <v>N/A</v>
          </cell>
          <cell r="N288" t="str">
            <v>505 CHIHUAHUA</v>
          </cell>
          <cell r="O288">
            <v>12956673.779999999</v>
          </cell>
          <cell r="P288">
            <v>15208950</v>
          </cell>
          <cell r="Q288">
            <v>0</v>
          </cell>
          <cell r="R288">
            <v>-2252276.2200000007</v>
          </cell>
          <cell r="S288">
            <v>-0.14808887004033811</v>
          </cell>
          <cell r="T288" t="str">
            <v>N/A</v>
          </cell>
        </row>
        <row r="289">
          <cell r="A289" t="str">
            <v>CUERNAVACA</v>
          </cell>
          <cell r="C289" t="str">
            <v>114 CUERNAVACA</v>
          </cell>
          <cell r="D289">
            <v>0</v>
          </cell>
          <cell r="E289">
            <v>3717680</v>
          </cell>
          <cell r="F289">
            <v>0</v>
          </cell>
          <cell r="G289">
            <v>-3717680</v>
          </cell>
          <cell r="H289">
            <v>-1</v>
          </cell>
          <cell r="I289" t="str">
            <v>N/A</v>
          </cell>
        </row>
        <row r="290">
          <cell r="A290" t="str">
            <v>TORREON</v>
          </cell>
          <cell r="C290" t="str">
            <v>506 TORREON</v>
          </cell>
          <cell r="D290">
            <v>0</v>
          </cell>
          <cell r="E290">
            <v>1251530</v>
          </cell>
          <cell r="F290">
            <v>0</v>
          </cell>
          <cell r="G290">
            <v>-1251530</v>
          </cell>
          <cell r="H290">
            <v>-1</v>
          </cell>
          <cell r="I290" t="str">
            <v>N/A</v>
          </cell>
        </row>
        <row r="291">
          <cell r="C291" t="str">
            <v>TIENDAS NO COMPARABLES</v>
          </cell>
          <cell r="D291">
            <v>38348848</v>
          </cell>
          <cell r="E291">
            <v>54109390</v>
          </cell>
          <cell r="F291">
            <v>0</v>
          </cell>
          <cell r="G291">
            <v>-15760542</v>
          </cell>
          <cell r="H291">
            <v>-0.29127184764049274</v>
          </cell>
          <cell r="I291">
            <v>0</v>
          </cell>
          <cell r="N291" t="str">
            <v>TIENDAS NO COMPARABLES</v>
          </cell>
          <cell r="O291">
            <v>212308691.17999998</v>
          </cell>
          <cell r="P291">
            <v>277265780</v>
          </cell>
          <cell r="Q291">
            <v>0</v>
          </cell>
          <cell r="R291">
            <v>-64957088.819999985</v>
          </cell>
          <cell r="S291">
            <v>-0.23427733786693772</v>
          </cell>
          <cell r="T291">
            <v>0</v>
          </cell>
        </row>
        <row r="293">
          <cell r="C293" t="str">
            <v>SUBTOTAL</v>
          </cell>
          <cell r="D293">
            <v>103724407</v>
          </cell>
          <cell r="E293">
            <v>128232460</v>
          </cell>
          <cell r="F293">
            <v>65437819.508000001</v>
          </cell>
          <cell r="G293">
            <v>-24508053</v>
          </cell>
          <cell r="H293">
            <v>-0.19112206846846735</v>
          </cell>
          <cell r="I293">
            <v>-62260.507999995723</v>
          </cell>
          <cell r="J293">
            <v>-9.5144533341891323E-4</v>
          </cell>
          <cell r="N293" t="str">
            <v>SUBTOTAL</v>
          </cell>
          <cell r="O293">
            <v>563901237.11000001</v>
          </cell>
          <cell r="P293">
            <v>681683910</v>
          </cell>
          <cell r="Q293">
            <v>350047346.46220005</v>
          </cell>
          <cell r="R293">
            <v>-117782672.88999999</v>
          </cell>
          <cell r="S293">
            <v>-0.17278194653296131</v>
          </cell>
          <cell r="T293">
            <v>1545199.4677999802</v>
          </cell>
          <cell r="U293">
            <v>4.414258480793366E-3</v>
          </cell>
        </row>
        <row r="295">
          <cell r="A295" t="str">
            <v>CASA LA DAGA</v>
          </cell>
          <cell r="C295" t="str">
            <v>CASA LA DAGA</v>
          </cell>
          <cell r="D295">
            <v>-28138</v>
          </cell>
          <cell r="E295">
            <v>0</v>
          </cell>
          <cell r="F295">
            <v>0</v>
          </cell>
          <cell r="G295">
            <v>-28138</v>
          </cell>
          <cell r="H295">
            <v>0</v>
          </cell>
          <cell r="I295" t="str">
            <v>N/A</v>
          </cell>
          <cell r="N295" t="str">
            <v>CASA LA DAGA</v>
          </cell>
          <cell r="O295">
            <v>-108716.47</v>
          </cell>
          <cell r="P295">
            <v>0</v>
          </cell>
          <cell r="Q295">
            <v>0</v>
          </cell>
          <cell r="R295">
            <v>-108716.47</v>
          </cell>
          <cell r="S295">
            <v>0</v>
          </cell>
          <cell r="T295" t="str">
            <v>N/A</v>
          </cell>
        </row>
        <row r="296">
          <cell r="A296" t="str">
            <v>URUGUAY</v>
          </cell>
          <cell r="C296" t="str">
            <v>PAPELERA URUGUAY</v>
          </cell>
          <cell r="D296">
            <v>9754269</v>
          </cell>
          <cell r="E296">
            <v>0</v>
          </cell>
          <cell r="F296">
            <v>0</v>
          </cell>
          <cell r="G296">
            <v>9754269</v>
          </cell>
          <cell r="H296">
            <v>1</v>
          </cell>
          <cell r="I296" t="str">
            <v>N/A</v>
          </cell>
          <cell r="N296" t="str">
            <v>PAPELERA URUGUAY</v>
          </cell>
          <cell r="O296">
            <v>51662370.420000002</v>
          </cell>
          <cell r="P296">
            <v>52023670.000000007</v>
          </cell>
          <cell r="Q296">
            <v>0</v>
          </cell>
          <cell r="R296">
            <v>-361299.58000000566</v>
          </cell>
          <cell r="S296">
            <v>-6.944907577646986E-3</v>
          </cell>
          <cell r="T296" t="str">
            <v>N/A</v>
          </cell>
        </row>
        <row r="298">
          <cell r="C298" t="str">
            <v>TOTAL:</v>
          </cell>
          <cell r="D298">
            <v>113450538</v>
          </cell>
          <cell r="E298">
            <v>128232460</v>
          </cell>
          <cell r="F298">
            <v>65437819.508000001</v>
          </cell>
          <cell r="G298">
            <v>-14781922</v>
          </cell>
          <cell r="H298">
            <v>-0.11527441647769998</v>
          </cell>
          <cell r="I298">
            <v>-62260.507999995723</v>
          </cell>
          <cell r="J298">
            <v>-9.5144533341891323E-4</v>
          </cell>
          <cell r="N298" t="str">
            <v>TOTAL:</v>
          </cell>
          <cell r="O298">
            <v>615454891.05999994</v>
          </cell>
          <cell r="P298">
            <v>733707580</v>
          </cell>
          <cell r="Q298">
            <v>350047346.46220005</v>
          </cell>
          <cell r="R298">
            <v>-118252688.94</v>
          </cell>
          <cell r="S298">
            <v>-0.16117141510245825</v>
          </cell>
          <cell r="T298">
            <v>1545199.4677999802</v>
          </cell>
          <cell r="U298">
            <v>4.414258480793366E-3</v>
          </cell>
        </row>
        <row r="300">
          <cell r="D300" t="str">
            <v xml:space="preserve">    * INCLUYE INFLACION REAL DE 18.01%</v>
          </cell>
          <cell r="O300" t="str">
            <v xml:space="preserve">    * INCLUYE INFLACION ESTIMADA DE 18.1%</v>
          </cell>
        </row>
        <row r="304">
          <cell r="F304" t="str">
            <v>OFFICE DEPOT MEXICO</v>
          </cell>
          <cell r="Q304" t="str">
            <v>OFFICE DEPOT MEXICO</v>
          </cell>
        </row>
        <row r="305">
          <cell r="F305" t="str">
            <v>COMPARATIVE ANNUAL SALES</v>
          </cell>
          <cell r="Q305" t="str">
            <v>COMPARATIVE ANNUAL SALES</v>
          </cell>
        </row>
        <row r="306">
          <cell r="F306" t="str">
            <v>JUNE 1999</v>
          </cell>
          <cell r="Q306" t="str">
            <v>YTD JUNE 1999</v>
          </cell>
        </row>
        <row r="308">
          <cell r="F308" t="str">
            <v>*</v>
          </cell>
          <cell r="G308" t="str">
            <v xml:space="preserve">                VARIATIONS</v>
          </cell>
          <cell r="I308" t="str">
            <v>*</v>
          </cell>
          <cell r="Q308" t="str">
            <v>*</v>
          </cell>
          <cell r="R308" t="str">
            <v xml:space="preserve">                VARIATIONS</v>
          </cell>
          <cell r="T308" t="str">
            <v>*</v>
          </cell>
        </row>
        <row r="309">
          <cell r="C309" t="str">
            <v>STORE</v>
          </cell>
          <cell r="D309">
            <v>1999</v>
          </cell>
          <cell r="E309" t="str">
            <v>BUDGET</v>
          </cell>
          <cell r="F309">
            <v>1998</v>
          </cell>
          <cell r="G309" t="str">
            <v>VS BUDGET</v>
          </cell>
          <cell r="H309" t="str">
            <v>%</v>
          </cell>
          <cell r="I309" t="str">
            <v>VS 1998</v>
          </cell>
          <cell r="J309" t="str">
            <v>%</v>
          </cell>
          <cell r="N309" t="str">
            <v>STORE</v>
          </cell>
          <cell r="O309">
            <v>1999</v>
          </cell>
          <cell r="P309" t="str">
            <v>BUDGET</v>
          </cell>
          <cell r="Q309">
            <v>1998</v>
          </cell>
          <cell r="R309" t="str">
            <v>VS BUDGET</v>
          </cell>
          <cell r="S309" t="str">
            <v>%</v>
          </cell>
          <cell r="T309" t="str">
            <v>VS 1998</v>
          </cell>
          <cell r="U309" t="str">
            <v>%</v>
          </cell>
        </row>
        <row r="312">
          <cell r="C312" t="str">
            <v>102 STA. MONICA</v>
          </cell>
          <cell r="D312">
            <v>5932220</v>
          </cell>
          <cell r="E312">
            <v>9051290</v>
          </cell>
          <cell r="F312">
            <v>8923518.2400000002</v>
          </cell>
          <cell r="G312">
            <v>-3119070</v>
          </cell>
          <cell r="H312">
            <v>-0.34459949907692711</v>
          </cell>
          <cell r="I312">
            <v>-2991298.24</v>
          </cell>
          <cell r="J312">
            <v>-0.3352151202640451</v>
          </cell>
          <cell r="N312" t="str">
            <v>102 STA. MONICA</v>
          </cell>
          <cell r="O312">
            <v>31503034.789999999</v>
          </cell>
          <cell r="P312">
            <v>43595110</v>
          </cell>
          <cell r="Q312">
            <v>43142844.218900003</v>
          </cell>
          <cell r="R312">
            <v>-12092075.210000001</v>
          </cell>
          <cell r="S312">
            <v>-0.27737228349693355</v>
          </cell>
          <cell r="T312">
            <v>-11639809.428900003</v>
          </cell>
          <cell r="U312">
            <v>-0.26979698811328812</v>
          </cell>
        </row>
        <row r="313">
          <cell r="C313" t="str">
            <v>501 TIJUANA</v>
          </cell>
          <cell r="D313">
            <v>3838770</v>
          </cell>
          <cell r="E313">
            <v>6105030</v>
          </cell>
          <cell r="F313">
            <v>6018843.5579999993</v>
          </cell>
          <cell r="G313">
            <v>-2266260</v>
          </cell>
          <cell r="H313">
            <v>-0.37121193507648609</v>
          </cell>
          <cell r="I313">
            <v>-2180073.5579999993</v>
          </cell>
          <cell r="J313">
            <v>-0.36220804494948788</v>
          </cell>
          <cell r="N313" t="str">
            <v>501 TIJUANA</v>
          </cell>
          <cell r="O313">
            <v>20439446.93</v>
          </cell>
          <cell r="P313">
            <v>31961250</v>
          </cell>
          <cell r="Q313">
            <v>25752927.2465</v>
          </cell>
          <cell r="R313">
            <v>-11521803.07</v>
          </cell>
          <cell r="S313">
            <v>-0.36049288028471982</v>
          </cell>
          <cell r="T313">
            <v>-5313480.3165000007</v>
          </cell>
          <cell r="U313">
            <v>-0.2063252952039516</v>
          </cell>
        </row>
        <row r="314">
          <cell r="C314" t="str">
            <v>104 VALLE</v>
          </cell>
          <cell r="D314">
            <v>9649670</v>
          </cell>
          <cell r="E314">
            <v>11210820</v>
          </cell>
          <cell r="F314">
            <v>11052561.975</v>
          </cell>
          <cell r="G314">
            <v>-1561150</v>
          </cell>
          <cell r="H314">
            <v>-0.1392538636781252</v>
          </cell>
          <cell r="I314">
            <v>-1402891.9749999996</v>
          </cell>
          <cell r="J314">
            <v>-0.12692912088375774</v>
          </cell>
          <cell r="N314" t="str">
            <v>202 LOPEZ MATEOS</v>
          </cell>
          <cell r="O314">
            <v>28891266.850000001</v>
          </cell>
          <cell r="P314">
            <v>35167100</v>
          </cell>
          <cell r="Q314">
            <v>35497181.678199999</v>
          </cell>
          <cell r="R314">
            <v>-6275833.1499999985</v>
          </cell>
          <cell r="S314">
            <v>-0.17845751142402977</v>
          </cell>
          <cell r="T314">
            <v>-6605914.8281999975</v>
          </cell>
          <cell r="U314">
            <v>-0.18609688194645913</v>
          </cell>
        </row>
        <row r="315">
          <cell r="C315" t="str">
            <v>202 LOPEZ MATEOS</v>
          </cell>
          <cell r="D315">
            <v>5331530</v>
          </cell>
          <cell r="E315">
            <v>6565860</v>
          </cell>
          <cell r="F315">
            <v>6602635.767</v>
          </cell>
          <cell r="G315">
            <v>-1234330</v>
          </cell>
          <cell r="H315">
            <v>-0.18799212898234197</v>
          </cell>
          <cell r="I315">
            <v>-1271105.767</v>
          </cell>
          <cell r="J315">
            <v>-0.19251490039068819</v>
          </cell>
          <cell r="N315" t="str">
            <v>104 VALLE</v>
          </cell>
          <cell r="O315">
            <v>47060966.719999999</v>
          </cell>
          <cell r="P315">
            <v>54481620</v>
          </cell>
          <cell r="Q315">
            <v>53927100.176800005</v>
          </cell>
          <cell r="R315">
            <v>-7420653.2800000012</v>
          </cell>
          <cell r="S315">
            <v>-0.13620471050603855</v>
          </cell>
          <cell r="T315">
            <v>-6866133.4568000063</v>
          </cell>
          <cell r="U315">
            <v>-0.1273225045346289</v>
          </cell>
        </row>
        <row r="316">
          <cell r="C316" t="str">
            <v>101 ACOXPA</v>
          </cell>
          <cell r="D316">
            <v>7054918</v>
          </cell>
          <cell r="E316">
            <v>8093010</v>
          </cell>
          <cell r="F316">
            <v>7978763.5199999986</v>
          </cell>
          <cell r="G316">
            <v>-1038092</v>
          </cell>
          <cell r="H316">
            <v>-0.12827019860348621</v>
          </cell>
          <cell r="I316">
            <v>-923845.51999999862</v>
          </cell>
          <cell r="J316">
            <v>-0.11578805634284528</v>
          </cell>
          <cell r="N316" t="str">
            <v>201 INDEPENDENCIA</v>
          </cell>
          <cell r="O316">
            <v>27127963.93</v>
          </cell>
          <cell r="P316">
            <v>32315120</v>
          </cell>
          <cell r="Q316">
            <v>30681911.477499999</v>
          </cell>
          <cell r="R316">
            <v>-5187156.07</v>
          </cell>
          <cell r="S316">
            <v>-0.16051792690232936</v>
          </cell>
          <cell r="T316">
            <v>-3553947.5474999994</v>
          </cell>
          <cell r="U316">
            <v>-0.11583201229513418</v>
          </cell>
        </row>
        <row r="317">
          <cell r="C317" t="str">
            <v>103 LINDAVISTA</v>
          </cell>
          <cell r="D317">
            <v>7407930</v>
          </cell>
          <cell r="E317">
            <v>8444290</v>
          </cell>
          <cell r="F317">
            <v>8325087.4980000006</v>
          </cell>
          <cell r="G317">
            <v>-1036360</v>
          </cell>
          <cell r="H317">
            <v>-0.12272908675566563</v>
          </cell>
          <cell r="I317">
            <v>-917157.4980000006</v>
          </cell>
          <cell r="J317">
            <v>-0.11016791093430989</v>
          </cell>
          <cell r="N317" t="str">
            <v>190 CD MEXICO</v>
          </cell>
          <cell r="O317">
            <v>40851095.920000002</v>
          </cell>
          <cell r="P317">
            <v>56731280</v>
          </cell>
          <cell r="Q317">
            <v>45821110.040899999</v>
          </cell>
          <cell r="R317">
            <v>-15880184.079999998</v>
          </cell>
          <cell r="S317">
            <v>-0.27991936864459954</v>
          </cell>
          <cell r="T317">
            <v>-4970014.1208999977</v>
          </cell>
          <cell r="U317">
            <v>-0.10846559842098447</v>
          </cell>
        </row>
        <row r="318">
          <cell r="C318" t="str">
            <v>190 CD MEXICO</v>
          </cell>
          <cell r="D318">
            <v>8618860</v>
          </cell>
          <cell r="E318">
            <v>11506990</v>
          </cell>
          <cell r="F318">
            <v>9257152.3589999992</v>
          </cell>
          <cell r="G318">
            <v>-2888130</v>
          </cell>
          <cell r="H318">
            <v>-0.25098918135846127</v>
          </cell>
          <cell r="I318">
            <v>-638292.35899999924</v>
          </cell>
          <cell r="J318">
            <v>-6.8951264303156679E-2</v>
          </cell>
          <cell r="N318" t="str">
            <v>101 ACOXPA</v>
          </cell>
          <cell r="O318">
            <v>35447324.980000004</v>
          </cell>
          <cell r="P318">
            <v>38956650</v>
          </cell>
          <cell r="Q318">
            <v>38551182.335499994</v>
          </cell>
          <cell r="R318">
            <v>-3509325.0199999958</v>
          </cell>
          <cell r="S318">
            <v>-9.0082823343382912E-2</v>
          </cell>
          <cell r="T318">
            <v>-3103857.3554999903</v>
          </cell>
          <cell r="U318">
            <v>-8.0512637160852885E-2</v>
          </cell>
          <cell r="Y318">
            <v>109064.77842</v>
          </cell>
          <cell r="Z318">
            <v>125238.03082</v>
          </cell>
          <cell r="AA318">
            <v>160811.13081999996</v>
          </cell>
          <cell r="AB318">
            <v>106890.413</v>
          </cell>
          <cell r="AC318">
            <v>113450.538</v>
          </cell>
          <cell r="AD318">
            <v>155131.913</v>
          </cell>
        </row>
        <row r="319">
          <cell r="C319" t="str">
            <v>105 TOLUCA</v>
          </cell>
          <cell r="D319">
            <v>5154260</v>
          </cell>
          <cell r="E319">
            <v>5842050</v>
          </cell>
          <cell r="F319">
            <v>5759576.0039999997</v>
          </cell>
          <cell r="G319">
            <v>-687790</v>
          </cell>
          <cell r="H319">
            <v>-0.11773093349081232</v>
          </cell>
          <cell r="I319">
            <v>-605316.00399999972</v>
          </cell>
          <cell r="J319">
            <v>-0.10509732028531449</v>
          </cell>
          <cell r="N319" t="str">
            <v>301 GARZA SADA</v>
          </cell>
          <cell r="O319">
            <v>18181545.100000001</v>
          </cell>
          <cell r="P319">
            <v>18584650</v>
          </cell>
          <cell r="Q319">
            <v>18391452.633200001</v>
          </cell>
          <cell r="R319">
            <v>-403104.89999999851</v>
          </cell>
          <cell r="S319">
            <v>-2.1690206702843384E-2</v>
          </cell>
          <cell r="T319">
            <v>-209907.53319999948</v>
          </cell>
          <cell r="U319">
            <v>-1.1413319947391032E-2</v>
          </cell>
          <cell r="Y319">
            <v>136356</v>
          </cell>
          <cell r="Z319">
            <v>139733</v>
          </cell>
          <cell r="AA319">
            <v>169881.21</v>
          </cell>
          <cell r="AB319">
            <v>114259.28</v>
          </cell>
          <cell r="AC319">
            <v>128232.46</v>
          </cell>
          <cell r="AD319">
            <v>177569.77</v>
          </cell>
        </row>
        <row r="320">
          <cell r="C320" t="str">
            <v>201 INDEPENDENCIA</v>
          </cell>
          <cell r="D320">
            <v>5782880</v>
          </cell>
          <cell r="E320">
            <v>6735730</v>
          </cell>
          <cell r="F320">
            <v>6214180.5180000002</v>
          </cell>
          <cell r="G320">
            <v>-952850</v>
          </cell>
          <cell r="H320">
            <v>-0.14146202416070719</v>
          </cell>
          <cell r="I320">
            <v>-431300.51800000016</v>
          </cell>
          <cell r="J320">
            <v>-6.9405855969374319E-2</v>
          </cell>
          <cell r="N320" t="str">
            <v>103 LINDAVISTA</v>
          </cell>
          <cell r="O320">
            <v>37848676.870000005</v>
          </cell>
          <cell r="P320">
            <v>38243940</v>
          </cell>
          <cell r="Q320">
            <v>37845468.740400001</v>
          </cell>
          <cell r="R320">
            <v>-395263.12999999523</v>
          </cell>
          <cell r="S320">
            <v>-1.0335314039295995E-2</v>
          </cell>
          <cell r="T320">
            <v>3208.1296000033617</v>
          </cell>
          <cell r="U320">
            <v>8.4769186557309695E-5</v>
          </cell>
          <cell r="Y320">
            <v>-0.20014683314265602</v>
          </cell>
          <cell r="Z320">
            <v>-0.10373332841919947</v>
          </cell>
          <cell r="AA320">
            <v>-5.3390714488082747E-2</v>
          </cell>
          <cell r="AB320">
            <v>-6.449250336602852E-2</v>
          </cell>
          <cell r="AC320">
            <v>-0.11527441647769998</v>
          </cell>
          <cell r="AD320">
            <v>-0.12636079328142391</v>
          </cell>
        </row>
        <row r="321">
          <cell r="C321" t="str">
            <v>301 GARZA SADA</v>
          </cell>
          <cell r="D321">
            <v>3305380</v>
          </cell>
          <cell r="E321">
            <v>3375700</v>
          </cell>
          <cell r="F321">
            <v>3328053.4559999998</v>
          </cell>
          <cell r="G321">
            <v>-70320</v>
          </cell>
          <cell r="H321">
            <v>-2.083123500311046E-2</v>
          </cell>
          <cell r="I321">
            <v>-22673.455999999773</v>
          </cell>
          <cell r="J321">
            <v>-6.8128280689491172E-3</v>
          </cell>
          <cell r="N321" t="str">
            <v>105 TOLUCA</v>
          </cell>
          <cell r="O321">
            <v>26479464.509999998</v>
          </cell>
          <cell r="P321">
            <v>26474010</v>
          </cell>
          <cell r="Q321">
            <v>26199139.129100002</v>
          </cell>
          <cell r="R321">
            <v>5454.5099999979138</v>
          </cell>
          <cell r="S321">
            <v>2.0603263351492984E-4</v>
          </cell>
          <cell r="T321">
            <v>280325.38089999557</v>
          </cell>
          <cell r="U321">
            <v>1.0699793589348472E-2</v>
          </cell>
        </row>
        <row r="322">
          <cell r="C322" t="str">
            <v>204 LEON</v>
          </cell>
          <cell r="D322">
            <v>4504200</v>
          </cell>
          <cell r="E322">
            <v>4493960</v>
          </cell>
          <cell r="F322">
            <v>4430521.6409999998</v>
          </cell>
          <cell r="G322">
            <v>10240</v>
          </cell>
          <cell r="H322">
            <v>2.2786139618509171E-3</v>
          </cell>
          <cell r="I322">
            <v>73678.359000000171</v>
          </cell>
          <cell r="J322">
            <v>1.6629725565085129E-2</v>
          </cell>
          <cell r="N322" t="str">
            <v>106 QUERETARO</v>
          </cell>
          <cell r="O322">
            <v>29071104.759999998</v>
          </cell>
          <cell r="P322">
            <v>26533360</v>
          </cell>
          <cell r="Q322">
            <v>26256548.870900001</v>
          </cell>
          <cell r="R322">
            <v>2537744.7599999979</v>
          </cell>
          <cell r="S322">
            <v>9.5643550609496808E-2</v>
          </cell>
          <cell r="T322">
            <v>2814555.8890999965</v>
          </cell>
          <cell r="U322">
            <v>0.10719443377493354</v>
          </cell>
          <cell r="Y322" t="str">
            <v>JAN</v>
          </cell>
          <cell r="Z322" t="str">
            <v>FEB</v>
          </cell>
          <cell r="AA322" t="str">
            <v>MAR</v>
          </cell>
          <cell r="AB322" t="str">
            <v>APR</v>
          </cell>
          <cell r="AC322" t="str">
            <v>MAY</v>
          </cell>
          <cell r="AD322" t="str">
            <v>JUN</v>
          </cell>
        </row>
        <row r="323">
          <cell r="C323" t="str">
            <v>303 UNIVERSIDAD</v>
          </cell>
          <cell r="D323">
            <v>2251235</v>
          </cell>
          <cell r="E323">
            <v>2584030</v>
          </cell>
          <cell r="F323">
            <v>2165422.8959999997</v>
          </cell>
          <cell r="G323">
            <v>-332795</v>
          </cell>
          <cell r="H323">
            <v>-0.1287891394449755</v>
          </cell>
          <cell r="I323">
            <v>85812.104000000283</v>
          </cell>
          <cell r="J323">
            <v>3.9628335028004669E-2</v>
          </cell>
          <cell r="N323" t="str">
            <v>107 PUEBLA</v>
          </cell>
          <cell r="O323">
            <v>29126625.559999999</v>
          </cell>
          <cell r="P323">
            <v>26308470</v>
          </cell>
          <cell r="Q323">
            <v>26038018.636999998</v>
          </cell>
          <cell r="R323">
            <v>2818155.5599999987</v>
          </cell>
          <cell r="S323">
            <v>0.10711970555490291</v>
          </cell>
          <cell r="T323">
            <v>3088606.9230000004</v>
          </cell>
          <cell r="U323">
            <v>0.11861912252459539</v>
          </cell>
          <cell r="Y323">
            <v>54715.525000000001</v>
          </cell>
          <cell r="Z323">
            <v>66208.937999999995</v>
          </cell>
          <cell r="AA323">
            <v>92230.814929999979</v>
          </cell>
          <cell r="AB323">
            <v>61103.118000000002</v>
          </cell>
          <cell r="AC323">
            <v>65375.559000000001</v>
          </cell>
          <cell r="AD323">
            <v>99050.502999999997</v>
          </cell>
        </row>
        <row r="324">
          <cell r="C324" t="str">
            <v>203 AMERICAS</v>
          </cell>
          <cell r="D324">
            <v>4669230</v>
          </cell>
          <cell r="E324">
            <v>4642400</v>
          </cell>
          <cell r="F324">
            <v>4576860.0149999997</v>
          </cell>
          <cell r="G324">
            <v>26830</v>
          </cell>
          <cell r="H324">
            <v>5.7793382733068999E-3</v>
          </cell>
          <cell r="I324">
            <v>92369.985000000335</v>
          </cell>
          <cell r="J324">
            <v>2.0181955466689105E-2</v>
          </cell>
          <cell r="N324" t="str">
            <v>302 CAMPESTRE</v>
          </cell>
          <cell r="O324">
            <v>19814731.850000001</v>
          </cell>
          <cell r="P324">
            <v>17376440</v>
          </cell>
          <cell r="Q324">
            <v>17197745.0255</v>
          </cell>
          <cell r="R324">
            <v>2438291.8500000015</v>
          </cell>
          <cell r="S324">
            <v>0.14032171434425011</v>
          </cell>
          <cell r="T324">
            <v>2616986.824500002</v>
          </cell>
          <cell r="U324">
            <v>0.15217034678788743</v>
          </cell>
          <cell r="Y324">
            <v>64259.807650000002</v>
          </cell>
          <cell r="Z324">
            <v>68394.333025</v>
          </cell>
          <cell r="AA324">
            <v>91962.523800000024</v>
          </cell>
          <cell r="AB324">
            <v>59992.86247919999</v>
          </cell>
          <cell r="AC324">
            <v>65437.819508</v>
          </cell>
          <cell r="AD324">
            <v>100552.81099500002</v>
          </cell>
        </row>
        <row r="325">
          <cell r="C325" t="str">
            <v>106 QUERETARO</v>
          </cell>
          <cell r="D325">
            <v>5620090</v>
          </cell>
          <cell r="E325">
            <v>5292470</v>
          </cell>
          <cell r="F325">
            <v>5217762.4589999998</v>
          </cell>
          <cell r="G325">
            <v>327620</v>
          </cell>
          <cell r="H325">
            <v>6.1903043380501011E-2</v>
          </cell>
          <cell r="I325">
            <v>402327.5410000002</v>
          </cell>
          <cell r="J325">
            <v>7.7107293434953927E-2</v>
          </cell>
          <cell r="N325" t="str">
            <v>303 UNIVERSIDAD</v>
          </cell>
          <cell r="O325">
            <v>11711941.029999999</v>
          </cell>
          <cell r="P325">
            <v>10310230</v>
          </cell>
          <cell r="Q325">
            <v>8674247.3377999999</v>
          </cell>
          <cell r="R325">
            <v>1401711.0299999993</v>
          </cell>
          <cell r="S325">
            <v>0.13595342004979516</v>
          </cell>
          <cell r="T325">
            <v>3037693.6921999995</v>
          </cell>
          <cell r="U325">
            <v>0.35019680369990835</v>
          </cell>
          <cell r="Y325">
            <v>-0.14852647399731211</v>
          </cell>
          <cell r="Z325">
            <v>-3.1952866975121785E-2</v>
          </cell>
          <cell r="AA325">
            <v>2.9173963361797117E-3</v>
          </cell>
          <cell r="AB325">
            <v>1.8506460184075202E-2</v>
          </cell>
          <cell r="AC325">
            <v>-9.5144533341895432E-4</v>
          </cell>
          <cell r="AD325">
            <v>-1.4940487293535032E-2</v>
          </cell>
        </row>
        <row r="326">
          <cell r="C326" t="str">
            <v>302 CAMPESTRE</v>
          </cell>
          <cell r="D326">
            <v>3821830</v>
          </cell>
          <cell r="E326">
            <v>3349240</v>
          </cell>
          <cell r="F326">
            <v>3301957.659</v>
          </cell>
          <cell r="G326">
            <v>472590</v>
          </cell>
          <cell r="H326">
            <v>0.14110365336613673</v>
          </cell>
          <cell r="I326">
            <v>519872.34100000001</v>
          </cell>
          <cell r="J326">
            <v>0.15744367272033521</v>
          </cell>
          <cell r="N326" t="str">
            <v>390 CD MONTERREY</v>
          </cell>
          <cell r="O326">
            <v>37914429.129999995</v>
          </cell>
          <cell r="P326">
            <v>53008810</v>
          </cell>
          <cell r="Q326">
            <v>7615898.2530000005</v>
          </cell>
          <cell r="R326">
            <v>-15094380.870000005</v>
          </cell>
          <cell r="S326">
            <v>-0.28475230570163723</v>
          </cell>
          <cell r="T326">
            <v>30298530.876999997</v>
          </cell>
          <cell r="U326">
            <v>3.9783266360031808</v>
          </cell>
        </row>
        <row r="327">
          <cell r="C327" t="str">
            <v>107 PUEBLA</v>
          </cell>
          <cell r="D327">
            <v>5722550</v>
          </cell>
          <cell r="E327">
            <v>5193820</v>
          </cell>
          <cell r="F327">
            <v>5120493.1050000004</v>
          </cell>
          <cell r="G327">
            <v>528730</v>
          </cell>
          <cell r="H327">
            <v>0.10179983133801329</v>
          </cell>
          <cell r="I327">
            <v>602056.89499999955</v>
          </cell>
          <cell r="J327">
            <v>0.11757791342636703</v>
          </cell>
          <cell r="N327" t="str">
            <v>203 AMERICAS</v>
          </cell>
        </row>
        <row r="328">
          <cell r="C328" t="str">
            <v>390 CD MONTERREY</v>
          </cell>
          <cell r="D328">
            <v>10384950</v>
          </cell>
          <cell r="E328">
            <v>12279580</v>
          </cell>
          <cell r="F328">
            <v>2279420.3249999997</v>
          </cell>
          <cell r="G328">
            <v>-1894630</v>
          </cell>
          <cell r="H328">
            <v>-0.15429110767632115</v>
          </cell>
          <cell r="I328">
            <v>8105529.6750000007</v>
          </cell>
          <cell r="J328">
            <v>3.5559609546782474</v>
          </cell>
          <cell r="N328" t="str">
            <v>204 LEON</v>
          </cell>
        </row>
        <row r="329">
          <cell r="C329" t="str">
            <v>TOTAL EQUALY STORES</v>
          </cell>
          <cell r="D329">
            <v>99050503</v>
          </cell>
          <cell r="E329">
            <v>114766270</v>
          </cell>
          <cell r="F329">
            <v>100552810.99500002</v>
          </cell>
          <cell r="G329">
            <v>-15715767</v>
          </cell>
          <cell r="H329">
            <v>-0.13693715932390238</v>
          </cell>
          <cell r="I329">
            <v>-1502307.9949999917</v>
          </cell>
          <cell r="J329">
            <v>-1.4940487293534921E-2</v>
          </cell>
          <cell r="N329" t="str">
            <v>TOTAL EQUALY STORES</v>
          </cell>
          <cell r="O329">
            <v>441469618.93000001</v>
          </cell>
          <cell r="P329">
            <v>510048040</v>
          </cell>
          <cell r="Q329">
            <v>441592775.80120009</v>
          </cell>
          <cell r="R329">
            <v>-68578421.069999993</v>
          </cell>
          <cell r="S329">
            <v>-0.13445482717667145</v>
          </cell>
          <cell r="T329">
            <v>-123156.87119999528</v>
          </cell>
          <cell r="U329">
            <v>-2.7889240483303102E-4</v>
          </cell>
        </row>
        <row r="331">
          <cell r="C331" t="str">
            <v>108 POLANCO</v>
          </cell>
          <cell r="D331">
            <v>5581130</v>
          </cell>
          <cell r="E331">
            <v>5292470</v>
          </cell>
          <cell r="F331">
            <v>0</v>
          </cell>
          <cell r="G331">
            <v>288660</v>
          </cell>
          <cell r="H331">
            <v>5.4541641237456195E-2</v>
          </cell>
          <cell r="I331" t="str">
            <v>N/A</v>
          </cell>
          <cell r="N331" t="str">
            <v>108 POLANCO</v>
          </cell>
          <cell r="O331">
            <v>27458282.57</v>
          </cell>
          <cell r="P331">
            <v>26533350</v>
          </cell>
          <cell r="Q331">
            <v>0</v>
          </cell>
          <cell r="R331">
            <v>924932.5700000003</v>
          </cell>
          <cell r="S331">
            <v>3.4859245817056683E-2</v>
          </cell>
          <cell r="T331" t="str">
            <v>N/A</v>
          </cell>
        </row>
        <row r="332">
          <cell r="C332" t="str">
            <v>503 HEROES</v>
          </cell>
          <cell r="D332">
            <v>3662520</v>
          </cell>
          <cell r="E332">
            <v>3408300</v>
          </cell>
          <cell r="F332">
            <v>0</v>
          </cell>
          <cell r="G332">
            <v>254220</v>
          </cell>
          <cell r="H332">
            <v>7.4588504533051658E-2</v>
          </cell>
          <cell r="I332" t="str">
            <v>N/A</v>
          </cell>
          <cell r="N332" t="str">
            <v>203 AMERICAS</v>
          </cell>
          <cell r="O332">
            <v>24444366.990000002</v>
          </cell>
          <cell r="P332">
            <v>23406250</v>
          </cell>
          <cell r="Q332">
            <v>0</v>
          </cell>
          <cell r="R332">
            <v>1038116.9900000021</v>
          </cell>
          <cell r="S332">
            <v>4.4352127743658265E-2</v>
          </cell>
          <cell r="T332" t="str">
            <v>N/A</v>
          </cell>
        </row>
        <row r="333">
          <cell r="C333" t="str">
            <v>502 JUAREZ</v>
          </cell>
          <cell r="D333">
            <v>3429990</v>
          </cell>
          <cell r="E333">
            <v>3408300</v>
          </cell>
          <cell r="F333">
            <v>0</v>
          </cell>
          <cell r="G333">
            <v>21690</v>
          </cell>
          <cell r="H333">
            <v>6.3638764193292285E-3</v>
          </cell>
          <cell r="I333" t="str">
            <v>N/A</v>
          </cell>
          <cell r="N333" t="str">
            <v>204 LEON</v>
          </cell>
          <cell r="O333">
            <v>22252949.789999999</v>
          </cell>
          <cell r="P333">
            <v>24209970</v>
          </cell>
          <cell r="Q333">
            <v>0</v>
          </cell>
          <cell r="R333">
            <v>-1957020.2100000009</v>
          </cell>
          <cell r="S333">
            <v>-8.083530091115354E-2</v>
          </cell>
          <cell r="T333" t="str">
            <v>N/A</v>
          </cell>
        </row>
        <row r="334">
          <cell r="C334" t="str">
            <v>401 VERACRUZ</v>
          </cell>
          <cell r="D334">
            <v>3055840</v>
          </cell>
          <cell r="E334">
            <v>3408300</v>
          </cell>
          <cell r="F334">
            <v>0</v>
          </cell>
          <cell r="G334">
            <v>-352460</v>
          </cell>
          <cell r="H334">
            <v>-0.10341225831059475</v>
          </cell>
          <cell r="I334" t="str">
            <v>N/A</v>
          </cell>
          <cell r="N334" t="str">
            <v>503 HEROES</v>
          </cell>
          <cell r="O334">
            <v>19292019.670000002</v>
          </cell>
          <cell r="P334">
            <v>22172150</v>
          </cell>
          <cell r="Q334">
            <v>0</v>
          </cell>
          <cell r="R334">
            <v>-2880130.3299999982</v>
          </cell>
          <cell r="S334">
            <v>-0.12989855877756551</v>
          </cell>
          <cell r="T334" t="str">
            <v>N/A</v>
          </cell>
        </row>
        <row r="335">
          <cell r="C335" t="str">
            <v>207 MORELIA</v>
          </cell>
          <cell r="D335">
            <v>2997000</v>
          </cell>
          <cell r="E335">
            <v>3375700</v>
          </cell>
          <cell r="F335">
            <v>0</v>
          </cell>
          <cell r="G335">
            <v>-378700</v>
          </cell>
          <cell r="H335">
            <v>-0.11218413958586371</v>
          </cell>
          <cell r="I335" t="str">
            <v>N/A</v>
          </cell>
          <cell r="N335" t="str">
            <v>502 JUAREZ</v>
          </cell>
          <cell r="O335">
            <v>18575841.199999999</v>
          </cell>
          <cell r="P335">
            <v>22172150</v>
          </cell>
          <cell r="Q335">
            <v>0</v>
          </cell>
          <cell r="R335">
            <v>-3596308.8000000007</v>
          </cell>
          <cell r="S335">
            <v>-0.1621993717343605</v>
          </cell>
          <cell r="T335" t="str">
            <v>N/A</v>
          </cell>
        </row>
        <row r="336">
          <cell r="C336" t="str">
            <v>111 VIGA</v>
          </cell>
          <cell r="D336">
            <v>2819570</v>
          </cell>
          <cell r="E336">
            <v>3375700</v>
          </cell>
          <cell r="F336">
            <v>0</v>
          </cell>
          <cell r="G336">
            <v>-556130</v>
          </cell>
          <cell r="H336">
            <v>-0.16474508990727854</v>
          </cell>
          <cell r="I336" t="str">
            <v>N/A</v>
          </cell>
          <cell r="N336" t="str">
            <v>505 CHIHUAHUA</v>
          </cell>
          <cell r="O336">
            <v>15683728.779999999</v>
          </cell>
          <cell r="P336">
            <v>18584650</v>
          </cell>
          <cell r="Q336">
            <v>0</v>
          </cell>
          <cell r="R336">
            <v>-2900921.2200000007</v>
          </cell>
          <cell r="S336">
            <v>-0.15609232457969346</v>
          </cell>
          <cell r="T336" t="str">
            <v>N/A</v>
          </cell>
        </row>
        <row r="337">
          <cell r="C337" t="str">
            <v>205 CORDILLERAS</v>
          </cell>
          <cell r="D337">
            <v>2768455</v>
          </cell>
          <cell r="E337">
            <v>4642400</v>
          </cell>
          <cell r="F337">
            <v>0</v>
          </cell>
          <cell r="G337">
            <v>-1873945</v>
          </cell>
          <cell r="H337">
            <v>-0.40365866793038085</v>
          </cell>
          <cell r="I337" t="str">
            <v>N/A</v>
          </cell>
          <cell r="N337" t="str">
            <v>207 MORELIA</v>
          </cell>
          <cell r="O337">
            <v>15516958.890000001</v>
          </cell>
          <cell r="P337">
            <v>18584650</v>
          </cell>
          <cell r="Q337">
            <v>0</v>
          </cell>
          <cell r="R337">
            <v>-3067691.1099999994</v>
          </cell>
          <cell r="S337">
            <v>-0.16506585327138257</v>
          </cell>
          <cell r="T337" t="str">
            <v>N/A</v>
          </cell>
        </row>
        <row r="338">
          <cell r="C338" t="str">
            <v>505 CHIHUAHUA</v>
          </cell>
          <cell r="D338">
            <v>2727055</v>
          </cell>
          <cell r="E338">
            <v>3375700</v>
          </cell>
          <cell r="F338">
            <v>0</v>
          </cell>
          <cell r="G338">
            <v>-648645</v>
          </cell>
          <cell r="H338">
            <v>-0.19215125751695949</v>
          </cell>
          <cell r="I338" t="str">
            <v>N/A</v>
          </cell>
          <cell r="N338" t="str">
            <v>401 VERACRUZ</v>
          </cell>
          <cell r="O338">
            <v>14457221.25</v>
          </cell>
          <cell r="P338">
            <v>22172150</v>
          </cell>
          <cell r="Q338">
            <v>0</v>
          </cell>
          <cell r="R338">
            <v>-7714928.75</v>
          </cell>
          <cell r="S338">
            <v>-0.3479558252131616</v>
          </cell>
          <cell r="T338" t="str">
            <v>N/A</v>
          </cell>
        </row>
        <row r="339">
          <cell r="C339" t="str">
            <v>504 MEXICALI</v>
          </cell>
          <cell r="D339">
            <v>2578682</v>
          </cell>
          <cell r="E339">
            <v>3375700</v>
          </cell>
          <cell r="F339">
            <v>0</v>
          </cell>
          <cell r="G339">
            <v>-797018</v>
          </cell>
          <cell r="H339">
            <v>-0.23610451165684154</v>
          </cell>
          <cell r="I339" t="str">
            <v>N/A</v>
          </cell>
          <cell r="N339" t="str">
            <v>205 CORDILLERAS</v>
          </cell>
          <cell r="O339">
            <v>13778108.539999999</v>
          </cell>
          <cell r="P339">
            <v>23406250</v>
          </cell>
          <cell r="Q339">
            <v>0</v>
          </cell>
          <cell r="R339">
            <v>-9628141.4600000009</v>
          </cell>
          <cell r="S339">
            <v>-0.41134916785046738</v>
          </cell>
          <cell r="T339" t="str">
            <v>N/A</v>
          </cell>
        </row>
        <row r="340">
          <cell r="C340" t="str">
            <v>112 GUSTAVO BAZ</v>
          </cell>
          <cell r="D340">
            <v>2561495</v>
          </cell>
          <cell r="E340">
            <v>3408300</v>
          </cell>
          <cell r="F340">
            <v>0</v>
          </cell>
          <cell r="G340">
            <v>-846805</v>
          </cell>
          <cell r="H340">
            <v>-0.24845377460904261</v>
          </cell>
          <cell r="I340" t="str">
            <v>N/A</v>
          </cell>
          <cell r="N340" t="str">
            <v>504 MEXICALI</v>
          </cell>
          <cell r="O340">
            <v>13298159.74</v>
          </cell>
          <cell r="P340">
            <v>18584650</v>
          </cell>
          <cell r="Q340">
            <v>0</v>
          </cell>
          <cell r="R340">
            <v>-5286490.26</v>
          </cell>
          <cell r="S340">
            <v>-0.28445465801077774</v>
          </cell>
          <cell r="T340" t="str">
            <v>N/A</v>
          </cell>
        </row>
        <row r="341">
          <cell r="C341" t="str">
            <v>206 AGUASCALIENTES</v>
          </cell>
          <cell r="D341">
            <v>2542160</v>
          </cell>
          <cell r="E341">
            <v>3375700</v>
          </cell>
          <cell r="F341">
            <v>0</v>
          </cell>
          <cell r="G341">
            <v>-833540</v>
          </cell>
          <cell r="H341">
            <v>-0.24692360103089728</v>
          </cell>
          <cell r="I341" t="str">
            <v>N/A</v>
          </cell>
          <cell r="N341" t="str">
            <v>111 VIGA</v>
          </cell>
          <cell r="O341">
            <v>13242328.209999999</v>
          </cell>
          <cell r="P341">
            <v>18584650</v>
          </cell>
          <cell r="Q341">
            <v>0</v>
          </cell>
          <cell r="R341">
            <v>-5342321.790000001</v>
          </cell>
          <cell r="S341">
            <v>-0.28745883242353243</v>
          </cell>
          <cell r="T341" t="str">
            <v>N/A</v>
          </cell>
        </row>
        <row r="342">
          <cell r="C342" t="str">
            <v>109 ROSARIO</v>
          </cell>
          <cell r="D342">
            <v>2069422</v>
          </cell>
          <cell r="E342">
            <v>3375700</v>
          </cell>
          <cell r="F342">
            <v>0</v>
          </cell>
          <cell r="G342">
            <v>-1306278</v>
          </cell>
          <cell r="H342">
            <v>-0.38696507391059631</v>
          </cell>
          <cell r="I342" t="str">
            <v>N/A</v>
          </cell>
          <cell r="N342" t="str">
            <v>206 AGUASCALIENTES</v>
          </cell>
          <cell r="O342">
            <v>12427738.85</v>
          </cell>
          <cell r="P342">
            <v>18584650</v>
          </cell>
          <cell r="Q342">
            <v>0</v>
          </cell>
          <cell r="R342">
            <v>-6156911.1500000004</v>
          </cell>
          <cell r="S342">
            <v>-0.33129013190993639</v>
          </cell>
          <cell r="T342" t="str">
            <v>N/A</v>
          </cell>
        </row>
        <row r="343">
          <cell r="C343" t="str">
            <v>309 RUIZ CORTINES</v>
          </cell>
          <cell r="D343">
            <v>1925080</v>
          </cell>
          <cell r="E343">
            <v>1817020</v>
          </cell>
          <cell r="F343">
            <v>0</v>
          </cell>
          <cell r="G343">
            <v>108060</v>
          </cell>
          <cell r="H343">
            <v>5.9471001970258897E-2</v>
          </cell>
          <cell r="I343" t="str">
            <v>N/A</v>
          </cell>
          <cell r="N343" t="str">
            <v>112 GUSTAVO BAZ</v>
          </cell>
          <cell r="O343">
            <v>11930966.58</v>
          </cell>
          <cell r="P343">
            <v>22172150</v>
          </cell>
          <cell r="Q343">
            <v>0</v>
          </cell>
          <cell r="R343">
            <v>-10241183.42</v>
          </cell>
          <cell r="S343">
            <v>-0.46189401659288787</v>
          </cell>
          <cell r="T343" t="str">
            <v>N/A</v>
          </cell>
        </row>
        <row r="344">
          <cell r="C344" t="str">
            <v>308 BARRAGAN</v>
          </cell>
          <cell r="D344">
            <v>1266300</v>
          </cell>
          <cell r="E344">
            <v>1480530</v>
          </cell>
          <cell r="F344">
            <v>0</v>
          </cell>
          <cell r="G344">
            <v>-214230</v>
          </cell>
          <cell r="H344">
            <v>-0.14469818240765131</v>
          </cell>
          <cell r="I344" t="str">
            <v>N/A</v>
          </cell>
          <cell r="N344" t="str">
            <v>109 ROSARIO</v>
          </cell>
          <cell r="O344">
            <v>10142215.689999999</v>
          </cell>
          <cell r="P344">
            <v>18584650</v>
          </cell>
          <cell r="Q344">
            <v>0</v>
          </cell>
          <cell r="R344">
            <v>-8442434.3100000005</v>
          </cell>
          <cell r="S344">
            <v>-0.45426921195717973</v>
          </cell>
          <cell r="T344" t="str">
            <v>N/A</v>
          </cell>
        </row>
        <row r="345">
          <cell r="C345" t="str">
            <v>305 GARZA GARCIA</v>
          </cell>
          <cell r="D345">
            <v>1051860</v>
          </cell>
          <cell r="E345">
            <v>1413240</v>
          </cell>
          <cell r="F345">
            <v>0</v>
          </cell>
          <cell r="G345">
            <v>-361380</v>
          </cell>
          <cell r="H345">
            <v>-0.25571028275452157</v>
          </cell>
          <cell r="I345" t="str">
            <v>N/A</v>
          </cell>
          <cell r="N345" t="str">
            <v>309 RUIZ CORTINES</v>
          </cell>
          <cell r="O345">
            <v>8204052.3899999997</v>
          </cell>
          <cell r="P345">
            <v>9123190</v>
          </cell>
          <cell r="Q345">
            <v>0</v>
          </cell>
          <cell r="R345">
            <v>-919137.61000000034</v>
          </cell>
          <cell r="S345">
            <v>-0.10074739318155168</v>
          </cell>
          <cell r="T345" t="str">
            <v>N/A</v>
          </cell>
        </row>
        <row r="346">
          <cell r="C346" t="str">
            <v>306 BERNARDO REYES</v>
          </cell>
          <cell r="D346">
            <v>939034</v>
          </cell>
          <cell r="E346">
            <v>1278640</v>
          </cell>
          <cell r="F346">
            <v>0</v>
          </cell>
          <cell r="G346">
            <v>-339606</v>
          </cell>
          <cell r="H346">
            <v>-0.26559938684852658</v>
          </cell>
          <cell r="I346" t="str">
            <v>N/A</v>
          </cell>
          <cell r="N346" t="str">
            <v>308 BARRAGAN</v>
          </cell>
          <cell r="O346">
            <v>5975005.0199999996</v>
          </cell>
          <cell r="P346">
            <v>7433780</v>
          </cell>
          <cell r="Q346">
            <v>0</v>
          </cell>
          <cell r="R346">
            <v>-1458774.9800000004</v>
          </cell>
          <cell r="S346">
            <v>-0.19623596339950877</v>
          </cell>
          <cell r="T346" t="str">
            <v>N/A</v>
          </cell>
        </row>
        <row r="347">
          <cell r="C347" t="str">
            <v>304 TECNOLOGICO</v>
          </cell>
          <cell r="D347">
            <v>694870</v>
          </cell>
          <cell r="E347">
            <v>874860</v>
          </cell>
          <cell r="F347">
            <v>0</v>
          </cell>
          <cell r="G347">
            <v>-179990</v>
          </cell>
          <cell r="H347">
            <v>-0.20573577486683581</v>
          </cell>
          <cell r="I347" t="str">
            <v>N/A</v>
          </cell>
          <cell r="N347" t="str">
            <v>305 GARZA GARCIA</v>
          </cell>
          <cell r="O347">
            <v>5744983.8399999999</v>
          </cell>
          <cell r="P347">
            <v>7095710</v>
          </cell>
          <cell r="Q347">
            <v>0</v>
          </cell>
          <cell r="R347">
            <v>-1350726.1600000001</v>
          </cell>
          <cell r="S347">
            <v>-0.19035814034113574</v>
          </cell>
          <cell r="T347" t="str">
            <v>N/A</v>
          </cell>
        </row>
        <row r="348">
          <cell r="C348" t="str">
            <v>307 MORELOS</v>
          </cell>
          <cell r="D348">
            <v>586320</v>
          </cell>
          <cell r="E348">
            <v>605670</v>
          </cell>
          <cell r="F348">
            <v>0</v>
          </cell>
          <cell r="G348">
            <v>-19350</v>
          </cell>
          <cell r="H348">
            <v>-3.1948090544355878E-2</v>
          </cell>
          <cell r="I348" t="str">
            <v>N/A</v>
          </cell>
          <cell r="N348" t="str">
            <v>306 BERNARDO REYES</v>
          </cell>
          <cell r="O348">
            <v>4503788.54</v>
          </cell>
          <cell r="P348">
            <v>6420540</v>
          </cell>
          <cell r="Q348">
            <v>0</v>
          </cell>
          <cell r="R348">
            <v>-1916751.46</v>
          </cell>
          <cell r="S348">
            <v>-0.29853430708320483</v>
          </cell>
          <cell r="T348" t="str">
            <v>N/A</v>
          </cell>
        </row>
        <row r="349">
          <cell r="C349" t="str">
            <v>113 HAMBURGO</v>
          </cell>
          <cell r="D349">
            <v>474097</v>
          </cell>
          <cell r="E349">
            <v>0</v>
          </cell>
          <cell r="F349">
            <v>0</v>
          </cell>
          <cell r="G349">
            <v>474097</v>
          </cell>
          <cell r="H349">
            <v>0</v>
          </cell>
          <cell r="I349" t="str">
            <v>N/A</v>
          </cell>
          <cell r="N349" t="str">
            <v>304 TECNOLOGICO</v>
          </cell>
          <cell r="O349">
            <v>3448828.95</v>
          </cell>
          <cell r="P349">
            <v>4393040</v>
          </cell>
          <cell r="Q349">
            <v>0</v>
          </cell>
          <cell r="R349">
            <v>-944211.04999999981</v>
          </cell>
          <cell r="S349">
            <v>-0.2149334060240744</v>
          </cell>
          <cell r="T349" t="str">
            <v>N/A</v>
          </cell>
        </row>
        <row r="350">
          <cell r="C350" t="str">
            <v>203 AMERICAS</v>
          </cell>
          <cell r="D350">
            <v>0</v>
          </cell>
          <cell r="E350">
            <v>0</v>
          </cell>
          <cell r="F350">
            <v>0</v>
          </cell>
          <cell r="G350">
            <v>0</v>
          </cell>
          <cell r="H350">
            <v>0</v>
          </cell>
          <cell r="I350" t="str">
            <v>N/A</v>
          </cell>
          <cell r="N350" t="str">
            <v>307 MORELOS</v>
          </cell>
          <cell r="O350">
            <v>2604337.36</v>
          </cell>
          <cell r="P350">
            <v>3040730</v>
          </cell>
          <cell r="Q350">
            <v>0</v>
          </cell>
          <cell r="R350">
            <v>-436392.64000000013</v>
          </cell>
          <cell r="S350">
            <v>-0.14351574786317767</v>
          </cell>
          <cell r="T350" t="str">
            <v>N/A</v>
          </cell>
        </row>
        <row r="351">
          <cell r="C351" t="str">
            <v>204 LEON</v>
          </cell>
          <cell r="D351">
            <v>0</v>
          </cell>
          <cell r="E351">
            <v>0</v>
          </cell>
          <cell r="F351">
            <v>0</v>
          </cell>
          <cell r="G351">
            <v>0</v>
          </cell>
          <cell r="H351">
            <v>0</v>
          </cell>
          <cell r="I351" t="str">
            <v>N/A</v>
          </cell>
          <cell r="N351" t="str">
            <v>113 HAMBURGO</v>
          </cell>
          <cell r="O351">
            <v>1616629.83</v>
          </cell>
          <cell r="P351">
            <v>0</v>
          </cell>
          <cell r="Q351">
            <v>0</v>
          </cell>
          <cell r="R351">
            <v>1616629.83</v>
          </cell>
          <cell r="S351">
            <v>0</v>
          </cell>
          <cell r="T351" t="str">
            <v>N/A</v>
          </cell>
        </row>
        <row r="352">
          <cell r="C352" t="str">
            <v>391 CARRANZA</v>
          </cell>
          <cell r="D352">
            <v>0</v>
          </cell>
          <cell r="E352">
            <v>605670</v>
          </cell>
          <cell r="F352">
            <v>0</v>
          </cell>
          <cell r="G352">
            <v>-605670</v>
          </cell>
          <cell r="H352">
            <v>0</v>
          </cell>
          <cell r="I352" t="str">
            <v>N/A</v>
          </cell>
          <cell r="N352" t="str">
            <v>391 CARRANZA</v>
          </cell>
          <cell r="O352">
            <v>614488.5</v>
          </cell>
          <cell r="P352">
            <v>3040730</v>
          </cell>
          <cell r="Q352">
            <v>0</v>
          </cell>
          <cell r="R352">
            <v>-2426241.5</v>
          </cell>
          <cell r="S352">
            <v>-0.79791415219371664</v>
          </cell>
          <cell r="T352" t="str">
            <v>N/A</v>
          </cell>
        </row>
        <row r="353">
          <cell r="C353" t="str">
            <v>114 CUERNAVACA</v>
          </cell>
          <cell r="D353">
            <v>0</v>
          </cell>
          <cell r="E353">
            <v>5842050</v>
          </cell>
          <cell r="F353">
            <v>0</v>
          </cell>
          <cell r="G353">
            <v>-5842050</v>
          </cell>
          <cell r="H353">
            <v>1</v>
          </cell>
          <cell r="I353" t="str">
            <v>N/A</v>
          </cell>
          <cell r="N353" t="str">
            <v>114 CUERNAVACA</v>
          </cell>
          <cell r="O353">
            <v>0</v>
          </cell>
          <cell r="P353">
            <v>11368560</v>
          </cell>
          <cell r="Q353">
            <v>0</v>
          </cell>
          <cell r="R353">
            <v>-11368560</v>
          </cell>
          <cell r="S353">
            <v>-1</v>
          </cell>
          <cell r="T353" t="str">
            <v>N/A</v>
          </cell>
        </row>
        <row r="354">
          <cell r="C354" t="str">
            <v>506 TORREON</v>
          </cell>
          <cell r="D354">
            <v>0</v>
          </cell>
          <cell r="E354">
            <v>3375700</v>
          </cell>
          <cell r="F354">
            <v>0</v>
          </cell>
          <cell r="G354">
            <v>-3375700</v>
          </cell>
          <cell r="H354">
            <v>2</v>
          </cell>
          <cell r="I354" t="str">
            <v>N/A</v>
          </cell>
          <cell r="N354" t="str">
            <v>506 TORREON</v>
          </cell>
          <cell r="O354">
            <v>0</v>
          </cell>
          <cell r="P354">
            <v>4627230</v>
          </cell>
          <cell r="Q354">
            <v>0</v>
          </cell>
          <cell r="R354">
            <v>-4627230</v>
          </cell>
          <cell r="S354">
            <v>-1</v>
          </cell>
          <cell r="T354" t="str">
            <v>N/A</v>
          </cell>
        </row>
        <row r="355">
          <cell r="C355" t="str">
            <v>507 LAREDO</v>
          </cell>
          <cell r="D355">
            <v>0</v>
          </cell>
          <cell r="E355">
            <v>1687850</v>
          </cell>
          <cell r="F355">
            <v>0</v>
          </cell>
          <cell r="G355">
            <v>-1687850</v>
          </cell>
          <cell r="H355">
            <v>3</v>
          </cell>
          <cell r="I355" t="str">
            <v>N/A</v>
          </cell>
          <cell r="N355" t="str">
            <v>507 LAREDO</v>
          </cell>
          <cell r="O355">
            <v>0</v>
          </cell>
          <cell r="P355">
            <v>1687850</v>
          </cell>
          <cell r="Q355">
            <v>0</v>
          </cell>
          <cell r="R355">
            <v>-1687850</v>
          </cell>
          <cell r="S355">
            <v>-1</v>
          </cell>
          <cell r="T355" t="str">
            <v>N/A</v>
          </cell>
        </row>
        <row r="356">
          <cell r="C356" t="str">
            <v>TOTAL NOT EQUALY STORES</v>
          </cell>
          <cell r="D356">
            <v>43730880</v>
          </cell>
          <cell r="E356">
            <v>62803500</v>
          </cell>
          <cell r="F356">
            <v>0</v>
          </cell>
          <cell r="G356">
            <v>-19072620</v>
          </cell>
          <cell r="H356">
            <v>-0.30368721488452077</v>
          </cell>
          <cell r="I356">
            <v>0</v>
          </cell>
          <cell r="N356" t="str">
            <v>TOTAL NOT EQUALY STORES</v>
          </cell>
          <cell r="O356">
            <v>265213001.18000001</v>
          </cell>
          <cell r="P356">
            <v>355983680</v>
          </cell>
          <cell r="Q356">
            <v>0</v>
          </cell>
          <cell r="R356">
            <v>-90770678.819999993</v>
          </cell>
          <cell r="S356">
            <v>-0.25498550613331483</v>
          </cell>
          <cell r="T356">
            <v>0</v>
          </cell>
        </row>
        <row r="358">
          <cell r="C358" t="str">
            <v>SUBTOTAL</v>
          </cell>
          <cell r="D358">
            <v>142781383</v>
          </cell>
          <cell r="E358">
            <v>177569770</v>
          </cell>
          <cell r="F358">
            <v>100552810.99500002</v>
          </cell>
          <cell r="G358">
            <v>-34788387</v>
          </cell>
          <cell r="H358">
            <v>-0.19591390471474956</v>
          </cell>
          <cell r="I358">
            <v>-1502307.9949999917</v>
          </cell>
          <cell r="J358">
            <v>-1.4940487293534676E-2</v>
          </cell>
          <cell r="N358" t="str">
            <v>SUBTOTAL</v>
          </cell>
          <cell r="O358">
            <v>706682620.11000001</v>
          </cell>
          <cell r="P358">
            <v>866031720</v>
          </cell>
          <cell r="Q358">
            <v>441592775.80120009</v>
          </cell>
          <cell r="R358">
            <v>-159349099.88999999</v>
          </cell>
          <cell r="S358">
            <v>-0.18399914946533369</v>
          </cell>
          <cell r="T358">
            <v>-123156.87119999528</v>
          </cell>
          <cell r="U358">
            <v>-2.7889240483281607E-4</v>
          </cell>
        </row>
        <row r="360">
          <cell r="C360" t="str">
            <v>CASA LA DAGA</v>
          </cell>
          <cell r="D360">
            <v>-44890</v>
          </cell>
          <cell r="E360">
            <v>0</v>
          </cell>
          <cell r="F360">
            <v>0</v>
          </cell>
          <cell r="G360">
            <v>-44890</v>
          </cell>
          <cell r="H360">
            <v>0</v>
          </cell>
          <cell r="I360" t="str">
            <v>N/A</v>
          </cell>
          <cell r="N360" t="str">
            <v>CASA LA DAGA</v>
          </cell>
          <cell r="O360">
            <v>-153606.47</v>
          </cell>
          <cell r="P360">
            <v>0</v>
          </cell>
          <cell r="Q360">
            <v>0</v>
          </cell>
          <cell r="R360">
            <v>-153606.47</v>
          </cell>
          <cell r="S360">
            <v>0</v>
          </cell>
          <cell r="T360" t="str">
            <v>N/A</v>
          </cell>
        </row>
        <row r="361">
          <cell r="C361" t="str">
            <v>PAPELERA URUGUAY</v>
          </cell>
          <cell r="D361">
            <v>12395420</v>
          </cell>
          <cell r="E361">
            <v>0</v>
          </cell>
          <cell r="F361">
            <v>0</v>
          </cell>
          <cell r="G361">
            <v>12395420</v>
          </cell>
          <cell r="H361">
            <v>1</v>
          </cell>
          <cell r="I361" t="str">
            <v>N/A</v>
          </cell>
          <cell r="N361" t="str">
            <v>PAPELERA URUGUAY</v>
          </cell>
          <cell r="O361">
            <v>64057790.420000002</v>
          </cell>
          <cell r="P361">
            <v>0</v>
          </cell>
          <cell r="Q361">
            <v>0</v>
          </cell>
          <cell r="R361">
            <v>64057790.420000002</v>
          </cell>
          <cell r="S361">
            <v>1</v>
          </cell>
          <cell r="T361" t="str">
            <v>N/A</v>
          </cell>
        </row>
        <row r="363">
          <cell r="C363" t="str">
            <v>TOTAL:</v>
          </cell>
          <cell r="D363">
            <v>155131913</v>
          </cell>
          <cell r="E363">
            <v>177569770</v>
          </cell>
          <cell r="F363">
            <v>100552810.99500002</v>
          </cell>
          <cell r="G363">
            <v>-22437857</v>
          </cell>
          <cell r="H363">
            <v>-0.12636079328142402</v>
          </cell>
          <cell r="I363">
            <v>-1502307.9949999917</v>
          </cell>
          <cell r="J363">
            <v>-1.4940487293534676E-2</v>
          </cell>
          <cell r="N363" t="str">
            <v>TOTAL:</v>
          </cell>
          <cell r="O363">
            <v>770586804.05999994</v>
          </cell>
          <cell r="P363">
            <v>866031720</v>
          </cell>
          <cell r="Q363">
            <v>441592775.80120009</v>
          </cell>
          <cell r="R363">
            <v>-95444915.939999983</v>
          </cell>
          <cell r="S363">
            <v>-0.11020949202645836</v>
          </cell>
          <cell r="T363">
            <v>-123156.87119999528</v>
          </cell>
          <cell r="U363">
            <v>-2.7889240483281607E-4</v>
          </cell>
        </row>
        <row r="365">
          <cell r="D365" t="str">
            <v xml:space="preserve">    * INCLUDES REAL INFLATION OF 17.39%</v>
          </cell>
          <cell r="O365" t="str">
            <v xml:space="preserve">    * INCLUDES REAL INFLATION OF 17.39%</v>
          </cell>
        </row>
        <row r="370">
          <cell r="F370" t="str">
            <v>OFFICE DEPOT MEXICO</v>
          </cell>
        </row>
        <row r="371">
          <cell r="F371" t="str">
            <v>COMPARATIVE ANNUAL SALES</v>
          </cell>
        </row>
        <row r="372">
          <cell r="F372" t="str">
            <v>JULY 1999</v>
          </cell>
        </row>
        <row r="374">
          <cell r="F374" t="str">
            <v>*</v>
          </cell>
          <cell r="G374" t="str">
            <v xml:space="preserve">                VARIATIONS</v>
          </cell>
          <cell r="I374" t="str">
            <v>*</v>
          </cell>
        </row>
        <row r="375">
          <cell r="C375" t="str">
            <v>STORE</v>
          </cell>
          <cell r="D375">
            <v>1999</v>
          </cell>
          <cell r="E375" t="str">
            <v>BUDGET</v>
          </cell>
          <cell r="F375">
            <v>1998</v>
          </cell>
          <cell r="G375" t="str">
            <v>VS BUDGET</v>
          </cell>
          <cell r="H375" t="str">
            <v>%</v>
          </cell>
          <cell r="I375" t="str">
            <v>VS 1998</v>
          </cell>
          <cell r="J375" t="str">
            <v>%</v>
          </cell>
        </row>
        <row r="378">
          <cell r="C378" t="str">
            <v>309 RUIZ CORTINES</v>
          </cell>
          <cell r="D378">
            <v>1549980</v>
          </cell>
          <cell r="E378">
            <v>1226860</v>
          </cell>
          <cell r="F378">
            <v>665185.13600000006</v>
          </cell>
          <cell r="G378">
            <v>323120</v>
          </cell>
          <cell r="H378">
            <v>0.26337153383434142</v>
          </cell>
          <cell r="I378">
            <v>884794.86399999994</v>
          </cell>
          <cell r="J378">
            <v>1.3301482792002735</v>
          </cell>
        </row>
        <row r="379">
          <cell r="C379" t="str">
            <v>204 LEON</v>
          </cell>
          <cell r="D379">
            <v>3809980</v>
          </cell>
          <cell r="E379">
            <v>3326570</v>
          </cell>
          <cell r="F379">
            <v>3261565.3840000001</v>
          </cell>
          <cell r="G379">
            <v>483410</v>
          </cell>
          <cell r="H379">
            <v>0.14531784991748253</v>
          </cell>
          <cell r="I379">
            <v>548414.61599999992</v>
          </cell>
          <cell r="J379">
            <v>0.16814460280033439</v>
          </cell>
        </row>
        <row r="380">
          <cell r="C380" t="str">
            <v>302 CAMPESTRE</v>
          </cell>
          <cell r="D380">
            <v>2962470</v>
          </cell>
          <cell r="E380">
            <v>2588770</v>
          </cell>
          <cell r="F380">
            <v>2538176.256000001</v>
          </cell>
          <cell r="G380">
            <v>373700</v>
          </cell>
          <cell r="H380">
            <v>0.14435426862950362</v>
          </cell>
          <cell r="I380">
            <v>424293.74399999902</v>
          </cell>
          <cell r="J380">
            <v>0.16716480701330738</v>
          </cell>
        </row>
        <row r="381">
          <cell r="C381" t="str">
            <v>203 AMERICAS</v>
          </cell>
          <cell r="D381">
            <v>3994680</v>
          </cell>
          <cell r="E381">
            <v>3544370</v>
          </cell>
          <cell r="F381">
            <v>3475116.568</v>
          </cell>
          <cell r="G381">
            <v>450310</v>
          </cell>
          <cell r="H381">
            <v>0.12704937689913853</v>
          </cell>
          <cell r="I381">
            <v>519563.43200000003</v>
          </cell>
          <cell r="J381">
            <v>0.14950964142737222</v>
          </cell>
        </row>
        <row r="382">
          <cell r="C382" t="str">
            <v>106 QUERETARO</v>
          </cell>
          <cell r="D382">
            <v>4671970</v>
          </cell>
          <cell r="E382">
            <v>4243630</v>
          </cell>
          <cell r="F382">
            <v>4160713.4800000009</v>
          </cell>
          <cell r="G382">
            <v>428340</v>
          </cell>
          <cell r="H382">
            <v>0.10093716935736619</v>
          </cell>
          <cell r="I382">
            <v>511256.51999999909</v>
          </cell>
          <cell r="J382">
            <v>0.1228771273142315</v>
          </cell>
        </row>
        <row r="383">
          <cell r="C383" t="str">
            <v>308 BARRAGAN</v>
          </cell>
          <cell r="D383">
            <v>889800</v>
          </cell>
          <cell r="E383">
            <v>858040</v>
          </cell>
          <cell r="F383">
            <v>534919.61600000004</v>
          </cell>
          <cell r="G383">
            <v>31760</v>
          </cell>
          <cell r="H383">
            <v>3.701459139434049E-2</v>
          </cell>
          <cell r="I383">
            <v>354880.38399999996</v>
          </cell>
          <cell r="J383">
            <v>0.66342750085276347</v>
          </cell>
        </row>
        <row r="384">
          <cell r="C384" t="str">
            <v>107 PUEBLA</v>
          </cell>
          <cell r="D384">
            <v>4420560</v>
          </cell>
          <cell r="E384">
            <v>4276500</v>
          </cell>
          <cell r="F384">
            <v>4192934.5920000002</v>
          </cell>
          <cell r="G384">
            <v>144060</v>
          </cell>
          <cell r="H384">
            <v>3.3686425815503407E-2</v>
          </cell>
          <cell r="I384">
            <v>227625.40799999982</v>
          </cell>
          <cell r="J384">
            <v>5.4287850908598223E-2</v>
          </cell>
        </row>
        <row r="385">
          <cell r="C385" t="str">
            <v>103 LINDAVISTA</v>
          </cell>
          <cell r="D385">
            <v>6279670</v>
          </cell>
          <cell r="E385">
            <v>6389380</v>
          </cell>
          <cell r="F385">
            <v>6264542.5920000002</v>
          </cell>
          <cell r="G385">
            <v>-109710</v>
          </cell>
          <cell r="H385">
            <v>-1.7170680097286395E-2</v>
          </cell>
          <cell r="I385">
            <v>15127.407999999821</v>
          </cell>
          <cell r="J385">
            <v>2.4147665656097939E-3</v>
          </cell>
        </row>
        <row r="386">
          <cell r="C386" t="str">
            <v>303 UNIVERSIDAD</v>
          </cell>
          <cell r="D386">
            <v>1899970</v>
          </cell>
          <cell r="E386">
            <v>1945610</v>
          </cell>
          <cell r="F386">
            <v>1621448.7520000001</v>
          </cell>
          <cell r="G386">
            <v>-45640</v>
          </cell>
          <cell r="H386">
            <v>-2.3457938641351594E-2</v>
          </cell>
          <cell r="I386">
            <v>278521.24799999991</v>
          </cell>
          <cell r="J386">
            <v>0.17177308111431433</v>
          </cell>
        </row>
        <row r="387">
          <cell r="C387" t="str">
            <v>301 GARZA SADA</v>
          </cell>
          <cell r="D387">
            <v>2560110</v>
          </cell>
          <cell r="E387">
            <v>2697850</v>
          </cell>
          <cell r="F387">
            <v>2645092.2960000001</v>
          </cell>
          <cell r="G387">
            <v>-137740</v>
          </cell>
          <cell r="H387">
            <v>-5.105547009655842E-2</v>
          </cell>
          <cell r="I387">
            <v>-84982.296000000089</v>
          </cell>
          <cell r="J387">
            <v>-3.212829137513018E-2</v>
          </cell>
        </row>
        <row r="388">
          <cell r="C388" t="str">
            <v>101 ACOXPA</v>
          </cell>
          <cell r="D388">
            <v>5752796</v>
          </cell>
          <cell r="E388">
            <v>6537140</v>
          </cell>
          <cell r="F388">
            <v>6409403.0000000009</v>
          </cell>
          <cell r="G388">
            <v>-784344</v>
          </cell>
          <cell r="H388">
            <v>-0.1199827447477031</v>
          </cell>
          <cell r="I388">
            <v>-656607.00000000093</v>
          </cell>
          <cell r="J388">
            <v>-0.10244433061862401</v>
          </cell>
        </row>
        <row r="389">
          <cell r="C389" t="str">
            <v>105 TOLUCA</v>
          </cell>
          <cell r="D389">
            <v>4209400</v>
          </cell>
          <cell r="E389">
            <v>4854920</v>
          </cell>
          <cell r="F389">
            <v>4760051.9120000005</v>
          </cell>
          <cell r="G389">
            <v>-645520</v>
          </cell>
          <cell r="H389">
            <v>-0.13296202615079133</v>
          </cell>
          <cell r="I389">
            <v>-550651.91200000048</v>
          </cell>
          <cell r="J389">
            <v>-0.11568191317658061</v>
          </cell>
        </row>
        <row r="390">
          <cell r="C390" t="str">
            <v>202 LOPEZ MATEOS</v>
          </cell>
          <cell r="D390">
            <v>4656300</v>
          </cell>
          <cell r="E390">
            <v>5499890</v>
          </cell>
          <cell r="F390">
            <v>5500271.3920000009</v>
          </cell>
          <cell r="G390">
            <v>-843590</v>
          </cell>
          <cell r="H390">
            <v>-0.15338306766135323</v>
          </cell>
          <cell r="I390">
            <v>-843971.39200000092</v>
          </cell>
          <cell r="J390">
            <v>-0.15344177256917446</v>
          </cell>
        </row>
        <row r="391">
          <cell r="C391" t="str">
            <v>201 INDEPENDENCIA</v>
          </cell>
          <cell r="D391">
            <v>4514880</v>
          </cell>
          <cell r="E391">
            <v>5340740</v>
          </cell>
          <cell r="F391">
            <v>4900101.9759999998</v>
          </cell>
          <cell r="G391">
            <v>-825860</v>
          </cell>
          <cell r="H391">
            <v>-0.15463400202968125</v>
          </cell>
          <cell r="I391">
            <v>-385221.97599999979</v>
          </cell>
          <cell r="J391">
            <v>-7.8615093703511052E-2</v>
          </cell>
        </row>
        <row r="392">
          <cell r="C392" t="str">
            <v>307 MORELOS</v>
          </cell>
          <cell r="D392">
            <v>405450</v>
          </cell>
          <cell r="E392">
            <v>488970</v>
          </cell>
          <cell r="F392">
            <v>67719.344000000012</v>
          </cell>
          <cell r="G392">
            <v>-83520</v>
          </cell>
          <cell r="H392">
            <v>-0.1708080250322106</v>
          </cell>
          <cell r="I392">
            <v>337730.65599999996</v>
          </cell>
          <cell r="J392">
            <v>4.9872109806615956</v>
          </cell>
        </row>
        <row r="393">
          <cell r="C393" t="str">
            <v>104 VALLE</v>
          </cell>
          <cell r="D393">
            <v>7305600</v>
          </cell>
          <cell r="E393">
            <v>8864230</v>
          </cell>
          <cell r="F393">
            <v>8691027.5760000013</v>
          </cell>
          <cell r="G393">
            <v>-1558630</v>
          </cell>
          <cell r="H393">
            <v>-0.17583365955080132</v>
          </cell>
          <cell r="I393">
            <v>-1385427.5760000013</v>
          </cell>
          <cell r="J393">
            <v>-0.15940894950394768</v>
          </cell>
        </row>
        <row r="394">
          <cell r="C394" t="str">
            <v>502 JUAREZ</v>
          </cell>
          <cell r="D394">
            <v>3051730</v>
          </cell>
          <cell r="E394">
            <v>3839130</v>
          </cell>
          <cell r="F394">
            <v>2538539.08</v>
          </cell>
          <cell r="G394">
            <v>-787400</v>
          </cell>
          <cell r="H394">
            <v>-0.20509855097378837</v>
          </cell>
          <cell r="I394">
            <v>513190.91999999993</v>
          </cell>
          <cell r="J394">
            <v>0.20215994468755616</v>
          </cell>
        </row>
        <row r="395">
          <cell r="C395" t="str">
            <v>390 CD MONTERREY</v>
          </cell>
          <cell r="D395">
            <v>7451280</v>
          </cell>
          <cell r="E395">
            <v>9802260</v>
          </cell>
          <cell r="F395">
            <v>3957578.8560000001</v>
          </cell>
          <cell r="G395">
            <v>-2350980</v>
          </cell>
          <cell r="H395">
            <v>-0.23984060818627539</v>
          </cell>
          <cell r="I395">
            <v>3493701.1439999999</v>
          </cell>
          <cell r="J395">
            <v>0.88278749991381078</v>
          </cell>
        </row>
        <row r="396">
          <cell r="C396" t="str">
            <v>305 GARZA GARCIA</v>
          </cell>
          <cell r="D396">
            <v>864250</v>
          </cell>
          <cell r="E396">
            <v>1182390</v>
          </cell>
          <cell r="F396">
            <v>489601.72800000012</v>
          </cell>
          <cell r="G396">
            <v>-318140</v>
          </cell>
          <cell r="H396">
            <v>-0.2690651984539788</v>
          </cell>
          <cell r="I396">
            <v>374648.27199999988</v>
          </cell>
          <cell r="J396">
            <v>0.76521027311406842</v>
          </cell>
        </row>
        <row r="397">
          <cell r="C397" t="str">
            <v>304 TECNOLOGICO</v>
          </cell>
          <cell r="D397">
            <v>600260</v>
          </cell>
          <cell r="E397">
            <v>840560</v>
          </cell>
          <cell r="F397">
            <v>669457.09600000002</v>
          </cell>
          <cell r="G397">
            <v>-240300</v>
          </cell>
          <cell r="H397">
            <v>-0.28588084134386604</v>
          </cell>
          <cell r="I397">
            <v>-69197.09600000002</v>
          </cell>
          <cell r="J397">
            <v>-0.10336300326555958</v>
          </cell>
        </row>
        <row r="398">
          <cell r="C398" t="str">
            <v>306 BERNARDO REYES</v>
          </cell>
          <cell r="D398">
            <v>705500</v>
          </cell>
          <cell r="E398">
            <v>1009120</v>
          </cell>
          <cell r="F398">
            <v>604499.89600000007</v>
          </cell>
          <cell r="G398">
            <v>-303620</v>
          </cell>
          <cell r="H398">
            <v>-0.30087601078167114</v>
          </cell>
          <cell r="I398">
            <v>101000.10399999993</v>
          </cell>
          <cell r="J398">
            <v>0.16708043238439196</v>
          </cell>
        </row>
        <row r="399">
          <cell r="C399" t="str">
            <v>190 CD MEXICO</v>
          </cell>
          <cell r="D399">
            <v>6459210</v>
          </cell>
          <cell r="E399">
            <v>9508900</v>
          </cell>
          <cell r="F399">
            <v>7607658.5199999996</v>
          </cell>
          <cell r="G399">
            <v>-3049690</v>
          </cell>
          <cell r="H399">
            <v>-0.32071953643428786</v>
          </cell>
          <cell r="I399">
            <v>-1148448.5199999996</v>
          </cell>
          <cell r="J399">
            <v>-0.15095952545462044</v>
          </cell>
        </row>
        <row r="400">
          <cell r="C400" t="str">
            <v>102 STA. MONICA</v>
          </cell>
          <cell r="D400">
            <v>4573610</v>
          </cell>
          <cell r="E400">
            <v>7340080</v>
          </cell>
          <cell r="F400">
            <v>7197374.8000000007</v>
          </cell>
          <cell r="G400">
            <v>-2766470</v>
          </cell>
          <cell r="H400">
            <v>-0.37689916186199601</v>
          </cell>
          <cell r="I400">
            <v>-2623764.8000000007</v>
          </cell>
          <cell r="J400">
            <v>-0.36454469482400731</v>
          </cell>
        </row>
        <row r="401">
          <cell r="C401" t="str">
            <v>501 TIJUANA</v>
          </cell>
          <cell r="D401">
            <v>2718740</v>
          </cell>
          <cell r="E401">
            <v>4812620</v>
          </cell>
          <cell r="F401">
            <v>4718584.6400000006</v>
          </cell>
          <cell r="G401">
            <v>-2093880</v>
          </cell>
          <cell r="H401">
            <v>-0.43508109927648553</v>
          </cell>
          <cell r="I401">
            <v>-1999844.6400000006</v>
          </cell>
          <cell r="J401">
            <v>-0.42382298773388127</v>
          </cell>
        </row>
        <row r="402">
          <cell r="C402" t="str">
            <v>TOTAL EQUALY STORES</v>
          </cell>
          <cell r="D402">
            <v>86308196</v>
          </cell>
          <cell r="E402">
            <v>101018530</v>
          </cell>
          <cell r="F402">
            <v>87471564.487999991</v>
          </cell>
          <cell r="G402">
            <v>-14710334</v>
          </cell>
          <cell r="H402">
            <v>-0.14562015503492276</v>
          </cell>
          <cell r="I402">
            <v>-1163368.4880000064</v>
          </cell>
          <cell r="J402">
            <v>-1.3299962048347602E-2</v>
          </cell>
        </row>
        <row r="404">
          <cell r="C404" t="str">
            <v>108 POLANCO</v>
          </cell>
          <cell r="D404">
            <v>4428030</v>
          </cell>
          <cell r="E404">
            <v>4243630</v>
          </cell>
          <cell r="F404">
            <v>0</v>
          </cell>
          <cell r="G404">
            <v>184400</v>
          </cell>
          <cell r="H404">
            <v>4.3453364218841051E-2</v>
          </cell>
          <cell r="I404" t="str">
            <v>N/A</v>
          </cell>
        </row>
        <row r="405">
          <cell r="C405" t="str">
            <v>113 HAMBURGO</v>
          </cell>
          <cell r="D405">
            <v>334240</v>
          </cell>
          <cell r="E405">
            <v>0</v>
          </cell>
          <cell r="F405">
            <v>0</v>
          </cell>
          <cell r="G405">
            <v>334240</v>
          </cell>
          <cell r="H405">
            <v>0</v>
          </cell>
          <cell r="I405" t="str">
            <v>N/A</v>
          </cell>
        </row>
        <row r="406">
          <cell r="C406" t="str">
            <v>207 MORELIA</v>
          </cell>
          <cell r="D406">
            <v>2680090</v>
          </cell>
          <cell r="E406">
            <v>2697810</v>
          </cell>
          <cell r="F406">
            <v>0</v>
          </cell>
          <cell r="G406">
            <v>-17720</v>
          </cell>
          <cell r="H406">
            <v>-6.5682905764304911E-3</v>
          </cell>
          <cell r="I406" t="str">
            <v>N/A</v>
          </cell>
        </row>
        <row r="407">
          <cell r="C407" t="str">
            <v>111 VIGA</v>
          </cell>
          <cell r="D407">
            <v>2489300</v>
          </cell>
          <cell r="E407">
            <v>2697810</v>
          </cell>
          <cell r="F407">
            <v>0</v>
          </cell>
          <cell r="G407">
            <v>-208510</v>
          </cell>
          <cell r="H407">
            <v>-7.7288615580785924E-2</v>
          </cell>
          <cell r="I407" t="str">
            <v>N/A</v>
          </cell>
        </row>
        <row r="408">
          <cell r="C408" t="str">
            <v>505 CHIHUAHUA</v>
          </cell>
          <cell r="D408">
            <v>2131300</v>
          </cell>
          <cell r="E408">
            <v>2697810</v>
          </cell>
          <cell r="F408">
            <v>0</v>
          </cell>
          <cell r="G408">
            <v>-566510</v>
          </cell>
          <cell r="H408">
            <v>-0.20998884280212471</v>
          </cell>
          <cell r="I408" t="str">
            <v>N/A</v>
          </cell>
        </row>
        <row r="409">
          <cell r="C409" t="str">
            <v>206 AGUASCALIENTES</v>
          </cell>
          <cell r="D409">
            <v>2078960</v>
          </cell>
          <cell r="E409">
            <v>2697850</v>
          </cell>
          <cell r="F409">
            <v>0</v>
          </cell>
          <cell r="G409">
            <v>-618890</v>
          </cell>
          <cell r="H409">
            <v>-0.22940118983635116</v>
          </cell>
          <cell r="I409" t="str">
            <v>N/A</v>
          </cell>
        </row>
        <row r="410">
          <cell r="C410" t="str">
            <v>503 HEROES</v>
          </cell>
          <cell r="D410">
            <v>2735202</v>
          </cell>
          <cell r="E410">
            <v>3839130</v>
          </cell>
          <cell r="F410">
            <v>0</v>
          </cell>
          <cell r="G410">
            <v>-1103928</v>
          </cell>
          <cell r="H410">
            <v>-0.28754639723062259</v>
          </cell>
          <cell r="I410" t="str">
            <v>N/A</v>
          </cell>
        </row>
        <row r="411">
          <cell r="C411" t="str">
            <v>205 CORDILLERAS</v>
          </cell>
          <cell r="D411">
            <v>2479130</v>
          </cell>
          <cell r="E411">
            <v>3544370</v>
          </cell>
          <cell r="F411">
            <v>0</v>
          </cell>
          <cell r="G411">
            <v>-1065240</v>
          </cell>
          <cell r="H411">
            <v>-0.30054424340573926</v>
          </cell>
          <cell r="I411" t="str">
            <v>N/A</v>
          </cell>
        </row>
        <row r="412">
          <cell r="C412" t="str">
            <v>401 VERACRUZ</v>
          </cell>
          <cell r="D412">
            <v>2624840</v>
          </cell>
          <cell r="E412">
            <v>3839130</v>
          </cell>
          <cell r="F412">
            <v>0</v>
          </cell>
          <cell r="G412">
            <v>-1214290</v>
          </cell>
          <cell r="H412">
            <v>-0.31629301430271961</v>
          </cell>
          <cell r="I412" t="str">
            <v>N/A</v>
          </cell>
        </row>
        <row r="413">
          <cell r="C413" t="str">
            <v>504 MEXICALI</v>
          </cell>
          <cell r="D413">
            <v>1802330</v>
          </cell>
          <cell r="E413">
            <v>2697810</v>
          </cell>
          <cell r="F413">
            <v>0</v>
          </cell>
          <cell r="G413">
            <v>-895480</v>
          </cell>
          <cell r="H413">
            <v>-0.3319284901457108</v>
          </cell>
          <cell r="I413" t="str">
            <v>N/A</v>
          </cell>
        </row>
        <row r="414">
          <cell r="C414" t="str">
            <v>109 ROSARIO</v>
          </cell>
          <cell r="D414">
            <v>1505210</v>
          </cell>
          <cell r="E414">
            <v>2697810</v>
          </cell>
          <cell r="F414">
            <v>0</v>
          </cell>
          <cell r="G414">
            <v>-1192600</v>
          </cell>
          <cell r="H414">
            <v>-0.4420622653189068</v>
          </cell>
          <cell r="I414" t="str">
            <v>N/A</v>
          </cell>
        </row>
        <row r="415">
          <cell r="C415" t="str">
            <v>112 GUSTAVO BAZ</v>
          </cell>
          <cell r="D415">
            <v>1952390</v>
          </cell>
          <cell r="E415">
            <v>3839130</v>
          </cell>
          <cell r="F415">
            <v>0</v>
          </cell>
          <cell r="G415">
            <v>-1886740</v>
          </cell>
          <cell r="H415">
            <v>-0.49144988578141402</v>
          </cell>
          <cell r="I415" t="str">
            <v>N/A</v>
          </cell>
        </row>
        <row r="416">
          <cell r="C416" t="str">
            <v>114 CUERNAVACA</v>
          </cell>
          <cell r="D416">
            <v>1519920</v>
          </cell>
          <cell r="E416">
            <v>4854920</v>
          </cell>
          <cell r="F416">
            <v>0</v>
          </cell>
          <cell r="G416">
            <v>-3335000</v>
          </cell>
          <cell r="H416">
            <v>-0.68693201947714888</v>
          </cell>
          <cell r="I416" t="str">
            <v>N/A</v>
          </cell>
        </row>
        <row r="417">
          <cell r="C417" t="str">
            <v>507 LAREDO</v>
          </cell>
          <cell r="D417">
            <v>726470</v>
          </cell>
          <cell r="E417">
            <v>2697810</v>
          </cell>
          <cell r="F417">
            <v>0</v>
          </cell>
          <cell r="G417">
            <v>-1971340</v>
          </cell>
          <cell r="H417">
            <v>-0.73071861991763698</v>
          </cell>
          <cell r="I417" t="str">
            <v>N/A</v>
          </cell>
        </row>
        <row r="418">
          <cell r="C418" t="str">
            <v>402 MERIDA</v>
          </cell>
          <cell r="D418">
            <v>0</v>
          </cell>
          <cell r="E418">
            <v>1348900</v>
          </cell>
          <cell r="F418">
            <v>0</v>
          </cell>
          <cell r="G418">
            <v>-1348900</v>
          </cell>
          <cell r="H418">
            <v>-1</v>
          </cell>
          <cell r="I418" t="str">
            <v>N/A</v>
          </cell>
        </row>
        <row r="419">
          <cell r="C419" t="str">
            <v>391 CARRANZA</v>
          </cell>
          <cell r="D419">
            <v>0</v>
          </cell>
          <cell r="E419">
            <v>488970</v>
          </cell>
          <cell r="F419">
            <v>0</v>
          </cell>
          <cell r="G419">
            <v>-488970</v>
          </cell>
          <cell r="H419">
            <v>-1</v>
          </cell>
          <cell r="I419" t="str">
            <v>N/A</v>
          </cell>
        </row>
        <row r="420">
          <cell r="C420" t="str">
            <v>506 TORREON</v>
          </cell>
          <cell r="D420">
            <v>0</v>
          </cell>
          <cell r="E420">
            <v>2697810</v>
          </cell>
          <cell r="F420">
            <v>0</v>
          </cell>
          <cell r="G420">
            <v>-2697810</v>
          </cell>
          <cell r="H420">
            <v>-1</v>
          </cell>
          <cell r="I420" t="str">
            <v>N/A</v>
          </cell>
        </row>
        <row r="421">
          <cell r="C421" t="str">
            <v>502 JUAREZ</v>
          </cell>
        </row>
        <row r="422">
          <cell r="C422" t="str">
            <v>309 RUIZ CORTINES</v>
          </cell>
        </row>
        <row r="423">
          <cell r="C423" t="str">
            <v>308 BARRAGAN</v>
          </cell>
        </row>
        <row r="424">
          <cell r="C424" t="str">
            <v>305 GARZA GARCIA</v>
          </cell>
        </row>
        <row r="425">
          <cell r="C425" t="str">
            <v>306 BERNARDO REYES</v>
          </cell>
        </row>
        <row r="426">
          <cell r="C426" t="str">
            <v>304 TECNOLOGICO</v>
          </cell>
        </row>
        <row r="427">
          <cell r="C427" t="str">
            <v>307 MORELOS</v>
          </cell>
        </row>
        <row r="428">
          <cell r="C428" t="str">
            <v>203 AMERICAS</v>
          </cell>
        </row>
        <row r="429">
          <cell r="C429" t="str">
            <v>204 LEON</v>
          </cell>
        </row>
        <row r="430">
          <cell r="C430" t="str">
            <v>TOTAL NOT EQUALY STORES</v>
          </cell>
          <cell r="D430">
            <v>29487412</v>
          </cell>
          <cell r="E430">
            <v>47580700</v>
          </cell>
          <cell r="F430">
            <v>0</v>
          </cell>
          <cell r="G430">
            <v>-18093288</v>
          </cell>
          <cell r="H430">
            <v>-0.38026527562646195</v>
          </cell>
          <cell r="I430">
            <v>0</v>
          </cell>
        </row>
        <row r="432">
          <cell r="C432" t="str">
            <v>SUBTOTAL</v>
          </cell>
          <cell r="D432">
            <v>115795608</v>
          </cell>
          <cell r="E432">
            <v>148599230</v>
          </cell>
          <cell r="F432">
            <v>87471564.487999991</v>
          </cell>
          <cell r="G432">
            <v>-32803622</v>
          </cell>
          <cell r="H432">
            <v>-0.22075230134099622</v>
          </cell>
          <cell r="I432">
            <v>-1163368.4880000064</v>
          </cell>
          <cell r="J432">
            <v>-1.3299962048347793E-2</v>
          </cell>
        </row>
        <row r="434">
          <cell r="C434" t="str">
            <v>CASA LA DAGA</v>
          </cell>
          <cell r="D434">
            <v>-118860</v>
          </cell>
          <cell r="E434">
            <v>0</v>
          </cell>
          <cell r="F434">
            <v>0</v>
          </cell>
          <cell r="G434">
            <v>-118860</v>
          </cell>
          <cell r="H434">
            <v>0</v>
          </cell>
          <cell r="I434" t="str">
            <v>N/A</v>
          </cell>
        </row>
        <row r="435">
          <cell r="C435" t="str">
            <v>PAPELERA URUGUAY</v>
          </cell>
          <cell r="D435">
            <v>12132310</v>
          </cell>
          <cell r="E435">
            <v>0</v>
          </cell>
          <cell r="F435">
            <v>0</v>
          </cell>
          <cell r="G435">
            <v>12132310</v>
          </cell>
          <cell r="H435">
            <v>1</v>
          </cell>
          <cell r="I435" t="str">
            <v>N/A</v>
          </cell>
        </row>
        <row r="437">
          <cell r="C437" t="str">
            <v>TOTAL:</v>
          </cell>
          <cell r="D437">
            <v>127809058</v>
          </cell>
          <cell r="E437">
            <v>148599230</v>
          </cell>
          <cell r="F437">
            <v>87471564.487999991</v>
          </cell>
          <cell r="G437">
            <v>-20790172</v>
          </cell>
          <cell r="H437">
            <v>-0.13990766977729296</v>
          </cell>
          <cell r="I437">
            <v>-1163368.4880000064</v>
          </cell>
          <cell r="J437">
            <v>-1.3299962048347793E-2</v>
          </cell>
        </row>
        <row r="439">
          <cell r="D439" t="str">
            <v xml:space="preserve">    * INCLUDES REAL INFLATION OF 17.04%</v>
          </cell>
        </row>
        <row r="445">
          <cell r="F445" t="str">
            <v>OFFICE DEPOT MEXICO</v>
          </cell>
          <cell r="Q445" t="str">
            <v>OFFICE DEPOT MEXICO</v>
          </cell>
        </row>
        <row r="446">
          <cell r="F446" t="str">
            <v>COMPARATIVE ANNUAL SALES</v>
          </cell>
          <cell r="Q446" t="str">
            <v>COMPARATIVE ANNUAL SALES</v>
          </cell>
        </row>
        <row r="447">
          <cell r="F447" t="str">
            <v>AUGUST 1999</v>
          </cell>
          <cell r="Q447" t="str">
            <v>YTD AUGUST 1999</v>
          </cell>
        </row>
        <row r="449">
          <cell r="F449" t="str">
            <v>*</v>
          </cell>
          <cell r="G449" t="str">
            <v xml:space="preserve">                VARIATIONS</v>
          </cell>
          <cell r="I449" t="str">
            <v>*</v>
          </cell>
          <cell r="Q449" t="str">
            <v>*</v>
          </cell>
          <cell r="T449" t="str">
            <v>VARIATIONS</v>
          </cell>
        </row>
        <row r="450">
          <cell r="C450" t="str">
            <v>STORE</v>
          </cell>
          <cell r="D450">
            <v>1999</v>
          </cell>
          <cell r="E450" t="str">
            <v>BUDGET</v>
          </cell>
          <cell r="F450">
            <v>1998</v>
          </cell>
          <cell r="G450" t="str">
            <v>VS BUDGET</v>
          </cell>
          <cell r="H450" t="str">
            <v>%</v>
          </cell>
          <cell r="I450" t="str">
            <v>VS 1998</v>
          </cell>
          <cell r="J450" t="str">
            <v>%</v>
          </cell>
          <cell r="N450" t="str">
            <v>STORE</v>
          </cell>
          <cell r="O450">
            <v>1999</v>
          </cell>
          <cell r="P450" t="str">
            <v>BUDGET</v>
          </cell>
          <cell r="Q450">
            <v>1998</v>
          </cell>
          <cell r="R450" t="str">
            <v>VS BUDGET</v>
          </cell>
          <cell r="S450" t="str">
            <v>%</v>
          </cell>
          <cell r="T450" t="str">
            <v>VS 1998</v>
          </cell>
          <cell r="U450" t="str">
            <v>%</v>
          </cell>
        </row>
        <row r="453">
          <cell r="C453" t="str">
            <v>390 CD MONTERREY</v>
          </cell>
          <cell r="D453">
            <v>6853340</v>
          </cell>
          <cell r="E453">
            <v>9761410</v>
          </cell>
          <cell r="F453">
            <v>5007660.4934999999</v>
          </cell>
          <cell r="G453">
            <v>-2908070</v>
          </cell>
          <cell r="H453">
            <v>-0.29791495286029379</v>
          </cell>
          <cell r="I453">
            <v>1845679.5065000001</v>
          </cell>
          <cell r="J453">
            <v>0.36857121382244529</v>
          </cell>
          <cell r="N453" t="str">
            <v>390 CD MONTERREY</v>
          </cell>
          <cell r="O453">
            <v>52219049.129999995</v>
          </cell>
          <cell r="P453">
            <v>72572480</v>
          </cell>
          <cell r="Q453">
            <v>16581137.602500001</v>
          </cell>
          <cell r="R453">
            <v>-20353430.870000005</v>
          </cell>
          <cell r="S453">
            <v>-0.28045659828629266</v>
          </cell>
          <cell r="T453">
            <v>35637911.527499996</v>
          </cell>
          <cell r="U453">
            <v>2.149304371138367</v>
          </cell>
        </row>
        <row r="454">
          <cell r="C454" t="str">
            <v>309 RUIZ CORTINES</v>
          </cell>
          <cell r="D454">
            <v>2440280</v>
          </cell>
          <cell r="E454">
            <v>1443500</v>
          </cell>
          <cell r="F454">
            <v>1369230.5655</v>
          </cell>
          <cell r="G454">
            <v>996780</v>
          </cell>
          <cell r="H454">
            <v>0.69052996189816418</v>
          </cell>
          <cell r="I454">
            <v>1071049.4345</v>
          </cell>
          <cell r="J454">
            <v>0.78222723147352924</v>
          </cell>
          <cell r="N454" t="str">
            <v>106 QUERETARO</v>
          </cell>
          <cell r="O454">
            <v>39332724.759999998</v>
          </cell>
          <cell r="P454">
            <v>36602000</v>
          </cell>
          <cell r="Q454">
            <v>36105072.513900004</v>
          </cell>
          <cell r="R454">
            <v>2730724.7599999979</v>
          </cell>
          <cell r="S454">
            <v>7.4605889295666916E-2</v>
          </cell>
          <cell r="T454">
            <v>3227652.2460999936</v>
          </cell>
          <cell r="U454">
            <v>8.9396088177288391E-2</v>
          </cell>
        </row>
        <row r="455">
          <cell r="C455" t="str">
            <v>302 CAMPESTRE</v>
          </cell>
          <cell r="D455">
            <v>4620760</v>
          </cell>
          <cell r="E455">
            <v>4159350.0000000005</v>
          </cell>
          <cell r="F455">
            <v>4061384.0504999999</v>
          </cell>
          <cell r="G455">
            <v>461409.99999999953</v>
          </cell>
          <cell r="H455">
            <v>0.11093319869691176</v>
          </cell>
          <cell r="I455">
            <v>559375.9495000001</v>
          </cell>
          <cell r="J455">
            <v>0.13773037529684862</v>
          </cell>
          <cell r="N455" t="str">
            <v>107 PUEBLA</v>
          </cell>
          <cell r="O455">
            <v>39091965.560000002</v>
          </cell>
          <cell r="P455">
            <v>36965680</v>
          </cell>
          <cell r="Q455">
            <v>36461375.902999997</v>
          </cell>
          <cell r="R455">
            <v>2126285.5600000024</v>
          </cell>
          <cell r="S455">
            <v>5.7520531476764392E-2</v>
          </cell>
          <cell r="T455">
            <v>2630589.6570000052</v>
          </cell>
          <cell r="U455">
            <v>7.2147295373556242E-2</v>
          </cell>
        </row>
        <row r="456">
          <cell r="C456" t="str">
            <v>204 LEON</v>
          </cell>
          <cell r="D456">
            <v>4744490</v>
          </cell>
          <cell r="E456">
            <v>4451490</v>
          </cell>
          <cell r="F456">
            <v>4346641.341</v>
          </cell>
          <cell r="G456">
            <v>293000</v>
          </cell>
          <cell r="H456">
            <v>6.5820657802219129E-2</v>
          </cell>
          <cell r="I456">
            <v>397848.65899999999</v>
          </cell>
          <cell r="J456">
            <v>9.1530132759577887E-2</v>
          </cell>
          <cell r="N456" t="str">
            <v>303 UNIVERSIDAD</v>
          </cell>
          <cell r="O456">
            <v>16093011.029999999</v>
          </cell>
          <cell r="P456">
            <v>14799730</v>
          </cell>
          <cell r="Q456">
            <v>12407073.9318</v>
          </cell>
          <cell r="R456">
            <v>1293281.0299999993</v>
          </cell>
          <cell r="S456">
            <v>8.7385447572354336E-2</v>
          </cell>
          <cell r="T456">
            <v>3685937.098199999</v>
          </cell>
          <cell r="U456">
            <v>0.29708351207231409</v>
          </cell>
        </row>
        <row r="457">
          <cell r="C457" t="str">
            <v>303 UNIVERSIDAD</v>
          </cell>
          <cell r="D457">
            <v>2481100</v>
          </cell>
          <cell r="E457">
            <v>2543890</v>
          </cell>
          <cell r="F457">
            <v>2111377.8420000002</v>
          </cell>
          <cell r="G457">
            <v>-62790</v>
          </cell>
          <cell r="H457">
            <v>-2.468267102744226E-2</v>
          </cell>
          <cell r="I457">
            <v>369722.15799999982</v>
          </cell>
          <cell r="J457">
            <v>0.17510942411415131</v>
          </cell>
          <cell r="N457" t="str">
            <v>302 CAMPESTRE</v>
          </cell>
          <cell r="O457">
            <v>27397961.850000001</v>
          </cell>
          <cell r="P457">
            <v>24124560</v>
          </cell>
          <cell r="Q457">
            <v>23797305.332000002</v>
          </cell>
          <cell r="R457">
            <v>3273401.8500000015</v>
          </cell>
          <cell r="S457">
            <v>0.13568752549269303</v>
          </cell>
          <cell r="T457">
            <v>3600656.5179999992</v>
          </cell>
          <cell r="U457">
            <v>0.1513052199720375</v>
          </cell>
        </row>
        <row r="458">
          <cell r="C458" t="str">
            <v>308 BARRAGAN</v>
          </cell>
          <cell r="D458">
            <v>1358360</v>
          </cell>
          <cell r="E458">
            <v>1092410</v>
          </cell>
          <cell r="F458">
            <v>1036205.2574999999</v>
          </cell>
          <cell r="G458">
            <v>265950</v>
          </cell>
          <cell r="H458">
            <v>0.24345254986680831</v>
          </cell>
          <cell r="I458">
            <v>322154.74250000005</v>
          </cell>
          <cell r="J458">
            <v>0.31089857937726206</v>
          </cell>
          <cell r="N458" t="str">
            <v>103 LINDAVISTA</v>
          </cell>
          <cell r="O458">
            <v>51911426.870000005</v>
          </cell>
          <cell r="P458">
            <v>52688150</v>
          </cell>
          <cell r="Q458">
            <v>51975117.686400004</v>
          </cell>
          <cell r="R458">
            <v>-776723.12999999523</v>
          </cell>
          <cell r="S458">
            <v>-1.4741894145078094E-2</v>
          </cell>
          <cell r="T458">
            <v>-63690.816399998963</v>
          </cell>
          <cell r="U458">
            <v>-1.2254097582671264E-3</v>
          </cell>
        </row>
        <row r="459">
          <cell r="C459" t="str">
            <v>307 MORELOS</v>
          </cell>
          <cell r="D459">
            <v>613640</v>
          </cell>
          <cell r="E459">
            <v>522960.00000000006</v>
          </cell>
          <cell r="F459">
            <v>347237.41499999998</v>
          </cell>
          <cell r="G459">
            <v>90679.999999999942</v>
          </cell>
          <cell r="H459">
            <v>0.17339758298913854</v>
          </cell>
          <cell r="I459">
            <v>266402.58500000002</v>
          </cell>
          <cell r="J459">
            <v>0.76720587555347408</v>
          </cell>
          <cell r="N459" t="str">
            <v>105 TOLUCA</v>
          </cell>
          <cell r="O459">
            <v>35560274.509999998</v>
          </cell>
          <cell r="P459">
            <v>36931080</v>
          </cell>
          <cell r="Q459">
            <v>36429393.030100003</v>
          </cell>
          <cell r="R459">
            <v>-1370805.4900000021</v>
          </cell>
          <cell r="S459">
            <v>-3.7117936708051968E-2</v>
          </cell>
          <cell r="T459">
            <v>-869118.52010000497</v>
          </cell>
          <cell r="U459">
            <v>-2.3857617374571372E-2</v>
          </cell>
        </row>
        <row r="460">
          <cell r="C460" t="str">
            <v>203 AMERICAS</v>
          </cell>
          <cell r="D460">
            <v>5043790</v>
          </cell>
          <cell r="E460">
            <v>4912450</v>
          </cell>
          <cell r="F460">
            <v>4796743.4550000001</v>
          </cell>
          <cell r="G460">
            <v>131340</v>
          </cell>
          <cell r="H460">
            <v>2.6736149986259505E-2</v>
          </cell>
          <cell r="I460">
            <v>247046.54499999993</v>
          </cell>
          <cell r="J460">
            <v>5.1502972238901989E-2</v>
          </cell>
          <cell r="N460" t="str">
            <v>301 GARZA SADA</v>
          </cell>
          <cell r="O460">
            <v>24595235.100000001</v>
          </cell>
          <cell r="P460">
            <v>25129010</v>
          </cell>
          <cell r="Q460">
            <v>24792508.5392</v>
          </cell>
          <cell r="R460">
            <v>-533774.89999999851</v>
          </cell>
          <cell r="S460">
            <v>-2.1241381972469164E-2</v>
          </cell>
          <cell r="T460">
            <v>-197273.43919999897</v>
          </cell>
          <cell r="U460">
            <v>-7.9569777656055551E-3</v>
          </cell>
        </row>
        <row r="461">
          <cell r="C461" t="str">
            <v>305 GARZA GARCIA</v>
          </cell>
          <cell r="D461">
            <v>1372260</v>
          </cell>
          <cell r="E461">
            <v>1308320</v>
          </cell>
          <cell r="F461">
            <v>1240999.9245</v>
          </cell>
          <cell r="G461">
            <v>63940</v>
          </cell>
          <cell r="H461">
            <v>4.8871835636541627E-2</v>
          </cell>
          <cell r="I461">
            <v>131260.07550000004</v>
          </cell>
          <cell r="J461">
            <v>0.10576960796583834</v>
          </cell>
          <cell r="N461" t="str">
            <v>101 ACOXPA</v>
          </cell>
          <cell r="O461">
            <v>48516990.980000004</v>
          </cell>
          <cell r="P461">
            <v>53653540</v>
          </cell>
          <cell r="Q461">
            <v>52928143.801499993</v>
          </cell>
          <cell r="R461">
            <v>-5136549.0199999958</v>
          </cell>
          <cell r="S461">
            <v>-9.5735510089362208E-2</v>
          </cell>
          <cell r="T461">
            <v>-4411152.8214999884</v>
          </cell>
          <cell r="U461">
            <v>-8.3342292109155225E-2</v>
          </cell>
        </row>
        <row r="462">
          <cell r="C462" t="str">
            <v>301 GARZA SADA</v>
          </cell>
          <cell r="D462">
            <v>3853580</v>
          </cell>
          <cell r="E462">
            <v>3846510</v>
          </cell>
          <cell r="F462">
            <v>3755963.61</v>
          </cell>
          <cell r="G462">
            <v>7070</v>
          </cell>
          <cell r="H462">
            <v>1.8380297984406102E-3</v>
          </cell>
          <cell r="I462">
            <v>97616.39000000013</v>
          </cell>
          <cell r="J462">
            <v>2.5989706007828017E-2</v>
          </cell>
          <cell r="N462" t="str">
            <v>201 INDEPENDENCIA</v>
          </cell>
          <cell r="O462">
            <v>36753123.93</v>
          </cell>
          <cell r="P462">
            <v>43996280</v>
          </cell>
          <cell r="Q462">
            <v>41309815.418000005</v>
          </cell>
          <cell r="R462">
            <v>-7243156.0700000003</v>
          </cell>
          <cell r="S462">
            <v>-0.16463110222046051</v>
          </cell>
          <cell r="T462">
            <v>-4556691.4880000055</v>
          </cell>
          <cell r="U462">
            <v>-0.11030529770933106</v>
          </cell>
        </row>
        <row r="463">
          <cell r="C463" t="str">
            <v>306 BERNARDO REYES</v>
          </cell>
          <cell r="D463">
            <v>908020</v>
          </cell>
          <cell r="E463">
            <v>1100460</v>
          </cell>
          <cell r="F463">
            <v>876821.96699999995</v>
          </cell>
          <cell r="G463">
            <v>-192440</v>
          </cell>
          <cell r="H463">
            <v>-0.17487232611816872</v>
          </cell>
          <cell r="I463">
            <v>31198.033000000054</v>
          </cell>
          <cell r="J463">
            <v>3.5580806793358954E-2</v>
          </cell>
          <cell r="N463" t="str">
            <v>190 CD MEXICO</v>
          </cell>
          <cell r="O463">
            <v>53771025.920000002</v>
          </cell>
          <cell r="P463">
            <v>77752300</v>
          </cell>
          <cell r="Q463">
            <v>62601399.248400003</v>
          </cell>
          <cell r="R463">
            <v>-23981274.079999998</v>
          </cell>
          <cell r="S463">
            <v>-0.30843170015549382</v>
          </cell>
          <cell r="T463">
            <v>-8830373.3284000009</v>
          </cell>
          <cell r="U463">
            <v>-0.14105712387292513</v>
          </cell>
        </row>
        <row r="464">
          <cell r="C464" t="str">
            <v>502 JUAREZ</v>
          </cell>
          <cell r="D464">
            <v>3608240</v>
          </cell>
          <cell r="E464">
            <v>3734410</v>
          </cell>
          <cell r="F464">
            <v>3646449.7335000001</v>
          </cell>
          <cell r="G464">
            <v>-126170</v>
          </cell>
          <cell r="H464">
            <v>-3.3785792133161574E-2</v>
          </cell>
          <cell r="I464">
            <v>-38209.733500000089</v>
          </cell>
          <cell r="J464">
            <v>-1.0478612429225764E-2</v>
          </cell>
          <cell r="N464" t="str">
            <v>501 TIJUANA</v>
          </cell>
          <cell r="O464">
            <v>26576466.93</v>
          </cell>
          <cell r="P464">
            <v>42316390</v>
          </cell>
          <cell r="Q464">
            <v>35883483.164499998</v>
          </cell>
          <cell r="R464">
            <v>-15739923.07</v>
          </cell>
          <cell r="S464">
            <v>-0.37195807747305476</v>
          </cell>
          <cell r="T464">
            <v>-9307016.2344999984</v>
          </cell>
          <cell r="U464">
            <v>-0.25936769270235038</v>
          </cell>
        </row>
        <row r="465">
          <cell r="C465" t="str">
            <v>304 TECNOLOGICO</v>
          </cell>
          <cell r="D465">
            <v>663410</v>
          </cell>
          <cell r="E465">
            <v>824390</v>
          </cell>
          <cell r="F465">
            <v>656858.3175</v>
          </cell>
          <cell r="G465">
            <v>-160980</v>
          </cell>
          <cell r="H465">
            <v>-0.19527165540581526</v>
          </cell>
          <cell r="I465">
            <v>6551.6824999999953</v>
          </cell>
          <cell r="J465">
            <v>9.9742704407483895E-3</v>
          </cell>
          <cell r="N465" t="str">
            <v>202 LOPEZ MATEOS</v>
          </cell>
          <cell r="O465">
            <v>39311196.850000001</v>
          </cell>
          <cell r="P465">
            <v>47604190</v>
          </cell>
          <cell r="Q465">
            <v>47906727.046699993</v>
          </cell>
          <cell r="R465">
            <v>-8292993.1499999985</v>
          </cell>
          <cell r="S465">
            <v>-0.17420721054176114</v>
          </cell>
          <cell r="T465">
            <v>-8595530.1966999918</v>
          </cell>
          <cell r="U465">
            <v>-0.17942219655959746</v>
          </cell>
        </row>
        <row r="466">
          <cell r="C466" t="str">
            <v>104 VALLE</v>
          </cell>
          <cell r="D466">
            <v>10214410</v>
          </cell>
          <cell r="E466">
            <v>10509360</v>
          </cell>
          <cell r="F466">
            <v>10261827.7335</v>
          </cell>
          <cell r="G466">
            <v>-294950</v>
          </cell>
          <cell r="H466">
            <v>-2.8065457839487884E-2</v>
          </cell>
          <cell r="I466">
            <v>-47417.733500000089</v>
          </cell>
          <cell r="J466">
            <v>-4.6207882973131609E-3</v>
          </cell>
          <cell r="N466" t="str">
            <v>104 VALLE</v>
          </cell>
          <cell r="O466">
            <v>64580976.719999999</v>
          </cell>
          <cell r="P466">
            <v>73855210</v>
          </cell>
          <cell r="Q466">
            <v>72879955.486300007</v>
          </cell>
          <cell r="R466">
            <v>-9274233.2800000012</v>
          </cell>
          <cell r="S466">
            <v>-0.12557317594791217</v>
          </cell>
          <cell r="T466">
            <v>-8298978.7663000077</v>
          </cell>
          <cell r="U466">
            <v>-0.11387189675026699</v>
          </cell>
        </row>
        <row r="467">
          <cell r="C467" t="str">
            <v>103 LINDAVISTA</v>
          </cell>
          <cell r="D467">
            <v>7783080</v>
          </cell>
          <cell r="E467">
            <v>8054830</v>
          </cell>
          <cell r="F467">
            <v>7865106.3540000003</v>
          </cell>
          <cell r="G467">
            <v>-271750</v>
          </cell>
          <cell r="H467">
            <v>-3.3737521462277931E-2</v>
          </cell>
          <cell r="I467">
            <v>-82026.354000000283</v>
          </cell>
          <cell r="J467">
            <v>-1.0429147465791599E-2</v>
          </cell>
          <cell r="N467" t="str">
            <v>102 STA. MONICA</v>
          </cell>
          <cell r="O467">
            <v>42352834.789999999</v>
          </cell>
          <cell r="P467">
            <v>59759010</v>
          </cell>
          <cell r="Q467">
            <v>58956206.90640001</v>
          </cell>
          <cell r="R467">
            <v>-17406175.210000001</v>
          </cell>
          <cell r="S467">
            <v>-0.29127281743790601</v>
          </cell>
          <cell r="T467">
            <v>-16603372.116400011</v>
          </cell>
          <cell r="U467">
            <v>-0.28162212237907092</v>
          </cell>
        </row>
        <row r="468">
          <cell r="C468" t="str">
            <v>106 QUERETARO</v>
          </cell>
          <cell r="D468">
            <v>5589650</v>
          </cell>
          <cell r="E468">
            <v>5825010</v>
          </cell>
          <cell r="F468">
            <v>5687810.1629999997</v>
          </cell>
          <cell r="G468">
            <v>-235360</v>
          </cell>
          <cell r="H468">
            <v>-4.0405080849646557E-2</v>
          </cell>
          <cell r="I468">
            <v>-98160.162999999709</v>
          </cell>
          <cell r="J468">
            <v>-1.7257988608435859E-2</v>
          </cell>
        </row>
        <row r="469">
          <cell r="C469" t="str">
            <v>105 TOLUCA</v>
          </cell>
          <cell r="D469">
            <v>4871410</v>
          </cell>
          <cell r="E469">
            <v>5602150</v>
          </cell>
          <cell r="F469">
            <v>5470201.9890000001</v>
          </cell>
          <cell r="G469">
            <v>-730740</v>
          </cell>
          <cell r="H469">
            <v>-0.1304392063761235</v>
          </cell>
          <cell r="I469">
            <v>-598791.98900000006</v>
          </cell>
          <cell r="J469">
            <v>-0.10946432877690948</v>
          </cell>
        </row>
        <row r="470">
          <cell r="C470" t="str">
            <v>101 ACOXPA</v>
          </cell>
          <cell r="D470">
            <v>7316870</v>
          </cell>
          <cell r="E470">
            <v>8159750</v>
          </cell>
          <cell r="F470">
            <v>7967558.466</v>
          </cell>
          <cell r="G470">
            <v>-842880</v>
          </cell>
          <cell r="H470">
            <v>-0.10329728239223013</v>
          </cell>
          <cell r="I470">
            <v>-650688.46600000001</v>
          </cell>
          <cell r="J470">
            <v>-8.1667234545775291E-2</v>
          </cell>
        </row>
        <row r="471">
          <cell r="C471" t="str">
            <v>107 PUEBLA</v>
          </cell>
          <cell r="D471">
            <v>5544780</v>
          </cell>
          <cell r="E471">
            <v>6380710</v>
          </cell>
          <cell r="F471">
            <v>6230422.6739999996</v>
          </cell>
          <cell r="G471">
            <v>-835930</v>
          </cell>
          <cell r="H471">
            <v>-0.13100893160792448</v>
          </cell>
          <cell r="I471">
            <v>-685642.67399999965</v>
          </cell>
          <cell r="J471">
            <v>-0.11004753768331577</v>
          </cell>
        </row>
        <row r="472">
          <cell r="C472" t="str">
            <v>201 INDEPENDENCIA</v>
          </cell>
          <cell r="D472">
            <v>5110280</v>
          </cell>
          <cell r="E472">
            <v>6340420</v>
          </cell>
          <cell r="F472">
            <v>5727801.9644999998</v>
          </cell>
          <cell r="G472">
            <v>-1230140</v>
          </cell>
          <cell r="H472">
            <v>-0.19401553840281871</v>
          </cell>
          <cell r="I472">
            <v>-617521.96449999977</v>
          </cell>
          <cell r="J472">
            <v>-0.10781133292095324</v>
          </cell>
        </row>
        <row r="473">
          <cell r="C473" t="str">
            <v>202 LOPEZ MATEOS</v>
          </cell>
          <cell r="D473">
            <v>5763630</v>
          </cell>
          <cell r="E473">
            <v>6937200</v>
          </cell>
          <cell r="F473">
            <v>6909273.9764999999</v>
          </cell>
          <cell r="G473">
            <v>-1173570</v>
          </cell>
          <cell r="H473">
            <v>-0.16917055872686382</v>
          </cell>
          <cell r="I473">
            <v>-1145643.9764999999</v>
          </cell>
          <cell r="J473">
            <v>-0.16581249786831342</v>
          </cell>
        </row>
        <row r="474">
          <cell r="C474" t="str">
            <v>501 TIJUANA</v>
          </cell>
          <cell r="D474">
            <v>3418280</v>
          </cell>
          <cell r="E474">
            <v>5542520</v>
          </cell>
          <cell r="F474">
            <v>5411971.2779999999</v>
          </cell>
          <cell r="G474">
            <v>-2124240</v>
          </cell>
          <cell r="H474">
            <v>-0.38326248709973076</v>
          </cell>
          <cell r="I474">
            <v>-1993691.2779999999</v>
          </cell>
          <cell r="J474">
            <v>-0.36838541366700872</v>
          </cell>
        </row>
        <row r="475">
          <cell r="C475" t="str">
            <v>102 STA. MONICA</v>
          </cell>
          <cell r="D475">
            <v>6276190</v>
          </cell>
          <cell r="E475">
            <v>8823820</v>
          </cell>
          <cell r="F475">
            <v>8615987.8875000011</v>
          </cell>
          <cell r="G475">
            <v>-2547630</v>
          </cell>
          <cell r="H475">
            <v>-0.28872189142570903</v>
          </cell>
          <cell r="I475">
            <v>-2339797.8875000011</v>
          </cell>
          <cell r="J475">
            <v>-0.27156466769116039</v>
          </cell>
        </row>
        <row r="476">
          <cell r="C476" t="str">
            <v>190 CD MEXICO</v>
          </cell>
          <cell r="D476">
            <v>6460720</v>
          </cell>
          <cell r="E476">
            <v>11512120</v>
          </cell>
          <cell r="F476">
            <v>9172630.6875</v>
          </cell>
          <cell r="G476">
            <v>-5051400</v>
          </cell>
          <cell r="H476">
            <v>-0.4387897276956807</v>
          </cell>
          <cell r="I476">
            <v>-2711910.6875</v>
          </cell>
          <cell r="J476">
            <v>-0.29565244474473995</v>
          </cell>
        </row>
        <row r="477">
          <cell r="C477" t="str">
            <v>TOTAL EQUALY STORES</v>
          </cell>
          <cell r="D477">
            <v>106910570</v>
          </cell>
          <cell r="E477">
            <v>123389440</v>
          </cell>
          <cell r="F477">
            <v>112574167.146</v>
          </cell>
          <cell r="G477">
            <v>-16478870</v>
          </cell>
          <cell r="H477">
            <v>-0.1335517042625366</v>
          </cell>
          <cell r="I477">
            <v>-5663597.1460000016</v>
          </cell>
          <cell r="J477">
            <v>-5.0309918248426788E-2</v>
          </cell>
          <cell r="N477" t="str">
            <v>TOTAL EQUALY STORES</v>
          </cell>
          <cell r="O477">
            <v>598064264.93000007</v>
          </cell>
          <cell r="P477">
            <v>698749610</v>
          </cell>
          <cell r="Q477">
            <v>611014715.61069989</v>
          </cell>
          <cell r="R477">
            <v>-100685345.06999999</v>
          </cell>
          <cell r="S477">
            <v>-0.14409359751914552</v>
          </cell>
          <cell r="T477">
            <v>-12950450.680700012</v>
          </cell>
          <cell r="U477">
            <v>-2.1194989825664146E-2</v>
          </cell>
        </row>
        <row r="479">
          <cell r="C479" t="str">
            <v>114 CUERNAVACA</v>
          </cell>
          <cell r="D479">
            <v>3698620</v>
          </cell>
          <cell r="E479">
            <v>5602150</v>
          </cell>
          <cell r="F479">
            <v>0</v>
          </cell>
          <cell r="G479">
            <v>-1903530</v>
          </cell>
          <cell r="H479">
            <v>-0.33978561802165241</v>
          </cell>
          <cell r="I479" t="str">
            <v>N/A</v>
          </cell>
          <cell r="N479" t="str">
            <v>108 POLANCO</v>
          </cell>
          <cell r="O479">
            <v>37425932.57</v>
          </cell>
          <cell r="P479">
            <v>36601990</v>
          </cell>
          <cell r="Q479">
            <v>0</v>
          </cell>
          <cell r="R479">
            <v>823942.5700000003</v>
          </cell>
          <cell r="S479">
            <v>2.251086812492975E-2</v>
          </cell>
          <cell r="T479" t="str">
            <v>N/A</v>
          </cell>
        </row>
        <row r="480">
          <cell r="C480" t="str">
            <v>207 MORELIA</v>
          </cell>
          <cell r="D480">
            <v>3407370</v>
          </cell>
          <cell r="E480">
            <v>3846560</v>
          </cell>
          <cell r="F480">
            <v>0</v>
          </cell>
          <cell r="G480">
            <v>-439190</v>
          </cell>
          <cell r="H480">
            <v>-0.11417734287259262</v>
          </cell>
          <cell r="I480" t="str">
            <v>N/A</v>
          </cell>
          <cell r="N480" t="str">
            <v>203 AMERICAS</v>
          </cell>
          <cell r="O480">
            <v>33482836.990000002</v>
          </cell>
          <cell r="P480">
            <v>31863070</v>
          </cell>
          <cell r="Q480">
            <v>12848720.037999999</v>
          </cell>
          <cell r="R480">
            <v>1619766.9900000021</v>
          </cell>
          <cell r="S480">
            <v>5.0835245630757031E-2</v>
          </cell>
          <cell r="T480" t="str">
            <v>N/A</v>
          </cell>
        </row>
        <row r="481">
          <cell r="C481" t="str">
            <v>401 VERACRUZ</v>
          </cell>
          <cell r="D481">
            <v>3333400</v>
          </cell>
          <cell r="E481">
            <v>3734410</v>
          </cell>
          <cell r="F481">
            <v>0</v>
          </cell>
          <cell r="G481">
            <v>-401010</v>
          </cell>
          <cell r="H481">
            <v>-0.1073824245329249</v>
          </cell>
          <cell r="I481" t="str">
            <v>N/A</v>
          </cell>
          <cell r="N481" t="str">
            <v>204 LEON</v>
          </cell>
          <cell r="O481">
            <v>30807419.789999999</v>
          </cell>
          <cell r="P481">
            <v>31988030</v>
          </cell>
          <cell r="Q481">
            <v>12038728.366</v>
          </cell>
          <cell r="R481">
            <v>-1180610.2100000009</v>
          </cell>
          <cell r="S481">
            <v>-3.6907874914460237E-2</v>
          </cell>
          <cell r="T481" t="str">
            <v>N/A</v>
          </cell>
        </row>
        <row r="482">
          <cell r="C482" t="str">
            <v>503 HEROES</v>
          </cell>
          <cell r="D482">
            <v>3203780</v>
          </cell>
          <cell r="E482">
            <v>3734410</v>
          </cell>
          <cell r="F482">
            <v>0</v>
          </cell>
          <cell r="G482">
            <v>-530630</v>
          </cell>
          <cell r="H482">
            <v>-0.14209205737988062</v>
          </cell>
          <cell r="I482" t="str">
            <v>N/A</v>
          </cell>
          <cell r="N482" t="str">
            <v>502 JUAREZ</v>
          </cell>
          <cell r="O482">
            <v>25235811.199999999</v>
          </cell>
          <cell r="P482">
            <v>29745690</v>
          </cell>
          <cell r="Q482">
            <v>6184988.8135000002</v>
          </cell>
          <cell r="R482">
            <v>-4509878.8000000007</v>
          </cell>
          <cell r="S482">
            <v>-0.15161452970161393</v>
          </cell>
          <cell r="T482" t="str">
            <v>N/A</v>
          </cell>
        </row>
        <row r="483">
          <cell r="C483" t="str">
            <v>505 CHIHUAHUA</v>
          </cell>
          <cell r="D483">
            <v>3123570</v>
          </cell>
          <cell r="E483">
            <v>3846560</v>
          </cell>
          <cell r="F483">
            <v>0</v>
          </cell>
          <cell r="G483">
            <v>-722990</v>
          </cell>
          <cell r="H483">
            <v>-0.18795755168254236</v>
          </cell>
          <cell r="I483" t="str">
            <v>N/A</v>
          </cell>
          <cell r="N483" t="str">
            <v>503 HEROES</v>
          </cell>
          <cell r="O483">
            <v>25231001.670000002</v>
          </cell>
          <cell r="P483">
            <v>29745690</v>
          </cell>
          <cell r="Q483">
            <v>0</v>
          </cell>
          <cell r="R483">
            <v>-4514688.3299999982</v>
          </cell>
          <cell r="S483">
            <v>-0.15177621799998586</v>
          </cell>
          <cell r="T483" t="str">
            <v>N/A</v>
          </cell>
        </row>
        <row r="484">
          <cell r="C484" t="str">
            <v>205 CORDILLERAS</v>
          </cell>
          <cell r="D484">
            <v>2926690</v>
          </cell>
          <cell r="E484">
            <v>4912450</v>
          </cell>
          <cell r="F484">
            <v>0</v>
          </cell>
          <cell r="G484">
            <v>-1985760</v>
          </cell>
          <cell r="H484">
            <v>-0.40423006849942489</v>
          </cell>
          <cell r="I484" t="str">
            <v>N/A</v>
          </cell>
          <cell r="N484" t="str">
            <v>207 MORELIA</v>
          </cell>
          <cell r="O484">
            <v>21604418.890000001</v>
          </cell>
          <cell r="P484">
            <v>25129020</v>
          </cell>
          <cell r="Q484">
            <v>0</v>
          </cell>
          <cell r="R484">
            <v>-3524601.1099999994</v>
          </cell>
          <cell r="S484">
            <v>-0.14026018961344289</v>
          </cell>
          <cell r="T484" t="str">
            <v>N/A</v>
          </cell>
        </row>
        <row r="485">
          <cell r="C485" t="str">
            <v>402 MERIDA</v>
          </cell>
          <cell r="D485">
            <v>2908000</v>
          </cell>
          <cell r="E485">
            <v>3846560</v>
          </cell>
          <cell r="F485">
            <v>0</v>
          </cell>
          <cell r="G485">
            <v>-938560</v>
          </cell>
          <cell r="H485">
            <v>-0.24399983361756994</v>
          </cell>
          <cell r="I485" t="str">
            <v>N/A</v>
          </cell>
          <cell r="N485" t="str">
            <v>505 CHIHUAHUA</v>
          </cell>
          <cell r="O485">
            <v>20938598.780000001</v>
          </cell>
          <cell r="P485">
            <v>25129020</v>
          </cell>
          <cell r="Q485">
            <v>0</v>
          </cell>
          <cell r="R485">
            <v>-4190421.2199999988</v>
          </cell>
          <cell r="S485">
            <v>-0.16675625312885256</v>
          </cell>
          <cell r="T485" t="str">
            <v>N/A</v>
          </cell>
        </row>
        <row r="486">
          <cell r="C486" t="str">
            <v>206 AGUASCALIENTES</v>
          </cell>
          <cell r="D486">
            <v>2801250</v>
          </cell>
          <cell r="E486">
            <v>3846510</v>
          </cell>
          <cell r="F486">
            <v>0</v>
          </cell>
          <cell r="G486">
            <v>-1045260</v>
          </cell>
          <cell r="H486">
            <v>-0.27174243665036613</v>
          </cell>
          <cell r="I486" t="str">
            <v>N/A</v>
          </cell>
          <cell r="N486" t="str">
            <v>401 VERACRUZ</v>
          </cell>
          <cell r="O486">
            <v>20415461.25</v>
          </cell>
          <cell r="P486">
            <v>29745690</v>
          </cell>
          <cell r="Q486">
            <v>0</v>
          </cell>
          <cell r="R486">
            <v>-9330228.75</v>
          </cell>
          <cell r="S486">
            <v>-0.3136665765695803</v>
          </cell>
          <cell r="T486" t="str">
            <v>N/A</v>
          </cell>
        </row>
        <row r="487">
          <cell r="C487" t="str">
            <v>111 VIGA</v>
          </cell>
          <cell r="D487">
            <v>2539620</v>
          </cell>
          <cell r="E487">
            <v>3846560</v>
          </cell>
          <cell r="F487">
            <v>0</v>
          </cell>
          <cell r="G487">
            <v>-1306940</v>
          </cell>
          <cell r="H487">
            <v>-0.33976852044424111</v>
          </cell>
          <cell r="I487" t="str">
            <v>N/A</v>
          </cell>
          <cell r="N487" t="str">
            <v>205 CORDILLERAS</v>
          </cell>
          <cell r="O487">
            <v>19183928.539999999</v>
          </cell>
          <cell r="P487">
            <v>31863070</v>
          </cell>
          <cell r="Q487">
            <v>0</v>
          </cell>
          <cell r="R487">
            <v>-12679141.460000001</v>
          </cell>
          <cell r="S487">
            <v>-0.39792592050922904</v>
          </cell>
          <cell r="T487" t="str">
            <v>N/A</v>
          </cell>
        </row>
        <row r="488">
          <cell r="C488" t="str">
            <v>504 MEXICALI</v>
          </cell>
          <cell r="D488">
            <v>2422420</v>
          </cell>
          <cell r="E488">
            <v>3846560</v>
          </cell>
          <cell r="F488">
            <v>0</v>
          </cell>
          <cell r="G488">
            <v>-1424140</v>
          </cell>
          <cell r="H488">
            <v>-0.37023730294080948</v>
          </cell>
          <cell r="I488" t="str">
            <v>N/A</v>
          </cell>
          <cell r="N488" t="str">
            <v>111 VIGA</v>
          </cell>
          <cell r="O488">
            <v>18271248.210000001</v>
          </cell>
          <cell r="P488">
            <v>25129020</v>
          </cell>
          <cell r="Q488">
            <v>0</v>
          </cell>
          <cell r="R488">
            <v>-6857771.7899999991</v>
          </cell>
          <cell r="S488">
            <v>-0.27290247649928245</v>
          </cell>
          <cell r="T488" t="str">
            <v>N/A</v>
          </cell>
        </row>
        <row r="489">
          <cell r="C489" t="str">
            <v>112 GUSTAVO BAZ</v>
          </cell>
          <cell r="D489">
            <v>2327340</v>
          </cell>
          <cell r="E489">
            <v>3734410</v>
          </cell>
          <cell r="F489">
            <v>0</v>
          </cell>
          <cell r="G489">
            <v>-1407070</v>
          </cell>
          <cell r="H489">
            <v>-0.37678508787197973</v>
          </cell>
          <cell r="I489" t="str">
            <v>N/A</v>
          </cell>
          <cell r="N489" t="str">
            <v>504 MEXICALI</v>
          </cell>
          <cell r="O489">
            <v>17522909.740000002</v>
          </cell>
          <cell r="P489">
            <v>25129020</v>
          </cell>
          <cell r="Q489">
            <v>0</v>
          </cell>
          <cell r="R489">
            <v>-7606110.2599999979</v>
          </cell>
          <cell r="S489">
            <v>-0.30268232744452417</v>
          </cell>
          <cell r="T489" t="str">
            <v>N/A</v>
          </cell>
        </row>
        <row r="490">
          <cell r="C490" t="str">
            <v>507 LAREDO</v>
          </cell>
          <cell r="D490">
            <v>1416140</v>
          </cell>
          <cell r="E490">
            <v>3846570</v>
          </cell>
          <cell r="F490">
            <v>0</v>
          </cell>
          <cell r="G490">
            <v>-2430430</v>
          </cell>
          <cell r="H490">
            <v>-0.63184343454038272</v>
          </cell>
          <cell r="I490" t="str">
            <v>N/A</v>
          </cell>
          <cell r="N490" t="str">
            <v>206 AGUASCALIENTES</v>
          </cell>
          <cell r="O490">
            <v>17307948.850000001</v>
          </cell>
          <cell r="P490">
            <v>25129010</v>
          </cell>
          <cell r="Q490">
            <v>0</v>
          </cell>
          <cell r="R490">
            <v>-7821061.1499999985</v>
          </cell>
          <cell r="S490">
            <v>-0.31123634198084205</v>
          </cell>
          <cell r="T490" t="str">
            <v>N/A</v>
          </cell>
        </row>
        <row r="491">
          <cell r="C491" t="str">
            <v>113 HAMBURGO</v>
          </cell>
          <cell r="D491">
            <v>368300</v>
          </cell>
          <cell r="E491">
            <v>0</v>
          </cell>
          <cell r="F491">
            <v>0</v>
          </cell>
          <cell r="G491">
            <v>368300</v>
          </cell>
          <cell r="H491">
            <v>0</v>
          </cell>
          <cell r="I491" t="str">
            <v>N/A</v>
          </cell>
          <cell r="N491" t="str">
            <v>112 GUSTAVO BAZ</v>
          </cell>
          <cell r="O491">
            <v>16210696.58</v>
          </cell>
          <cell r="P491">
            <v>29745690</v>
          </cell>
          <cell r="Q491">
            <v>0</v>
          </cell>
          <cell r="R491">
            <v>-13534993.42</v>
          </cell>
          <cell r="S491">
            <v>-0.45502368309492902</v>
          </cell>
          <cell r="T491" t="str">
            <v>N/A</v>
          </cell>
        </row>
        <row r="492">
          <cell r="C492" t="str">
            <v>391 CARRANZA</v>
          </cell>
          <cell r="D492">
            <v>0</v>
          </cell>
          <cell r="E492">
            <v>522960.00000000006</v>
          </cell>
          <cell r="F492">
            <v>0</v>
          </cell>
          <cell r="G492">
            <v>-522960.00000000006</v>
          </cell>
          <cell r="H492">
            <v>-1</v>
          </cell>
          <cell r="I492" t="str">
            <v>N/A</v>
          </cell>
          <cell r="N492" t="str">
            <v>308 BARRAGAN</v>
          </cell>
          <cell r="O492">
            <v>8223165.0199999996</v>
          </cell>
          <cell r="P492">
            <v>9384230</v>
          </cell>
          <cell r="Q492">
            <v>1571124.8735</v>
          </cell>
          <cell r="R492">
            <v>-1161064.9800000004</v>
          </cell>
          <cell r="S492">
            <v>-0.12372511969548916</v>
          </cell>
          <cell r="T492" t="str">
            <v>N/A</v>
          </cell>
        </row>
        <row r="493">
          <cell r="C493" t="str">
            <v>506 TORREON</v>
          </cell>
          <cell r="D493">
            <v>0</v>
          </cell>
          <cell r="E493">
            <v>3846560</v>
          </cell>
          <cell r="F493">
            <v>0</v>
          </cell>
          <cell r="G493">
            <v>-3846560</v>
          </cell>
          <cell r="H493">
            <v>-1</v>
          </cell>
          <cell r="I493" t="str">
            <v>N/A</v>
          </cell>
          <cell r="N493" t="str">
            <v>305 GARZA GARCIA</v>
          </cell>
          <cell r="O493">
            <v>7981493.8399999999</v>
          </cell>
          <cell r="P493">
            <v>9586420</v>
          </cell>
          <cell r="Q493">
            <v>1730601.6525000001</v>
          </cell>
          <cell r="R493">
            <v>-1604926.1600000001</v>
          </cell>
          <cell r="S493">
            <v>-0.16741663311225674</v>
          </cell>
          <cell r="T493" t="str">
            <v>N/A</v>
          </cell>
        </row>
        <row r="494">
          <cell r="C494" t="str">
            <v>108 POLANCO</v>
          </cell>
          <cell r="D494">
            <v>5539620</v>
          </cell>
          <cell r="E494">
            <v>5825010</v>
          </cell>
          <cell r="F494">
            <v>0</v>
          </cell>
          <cell r="G494">
            <v>-285390</v>
          </cell>
          <cell r="H494">
            <v>-4.8993907306596918E-2</v>
          </cell>
          <cell r="I494" t="str">
            <v>N/A</v>
          </cell>
          <cell r="N494" t="str">
            <v>109 ROSARIO</v>
          </cell>
          <cell r="O494">
            <v>13557325.689999999</v>
          </cell>
          <cell r="P494">
            <v>25129020</v>
          </cell>
          <cell r="Q494">
            <v>0</v>
          </cell>
          <cell r="R494">
            <v>-11571694.310000001</v>
          </cell>
          <cell r="S494">
            <v>-0.46049126905864213</v>
          </cell>
          <cell r="T494" t="str">
            <v>N/A</v>
          </cell>
        </row>
        <row r="495">
          <cell r="C495" t="str">
            <v>109 ROSARIO</v>
          </cell>
          <cell r="D495">
            <v>1909900</v>
          </cell>
          <cell r="E495">
            <v>3846560</v>
          </cell>
          <cell r="F495">
            <v>0</v>
          </cell>
          <cell r="G495">
            <v>-1936660</v>
          </cell>
          <cell r="H495">
            <v>-0.50347843267750925</v>
          </cell>
          <cell r="I495" t="str">
            <v>N/A</v>
          </cell>
          <cell r="N495" t="str">
            <v>309 RUIZ CORTINES</v>
          </cell>
          <cell r="O495">
            <v>12194312.390000001</v>
          </cell>
          <cell r="P495">
            <v>11793550</v>
          </cell>
          <cell r="Q495">
            <v>2034415.7015</v>
          </cell>
          <cell r="R495">
            <v>400762.3900000006</v>
          </cell>
          <cell r="S495">
            <v>3.3981489034260237E-2</v>
          </cell>
          <cell r="T495" t="str">
            <v>N/A</v>
          </cell>
        </row>
        <row r="496">
          <cell r="C496" t="str">
            <v>502 JUAREZ</v>
          </cell>
          <cell r="N496" t="str">
            <v>306 BERNARDO REYES</v>
          </cell>
          <cell r="O496">
            <v>6117308.54</v>
          </cell>
          <cell r="P496">
            <v>8530120</v>
          </cell>
          <cell r="Q496">
            <v>1481321.8629999999</v>
          </cell>
          <cell r="R496">
            <v>-2412811.46</v>
          </cell>
          <cell r="S496">
            <v>-0.28285785663038743</v>
          </cell>
          <cell r="T496" t="str">
            <v>N/A</v>
          </cell>
        </row>
        <row r="497">
          <cell r="C497" t="str">
            <v>309 RUIZ CORTINES</v>
          </cell>
          <cell r="N497" t="str">
            <v>114 CUERNAVACA</v>
          </cell>
          <cell r="O497">
            <v>5218540</v>
          </cell>
          <cell r="P497">
            <v>21825630</v>
          </cell>
          <cell r="Q497">
            <v>0</v>
          </cell>
          <cell r="R497">
            <v>-16607090</v>
          </cell>
          <cell r="S497">
            <v>-0.76089853992759893</v>
          </cell>
          <cell r="T497" t="str">
            <v>N/A</v>
          </cell>
        </row>
        <row r="498">
          <cell r="C498" t="str">
            <v>308 BARRAGAN</v>
          </cell>
          <cell r="N498" t="str">
            <v>304 TECNOLOGICO</v>
          </cell>
          <cell r="O498">
            <v>4712498.95</v>
          </cell>
          <cell r="P498">
            <v>6057990</v>
          </cell>
          <cell r="Q498">
            <v>1326315.4135</v>
          </cell>
          <cell r="R498">
            <v>-1345491.0499999998</v>
          </cell>
          <cell r="S498">
            <v>-0.22210189353234322</v>
          </cell>
          <cell r="T498" t="str">
            <v>N/A</v>
          </cell>
        </row>
        <row r="499">
          <cell r="C499" t="str">
            <v>305 GARZA GARCIA</v>
          </cell>
          <cell r="N499" t="str">
            <v>307 MORELOS</v>
          </cell>
          <cell r="O499">
            <v>3623427.36</v>
          </cell>
          <cell r="P499">
            <v>4052660</v>
          </cell>
          <cell r="Q499">
            <v>414956.75899999996</v>
          </cell>
          <cell r="R499">
            <v>-429232.64000000013</v>
          </cell>
          <cell r="S499">
            <v>-0.1059138047603303</v>
          </cell>
          <cell r="T499" t="str">
            <v>N/A</v>
          </cell>
        </row>
        <row r="500">
          <cell r="C500" t="str">
            <v>306 BERNARDO REYES</v>
          </cell>
          <cell r="N500" t="str">
            <v>402 MERIDA</v>
          </cell>
          <cell r="O500">
            <v>2908000</v>
          </cell>
          <cell r="P500">
            <v>5195460</v>
          </cell>
          <cell r="Q500">
            <v>0</v>
          </cell>
          <cell r="R500">
            <v>-2287460</v>
          </cell>
          <cell r="S500">
            <v>-0.44028055263634014</v>
          </cell>
          <cell r="T500" t="str">
            <v>N/A</v>
          </cell>
        </row>
        <row r="501">
          <cell r="C501" t="str">
            <v>304 TECNOLOGICO</v>
          </cell>
          <cell r="N501" t="str">
            <v>113 HAMBURGO</v>
          </cell>
          <cell r="O501">
            <v>2319169.83</v>
          </cell>
          <cell r="P501">
            <v>0</v>
          </cell>
          <cell r="Q501">
            <v>0</v>
          </cell>
          <cell r="R501">
            <v>2319169.83</v>
          </cell>
          <cell r="S501">
            <v>0</v>
          </cell>
          <cell r="T501" t="str">
            <v>N/A</v>
          </cell>
        </row>
        <row r="502">
          <cell r="C502" t="str">
            <v>307 MORELOS</v>
          </cell>
          <cell r="N502" t="str">
            <v>507 LAREDO</v>
          </cell>
          <cell r="O502">
            <v>2142610</v>
          </cell>
          <cell r="P502">
            <v>8232230</v>
          </cell>
          <cell r="Q502">
            <v>0</v>
          </cell>
          <cell r="R502">
            <v>-6089620</v>
          </cell>
          <cell r="S502">
            <v>-0.73972908920183233</v>
          </cell>
          <cell r="T502" t="str">
            <v>N/A</v>
          </cell>
        </row>
        <row r="503">
          <cell r="C503" t="str">
            <v>203 AMERICAS</v>
          </cell>
          <cell r="N503" t="str">
            <v>391 CARRANZA</v>
          </cell>
          <cell r="O503">
            <v>614488.5</v>
          </cell>
          <cell r="P503">
            <v>4052660</v>
          </cell>
          <cell r="Q503">
            <v>0</v>
          </cell>
          <cell r="R503">
            <v>-3438171.5</v>
          </cell>
          <cell r="S503">
            <v>-0.84837403088341978</v>
          </cell>
          <cell r="T503" t="str">
            <v>N/A</v>
          </cell>
        </row>
        <row r="504">
          <cell r="C504" t="str">
            <v>204 LEON</v>
          </cell>
          <cell r="N504" t="str">
            <v>506 TORREON</v>
          </cell>
          <cell r="O504">
            <v>0</v>
          </cell>
          <cell r="P504">
            <v>11171600</v>
          </cell>
          <cell r="Q504">
            <v>0</v>
          </cell>
          <cell r="R504">
            <v>-11171600</v>
          </cell>
          <cell r="S504">
            <v>-1</v>
          </cell>
          <cell r="T504" t="str">
            <v>N/A</v>
          </cell>
        </row>
        <row r="505">
          <cell r="C505" t="str">
            <v>TOTAL NOT EQUALY STORES</v>
          </cell>
          <cell r="D505">
            <v>41926020</v>
          </cell>
          <cell r="E505">
            <v>62684800</v>
          </cell>
          <cell r="F505">
            <v>0</v>
          </cell>
          <cell r="G505">
            <v>-20758780</v>
          </cell>
          <cell r="H505">
            <v>-0.33116130226147322</v>
          </cell>
          <cell r="I505">
            <v>0</v>
          </cell>
          <cell r="N505" t="str">
            <v>TOTAL NOT EQUALY STORES</v>
          </cell>
          <cell r="O505">
            <v>373250553.17999995</v>
          </cell>
          <cell r="P505">
            <v>501955580</v>
          </cell>
          <cell r="Q505">
            <v>39631173.480500005</v>
          </cell>
          <cell r="R505">
            <v>-128705026.81999998</v>
          </cell>
          <cell r="S505">
            <v>-0.25640720403984762</v>
          </cell>
          <cell r="T505">
            <v>0</v>
          </cell>
        </row>
        <row r="507">
          <cell r="C507" t="str">
            <v>SUBTOTAL</v>
          </cell>
          <cell r="D507">
            <v>148836590</v>
          </cell>
          <cell r="E507">
            <v>186074240</v>
          </cell>
          <cell r="F507">
            <v>112574167.146</v>
          </cell>
          <cell r="G507">
            <v>-37237650</v>
          </cell>
          <cell r="H507">
            <v>-0.20012254248626782</v>
          </cell>
          <cell r="I507">
            <v>-5663597.1460000016</v>
          </cell>
          <cell r="J507">
            <v>-5.0309918248426864E-2</v>
          </cell>
          <cell r="N507" t="str">
            <v>SUBTOTAL</v>
          </cell>
          <cell r="O507">
            <v>971314818.11000001</v>
          </cell>
          <cell r="P507">
            <v>1200705190</v>
          </cell>
          <cell r="Q507">
            <v>650645889.09119987</v>
          </cell>
          <cell r="R507">
            <v>-229390371.88999999</v>
          </cell>
          <cell r="S507">
            <v>-0.19104637324837415</v>
          </cell>
          <cell r="T507">
            <v>-12950450.680700012</v>
          </cell>
          <cell r="U507">
            <v>-1.9903992168134287E-2</v>
          </cell>
        </row>
        <row r="509">
          <cell r="C509" t="str">
            <v>CASA LA DAGA</v>
          </cell>
          <cell r="D509">
            <v>-18</v>
          </cell>
          <cell r="E509">
            <v>0</v>
          </cell>
          <cell r="F509">
            <v>0</v>
          </cell>
          <cell r="G509">
            <v>-18</v>
          </cell>
          <cell r="H509">
            <v>0</v>
          </cell>
          <cell r="I509" t="str">
            <v>N/A</v>
          </cell>
          <cell r="N509" t="str">
            <v>CASA LA DAGA</v>
          </cell>
          <cell r="O509">
            <v>-676456.47</v>
          </cell>
          <cell r="P509">
            <v>0</v>
          </cell>
          <cell r="Q509">
            <v>0</v>
          </cell>
          <cell r="R509">
            <v>-676456.47</v>
          </cell>
          <cell r="S509">
            <v>0</v>
          </cell>
          <cell r="T509" t="str">
            <v>N/A</v>
          </cell>
        </row>
        <row r="510">
          <cell r="C510" t="str">
            <v>PAPELERA URUGUAY</v>
          </cell>
          <cell r="D510">
            <v>10624520</v>
          </cell>
          <cell r="E510">
            <v>0</v>
          </cell>
          <cell r="F510">
            <v>0</v>
          </cell>
          <cell r="G510">
            <v>10624520</v>
          </cell>
          <cell r="H510">
            <v>1</v>
          </cell>
          <cell r="I510" t="str">
            <v>N/A</v>
          </cell>
          <cell r="N510" t="str">
            <v>PAPELERA URUGUAY</v>
          </cell>
          <cell r="O510">
            <v>86814620.420000002</v>
          </cell>
          <cell r="P510">
            <v>0</v>
          </cell>
          <cell r="Q510">
            <v>0</v>
          </cell>
          <cell r="R510">
            <v>86814620.420000002</v>
          </cell>
          <cell r="S510">
            <v>1</v>
          </cell>
          <cell r="T510" t="str">
            <v>N/A</v>
          </cell>
        </row>
        <row r="512">
          <cell r="C512" t="str">
            <v>TOTAL:</v>
          </cell>
          <cell r="D512">
            <v>159461092</v>
          </cell>
          <cell r="E512">
            <v>186074240</v>
          </cell>
          <cell r="F512">
            <v>112574167.146</v>
          </cell>
          <cell r="G512">
            <v>-26613148</v>
          </cell>
          <cell r="H512">
            <v>-0.14302435415025749</v>
          </cell>
          <cell r="I512">
            <v>-5663597.1460000016</v>
          </cell>
          <cell r="J512">
            <v>-5.0309918248426864E-2</v>
          </cell>
          <cell r="N512" t="str">
            <v>TOTAL:</v>
          </cell>
          <cell r="O512">
            <v>1057452982.0599999</v>
          </cell>
          <cell r="P512">
            <v>1200705190</v>
          </cell>
          <cell r="Q512">
            <v>650645889.09119987</v>
          </cell>
          <cell r="R512">
            <v>-143252207.93999997</v>
          </cell>
          <cell r="S512">
            <v>-0.1193067283568584</v>
          </cell>
          <cell r="T512">
            <v>-12950450.680700012</v>
          </cell>
          <cell r="U512">
            <v>-1.9903992168134287E-2</v>
          </cell>
        </row>
        <row r="514">
          <cell r="D514" t="str">
            <v xml:space="preserve">    * INCLUDES REAL INFLATION OF 16.55%</v>
          </cell>
          <cell r="O514" t="str">
            <v xml:space="preserve">    * INCLUDES REAL INFLATION OF 16.55%</v>
          </cell>
        </row>
        <row r="520">
          <cell r="C520" t="str">
            <v>OFFICE DEPOT MEXICO</v>
          </cell>
          <cell r="N520" t="str">
            <v>OFFICE DEPOT MEXICO</v>
          </cell>
        </row>
        <row r="521">
          <cell r="C521" t="str">
            <v>COMPARATIVE ANNUAL SALES</v>
          </cell>
          <cell r="N521" t="str">
            <v>COMPARATIVE ANNUAL SALES</v>
          </cell>
        </row>
        <row r="522">
          <cell r="C522" t="str">
            <v>SEPTEMBER 1999</v>
          </cell>
          <cell r="N522" t="str">
            <v>YTD SEPTEMBER 1999</v>
          </cell>
        </row>
        <row r="524">
          <cell r="F524" t="str">
            <v>*</v>
          </cell>
          <cell r="G524" t="str">
            <v xml:space="preserve">                VARIATIONS</v>
          </cell>
          <cell r="I524" t="str">
            <v>*</v>
          </cell>
          <cell r="Q524" t="str">
            <v>*</v>
          </cell>
          <cell r="T524" t="str">
            <v>VARIATIONS</v>
          </cell>
        </row>
        <row r="525">
          <cell r="C525" t="str">
            <v>STORE</v>
          </cell>
          <cell r="D525">
            <v>1999</v>
          </cell>
          <cell r="E525" t="str">
            <v>BUDGET</v>
          </cell>
          <cell r="F525">
            <v>1998</v>
          </cell>
          <cell r="G525" t="str">
            <v>VS BUDGET</v>
          </cell>
          <cell r="H525" t="str">
            <v>%</v>
          </cell>
          <cell r="I525" t="str">
            <v>VS 1998</v>
          </cell>
          <cell r="J525" t="str">
            <v>%</v>
          </cell>
          <cell r="N525" t="str">
            <v>STORE</v>
          </cell>
          <cell r="O525">
            <v>1999</v>
          </cell>
          <cell r="P525" t="str">
            <v>BUDGET</v>
          </cell>
          <cell r="Q525">
            <v>1998</v>
          </cell>
          <cell r="R525" t="str">
            <v>VS BUDGET</v>
          </cell>
          <cell r="S525" t="str">
            <v>%</v>
          </cell>
          <cell r="T525" t="str">
            <v>VS 1998</v>
          </cell>
          <cell r="U525" t="str">
            <v>%</v>
          </cell>
        </row>
        <row r="528">
          <cell r="C528" t="str">
            <v>190 CD MEXICO</v>
          </cell>
          <cell r="D528">
            <v>17692538</v>
          </cell>
          <cell r="E528">
            <v>14189640</v>
          </cell>
          <cell r="F528">
            <v>11308184.927999999</v>
          </cell>
          <cell r="G528">
            <v>3502898</v>
          </cell>
          <cell r="H528">
            <v>0.24686306347447862</v>
          </cell>
          <cell r="I528">
            <v>6384353.0720000006</v>
          </cell>
          <cell r="J528">
            <v>0.56457805674824213</v>
          </cell>
          <cell r="N528" t="str">
            <v>390 CD MONTERREY</v>
          </cell>
          <cell r="O528">
            <v>61055330.129999995</v>
          </cell>
          <cell r="P528">
            <v>82951900</v>
          </cell>
          <cell r="Q528">
            <v>23555517.5385</v>
          </cell>
          <cell r="R528">
            <v>-21896569.870000005</v>
          </cell>
          <cell r="S528">
            <v>-0.26396706850596552</v>
          </cell>
          <cell r="T528">
            <v>37499812.591499999</v>
          </cell>
          <cell r="U528">
            <v>1.5919757453942132</v>
          </cell>
        </row>
        <row r="529">
          <cell r="C529" t="str">
            <v>104 VALLE</v>
          </cell>
          <cell r="D529">
            <v>15615003</v>
          </cell>
          <cell r="E529">
            <v>11849890</v>
          </cell>
          <cell r="F529">
            <v>11572996.5</v>
          </cell>
          <cell r="G529">
            <v>3765113</v>
          </cell>
          <cell r="H529">
            <v>0.31773400428189635</v>
          </cell>
          <cell r="I529">
            <v>4042006.5</v>
          </cell>
          <cell r="J529">
            <v>0.34926187871913728</v>
          </cell>
          <cell r="N529" t="str">
            <v>106 QUERETARO</v>
          </cell>
          <cell r="O529">
            <v>46482710.759999998</v>
          </cell>
          <cell r="P529">
            <v>43891250</v>
          </cell>
          <cell r="Q529">
            <v>43223995.626900002</v>
          </cell>
          <cell r="R529">
            <v>2591460.7599999979</v>
          </cell>
          <cell r="S529">
            <v>5.9042765015806076E-2</v>
          </cell>
          <cell r="T529">
            <v>3258715.1330999956</v>
          </cell>
          <cell r="U529">
            <v>7.5391344225288703E-2</v>
          </cell>
        </row>
        <row r="530">
          <cell r="C530" t="str">
            <v>108 POLANCO</v>
          </cell>
          <cell r="D530">
            <v>8004017</v>
          </cell>
          <cell r="E530">
            <v>7248490</v>
          </cell>
          <cell r="F530">
            <v>5658665.8050000006</v>
          </cell>
          <cell r="G530">
            <v>755527</v>
          </cell>
          <cell r="H530">
            <v>0.10423232976799301</v>
          </cell>
          <cell r="I530">
            <v>2345351.1949999994</v>
          </cell>
          <cell r="J530">
            <v>0.41447070313423451</v>
          </cell>
          <cell r="N530" t="str">
            <v>107 PUEBLA</v>
          </cell>
          <cell r="O530">
            <v>46420824.560000002</v>
          </cell>
          <cell r="P530">
            <v>44250620</v>
          </cell>
          <cell r="Q530">
            <v>43576086.421999998</v>
          </cell>
          <cell r="R530">
            <v>2170204.5600000024</v>
          </cell>
          <cell r="S530">
            <v>4.9043483684522382E-2</v>
          </cell>
          <cell r="T530">
            <v>2844738.138000004</v>
          </cell>
          <cell r="U530">
            <v>6.5282093266727959E-2</v>
          </cell>
        </row>
        <row r="531">
          <cell r="C531" t="str">
            <v>390 CD MONTERREY</v>
          </cell>
          <cell r="D531">
            <v>8836281</v>
          </cell>
          <cell r="E531">
            <v>10379420</v>
          </cell>
          <cell r="F531">
            <v>6974379.9359999998</v>
          </cell>
          <cell r="G531">
            <v>-1543139</v>
          </cell>
          <cell r="H531">
            <v>-0.14867295089706356</v>
          </cell>
          <cell r="I531">
            <v>1861901.0640000002</v>
          </cell>
          <cell r="J531">
            <v>0.26696295313499263</v>
          </cell>
          <cell r="N531" t="str">
            <v>303 UNIVERSIDAD</v>
          </cell>
          <cell r="O531">
            <v>19329972.030000001</v>
          </cell>
          <cell r="P531">
            <v>18029140</v>
          </cell>
          <cell r="Q531">
            <v>15087924.5328</v>
          </cell>
          <cell r="R531">
            <v>1300832.0300000012</v>
          </cell>
          <cell r="S531">
            <v>7.2151640621793467E-2</v>
          </cell>
          <cell r="T531">
            <v>4242047.497200001</v>
          </cell>
          <cell r="U531">
            <v>0.28115513753916987</v>
          </cell>
        </row>
        <row r="532">
          <cell r="C532" t="str">
            <v>103 LINDAVISTA</v>
          </cell>
          <cell r="D532">
            <v>11264821</v>
          </cell>
          <cell r="E532">
            <v>9953730</v>
          </cell>
          <cell r="F532">
            <v>9721142.504999999</v>
          </cell>
          <cell r="G532">
            <v>1311091</v>
          </cell>
          <cell r="H532">
            <v>0.13171856178538088</v>
          </cell>
          <cell r="I532">
            <v>1543678.495000001</v>
          </cell>
          <cell r="J532">
            <v>0.15879599483353135</v>
          </cell>
          <cell r="N532" t="str">
            <v>302 CAMPESTRE</v>
          </cell>
          <cell r="O532">
            <v>32153756.850000001</v>
          </cell>
          <cell r="P532">
            <v>29232790</v>
          </cell>
          <cell r="Q532">
            <v>28786168.691000003</v>
          </cell>
          <cell r="R532">
            <v>2920966.8500000015</v>
          </cell>
          <cell r="S532">
            <v>9.9920905599499843E-2</v>
          </cell>
          <cell r="T532">
            <v>3367588.1589999981</v>
          </cell>
          <cell r="U532">
            <v>0.11698632753628213</v>
          </cell>
        </row>
        <row r="533">
          <cell r="C533" t="str">
            <v>203 AMERICAS</v>
          </cell>
          <cell r="D533">
            <v>7205445</v>
          </cell>
          <cell r="E533">
            <v>6287040</v>
          </cell>
          <cell r="F533">
            <v>6140123.4059999995</v>
          </cell>
          <cell r="G533">
            <v>918405</v>
          </cell>
          <cell r="H533">
            <v>0.14607907695831424</v>
          </cell>
          <cell r="I533">
            <v>1065321.5940000005</v>
          </cell>
          <cell r="J533">
            <v>0.17350165844533194</v>
          </cell>
          <cell r="N533" t="str">
            <v>103 LINDAVISTA</v>
          </cell>
          <cell r="O533">
            <v>63176247.870000005</v>
          </cell>
          <cell r="P533">
            <v>62641880</v>
          </cell>
          <cell r="Q533">
            <v>61696260.191400006</v>
          </cell>
          <cell r="R533">
            <v>534367.87000000477</v>
          </cell>
          <cell r="S533">
            <v>8.530520954990628E-3</v>
          </cell>
          <cell r="T533">
            <v>1479987.6785999984</v>
          </cell>
          <cell r="U533">
            <v>2.3988288333987251E-2</v>
          </cell>
        </row>
        <row r="534">
          <cell r="C534" t="str">
            <v>204 LEON</v>
          </cell>
          <cell r="D534">
            <v>6430502</v>
          </cell>
          <cell r="E534">
            <v>5779160</v>
          </cell>
          <cell r="F534">
            <v>5644107.9179999987</v>
          </cell>
          <cell r="G534">
            <v>651342</v>
          </cell>
          <cell r="H534">
            <v>0.11270530665356215</v>
          </cell>
          <cell r="I534">
            <v>786394.08200000133</v>
          </cell>
          <cell r="J534">
            <v>0.13933009315645073</v>
          </cell>
          <cell r="N534" t="str">
            <v>105 TOLUCA</v>
          </cell>
          <cell r="O534">
            <v>42048505.509999998</v>
          </cell>
          <cell r="P534">
            <v>44043440</v>
          </cell>
          <cell r="Q534">
            <v>43375553.241100006</v>
          </cell>
          <cell r="R534">
            <v>-1994934.4900000021</v>
          </cell>
          <cell r="S534">
            <v>-4.5294702003294995E-2</v>
          </cell>
          <cell r="T534">
            <v>-1327047.7311000079</v>
          </cell>
          <cell r="U534">
            <v>-3.0594370144945593E-2</v>
          </cell>
        </row>
        <row r="535">
          <cell r="C535" t="str">
            <v>309 RUIZ CORTINES</v>
          </cell>
          <cell r="D535">
            <v>2209430</v>
          </cell>
          <cell r="E535">
            <v>1572520</v>
          </cell>
          <cell r="F535">
            <v>1491898.311</v>
          </cell>
          <cell r="G535">
            <v>636910</v>
          </cell>
          <cell r="H535">
            <v>0.40502505532521038</v>
          </cell>
          <cell r="I535">
            <v>717531.68900000001</v>
          </cell>
          <cell r="J535">
            <v>0.48095214245470119</v>
          </cell>
          <cell r="N535" t="str">
            <v>301 GARZA SADA</v>
          </cell>
          <cell r="O535">
            <v>28812070.100000001</v>
          </cell>
          <cell r="P535">
            <v>29488520</v>
          </cell>
          <cell r="Q535">
            <v>29050207.551200002</v>
          </cell>
          <cell r="R535">
            <v>-676449.89999999851</v>
          </cell>
          <cell r="S535">
            <v>-2.2939432023038053E-2</v>
          </cell>
          <cell r="T535">
            <v>-238137.45120000094</v>
          </cell>
          <cell r="U535">
            <v>-8.1974440554440919E-3</v>
          </cell>
        </row>
        <row r="536">
          <cell r="C536" t="str">
            <v>502 JUAREZ</v>
          </cell>
          <cell r="D536">
            <v>5232270</v>
          </cell>
          <cell r="E536">
            <v>4694620</v>
          </cell>
          <cell r="F536">
            <v>4584919.8149999995</v>
          </cell>
          <cell r="G536">
            <v>537650</v>
          </cell>
          <cell r="H536">
            <v>0.11452471126523545</v>
          </cell>
          <cell r="I536">
            <v>647350.18500000052</v>
          </cell>
          <cell r="J536">
            <v>0.14119116824729039</v>
          </cell>
          <cell r="N536" t="str">
            <v>101 ACOXPA</v>
          </cell>
          <cell r="O536">
            <v>58002570.980000004</v>
          </cell>
          <cell r="P536">
            <v>63366730</v>
          </cell>
          <cell r="Q536">
            <v>62414358.550499991</v>
          </cell>
          <cell r="R536">
            <v>-5364159.0199999958</v>
          </cell>
          <cell r="S536">
            <v>-8.4652609026850456E-2</v>
          </cell>
          <cell r="T536">
            <v>-4411787.5704999864</v>
          </cell>
          <cell r="U536">
            <v>-7.0685458810417323E-2</v>
          </cell>
        </row>
        <row r="537">
          <cell r="C537" t="str">
            <v>303 UNIVERSIDAD</v>
          </cell>
          <cell r="D537">
            <v>3236961</v>
          </cell>
          <cell r="E537">
            <v>3229410</v>
          </cell>
          <cell r="F537">
            <v>2680850.6009999998</v>
          </cell>
          <cell r="G537">
            <v>7551</v>
          </cell>
          <cell r="H537">
            <v>2.3381979990153567E-3</v>
          </cell>
          <cell r="I537">
            <v>556110.39900000021</v>
          </cell>
          <cell r="J537">
            <v>0.20743804178888681</v>
          </cell>
          <cell r="N537" t="str">
            <v>201 INDEPENDENCIA</v>
          </cell>
          <cell r="O537">
            <v>43579261.93</v>
          </cell>
          <cell r="P537">
            <v>52006430</v>
          </cell>
          <cell r="Q537">
            <v>48466256.219000004</v>
          </cell>
          <cell r="R537">
            <v>-8427168.0700000003</v>
          </cell>
          <cell r="S537">
            <v>-0.16204088744411027</v>
          </cell>
          <cell r="T537">
            <v>-4886994.2890000045</v>
          </cell>
          <cell r="U537">
            <v>-0.10083292315621806</v>
          </cell>
        </row>
        <row r="538">
          <cell r="C538" t="str">
            <v>308 BARRAGAN</v>
          </cell>
          <cell r="D538">
            <v>1727499</v>
          </cell>
          <cell r="E538">
            <v>1323450</v>
          </cell>
          <cell r="F538">
            <v>1255585.7519999999</v>
          </cell>
          <cell r="G538">
            <v>404049</v>
          </cell>
          <cell r="H538">
            <v>0.30529978465374596</v>
          </cell>
          <cell r="I538">
            <v>471913.24800000014</v>
          </cell>
          <cell r="J538">
            <v>0.37585106970853888</v>
          </cell>
          <cell r="N538" t="str">
            <v>190 CD MEXICO</v>
          </cell>
          <cell r="O538">
            <v>71463563.920000002</v>
          </cell>
          <cell r="P538">
            <v>91941940</v>
          </cell>
          <cell r="Q538">
            <v>73909584.176400006</v>
          </cell>
          <cell r="R538">
            <v>-20478376.079999998</v>
          </cell>
          <cell r="S538">
            <v>-0.22273160736003605</v>
          </cell>
          <cell r="T538">
            <v>-2446020.256400004</v>
          </cell>
          <cell r="U538">
            <v>-3.3094764145365607E-2</v>
          </cell>
        </row>
        <row r="539">
          <cell r="C539" t="str">
            <v>305 GARZA GARCIA</v>
          </cell>
          <cell r="D539">
            <v>1519456</v>
          </cell>
          <cell r="E539">
            <v>1370650</v>
          </cell>
          <cell r="F539">
            <v>1300364.9279999998</v>
          </cell>
          <cell r="G539">
            <v>148806</v>
          </cell>
          <cell r="H539">
            <v>0.10856600882792833</v>
          </cell>
          <cell r="I539">
            <v>219091.07200000016</v>
          </cell>
          <cell r="J539">
            <v>0.16848429797085407</v>
          </cell>
          <cell r="N539" t="str">
            <v>501 TIJUANA</v>
          </cell>
          <cell r="O539">
            <v>31246407.93</v>
          </cell>
          <cell r="P539">
            <v>50699770</v>
          </cell>
          <cell r="Q539">
            <v>44070973.802499995</v>
          </cell>
          <cell r="R539">
            <v>-19453362.07</v>
          </cell>
          <cell r="S539">
            <v>-0.38369724497763991</v>
          </cell>
          <cell r="T539">
            <v>-12824565.872499995</v>
          </cell>
          <cell r="U539">
            <v>-0.29099801447483564</v>
          </cell>
        </row>
        <row r="540">
          <cell r="C540" t="str">
            <v>107 PUEBLA</v>
          </cell>
          <cell r="D540">
            <v>7328859</v>
          </cell>
          <cell r="E540">
            <v>7284940</v>
          </cell>
          <cell r="F540">
            <v>7114710.5190000013</v>
          </cell>
          <cell r="G540">
            <v>43919</v>
          </cell>
          <cell r="H540">
            <v>6.0287387404700521E-3</v>
          </cell>
          <cell r="I540">
            <v>214148.48099999875</v>
          </cell>
          <cell r="J540">
            <v>3.009939482823798E-2</v>
          </cell>
          <cell r="N540" t="str">
            <v>202 LOPEZ MATEOS</v>
          </cell>
          <cell r="O540">
            <v>47078170.850000001</v>
          </cell>
          <cell r="P540">
            <v>55965140</v>
          </cell>
          <cell r="Q540">
            <v>56235607.234699994</v>
          </cell>
          <cell r="R540">
            <v>-8886969.1499999985</v>
          </cell>
          <cell r="S540">
            <v>-0.15879472739637568</v>
          </cell>
          <cell r="T540">
            <v>-9157436.3846999928</v>
          </cell>
          <cell r="U540">
            <v>-0.16284053529432552</v>
          </cell>
        </row>
        <row r="541">
          <cell r="C541" t="str">
            <v>306 BERNARDO REYES</v>
          </cell>
          <cell r="D541">
            <v>1101701</v>
          </cell>
          <cell r="E541">
            <v>1325010</v>
          </cell>
          <cell r="F541">
            <v>942806.46600000001</v>
          </cell>
          <cell r="G541">
            <v>-223309</v>
          </cell>
          <cell r="H541">
            <v>-0.16853382238624615</v>
          </cell>
          <cell r="I541">
            <v>158894.53399999999</v>
          </cell>
          <cell r="J541">
            <v>0.16853356413022302</v>
          </cell>
          <cell r="N541" t="str">
            <v>104 VALLE</v>
          </cell>
          <cell r="O541">
            <v>80195979.719999999</v>
          </cell>
          <cell r="P541">
            <v>85705100</v>
          </cell>
          <cell r="Q541">
            <v>84452951.986300007</v>
          </cell>
          <cell r="R541">
            <v>-5509120.2800000012</v>
          </cell>
          <cell r="S541">
            <v>-6.4279958602230236E-2</v>
          </cell>
          <cell r="T541">
            <v>-4256972.2663000077</v>
          </cell>
          <cell r="U541">
            <v>-5.0406435372331027E-2</v>
          </cell>
        </row>
        <row r="542">
          <cell r="C542" t="str">
            <v>307 MORELOS</v>
          </cell>
          <cell r="D542">
            <v>641235</v>
          </cell>
          <cell r="E542">
            <v>628570</v>
          </cell>
          <cell r="F542">
            <v>500926.30200000003</v>
          </cell>
          <cell r="G542">
            <v>12665</v>
          </cell>
          <cell r="H542">
            <v>2.0148909429339668E-2</v>
          </cell>
          <cell r="I542">
            <v>140308.69799999997</v>
          </cell>
          <cell r="J542">
            <v>0.28009848442735596</v>
          </cell>
          <cell r="N542" t="str">
            <v>102 STA. MONICA</v>
          </cell>
          <cell r="O542">
            <v>50875796.789999999</v>
          </cell>
          <cell r="P542">
            <v>70146400</v>
          </cell>
          <cell r="Q542">
            <v>69100866.389400005</v>
          </cell>
          <cell r="R542">
            <v>-19270603.210000001</v>
          </cell>
          <cell r="S542">
            <v>-0.27471977478530618</v>
          </cell>
          <cell r="T542">
            <v>-18225069.599400006</v>
          </cell>
          <cell r="U542">
            <v>-0.26374589135680815</v>
          </cell>
        </row>
        <row r="543">
          <cell r="C543" t="str">
            <v>304 TECNOLOGICO</v>
          </cell>
          <cell r="D543">
            <v>821657</v>
          </cell>
          <cell r="E543">
            <v>911200</v>
          </cell>
          <cell r="F543">
            <v>789314.43599999999</v>
          </cell>
          <cell r="G543">
            <v>-89543</v>
          </cell>
          <cell r="H543">
            <v>-9.826931518876203E-2</v>
          </cell>
          <cell r="I543">
            <v>32342.564000000013</v>
          </cell>
          <cell r="J543">
            <v>4.0975513084369863E-2</v>
          </cell>
        </row>
        <row r="544">
          <cell r="C544" t="str">
            <v>106 QUERETARO</v>
          </cell>
          <cell r="D544">
            <v>7149986</v>
          </cell>
          <cell r="E544">
            <v>7289250</v>
          </cell>
          <cell r="F544">
            <v>7118923.1129999999</v>
          </cell>
          <cell r="G544">
            <v>-139264</v>
          </cell>
          <cell r="H544">
            <v>-1.9105394930891362E-2</v>
          </cell>
          <cell r="I544">
            <v>31062.887000000104</v>
          </cell>
          <cell r="J544">
            <v>4.3634249881523424E-3</v>
          </cell>
        </row>
        <row r="545">
          <cell r="C545" t="str">
            <v>101 ACOXPA</v>
          </cell>
          <cell r="D545">
            <v>9485580</v>
          </cell>
          <cell r="E545">
            <v>9713190</v>
          </cell>
          <cell r="F545">
            <v>9486214.748999998</v>
          </cell>
          <cell r="G545">
            <v>-227610</v>
          </cell>
          <cell r="H545">
            <v>-2.3433084290536921E-2</v>
          </cell>
          <cell r="I545">
            <v>-634.74899999797344</v>
          </cell>
          <cell r="J545">
            <v>-6.6912779943639755E-5</v>
          </cell>
        </row>
        <row r="546">
          <cell r="C546" t="str">
            <v>301 GARZA SADA</v>
          </cell>
          <cell r="D546">
            <v>4216835</v>
          </cell>
          <cell r="E546">
            <v>4359510</v>
          </cell>
          <cell r="F546">
            <v>4257699.0120000001</v>
          </cell>
          <cell r="G546">
            <v>-142675</v>
          </cell>
          <cell r="H546">
            <v>-3.272730192154627E-2</v>
          </cell>
          <cell r="I546">
            <v>-40864.012000000104</v>
          </cell>
          <cell r="J546">
            <v>-9.5976751491423373E-3</v>
          </cell>
        </row>
        <row r="547">
          <cell r="C547" t="str">
            <v>302 CAMPESTRE</v>
          </cell>
          <cell r="D547">
            <v>4755795</v>
          </cell>
          <cell r="E547">
            <v>5108230</v>
          </cell>
          <cell r="F547">
            <v>4988863.3590000002</v>
          </cell>
          <cell r="G547">
            <v>-352435</v>
          </cell>
          <cell r="H547">
            <v>-6.8993565285823122E-2</v>
          </cell>
          <cell r="I547">
            <v>-233068.35900000017</v>
          </cell>
          <cell r="J547">
            <v>-4.6717727511927265E-2</v>
          </cell>
        </row>
        <row r="548">
          <cell r="C548" t="str">
            <v>201 INDEPENDENCIA</v>
          </cell>
          <cell r="D548">
            <v>6826138</v>
          </cell>
          <cell r="E548">
            <v>8010150</v>
          </cell>
          <cell r="F548">
            <v>7156440.8010000009</v>
          </cell>
          <cell r="G548">
            <v>-1184012</v>
          </cell>
          <cell r="H548">
            <v>-0.14781396103693434</v>
          </cell>
          <cell r="I548">
            <v>-330302.80100000091</v>
          </cell>
          <cell r="J548">
            <v>-4.6154619340084024E-2</v>
          </cell>
        </row>
        <row r="549">
          <cell r="C549" t="str">
            <v>109 ROSARIO</v>
          </cell>
          <cell r="D549">
            <v>2871979</v>
          </cell>
          <cell r="E549">
            <v>4359570</v>
          </cell>
          <cell r="F549">
            <v>3307002.6599999997</v>
          </cell>
          <cell r="G549">
            <v>-1487591</v>
          </cell>
          <cell r="H549">
            <v>-0.3412242491805384</v>
          </cell>
          <cell r="I549">
            <v>-435023.65999999968</v>
          </cell>
          <cell r="J549">
            <v>-0.13154620806987793</v>
          </cell>
        </row>
        <row r="550">
          <cell r="C550" t="str">
            <v>105 TOLUCA</v>
          </cell>
          <cell r="D550">
            <v>6488231</v>
          </cell>
          <cell r="E550">
            <v>7112360</v>
          </cell>
          <cell r="F550">
            <v>6946160.2110000011</v>
          </cell>
          <cell r="G550">
            <v>-624129</v>
          </cell>
          <cell r="H550">
            <v>-8.7752729051960299E-2</v>
          </cell>
          <cell r="I550">
            <v>-457929.21100000106</v>
          </cell>
          <cell r="J550">
            <v>-6.5925518140917627E-2</v>
          </cell>
        </row>
        <row r="551">
          <cell r="C551" t="str">
            <v>202 LOPEZ MATEOS</v>
          </cell>
          <cell r="D551">
            <v>7766974</v>
          </cell>
          <cell r="E551">
            <v>8360950.0000000009</v>
          </cell>
          <cell r="F551">
            <v>8328880.1880000001</v>
          </cell>
          <cell r="G551">
            <v>-593976.00000000093</v>
          </cell>
          <cell r="H551">
            <v>-7.1041687846476909E-2</v>
          </cell>
          <cell r="I551">
            <v>-561906.18800000008</v>
          </cell>
          <cell r="J551">
            <v>-6.7464794224027624E-2</v>
          </cell>
        </row>
        <row r="552">
          <cell r="C552" t="str">
            <v>102 STA. MONICA</v>
          </cell>
          <cell r="D552">
            <v>8522962</v>
          </cell>
          <cell r="E552">
            <v>10387390</v>
          </cell>
          <cell r="F552">
            <v>10144659.482999999</v>
          </cell>
          <cell r="G552">
            <v>-1864428</v>
          </cell>
          <cell r="H552">
            <v>-0.17948955416134371</v>
          </cell>
          <cell r="I552">
            <v>-1621697.4829999991</v>
          </cell>
          <cell r="J552">
            <v>-0.15985726142090551</v>
          </cell>
        </row>
        <row r="553">
          <cell r="C553" t="str">
            <v>501 TIJUANA</v>
          </cell>
          <cell r="D553">
            <v>4669941</v>
          </cell>
          <cell r="E553">
            <v>8383379.9999999991</v>
          </cell>
          <cell r="F553">
            <v>8187490.6379999993</v>
          </cell>
          <cell r="G553">
            <v>-3713438.9999999991</v>
          </cell>
          <cell r="H553">
            <v>-0.44295248455873404</v>
          </cell>
          <cell r="I553">
            <v>-3517549.6379999993</v>
          </cell>
          <cell r="J553">
            <v>-0.42962487452190223</v>
          </cell>
        </row>
        <row r="554">
          <cell r="C554" t="str">
            <v>TOTAL SAME STORES</v>
          </cell>
          <cell r="D554">
            <v>161622096</v>
          </cell>
          <cell r="E554">
            <v>161111720</v>
          </cell>
          <cell r="F554">
            <v>147603312.34200001</v>
          </cell>
          <cell r="G554">
            <v>510376</v>
          </cell>
          <cell r="H554">
            <v>3.1678390622358332E-3</v>
          </cell>
          <cell r="I554">
            <v>14018783.657999992</v>
          </cell>
          <cell r="J554">
            <v>9.4976077674450599E-2</v>
          </cell>
          <cell r="N554" t="str">
            <v>TOTAL SAME STORES</v>
          </cell>
          <cell r="O554">
            <v>721921169.93000007</v>
          </cell>
          <cell r="P554">
            <v>824361050</v>
          </cell>
          <cell r="Q554">
            <v>727002312.15369999</v>
          </cell>
          <cell r="R554">
            <v>-102439880.06999999</v>
          </cell>
          <cell r="S554">
            <v>-0.12426579357430811</v>
          </cell>
          <cell r="T554">
            <v>-5081142.2237000167</v>
          </cell>
          <cell r="U554">
            <v>-6.9891692760196689E-3</v>
          </cell>
        </row>
        <row r="556">
          <cell r="C556" t="str">
            <v>114 CUERNAVACA</v>
          </cell>
          <cell r="D556">
            <v>4778224</v>
          </cell>
          <cell r="E556">
            <v>7112360</v>
          </cell>
          <cell r="F556">
            <v>0</v>
          </cell>
          <cell r="G556">
            <v>-2334136</v>
          </cell>
          <cell r="H556">
            <v>-0.32818023834564058</v>
          </cell>
          <cell r="I556" t="str">
            <v>N/A</v>
          </cell>
          <cell r="N556" t="str">
            <v>108 POLANCO</v>
          </cell>
          <cell r="O556">
            <v>45429949.57</v>
          </cell>
          <cell r="P556">
            <v>43850480</v>
          </cell>
          <cell r="Q556">
            <v>0</v>
          </cell>
          <cell r="R556">
            <v>1579469.5700000003</v>
          </cell>
          <cell r="S556">
            <v>3.6019436275269934E-2</v>
          </cell>
          <cell r="T556" t="str">
            <v>N/A</v>
          </cell>
        </row>
        <row r="557">
          <cell r="C557" t="str">
            <v>207 MORELIA</v>
          </cell>
          <cell r="D557">
            <v>4803033</v>
          </cell>
          <cell r="E557">
            <v>4359570</v>
          </cell>
          <cell r="F557">
            <v>0</v>
          </cell>
          <cell r="G557">
            <v>443463</v>
          </cell>
          <cell r="H557">
            <v>0.10172172943661884</v>
          </cell>
          <cell r="I557" t="str">
            <v>N/A</v>
          </cell>
          <cell r="N557" t="str">
            <v>203 AMERICAS</v>
          </cell>
          <cell r="O557">
            <v>40688281.990000002</v>
          </cell>
          <cell r="P557">
            <v>38150110</v>
          </cell>
          <cell r="Q557">
            <v>0</v>
          </cell>
          <cell r="R557">
            <v>2538171.9900000021</v>
          </cell>
          <cell r="S557">
            <v>6.6531184051631831E-2</v>
          </cell>
          <cell r="T557" t="str">
            <v>N/A</v>
          </cell>
        </row>
        <row r="558">
          <cell r="C558" t="str">
            <v>401 VERACRUZ</v>
          </cell>
          <cell r="D558">
            <v>4293815</v>
          </cell>
          <cell r="E558">
            <v>4694620</v>
          </cell>
          <cell r="F558">
            <v>0</v>
          </cell>
          <cell r="G558">
            <v>-400805</v>
          </cell>
          <cell r="H558">
            <v>-8.5375387145285475E-2</v>
          </cell>
          <cell r="I558" t="str">
            <v>N/A</v>
          </cell>
          <cell r="N558" t="str">
            <v>204 LEON</v>
          </cell>
          <cell r="O558">
            <v>37237921.789999999</v>
          </cell>
          <cell r="P558">
            <v>37767190</v>
          </cell>
          <cell r="Q558">
            <v>0</v>
          </cell>
          <cell r="R558">
            <v>-529268.21000000089</v>
          </cell>
          <cell r="S558">
            <v>-1.4013968473693739E-2</v>
          </cell>
          <cell r="T558" t="str">
            <v>N/A</v>
          </cell>
        </row>
        <row r="559">
          <cell r="C559" t="str">
            <v>503 HEROES</v>
          </cell>
          <cell r="D559">
            <v>4418039</v>
          </cell>
          <cell r="E559">
            <v>4694620</v>
          </cell>
          <cell r="F559">
            <v>0</v>
          </cell>
          <cell r="G559">
            <v>-276581</v>
          </cell>
          <cell r="H559">
            <v>-5.8914459530270857E-2</v>
          </cell>
          <cell r="I559" t="str">
            <v>N/A</v>
          </cell>
          <cell r="N559" t="str">
            <v>502 JUAREZ</v>
          </cell>
          <cell r="O559">
            <v>30468081.199999999</v>
          </cell>
          <cell r="P559">
            <v>34440310</v>
          </cell>
          <cell r="Q559">
            <v>0</v>
          </cell>
          <cell r="R559">
            <v>-3972228.8000000007</v>
          </cell>
          <cell r="S559">
            <v>-0.11533661572732656</v>
          </cell>
          <cell r="T559" t="str">
            <v>N/A</v>
          </cell>
        </row>
        <row r="560">
          <cell r="C560" t="str">
            <v>505 CHIHUAHUA</v>
          </cell>
          <cell r="D560">
            <v>3927727</v>
          </cell>
          <cell r="E560">
            <v>4359570</v>
          </cell>
          <cell r="F560">
            <v>0</v>
          </cell>
          <cell r="G560">
            <v>-431843</v>
          </cell>
          <cell r="H560">
            <v>-9.9056328949873484E-2</v>
          </cell>
          <cell r="I560" t="str">
            <v>N/A</v>
          </cell>
          <cell r="N560" t="str">
            <v>503 HEROES</v>
          </cell>
          <cell r="O560">
            <v>29649040.670000002</v>
          </cell>
          <cell r="P560">
            <v>34440310</v>
          </cell>
          <cell r="Q560">
            <v>0</v>
          </cell>
          <cell r="R560">
            <v>-4791269.3299999982</v>
          </cell>
          <cell r="S560">
            <v>-0.13911806630079693</v>
          </cell>
          <cell r="T560" t="str">
            <v>N/A</v>
          </cell>
        </row>
        <row r="561">
          <cell r="C561" t="str">
            <v>205 CORDILLERAS</v>
          </cell>
          <cell r="D561">
            <v>3949484</v>
          </cell>
          <cell r="E561">
            <v>6287040</v>
          </cell>
          <cell r="F561">
            <v>0</v>
          </cell>
          <cell r="G561">
            <v>-2337556</v>
          </cell>
          <cell r="H561">
            <v>-0.37180549193261059</v>
          </cell>
          <cell r="I561" t="str">
            <v>N/A</v>
          </cell>
          <cell r="N561" t="str">
            <v>207 MORELIA</v>
          </cell>
          <cell r="O561">
            <v>26407451.890000001</v>
          </cell>
          <cell r="P561">
            <v>29488590</v>
          </cell>
          <cell r="Q561">
            <v>0</v>
          </cell>
          <cell r="R561">
            <v>-3081138.1099999994</v>
          </cell>
          <cell r="S561">
            <v>-0.10448577263273695</v>
          </cell>
          <cell r="T561" t="str">
            <v>N/A</v>
          </cell>
        </row>
        <row r="562">
          <cell r="C562" t="str">
            <v>402 MERIDA</v>
          </cell>
          <cell r="D562">
            <v>3946858</v>
          </cell>
          <cell r="E562">
            <v>4359570</v>
          </cell>
          <cell r="F562">
            <v>0</v>
          </cell>
          <cell r="G562">
            <v>-412712</v>
          </cell>
          <cell r="H562">
            <v>-9.4668052124406765E-2</v>
          </cell>
          <cell r="I562" t="str">
            <v>N/A</v>
          </cell>
          <cell r="N562" t="str">
            <v>505 CHIHUAHUA</v>
          </cell>
          <cell r="O562">
            <v>24866325.780000001</v>
          </cell>
          <cell r="P562">
            <v>29488590</v>
          </cell>
          <cell r="Q562">
            <v>0</v>
          </cell>
          <cell r="R562">
            <v>-4622264.2199999988</v>
          </cell>
          <cell r="S562">
            <v>-0.15674754947591585</v>
          </cell>
          <cell r="T562" t="str">
            <v>N/A</v>
          </cell>
        </row>
        <row r="563">
          <cell r="C563" t="str">
            <v>206 AGUASCALIENTES</v>
          </cell>
          <cell r="D563">
            <v>3853447</v>
          </cell>
          <cell r="E563">
            <v>4359510</v>
          </cell>
          <cell r="F563">
            <v>0</v>
          </cell>
          <cell r="G563">
            <v>-506063</v>
          </cell>
          <cell r="H563">
            <v>-0.11608254138653196</v>
          </cell>
          <cell r="I563" t="str">
            <v>N/A</v>
          </cell>
          <cell r="N563" t="str">
            <v>401 VERACRUZ</v>
          </cell>
          <cell r="O563">
            <v>24709276.25</v>
          </cell>
          <cell r="P563">
            <v>34440310</v>
          </cell>
          <cell r="Q563">
            <v>0</v>
          </cell>
          <cell r="R563">
            <v>-9731033.75</v>
          </cell>
          <cell r="S563">
            <v>-0.28254779791471096</v>
          </cell>
          <cell r="T563" t="str">
            <v>N/A</v>
          </cell>
        </row>
        <row r="564">
          <cell r="C564" t="str">
            <v>111 VIGA</v>
          </cell>
          <cell r="D564">
            <v>4139910</v>
          </cell>
          <cell r="E564">
            <v>4359570</v>
          </cell>
          <cell r="F564">
            <v>0</v>
          </cell>
          <cell r="G564">
            <v>-219660</v>
          </cell>
          <cell r="H564">
            <v>-5.0385703177148189E-2</v>
          </cell>
          <cell r="I564" t="str">
            <v>N/A</v>
          </cell>
          <cell r="N564" t="str">
            <v>205 CORDILLERAS</v>
          </cell>
          <cell r="O564">
            <v>23133412.539999999</v>
          </cell>
          <cell r="P564">
            <v>38150110</v>
          </cell>
          <cell r="Q564">
            <v>0</v>
          </cell>
          <cell r="R564">
            <v>-15016697.460000001</v>
          </cell>
          <cell r="S564">
            <v>-0.39362134106559588</v>
          </cell>
          <cell r="T564" t="str">
            <v>N/A</v>
          </cell>
        </row>
        <row r="565">
          <cell r="C565" t="str">
            <v>504 MEXICALI</v>
          </cell>
          <cell r="D565">
            <v>3323846</v>
          </cell>
          <cell r="E565">
            <v>4359570</v>
          </cell>
          <cell r="F565">
            <v>0</v>
          </cell>
          <cell r="G565">
            <v>-1035724</v>
          </cell>
          <cell r="H565">
            <v>-0.23757480668965059</v>
          </cell>
          <cell r="I565" t="str">
            <v>N/A</v>
          </cell>
          <cell r="N565" t="str">
            <v>111 VIGA</v>
          </cell>
          <cell r="O565">
            <v>22411158.210000001</v>
          </cell>
          <cell r="P565">
            <v>29488590</v>
          </cell>
          <cell r="Q565">
            <v>0</v>
          </cell>
          <cell r="R565">
            <v>-7077431.7899999991</v>
          </cell>
          <cell r="S565">
            <v>-0.24000577138479662</v>
          </cell>
          <cell r="T565" t="str">
            <v>N/A</v>
          </cell>
        </row>
        <row r="566">
          <cell r="C566" t="str">
            <v>112 GUSTAVO BAZ</v>
          </cell>
          <cell r="D566">
            <v>4000752</v>
          </cell>
          <cell r="E566">
            <v>4694620</v>
          </cell>
          <cell r="F566">
            <v>0</v>
          </cell>
          <cell r="G566">
            <v>-693868</v>
          </cell>
          <cell r="H566">
            <v>-0.14780067396296181</v>
          </cell>
          <cell r="I566" t="str">
            <v>N/A</v>
          </cell>
          <cell r="N566" t="str">
            <v>504 MEXICALI</v>
          </cell>
          <cell r="O566">
            <v>20846755.740000002</v>
          </cell>
          <cell r="P566">
            <v>29488590</v>
          </cell>
          <cell r="Q566">
            <v>0</v>
          </cell>
          <cell r="R566">
            <v>-8641834.2599999979</v>
          </cell>
          <cell r="S566">
            <v>-0.2930568826790293</v>
          </cell>
          <cell r="T566" t="str">
            <v>N/A</v>
          </cell>
        </row>
        <row r="567">
          <cell r="C567" t="str">
            <v>507 LAREDO</v>
          </cell>
          <cell r="D567">
            <v>2043499.8</v>
          </cell>
          <cell r="E567">
            <v>4359570</v>
          </cell>
          <cell r="F567">
            <v>0</v>
          </cell>
          <cell r="G567">
            <v>-2316070.2000000002</v>
          </cell>
          <cell r="H567">
            <v>-0.53126115649020433</v>
          </cell>
          <cell r="I567" t="str">
            <v>N/A</v>
          </cell>
          <cell r="N567" t="str">
            <v>206 AGUASCALIENTES</v>
          </cell>
          <cell r="O567">
            <v>21161395.850000001</v>
          </cell>
          <cell r="P567">
            <v>29488520</v>
          </cell>
          <cell r="Q567">
            <v>0</v>
          </cell>
          <cell r="R567">
            <v>-8327124.1499999985</v>
          </cell>
          <cell r="S567">
            <v>-0.28238528586717804</v>
          </cell>
          <cell r="T567" t="str">
            <v>N/A</v>
          </cell>
        </row>
        <row r="568">
          <cell r="C568" t="str">
            <v>113 HAMBURGO</v>
          </cell>
          <cell r="D568">
            <v>563696</v>
          </cell>
          <cell r="E568">
            <v>0</v>
          </cell>
          <cell r="F568">
            <v>0</v>
          </cell>
          <cell r="G568">
            <v>563696</v>
          </cell>
          <cell r="H568">
            <v>0</v>
          </cell>
          <cell r="I568" t="str">
            <v>N/A</v>
          </cell>
          <cell r="N568" t="str">
            <v>112 GUSTAVO BAZ</v>
          </cell>
          <cell r="O568">
            <v>20211448.579999998</v>
          </cell>
          <cell r="P568">
            <v>34440310</v>
          </cell>
          <cell r="Q568">
            <v>0</v>
          </cell>
          <cell r="R568">
            <v>-14228861.420000002</v>
          </cell>
          <cell r="S568">
            <v>-0.41314556750505449</v>
          </cell>
          <cell r="T568" t="str">
            <v>N/A</v>
          </cell>
        </row>
        <row r="569">
          <cell r="C569" t="str">
            <v>391 CARRANZA</v>
          </cell>
          <cell r="D569">
            <v>0</v>
          </cell>
          <cell r="E569">
            <v>628570</v>
          </cell>
          <cell r="F569">
            <v>0</v>
          </cell>
          <cell r="G569">
            <v>-628570</v>
          </cell>
          <cell r="H569">
            <v>-1</v>
          </cell>
          <cell r="I569" t="str">
            <v>N/A</v>
          </cell>
          <cell r="N569" t="str">
            <v>308 BARRAGAN</v>
          </cell>
          <cell r="O569">
            <v>9950664.0199999996</v>
          </cell>
          <cell r="P569">
            <v>10707680</v>
          </cell>
          <cell r="Q569">
            <v>0</v>
          </cell>
          <cell r="R569">
            <v>-757015.98000000045</v>
          </cell>
          <cell r="S569">
            <v>-7.0698412728060656E-2</v>
          </cell>
          <cell r="T569" t="str">
            <v>N/A</v>
          </cell>
        </row>
        <row r="570">
          <cell r="C570" t="str">
            <v>506 TORREON</v>
          </cell>
          <cell r="D570">
            <v>0</v>
          </cell>
          <cell r="E570">
            <v>4359570</v>
          </cell>
          <cell r="F570">
            <v>0</v>
          </cell>
          <cell r="G570">
            <v>-4359570</v>
          </cell>
          <cell r="H570">
            <v>-1</v>
          </cell>
          <cell r="I570" t="str">
            <v>N/A</v>
          </cell>
          <cell r="N570" t="str">
            <v>305 GARZA GARCIA</v>
          </cell>
          <cell r="O570">
            <v>9500949.8399999999</v>
          </cell>
          <cell r="P570">
            <v>10957070</v>
          </cell>
          <cell r="Q570">
            <v>0</v>
          </cell>
          <cell r="R570">
            <v>-1456120.1600000001</v>
          </cell>
          <cell r="S570">
            <v>-0.13289320593917897</v>
          </cell>
          <cell r="T570" t="str">
            <v>N/A</v>
          </cell>
        </row>
        <row r="571">
          <cell r="C571" t="str">
            <v xml:space="preserve">      SANTA FE</v>
          </cell>
          <cell r="D571">
            <v>0</v>
          </cell>
          <cell r="E571">
            <v>3624250</v>
          </cell>
          <cell r="F571">
            <v>0</v>
          </cell>
          <cell r="G571">
            <v>-3624250</v>
          </cell>
          <cell r="H571">
            <v>-1</v>
          </cell>
          <cell r="I571" t="str">
            <v>N/A</v>
          </cell>
          <cell r="N571" t="str">
            <v>109 ROSARIO</v>
          </cell>
          <cell r="O571">
            <v>16429304.689999999</v>
          </cell>
          <cell r="P571">
            <v>29488590</v>
          </cell>
          <cell r="Q571">
            <v>0</v>
          </cell>
          <cell r="R571">
            <v>-13059285.310000001</v>
          </cell>
          <cell r="S571">
            <v>-0.4428589264525703</v>
          </cell>
          <cell r="T571" t="str">
            <v>N/A</v>
          </cell>
        </row>
        <row r="572">
          <cell r="C572" t="str">
            <v>116 MIXCOAC</v>
          </cell>
          <cell r="D572">
            <v>0</v>
          </cell>
          <cell r="E572">
            <v>3624250</v>
          </cell>
          <cell r="F572">
            <v>0</v>
          </cell>
          <cell r="G572">
            <v>-3624250</v>
          </cell>
          <cell r="H572">
            <v>-1</v>
          </cell>
          <cell r="I572" t="str">
            <v>N/A</v>
          </cell>
          <cell r="N572" t="str">
            <v>309 RUIZ CORTINES</v>
          </cell>
          <cell r="O572">
            <v>14403742.390000001</v>
          </cell>
          <cell r="P572">
            <v>13366070</v>
          </cell>
          <cell r="Q572">
            <v>0</v>
          </cell>
          <cell r="R572">
            <v>1037672.3900000006</v>
          </cell>
          <cell r="S572">
            <v>7.7634816367114778E-2</v>
          </cell>
          <cell r="T572" t="str">
            <v>N/A</v>
          </cell>
        </row>
        <row r="573">
          <cell r="C573" t="str">
            <v>308 BARRAGAN</v>
          </cell>
          <cell r="N573" t="str">
            <v>306 BERNARDO REYES</v>
          </cell>
          <cell r="O573">
            <v>7219009.54</v>
          </cell>
          <cell r="P573">
            <v>9855130</v>
          </cell>
          <cell r="Q573">
            <v>0</v>
          </cell>
          <cell r="R573">
            <v>-2636120.46</v>
          </cell>
          <cell r="S573">
            <v>-0.26748713208247887</v>
          </cell>
          <cell r="T573" t="str">
            <v>N/A</v>
          </cell>
        </row>
        <row r="574">
          <cell r="C574" t="str">
            <v>305 GARZA GARCIA</v>
          </cell>
          <cell r="N574" t="str">
            <v>114 CUERNAVACA</v>
          </cell>
          <cell r="O574">
            <v>9996764</v>
          </cell>
          <cell r="P574">
            <v>28937990</v>
          </cell>
          <cell r="Q574">
            <v>0</v>
          </cell>
          <cell r="R574">
            <v>-18941226</v>
          </cell>
          <cell r="S574">
            <v>-0.65454532260188081</v>
          </cell>
          <cell r="T574" t="str">
            <v>N/A</v>
          </cell>
        </row>
        <row r="575">
          <cell r="C575" t="str">
            <v>306 BERNARDO REYES</v>
          </cell>
          <cell r="N575" t="str">
            <v>304 TECNOLOGICO</v>
          </cell>
          <cell r="O575">
            <v>5534155.9500000002</v>
          </cell>
          <cell r="P575">
            <v>6969190</v>
          </cell>
          <cell r="Q575">
            <v>0</v>
          </cell>
          <cell r="R575">
            <v>-1435034.0499999998</v>
          </cell>
          <cell r="S575">
            <v>-0.20591116758188543</v>
          </cell>
          <cell r="T575" t="str">
            <v>N/A</v>
          </cell>
        </row>
        <row r="576">
          <cell r="C576" t="str">
            <v>304 TECNOLOGICO</v>
          </cell>
          <cell r="N576" t="str">
            <v>307 MORELOS</v>
          </cell>
          <cell r="O576">
            <v>4264662.3599999994</v>
          </cell>
          <cell r="P576">
            <v>4681230</v>
          </cell>
          <cell r="Q576">
            <v>0</v>
          </cell>
          <cell r="R576">
            <v>-416567.6400000006</v>
          </cell>
          <cell r="S576">
            <v>-8.8986791932889608E-2</v>
          </cell>
          <cell r="T576" t="str">
            <v>N/A</v>
          </cell>
        </row>
        <row r="577">
          <cell r="C577" t="str">
            <v>307 MORELOS</v>
          </cell>
          <cell r="N577" t="str">
            <v>402 MERIDA</v>
          </cell>
          <cell r="O577">
            <v>6854858</v>
          </cell>
          <cell r="P577">
            <v>9555030</v>
          </cell>
          <cell r="Q577">
            <v>0</v>
          </cell>
          <cell r="R577">
            <v>-2700172</v>
          </cell>
          <cell r="S577">
            <v>-0.28259168207739793</v>
          </cell>
          <cell r="T577" t="str">
            <v>N/A</v>
          </cell>
        </row>
        <row r="578">
          <cell r="C578" t="str">
            <v>203 AMERICAS</v>
          </cell>
          <cell r="N578" t="str">
            <v>113 HAMBURGO</v>
          </cell>
          <cell r="O578">
            <v>2882865.83</v>
          </cell>
          <cell r="P578">
            <v>0</v>
          </cell>
          <cell r="Q578">
            <v>0</v>
          </cell>
          <cell r="R578">
            <v>2882865.83</v>
          </cell>
          <cell r="S578">
            <v>0</v>
          </cell>
          <cell r="T578" t="str">
            <v>N/A</v>
          </cell>
        </row>
        <row r="579">
          <cell r="C579" t="str">
            <v>204 LEON</v>
          </cell>
          <cell r="N579" t="str">
            <v>507 LAREDO</v>
          </cell>
          <cell r="O579">
            <v>4186109.8</v>
          </cell>
          <cell r="P579">
            <v>12591800</v>
          </cell>
          <cell r="Q579">
            <v>0</v>
          </cell>
          <cell r="R579">
            <v>-8405690.1999999993</v>
          </cell>
          <cell r="S579">
            <v>-0.66755270890579588</v>
          </cell>
          <cell r="T579" t="str">
            <v>N/A</v>
          </cell>
        </row>
        <row r="580">
          <cell r="N580" t="str">
            <v>391 CARRANZA</v>
          </cell>
          <cell r="O580">
            <v>614488.5</v>
          </cell>
          <cell r="P580">
            <v>4681230</v>
          </cell>
          <cell r="Q580">
            <v>0</v>
          </cell>
          <cell r="R580">
            <v>-4066741.5</v>
          </cell>
          <cell r="S580">
            <v>-0.86873353798040265</v>
          </cell>
          <cell r="T580" t="str">
            <v>N/A</v>
          </cell>
        </row>
        <row r="581">
          <cell r="N581" t="str">
            <v>506 TORREON</v>
          </cell>
          <cell r="O581">
            <v>0</v>
          </cell>
          <cell r="P581">
            <v>15531170</v>
          </cell>
          <cell r="Q581">
            <v>0</v>
          </cell>
          <cell r="R581">
            <v>-15531170</v>
          </cell>
          <cell r="S581">
            <v>-1</v>
          </cell>
          <cell r="T581" t="str">
            <v>N/A</v>
          </cell>
        </row>
        <row r="582">
          <cell r="N582" t="str">
            <v xml:space="preserve">      SANTA FE</v>
          </cell>
          <cell r="O582">
            <v>0</v>
          </cell>
          <cell r="P582">
            <v>3624250</v>
          </cell>
          <cell r="Q582">
            <v>0</v>
          </cell>
          <cell r="R582">
            <v>-3624250</v>
          </cell>
          <cell r="S582">
            <v>-1</v>
          </cell>
          <cell r="T582" t="str">
            <v>N/A</v>
          </cell>
        </row>
        <row r="583">
          <cell r="N583" t="str">
            <v>116 MIXCOAC</v>
          </cell>
          <cell r="O583">
            <v>0</v>
          </cell>
          <cell r="P583">
            <v>3624250</v>
          </cell>
          <cell r="Q583">
            <v>0</v>
          </cell>
          <cell r="R583">
            <v>-3624250</v>
          </cell>
          <cell r="S583">
            <v>-1</v>
          </cell>
          <cell r="T583" t="str">
            <v>N/A</v>
          </cell>
        </row>
        <row r="584">
          <cell r="C584" t="str">
            <v>TOTAL NOT SAME STORES</v>
          </cell>
          <cell r="D584">
            <v>48042330.799999997</v>
          </cell>
          <cell r="E584">
            <v>70236830</v>
          </cell>
          <cell r="F584">
            <v>0</v>
          </cell>
          <cell r="G584">
            <v>-22194499.199999999</v>
          </cell>
          <cell r="H584">
            <v>-0.3159951723333756</v>
          </cell>
          <cell r="I584">
            <v>0</v>
          </cell>
          <cell r="N584" t="str">
            <v>TOTAL NOT SAME STORES</v>
          </cell>
          <cell r="O584">
            <v>459058074.9799999</v>
          </cell>
          <cell r="P584">
            <v>607692690</v>
          </cell>
          <cell r="Q584">
            <v>0</v>
          </cell>
          <cell r="R584">
            <v>-148634615.01999998</v>
          </cell>
          <cell r="S584">
            <v>-0.24458845312093536</v>
          </cell>
          <cell r="T584">
            <v>0</v>
          </cell>
        </row>
        <row r="586">
          <cell r="C586" t="str">
            <v>SUBTOTAL</v>
          </cell>
          <cell r="D586">
            <v>209664426.80000001</v>
          </cell>
          <cell r="E586">
            <v>231348550</v>
          </cell>
          <cell r="F586">
            <v>147603312.34200001</v>
          </cell>
          <cell r="G586">
            <v>-21684123.199999999</v>
          </cell>
          <cell r="H586">
            <v>-9.3729237550872813E-2</v>
          </cell>
          <cell r="I586">
            <v>14018783.657999992</v>
          </cell>
          <cell r="J586">
            <v>9.497607767445064E-2</v>
          </cell>
          <cell r="N586" t="str">
            <v>TOTAL</v>
          </cell>
          <cell r="O586">
            <v>1180979244.9099998</v>
          </cell>
          <cell r="P586">
            <v>1432053740</v>
          </cell>
          <cell r="Q586">
            <v>727002312.15369999</v>
          </cell>
          <cell r="R586">
            <v>-251074495.08999997</v>
          </cell>
          <cell r="S586">
            <v>-0.1753247717435521</v>
          </cell>
          <cell r="T586">
            <v>-5081142.2237000167</v>
          </cell>
          <cell r="U586">
            <v>-6.9891692760198285E-3</v>
          </cell>
        </row>
        <row r="588">
          <cell r="C588" t="str">
            <v>CASA LA DAGA</v>
          </cell>
          <cell r="D588">
            <v>-18</v>
          </cell>
          <cell r="E588">
            <v>0</v>
          </cell>
          <cell r="F588">
            <v>0</v>
          </cell>
          <cell r="G588">
            <v>-18</v>
          </cell>
          <cell r="H588">
            <v>0</v>
          </cell>
          <cell r="I588" t="str">
            <v>N/A</v>
          </cell>
          <cell r="N588" t="str">
            <v>CASA LA DAGA</v>
          </cell>
          <cell r="O588">
            <v>-676456.47</v>
          </cell>
          <cell r="P588">
            <v>0</v>
          </cell>
          <cell r="Q588">
            <v>0</v>
          </cell>
          <cell r="R588">
            <v>-676456.47</v>
          </cell>
          <cell r="S588">
            <v>0</v>
          </cell>
          <cell r="T588" t="str">
            <v>N/A</v>
          </cell>
        </row>
        <row r="589">
          <cell r="C589" t="str">
            <v>PAPELERA URUGUAY</v>
          </cell>
          <cell r="D589">
            <v>14221730</v>
          </cell>
          <cell r="E589">
            <v>0</v>
          </cell>
          <cell r="F589">
            <v>0</v>
          </cell>
          <cell r="G589">
            <v>14221730</v>
          </cell>
          <cell r="H589">
            <v>1</v>
          </cell>
          <cell r="I589" t="str">
            <v>N/A</v>
          </cell>
          <cell r="N589" t="str">
            <v>PAPELERA URUGUAY</v>
          </cell>
          <cell r="O589">
            <v>101036350.42</v>
          </cell>
          <cell r="P589">
            <v>0</v>
          </cell>
          <cell r="Q589">
            <v>0</v>
          </cell>
          <cell r="R589">
            <v>101036350.42</v>
          </cell>
          <cell r="S589">
            <v>1</v>
          </cell>
          <cell r="T589" t="str">
            <v>N/A</v>
          </cell>
        </row>
        <row r="591">
          <cell r="C591" t="str">
            <v>TOTAL:</v>
          </cell>
          <cell r="D591">
            <v>223886138.80000001</v>
          </cell>
          <cell r="E591">
            <v>231348550</v>
          </cell>
          <cell r="F591">
            <v>147603312.34200001</v>
          </cell>
          <cell r="G591">
            <v>-7462411.1999999993</v>
          </cell>
          <cell r="H591">
            <v>-3.2256139923937277E-2</v>
          </cell>
          <cell r="I591">
            <v>14018783.657999992</v>
          </cell>
          <cell r="J591">
            <v>9.497607767445064E-2</v>
          </cell>
          <cell r="N591" t="str">
            <v>TOTAL:</v>
          </cell>
          <cell r="O591">
            <v>1281339138.8599999</v>
          </cell>
          <cell r="P591">
            <v>1432053740</v>
          </cell>
          <cell r="Q591">
            <v>727002312.15369999</v>
          </cell>
          <cell r="R591">
            <v>-150714601.13999996</v>
          </cell>
          <cell r="S591">
            <v>-0.10524367691676162</v>
          </cell>
          <cell r="T591">
            <v>-5081142.2237000167</v>
          </cell>
          <cell r="U591">
            <v>-6.9891692760198285E-3</v>
          </cell>
        </row>
        <row r="593">
          <cell r="D593" t="str">
            <v xml:space="preserve">    * INCLUDES ESTIMATED INFLATION OF 16.37%</v>
          </cell>
          <cell r="O593" t="str">
            <v xml:space="preserve">    * INCLUDES ESTIMATED INFLATION OF 16.37%</v>
          </cell>
        </row>
      </sheetData>
      <sheetData sheetId="8" refreshError="1"/>
      <sheetData sheetId="9" refreshError="1"/>
      <sheetData sheetId="10" refreshError="1"/>
      <sheetData sheetId="11" refreshError="1"/>
      <sheetData sheetId="12" refreshError="1">
        <row r="161">
          <cell r="S161" t="str">
            <v>CONSOLIDATED</v>
          </cell>
        </row>
        <row r="162">
          <cell r="S162" t="str">
            <v>PROFIT &amp; LOSS 2000 BUDGET</v>
          </cell>
        </row>
        <row r="163">
          <cell r="S163" t="str">
            <v>(THOUSAND OF $ PESOS)</v>
          </cell>
        </row>
        <row r="165">
          <cell r="S165">
            <v>36444.702893634261</v>
          </cell>
          <cell r="U165" t="str">
            <v xml:space="preserve"> </v>
          </cell>
        </row>
        <row r="166">
          <cell r="U166" t="str">
            <v>January</v>
          </cell>
          <cell r="V166" t="str">
            <v>%</v>
          </cell>
          <cell r="W166" t="str">
            <v>February</v>
          </cell>
          <cell r="X166" t="str">
            <v>%</v>
          </cell>
          <cell r="Y166" t="str">
            <v>March</v>
          </cell>
          <cell r="Z166" t="str">
            <v>%</v>
          </cell>
          <cell r="AA166" t="str">
            <v>Quarter 1</v>
          </cell>
          <cell r="AB166" t="str">
            <v>%</v>
          </cell>
          <cell r="AC166" t="str">
            <v>April</v>
          </cell>
          <cell r="AD166" t="str">
            <v>%</v>
          </cell>
          <cell r="AE166" t="str">
            <v>May</v>
          </cell>
          <cell r="AF166" t="str">
            <v>%</v>
          </cell>
          <cell r="AG166" t="str">
            <v>June</v>
          </cell>
          <cell r="AH166" t="str">
            <v>%</v>
          </cell>
          <cell r="AI166" t="str">
            <v>Quarter 2</v>
          </cell>
          <cell r="AJ166" t="str">
            <v>%</v>
          </cell>
          <cell r="AK166" t="str">
            <v>July</v>
          </cell>
          <cell r="AL166" t="str">
            <v>%</v>
          </cell>
          <cell r="AM166" t="str">
            <v>August</v>
          </cell>
          <cell r="AN166" t="str">
            <v>%</v>
          </cell>
          <cell r="AO166" t="str">
            <v>September</v>
          </cell>
          <cell r="AP166" t="str">
            <v>%</v>
          </cell>
          <cell r="AQ166" t="str">
            <v>Quarter 3</v>
          </cell>
          <cell r="AR166" t="str">
            <v>%</v>
          </cell>
          <cell r="AS166" t="str">
            <v>October</v>
          </cell>
          <cell r="AT166" t="str">
            <v>%</v>
          </cell>
          <cell r="AU166" t="str">
            <v>November</v>
          </cell>
          <cell r="AV166" t="str">
            <v>%</v>
          </cell>
          <cell r="AW166" t="str">
            <v>December</v>
          </cell>
          <cell r="AX166" t="str">
            <v>%</v>
          </cell>
          <cell r="AY166" t="str">
            <v>Quarter 4</v>
          </cell>
          <cell r="AZ166" t="str">
            <v>%</v>
          </cell>
          <cell r="BA166" t="str">
            <v>Total</v>
          </cell>
          <cell r="BB166" t="str">
            <v>%</v>
          </cell>
        </row>
        <row r="167">
          <cell r="S167" t="str">
            <v>Stores</v>
          </cell>
          <cell r="U167">
            <v>44</v>
          </cell>
          <cell r="W167">
            <v>45</v>
          </cell>
          <cell r="Y167">
            <v>46</v>
          </cell>
          <cell r="AA167">
            <v>46</v>
          </cell>
          <cell r="AC167">
            <v>46</v>
          </cell>
          <cell r="AE167">
            <v>47</v>
          </cell>
          <cell r="AG167">
            <v>47</v>
          </cell>
          <cell r="AI167">
            <v>47</v>
          </cell>
          <cell r="AK167">
            <v>48</v>
          </cell>
          <cell r="AM167">
            <v>48</v>
          </cell>
          <cell r="AO167">
            <v>48</v>
          </cell>
          <cell r="AQ167">
            <v>48</v>
          </cell>
          <cell r="AS167">
            <v>48</v>
          </cell>
          <cell r="AU167">
            <v>50</v>
          </cell>
          <cell r="AW167">
            <v>53</v>
          </cell>
          <cell r="AY167">
            <v>53</v>
          </cell>
          <cell r="BA167">
            <v>53</v>
          </cell>
        </row>
        <row r="168">
          <cell r="S168" t="str">
            <v>Revenues</v>
          </cell>
          <cell r="U168">
            <v>144238.08473028356</v>
          </cell>
          <cell r="V168" t="str">
            <v xml:space="preserve"> </v>
          </cell>
          <cell r="W168">
            <v>170205.33468171599</v>
          </cell>
          <cell r="X168" t="str">
            <v xml:space="preserve"> </v>
          </cell>
          <cell r="Y168">
            <v>222233.54255605288</v>
          </cell>
          <cell r="Z168" t="str">
            <v xml:space="preserve"> </v>
          </cell>
          <cell r="AA168">
            <v>536676.96196805243</v>
          </cell>
          <cell r="AB168" t="str">
            <v xml:space="preserve"> </v>
          </cell>
          <cell r="AC168">
            <v>149498.12447962869</v>
          </cell>
          <cell r="AD168" t="str">
            <v xml:space="preserve"> </v>
          </cell>
          <cell r="AE168">
            <v>160091.99419038335</v>
          </cell>
          <cell r="AF168" t="str">
            <v xml:space="preserve"> </v>
          </cell>
          <cell r="AG168">
            <v>216838.3877298338</v>
          </cell>
          <cell r="AH168" t="str">
            <v xml:space="preserve"> </v>
          </cell>
          <cell r="AI168">
            <v>526428.50639984594</v>
          </cell>
          <cell r="AJ168" t="str">
            <v xml:space="preserve"> </v>
          </cell>
          <cell r="AK168">
            <v>175914.05281469508</v>
          </cell>
          <cell r="AL168" t="str">
            <v xml:space="preserve"> </v>
          </cell>
          <cell r="AM168">
            <v>209568.07240451133</v>
          </cell>
          <cell r="AN168" t="str">
            <v xml:space="preserve"> </v>
          </cell>
          <cell r="AO168">
            <v>281485.67834374536</v>
          </cell>
          <cell r="AP168" t="str">
            <v xml:space="preserve"> </v>
          </cell>
          <cell r="AQ168">
            <v>666967.80356295174</v>
          </cell>
          <cell r="AR168" t="str">
            <v xml:space="preserve"> </v>
          </cell>
          <cell r="AS168">
            <v>193564.53098231912</v>
          </cell>
          <cell r="AT168" t="str">
            <v xml:space="preserve"> </v>
          </cell>
          <cell r="AU168">
            <v>177245.49253719111</v>
          </cell>
          <cell r="AV168" t="str">
            <v xml:space="preserve"> </v>
          </cell>
          <cell r="AW168">
            <v>289456.21448815631</v>
          </cell>
          <cell r="AX168" t="str">
            <v xml:space="preserve"> </v>
          </cell>
          <cell r="AY168">
            <v>660266.23800766654</v>
          </cell>
          <cell r="AZ168" t="str">
            <v xml:space="preserve"> </v>
          </cell>
          <cell r="BA168">
            <v>2390339.5099385162</v>
          </cell>
          <cell r="BB168" t="str">
            <v xml:space="preserve"> </v>
          </cell>
        </row>
        <row r="169">
          <cell r="S169" t="str">
            <v xml:space="preserve">In USD </v>
          </cell>
          <cell r="U169">
            <v>14423.808473028355</v>
          </cell>
          <cell r="W169">
            <v>16545.648536695629</v>
          </cell>
          <cell r="X169" t="str">
            <v xml:space="preserve"> </v>
          </cell>
          <cell r="Y169">
            <v>21347.141246468331</v>
          </cell>
          <cell r="AA169">
            <v>52316.598256192316</v>
          </cell>
          <cell r="AB169" t="str">
            <v xml:space="preserve"> </v>
          </cell>
          <cell r="AC169">
            <v>14197.110793735354</v>
          </cell>
          <cell r="AE169">
            <v>15030.310575840032</v>
          </cell>
          <cell r="AG169">
            <v>20126.516913031031</v>
          </cell>
          <cell r="AI169">
            <v>49353.938282606417</v>
          </cell>
          <cell r="AK169">
            <v>16150.346029324926</v>
          </cell>
          <cell r="AM169">
            <v>19021.314626183022</v>
          </cell>
          <cell r="AO169">
            <v>25233.452853453324</v>
          </cell>
          <cell r="AQ169">
            <v>60405.113508961273</v>
          </cell>
          <cell r="AS169">
            <v>17146.111577896052</v>
          </cell>
          <cell r="AU169">
            <v>15499.069304939489</v>
          </cell>
          <cell r="AW169">
            <v>24949.465575880222</v>
          </cell>
          <cell r="AY169">
            <v>57594.646458715768</v>
          </cell>
          <cell r="BA169">
            <v>219670.29650647574</v>
          </cell>
        </row>
        <row r="170">
          <cell r="S170" t="str">
            <v>Gross Profit:</v>
          </cell>
          <cell r="AC170" t="str">
            <v xml:space="preserve"> </v>
          </cell>
        </row>
        <row r="171">
          <cell r="S171" t="str">
            <v xml:space="preserve">  Store/Telemarketing</v>
          </cell>
          <cell r="U171">
            <v>32597.807149044085</v>
          </cell>
          <cell r="V171">
            <v>0.22600000000000001</v>
          </cell>
          <cell r="W171">
            <v>38977.021642112966</v>
          </cell>
          <cell r="X171">
            <v>0.22900000000000001</v>
          </cell>
          <cell r="Y171">
            <v>50224.780617667951</v>
          </cell>
          <cell r="Z171">
            <v>0.22600000000000001</v>
          </cell>
          <cell r="AA171">
            <v>121799.609408825</v>
          </cell>
          <cell r="AB171">
            <v>0.22695144014040153</v>
          </cell>
          <cell r="AC171">
            <v>34085.572381355341</v>
          </cell>
          <cell r="AD171">
            <v>0.22800000000000001</v>
          </cell>
          <cell r="AE171">
            <v>37141.34265216894</v>
          </cell>
          <cell r="AF171">
            <v>0.23200000000000001</v>
          </cell>
          <cell r="AG171">
            <v>49005.47562694244</v>
          </cell>
          <cell r="AH171">
            <v>0.22600000000000001</v>
          </cell>
          <cell r="AI171">
            <v>120232.39066046671</v>
          </cell>
          <cell r="AJ171">
            <v>0.22839262919615688</v>
          </cell>
          <cell r="AK171">
            <v>40284.318094565177</v>
          </cell>
          <cell r="AL171">
            <v>0.22900000000000001</v>
          </cell>
          <cell r="AM171">
            <v>48200.656653037608</v>
          </cell>
          <cell r="AN171">
            <v>0.23</v>
          </cell>
          <cell r="AO171">
            <v>65023.191697405178</v>
          </cell>
          <cell r="AP171">
            <v>0.23100000000000001</v>
          </cell>
          <cell r="AQ171">
            <v>153508.16644500796</v>
          </cell>
          <cell r="AR171">
            <v>0.23015828593968868</v>
          </cell>
          <cell r="AS171">
            <v>44326.277594951083</v>
          </cell>
          <cell r="AT171">
            <v>0.22900000000000001</v>
          </cell>
          <cell r="AU171">
            <v>40411.972298479574</v>
          </cell>
          <cell r="AV171">
            <v>0.22800000000000001</v>
          </cell>
          <cell r="AW171">
            <v>66574.929332275962</v>
          </cell>
          <cell r="AX171">
            <v>0.23</v>
          </cell>
          <cell r="AY171">
            <v>151313.17922570661</v>
          </cell>
          <cell r="AZ171">
            <v>0.22916994769002511</v>
          </cell>
          <cell r="BA171">
            <v>546853.34574000631</v>
          </cell>
          <cell r="BB171">
            <v>0.22877643258052174</v>
          </cell>
        </row>
        <row r="172">
          <cell r="S172" t="str">
            <v xml:space="preserve">  Business Services</v>
          </cell>
          <cell r="U172">
            <v>2019.33318622397</v>
          </cell>
          <cell r="V172">
            <v>1.4E-2</v>
          </cell>
          <cell r="W172">
            <v>2382.874685544024</v>
          </cell>
          <cell r="X172">
            <v>1.4E-2</v>
          </cell>
          <cell r="Y172">
            <v>3111.2695957847404</v>
          </cell>
          <cell r="Z172">
            <v>1.4E-2</v>
          </cell>
          <cell r="AA172">
            <v>7513.4774675527351</v>
          </cell>
          <cell r="AB172">
            <v>1.4000000000000002E-2</v>
          </cell>
          <cell r="AC172">
            <v>1943.475618235173</v>
          </cell>
          <cell r="AD172">
            <v>1.2999999999999999E-2</v>
          </cell>
          <cell r="AE172">
            <v>2081.1959244749837</v>
          </cell>
          <cell r="AF172">
            <v>1.2999999999999999E-2</v>
          </cell>
          <cell r="AG172">
            <v>2818.8990404878396</v>
          </cell>
          <cell r="AH172">
            <v>1.2999999999999999E-2</v>
          </cell>
          <cell r="AI172">
            <v>6843.5705831979967</v>
          </cell>
          <cell r="AJ172">
            <v>1.2999999999999999E-2</v>
          </cell>
          <cell r="AK172">
            <v>2462.7967394057314</v>
          </cell>
          <cell r="AL172">
            <v>1.4E-2</v>
          </cell>
          <cell r="AM172">
            <v>3143.5210860676698</v>
          </cell>
          <cell r="AN172">
            <v>1.4999999999999999E-2</v>
          </cell>
          <cell r="AO172">
            <v>4222.2851751561802</v>
          </cell>
          <cell r="AP172">
            <v>1.4999999999999999E-2</v>
          </cell>
          <cell r="AQ172">
            <v>9828.6030006295805</v>
          </cell>
          <cell r="AR172">
            <v>1.4736248058939336E-2</v>
          </cell>
          <cell r="AS172">
            <v>2516.3389027701483</v>
          </cell>
          <cell r="AT172">
            <v>1.2999999999999999E-2</v>
          </cell>
          <cell r="AU172">
            <v>2304.1914029834843</v>
          </cell>
          <cell r="AV172">
            <v>1.2999999999999999E-2</v>
          </cell>
          <cell r="AW172">
            <v>4052.3870028341885</v>
          </cell>
          <cell r="AX172">
            <v>1.4E-2</v>
          </cell>
          <cell r="AY172">
            <v>8872.917308587821</v>
          </cell>
          <cell r="AZ172">
            <v>1.3438393178123996E-2</v>
          </cell>
          <cell r="BA172">
            <v>33058.568359968136</v>
          </cell>
          <cell r="BB172">
            <v>1.383007234851691E-2</v>
          </cell>
        </row>
        <row r="173">
          <cell r="S173" t="str">
            <v xml:space="preserve">  Rebates &amp; Allow.</v>
          </cell>
          <cell r="U173">
            <v>1153.9046778422685</v>
          </cell>
          <cell r="V173">
            <v>8.0000000000000002E-3</v>
          </cell>
          <cell r="W173">
            <v>1361.6426774537279</v>
          </cell>
          <cell r="X173">
            <v>8.0000000000000002E-3</v>
          </cell>
          <cell r="Y173">
            <v>2222.3354255605291</v>
          </cell>
          <cell r="Z173">
            <v>0.01</v>
          </cell>
          <cell r="AA173">
            <v>4737.8827808565256</v>
          </cell>
          <cell r="AB173">
            <v>8.8281836497735942E-3</v>
          </cell>
          <cell r="AC173">
            <v>1494.981244796287</v>
          </cell>
          <cell r="AD173">
            <v>0.01</v>
          </cell>
          <cell r="AE173">
            <v>1600.9199419038337</v>
          </cell>
          <cell r="AF173">
            <v>0.01</v>
          </cell>
          <cell r="AG173">
            <v>2385.2222650281719</v>
          </cell>
          <cell r="AH173">
            <v>1.0999999999999999E-2</v>
          </cell>
          <cell r="AI173">
            <v>5481.1234517282928</v>
          </cell>
          <cell r="AJ173">
            <v>1.0411904722281765E-2</v>
          </cell>
          <cell r="AK173">
            <v>1759.1405281469508</v>
          </cell>
          <cell r="AL173">
            <v>0.01</v>
          </cell>
          <cell r="AM173">
            <v>2095.6807240451135</v>
          </cell>
          <cell r="AN173">
            <v>0.01</v>
          </cell>
          <cell r="AO173">
            <v>3096.3424617811988</v>
          </cell>
          <cell r="AP173">
            <v>1.0999999999999999E-2</v>
          </cell>
          <cell r="AQ173">
            <v>6951.1637139732629</v>
          </cell>
          <cell r="AR173">
            <v>1.0422037880749333E-2</v>
          </cell>
          <cell r="AS173">
            <v>1548.516247858553</v>
          </cell>
          <cell r="AT173">
            <v>8.0000000000000002E-3</v>
          </cell>
          <cell r="AU173">
            <v>1417.963940297529</v>
          </cell>
          <cell r="AV173">
            <v>8.0000000000000002E-3</v>
          </cell>
          <cell r="AW173">
            <v>26340.515518422224</v>
          </cell>
          <cell r="AX173">
            <v>9.0999999999999998E-2</v>
          </cell>
          <cell r="AY173">
            <v>29306.995706578306</v>
          </cell>
          <cell r="AZ173">
            <v>4.4386633784291744E-2</v>
          </cell>
          <cell r="BA173">
            <v>46477.165653136384</v>
          </cell>
          <cell r="BB173">
            <v>1.9443750755863069E-2</v>
          </cell>
        </row>
        <row r="174">
          <cell r="S174" t="str">
            <v xml:space="preserve">  Shrinkage</v>
          </cell>
          <cell r="U174">
            <v>-1586.6189320331191</v>
          </cell>
          <cell r="V174">
            <v>-1.0999999999999999E-2</v>
          </cell>
          <cell r="W174">
            <v>-1872.2586814988758</v>
          </cell>
          <cell r="X174">
            <v>-1.0999999999999999E-2</v>
          </cell>
          <cell r="Y174">
            <v>-2444.5689681165813</v>
          </cell>
          <cell r="Z174">
            <v>-1.0999999999999999E-2</v>
          </cell>
          <cell r="AA174">
            <v>-5903.4465816485772</v>
          </cell>
          <cell r="AB174">
            <v>-1.1000000000000001E-2</v>
          </cell>
          <cell r="AC174">
            <v>-1644.4793692759156</v>
          </cell>
          <cell r="AD174">
            <v>-1.0999999999999999E-2</v>
          </cell>
          <cell r="AE174">
            <v>-1761.0119360942167</v>
          </cell>
          <cell r="AF174">
            <v>-1.0999999999999999E-2</v>
          </cell>
          <cell r="AG174">
            <v>-2385.2222650281719</v>
          </cell>
          <cell r="AH174">
            <v>-1.0999999999999999E-2</v>
          </cell>
          <cell r="AI174">
            <v>-5790.713570398304</v>
          </cell>
          <cell r="AJ174">
            <v>-1.0999999999999998E-2</v>
          </cell>
          <cell r="AK174">
            <v>-1935.0545809616458</v>
          </cell>
          <cell r="AL174">
            <v>-1.0999999999999999E-2</v>
          </cell>
          <cell r="AM174">
            <v>-2305.2487964496245</v>
          </cell>
          <cell r="AN174">
            <v>-1.0999999999999999E-2</v>
          </cell>
          <cell r="AO174">
            <v>-3096.3424617811988</v>
          </cell>
          <cell r="AP174">
            <v>-1.0999999999999999E-2</v>
          </cell>
          <cell r="AQ174">
            <v>-7336.6458391924689</v>
          </cell>
          <cell r="AR174">
            <v>-1.0999999999999999E-2</v>
          </cell>
          <cell r="AS174">
            <v>-2129.2098408055103</v>
          </cell>
          <cell r="AT174">
            <v>-1.0999999999999999E-2</v>
          </cell>
          <cell r="AU174">
            <v>-1949.700417909102</v>
          </cell>
          <cell r="AV174">
            <v>-1.0999999999999999E-2</v>
          </cell>
          <cell r="AW174">
            <v>-3184.0183593697193</v>
          </cell>
          <cell r="AX174">
            <v>-1.0999999999999999E-2</v>
          </cell>
          <cell r="AY174">
            <v>-7262.9286180843319</v>
          </cell>
          <cell r="AZ174">
            <v>-1.0999999999999999E-2</v>
          </cell>
          <cell r="BA174">
            <v>-26293.734609323677</v>
          </cell>
          <cell r="BB174">
            <v>-1.0999999999999999E-2</v>
          </cell>
        </row>
        <row r="175">
          <cell r="S175" t="str">
            <v xml:space="preserve">  Other</v>
          </cell>
          <cell r="U175">
            <v>1586.6189320331191</v>
          </cell>
          <cell r="V175">
            <v>1.0999999999999999E-2</v>
          </cell>
          <cell r="W175">
            <v>1531.8480121354437</v>
          </cell>
          <cell r="X175">
            <v>8.9999999999999993E-3</v>
          </cell>
          <cell r="Y175">
            <v>2222.3354255605291</v>
          </cell>
          <cell r="Z175">
            <v>0.01</v>
          </cell>
          <cell r="AA175">
            <v>5340.8023697290919</v>
          </cell>
          <cell r="AB175">
            <v>9.9516147481788532E-3</v>
          </cell>
          <cell r="AC175">
            <v>1195.9849958370296</v>
          </cell>
          <cell r="AD175">
            <v>8.0000000000000002E-3</v>
          </cell>
          <cell r="AE175">
            <v>1120.6439593326836</v>
          </cell>
          <cell r="AF175">
            <v>7.0000000000000001E-3</v>
          </cell>
          <cell r="AG175">
            <v>2385.2222650281719</v>
          </cell>
          <cell r="AH175">
            <v>1.0999999999999999E-2</v>
          </cell>
          <cell r="AI175">
            <v>4701.8512201978847</v>
          </cell>
          <cell r="AJ175">
            <v>8.931604506665183E-3</v>
          </cell>
          <cell r="AK175">
            <v>1759.1405281469508</v>
          </cell>
          <cell r="AL175">
            <v>0.01</v>
          </cell>
          <cell r="AM175">
            <v>2305.2487964496245</v>
          </cell>
          <cell r="AN175">
            <v>1.0999999999999999E-2</v>
          </cell>
          <cell r="AO175">
            <v>3377.8281401249442</v>
          </cell>
          <cell r="AP175">
            <v>1.2E-2</v>
          </cell>
          <cell r="AQ175">
            <v>7442.2174647215197</v>
          </cell>
          <cell r="AR175">
            <v>1.1158285939688671E-2</v>
          </cell>
          <cell r="AS175">
            <v>1742.080778840872</v>
          </cell>
          <cell r="AT175">
            <v>8.9999999999999993E-3</v>
          </cell>
          <cell r="AU175">
            <v>1772.454925371911</v>
          </cell>
          <cell r="AV175">
            <v>0.01</v>
          </cell>
          <cell r="AW175">
            <v>3473.4745738578758</v>
          </cell>
          <cell r="AX175">
            <v>1.2E-2</v>
          </cell>
          <cell r="AY175">
            <v>6988.0102780706593</v>
          </cell>
          <cell r="AZ175">
            <v>1.0583625022470889E-2</v>
          </cell>
          <cell r="BA175">
            <v>24472.881332719153</v>
          </cell>
          <cell r="BB175">
            <v>1.0238244914986424E-2</v>
          </cell>
        </row>
        <row r="176">
          <cell r="S176" t="str">
            <v xml:space="preserve">  Noms</v>
          </cell>
          <cell r="U176">
            <v>-72.11904236514178</v>
          </cell>
          <cell r="V176">
            <v>-5.0000000000000001E-4</v>
          </cell>
          <cell r="W176">
            <v>-85.102667340857991</v>
          </cell>
          <cell r="X176">
            <v>-5.0000000000000001E-4</v>
          </cell>
          <cell r="Y176">
            <v>-111.11677127802645</v>
          </cell>
          <cell r="Z176">
            <v>-5.0000000000000001E-4</v>
          </cell>
          <cell r="AA176">
            <v>-268.33848098402621</v>
          </cell>
          <cell r="AB176">
            <v>-5.0000000000000001E-4</v>
          </cell>
          <cell r="AC176">
            <v>-74.74906223981435</v>
          </cell>
          <cell r="AD176">
            <v>-5.0000000000000001E-4</v>
          </cell>
          <cell r="AE176">
            <v>-80.04599709519168</v>
          </cell>
          <cell r="AF176">
            <v>-5.0000000000000001E-4</v>
          </cell>
          <cell r="AG176">
            <v>-108.41919386491691</v>
          </cell>
          <cell r="AH176">
            <v>-5.0000000000000001E-4</v>
          </cell>
          <cell r="AI176">
            <v>-263.21425319992295</v>
          </cell>
          <cell r="AJ176">
            <v>-5.0000000000000001E-4</v>
          </cell>
          <cell r="AK176">
            <v>-87.957026407347541</v>
          </cell>
          <cell r="AL176">
            <v>-5.0000000000000001E-4</v>
          </cell>
          <cell r="AM176">
            <v>-104.78403620225566</v>
          </cell>
          <cell r="AN176">
            <v>-5.0000000000000001E-4</v>
          </cell>
          <cell r="AO176">
            <v>-140.74283917187267</v>
          </cell>
          <cell r="AP176">
            <v>-5.0000000000000001E-4</v>
          </cell>
          <cell r="AQ176">
            <v>-333.48390178147588</v>
          </cell>
          <cell r="AR176">
            <v>-5.0000000000000001E-4</v>
          </cell>
          <cell r="AS176">
            <v>-96.782265491159563</v>
          </cell>
          <cell r="AT176">
            <v>-5.0000000000000001E-4</v>
          </cell>
          <cell r="AU176">
            <v>-88.622746268595563</v>
          </cell>
          <cell r="AV176">
            <v>-5.0000000000000001E-4</v>
          </cell>
          <cell r="AW176">
            <v>-144.72810724407816</v>
          </cell>
          <cell r="AX176">
            <v>-5.0000000000000001E-4</v>
          </cell>
          <cell r="AY176">
            <v>-330.13311900383326</v>
          </cell>
          <cell r="AZ176">
            <v>-5.0000000000000001E-4</v>
          </cell>
          <cell r="BA176">
            <v>-1195.1697549692585</v>
          </cell>
          <cell r="BB176">
            <v>-5.0000000000000023E-4</v>
          </cell>
        </row>
        <row r="177">
          <cell r="AW177" t="str">
            <v xml:space="preserve"> </v>
          </cell>
        </row>
        <row r="178">
          <cell r="S178" t="str">
            <v>Total Gross Profit</v>
          </cell>
          <cell r="U178">
            <v>35698.925970745186</v>
          </cell>
          <cell r="V178">
            <v>0.24750000000000003</v>
          </cell>
          <cell r="W178">
            <v>42296.02566840643</v>
          </cell>
          <cell r="X178">
            <v>0.24850000000000003</v>
          </cell>
          <cell r="Y178">
            <v>55225.035325179138</v>
          </cell>
          <cell r="Z178">
            <v>0.2485</v>
          </cell>
          <cell r="AA178">
            <v>133219.98696433075</v>
          </cell>
          <cell r="AB178">
            <v>0.24823123853835397</v>
          </cell>
          <cell r="AC178">
            <v>37000.785808708111</v>
          </cell>
          <cell r="AD178">
            <v>0.24750000000000005</v>
          </cell>
          <cell r="AE178">
            <v>40103.044544691031</v>
          </cell>
          <cell r="AF178">
            <v>0.2505</v>
          </cell>
          <cell r="AG178">
            <v>54101.177738593535</v>
          </cell>
          <cell r="AH178">
            <v>0.2495</v>
          </cell>
          <cell r="AI178">
            <v>131205.00809199267</v>
          </cell>
          <cell r="AJ178">
            <v>0.24923613842510384</v>
          </cell>
          <cell r="AK178">
            <v>44242.384282895815</v>
          </cell>
          <cell r="AL178">
            <v>0.2515</v>
          </cell>
          <cell r="AM178">
            <v>53335.074426948137</v>
          </cell>
          <cell r="AN178">
            <v>0.2545</v>
          </cell>
          <cell r="AO178">
            <v>72482.562173514423</v>
          </cell>
          <cell r="AP178">
            <v>0.25749999999999995</v>
          </cell>
          <cell r="AQ178">
            <v>170060.02088335837</v>
          </cell>
          <cell r="AR178">
            <v>0.25497485781906604</v>
          </cell>
          <cell r="AS178">
            <v>47907.221418123991</v>
          </cell>
          <cell r="AT178">
            <v>0.24750000000000005</v>
          </cell>
          <cell r="AU178">
            <v>43868.259402954798</v>
          </cell>
          <cell r="AV178">
            <v>0.2475</v>
          </cell>
          <cell r="AW178">
            <v>97112.55996077646</v>
          </cell>
          <cell r="AX178">
            <v>0.33550000000000008</v>
          </cell>
          <cell r="AY178">
            <v>188888.04078185523</v>
          </cell>
          <cell r="AZ178">
            <v>0.28607859967491173</v>
          </cell>
          <cell r="BA178">
            <v>623373.05672153702</v>
          </cell>
          <cell r="BB178">
            <v>0.26078850059988812</v>
          </cell>
        </row>
        <row r="180">
          <cell r="S180" t="str">
            <v>STORE EXPENSES</v>
          </cell>
        </row>
        <row r="181">
          <cell r="S181" t="str">
            <v>Payroll &amp; Benefits</v>
          </cell>
          <cell r="U181">
            <v>-11016.763599999998</v>
          </cell>
          <cell r="V181">
            <v>-7.6379020288578264E-2</v>
          </cell>
          <cell r="W181">
            <v>-11016.763599999998</v>
          </cell>
          <cell r="X181">
            <v>-6.472631201954597E-2</v>
          </cell>
          <cell r="Y181">
            <v>-11016.763599999998</v>
          </cell>
          <cell r="Z181">
            <v>-4.9572910881449384E-2</v>
          </cell>
          <cell r="AA181">
            <v>-33050.290799999995</v>
          </cell>
          <cell r="AB181">
            <v>-6.1583211395549765E-2</v>
          </cell>
          <cell r="AC181">
            <v>-11016.763599999998</v>
          </cell>
          <cell r="AD181">
            <v>-7.3691650904297426E-2</v>
          </cell>
          <cell r="AE181">
            <v>-11016.763599999998</v>
          </cell>
          <cell r="AF181">
            <v>-6.8815206255090605E-2</v>
          </cell>
          <cell r="AG181">
            <v>-11016.763599999998</v>
          </cell>
          <cell r="AH181">
            <v>-5.0806334225866653E-2</v>
          </cell>
          <cell r="AI181">
            <v>-33050.290799999995</v>
          </cell>
          <cell r="AJ181">
            <v>-6.2782106968380672E-2</v>
          </cell>
          <cell r="AK181">
            <v>-11016.763599999998</v>
          </cell>
          <cell r="AL181">
            <v>-6.2625830192229573E-2</v>
          </cell>
          <cell r="AM181">
            <v>-11016.763599999998</v>
          </cell>
          <cell r="AN181">
            <v>-5.2568902665360601E-2</v>
          </cell>
          <cell r="AO181">
            <v>-11016.763599999998</v>
          </cell>
          <cell r="AP181">
            <v>-3.9137918720491778E-2</v>
          </cell>
          <cell r="AQ181">
            <v>-33050.290799999995</v>
          </cell>
          <cell r="AR181">
            <v>-4.9553052821207949E-2</v>
          </cell>
          <cell r="AS181">
            <v>-11016.763599999998</v>
          </cell>
          <cell r="AT181">
            <v>-5.6915197965717743E-2</v>
          </cell>
          <cell r="AU181">
            <v>-11016.763599999998</v>
          </cell>
          <cell r="AV181">
            <v>-6.2155394996509544E-2</v>
          </cell>
          <cell r="AW181">
            <v>-11016.763599999998</v>
          </cell>
          <cell r="AX181">
            <v>-3.8060207549804638E-2</v>
          </cell>
          <cell r="AY181">
            <v>-33050.290799999995</v>
          </cell>
          <cell r="AZ181">
            <v>-5.0056006043453394E-2</v>
          </cell>
          <cell r="BA181">
            <v>-132201.16320000001</v>
          </cell>
          <cell r="BB181">
            <v>-5.5306437704910151E-2</v>
          </cell>
        </row>
        <row r="182">
          <cell r="S182" t="str">
            <v>Property</v>
          </cell>
          <cell r="U182">
            <v>-7067.6661517838947</v>
          </cell>
          <cell r="V182">
            <v>-4.9000000000000002E-2</v>
          </cell>
          <cell r="W182">
            <v>-7148.6240566320721</v>
          </cell>
          <cell r="X182">
            <v>-4.2000000000000003E-2</v>
          </cell>
          <cell r="Y182">
            <v>-8222.6410745739558</v>
          </cell>
          <cell r="Z182">
            <v>-3.6999999999999998E-2</v>
          </cell>
          <cell r="AA182">
            <v>-22438.931282989921</v>
          </cell>
          <cell r="AB182">
            <v>-4.1810871107088206E-2</v>
          </cell>
          <cell r="AC182">
            <v>-7325.4080995018057</v>
          </cell>
          <cell r="AD182">
            <v>-4.9000000000000002E-2</v>
          </cell>
          <cell r="AE182">
            <v>-7364.2317327576338</v>
          </cell>
          <cell r="AF182">
            <v>-4.5999999999999999E-2</v>
          </cell>
          <cell r="AG182">
            <v>-8456.6971214635178</v>
          </cell>
          <cell r="AH182">
            <v>-3.9E-2</v>
          </cell>
          <cell r="AI182">
            <v>-23146.336953722956</v>
          </cell>
          <cell r="AJ182">
            <v>-4.3968623796641973E-2</v>
          </cell>
          <cell r="AK182">
            <v>-8267.9604822906695</v>
          </cell>
          <cell r="AL182">
            <v>-4.7E-2</v>
          </cell>
          <cell r="AM182">
            <v>-8592.2909685849645</v>
          </cell>
          <cell r="AN182">
            <v>-4.1000000000000002E-2</v>
          </cell>
          <cell r="AO182">
            <v>-10414.970098718577</v>
          </cell>
          <cell r="AP182">
            <v>-3.6999999999999998E-2</v>
          </cell>
          <cell r="AQ182">
            <v>-27275.221549594211</v>
          </cell>
          <cell r="AR182">
            <v>-4.0894360123366641E-2</v>
          </cell>
          <cell r="AS182">
            <v>-9484.6620181336366</v>
          </cell>
          <cell r="AT182">
            <v>-4.9000000000000002E-2</v>
          </cell>
          <cell r="AU182">
            <v>-9748.5020895455109</v>
          </cell>
          <cell r="AV182">
            <v>-5.5E-2</v>
          </cell>
          <cell r="AW182">
            <v>-10623.043071715338</v>
          </cell>
          <cell r="AX182">
            <v>-3.6700000000000003E-2</v>
          </cell>
          <cell r="AY182">
            <v>-29856.207179394485</v>
          </cell>
          <cell r="AZ182">
            <v>-4.5218436837668227E-2</v>
          </cell>
          <cell r="BA182">
            <v>-102716.69696570157</v>
          </cell>
          <cell r="BB182">
            <v>-4.2971593172696887E-2</v>
          </cell>
        </row>
        <row r="183">
          <cell r="S183" t="str">
            <v>Advertising</v>
          </cell>
          <cell r="U183">
            <v>-2884.7616946056714</v>
          </cell>
          <cell r="V183">
            <v>-0.02</v>
          </cell>
          <cell r="W183">
            <v>-3404.10669363432</v>
          </cell>
          <cell r="X183">
            <v>-0.02</v>
          </cell>
          <cell r="Y183">
            <v>-4444.6708511210581</v>
          </cell>
          <cell r="Z183">
            <v>-0.02</v>
          </cell>
          <cell r="AA183">
            <v>-10733.539239361049</v>
          </cell>
          <cell r="AB183">
            <v>-0.02</v>
          </cell>
          <cell r="AC183">
            <v>-2989.962489592574</v>
          </cell>
          <cell r="AD183">
            <v>-0.02</v>
          </cell>
          <cell r="AE183">
            <v>-3201.8398838076673</v>
          </cell>
          <cell r="AF183">
            <v>-0.02</v>
          </cell>
          <cell r="AG183">
            <v>-4336.7677545966762</v>
          </cell>
          <cell r="AH183">
            <v>-0.02</v>
          </cell>
          <cell r="AI183">
            <v>-10528.570127996918</v>
          </cell>
          <cell r="AJ183">
            <v>-1.9999999999999997E-2</v>
          </cell>
          <cell r="AK183">
            <v>-3518.2810562939017</v>
          </cell>
          <cell r="AL183">
            <v>-0.02</v>
          </cell>
          <cell r="AM183">
            <v>-4191.361448090227</v>
          </cell>
          <cell r="AN183">
            <v>-0.02</v>
          </cell>
          <cell r="AO183">
            <v>-5629.713566874907</v>
          </cell>
          <cell r="AP183">
            <v>-0.02</v>
          </cell>
          <cell r="AQ183">
            <v>-13339.356071259035</v>
          </cell>
          <cell r="AR183">
            <v>-0.02</v>
          </cell>
          <cell r="AS183">
            <v>-3871.2906196463823</v>
          </cell>
          <cell r="AT183">
            <v>-0.02</v>
          </cell>
          <cell r="AU183">
            <v>-3544.9098507438221</v>
          </cell>
          <cell r="AV183">
            <v>-0.02</v>
          </cell>
          <cell r="AW183">
            <v>-5789.1242897631264</v>
          </cell>
          <cell r="AX183">
            <v>-0.02</v>
          </cell>
          <cell r="AY183">
            <v>-13205.324760153331</v>
          </cell>
          <cell r="AZ183">
            <v>-0.02</v>
          </cell>
          <cell r="BA183">
            <v>-47806.79019877033</v>
          </cell>
          <cell r="BB183">
            <v>-2.0000000000000004E-2</v>
          </cell>
        </row>
        <row r="184">
          <cell r="S184" t="str">
            <v>Other Expenses:</v>
          </cell>
          <cell r="U184" t="str">
            <v xml:space="preserve"> </v>
          </cell>
        </row>
        <row r="185">
          <cell r="S185" t="str">
            <v>Depreciation</v>
          </cell>
          <cell r="U185">
            <v>-2452.0474404148208</v>
          </cell>
          <cell r="V185">
            <v>-1.7000000000000001E-2</v>
          </cell>
          <cell r="W185">
            <v>-2893.4906895891722</v>
          </cell>
          <cell r="X185">
            <v>-1.7000000000000001E-2</v>
          </cell>
          <cell r="Y185">
            <v>-3777.9702234528991</v>
          </cell>
          <cell r="Z185">
            <v>-1.7000000000000001E-2</v>
          </cell>
          <cell r="AA185">
            <v>-9123.5083534568912</v>
          </cell>
          <cell r="AB185">
            <v>-1.7000000000000001E-2</v>
          </cell>
          <cell r="AC185">
            <v>-2541.4681161536878</v>
          </cell>
          <cell r="AD185">
            <v>-1.7000000000000001E-2</v>
          </cell>
          <cell r="AE185">
            <v>-2721.5639012365173</v>
          </cell>
          <cell r="AF185">
            <v>-1.7000000000000001E-2</v>
          </cell>
          <cell r="AG185">
            <v>-3686.2525914071748</v>
          </cell>
          <cell r="AH185">
            <v>-1.7000000000000001E-2</v>
          </cell>
          <cell r="AI185">
            <v>-8949.2846087973794</v>
          </cell>
          <cell r="AJ185">
            <v>-1.6999999999999998E-2</v>
          </cell>
          <cell r="AK185">
            <v>-2990.5388978498167</v>
          </cell>
          <cell r="AL185">
            <v>-1.7000000000000001E-2</v>
          </cell>
          <cell r="AM185">
            <v>-3562.6572308766927</v>
          </cell>
          <cell r="AN185">
            <v>-1.7000000000000001E-2</v>
          </cell>
          <cell r="AO185">
            <v>-4785.2565318436718</v>
          </cell>
          <cell r="AP185">
            <v>-1.7000000000000001E-2</v>
          </cell>
          <cell r="AQ185">
            <v>-11338.452660570179</v>
          </cell>
          <cell r="AR185">
            <v>-1.7000000000000001E-2</v>
          </cell>
          <cell r="AS185">
            <v>-3290.5970266994254</v>
          </cell>
          <cell r="AT185">
            <v>-1.7000000000000001E-2</v>
          </cell>
          <cell r="AU185">
            <v>-3013.1733731322493</v>
          </cell>
          <cell r="AV185">
            <v>-1.7000000000000001E-2</v>
          </cell>
          <cell r="AW185">
            <v>-4920.7556462986577</v>
          </cell>
          <cell r="AX185">
            <v>-1.7000000000000001E-2</v>
          </cell>
          <cell r="AY185">
            <v>-11224.526046130333</v>
          </cell>
          <cell r="AZ185">
            <v>-1.7000000000000005E-2</v>
          </cell>
          <cell r="BA185">
            <v>-40635.771668954781</v>
          </cell>
          <cell r="BB185">
            <v>-1.7000000000000001E-2</v>
          </cell>
        </row>
        <row r="186">
          <cell r="S186" t="str">
            <v>Delivery</v>
          </cell>
          <cell r="U186">
            <v>-101.1</v>
          </cell>
          <cell r="V186">
            <v>-7.0092444855359001E-4</v>
          </cell>
          <cell r="W186">
            <v>-104</v>
          </cell>
          <cell r="X186">
            <v>-6.1102667665781461E-4</v>
          </cell>
          <cell r="Y186">
            <v>-108</v>
          </cell>
          <cell r="Z186">
            <v>-4.8597524369103592E-4</v>
          </cell>
          <cell r="AA186">
            <v>-101.1</v>
          </cell>
          <cell r="AB186">
            <v>-1.8838147929669901E-4</v>
          </cell>
          <cell r="AC186">
            <v>-112</v>
          </cell>
          <cell r="AD186">
            <v>-7.4917327819227348E-4</v>
          </cell>
          <cell r="AE186">
            <v>-109</v>
          </cell>
          <cell r="AF186">
            <v>-6.8085853106668076E-4</v>
          </cell>
          <cell r="AG186">
            <v>-113</v>
          </cell>
          <cell r="AH186">
            <v>-5.2112543901032169E-4</v>
          </cell>
          <cell r="AI186">
            <v>-101.1</v>
          </cell>
          <cell r="AJ186">
            <v>-1.9204887039914596E-4</v>
          </cell>
          <cell r="AK186">
            <v>-114</v>
          </cell>
          <cell r="AL186">
            <v>-6.4804373599467737E-4</v>
          </cell>
          <cell r="AM186">
            <v>-113</v>
          </cell>
          <cell r="AN186">
            <v>-5.392042724040796E-4</v>
          </cell>
          <cell r="AO186">
            <v>-115</v>
          </cell>
          <cell r="AP186">
            <v>-4.0854654018867713E-4</v>
          </cell>
          <cell r="AQ186">
            <v>-101.1</v>
          </cell>
          <cell r="AR186">
            <v>-1.51581529812867E-4</v>
          </cell>
          <cell r="AS186">
            <v>-121</v>
          </cell>
          <cell r="AT186">
            <v>-6.2511452581698746E-4</v>
          </cell>
          <cell r="AU186">
            <v>-130</v>
          </cell>
          <cell r="AV186">
            <v>-7.3344601399509405E-4</v>
          </cell>
          <cell r="AW186">
            <v>-135</v>
          </cell>
          <cell r="AX186">
            <v>-4.6639178308442849E-4</v>
          </cell>
          <cell r="AY186">
            <v>-386</v>
          </cell>
          <cell r="AZ186">
            <v>-5.8461265741035519E-4</v>
          </cell>
          <cell r="BA186">
            <v>-1375.1</v>
          </cell>
          <cell r="BB186">
            <v>-5.7527392836148616E-4</v>
          </cell>
        </row>
        <row r="187">
          <cell r="S187" t="str">
            <v>Bankcard Expense</v>
          </cell>
          <cell r="U187">
            <v>-1846.2474845476297</v>
          </cell>
          <cell r="V187">
            <v>-1.2800000000000001E-2</v>
          </cell>
          <cell r="W187">
            <v>-2178.6282839259648</v>
          </cell>
          <cell r="X187">
            <v>-1.2800000000000001E-2</v>
          </cell>
          <cell r="Y187">
            <v>-2844.5893447174772</v>
          </cell>
          <cell r="Z187">
            <v>-1.2800000000000001E-2</v>
          </cell>
          <cell r="AA187">
            <v>-6869.4651131910723</v>
          </cell>
          <cell r="AB187">
            <v>-1.2800000000000002E-2</v>
          </cell>
          <cell r="AC187">
            <v>-1913.5759933392474</v>
          </cell>
          <cell r="AD187">
            <v>-1.2800000000000001E-2</v>
          </cell>
          <cell r="AE187">
            <v>-2049.1775256369069</v>
          </cell>
          <cell r="AF187">
            <v>-1.2800000000000001E-2</v>
          </cell>
          <cell r="AG187">
            <v>-2775.5313629418729</v>
          </cell>
          <cell r="AH187">
            <v>-1.2800000000000001E-2</v>
          </cell>
          <cell r="AI187">
            <v>-6738.2848819180272</v>
          </cell>
          <cell r="AJ187">
            <v>-1.2799999999999999E-2</v>
          </cell>
          <cell r="AK187">
            <v>-2251.6998760280972</v>
          </cell>
          <cell r="AL187">
            <v>-1.2800000000000001E-2</v>
          </cell>
          <cell r="AM187">
            <v>-2682.4713267777452</v>
          </cell>
          <cell r="AN187">
            <v>-1.2800000000000001E-2</v>
          </cell>
          <cell r="AO187">
            <v>-3603.0166827999406</v>
          </cell>
          <cell r="AP187">
            <v>-1.2800000000000001E-2</v>
          </cell>
          <cell r="AQ187">
            <v>-8537.1878856057829</v>
          </cell>
          <cell r="AR187">
            <v>-1.2800000000000001E-2</v>
          </cell>
          <cell r="AS187">
            <v>-2477.6259965736849</v>
          </cell>
          <cell r="AT187">
            <v>-1.2800000000000001E-2</v>
          </cell>
          <cell r="AU187">
            <v>-2268.7423044760462</v>
          </cell>
          <cell r="AV187">
            <v>-1.2800000000000001E-2</v>
          </cell>
          <cell r="AW187">
            <v>-3705.039545448401</v>
          </cell>
          <cell r="AX187">
            <v>-1.2800000000000001E-2</v>
          </cell>
          <cell r="AY187">
            <v>-8451.4078464981321</v>
          </cell>
          <cell r="AZ187">
            <v>-1.2800000000000001E-2</v>
          </cell>
          <cell r="BA187">
            <v>-30596.345727213018</v>
          </cell>
          <cell r="BB187">
            <v>-1.2800000000000004E-2</v>
          </cell>
        </row>
        <row r="188">
          <cell r="S188" t="str">
            <v>Bad Check Expense</v>
          </cell>
          <cell r="U188">
            <v>-405</v>
          </cell>
          <cell r="V188">
            <v>-2.8078575832265478E-3</v>
          </cell>
          <cell r="W188">
            <v>-415</v>
          </cell>
          <cell r="X188">
            <v>-2.4382314501249333E-3</v>
          </cell>
          <cell r="Y188">
            <v>-424</v>
          </cell>
          <cell r="Z188">
            <v>-1.9079028085648077E-3</v>
          </cell>
          <cell r="AA188">
            <v>-101.1</v>
          </cell>
          <cell r="AB188">
            <v>-1.8838147929669901E-4</v>
          </cell>
          <cell r="AC188">
            <v>-425</v>
          </cell>
          <cell r="AD188">
            <v>-2.8428450288546093E-3</v>
          </cell>
          <cell r="AE188">
            <v>-430</v>
          </cell>
          <cell r="AF188">
            <v>-2.685955673015346E-3</v>
          </cell>
          <cell r="AG188">
            <v>-425</v>
          </cell>
          <cell r="AH188">
            <v>-1.9599850582246612E-3</v>
          </cell>
          <cell r="AI188">
            <v>-101.1</v>
          </cell>
          <cell r="AJ188">
            <v>-1.9204887039914596E-4</v>
          </cell>
          <cell r="AK188">
            <v>-420</v>
          </cell>
          <cell r="AL188">
            <v>-2.3875295536646009E-3</v>
          </cell>
          <cell r="AM188">
            <v>-430</v>
          </cell>
          <cell r="AN188">
            <v>-2.0518392666703912E-3</v>
          </cell>
          <cell r="AO188">
            <v>-428</v>
          </cell>
          <cell r="AP188">
            <v>-1.5205036452239462E-3</v>
          </cell>
          <cell r="AQ188">
            <v>-101.1</v>
          </cell>
          <cell r="AR188">
            <v>-1.51581529812867E-4</v>
          </cell>
          <cell r="AS188">
            <v>-450</v>
          </cell>
          <cell r="AT188">
            <v>-2.324806087749127E-3</v>
          </cell>
          <cell r="AU188">
            <v>-468</v>
          </cell>
          <cell r="AV188">
            <v>-2.6404056503823384E-3</v>
          </cell>
          <cell r="AW188">
            <v>-492</v>
          </cell>
          <cell r="AX188">
            <v>-1.6997389427965838E-3</v>
          </cell>
          <cell r="AY188">
            <v>-1410</v>
          </cell>
          <cell r="AZ188">
            <v>-2.1355021941673598E-3</v>
          </cell>
          <cell r="BA188">
            <v>-5212</v>
          </cell>
          <cell r="BB188">
            <v>-2.1804433965675702E-3</v>
          </cell>
        </row>
        <row r="189">
          <cell r="S189" t="str">
            <v>Others</v>
          </cell>
          <cell r="U189">
            <v>-822.1570829626163</v>
          </cell>
          <cell r="V189">
            <v>-5.7000000000000002E-3</v>
          </cell>
          <cell r="W189">
            <v>-851.02667340858</v>
          </cell>
          <cell r="X189">
            <v>-5.0000000000000001E-3</v>
          </cell>
          <cell r="Y189">
            <v>-866.7108159686062</v>
          </cell>
          <cell r="Z189">
            <v>-3.8999999999999998E-3</v>
          </cell>
          <cell r="AA189">
            <v>-2539.8945723398024</v>
          </cell>
          <cell r="AB189">
            <v>-4.7326320157767433E-3</v>
          </cell>
          <cell r="AC189">
            <v>-882.03893442980927</v>
          </cell>
          <cell r="AD189">
            <v>-5.8999999999999999E-3</v>
          </cell>
          <cell r="AE189">
            <v>-912.52436688518515</v>
          </cell>
          <cell r="AF189">
            <v>-5.7000000000000002E-3</v>
          </cell>
          <cell r="AG189">
            <v>-917.22638009719708</v>
          </cell>
          <cell r="AH189">
            <v>-4.2300000000000003E-3</v>
          </cell>
          <cell r="AI189">
            <v>-2711.7896814121914</v>
          </cell>
          <cell r="AJ189">
            <v>-5.1512971817534257E-3</v>
          </cell>
          <cell r="AK189">
            <v>-932.34447991788397</v>
          </cell>
          <cell r="AL189">
            <v>-5.3E-3</v>
          </cell>
          <cell r="AM189">
            <v>-940.96064509625592</v>
          </cell>
          <cell r="AN189">
            <v>-4.4900000000000001E-3</v>
          </cell>
          <cell r="AO189">
            <v>-962.68101993560913</v>
          </cell>
          <cell r="AP189">
            <v>-3.4199999999999999E-3</v>
          </cell>
          <cell r="AQ189">
            <v>-2835.9861449497494</v>
          </cell>
          <cell r="AR189">
            <v>-4.2520585398573511E-3</v>
          </cell>
          <cell r="AS189">
            <v>-987.17910800982759</v>
          </cell>
          <cell r="AT189">
            <v>-5.1000000000000004E-3</v>
          </cell>
          <cell r="AU189">
            <v>-1063.4729552231468</v>
          </cell>
          <cell r="AV189">
            <v>-6.0000000000000001E-3</v>
          </cell>
          <cell r="AW189">
            <v>-1157.8248579526253</v>
          </cell>
          <cell r="AX189">
            <v>-4.0000000000000001E-3</v>
          </cell>
          <cell r="AY189">
            <v>-3208.4769211855992</v>
          </cell>
          <cell r="AZ189">
            <v>-4.8593684433526109E-3</v>
          </cell>
          <cell r="BA189">
            <v>-11296.147319887343</v>
          </cell>
          <cell r="BB189">
            <v>-4.7257501593059893E-3</v>
          </cell>
        </row>
        <row r="190">
          <cell r="S190" t="str">
            <v xml:space="preserve">   Waste Collection</v>
          </cell>
          <cell r="BA190">
            <v>0</v>
          </cell>
          <cell r="BB190">
            <v>0</v>
          </cell>
        </row>
        <row r="191">
          <cell r="S191" t="str">
            <v xml:space="preserve">   Recruitment</v>
          </cell>
          <cell r="BA191">
            <v>0</v>
          </cell>
          <cell r="BB191">
            <v>0</v>
          </cell>
        </row>
        <row r="192">
          <cell r="S192" t="str">
            <v xml:space="preserve">   Suscriptions</v>
          </cell>
          <cell r="BA192">
            <v>0</v>
          </cell>
          <cell r="BB192">
            <v>0</v>
          </cell>
        </row>
        <row r="193">
          <cell r="S193" t="str">
            <v xml:space="preserve">   Training</v>
          </cell>
          <cell r="BA193">
            <v>0</v>
          </cell>
          <cell r="BB193">
            <v>0</v>
          </cell>
        </row>
        <row r="194">
          <cell r="S194" t="str">
            <v xml:space="preserve">   Others</v>
          </cell>
          <cell r="BA194">
            <v>0</v>
          </cell>
          <cell r="BB194">
            <v>0</v>
          </cell>
        </row>
        <row r="195">
          <cell r="S195" t="str">
            <v>Relocation</v>
          </cell>
          <cell r="U195">
            <v>-77</v>
          </cell>
          <cell r="V195">
            <v>-5.3383958989739301E-4</v>
          </cell>
          <cell r="W195">
            <v>-79</v>
          </cell>
          <cell r="X195">
            <v>-4.6414526399968611E-4</v>
          </cell>
          <cell r="Y195">
            <v>-80</v>
          </cell>
          <cell r="Z195">
            <v>-3.5998166199335992E-4</v>
          </cell>
          <cell r="AA195">
            <v>-101.1</v>
          </cell>
          <cell r="AB195">
            <v>-1.8838147929669901E-4</v>
          </cell>
          <cell r="AC195">
            <v>-75</v>
          </cell>
          <cell r="AD195">
            <v>-5.016785345037546E-4</v>
          </cell>
          <cell r="AE195">
            <v>-82</v>
          </cell>
          <cell r="AF195">
            <v>-5.1220550043548456E-4</v>
          </cell>
          <cell r="AG195">
            <v>-78</v>
          </cell>
          <cell r="AH195">
            <v>-3.5971490480358489E-4</v>
          </cell>
          <cell r="AI195">
            <v>-101.1</v>
          </cell>
          <cell r="AJ195">
            <v>-1.9204887039914596E-4</v>
          </cell>
          <cell r="AK195">
            <v>-79</v>
          </cell>
          <cell r="AL195">
            <v>-4.4908293985596064E-4</v>
          </cell>
          <cell r="AM195">
            <v>-82</v>
          </cell>
          <cell r="AN195">
            <v>-3.9128097643481883E-4</v>
          </cell>
          <cell r="AO195">
            <v>-80</v>
          </cell>
          <cell r="AP195">
            <v>-2.8420628882690582E-4</v>
          </cell>
          <cell r="AQ195">
            <v>-101.1</v>
          </cell>
          <cell r="AR195">
            <v>-1.51581529812867E-4</v>
          </cell>
          <cell r="AS195">
            <v>-84</v>
          </cell>
          <cell r="AT195">
            <v>-4.3396380304650369E-4</v>
          </cell>
          <cell r="AU195">
            <v>-85</v>
          </cell>
          <cell r="AV195">
            <v>-4.7956085530448454E-4</v>
          </cell>
          <cell r="AW195">
            <v>-88</v>
          </cell>
          <cell r="AX195">
            <v>-3.0401834749207188E-4</v>
          </cell>
          <cell r="BA195">
            <v>-969</v>
          </cell>
          <cell r="BB195">
            <v>-4.0538174429661855E-4</v>
          </cell>
        </row>
        <row r="196">
          <cell r="S196" t="str">
            <v>Supplies</v>
          </cell>
          <cell r="U196">
            <v>-793.30946601655955</v>
          </cell>
          <cell r="V196">
            <v>-5.4999999999999997E-3</v>
          </cell>
          <cell r="W196">
            <v>-851.02667340858</v>
          </cell>
          <cell r="X196">
            <v>-5.0000000000000001E-3</v>
          </cell>
          <cell r="Y196">
            <v>-933.38087873542202</v>
          </cell>
          <cell r="Z196">
            <v>-4.1999999999999997E-3</v>
          </cell>
          <cell r="AA196">
            <v>-2577.7170181605616</v>
          </cell>
          <cell r="AB196">
            <v>-4.8031072709135763E-3</v>
          </cell>
          <cell r="AC196">
            <v>-867.08912198184635</v>
          </cell>
          <cell r="AD196">
            <v>-5.7999999999999996E-3</v>
          </cell>
          <cell r="AE196">
            <v>-816.46917037095511</v>
          </cell>
          <cell r="AF196">
            <v>-5.1000000000000004E-3</v>
          </cell>
          <cell r="AG196">
            <v>-975.77274478425204</v>
          </cell>
          <cell r="AH196">
            <v>-4.4999999999999997E-3</v>
          </cell>
          <cell r="AI196">
            <v>-2659.3310371370535</v>
          </cell>
          <cell r="AJ196">
            <v>-5.0516470989076202E-3</v>
          </cell>
          <cell r="AK196">
            <v>-914.75307463641434</v>
          </cell>
          <cell r="AL196">
            <v>-5.1999999999999998E-3</v>
          </cell>
          <cell r="AM196">
            <v>-1005.9267475416543</v>
          </cell>
          <cell r="AN196">
            <v>-4.7999999999999996E-3</v>
          </cell>
          <cell r="AO196">
            <v>-1125.9427133749814</v>
          </cell>
          <cell r="AP196">
            <v>-4.0000000000000001E-3</v>
          </cell>
          <cell r="AQ196">
            <v>-3046.6225355530505</v>
          </cell>
          <cell r="AR196">
            <v>-4.5678704718247996E-3</v>
          </cell>
          <cell r="AS196">
            <v>-1161.3871858939146</v>
          </cell>
          <cell r="AT196">
            <v>-6.0000000000000001E-3</v>
          </cell>
          <cell r="AU196">
            <v>-1205.2693492528995</v>
          </cell>
          <cell r="AV196">
            <v>-6.7999999999999996E-3</v>
          </cell>
          <cell r="AW196">
            <v>-1288.0801544722956</v>
          </cell>
          <cell r="AX196">
            <v>-4.45E-3</v>
          </cell>
          <cell r="AY196">
            <v>-3654.7366896191097</v>
          </cell>
          <cell r="AZ196">
            <v>-5.5352469643869225E-3</v>
          </cell>
          <cell r="BA196">
            <v>-11938.407280469777</v>
          </cell>
          <cell r="BB196">
            <v>-4.994440007719596E-3</v>
          </cell>
        </row>
        <row r="197">
          <cell r="S197" t="str">
            <v>Insurance</v>
          </cell>
          <cell r="U197">
            <v>-317.32378640662387</v>
          </cell>
          <cell r="V197">
            <v>-2.2000000000000001E-3</v>
          </cell>
          <cell r="W197">
            <v>-340.41066936343196</v>
          </cell>
          <cell r="X197">
            <v>-2E-3</v>
          </cell>
          <cell r="Y197">
            <v>-353.35133266412407</v>
          </cell>
          <cell r="Z197">
            <v>-1.5900000000000001E-3</v>
          </cell>
          <cell r="AA197">
            <v>-1011.0857884341799</v>
          </cell>
          <cell r="AB197">
            <v>-1.883974644125619E-3</v>
          </cell>
          <cell r="AC197">
            <v>-358.79549875110882</v>
          </cell>
          <cell r="AD197">
            <v>-2.3999999999999998E-3</v>
          </cell>
          <cell r="AE197">
            <v>-368.21158663788168</v>
          </cell>
          <cell r="AF197">
            <v>-2.3E-3</v>
          </cell>
          <cell r="AG197">
            <v>-372.96202689531412</v>
          </cell>
          <cell r="AH197">
            <v>-1.72E-3</v>
          </cell>
          <cell r="AI197">
            <v>-1099.9691122843046</v>
          </cell>
          <cell r="AJ197">
            <v>-2.0894938228303863E-3</v>
          </cell>
          <cell r="AK197">
            <v>-369.41951091085963</v>
          </cell>
          <cell r="AL197">
            <v>-2.0999999999999999E-3</v>
          </cell>
          <cell r="AM197">
            <v>-375.12684960407529</v>
          </cell>
          <cell r="AN197">
            <v>-1.7899999999999999E-3</v>
          </cell>
          <cell r="AO197">
            <v>-391.26509289780603</v>
          </cell>
          <cell r="AP197">
            <v>-1.39E-3</v>
          </cell>
          <cell r="AQ197">
            <v>-1135.811453412741</v>
          </cell>
          <cell r="AR197">
            <v>-1.7029479494290723E-3</v>
          </cell>
          <cell r="AS197">
            <v>-406.48551506287015</v>
          </cell>
          <cell r="AT197">
            <v>-2.0999999999999999E-3</v>
          </cell>
          <cell r="AU197">
            <v>-443.11373134297776</v>
          </cell>
          <cell r="AV197">
            <v>-2.5000000000000001E-3</v>
          </cell>
          <cell r="AW197">
            <v>-492.07556462986571</v>
          </cell>
          <cell r="AX197">
            <v>-1.6999999999999999E-3</v>
          </cell>
          <cell r="AY197">
            <v>-1341.6748110357134</v>
          </cell>
          <cell r="AZ197">
            <v>-2.0320209239899599E-3</v>
          </cell>
          <cell r="BA197">
            <v>-4588.5411651669392</v>
          </cell>
          <cell r="BB197">
            <v>-1.9196190106421178E-3</v>
          </cell>
        </row>
        <row r="198">
          <cell r="S198" t="str">
            <v>Maintenance</v>
          </cell>
          <cell r="U198">
            <v>-576.95233892113424</v>
          </cell>
          <cell r="V198">
            <v>-4.0000000000000001E-3</v>
          </cell>
          <cell r="W198">
            <v>-595.71867138600601</v>
          </cell>
          <cell r="X198">
            <v>-3.5000000000000001E-3</v>
          </cell>
          <cell r="Y198">
            <v>-611.14224202914534</v>
          </cell>
          <cell r="Z198">
            <v>-2.7499999999999998E-3</v>
          </cell>
          <cell r="AA198">
            <v>-1783.8132523362856</v>
          </cell>
          <cell r="AB198">
            <v>-3.3238118621579161E-3</v>
          </cell>
          <cell r="AC198">
            <v>-635.36702903842195</v>
          </cell>
          <cell r="AD198">
            <v>-4.2500000000000003E-3</v>
          </cell>
          <cell r="AE198">
            <v>-656.37717618057184</v>
          </cell>
          <cell r="AF198">
            <v>-4.1000000000000003E-3</v>
          </cell>
          <cell r="AG198">
            <v>-650.51516318950144</v>
          </cell>
          <cell r="AH198">
            <v>-3.0000000000000001E-3</v>
          </cell>
          <cell r="AI198">
            <v>-1942.2593684084954</v>
          </cell>
          <cell r="AJ198">
            <v>-3.6895026481207739E-3</v>
          </cell>
          <cell r="AK198">
            <v>-668.47340069584129</v>
          </cell>
          <cell r="AL198">
            <v>-3.8E-3</v>
          </cell>
          <cell r="AM198">
            <v>-670.61783169443629</v>
          </cell>
          <cell r="AN198">
            <v>-3.2000000000000002E-3</v>
          </cell>
          <cell r="AO198">
            <v>-675.56562802498877</v>
          </cell>
          <cell r="AP198">
            <v>-2.3999999999999998E-3</v>
          </cell>
          <cell r="AQ198">
            <v>-2014.6568604152665</v>
          </cell>
          <cell r="AR198">
            <v>-3.0206208600369313E-3</v>
          </cell>
          <cell r="AS198">
            <v>-687.15408498723286</v>
          </cell>
          <cell r="AT198">
            <v>-3.5500000000000002E-3</v>
          </cell>
          <cell r="AU198">
            <v>-708.9819701487645</v>
          </cell>
          <cell r="AV198">
            <v>-4.0000000000000001E-3</v>
          </cell>
          <cell r="AW198">
            <v>-752.58615766920639</v>
          </cell>
          <cell r="AX198">
            <v>-2.5999999999999999E-3</v>
          </cell>
          <cell r="AY198">
            <v>-2148.7222128052035</v>
          </cell>
          <cell r="AZ198">
            <v>-3.2543269504267066E-3</v>
          </cell>
          <cell r="BA198">
            <v>-7889.4516939652494</v>
          </cell>
          <cell r="BB198">
            <v>-3.3005569548436994E-3</v>
          </cell>
        </row>
        <row r="199">
          <cell r="S199" t="str">
            <v>Courier</v>
          </cell>
          <cell r="U199">
            <v>-88</v>
          </cell>
          <cell r="V199">
            <v>-6.1010238845416343E-4</v>
          </cell>
          <cell r="W199">
            <v>-90</v>
          </cell>
          <cell r="X199">
            <v>-5.2877308556926268E-4</v>
          </cell>
          <cell r="Y199">
            <v>-91</v>
          </cell>
          <cell r="Z199">
            <v>-4.0947914051744694E-4</v>
          </cell>
          <cell r="AA199">
            <v>-101.1</v>
          </cell>
          <cell r="AB199">
            <v>-1.8838147929669901E-4</v>
          </cell>
          <cell r="AC199">
            <v>-90</v>
          </cell>
          <cell r="AD199">
            <v>-6.0201424140450554E-4</v>
          </cell>
          <cell r="AE199">
            <v>-93</v>
          </cell>
          <cell r="AF199">
            <v>-5.8091599439634228E-4</v>
          </cell>
          <cell r="AG199">
            <v>-90</v>
          </cell>
          <cell r="AH199">
            <v>-4.1505565938875183E-4</v>
          </cell>
          <cell r="AI199">
            <v>-101.1</v>
          </cell>
          <cell r="AJ199">
            <v>-1.9204887039914596E-4</v>
          </cell>
          <cell r="AK199">
            <v>-88</v>
          </cell>
          <cell r="AL199">
            <v>-5.0024428743448784E-4</v>
          </cell>
          <cell r="AM199">
            <v>-89</v>
          </cell>
          <cell r="AN199">
            <v>-4.2468301100852284E-4</v>
          </cell>
          <cell r="AO199">
            <v>-92</v>
          </cell>
          <cell r="AP199">
            <v>-3.2683723215094171E-4</v>
          </cell>
          <cell r="AQ199">
            <v>-101.1</v>
          </cell>
          <cell r="AR199">
            <v>-1.51581529812867E-4</v>
          </cell>
          <cell r="AS199">
            <v>-95</v>
          </cell>
          <cell r="AT199">
            <v>-4.9079239630259348E-4</v>
          </cell>
          <cell r="AU199">
            <v>-96</v>
          </cell>
          <cell r="AV199">
            <v>-5.4162167187330021E-4</v>
          </cell>
          <cell r="AW199">
            <v>-98</v>
          </cell>
          <cell r="AX199">
            <v>-3.3856588697980735E-4</v>
          </cell>
          <cell r="AY199">
            <v>-289</v>
          </cell>
          <cell r="AZ199">
            <v>-4.3770222277614675E-4</v>
          </cell>
          <cell r="BA199">
            <v>-1100</v>
          </cell>
          <cell r="BB199">
            <v>-4.601856746401242E-4</v>
          </cell>
        </row>
        <row r="200">
          <cell r="S200" t="str">
            <v>Employee Benefits</v>
          </cell>
          <cell r="U200">
            <v>-45</v>
          </cell>
          <cell r="V200">
            <v>-3.1198417591406084E-4</v>
          </cell>
          <cell r="W200">
            <v>-45</v>
          </cell>
          <cell r="X200">
            <v>-2.6438654278463134E-4</v>
          </cell>
          <cell r="Y200">
            <v>-46</v>
          </cell>
          <cell r="Z200">
            <v>-2.0698945564618195E-4</v>
          </cell>
          <cell r="AA200">
            <v>-101.1</v>
          </cell>
          <cell r="AB200">
            <v>-1.8838147929669901E-4</v>
          </cell>
          <cell r="AC200">
            <v>-42</v>
          </cell>
          <cell r="AD200">
            <v>-2.8093997932210254E-4</v>
          </cell>
          <cell r="AE200">
            <v>-41</v>
          </cell>
          <cell r="AF200">
            <v>-2.5610275021774228E-4</v>
          </cell>
          <cell r="AG200">
            <v>-43</v>
          </cell>
          <cell r="AH200">
            <v>-1.9830437059684808E-4</v>
          </cell>
          <cell r="AI200">
            <v>-101.1</v>
          </cell>
          <cell r="AJ200">
            <v>-1.9204887039914596E-4</v>
          </cell>
          <cell r="AK200">
            <v>-47</v>
          </cell>
          <cell r="AL200">
            <v>-2.6717592624341961E-4</v>
          </cell>
          <cell r="AM200">
            <v>-45</v>
          </cell>
          <cell r="AN200">
            <v>-2.1472736511666887E-4</v>
          </cell>
          <cell r="AO200">
            <v>-46</v>
          </cell>
          <cell r="AP200">
            <v>-1.6341861607547086E-4</v>
          </cell>
          <cell r="AQ200">
            <v>-101.1</v>
          </cell>
          <cell r="AR200">
            <v>-1.51581529812867E-4</v>
          </cell>
          <cell r="AS200">
            <v>-48</v>
          </cell>
          <cell r="AT200">
            <v>-2.4797931602657357E-4</v>
          </cell>
          <cell r="AU200">
            <v>-49</v>
          </cell>
          <cell r="AV200">
            <v>-2.7645272835199699E-4</v>
          </cell>
          <cell r="AW200">
            <v>-50</v>
          </cell>
          <cell r="AX200">
            <v>-1.7273769743867721E-4</v>
          </cell>
          <cell r="AY200">
            <v>-147</v>
          </cell>
          <cell r="AZ200">
            <v>-2.2263746279617153E-4</v>
          </cell>
          <cell r="BA200">
            <v>-547</v>
          </cell>
          <cell r="BB200">
            <v>-2.2883778548013451E-4</v>
          </cell>
        </row>
        <row r="201">
          <cell r="S201" t="str">
            <v>Inventory Charges</v>
          </cell>
          <cell r="U201">
            <v>-165</v>
          </cell>
          <cell r="V201">
            <v>-1.1439419783515563E-3</v>
          </cell>
          <cell r="W201">
            <v>-171</v>
          </cell>
          <cell r="X201">
            <v>-1.004668862581599E-3</v>
          </cell>
          <cell r="Y201">
            <v>-177</v>
          </cell>
          <cell r="Z201">
            <v>-7.9645942716030887E-4</v>
          </cell>
          <cell r="AA201">
            <v>-101.1</v>
          </cell>
          <cell r="AB201">
            <v>-1.8838147929669901E-4</v>
          </cell>
          <cell r="AC201">
            <v>-180</v>
          </cell>
          <cell r="AD201">
            <v>-1.2040284828090111E-3</v>
          </cell>
          <cell r="AE201">
            <v>-185</v>
          </cell>
          <cell r="AF201">
            <v>-1.1555855802507884E-3</v>
          </cell>
          <cell r="AG201">
            <v>-182</v>
          </cell>
          <cell r="AH201">
            <v>-8.3933477787503149E-4</v>
          </cell>
          <cell r="AI201">
            <v>-101.1</v>
          </cell>
          <cell r="AJ201">
            <v>-1.9204887039914596E-4</v>
          </cell>
          <cell r="AK201">
            <v>-185</v>
          </cell>
          <cell r="AL201">
            <v>-1.0516499224475029E-3</v>
          </cell>
          <cell r="AM201">
            <v>-184</v>
          </cell>
          <cell r="AN201">
            <v>-8.7799633736593491E-4</v>
          </cell>
          <cell r="AO201">
            <v>-182</v>
          </cell>
          <cell r="AP201">
            <v>-6.4656930708121077E-4</v>
          </cell>
          <cell r="AQ201">
            <v>-101.1</v>
          </cell>
          <cell r="AR201">
            <v>-1.51581529812867E-4</v>
          </cell>
          <cell r="AS201">
            <v>-192</v>
          </cell>
          <cell r="AT201">
            <v>-9.9191726410629427E-4</v>
          </cell>
          <cell r="AU201">
            <v>-205</v>
          </cell>
          <cell r="AV201">
            <v>-1.1565879451461098E-3</v>
          </cell>
          <cell r="AW201">
            <v>-210</v>
          </cell>
          <cell r="AX201">
            <v>-7.2549832924244427E-4</v>
          </cell>
          <cell r="AY201">
            <v>-607</v>
          </cell>
          <cell r="AZ201">
            <v>-9.1932612188623216E-4</v>
          </cell>
          <cell r="BA201">
            <v>-2218</v>
          </cell>
          <cell r="BB201">
            <v>-9.2790166031981409E-4</v>
          </cell>
        </row>
        <row r="202">
          <cell r="S202" t="str">
            <v>Signs</v>
          </cell>
          <cell r="U202">
            <v>-173.08570167634025</v>
          </cell>
          <cell r="V202">
            <v>-1.1999999999999999E-3</v>
          </cell>
          <cell r="W202">
            <v>-178.71560141580179</v>
          </cell>
          <cell r="X202">
            <v>-1.0499999999999999E-3</v>
          </cell>
          <cell r="Y202">
            <v>-182.23150489596335</v>
          </cell>
          <cell r="Z202">
            <v>-8.1999999999999998E-4</v>
          </cell>
          <cell r="AA202">
            <v>-534.03280798810533</v>
          </cell>
          <cell r="AB202">
            <v>-9.9507309952294085E-4</v>
          </cell>
          <cell r="AC202">
            <v>-179.39774937555441</v>
          </cell>
          <cell r="AD202">
            <v>-1.1999999999999999E-3</v>
          </cell>
          <cell r="AE202">
            <v>-176.1011936094217</v>
          </cell>
          <cell r="AF202">
            <v>-1.1000000000000001E-3</v>
          </cell>
          <cell r="AG202">
            <v>-184.31262957035872</v>
          </cell>
          <cell r="AH202">
            <v>-8.4999999999999995E-4</v>
          </cell>
          <cell r="AI202">
            <v>-539.81157255533481</v>
          </cell>
          <cell r="AJ202">
            <v>-1.0254223811833698E-3</v>
          </cell>
          <cell r="AK202">
            <v>-189.98717703987069</v>
          </cell>
          <cell r="AL202">
            <v>-1.08E-3</v>
          </cell>
          <cell r="AM202">
            <v>-188.6112651640602</v>
          </cell>
          <cell r="AN202">
            <v>-8.9999999999999998E-4</v>
          </cell>
          <cell r="AO202">
            <v>-182.96569092343447</v>
          </cell>
          <cell r="AP202">
            <v>-6.4999999999999997E-4</v>
          </cell>
          <cell r="AQ202">
            <v>-561.56413312736527</v>
          </cell>
          <cell r="AR202">
            <v>-8.4196587920358599E-4</v>
          </cell>
          <cell r="AS202">
            <v>-193.56453098231913</v>
          </cell>
          <cell r="AT202">
            <v>-1E-3</v>
          </cell>
          <cell r="AU202">
            <v>-203.83231641776976</v>
          </cell>
          <cell r="AV202">
            <v>-1.15E-3</v>
          </cell>
          <cell r="AW202">
            <v>-217.09216086611724</v>
          </cell>
          <cell r="AX202">
            <v>-7.5000000000000002E-4</v>
          </cell>
          <cell r="AY202">
            <v>-614.48900826620616</v>
          </cell>
          <cell r="AZ202">
            <v>-9.3066852868383548E-4</v>
          </cell>
          <cell r="BA202">
            <v>-2249.8975219370118</v>
          </cell>
          <cell r="BB202">
            <v>-9.4124600818520682E-4</v>
          </cell>
        </row>
        <row r="203">
          <cell r="S203" t="str">
            <v>Security</v>
          </cell>
          <cell r="U203">
            <v>-1298.1427625725519</v>
          </cell>
          <cell r="V203">
            <v>-8.9999999999999993E-3</v>
          </cell>
          <cell r="W203">
            <v>-1310.5810770492133</v>
          </cell>
          <cell r="X203">
            <v>-7.7000000000000002E-3</v>
          </cell>
          <cell r="Y203">
            <v>-1333.4012553363173</v>
          </cell>
          <cell r="Z203">
            <v>-6.0000000000000001E-3</v>
          </cell>
          <cell r="AA203">
            <v>-3942.1250949580826</v>
          </cell>
          <cell r="AB203">
            <v>-7.3454337978322822E-3</v>
          </cell>
          <cell r="AC203">
            <v>-1375.382745212584</v>
          </cell>
          <cell r="AD203">
            <v>-9.1999999999999998E-3</v>
          </cell>
          <cell r="AE203">
            <v>-1408.8095488753736</v>
          </cell>
          <cell r="AF203">
            <v>-8.8000000000000005E-3</v>
          </cell>
          <cell r="AG203">
            <v>-1413.7862879985164</v>
          </cell>
          <cell r="AH203">
            <v>-6.5199999999999998E-3</v>
          </cell>
          <cell r="AI203">
            <v>-4197.9785820864745</v>
          </cell>
          <cell r="AJ203">
            <v>-7.9744514802128179E-3</v>
          </cell>
          <cell r="AK203">
            <v>-1433.6995304397649</v>
          </cell>
          <cell r="AL203">
            <v>-8.1499999999999993E-3</v>
          </cell>
          <cell r="AM203">
            <v>-1446.0196995911281</v>
          </cell>
          <cell r="AN203">
            <v>-6.8999999999999999E-3</v>
          </cell>
          <cell r="AO203">
            <v>-1480.6146680881006</v>
          </cell>
          <cell r="AP203">
            <v>-5.2599999999999999E-3</v>
          </cell>
          <cell r="AQ203">
            <v>-4360.3338981189936</v>
          </cell>
          <cell r="AR203">
            <v>-6.5375478018969225E-3</v>
          </cell>
          <cell r="AS203">
            <v>-1490.4468885638573</v>
          </cell>
          <cell r="AT203">
            <v>-7.7000000000000002E-3</v>
          </cell>
          <cell r="AU203">
            <v>-1559.760334327282</v>
          </cell>
          <cell r="AV203">
            <v>-8.8000000000000005E-3</v>
          </cell>
          <cell r="AW203">
            <v>-1678.8460440313065</v>
          </cell>
          <cell r="AX203">
            <v>-5.7999999999999996E-3</v>
          </cell>
          <cell r="AY203">
            <v>-4729.0532669224458</v>
          </cell>
          <cell r="AZ203">
            <v>-7.1623429984731934E-3</v>
          </cell>
          <cell r="BA203">
            <v>-17229.490842085997</v>
          </cell>
          <cell r="BB203">
            <v>-7.2079680607919881E-3</v>
          </cell>
        </row>
        <row r="204">
          <cell r="S204" t="str">
            <v>Travel</v>
          </cell>
          <cell r="U204">
            <v>-649.07138128627594</v>
          </cell>
          <cell r="V204">
            <v>-4.4999999999999997E-3</v>
          </cell>
          <cell r="W204">
            <v>-680.82133872686393</v>
          </cell>
          <cell r="X204">
            <v>-4.0000000000000001E-3</v>
          </cell>
          <cell r="Y204">
            <v>-700.03565905156654</v>
          </cell>
          <cell r="Z204">
            <v>-3.15E-3</v>
          </cell>
          <cell r="AA204">
            <v>-2029.9283790647064</v>
          </cell>
          <cell r="AB204">
            <v>-3.7824026796692365E-3</v>
          </cell>
          <cell r="AC204">
            <v>-717.59099750221765</v>
          </cell>
          <cell r="AD204">
            <v>-4.7999999999999996E-3</v>
          </cell>
          <cell r="AE204">
            <v>-728.41857356624428</v>
          </cell>
          <cell r="AF204">
            <v>-4.5500000000000002E-3</v>
          </cell>
          <cell r="AG204">
            <v>-715.56667950845156</v>
          </cell>
          <cell r="AH204">
            <v>-3.3E-3</v>
          </cell>
          <cell r="AI204">
            <v>-2161.5762505769135</v>
          </cell>
          <cell r="AJ204">
            <v>-4.1061155015323196E-3</v>
          </cell>
          <cell r="AK204">
            <v>-721.24761654024985</v>
          </cell>
          <cell r="AL204">
            <v>-4.1000000000000003E-3</v>
          </cell>
          <cell r="AM204">
            <v>-733.4882534157897</v>
          </cell>
          <cell r="AN204">
            <v>-3.5000000000000001E-3</v>
          </cell>
          <cell r="AO204">
            <v>-754.38161796123757</v>
          </cell>
          <cell r="AP204">
            <v>-2.6800000000000001E-3</v>
          </cell>
          <cell r="AQ204">
            <v>-2209.1174879172772</v>
          </cell>
          <cell r="AR204">
            <v>-3.3121801024219451E-3</v>
          </cell>
          <cell r="AS204">
            <v>-774.25812392927651</v>
          </cell>
          <cell r="AT204">
            <v>-4.0000000000000001E-3</v>
          </cell>
          <cell r="AU204">
            <v>-797.6047164173599</v>
          </cell>
          <cell r="AV204">
            <v>-4.4999999999999997E-3</v>
          </cell>
          <cell r="AW204">
            <v>-868.36864346446896</v>
          </cell>
          <cell r="AX204">
            <v>-3.0000000000000001E-3</v>
          </cell>
          <cell r="AY204">
            <v>-2440.2314838111051</v>
          </cell>
          <cell r="AZ204">
            <v>-3.6958295659254518E-3</v>
          </cell>
          <cell r="BA204">
            <v>-8840.8536013700032</v>
          </cell>
          <cell r="BB204">
            <v>-3.6985765263100245E-3</v>
          </cell>
        </row>
        <row r="205">
          <cell r="S205" t="str">
            <v>Uniforms</v>
          </cell>
          <cell r="U205">
            <v>-37</v>
          </cell>
          <cell r="V205">
            <v>-2.5652032241822779E-4</v>
          </cell>
          <cell r="W205">
            <v>-38</v>
          </cell>
          <cell r="X205">
            <v>-2.2325974724035535E-4</v>
          </cell>
          <cell r="Y205">
            <v>-35</v>
          </cell>
          <cell r="Z205">
            <v>-1.5749197712209496E-4</v>
          </cell>
          <cell r="AA205">
            <v>-101.1</v>
          </cell>
          <cell r="AB205">
            <v>-1.8838147929669901E-4</v>
          </cell>
          <cell r="AC205">
            <v>-30</v>
          </cell>
          <cell r="AD205">
            <v>-2.0067141380150183E-4</v>
          </cell>
          <cell r="AE205">
            <v>-32</v>
          </cell>
          <cell r="AF205">
            <v>-1.9988507334067692E-4</v>
          </cell>
          <cell r="AG205">
            <v>-37</v>
          </cell>
          <cell r="AH205">
            <v>-1.7063399330426464E-4</v>
          </cell>
          <cell r="AI205">
            <v>-101.1</v>
          </cell>
          <cell r="AJ205">
            <v>-1.9204887039914596E-4</v>
          </cell>
          <cell r="AK205">
            <v>-36</v>
          </cell>
          <cell r="AL205">
            <v>-2.0464539031410866E-4</v>
          </cell>
          <cell r="AM205">
            <v>-32</v>
          </cell>
          <cell r="AN205">
            <v>-1.5269501519407563E-4</v>
          </cell>
          <cell r="AO205">
            <v>-40</v>
          </cell>
          <cell r="AP205">
            <v>-1.4210314441345291E-4</v>
          </cell>
          <cell r="AQ205">
            <v>-101.1</v>
          </cell>
          <cell r="AR205">
            <v>-1.51581529812867E-4</v>
          </cell>
          <cell r="AS205">
            <v>-38</v>
          </cell>
          <cell r="AT205">
            <v>-1.963169585210374E-4</v>
          </cell>
          <cell r="AU205">
            <v>-39</v>
          </cell>
          <cell r="AV205">
            <v>-2.200338041985282E-4</v>
          </cell>
          <cell r="AW205">
            <v>-40</v>
          </cell>
          <cell r="AX205">
            <v>-1.3819015795094177E-4</v>
          </cell>
          <cell r="AY205">
            <v>-117</v>
          </cell>
          <cell r="AZ205">
            <v>-1.7720124589899367E-4</v>
          </cell>
          <cell r="BA205">
            <v>-434</v>
          </cell>
          <cell r="BB205">
            <v>-1.8156416617619447E-4</v>
          </cell>
        </row>
        <row r="206">
          <cell r="S206" t="str">
            <v>License</v>
          </cell>
          <cell r="U206">
            <v>-44</v>
          </cell>
          <cell r="V206">
            <v>-3.0505119422708171E-4</v>
          </cell>
          <cell r="W206">
            <v>-42</v>
          </cell>
          <cell r="X206">
            <v>-2.4676077326565594E-4</v>
          </cell>
          <cell r="Y206">
            <v>-45</v>
          </cell>
          <cell r="Z206">
            <v>-2.0248968487126496E-4</v>
          </cell>
          <cell r="AA206">
            <v>-101.1</v>
          </cell>
          <cell r="AB206">
            <v>-1.8838147929669901E-4</v>
          </cell>
          <cell r="AC206">
            <v>-40</v>
          </cell>
          <cell r="AD206">
            <v>-2.6756188506866911E-4</v>
          </cell>
          <cell r="AE206">
            <v>-43</v>
          </cell>
          <cell r="AF206">
            <v>-2.6859556730153463E-4</v>
          </cell>
          <cell r="AG206">
            <v>-45</v>
          </cell>
          <cell r="AH206">
            <v>-2.0752782969437591E-4</v>
          </cell>
          <cell r="AI206">
            <v>-101.1</v>
          </cell>
          <cell r="AJ206">
            <v>-1.9204887039914596E-4</v>
          </cell>
          <cell r="AK206">
            <v>-46</v>
          </cell>
          <cell r="AL206">
            <v>-2.6149133206802773E-4</v>
          </cell>
          <cell r="AM206">
            <v>-40</v>
          </cell>
          <cell r="AN206">
            <v>-1.9086876899259455E-4</v>
          </cell>
          <cell r="AO206">
            <v>-41</v>
          </cell>
          <cell r="AP206">
            <v>-1.4565572302378924E-4</v>
          </cell>
          <cell r="AQ206">
            <v>-101.1</v>
          </cell>
          <cell r="AR206">
            <v>-1.51581529812867E-4</v>
          </cell>
          <cell r="AS206">
            <v>-47</v>
          </cell>
          <cell r="AT206">
            <v>-2.4281308027601994E-4</v>
          </cell>
          <cell r="AU206">
            <v>-49</v>
          </cell>
          <cell r="AV206">
            <v>-2.7645272835199699E-4</v>
          </cell>
          <cell r="AW206">
            <v>-48</v>
          </cell>
          <cell r="AX206">
            <v>-1.6582818954113013E-4</v>
          </cell>
          <cell r="AY206">
            <v>-144</v>
          </cell>
          <cell r="AZ206">
            <v>-2.1809384110645376E-4</v>
          </cell>
          <cell r="BA206">
            <v>-530</v>
          </cell>
          <cell r="BB206">
            <v>-2.2172582505387804E-4</v>
          </cell>
        </row>
        <row r="207">
          <cell r="S207" t="str">
            <v>Telephone</v>
          </cell>
          <cell r="U207">
            <v>-706.76661517838943</v>
          </cell>
          <cell r="V207">
            <v>-4.8999999999999998E-3</v>
          </cell>
          <cell r="W207">
            <v>-723.37267239729306</v>
          </cell>
          <cell r="X207">
            <v>-4.2500000000000003E-3</v>
          </cell>
          <cell r="Y207">
            <v>-735.59302586053502</v>
          </cell>
          <cell r="Z207">
            <v>-3.31E-3</v>
          </cell>
          <cell r="AA207">
            <v>-2165.7323134362177</v>
          </cell>
          <cell r="AB207">
            <v>-4.0354486346763294E-3</v>
          </cell>
          <cell r="AC207">
            <v>-747.4906223981435</v>
          </cell>
          <cell r="AD207">
            <v>-5.0000000000000001E-3</v>
          </cell>
          <cell r="AE207">
            <v>-768.44157211384004</v>
          </cell>
          <cell r="AF207">
            <v>-4.7999999999999996E-3</v>
          </cell>
          <cell r="AG207">
            <v>-769.77627644091001</v>
          </cell>
          <cell r="AH207">
            <v>-3.5500000000000002E-3</v>
          </cell>
          <cell r="AI207">
            <v>-2285.7084709528935</v>
          </cell>
          <cell r="AJ207">
            <v>-4.3419162206554144E-3</v>
          </cell>
          <cell r="AK207">
            <v>-791.61323766612782</v>
          </cell>
          <cell r="AL207">
            <v>-4.4999999999999997E-3</v>
          </cell>
          <cell r="AM207">
            <v>-800.55003658523333</v>
          </cell>
          <cell r="AN207">
            <v>-3.82E-3</v>
          </cell>
          <cell r="AO207">
            <v>-830.3827511140488</v>
          </cell>
          <cell r="AP207">
            <v>-2.9499999999999999E-3</v>
          </cell>
          <cell r="AQ207">
            <v>-2422.5460253654101</v>
          </cell>
          <cell r="AR207">
            <v>-3.6321783636693314E-3</v>
          </cell>
          <cell r="AS207">
            <v>-851.6839363222042</v>
          </cell>
          <cell r="AT207">
            <v>-4.4000000000000003E-3</v>
          </cell>
          <cell r="AU207">
            <v>-886.22746268595552</v>
          </cell>
          <cell r="AV207">
            <v>-5.0000000000000001E-3</v>
          </cell>
          <cell r="AW207">
            <v>-984.15112925973142</v>
          </cell>
          <cell r="AX207">
            <v>-3.3999999999999998E-3</v>
          </cell>
          <cell r="AY207">
            <v>-2722.0625282678911</v>
          </cell>
          <cell r="AZ207">
            <v>-4.1226741147353417E-3</v>
          </cell>
          <cell r="BA207">
            <v>-9596.0493380224125</v>
          </cell>
          <cell r="BB207">
            <v>-4.0145131259070556E-3</v>
          </cell>
        </row>
        <row r="208">
          <cell r="S208" t="str">
            <v>Display Expenses</v>
          </cell>
          <cell r="U208">
            <v>-45</v>
          </cell>
          <cell r="V208">
            <v>-3.1198417591406084E-4</v>
          </cell>
          <cell r="W208">
            <v>-44</v>
          </cell>
          <cell r="X208">
            <v>-2.5851128627830619E-4</v>
          </cell>
          <cell r="Y208">
            <v>-43</v>
          </cell>
          <cell r="Z208">
            <v>-1.9349014332143097E-4</v>
          </cell>
          <cell r="AA208">
            <v>-101.1</v>
          </cell>
          <cell r="AB208">
            <v>-1.8838147929669901E-4</v>
          </cell>
          <cell r="AC208">
            <v>-41</v>
          </cell>
          <cell r="AD208">
            <v>-2.7425093219538585E-4</v>
          </cell>
          <cell r="AE208">
            <v>-44</v>
          </cell>
          <cell r="AF208">
            <v>-2.7484197584343075E-4</v>
          </cell>
          <cell r="AG208">
            <v>-45</v>
          </cell>
          <cell r="AH208">
            <v>-2.0752782969437591E-4</v>
          </cell>
          <cell r="AI208">
            <v>-101.1</v>
          </cell>
          <cell r="AJ208">
            <v>-1.9204887039914596E-4</v>
          </cell>
          <cell r="AK208">
            <v>-42</v>
          </cell>
          <cell r="AL208">
            <v>-2.387529553664601E-4</v>
          </cell>
          <cell r="AM208">
            <v>-47</v>
          </cell>
          <cell r="AN208">
            <v>-2.2427080356629859E-4</v>
          </cell>
          <cell r="AO208">
            <v>-40</v>
          </cell>
          <cell r="AP208">
            <v>-1.4210314441345291E-4</v>
          </cell>
          <cell r="AQ208">
            <v>-101.1</v>
          </cell>
          <cell r="AR208">
            <v>-1.51581529812867E-4</v>
          </cell>
          <cell r="AS208">
            <v>-48</v>
          </cell>
          <cell r="AT208">
            <v>-2.4797931602657357E-4</v>
          </cell>
          <cell r="AU208">
            <v>-47</v>
          </cell>
          <cell r="AV208">
            <v>-2.6516894352130322E-4</v>
          </cell>
          <cell r="AW208">
            <v>-49</v>
          </cell>
          <cell r="AX208">
            <v>-1.6928294348990367E-4</v>
          </cell>
          <cell r="AY208">
            <v>-144</v>
          </cell>
          <cell r="AZ208">
            <v>-2.1809384110645376E-4</v>
          </cell>
          <cell r="BA208">
            <v>-535</v>
          </cell>
          <cell r="BB208">
            <v>-2.2381757812042405E-4</v>
          </cell>
        </row>
        <row r="209">
          <cell r="S209" t="str">
            <v>Administrative Services</v>
          </cell>
          <cell r="U209">
            <v>302.89997793359544</v>
          </cell>
          <cell r="V209">
            <v>2.0999999999999999E-3</v>
          </cell>
          <cell r="W209">
            <v>340.41066936343196</v>
          </cell>
          <cell r="X209">
            <v>2E-3</v>
          </cell>
          <cell r="Y209">
            <v>333.35031383407932</v>
          </cell>
          <cell r="Z209">
            <v>1.5E-3</v>
          </cell>
          <cell r="AA209">
            <v>976.66096113110666</v>
          </cell>
          <cell r="AB209">
            <v>1.8198302337212042E-3</v>
          </cell>
          <cell r="AC209">
            <v>373.74531119907175</v>
          </cell>
          <cell r="AD209">
            <v>2.5000000000000001E-3</v>
          </cell>
          <cell r="AE209">
            <v>384.22078605692002</v>
          </cell>
          <cell r="AF209">
            <v>2.3999999999999998E-3</v>
          </cell>
          <cell r="AG209">
            <v>368.62525914071745</v>
          </cell>
          <cell r="AH209">
            <v>1.6999999999999999E-3</v>
          </cell>
          <cell r="AI209">
            <v>1126.5913563967092</v>
          </cell>
          <cell r="AJ209">
            <v>2.1400652561565747E-3</v>
          </cell>
          <cell r="AK209">
            <v>387.0109161923292</v>
          </cell>
          <cell r="AL209">
            <v>2.2000000000000001E-3</v>
          </cell>
          <cell r="AM209">
            <v>398.17933756857155</v>
          </cell>
          <cell r="AN209">
            <v>1.9E-3</v>
          </cell>
          <cell r="AO209">
            <v>422.22851751561802</v>
          </cell>
          <cell r="AP209">
            <v>1.5E-3</v>
          </cell>
          <cell r="AQ209">
            <v>1207.4187712765188</v>
          </cell>
          <cell r="AR209">
            <v>1.8103104300184658E-3</v>
          </cell>
          <cell r="AS209">
            <v>387.12906196463825</v>
          </cell>
          <cell r="AT209">
            <v>2E-3</v>
          </cell>
          <cell r="AU209">
            <v>389.94008358182049</v>
          </cell>
          <cell r="AV209">
            <v>2.2000000000000001E-3</v>
          </cell>
          <cell r="AW209">
            <v>434.18432173223448</v>
          </cell>
          <cell r="AX209">
            <v>1.5E-3</v>
          </cell>
          <cell r="AY209">
            <v>1211.2534672786933</v>
          </cell>
          <cell r="AZ209">
            <v>1.8344925085577812E-3</v>
          </cell>
          <cell r="BA209">
            <v>4521.9245560830277</v>
          </cell>
          <cell r="BB209">
            <v>1.8917499113752839E-3</v>
          </cell>
        </row>
        <row r="210">
          <cell r="S210" t="str">
            <v>Professional Fees</v>
          </cell>
          <cell r="U210">
            <v>-55</v>
          </cell>
          <cell r="V210">
            <v>-3.8131399278385213E-4</v>
          </cell>
          <cell r="W210">
            <v>-25</v>
          </cell>
          <cell r="X210">
            <v>-1.4688141265812853E-4</v>
          </cell>
          <cell r="Y210">
            <v>-45</v>
          </cell>
          <cell r="Z210">
            <v>-2.0248968487126496E-4</v>
          </cell>
          <cell r="AA210">
            <v>-101.1</v>
          </cell>
          <cell r="AB210">
            <v>-1.8838147929669901E-4</v>
          </cell>
          <cell r="AC210">
            <v>-53</v>
          </cell>
          <cell r="AD210">
            <v>-3.5451949771598656E-4</v>
          </cell>
          <cell r="AE210">
            <v>-28</v>
          </cell>
          <cell r="AF210">
            <v>-1.748994391730923E-4</v>
          </cell>
          <cell r="AG210">
            <v>-35</v>
          </cell>
          <cell r="AH210">
            <v>-1.614105342067368E-4</v>
          </cell>
          <cell r="AI210">
            <v>-101.1</v>
          </cell>
          <cell r="AJ210">
            <v>-1.9204887039914596E-4</v>
          </cell>
          <cell r="AK210">
            <v>-78</v>
          </cell>
          <cell r="AL210">
            <v>-4.4339834568056876E-4</v>
          </cell>
          <cell r="AM210">
            <v>-56</v>
          </cell>
          <cell r="AN210">
            <v>-2.6721627658963235E-4</v>
          </cell>
          <cell r="AO210">
            <v>-75</v>
          </cell>
          <cell r="AP210">
            <v>-2.6644339577522422E-4</v>
          </cell>
          <cell r="AQ210">
            <v>-101.1</v>
          </cell>
          <cell r="AR210">
            <v>-1.51581529812867E-4</v>
          </cell>
          <cell r="AS210">
            <v>-35</v>
          </cell>
          <cell r="AT210">
            <v>-1.8081825126937655E-4</v>
          </cell>
          <cell r="AU210">
            <v>-21</v>
          </cell>
          <cell r="AV210">
            <v>-1.1847974072228441E-4</v>
          </cell>
          <cell r="AW210">
            <v>-29</v>
          </cell>
          <cell r="AX210">
            <v>-1.0018786451443279E-4</v>
          </cell>
          <cell r="AY210">
            <v>-85</v>
          </cell>
          <cell r="AZ210">
            <v>-1.287359478753373E-4</v>
          </cell>
          <cell r="BA210">
            <v>-535</v>
          </cell>
          <cell r="BB210">
            <v>-2.2381757812042405E-4</v>
          </cell>
        </row>
        <row r="212">
          <cell r="S212" t="str">
            <v xml:space="preserve">  Other Expenses</v>
          </cell>
          <cell r="U212">
            <v>-10394.304082049346</v>
          </cell>
          <cell r="V212">
            <v>-7.2063519849740534E-2</v>
          </cell>
          <cell r="W212">
            <v>-11316.381681307475</v>
          </cell>
          <cell r="X212">
            <v>-6.6486645101160383E-2</v>
          </cell>
          <cell r="Y212">
            <v>-13099.055968877976</v>
          </cell>
          <cell r="Z212">
            <v>-5.8942749227759196E-2</v>
          </cell>
          <cell r="AA212">
            <v>-34809.741732234797</v>
          </cell>
          <cell r="AB212">
            <v>-6.4861628501032928E-2</v>
          </cell>
          <cell r="AC212">
            <v>-10932.451496983547</v>
          </cell>
          <cell r="AD212">
            <v>-7.3127683273867788E-2</v>
          </cell>
          <cell r="AE212">
            <v>-11308.87382905598</v>
          </cell>
          <cell r="AF212">
            <v>-7.0639846085041133E-2</v>
          </cell>
          <cell r="AG212">
            <v>-13186.076883692833</v>
          </cell>
          <cell r="AH212">
            <v>-6.0810620396798958E-2</v>
          </cell>
          <cell r="AI212">
            <v>-35427.402209732361</v>
          </cell>
          <cell r="AJ212">
            <v>-6.7297651588084151E-2</v>
          </cell>
          <cell r="AK212">
            <v>-12011.765885532597</v>
          </cell>
          <cell r="AL212">
            <v>-6.828201438906982E-2</v>
          </cell>
          <cell r="AM212">
            <v>-13126.250548778498</v>
          </cell>
          <cell r="AN212">
            <v>-6.2634782093343014E-2</v>
          </cell>
          <cell r="AO212">
            <v>-15508.843879448201</v>
          </cell>
          <cell r="AP212">
            <v>-5.5096387037173074E-2</v>
          </cell>
          <cell r="AQ212">
            <v>-40646.860313759302</v>
          </cell>
          <cell r="AR212">
            <v>-6.0942762299204221E-2</v>
          </cell>
          <cell r="AS212">
            <v>-13091.253335059973</v>
          </cell>
          <cell r="AT212">
            <v>-6.7632500999141087E-2</v>
          </cell>
          <cell r="AU212">
            <v>-12949.238429842631</v>
          </cell>
          <cell r="AV212">
            <v>-7.3058210081847444E-2</v>
          </cell>
          <cell r="AW212">
            <v>-16869.635582360439</v>
          </cell>
          <cell r="AX212">
            <v>-5.8280440142530414E-2</v>
          </cell>
          <cell r="AY212">
            <v>-42910.127347263042</v>
          </cell>
          <cell r="AZ212">
            <v>-6.4989128441192229E-2</v>
          </cell>
          <cell r="BA212">
            <v>-153794.13160298951</v>
          </cell>
          <cell r="BB212">
            <v>-6.4339869279467068E-2</v>
          </cell>
        </row>
        <row r="214">
          <cell r="S214" t="str">
            <v>Total Store Exp.</v>
          </cell>
          <cell r="U214">
            <v>-31363.495528438907</v>
          </cell>
          <cell r="V214">
            <v>-0.21744254013831876</v>
          </cell>
          <cell r="W214">
            <v>-32885.876031573869</v>
          </cell>
          <cell r="X214">
            <v>-0.19321295712070638</v>
          </cell>
          <cell r="Y214">
            <v>-36783.131494572983</v>
          </cell>
          <cell r="Z214">
            <v>-0.16551566010920854</v>
          </cell>
          <cell r="AA214">
            <v>-101032.50305458577</v>
          </cell>
          <cell r="AB214">
            <v>-0.18825571100367092</v>
          </cell>
          <cell r="AC214">
            <v>-32264.585686077928</v>
          </cell>
          <cell r="AD214">
            <v>-0.21581933417816523</v>
          </cell>
          <cell r="AE214">
            <v>-32891.709045621283</v>
          </cell>
          <cell r="AF214">
            <v>-0.20545505234013176</v>
          </cell>
          <cell r="AG214">
            <v>-36996.305359753038</v>
          </cell>
          <cell r="AH214">
            <v>-0.17061695462266566</v>
          </cell>
          <cell r="AI214">
            <v>-102152.60009145226</v>
          </cell>
          <cell r="AJ214">
            <v>-0.19404838235310684</v>
          </cell>
          <cell r="AK214">
            <v>-34814.771024117159</v>
          </cell>
          <cell r="AL214">
            <v>-0.19790784458129934</v>
          </cell>
          <cell r="AM214">
            <v>-36926.666565453677</v>
          </cell>
          <cell r="AN214">
            <v>-0.17620368475870357</v>
          </cell>
          <cell r="AO214">
            <v>-42570.291145041687</v>
          </cell>
          <cell r="AP214">
            <v>-0.15123430575766486</v>
          </cell>
          <cell r="AQ214">
            <v>-114311.72873461252</v>
          </cell>
          <cell r="AR214">
            <v>-0.17139017524377878</v>
          </cell>
          <cell r="AS214">
            <v>-37463.969572839989</v>
          </cell>
          <cell r="AT214">
            <v>-0.19354769896485882</v>
          </cell>
          <cell r="AU214">
            <v>-37259.413970131958</v>
          </cell>
          <cell r="AV214">
            <v>-0.21021360507835696</v>
          </cell>
          <cell r="AW214">
            <v>-44298.566543838897</v>
          </cell>
          <cell r="AX214">
            <v>-0.15304064769233505</v>
          </cell>
          <cell r="AY214">
            <v>-119021.95008681086</v>
          </cell>
          <cell r="AZ214">
            <v>-0.18026357132231385</v>
          </cell>
          <cell r="BA214">
            <v>-436518.78196746134</v>
          </cell>
          <cell r="BB214">
            <v>-0.18261790015707408</v>
          </cell>
        </row>
        <row r="216">
          <cell r="S216" t="str">
            <v>Pre-Open Exp.</v>
          </cell>
          <cell r="U216">
            <v>-5.25</v>
          </cell>
          <cell r="V216">
            <v>-3.6398153856640433E-5</v>
          </cell>
          <cell r="W216">
            <v>-150.00470892857143</v>
          </cell>
          <cell r="X216">
            <v>-8.8131614211199821E-4</v>
          </cell>
          <cell r="Y216">
            <v>-623.5660205636409</v>
          </cell>
          <cell r="Z216">
            <v>-2.8059041555635639E-3</v>
          </cell>
          <cell r="AA216">
            <v>-778.82072949221231</v>
          </cell>
          <cell r="AB216">
            <v>-1.4511909112628805E-3</v>
          </cell>
          <cell r="AC216">
            <v>-720.4489779394105</v>
          </cell>
          <cell r="AD216">
            <v>-4.819117165831617E-3</v>
          </cell>
          <cell r="AE216">
            <v>-654.10053642453727</v>
          </cell>
          <cell r="AF216">
            <v>-4.0857791779810859E-3</v>
          </cell>
          <cell r="AG216">
            <v>-473.54953156708217</v>
          </cell>
          <cell r="AH216">
            <v>-2.1838823675312201E-3</v>
          </cell>
          <cell r="AI216">
            <v>-1848.0990459310299</v>
          </cell>
          <cell r="AJ216">
            <v>-3.5106363418080481E-3</v>
          </cell>
          <cell r="AK216">
            <v>-346.73088888456266</v>
          </cell>
          <cell r="AL216">
            <v>-1.9710243913816433E-3</v>
          </cell>
          <cell r="AM216">
            <v>-1293.812629717504</v>
          </cell>
          <cell r="AN216">
            <v>-6.1737105985312886E-3</v>
          </cell>
          <cell r="AO216">
            <v>-658.93950878374096</v>
          </cell>
          <cell r="AP216">
            <v>-2.3409344044106415E-3</v>
          </cell>
          <cell r="AQ216">
            <v>-2299.4830273858079</v>
          </cell>
          <cell r="AR216">
            <v>-3.4476672113735265E-3</v>
          </cell>
          <cell r="AS216">
            <v>-588.55012369671795</v>
          </cell>
          <cell r="AT216">
            <v>-3.0405886900347371E-3</v>
          </cell>
          <cell r="AU216">
            <v>0</v>
          </cell>
          <cell r="AV216">
            <v>0</v>
          </cell>
          <cell r="AW216">
            <v>0</v>
          </cell>
          <cell r="AX216">
            <v>0</v>
          </cell>
          <cell r="AY216">
            <v>-588.55012369671795</v>
          </cell>
          <cell r="AZ216">
            <v>-8.9138303583816462E-4</v>
          </cell>
          <cell r="BA216">
            <v>-5514.9529265057681</v>
          </cell>
          <cell r="BB216">
            <v>-2.3071839391750767E-3</v>
          </cell>
        </row>
        <row r="218">
          <cell r="S218" t="str">
            <v>Total without Pre-Op.</v>
          </cell>
          <cell r="U218">
            <v>-31358.245528438907</v>
          </cell>
          <cell r="V218">
            <v>-0.21740614198446212</v>
          </cell>
          <cell r="W218">
            <v>-32735.871322645296</v>
          </cell>
          <cell r="X218">
            <v>-0.19233164097859437</v>
          </cell>
          <cell r="Y218">
            <v>-36159.565474009345</v>
          </cell>
          <cell r="Z218">
            <v>-0.16270975595364501</v>
          </cell>
          <cell r="AA218">
            <v>-100253.68232509356</v>
          </cell>
          <cell r="AB218">
            <v>-0.18680452009240803</v>
          </cell>
          <cell r="AC218">
            <v>-31544.136708138518</v>
          </cell>
          <cell r="AD218">
            <v>-0.21100021701233362</v>
          </cell>
          <cell r="AE218">
            <v>-32237.608509196747</v>
          </cell>
          <cell r="AF218">
            <v>-0.2013692731621507</v>
          </cell>
          <cell r="AG218">
            <v>-36522.755828185953</v>
          </cell>
          <cell r="AH218">
            <v>-0.16843307225513443</v>
          </cell>
          <cell r="AI218">
            <v>-100304.50104552123</v>
          </cell>
          <cell r="AJ218">
            <v>-0.1905377460112988</v>
          </cell>
          <cell r="AK218">
            <v>-34468.040135232593</v>
          </cell>
          <cell r="AL218">
            <v>-0.19593682018991768</v>
          </cell>
          <cell r="AM218">
            <v>-35632.853935736173</v>
          </cell>
          <cell r="AN218">
            <v>-0.17002997416017226</v>
          </cell>
          <cell r="AO218">
            <v>-41911.351636257947</v>
          </cell>
          <cell r="AP218">
            <v>-0.14889337135325423</v>
          </cell>
          <cell r="AQ218">
            <v>-112012.24570722671</v>
          </cell>
          <cell r="AR218">
            <v>-0.16794250803240526</v>
          </cell>
          <cell r="AS218">
            <v>-36875.419449143272</v>
          </cell>
          <cell r="AT218">
            <v>-0.19050711027482409</v>
          </cell>
          <cell r="AU218">
            <v>-37259.413970131958</v>
          </cell>
          <cell r="AV218">
            <v>-0.21021360507835696</v>
          </cell>
          <cell r="AW218">
            <v>-44298.566543838897</v>
          </cell>
          <cell r="AX218">
            <v>-0.15304064769233505</v>
          </cell>
          <cell r="AY218">
            <v>-118433.39996311413</v>
          </cell>
          <cell r="AZ218">
            <v>-0.17937218828647569</v>
          </cell>
          <cell r="BA218">
            <v>-431003.82904095558</v>
          </cell>
          <cell r="BB218">
            <v>-0.18031071621789901</v>
          </cell>
        </row>
        <row r="220">
          <cell r="S220" t="str">
            <v>Operating Profit</v>
          </cell>
          <cell r="U220">
            <v>4335.4304423062786</v>
          </cell>
          <cell r="V220">
            <v>3.0057459861681259E-2</v>
          </cell>
          <cell r="W220">
            <v>9410.1496368325606</v>
          </cell>
          <cell r="X220">
            <v>5.528704287929366E-2</v>
          </cell>
          <cell r="Y220">
            <v>18441.903830606156</v>
          </cell>
          <cell r="Z220">
            <v>8.2984339890791431E-2</v>
          </cell>
          <cell r="AA220">
            <v>32187.483909744995</v>
          </cell>
          <cell r="AB220">
            <v>5.9975527534683083E-2</v>
          </cell>
          <cell r="AC220">
            <v>4736.2001226301836</v>
          </cell>
          <cell r="AD220">
            <v>3.168066582183484E-2</v>
          </cell>
          <cell r="AE220">
            <v>7211.335499069748</v>
          </cell>
          <cell r="AF220">
            <v>4.5044947659868238E-2</v>
          </cell>
          <cell r="AG220">
            <v>17104.872378840497</v>
          </cell>
          <cell r="AH220">
            <v>7.8883045377334329E-2</v>
          </cell>
          <cell r="AI220">
            <v>29052.408000540428</v>
          </cell>
          <cell r="AJ220">
            <v>5.5187756071997038E-2</v>
          </cell>
          <cell r="AK220">
            <v>9427.613258778656</v>
          </cell>
          <cell r="AL220">
            <v>5.3592155418700667E-2</v>
          </cell>
          <cell r="AM220">
            <v>16408.407861494459</v>
          </cell>
          <cell r="AN220">
            <v>7.829631524129646E-2</v>
          </cell>
          <cell r="AO220">
            <v>29912.271028472736</v>
          </cell>
          <cell r="AP220">
            <v>0.10626569424233512</v>
          </cell>
          <cell r="AQ220">
            <v>55748.292148745852</v>
          </cell>
          <cell r="AR220">
            <v>8.3584682575287228E-2</v>
          </cell>
          <cell r="AS220">
            <v>10443.251845284001</v>
          </cell>
          <cell r="AT220">
            <v>5.3952301035141224E-2</v>
          </cell>
          <cell r="AU220">
            <v>6608.8454328228399</v>
          </cell>
          <cell r="AV220">
            <v>3.7286394921643026E-2</v>
          </cell>
          <cell r="AW220">
            <v>52813.993416937563</v>
          </cell>
          <cell r="AX220">
            <v>0.18245935230766502</v>
          </cell>
          <cell r="AY220">
            <v>69866.090695044404</v>
          </cell>
          <cell r="AZ220">
            <v>0.10581502835259793</v>
          </cell>
          <cell r="BA220">
            <v>186854.27475407568</v>
          </cell>
          <cell r="BB220">
            <v>7.8170600442814042E-2</v>
          </cell>
        </row>
        <row r="221">
          <cell r="S221" t="str">
            <v xml:space="preserve">In USD </v>
          </cell>
          <cell r="U221">
            <v>433.54304423062786</v>
          </cell>
          <cell r="W221">
            <v>914.75998011401373</v>
          </cell>
          <cell r="X221" t="str">
            <v xml:space="preserve"> </v>
          </cell>
          <cell r="Y221">
            <v>1771.4784248936612</v>
          </cell>
          <cell r="AA221">
            <v>3119.7814492383027</v>
          </cell>
          <cell r="AB221" t="str">
            <v xml:space="preserve"> </v>
          </cell>
          <cell r="AC221">
            <v>449.77392269189414</v>
          </cell>
          <cell r="AE221">
            <v>677.03955320027831</v>
          </cell>
          <cell r="AG221">
            <v>1587.6409469383138</v>
          </cell>
          <cell r="AI221">
            <v>2714.4544228304862</v>
          </cell>
          <cell r="AK221">
            <v>865.53185446937664</v>
          </cell>
          <cell r="AM221">
            <v>1489.298846275509</v>
          </cell>
          <cell r="AO221">
            <v>2681.4503856034498</v>
          </cell>
          <cell r="AQ221">
            <v>5036.2810863483355</v>
          </cell>
          <cell r="AS221">
            <v>925.07217343276807</v>
          </cell>
          <cell r="AU221">
            <v>577.90441902188911</v>
          </cell>
          <cell r="AW221">
            <v>4552.2633293974895</v>
          </cell>
          <cell r="AY221">
            <v>6055.2399218521468</v>
          </cell>
          <cell r="BA221">
            <v>16925.756880269273</v>
          </cell>
        </row>
        <row r="223">
          <cell r="S223" t="str">
            <v>Pre-Open Exp.</v>
          </cell>
          <cell r="U223">
            <v>-5.25</v>
          </cell>
          <cell r="V223">
            <v>-3.6398153856640433E-5</v>
          </cell>
          <cell r="W223">
            <v>-150.00470892857143</v>
          </cell>
          <cell r="X223">
            <v>-8.8131614211199821E-4</v>
          </cell>
          <cell r="Y223">
            <v>-623.5660205636409</v>
          </cell>
          <cell r="Z223">
            <v>-2.8059041555635639E-3</v>
          </cell>
          <cell r="AA223">
            <v>-778.82072949221231</v>
          </cell>
          <cell r="AB223">
            <v>-1.4511909112628805E-3</v>
          </cell>
          <cell r="AC223">
            <v>-720.4489779394105</v>
          </cell>
          <cell r="AD223">
            <v>-4.819117165831617E-3</v>
          </cell>
          <cell r="AE223">
            <v>-654.10053642453727</v>
          </cell>
          <cell r="AF223">
            <v>-4.0857791779810859E-3</v>
          </cell>
          <cell r="AG223">
            <v>-473.54953156708217</v>
          </cell>
          <cell r="AH223">
            <v>-2.1838823675312201E-3</v>
          </cell>
          <cell r="AI223">
            <v>-1848.0990459310299</v>
          </cell>
          <cell r="AJ223">
            <v>-3.5106363418080481E-3</v>
          </cell>
          <cell r="AK223">
            <v>-346.73088888456266</v>
          </cell>
          <cell r="AL223">
            <v>-1.9710243913816433E-3</v>
          </cell>
          <cell r="AM223">
            <v>-1293.812629717504</v>
          </cell>
          <cell r="AN223">
            <v>-6.1737105985312886E-3</v>
          </cell>
          <cell r="AO223">
            <v>-658.93950878374096</v>
          </cell>
          <cell r="AP223">
            <v>-2.3409344044106415E-3</v>
          </cell>
          <cell r="AQ223">
            <v>-2299.4830273858079</v>
          </cell>
          <cell r="AR223">
            <v>-3.4476672113735265E-3</v>
          </cell>
          <cell r="AS223">
            <v>-588.55012369671795</v>
          </cell>
          <cell r="AT223">
            <v>-3.0405886900347371E-3</v>
          </cell>
          <cell r="AU223">
            <v>0</v>
          </cell>
          <cell r="AV223">
            <v>0</v>
          </cell>
          <cell r="AW223">
            <v>0</v>
          </cell>
          <cell r="AX223">
            <v>0</v>
          </cell>
          <cell r="AY223">
            <v>-588.55012369671795</v>
          </cell>
          <cell r="AZ223">
            <v>-8.9138303583816462E-4</v>
          </cell>
          <cell r="BA223">
            <v>-5514.9529265057681</v>
          </cell>
          <cell r="BB223">
            <v>-2.3071839391750767E-3</v>
          </cell>
        </row>
        <row r="225">
          <cell r="S225" t="str">
            <v>Op. Prft w/o Pre</v>
          </cell>
          <cell r="U225">
            <v>4340.6804423062786</v>
          </cell>
          <cell r="V225">
            <v>3.0093858015537898E-2</v>
          </cell>
          <cell r="W225">
            <v>9560.1543457611315</v>
          </cell>
          <cell r="X225">
            <v>5.6168359021405656E-2</v>
          </cell>
          <cell r="Y225">
            <v>19065.469851169797</v>
          </cell>
          <cell r="Z225">
            <v>8.5790244046355005E-2</v>
          </cell>
          <cell r="AA225">
            <v>32966.304639237205</v>
          </cell>
          <cell r="AB225">
            <v>6.1426718445945959E-2</v>
          </cell>
          <cell r="AC225">
            <v>5456.6491005695943</v>
          </cell>
          <cell r="AD225">
            <v>3.6499782987666464E-2</v>
          </cell>
          <cell r="AE225">
            <v>7865.4360354942855</v>
          </cell>
          <cell r="AF225">
            <v>4.9130726837849324E-2</v>
          </cell>
          <cell r="AG225">
            <v>17578.421910407578</v>
          </cell>
          <cell r="AH225">
            <v>8.1066927744865555E-2</v>
          </cell>
          <cell r="AI225">
            <v>30900.507046471459</v>
          </cell>
          <cell r="AJ225">
            <v>5.8698392413805089E-2</v>
          </cell>
          <cell r="AK225">
            <v>9774.3441476632179</v>
          </cell>
          <cell r="AL225">
            <v>5.5563179810082304E-2</v>
          </cell>
          <cell r="AM225">
            <v>17702.220491211963</v>
          </cell>
          <cell r="AN225">
            <v>8.4470025839827739E-2</v>
          </cell>
          <cell r="AO225">
            <v>30571.210537256477</v>
          </cell>
          <cell r="AP225">
            <v>0.10860662864674576</v>
          </cell>
          <cell r="AQ225">
            <v>58047.775176131661</v>
          </cell>
          <cell r="AR225">
            <v>8.7032349786660759E-2</v>
          </cell>
          <cell r="AS225">
            <v>11031.801968980719</v>
          </cell>
          <cell r="AT225">
            <v>5.6992889725175959E-2</v>
          </cell>
          <cell r="AU225">
            <v>6608.8454328228399</v>
          </cell>
          <cell r="AV225">
            <v>3.7286394921643026E-2</v>
          </cell>
          <cell r="AW225">
            <v>52813.993416937563</v>
          </cell>
          <cell r="AX225">
            <v>0.18245935230766502</v>
          </cell>
          <cell r="AY225">
            <v>70454.640818741114</v>
          </cell>
          <cell r="AZ225">
            <v>0.10670641138843608</v>
          </cell>
          <cell r="BA225">
            <v>192369.22768058142</v>
          </cell>
          <cell r="BB225">
            <v>8.0477784381989104E-2</v>
          </cell>
        </row>
        <row r="227">
          <cell r="S227" t="str">
            <v>SUPPORT CENTER</v>
          </cell>
        </row>
        <row r="228">
          <cell r="S228" t="str">
            <v>Payroll &amp; Benefits</v>
          </cell>
          <cell r="U228">
            <v>-3461.7140335268055</v>
          </cell>
          <cell r="V228">
            <v>-2.4E-2</v>
          </cell>
          <cell r="W228">
            <v>-4084.9280323611838</v>
          </cell>
          <cell r="X228">
            <v>-2.4E-2</v>
          </cell>
          <cell r="Y228">
            <v>-5333.6050213452691</v>
          </cell>
          <cell r="Z228">
            <v>-2.4E-2</v>
          </cell>
          <cell r="AA228">
            <v>-12880.247087233258</v>
          </cell>
          <cell r="AB228">
            <v>-2.4E-2</v>
          </cell>
          <cell r="AC228">
            <v>-3587.9549875110888</v>
          </cell>
          <cell r="AD228">
            <v>-2.4E-2</v>
          </cell>
          <cell r="AE228">
            <v>-3842.2078605692004</v>
          </cell>
          <cell r="AF228">
            <v>-2.4E-2</v>
          </cell>
          <cell r="AG228">
            <v>-5204.1213055160115</v>
          </cell>
          <cell r="AH228">
            <v>-2.4E-2</v>
          </cell>
          <cell r="AI228">
            <v>-12634.284153596302</v>
          </cell>
          <cell r="AJ228">
            <v>-2.3999999999999997E-2</v>
          </cell>
          <cell r="AK228">
            <v>-4221.937267552682</v>
          </cell>
          <cell r="AL228">
            <v>-2.4E-2</v>
          </cell>
          <cell r="AM228">
            <v>-5029.6337377082718</v>
          </cell>
          <cell r="AN228">
            <v>-2.4E-2</v>
          </cell>
          <cell r="AO228">
            <v>-6755.6562802498884</v>
          </cell>
          <cell r="AP228">
            <v>-2.4E-2</v>
          </cell>
          <cell r="AQ228">
            <v>-16007.227285510842</v>
          </cell>
          <cell r="AR228">
            <v>-2.4E-2</v>
          </cell>
          <cell r="AS228">
            <v>-4645.5487435756586</v>
          </cell>
          <cell r="AT228">
            <v>-2.4E-2</v>
          </cell>
          <cell r="AU228">
            <v>-4253.891820892587</v>
          </cell>
          <cell r="AV228">
            <v>-2.4E-2</v>
          </cell>
          <cell r="AW228">
            <v>-6946.9491477157517</v>
          </cell>
          <cell r="AX228">
            <v>-2.4E-2</v>
          </cell>
          <cell r="AY228">
            <v>-15846.389712183998</v>
          </cell>
          <cell r="AZ228">
            <v>-2.4E-2</v>
          </cell>
          <cell r="BA228">
            <v>-57368.148238524402</v>
          </cell>
          <cell r="BB228">
            <v>-2.4000000000000004E-2</v>
          </cell>
        </row>
        <row r="229">
          <cell r="S229" t="str">
            <v>Property</v>
          </cell>
          <cell r="T229">
            <v>-180</v>
          </cell>
          <cell r="U229">
            <v>-201.933318622397</v>
          </cell>
          <cell r="V229">
            <v>-1.4E-3</v>
          </cell>
          <cell r="W229">
            <v>-238.28746855440238</v>
          </cell>
          <cell r="X229">
            <v>-1.4E-3</v>
          </cell>
          <cell r="Y229">
            <v>-311.12695957847404</v>
          </cell>
          <cell r="Z229">
            <v>-1.4E-3</v>
          </cell>
          <cell r="AA229">
            <v>-751.34774675527342</v>
          </cell>
          <cell r="AB229">
            <v>-1.4E-3</v>
          </cell>
          <cell r="AC229">
            <v>-209.29737427148018</v>
          </cell>
          <cell r="AD229">
            <v>-1.4E-3</v>
          </cell>
          <cell r="AE229">
            <v>-224.12879186653669</v>
          </cell>
          <cell r="AF229">
            <v>-1.4E-3</v>
          </cell>
          <cell r="AG229">
            <v>-303.57374282176733</v>
          </cell>
          <cell r="AH229">
            <v>-1.4E-3</v>
          </cell>
          <cell r="AI229">
            <v>-736.99990895978419</v>
          </cell>
          <cell r="AJ229">
            <v>-1.3999999999999998E-3</v>
          </cell>
          <cell r="AK229">
            <v>-246.2796739405731</v>
          </cell>
          <cell r="AL229">
            <v>-1.4E-3</v>
          </cell>
          <cell r="AM229">
            <v>-293.39530136631583</v>
          </cell>
          <cell r="AN229">
            <v>-1.4E-3</v>
          </cell>
          <cell r="AO229">
            <v>-394.07994968124348</v>
          </cell>
          <cell r="AP229">
            <v>-1.4E-3</v>
          </cell>
          <cell r="AQ229">
            <v>-933.75492498813242</v>
          </cell>
          <cell r="AR229">
            <v>-1.4E-3</v>
          </cell>
          <cell r="AS229">
            <v>-270.99034337524677</v>
          </cell>
          <cell r="AT229">
            <v>-1.4E-3</v>
          </cell>
          <cell r="AU229">
            <v>-248.14368955206754</v>
          </cell>
          <cell r="AV229">
            <v>-1.4E-3</v>
          </cell>
          <cell r="AW229">
            <v>-405.23870028341884</v>
          </cell>
          <cell r="AX229">
            <v>-1.4E-3</v>
          </cell>
          <cell r="AY229">
            <v>-924.37273321073314</v>
          </cell>
          <cell r="AZ229">
            <v>-1.4E-3</v>
          </cell>
          <cell r="BA229">
            <v>-3346.4753139139234</v>
          </cell>
          <cell r="BB229">
            <v>-1.4000000000000002E-3</v>
          </cell>
        </row>
        <row r="230">
          <cell r="S230" t="str">
            <v>Depreciation</v>
          </cell>
          <cell r="U230">
            <v>-501</v>
          </cell>
          <cell r="V230">
            <v>-3.4734238251765441E-3</v>
          </cell>
          <cell r="W230">
            <v>-510</v>
          </cell>
          <cell r="X230">
            <v>-2.9963808182258216E-3</v>
          </cell>
          <cell r="Y230">
            <v>-515</v>
          </cell>
          <cell r="Z230">
            <v>-2.3173819490822545E-3</v>
          </cell>
          <cell r="AA230">
            <v>-1526</v>
          </cell>
          <cell r="AB230">
            <v>-2.843423713222183E-3</v>
          </cell>
          <cell r="AC230">
            <v>-512</v>
          </cell>
          <cell r="AD230">
            <v>-3.4247921288789646E-3</v>
          </cell>
          <cell r="AE230">
            <v>-520</v>
          </cell>
          <cell r="AF230">
            <v>-3.2481324417860001E-3</v>
          </cell>
          <cell r="AG230">
            <v>-516</v>
          </cell>
          <cell r="AH230">
            <v>-2.379652447162177E-3</v>
          </cell>
          <cell r="AI230">
            <v>-1548</v>
          </cell>
          <cell r="AJ230">
            <v>-2.9405702411263892E-3</v>
          </cell>
          <cell r="AK230">
            <v>-517</v>
          </cell>
          <cell r="AL230">
            <v>-2.9389351886776162E-3</v>
          </cell>
          <cell r="AM230">
            <v>-518</v>
          </cell>
          <cell r="AN230">
            <v>-2.4717505584540994E-3</v>
          </cell>
          <cell r="AO230">
            <v>-520</v>
          </cell>
          <cell r="AP230">
            <v>-1.8473408773748879E-3</v>
          </cell>
          <cell r="AQ230">
            <v>-1555</v>
          </cell>
          <cell r="AR230">
            <v>-2.3314468729872225E-3</v>
          </cell>
          <cell r="AS230">
            <v>-522</v>
          </cell>
          <cell r="AT230">
            <v>-2.6967750617889873E-3</v>
          </cell>
          <cell r="AU230">
            <v>-525</v>
          </cell>
          <cell r="AV230">
            <v>-2.9619935180571102E-3</v>
          </cell>
          <cell r="AW230">
            <v>-530</v>
          </cell>
          <cell r="AX230">
            <v>-1.8310195928499784E-3</v>
          </cell>
          <cell r="AY230">
            <v>-1577</v>
          </cell>
          <cell r="AZ230">
            <v>-2.3884304682283163E-3</v>
          </cell>
          <cell r="BA230">
            <v>-6206</v>
          </cell>
          <cell r="BB230">
            <v>-2.5962839061969192E-3</v>
          </cell>
        </row>
        <row r="231">
          <cell r="S231" t="str">
            <v>Supplies</v>
          </cell>
          <cell r="T231">
            <v>-80</v>
          </cell>
          <cell r="U231">
            <v>-81.760000000000005</v>
          </cell>
          <cell r="V231">
            <v>-5.6684058272741373E-4</v>
          </cell>
          <cell r="W231">
            <v>-82.724767999999997</v>
          </cell>
          <cell r="X231">
            <v>-4.8602923142623778E-4</v>
          </cell>
          <cell r="Y231">
            <v>-104.23320767999999</v>
          </cell>
          <cell r="Z231">
            <v>-4.6902554169431807E-4</v>
          </cell>
          <cell r="AA231">
            <v>-268.71797568</v>
          </cell>
          <cell r="AB231">
            <v>-5.0070711940863291E-4</v>
          </cell>
          <cell r="AC231">
            <v>-84.020304046694392</v>
          </cell>
          <cell r="AD231">
            <v>-5.6201577336940694E-4</v>
          </cell>
          <cell r="AE231">
            <v>-84.457209627737214</v>
          </cell>
          <cell r="AF231">
            <v>-5.2755423564341186E-4</v>
          </cell>
          <cell r="AG231">
            <v>-106.07825529243793</v>
          </cell>
          <cell r="AH231">
            <v>-4.8920422441345757E-4</v>
          </cell>
          <cell r="AI231">
            <v>-274.55576896686955</v>
          </cell>
          <cell r="AJ231">
            <v>-5.2154426599066459E-4</v>
          </cell>
          <cell r="AK231">
            <v>-85.244485953003121</v>
          </cell>
          <cell r="AL231">
            <v>-4.8458030833271881E-4</v>
          </cell>
          <cell r="AM231">
            <v>-85.764477317316448</v>
          </cell>
          <cell r="AN231">
            <v>-4.0924400522123719E-4</v>
          </cell>
          <cell r="AO231">
            <v>-108.47062268707597</v>
          </cell>
          <cell r="AP231">
            <v>-3.8535041400796795E-4</v>
          </cell>
          <cell r="AQ231">
            <v>-279.47958595739556</v>
          </cell>
          <cell r="AR231">
            <v>-4.1903010080008592E-4</v>
          </cell>
          <cell r="AS231">
            <v>-87.288479488743775</v>
          </cell>
          <cell r="AT231">
            <v>-4.5095286334621409E-4</v>
          </cell>
          <cell r="AU231">
            <v>-88.021702716449227</v>
          </cell>
          <cell r="AV231">
            <v>-4.9660897694185245E-4</v>
          </cell>
          <cell r="AW231">
            <v>-111.99661399384209</v>
          </cell>
          <cell r="AX231">
            <v>-3.8692074444449234E-4</v>
          </cell>
          <cell r="AY231">
            <v>-287.30679619903509</v>
          </cell>
          <cell r="AZ231">
            <v>-4.3513779693775449E-4</v>
          </cell>
          <cell r="BA231">
            <v>-1110.0601268033001</v>
          </cell>
          <cell r="BB231">
            <v>-4.6439433485825319E-4</v>
          </cell>
        </row>
        <row r="232">
          <cell r="S232" t="str">
            <v>Insurance</v>
          </cell>
          <cell r="T232">
            <v>-18</v>
          </cell>
          <cell r="U232">
            <v>-18.396000000000001</v>
          </cell>
          <cell r="V232">
            <v>-1.2753913111366807E-4</v>
          </cell>
          <cell r="W232">
            <v>-18.613072799999998</v>
          </cell>
          <cell r="X232">
            <v>-1.0935657707090349E-4</v>
          </cell>
          <cell r="Y232">
            <v>-23.452471727999999</v>
          </cell>
          <cell r="Z232">
            <v>-1.0553074688122157E-4</v>
          </cell>
          <cell r="AA232">
            <v>-60.461544527999997</v>
          </cell>
          <cell r="AB232">
            <v>-1.1265910186694241E-4</v>
          </cell>
          <cell r="AC232">
            <v>-18.904568410506236</v>
          </cell>
          <cell r="AD232">
            <v>-1.2645354900811656E-4</v>
          </cell>
          <cell r="AE232">
            <v>-19.002872166240873</v>
          </cell>
          <cell r="AF232">
            <v>-1.1869970301976765E-4</v>
          </cell>
          <cell r="AG232">
            <v>-23.867607440798533</v>
          </cell>
          <cell r="AH232">
            <v>-1.1007095049302793E-4</v>
          </cell>
          <cell r="AI232">
            <v>-61.775048017545643</v>
          </cell>
          <cell r="AJ232">
            <v>-1.1734745984789953E-4</v>
          </cell>
          <cell r="AK232">
            <v>-19.180009339425702</v>
          </cell>
          <cell r="AL232">
            <v>-1.0903056937486173E-4</v>
          </cell>
          <cell r="AM232">
            <v>-19.2970073963962</v>
          </cell>
          <cell r="AN232">
            <v>-9.2079901174778366E-5</v>
          </cell>
          <cell r="AO232">
            <v>-24.405890104592093</v>
          </cell>
          <cell r="AP232">
            <v>-8.6703843151792782E-5</v>
          </cell>
          <cell r="AQ232">
            <v>-62.882906840413995</v>
          </cell>
          <cell r="AR232">
            <v>-9.428177268001932E-5</v>
          </cell>
          <cell r="AS232">
            <v>-19.63990788496735</v>
          </cell>
          <cell r="AT232">
            <v>-1.0146439425289817E-4</v>
          </cell>
          <cell r="AU232">
            <v>-19.804883111201075</v>
          </cell>
          <cell r="AV232">
            <v>-1.117370198119168E-4</v>
          </cell>
          <cell r="AW232">
            <v>-25.199238148614469</v>
          </cell>
          <cell r="AX232">
            <v>-8.7057167500010773E-5</v>
          </cell>
          <cell r="AY232">
            <v>-64.644029144782905</v>
          </cell>
          <cell r="AZ232">
            <v>-9.7906004310994779E-5</v>
          </cell>
          <cell r="BA232">
            <v>-249.76352853074252</v>
          </cell>
          <cell r="BB232">
            <v>-1.0448872534310697E-4</v>
          </cell>
        </row>
        <row r="233">
          <cell r="S233" t="str">
            <v>Maintenance</v>
          </cell>
          <cell r="T233">
            <v>-150</v>
          </cell>
          <cell r="U233">
            <v>-153.30000000000001</v>
          </cell>
          <cell r="V233">
            <v>-1.0628260926139007E-3</v>
          </cell>
          <cell r="W233">
            <v>-155.10893999999999</v>
          </cell>
          <cell r="X233">
            <v>-9.1130480892419579E-4</v>
          </cell>
          <cell r="Y233">
            <v>-195.4372644</v>
          </cell>
          <cell r="Z233">
            <v>-8.7942289067684644E-4</v>
          </cell>
          <cell r="AA233">
            <v>-503.84620439999998</v>
          </cell>
          <cell r="AB233">
            <v>-9.3882584889118674E-4</v>
          </cell>
          <cell r="AC233">
            <v>-157.53807008755197</v>
          </cell>
          <cell r="AD233">
            <v>-1.053779575067638E-3</v>
          </cell>
          <cell r="AE233">
            <v>-158.35726805200727</v>
          </cell>
          <cell r="AF233">
            <v>-9.8916419183139718E-4</v>
          </cell>
          <cell r="AG233">
            <v>-198.89672867332112</v>
          </cell>
          <cell r="AH233">
            <v>-9.1725792077523285E-4</v>
          </cell>
          <cell r="AI233">
            <v>-514.79206681288042</v>
          </cell>
          <cell r="AJ233">
            <v>-9.7789549873249617E-4</v>
          </cell>
          <cell r="AK233">
            <v>-159.83341116188083</v>
          </cell>
          <cell r="AL233">
            <v>-9.0858807812384766E-4</v>
          </cell>
          <cell r="AM233">
            <v>-160.80839496996833</v>
          </cell>
          <cell r="AN233">
            <v>-7.6733250978981964E-4</v>
          </cell>
          <cell r="AO233">
            <v>-203.38241753826745</v>
          </cell>
          <cell r="AP233">
            <v>-7.2253202626493989E-4</v>
          </cell>
          <cell r="AQ233">
            <v>-524.02422367011661</v>
          </cell>
          <cell r="AR233">
            <v>-7.8568143900016097E-4</v>
          </cell>
          <cell r="AS233">
            <v>-163.6658990413946</v>
          </cell>
          <cell r="AT233">
            <v>-8.4553661877415152E-4</v>
          </cell>
          <cell r="AU233">
            <v>-165.0406925933423</v>
          </cell>
          <cell r="AV233">
            <v>-9.3114183176597339E-4</v>
          </cell>
          <cell r="AW233">
            <v>-209.99365123845391</v>
          </cell>
          <cell r="AX233">
            <v>-7.2547639583342308E-4</v>
          </cell>
          <cell r="AY233">
            <v>-538.70024287319075</v>
          </cell>
          <cell r="AZ233">
            <v>-8.1588336925828963E-4</v>
          </cell>
          <cell r="BA233">
            <v>-2081.3627377561879</v>
          </cell>
          <cell r="BB233">
            <v>-8.7073937785922485E-4</v>
          </cell>
        </row>
        <row r="234">
          <cell r="S234" t="str">
            <v>Others</v>
          </cell>
          <cell r="U234">
            <v>-299</v>
          </cell>
          <cell r="V234">
            <v>-2.0729615244067597E-3</v>
          </cell>
          <cell r="W234">
            <v>-310</v>
          </cell>
          <cell r="X234">
            <v>-1.8213295169607936E-3</v>
          </cell>
          <cell r="Y234">
            <v>-315</v>
          </cell>
          <cell r="Z234">
            <v>-1.4174277940988548E-3</v>
          </cell>
          <cell r="AA234">
            <v>-924</v>
          </cell>
          <cell r="AB234">
            <v>-1.7217061015840742E-3</v>
          </cell>
          <cell r="AC234">
            <v>-289</v>
          </cell>
          <cell r="AD234">
            <v>-1.9331346196211343E-3</v>
          </cell>
          <cell r="AE234">
            <v>-386</v>
          </cell>
          <cell r="AF234">
            <v>-2.4111136971719151E-3</v>
          </cell>
          <cell r="AG234">
            <v>-354</v>
          </cell>
          <cell r="AH234">
            <v>-1.6325522602624238E-3</v>
          </cell>
          <cell r="AI234">
            <v>-1029</v>
          </cell>
          <cell r="AJ234">
            <v>-1.9546813812138597E-3</v>
          </cell>
          <cell r="AK234">
            <v>-435</v>
          </cell>
          <cell r="AL234">
            <v>-2.4727984662954797E-3</v>
          </cell>
          <cell r="AM234">
            <v>-398</v>
          </cell>
          <cell r="AN234">
            <v>-1.8991442514763156E-3</v>
          </cell>
          <cell r="AO234">
            <v>-478</v>
          </cell>
          <cell r="AP234">
            <v>-1.6981325757407623E-3</v>
          </cell>
          <cell r="AQ234">
            <v>-1311</v>
          </cell>
          <cell r="AR234">
            <v>-1.9656121224991955E-3</v>
          </cell>
          <cell r="AS234">
            <v>-499</v>
          </cell>
          <cell r="AT234">
            <v>-2.5779516395262542E-3</v>
          </cell>
          <cell r="AU234">
            <v>-510</v>
          </cell>
          <cell r="AV234">
            <v>-2.8773651318269072E-3</v>
          </cell>
          <cell r="AW234">
            <v>-523</v>
          </cell>
          <cell r="AX234">
            <v>-1.8068363152085637E-3</v>
          </cell>
          <cell r="AY234">
            <v>-1532</v>
          </cell>
          <cell r="AZ234">
            <v>-2.3202761428825496E-3</v>
          </cell>
          <cell r="BA234">
            <v>-4796</v>
          </cell>
          <cell r="BB234">
            <v>-2.0064095414309415E-3</v>
          </cell>
        </row>
        <row r="235">
          <cell r="S235" t="str">
            <v xml:space="preserve">   Training</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row>
        <row r="236">
          <cell r="S236" t="str">
            <v xml:space="preserve">   Employee Benefits</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row>
        <row r="237">
          <cell r="S237" t="str">
            <v xml:space="preserve">   Recruitment</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row>
        <row r="238">
          <cell r="S238" t="str">
            <v xml:space="preserve">   Suscriptions</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row>
        <row r="239">
          <cell r="S239" t="str">
            <v xml:space="preserve">   Others</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row>
        <row r="240">
          <cell r="S240" t="str">
            <v>Courier</v>
          </cell>
          <cell r="U240">
            <v>-67</v>
          </cell>
          <cell r="V240">
            <v>-4.6450977302760172E-4</v>
          </cell>
          <cell r="W240">
            <v>-64</v>
          </cell>
          <cell r="X240">
            <v>-3.7601641640480903E-4</v>
          </cell>
          <cell r="Y240">
            <v>-74</v>
          </cell>
          <cell r="Z240">
            <v>-3.3298303734385795E-4</v>
          </cell>
          <cell r="AA240">
            <v>-205</v>
          </cell>
          <cell r="AB240">
            <v>-3.8198024981031948E-4</v>
          </cell>
          <cell r="AC240">
            <v>-74</v>
          </cell>
          <cell r="AD240">
            <v>-4.9498948737703786E-4</v>
          </cell>
          <cell r="AE240">
            <v>-84</v>
          </cell>
          <cell r="AF240">
            <v>-5.2469831751927691E-4</v>
          </cell>
          <cell r="AG240">
            <v>-64</v>
          </cell>
          <cell r="AH240">
            <v>-2.9515069112089016E-4</v>
          </cell>
          <cell r="AI240">
            <v>-222</v>
          </cell>
          <cell r="AJ240">
            <v>-4.2170968574293182E-4</v>
          </cell>
          <cell r="AK240">
            <v>-76</v>
          </cell>
          <cell r="AL240">
            <v>-4.3202915732978495E-4</v>
          </cell>
          <cell r="AM240">
            <v>-67</v>
          </cell>
          <cell r="AN240">
            <v>-3.1970518806259587E-4</v>
          </cell>
          <cell r="AO240">
            <v>-68</v>
          </cell>
          <cell r="AP240">
            <v>-2.4157534550286994E-4</v>
          </cell>
          <cell r="AQ240">
            <v>-211</v>
          </cell>
          <cell r="AR240">
            <v>-3.1635709980726946E-4</v>
          </cell>
          <cell r="AS240">
            <v>-75</v>
          </cell>
          <cell r="AT240">
            <v>-3.8746768129152115E-4</v>
          </cell>
          <cell r="AU240">
            <v>-77</v>
          </cell>
          <cell r="AV240">
            <v>-4.3442571598170952E-4</v>
          </cell>
          <cell r="AW240">
            <v>-78</v>
          </cell>
          <cell r="AX240">
            <v>-2.6947080800433646E-4</v>
          </cell>
          <cell r="AY240">
            <v>-230</v>
          </cell>
          <cell r="AZ240">
            <v>-3.4834432954503031E-4</v>
          </cell>
          <cell r="BA240">
            <v>-868</v>
          </cell>
          <cell r="BB240">
            <v>-3.6312833235238893E-4</v>
          </cell>
        </row>
        <row r="241">
          <cell r="S241" t="str">
            <v>Security</v>
          </cell>
          <cell r="U241">
            <v>-15</v>
          </cell>
          <cell r="V241">
            <v>-1.0399472530468695E-4</v>
          </cell>
          <cell r="W241">
            <v>-17</v>
          </cell>
          <cell r="X241">
            <v>-9.9879360607527397E-5</v>
          </cell>
          <cell r="Y241">
            <v>-18</v>
          </cell>
          <cell r="Z241">
            <v>-8.0995873948505991E-5</v>
          </cell>
          <cell r="AA241">
            <v>-50</v>
          </cell>
          <cell r="AB241">
            <v>-9.3165914587882797E-5</v>
          </cell>
          <cell r="AC241">
            <v>-17</v>
          </cell>
          <cell r="AD241">
            <v>-1.1371380115418438E-4</v>
          </cell>
          <cell r="AE241">
            <v>-15</v>
          </cell>
          <cell r="AF241">
            <v>-9.369612812844231E-5</v>
          </cell>
          <cell r="AG241">
            <v>-16</v>
          </cell>
          <cell r="AH241">
            <v>-7.3787672780222541E-5</v>
          </cell>
          <cell r="AI241">
            <v>-48</v>
          </cell>
          <cell r="AJ241">
            <v>-9.1180472593066343E-5</v>
          </cell>
          <cell r="AK241">
            <v>-18</v>
          </cell>
          <cell r="AL241">
            <v>-1.0232269515705433E-4</v>
          </cell>
          <cell r="AM241">
            <v>-12</v>
          </cell>
          <cell r="AN241">
            <v>-5.7260630697778363E-5</v>
          </cell>
          <cell r="AO241">
            <v>-18</v>
          </cell>
          <cell r="AP241">
            <v>-6.3946414986053808E-5</v>
          </cell>
          <cell r="AQ241">
            <v>-48</v>
          </cell>
          <cell r="AR241">
            <v>-7.1967491899284038E-5</v>
          </cell>
          <cell r="AS241">
            <v>-15</v>
          </cell>
          <cell r="AT241">
            <v>-7.749353625830424E-5</v>
          </cell>
          <cell r="AU241">
            <v>-16</v>
          </cell>
          <cell r="AV241">
            <v>-9.0270278645550035E-5</v>
          </cell>
          <cell r="AW241">
            <v>-19</v>
          </cell>
          <cell r="AX241">
            <v>-6.5640325026697344E-5</v>
          </cell>
          <cell r="AY241">
            <v>-50</v>
          </cell>
          <cell r="AZ241">
            <v>-7.5727028161963106E-5</v>
          </cell>
          <cell r="BA241">
            <v>-196</v>
          </cell>
          <cell r="BB241">
            <v>-8.1996720208603956E-5</v>
          </cell>
        </row>
        <row r="242">
          <cell r="S242" t="str">
            <v>Travel</v>
          </cell>
          <cell r="U242">
            <v>-205</v>
          </cell>
          <cell r="V242">
            <v>-1.4212612458307217E-3</v>
          </cell>
          <cell r="W242">
            <v>-300</v>
          </cell>
          <cell r="X242">
            <v>-1.7625769518975422E-3</v>
          </cell>
          <cell r="Y242">
            <v>-450</v>
          </cell>
          <cell r="Z242">
            <v>-2.0248968487126496E-3</v>
          </cell>
          <cell r="AA242">
            <v>-955</v>
          </cell>
          <cell r="AB242">
            <v>-1.7794689686285615E-3</v>
          </cell>
          <cell r="AC242">
            <v>-435</v>
          </cell>
          <cell r="AD242">
            <v>-2.9097355001217766E-3</v>
          </cell>
          <cell r="AE242">
            <v>-418</v>
          </cell>
          <cell r="AF242">
            <v>-2.6109987705125923E-3</v>
          </cell>
          <cell r="AG242">
            <v>-430</v>
          </cell>
          <cell r="AH242">
            <v>-1.983043705968481E-3</v>
          </cell>
          <cell r="AI242">
            <v>-1283</v>
          </cell>
          <cell r="AJ242">
            <v>-2.4371780486855022E-3</v>
          </cell>
          <cell r="AK242">
            <v>-445</v>
          </cell>
          <cell r="AL242">
            <v>-2.5296444080493987E-3</v>
          </cell>
          <cell r="AM242">
            <v>-352</v>
          </cell>
          <cell r="AN242">
            <v>-1.679645167134832E-3</v>
          </cell>
          <cell r="AO242">
            <v>-367</v>
          </cell>
          <cell r="AP242">
            <v>-1.3037963499934304E-3</v>
          </cell>
          <cell r="AQ242">
            <v>-1164</v>
          </cell>
          <cell r="AR242">
            <v>-1.745211678557638E-3</v>
          </cell>
          <cell r="AS242">
            <v>-402</v>
          </cell>
          <cell r="AT242">
            <v>-2.0768267717225534E-3</v>
          </cell>
          <cell r="AU242">
            <v>-221</v>
          </cell>
          <cell r="AV242">
            <v>-1.2468582237916599E-3</v>
          </cell>
          <cell r="AW242">
            <v>-389</v>
          </cell>
          <cell r="AX242">
            <v>-1.3438992860729086E-3</v>
          </cell>
          <cell r="AY242">
            <v>-1012</v>
          </cell>
          <cell r="AZ242">
            <v>-1.5327150499981333E-3</v>
          </cell>
          <cell r="BA242">
            <v>-4414</v>
          </cell>
          <cell r="BB242">
            <v>-1.8465996071468259E-3</v>
          </cell>
        </row>
        <row r="243">
          <cell r="S243" t="str">
            <v>Telephone</v>
          </cell>
          <cell r="T243">
            <v>-65</v>
          </cell>
          <cell r="U243">
            <v>-66.430000000000007</v>
          </cell>
          <cell r="V243">
            <v>-4.6055797346602367E-4</v>
          </cell>
          <cell r="W243">
            <v>-67.213874000000004</v>
          </cell>
          <cell r="X243">
            <v>-3.9489875053381823E-4</v>
          </cell>
          <cell r="Y243">
            <v>-84.689481239999992</v>
          </cell>
          <cell r="Z243">
            <v>-3.8108325262663342E-4</v>
          </cell>
          <cell r="AA243">
            <v>-218.33335524</v>
          </cell>
          <cell r="AB243">
            <v>-4.0682453451951428E-4</v>
          </cell>
          <cell r="AC243">
            <v>-85.333121297423986</v>
          </cell>
          <cell r="AD243">
            <v>-5.7079726982830396E-4</v>
          </cell>
          <cell r="AE243">
            <v>-68.621482822536493</v>
          </cell>
          <cell r="AF243">
            <v>-4.2863781646027211E-4</v>
          </cell>
          <cell r="AG243">
            <v>-86.188582425105821</v>
          </cell>
          <cell r="AH243">
            <v>-3.9747843233593424E-4</v>
          </cell>
          <cell r="AI243">
            <v>-240.1431865450663</v>
          </cell>
          <cell r="AJ243">
            <v>-4.5617435914966742E-4</v>
          </cell>
          <cell r="AK243">
            <v>-69.261144836815035</v>
          </cell>
          <cell r="AL243">
            <v>-3.9372150052033403E-4</v>
          </cell>
          <cell r="AM243">
            <v>-69.683637820319603</v>
          </cell>
          <cell r="AN243">
            <v>-3.3251075424225519E-4</v>
          </cell>
          <cell r="AO243">
            <v>-88.132380933249223</v>
          </cell>
          <cell r="AP243">
            <v>-3.1309721138147393E-4</v>
          </cell>
          <cell r="AQ243">
            <v>-227.07716359038386</v>
          </cell>
          <cell r="AR243">
            <v>-3.4046195690006973E-4</v>
          </cell>
          <cell r="AS243">
            <v>-70.92188958460433</v>
          </cell>
          <cell r="AT243">
            <v>-3.66399201468799E-4</v>
          </cell>
          <cell r="AU243">
            <v>-71.517633457114997</v>
          </cell>
          <cell r="AV243">
            <v>-4.0349479376525514E-4</v>
          </cell>
          <cell r="AW243">
            <v>-90.997248869996696</v>
          </cell>
          <cell r="AX243">
            <v>-3.1437310486115004E-4</v>
          </cell>
          <cell r="AY243">
            <v>-233.43677191171605</v>
          </cell>
          <cell r="AZ243">
            <v>-3.5354946001192562E-4</v>
          </cell>
          <cell r="BA243">
            <v>-918.9904772871663</v>
          </cell>
          <cell r="BB243">
            <v>-3.8446022979840398E-4</v>
          </cell>
        </row>
        <row r="244">
          <cell r="S244" t="str">
            <v>Administrative Services</v>
          </cell>
          <cell r="U244">
            <v>360</v>
          </cell>
          <cell r="V244">
            <v>2.4958734073124867E-3</v>
          </cell>
          <cell r="W244">
            <v>229</v>
          </cell>
          <cell r="X244">
            <v>1.3454337399484572E-3</v>
          </cell>
          <cell r="Y244">
            <v>256</v>
          </cell>
          <cell r="Z244">
            <v>1.1519413183787518E-3</v>
          </cell>
          <cell r="AA244">
            <v>845</v>
          </cell>
          <cell r="AB244">
            <v>1.5745039565352194E-3</v>
          </cell>
          <cell r="AC244">
            <v>310</v>
          </cell>
          <cell r="AD244">
            <v>2.0736046092821856E-3</v>
          </cell>
          <cell r="AE244">
            <v>214</v>
          </cell>
          <cell r="AF244">
            <v>1.3367314279657768E-3</v>
          </cell>
          <cell r="AG244">
            <v>415</v>
          </cell>
          <cell r="AH244">
            <v>1.9138677627370223E-3</v>
          </cell>
          <cell r="AI244">
            <v>939</v>
          </cell>
          <cell r="AJ244">
            <v>1.7837179951018603E-3</v>
          </cell>
          <cell r="AK244">
            <v>259</v>
          </cell>
          <cell r="AL244">
            <v>1.472309891426504E-3</v>
          </cell>
          <cell r="AM244">
            <v>359</v>
          </cell>
          <cell r="AN244">
            <v>1.713047201708536E-3</v>
          </cell>
          <cell r="AO244">
            <v>399</v>
          </cell>
          <cell r="AP244">
            <v>1.4174788655241927E-3</v>
          </cell>
          <cell r="AQ244">
            <v>1017</v>
          </cell>
          <cell r="AR244">
            <v>1.5248112346160807E-3</v>
          </cell>
          <cell r="AS244">
            <v>287</v>
          </cell>
          <cell r="AT244">
            <v>1.4827096604088878E-3</v>
          </cell>
          <cell r="AU244">
            <v>265</v>
          </cell>
          <cell r="AV244">
            <v>1.4951014900669224E-3</v>
          </cell>
          <cell r="AW244">
            <v>435</v>
          </cell>
          <cell r="AX244">
            <v>1.5028179677164916E-3</v>
          </cell>
          <cell r="AY244">
            <v>987</v>
          </cell>
          <cell r="AZ244">
            <v>1.4948515359171518E-3</v>
          </cell>
          <cell r="BA244">
            <v>3788</v>
          </cell>
          <cell r="BB244">
            <v>1.5847121232152642E-3</v>
          </cell>
        </row>
        <row r="245">
          <cell r="S245" t="str">
            <v>Relocation</v>
          </cell>
          <cell r="U245">
            <v>-51</v>
          </cell>
          <cell r="V245">
            <v>-3.5358206603593563E-4</v>
          </cell>
          <cell r="W245">
            <v>-116</v>
          </cell>
          <cell r="X245">
            <v>-6.8152975473371633E-4</v>
          </cell>
          <cell r="Y245">
            <v>-128</v>
          </cell>
          <cell r="Z245">
            <v>-5.7597065918937591E-4</v>
          </cell>
          <cell r="AA245">
            <v>-295</v>
          </cell>
          <cell r="AB245">
            <v>-5.4967889606850851E-4</v>
          </cell>
          <cell r="AC245">
            <v>-79</v>
          </cell>
          <cell r="AD245">
            <v>-5.2843472301062147E-4</v>
          </cell>
          <cell r="AE245">
            <v>-98</v>
          </cell>
          <cell r="AF245">
            <v>-6.1214803710582305E-4</v>
          </cell>
          <cell r="AG245">
            <v>-152</v>
          </cell>
          <cell r="AH245">
            <v>-7.0098289141211421E-4</v>
          </cell>
          <cell r="AI245">
            <v>-329</v>
          </cell>
          <cell r="AJ245">
            <v>-6.2496615589830882E-4</v>
          </cell>
          <cell r="AK245">
            <v>-114</v>
          </cell>
          <cell r="AL245">
            <v>-6.4804373599467737E-4</v>
          </cell>
          <cell r="AM245">
            <v>-121</v>
          </cell>
          <cell r="AN245">
            <v>-5.773780262025985E-4</v>
          </cell>
          <cell r="AO245">
            <v>-198</v>
          </cell>
          <cell r="AP245">
            <v>-7.0341056484659193E-4</v>
          </cell>
          <cell r="AQ245">
            <v>-433</v>
          </cell>
          <cell r="AR245">
            <v>-6.4920674984145818E-4</v>
          </cell>
          <cell r="AS245">
            <v>-210</v>
          </cell>
          <cell r="AT245">
            <v>-1.0849095076162594E-3</v>
          </cell>
          <cell r="AU245">
            <v>-252</v>
          </cell>
          <cell r="AV245">
            <v>-1.421756888667413E-3</v>
          </cell>
          <cell r="AW245">
            <v>-354</v>
          </cell>
          <cell r="AX245">
            <v>-1.2229828978658347E-3</v>
          </cell>
          <cell r="AY245">
            <v>-816</v>
          </cell>
          <cell r="AZ245">
            <v>-1.2358650996032378E-3</v>
          </cell>
          <cell r="BA245">
            <v>-1873</v>
          </cell>
          <cell r="BB245">
            <v>-7.8357069872813875E-4</v>
          </cell>
        </row>
        <row r="246">
          <cell r="S246" t="str">
            <v>Professional Fees</v>
          </cell>
          <cell r="U246">
            <v>-189</v>
          </cell>
          <cell r="V246">
            <v>-1.3103335388390555E-3</v>
          </cell>
          <cell r="W246">
            <v>-167</v>
          </cell>
          <cell r="X246">
            <v>-9.8116783655629843E-4</v>
          </cell>
          <cell r="Y246">
            <v>-194</v>
          </cell>
          <cell r="Z246">
            <v>-8.729555303338978E-4</v>
          </cell>
          <cell r="AA246">
            <v>-550</v>
          </cell>
          <cell r="AB246">
            <v>-1.0248250604667109E-3</v>
          </cell>
          <cell r="AC246">
            <v>-196</v>
          </cell>
          <cell r="AD246">
            <v>-1.3110532368364786E-3</v>
          </cell>
          <cell r="AE246">
            <v>-179</v>
          </cell>
          <cell r="AF246">
            <v>-1.1181071289994115E-3</v>
          </cell>
          <cell r="AG246">
            <v>-185</v>
          </cell>
          <cell r="AH246">
            <v>-8.5316996652132313E-4</v>
          </cell>
          <cell r="AI246">
            <v>-560</v>
          </cell>
          <cell r="AJ246">
            <v>-1.0637721802524405E-3</v>
          </cell>
          <cell r="AK246">
            <v>-183</v>
          </cell>
          <cell r="AL246">
            <v>-1.0402807340967189E-3</v>
          </cell>
          <cell r="AM246">
            <v>-196</v>
          </cell>
          <cell r="AN246">
            <v>-9.3525696806371326E-4</v>
          </cell>
          <cell r="AO246">
            <v>-169</v>
          </cell>
          <cell r="AP246">
            <v>-6.0038578514683854E-4</v>
          </cell>
          <cell r="AQ246">
            <v>-548</v>
          </cell>
          <cell r="AR246">
            <v>-8.216288658501595E-4</v>
          </cell>
          <cell r="AS246">
            <v>-198</v>
          </cell>
          <cell r="AT246">
            <v>-1.022914678609616E-3</v>
          </cell>
          <cell r="AU246">
            <v>-176</v>
          </cell>
          <cell r="AV246">
            <v>-9.9297306510105028E-4</v>
          </cell>
          <cell r="AW246">
            <v>-157</v>
          </cell>
          <cell r="AX246">
            <v>-5.4239636995744641E-4</v>
          </cell>
          <cell r="AY246">
            <v>-531</v>
          </cell>
          <cell r="AZ246">
            <v>-8.0422103908004815E-4</v>
          </cell>
          <cell r="BA246">
            <v>-2189</v>
          </cell>
          <cell r="BB246">
            <v>-9.1576949253384724E-4</v>
          </cell>
        </row>
        <row r="248">
          <cell r="S248" t="str">
            <v xml:space="preserve">   Other Expenses</v>
          </cell>
          <cell r="U248">
            <v>-785.88599999999997</v>
          </cell>
          <cell r="V248">
            <v>-5.4485332460532804E-3</v>
          </cell>
          <cell r="W248">
            <v>-1068.6606548</v>
          </cell>
          <cell r="X248">
            <v>-6.2786554651673848E-3</v>
          </cell>
          <cell r="Y248">
            <v>-1330.812425048</v>
          </cell>
          <cell r="Z248">
            <v>-5.9883508571274098E-3</v>
          </cell>
          <cell r="AA248">
            <v>-3185.359079848</v>
          </cell>
          <cell r="AB248">
            <v>-5.9353378392971142E-3</v>
          </cell>
          <cell r="AC248">
            <v>-1125.7960638421766</v>
          </cell>
          <cell r="AD248">
            <v>-7.5305029261125136E-3</v>
          </cell>
          <cell r="AE248">
            <v>-1296.4388326685219</v>
          </cell>
          <cell r="AF248">
            <v>-8.0980865984265332E-3</v>
          </cell>
          <cell r="AG248">
            <v>-1201.0311738316634</v>
          </cell>
          <cell r="AH248">
            <v>-5.538830953346085E-3</v>
          </cell>
          <cell r="AI248">
            <v>-3623.2660703423617</v>
          </cell>
          <cell r="AJ248">
            <v>-6.8827315130049766E-3</v>
          </cell>
          <cell r="AK248">
            <v>-1345.5190512911247</v>
          </cell>
          <cell r="AL248">
            <v>-7.6487297618483725E-3</v>
          </cell>
          <cell r="AM248">
            <v>-1122.5535175040006</v>
          </cell>
          <cell r="AN248">
            <v>-5.3565102003573879E-3</v>
          </cell>
          <cell r="AO248">
            <v>-1323.3913112631847</v>
          </cell>
          <cell r="AP248">
            <v>-4.7014516654985284E-3</v>
          </cell>
          <cell r="AQ248">
            <v>-3791.4638800583098</v>
          </cell>
          <cell r="AR248">
            <v>-5.6846280432192595E-3</v>
          </cell>
          <cell r="AS248">
            <v>-1453.51617599971</v>
          </cell>
          <cell r="AT248">
            <v>-7.5092072324576828E-3</v>
          </cell>
          <cell r="AU248">
            <v>-1331.3849118781075</v>
          </cell>
          <cell r="AV248">
            <v>-7.5115304362323642E-3</v>
          </cell>
          <cell r="AW248">
            <v>-1523.1867522509071</v>
          </cell>
          <cell r="AX248">
            <v>-5.2622354470583717E-3</v>
          </cell>
          <cell r="AY248">
            <v>-4308.0878401287246</v>
          </cell>
          <cell r="AZ248">
            <v>-6.5247737838727751E-3</v>
          </cell>
          <cell r="BA248">
            <v>-14908.176870377398</v>
          </cell>
          <cell r="BB248">
            <v>-6.2368449370444716E-3</v>
          </cell>
        </row>
        <row r="249">
          <cell r="AA249" t="str">
            <v xml:space="preserve"> </v>
          </cell>
          <cell r="AB249" t="str">
            <v xml:space="preserve"> </v>
          </cell>
          <cell r="AC249">
            <v>-1637.7960638421766</v>
          </cell>
          <cell r="AI249" t="str">
            <v xml:space="preserve"> </v>
          </cell>
          <cell r="AJ249" t="str">
            <v xml:space="preserve"> </v>
          </cell>
          <cell r="AQ249" t="str">
            <v xml:space="preserve"> </v>
          </cell>
          <cell r="AR249" t="str">
            <v xml:space="preserve"> </v>
          </cell>
          <cell r="AY249" t="str">
            <v xml:space="preserve"> </v>
          </cell>
          <cell r="AZ249" t="str">
            <v xml:space="preserve"> </v>
          </cell>
          <cell r="BA249" t="str">
            <v xml:space="preserve"> </v>
          </cell>
          <cell r="BB249" t="str">
            <v xml:space="preserve"> </v>
          </cell>
        </row>
        <row r="250">
          <cell r="S250" t="str">
            <v>Total Support Center</v>
          </cell>
          <cell r="U250">
            <v>-4950.533352149203</v>
          </cell>
          <cell r="V250">
            <v>-3.4321957071229828E-2</v>
          </cell>
          <cell r="W250">
            <v>-5901.8761557155858</v>
          </cell>
          <cell r="X250">
            <v>-3.4675036283393204E-2</v>
          </cell>
          <cell r="Y250">
            <v>-7490.5444059717438</v>
          </cell>
          <cell r="Z250">
            <v>-3.3705732806209671E-2</v>
          </cell>
          <cell r="AA250">
            <v>-18342.953913836533</v>
          </cell>
          <cell r="AB250">
            <v>-3.4178761552519296E-2</v>
          </cell>
          <cell r="AC250">
            <v>-5435.0484256247455</v>
          </cell>
          <cell r="AD250">
            <v>-3.6355295054991479E-2</v>
          </cell>
          <cell r="AE250">
            <v>-5882.7754851042591</v>
          </cell>
          <cell r="AF250">
            <v>-3.6746219040212531E-2</v>
          </cell>
          <cell r="AG250">
            <v>-7224.7262221694427</v>
          </cell>
          <cell r="AH250">
            <v>-3.3318483400508268E-2</v>
          </cell>
          <cell r="AI250">
            <v>-18542.550132898446</v>
          </cell>
          <cell r="AJ250">
            <v>-3.522330175413136E-2</v>
          </cell>
          <cell r="AK250">
            <v>-6330.73599278438</v>
          </cell>
          <cell r="AL250">
            <v>-3.5987664950525987E-2</v>
          </cell>
          <cell r="AM250">
            <v>-6963.5825565785881</v>
          </cell>
          <cell r="AN250">
            <v>-3.3228260758811488E-2</v>
          </cell>
          <cell r="AO250">
            <v>-8993.127541194317</v>
          </cell>
          <cell r="AP250">
            <v>-3.1948792542873417E-2</v>
          </cell>
          <cell r="AQ250">
            <v>-22287.446090557285</v>
          </cell>
          <cell r="AR250">
            <v>-3.3416074916206483E-2</v>
          </cell>
          <cell r="AS250">
            <v>-6892.0552629506155</v>
          </cell>
          <cell r="AT250">
            <v>-3.560598229424667E-2</v>
          </cell>
          <cell r="AU250">
            <v>-6358.4204223227616</v>
          </cell>
          <cell r="AV250">
            <v>-3.5873523954289478E-2</v>
          </cell>
          <cell r="AW250">
            <v>-9405.3746002500775</v>
          </cell>
          <cell r="AX250">
            <v>-3.2493255039908353E-2</v>
          </cell>
          <cell r="AY250">
            <v>-22655.850285523455</v>
          </cell>
          <cell r="AZ250">
            <v>-3.431320425210109E-2</v>
          </cell>
          <cell r="BA250">
            <v>-81828.800422815722</v>
          </cell>
          <cell r="BB250">
            <v>-3.4233128843241395E-2</v>
          </cell>
        </row>
        <row r="251">
          <cell r="AA251" t="str">
            <v xml:space="preserve"> </v>
          </cell>
          <cell r="AB251" t="str">
            <v xml:space="preserve"> </v>
          </cell>
          <cell r="AI251" t="str">
            <v xml:space="preserve"> </v>
          </cell>
          <cell r="AJ251" t="str">
            <v xml:space="preserve"> </v>
          </cell>
          <cell r="AQ251" t="str">
            <v xml:space="preserve"> </v>
          </cell>
          <cell r="AR251" t="str">
            <v xml:space="preserve"> </v>
          </cell>
          <cell r="AY251" t="str">
            <v xml:space="preserve"> </v>
          </cell>
          <cell r="AZ251" t="str">
            <v xml:space="preserve"> </v>
          </cell>
          <cell r="BA251" t="str">
            <v xml:space="preserve"> </v>
          </cell>
        </row>
        <row r="252">
          <cell r="S252" t="str">
            <v>Profit B4 Financials</v>
          </cell>
          <cell r="U252">
            <v>-615.10290984292442</v>
          </cell>
          <cell r="V252">
            <v>-4.2644972095485694E-3</v>
          </cell>
          <cell r="W252">
            <v>3508.2734811169748</v>
          </cell>
          <cell r="X252">
            <v>2.0612006595900456E-2</v>
          </cell>
          <cell r="Y252">
            <v>10951.359424634411</v>
          </cell>
          <cell r="Z252">
            <v>4.9278607084581767E-2</v>
          </cell>
          <cell r="AA252">
            <v>13844.529995908462</v>
          </cell>
          <cell r="AB252">
            <v>2.5796765982163784E-2</v>
          </cell>
          <cell r="AC252">
            <v>-698.84830299456189</v>
          </cell>
          <cell r="AD252">
            <v>-4.6746292331566351E-3</v>
          </cell>
          <cell r="AE252">
            <v>1328.5600139654889</v>
          </cell>
          <cell r="AF252">
            <v>8.2987286196557035E-3</v>
          </cell>
          <cell r="AG252">
            <v>9880.1461566710532</v>
          </cell>
          <cell r="AH252">
            <v>4.5564561976826068E-2</v>
          </cell>
          <cell r="AI252">
            <v>10509.85786764198</v>
          </cell>
          <cell r="AJ252">
            <v>1.9964454317865671E-2</v>
          </cell>
          <cell r="AK252">
            <v>3096.8772659942761</v>
          </cell>
          <cell r="AL252">
            <v>1.7604490468174677E-2</v>
          </cell>
          <cell r="AM252">
            <v>9444.8253049158702</v>
          </cell>
          <cell r="AN252">
            <v>4.5068054482484965E-2</v>
          </cell>
          <cell r="AO252">
            <v>20919.143487278419</v>
          </cell>
          <cell r="AP252">
            <v>7.4316901699461702E-2</v>
          </cell>
          <cell r="AQ252">
            <v>33460.846058188567</v>
          </cell>
          <cell r="AR252">
            <v>5.0168607659080752E-2</v>
          </cell>
          <cell r="AS252">
            <v>3551.1965823333858</v>
          </cell>
          <cell r="AT252">
            <v>1.8346318740894554E-2</v>
          </cell>
          <cell r="AU252">
            <v>250.42501050007832</v>
          </cell>
          <cell r="AV252">
            <v>1.4128709673535539E-3</v>
          </cell>
          <cell r="AW252">
            <v>43408.618816687485</v>
          </cell>
          <cell r="AX252">
            <v>0.14996609726775667</v>
          </cell>
          <cell r="AY252">
            <v>47210.240409520949</v>
          </cell>
          <cell r="AZ252">
            <v>7.1501824100496839E-2</v>
          </cell>
          <cell r="BA252">
            <v>105025.47433125996</v>
          </cell>
          <cell r="BB252">
            <v>4.3937471599572647E-2</v>
          </cell>
        </row>
        <row r="253">
          <cell r="AA253" t="str">
            <v xml:space="preserve"> </v>
          </cell>
          <cell r="AB253" t="str">
            <v xml:space="preserve"> </v>
          </cell>
          <cell r="AH253" t="str">
            <v xml:space="preserve"> </v>
          </cell>
          <cell r="AI253" t="str">
            <v xml:space="preserve"> </v>
          </cell>
          <cell r="AJ253" t="str">
            <v xml:space="preserve"> </v>
          </cell>
          <cell r="AP253" t="str">
            <v xml:space="preserve"> </v>
          </cell>
          <cell r="AQ253" t="str">
            <v xml:space="preserve"> </v>
          </cell>
          <cell r="AR253" t="str">
            <v xml:space="preserve"> </v>
          </cell>
          <cell r="AY253" t="str">
            <v xml:space="preserve"> </v>
          </cell>
          <cell r="AZ253" t="str">
            <v xml:space="preserve"> </v>
          </cell>
          <cell r="BA253" t="str">
            <v xml:space="preserve"> </v>
          </cell>
          <cell r="BB253" t="str">
            <v xml:space="preserve"> </v>
          </cell>
        </row>
        <row r="254">
          <cell r="S254" t="str">
            <v>Exchange Gain/(Loss)</v>
          </cell>
          <cell r="U254">
            <v>-1000.0000000000011</v>
          </cell>
          <cell r="V254">
            <v>-6.932981686979138E-3</v>
          </cell>
          <cell r="W254">
            <v>-1435.0749999999969</v>
          </cell>
          <cell r="X254">
            <v>-8.4314337308145325E-3</v>
          </cell>
          <cell r="Y254">
            <v>-617.2209000000006</v>
          </cell>
          <cell r="Z254">
            <v>-2.7773525674879705E-3</v>
          </cell>
          <cell r="AA254">
            <v>-3052.2958999999983</v>
          </cell>
          <cell r="AB254">
            <v>-5.687398782326894E-3</v>
          </cell>
          <cell r="AC254">
            <v>-598.60140285001489</v>
          </cell>
          <cell r="AD254">
            <v>-4.0040729937824947E-3</v>
          </cell>
          <cell r="AE254">
            <v>-605.48531898277861</v>
          </cell>
          <cell r="AF254">
            <v>-3.7821086684867457E-3</v>
          </cell>
          <cell r="AG254">
            <v>-612.44840015108059</v>
          </cell>
          <cell r="AH254">
            <v>-2.8244463840699208E-3</v>
          </cell>
          <cell r="AI254">
            <v>-1816.535121983874</v>
          </cell>
          <cell r="AJ254">
            <v>-3.4506777271748551E-3</v>
          </cell>
          <cell r="AK254">
            <v>-592.55714124181713</v>
          </cell>
          <cell r="AL254">
            <v>-3.3684468736901135E-3</v>
          </cell>
          <cell r="AM254">
            <v>-626.30596387709897</v>
          </cell>
          <cell r="AN254">
            <v>-2.9885562084485564E-3</v>
          </cell>
          <cell r="AO254">
            <v>-688.59617658878221</v>
          </cell>
          <cell r="AP254">
            <v>-2.4462920481086812E-3</v>
          </cell>
          <cell r="AQ254">
            <v>-1907.4592817076982</v>
          </cell>
          <cell r="AR254">
            <v>-2.859897091760686E-3</v>
          </cell>
          <cell r="AS254">
            <v>-669.31548364428693</v>
          </cell>
          <cell r="AT254">
            <v>-3.4578415800021987E-3</v>
          </cell>
          <cell r="AU254">
            <v>-733.7928752353605</v>
          </cell>
          <cell r="AV254">
            <v>-4.1399804572259573E-3</v>
          </cell>
          <cell r="AW254">
            <v>-829.10128060728016</v>
          </cell>
          <cell r="AX254">
            <v>-2.8643409231112033E-3</v>
          </cell>
          <cell r="AY254">
            <v>-2232.2096394869277</v>
          </cell>
          <cell r="AZ254">
            <v>-3.3807720446566419E-3</v>
          </cell>
          <cell r="BA254">
            <v>-9008.4999431785</v>
          </cell>
          <cell r="BB254">
            <v>-3.7687114762246536E-3</v>
          </cell>
        </row>
        <row r="255">
          <cell r="S255" t="str">
            <v>Interest Gain/(Loss)</v>
          </cell>
          <cell r="U255">
            <v>-1238.3597729178405</v>
          </cell>
          <cell r="V255">
            <v>-8.585525627531022E-3</v>
          </cell>
          <cell r="W255">
            <v>-1226.1018808651288</v>
          </cell>
          <cell r="X255">
            <v>-7.2036630529703407E-3</v>
          </cell>
          <cell r="Y255">
            <v>-1216.3039428542559</v>
          </cell>
          <cell r="Z255">
            <v>-5.4730889354718962E-3</v>
          </cell>
          <cell r="AA255">
            <v>-3680.7655966372254</v>
          </cell>
          <cell r="AB255">
            <v>-6.8584378638864244E-3</v>
          </cell>
          <cell r="AC255">
            <v>-1204.4267252606073</v>
          </cell>
          <cell r="AD255">
            <v>-8.0564671259453022E-3</v>
          </cell>
          <cell r="AE255">
            <v>-1198.3419461270132</v>
          </cell>
          <cell r="AF255">
            <v>-7.4853333684002359E-3</v>
          </cell>
          <cell r="AG255">
            <v>-1185.1971988138371</v>
          </cell>
          <cell r="AH255">
            <v>-5.465808942881986E-3</v>
          </cell>
          <cell r="AI255">
            <v>-3587.9658702014576</v>
          </cell>
          <cell r="AJ255">
            <v>-6.8156754935991964E-3</v>
          </cell>
          <cell r="AK255">
            <v>-1169.3942207110047</v>
          </cell>
          <cell r="AL255">
            <v>-6.6475315757907353E-3</v>
          </cell>
          <cell r="AM255">
            <v>-1162.6887045256624</v>
          </cell>
          <cell r="AN255">
            <v>-5.5480240438601919E-3</v>
          </cell>
          <cell r="AO255">
            <v>-1153.8089153396518</v>
          </cell>
          <cell r="AP255">
            <v>-4.0989968730510001E-3</v>
          </cell>
          <cell r="AQ255">
            <v>-3485.8918405763188</v>
          </cell>
          <cell r="AR255">
            <v>-5.2264769333011784E-3</v>
          </cell>
          <cell r="AS255">
            <v>-1138.2107023215815</v>
          </cell>
          <cell r="AT255">
            <v>-5.8802648219964939E-3</v>
          </cell>
          <cell r="AU255">
            <v>-1133.7677623598463</v>
          </cell>
          <cell r="AV255">
            <v>-6.3965957392228172E-3</v>
          </cell>
          <cell r="AW255">
            <v>-1133.1075995894739</v>
          </cell>
          <cell r="AX255">
            <v>-3.9146079540670472E-3</v>
          </cell>
          <cell r="AY255">
            <v>-3405.0860642709013</v>
          </cell>
          <cell r="AZ255">
            <v>-5.157140965659013E-3</v>
          </cell>
          <cell r="BA255">
            <v>-14159.709371685904</v>
          </cell>
          <cell r="BB255">
            <v>-5.9237230999248788E-3</v>
          </cell>
        </row>
        <row r="256">
          <cell r="S256" t="str">
            <v>Royalty Payment (2.5%)</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row>
        <row r="258">
          <cell r="S258" t="str">
            <v>Profit Before Taxes</v>
          </cell>
          <cell r="U258">
            <v>-2853.4626827607663</v>
          </cell>
          <cell r="V258">
            <v>-1.978300452405873E-2</v>
          </cell>
          <cell r="W258">
            <v>847.09660025184894</v>
          </cell>
          <cell r="X258">
            <v>4.9769098121155821E-3</v>
          </cell>
          <cell r="Y258">
            <v>9117.8345817801546</v>
          </cell>
          <cell r="Z258">
            <v>4.1028165581621902E-2</v>
          </cell>
          <cell r="AA258">
            <v>7111.4684992712373</v>
          </cell>
          <cell r="AB258">
            <v>1.3250929335950463E-2</v>
          </cell>
          <cell r="AC258">
            <v>-2501.8764311051841</v>
          </cell>
          <cell r="AD258">
            <v>-1.6735169352884435E-2</v>
          </cell>
          <cell r="AE258">
            <v>-475.26725114430292</v>
          </cell>
          <cell r="AF258">
            <v>-2.9687134172312782E-3</v>
          </cell>
          <cell r="AG258">
            <v>8082.5005577061347</v>
          </cell>
          <cell r="AH258">
            <v>3.7274306649874155E-2</v>
          </cell>
          <cell r="AI258">
            <v>5105.3568754566477</v>
          </cell>
          <cell r="AJ258">
            <v>9.6981010970916184E-3</v>
          </cell>
          <cell r="AK258">
            <v>1334.9259040414543</v>
          </cell>
          <cell r="AL258">
            <v>7.5885120186938273E-3</v>
          </cell>
          <cell r="AM258">
            <v>7655.8306365131084</v>
          </cell>
          <cell r="AN258">
            <v>3.6531474230176213E-2</v>
          </cell>
          <cell r="AO258">
            <v>19076.738395349988</v>
          </cell>
          <cell r="AP258">
            <v>6.7771612778302029E-2</v>
          </cell>
          <cell r="AQ258">
            <v>28067.494935904549</v>
          </cell>
          <cell r="AR258">
            <v>4.208223363401889E-2</v>
          </cell>
          <cell r="AS258">
            <v>1743.6703963675175</v>
          </cell>
          <cell r="AT258">
            <v>9.0082123388958626E-3</v>
          </cell>
          <cell r="AU258">
            <v>-1617.1356270951285</v>
          </cell>
          <cell r="AV258">
            <v>-9.1237052290952213E-3</v>
          </cell>
          <cell r="AW258">
            <v>41446.409936490731</v>
          </cell>
          <cell r="AX258">
            <v>0.14318714839057842</v>
          </cell>
          <cell r="AY258">
            <v>41572.944705763119</v>
          </cell>
          <cell r="AZ258">
            <v>6.2963911090181179E-2</v>
          </cell>
          <cell r="BA258">
            <v>81857.265016395555</v>
          </cell>
          <cell r="BB258">
            <v>3.4245037023423117E-2</v>
          </cell>
        </row>
        <row r="259">
          <cell r="AA259" t="str">
            <v xml:space="preserve"> </v>
          </cell>
          <cell r="AB259" t="str">
            <v xml:space="preserve"> </v>
          </cell>
          <cell r="AI259" t="str">
            <v xml:space="preserve"> </v>
          </cell>
          <cell r="AJ259" t="str">
            <v xml:space="preserve"> </v>
          </cell>
          <cell r="AP259" t="str">
            <v xml:space="preserve"> </v>
          </cell>
          <cell r="AQ259" t="str">
            <v xml:space="preserve"> </v>
          </cell>
          <cell r="AR259" t="str">
            <v xml:space="preserve"> </v>
          </cell>
          <cell r="AY259" t="str">
            <v xml:space="preserve"> </v>
          </cell>
          <cell r="AZ259" t="str">
            <v xml:space="preserve"> </v>
          </cell>
          <cell r="BA259" t="str">
            <v xml:space="preserve"> </v>
          </cell>
          <cell r="BB259" t="str">
            <v xml:space="preserve"> </v>
          </cell>
        </row>
        <row r="260">
          <cell r="S260" t="str">
            <v>Taxes (34%)</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row>
        <row r="261">
          <cell r="S261" t="str">
            <v>Profit Sharing (10%)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BA261">
            <v>0</v>
          </cell>
          <cell r="BB261">
            <v>0</v>
          </cell>
        </row>
        <row r="262">
          <cell r="AY262" t="str">
            <v xml:space="preserve"> </v>
          </cell>
          <cell r="AZ262" t="str">
            <v xml:space="preserve"> </v>
          </cell>
          <cell r="BA262" t="str">
            <v xml:space="preserve"> </v>
          </cell>
          <cell r="BB262" t="str">
            <v xml:space="preserve"> </v>
          </cell>
        </row>
        <row r="263">
          <cell r="S263" t="str">
            <v>Net Profit</v>
          </cell>
          <cell r="U263">
            <v>-2853.4626827607663</v>
          </cell>
          <cell r="V263">
            <v>-1.978300452405873E-2</v>
          </cell>
          <cell r="W263">
            <v>847.09660025184894</v>
          </cell>
          <cell r="X263">
            <v>4.9769098121155821E-3</v>
          </cell>
          <cell r="Y263">
            <v>9117.8345817801546</v>
          </cell>
          <cell r="Z263">
            <v>4.1028165581621902E-2</v>
          </cell>
          <cell r="AA263">
            <v>7111.4684992712373</v>
          </cell>
          <cell r="AB263">
            <v>1.3250929335950463E-2</v>
          </cell>
          <cell r="AC263">
            <v>-2501.8764311051841</v>
          </cell>
          <cell r="AD263">
            <v>-1.6735169352884435E-2</v>
          </cell>
          <cell r="AE263">
            <v>-475.26725114430292</v>
          </cell>
          <cell r="AF263">
            <v>-2.9687134172312782E-3</v>
          </cell>
          <cell r="AG263">
            <v>8082.5005577061347</v>
          </cell>
          <cell r="AH263">
            <v>3.7274306649874155E-2</v>
          </cell>
          <cell r="AI263">
            <v>5105.3568754566477</v>
          </cell>
          <cell r="AJ263">
            <v>9.6981010970916184E-3</v>
          </cell>
          <cell r="AK263">
            <v>1334.9259040414543</v>
          </cell>
          <cell r="AL263">
            <v>7.5885120186938273E-3</v>
          </cell>
          <cell r="AM263">
            <v>7655.8306365131084</v>
          </cell>
          <cell r="AN263">
            <v>3.6531474230176213E-2</v>
          </cell>
          <cell r="AO263">
            <v>19076.738395349988</v>
          </cell>
          <cell r="AP263">
            <v>6.7771612778302029E-2</v>
          </cell>
          <cell r="AQ263">
            <v>28067.494935904549</v>
          </cell>
          <cell r="AR263">
            <v>4.208223363401889E-2</v>
          </cell>
          <cell r="AS263">
            <v>1743.6703963675175</v>
          </cell>
          <cell r="AT263">
            <v>9.0082123388958626E-3</v>
          </cell>
          <cell r="AU263">
            <v>-1617.1356270951285</v>
          </cell>
          <cell r="AV263">
            <v>-9.1237052290952213E-3</v>
          </cell>
          <cell r="AW263">
            <v>41446.409936490731</v>
          </cell>
          <cell r="AX263">
            <v>0.14318714839057842</v>
          </cell>
          <cell r="AY263">
            <v>41572.944705763119</v>
          </cell>
          <cell r="AZ263">
            <v>6.2963911090181179E-2</v>
          </cell>
          <cell r="BA263">
            <v>81857.265016395555</v>
          </cell>
          <cell r="BB263">
            <v>3.4245037023423117E-2</v>
          </cell>
        </row>
        <row r="264">
          <cell r="S264" t="str">
            <v xml:space="preserve">In USD </v>
          </cell>
          <cell r="U264">
            <v>-285.34626827607661</v>
          </cell>
          <cell r="W264">
            <v>82.346200550096299</v>
          </cell>
          <cell r="X264" t="str">
            <v xml:space="preserve"> </v>
          </cell>
          <cell r="Y264">
            <v>875.83404575437316</v>
          </cell>
          <cell r="AA264">
            <v>672.83397802839283</v>
          </cell>
          <cell r="AB264" t="str">
            <v xml:space="preserve"> </v>
          </cell>
          <cell r="AC264">
            <v>-237.59105345482467</v>
          </cell>
          <cell r="AE264">
            <v>-44.620684671649485</v>
          </cell>
          <cell r="AG264">
            <v>750.20196321019728</v>
          </cell>
          <cell r="AI264">
            <v>467.99022508372309</v>
          </cell>
          <cell r="AK264">
            <v>122.55709494959633</v>
          </cell>
          <cell r="AM264">
            <v>694.87666509047904</v>
          </cell>
          <cell r="AO264">
            <v>1710.1117958437792</v>
          </cell>
          <cell r="AQ264">
            <v>2527.5455558838548</v>
          </cell>
          <cell r="AS264">
            <v>154.45581388008841</v>
          </cell>
          <cell r="AU264">
            <v>-141.40893966358564</v>
          </cell>
          <cell r="AW264">
            <v>3572.4428296791893</v>
          </cell>
          <cell r="AY264">
            <v>3585.4897038956919</v>
          </cell>
          <cell r="BA264">
            <v>7253.8594628916635</v>
          </cell>
        </row>
        <row r="494">
          <cell r="BF494" t="str">
            <v>CONSOLIDATED</v>
          </cell>
        </row>
        <row r="495">
          <cell r="BF495" t="str">
            <v>CASH FLOW 1998</v>
          </cell>
        </row>
        <row r="496">
          <cell r="BF496" t="str">
            <v>(THOUSAND OF N$PESOS)</v>
          </cell>
        </row>
        <row r="499">
          <cell r="BG499" t="str">
            <v>January</v>
          </cell>
          <cell r="BH499" t="str">
            <v>February</v>
          </cell>
          <cell r="BI499" t="str">
            <v>March</v>
          </cell>
          <cell r="BJ499" t="str">
            <v>April</v>
          </cell>
          <cell r="BK499" t="str">
            <v>May</v>
          </cell>
          <cell r="BL499" t="str">
            <v>June</v>
          </cell>
          <cell r="BM499" t="str">
            <v>July</v>
          </cell>
          <cell r="BN499" t="str">
            <v>August</v>
          </cell>
          <cell r="BO499" t="str">
            <v>September</v>
          </cell>
          <cell r="BP499" t="str">
            <v>October</v>
          </cell>
          <cell r="BQ499" t="str">
            <v>November</v>
          </cell>
          <cell r="BR499" t="str">
            <v>December</v>
          </cell>
          <cell r="BS499" t="str">
            <v>Full Year</v>
          </cell>
        </row>
        <row r="501">
          <cell r="BF501" t="str">
            <v>Beg. Bal.  in Cash:</v>
          </cell>
          <cell r="BG501">
            <v>2000</v>
          </cell>
          <cell r="BH501" t="e">
            <v>#REF!</v>
          </cell>
          <cell r="BI501" t="e">
            <v>#REF!</v>
          </cell>
          <cell r="BJ501" t="e">
            <v>#REF!</v>
          </cell>
          <cell r="BK501" t="e">
            <v>#REF!</v>
          </cell>
          <cell r="BL501" t="e">
            <v>#REF!</v>
          </cell>
          <cell r="BM501" t="e">
            <v>#REF!</v>
          </cell>
          <cell r="BN501" t="e">
            <v>#REF!</v>
          </cell>
          <cell r="BO501" t="e">
            <v>#REF!</v>
          </cell>
          <cell r="BP501" t="e">
            <v>#REF!</v>
          </cell>
          <cell r="BQ501" t="e">
            <v>#REF!</v>
          </cell>
          <cell r="BR501" t="e">
            <v>#REF!</v>
          </cell>
          <cell r="BS501">
            <v>2000</v>
          </cell>
        </row>
        <row r="503">
          <cell r="BF503" t="str">
            <v>Cash Gen. in Op.</v>
          </cell>
          <cell r="BG503">
            <v>102712.62604390002</v>
          </cell>
          <cell r="BH503">
            <v>105340.05486572</v>
          </cell>
          <cell r="BI503">
            <v>128779.86782067</v>
          </cell>
          <cell r="BJ503">
            <v>85785.385572190018</v>
          </cell>
          <cell r="BK503">
            <v>93571.01700423997</v>
          </cell>
          <cell r="BL503">
            <v>131828.58979506997</v>
          </cell>
          <cell r="BM503">
            <v>105222.00569535002</v>
          </cell>
          <cell r="BN503">
            <v>132375.21019874999</v>
          </cell>
          <cell r="BO503">
            <v>163665.01413542</v>
          </cell>
          <cell r="BP503">
            <v>118491.01548421</v>
          </cell>
          <cell r="BQ503">
            <v>129615.83367427</v>
          </cell>
          <cell r="BR503">
            <v>165190.74991825002</v>
          </cell>
          <cell r="BS503">
            <v>1462577.3702080403</v>
          </cell>
        </row>
        <row r="504">
          <cell r="BF504" t="str">
            <v>Depreciation</v>
          </cell>
          <cell r="BG504">
            <v>1003.2224841269839</v>
          </cell>
          <cell r="BH504">
            <v>1024.6510555555553</v>
          </cell>
          <cell r="BI504">
            <v>1121.4920277777776</v>
          </cell>
          <cell r="BJ504">
            <v>1043.8177222222221</v>
          </cell>
          <cell r="BK504">
            <v>1043.8177222222221</v>
          </cell>
          <cell r="BL504">
            <v>1130.7926230158728</v>
          </cell>
          <cell r="BM504">
            <v>1070.50423015873</v>
          </cell>
          <cell r="BN504">
            <v>1099.7621666666666</v>
          </cell>
          <cell r="BO504">
            <v>1239.1011547619044</v>
          </cell>
          <cell r="BP504">
            <v>1158.6272460317462</v>
          </cell>
          <cell r="BQ504">
            <v>1176.7939126984129</v>
          </cell>
          <cell r="BR504">
            <v>1287.7122658730154</v>
          </cell>
          <cell r="BS504">
            <v>13400.294611111109</v>
          </cell>
        </row>
        <row r="505">
          <cell r="BF505" t="str">
            <v>VAT Received</v>
          </cell>
          <cell r="BG505">
            <v>14440.032598466003</v>
          </cell>
          <cell r="BH505">
            <v>14810.254273656003</v>
          </cell>
          <cell r="BI505">
            <v>18104.200425359402</v>
          </cell>
          <cell r="BJ505">
            <v>12053.556462872602</v>
          </cell>
          <cell r="BK505">
            <v>13148.003781320402</v>
          </cell>
          <cell r="BL505">
            <v>18522.482954347401</v>
          </cell>
          <cell r="BM505">
            <v>14786.768063581399</v>
          </cell>
          <cell r="BN505">
            <v>18602.769687777003</v>
          </cell>
          <cell r="BO505">
            <v>22997.757935460802</v>
          </cell>
          <cell r="BP505">
            <v>16638.178565244205</v>
          </cell>
          <cell r="BQ505">
            <v>18198.124865911799</v>
          </cell>
          <cell r="BR505">
            <v>23194.8316976225</v>
          </cell>
          <cell r="BS505">
            <v>205496.9613116195</v>
          </cell>
        </row>
        <row r="506">
          <cell r="BF506" t="str">
            <v>Other</v>
          </cell>
          <cell r="BG506">
            <v>0</v>
          </cell>
          <cell r="BH506">
            <v>0</v>
          </cell>
          <cell r="BI506">
            <v>0</v>
          </cell>
          <cell r="BJ506">
            <v>0</v>
          </cell>
          <cell r="BK506">
            <v>0</v>
          </cell>
          <cell r="BL506">
            <v>0</v>
          </cell>
          <cell r="BM506">
            <v>0</v>
          </cell>
          <cell r="BN506">
            <v>0</v>
          </cell>
          <cell r="BO506">
            <v>0</v>
          </cell>
          <cell r="BP506">
            <v>0</v>
          </cell>
          <cell r="BQ506">
            <v>0</v>
          </cell>
          <cell r="BR506">
            <v>0</v>
          </cell>
          <cell r="BS506">
            <v>0</v>
          </cell>
        </row>
        <row r="508">
          <cell r="BF508" t="str">
            <v>Subtotal in:</v>
          </cell>
          <cell r="BG508">
            <v>118155.881126493</v>
          </cell>
          <cell r="BH508">
            <v>121174.96019493155</v>
          </cell>
          <cell r="BI508">
            <v>148005.56027380718</v>
          </cell>
          <cell r="BJ508">
            <v>98882.759757284832</v>
          </cell>
          <cell r="BK508">
            <v>107762.8385077826</v>
          </cell>
          <cell r="BL508">
            <v>151481.86537243324</v>
          </cell>
          <cell r="BM508">
            <v>121079.27798909014</v>
          </cell>
          <cell r="BN508">
            <v>152077.74205319365</v>
          </cell>
          <cell r="BO508">
            <v>187901.87322564272</v>
          </cell>
          <cell r="BP508">
            <v>136287.82129548595</v>
          </cell>
          <cell r="BQ508">
            <v>148990.7524528802</v>
          </cell>
          <cell r="BR508">
            <v>189673.29388174551</v>
          </cell>
          <cell r="BS508">
            <v>1681474.6261307704</v>
          </cell>
        </row>
        <row r="510">
          <cell r="BF510" t="str">
            <v>Replacement of G. S.:</v>
          </cell>
          <cell r="BG510" t="e">
            <v>#REF!</v>
          </cell>
          <cell r="BH510" t="e">
            <v>#REF!</v>
          </cell>
          <cell r="BI510" t="e">
            <v>#REF!</v>
          </cell>
          <cell r="BJ510" t="e">
            <v>#REF!</v>
          </cell>
          <cell r="BK510">
            <v>-75448.035173370023</v>
          </cell>
          <cell r="BL510">
            <v>-72345.45824974998</v>
          </cell>
          <cell r="BM510">
            <v>-81581.928965980012</v>
          </cell>
          <cell r="BN510">
            <v>-81301.076076499987</v>
          </cell>
          <cell r="BO510">
            <v>-90976.090154620018</v>
          </cell>
          <cell r="BP510">
            <v>-104600.52085925001</v>
          </cell>
          <cell r="BQ510">
            <v>-98870.336065800017</v>
          </cell>
          <cell r="BR510">
            <v>-97602.90201559999</v>
          </cell>
          <cell r="BS510" t="e">
            <v>#REF!</v>
          </cell>
        </row>
        <row r="511">
          <cell r="BF511" t="str">
            <v xml:space="preserve">Expenses </v>
          </cell>
          <cell r="BG511">
            <v>-13620.0265275736</v>
          </cell>
          <cell r="BH511">
            <v>-13640.744611807409</v>
          </cell>
          <cell r="BI511">
            <v>-15528.301304131175</v>
          </cell>
          <cell r="BJ511">
            <v>-12756.856880142008</v>
          </cell>
          <cell r="BK511">
            <v>-13155.516433268256</v>
          </cell>
          <cell r="BL511">
            <v>-15830.096949104554</v>
          </cell>
          <cell r="BM511">
            <v>-14049.069153659349</v>
          </cell>
          <cell r="BN511">
            <v>-15985.557577739142</v>
          </cell>
          <cell r="BO511">
            <v>-18341.644245330659</v>
          </cell>
          <cell r="BP511">
            <v>-15557.670118345988</v>
          </cell>
          <cell r="BQ511">
            <v>-16097.829247592226</v>
          </cell>
          <cell r="BR511">
            <v>-18565.01397613345</v>
          </cell>
          <cell r="BS511">
            <v>-183128.32702482783</v>
          </cell>
        </row>
        <row r="512">
          <cell r="BF512" t="str">
            <v>Initial Inventory</v>
          </cell>
          <cell r="BG512">
            <v>-61564.00499999999</v>
          </cell>
          <cell r="BH512">
            <v>-102606.67499999999</v>
          </cell>
          <cell r="BI512">
            <v>-50555.262000000002</v>
          </cell>
          <cell r="BJ512">
            <v>-7750</v>
          </cell>
          <cell r="BK512">
            <v>-3100</v>
          </cell>
          <cell r="BL512">
            <v>0</v>
          </cell>
          <cell r="BM512">
            <v>0</v>
          </cell>
          <cell r="BN512">
            <v>0</v>
          </cell>
          <cell r="BO512">
            <v>-4862.7150000000001</v>
          </cell>
          <cell r="BP512">
            <v>-8104.5250000000005</v>
          </cell>
          <cell r="BQ512">
            <v>-3691.8100000000004</v>
          </cell>
          <cell r="BR512">
            <v>-750</v>
          </cell>
          <cell r="BS512">
            <v>-242984.99199999997</v>
          </cell>
        </row>
        <row r="513">
          <cell r="BF513" t="str">
            <v>FF&amp;E</v>
          </cell>
          <cell r="BG513">
            <v>-15735</v>
          </cell>
          <cell r="BH513">
            <v>-1514</v>
          </cell>
          <cell r="BI513">
            <v>-1110</v>
          </cell>
          <cell r="BJ513">
            <v>-80</v>
          </cell>
          <cell r="BK513">
            <v>-20</v>
          </cell>
          <cell r="BL513">
            <v>-25385</v>
          </cell>
          <cell r="BM513">
            <v>-1281</v>
          </cell>
          <cell r="BN513">
            <v>-1531.5</v>
          </cell>
          <cell r="BO513">
            <v>-2897.5</v>
          </cell>
          <cell r="BP513">
            <v>-1210</v>
          </cell>
          <cell r="BQ513">
            <v>-907.5</v>
          </cell>
          <cell r="BR513">
            <v>0</v>
          </cell>
          <cell r="BS513">
            <v>-51671.5</v>
          </cell>
        </row>
        <row r="514">
          <cell r="BF514" t="str">
            <v>Real Estate</v>
          </cell>
          <cell r="BG514">
            <v>-26125.7</v>
          </cell>
          <cell r="BH514">
            <v>-1040</v>
          </cell>
          <cell r="BI514">
            <v>-1560</v>
          </cell>
          <cell r="BJ514">
            <v>0</v>
          </cell>
          <cell r="BK514">
            <v>0</v>
          </cell>
          <cell r="BL514">
            <v>-1875</v>
          </cell>
          <cell r="BM514">
            <v>-1250</v>
          </cell>
          <cell r="BN514">
            <v>-2573</v>
          </cell>
          <cell r="BO514">
            <v>-2757</v>
          </cell>
          <cell r="BP514">
            <v>-882</v>
          </cell>
          <cell r="BQ514">
            <v>-1323</v>
          </cell>
          <cell r="BR514">
            <v>0</v>
          </cell>
          <cell r="BS514">
            <v>-39385.699999999997</v>
          </cell>
        </row>
        <row r="515">
          <cell r="BF515" t="str">
            <v>LAND</v>
          </cell>
          <cell r="BG515">
            <v>0</v>
          </cell>
          <cell r="BH515">
            <v>0</v>
          </cell>
          <cell r="BI515">
            <v>-17000</v>
          </cell>
          <cell r="BJ515">
            <v>0</v>
          </cell>
          <cell r="BK515">
            <v>0</v>
          </cell>
          <cell r="BL515">
            <v>0</v>
          </cell>
          <cell r="BM515">
            <v>0</v>
          </cell>
          <cell r="BN515">
            <v>0</v>
          </cell>
          <cell r="BO515">
            <v>0</v>
          </cell>
          <cell r="BP515">
            <v>0</v>
          </cell>
          <cell r="BQ515">
            <v>0</v>
          </cell>
          <cell r="BR515">
            <v>0</v>
          </cell>
          <cell r="BS515">
            <v>-17000</v>
          </cell>
        </row>
        <row r="516">
          <cell r="BF516" t="str">
            <v>VAT Incurred</v>
          </cell>
          <cell r="BG516" t="e">
            <v>#REF!</v>
          </cell>
          <cell r="BH516" t="e">
            <v>#REF!</v>
          </cell>
          <cell r="BI516" t="e">
            <v>#REF!</v>
          </cell>
          <cell r="BJ516" t="e">
            <v>#REF!</v>
          </cell>
          <cell r="BK516">
            <v>-6165.0290434087356</v>
          </cell>
          <cell r="BL516">
            <v>-9999.7210765888558</v>
          </cell>
          <cell r="BM516">
            <v>-6755.9033502646153</v>
          </cell>
          <cell r="BN516">
            <v>-6779.5398161121002</v>
          </cell>
          <cell r="BO516">
            <v>-7692.0993010838256</v>
          </cell>
          <cell r="BP516">
            <v>-8100.4727850489753</v>
          </cell>
          <cell r="BQ516">
            <v>-7502.6474813330606</v>
          </cell>
          <cell r="BR516">
            <v>-7434.0220525308005</v>
          </cell>
          <cell r="BS516" t="e">
            <v>#REF!</v>
          </cell>
        </row>
        <row r="517">
          <cell r="BF517" t="str">
            <v>VAT To be paid</v>
          </cell>
          <cell r="BG517" t="e">
            <v>#REF!</v>
          </cell>
          <cell r="BH517" t="e">
            <v>#REF!</v>
          </cell>
          <cell r="BI517" t="e">
            <v>#REF!</v>
          </cell>
          <cell r="BJ517" t="e">
            <v>#REF!</v>
          </cell>
          <cell r="BK517">
            <v>-6982.9747379116661</v>
          </cell>
          <cell r="BL517">
            <v>-8522.7618777585449</v>
          </cell>
          <cell r="BM517">
            <v>-8030.8647133167842</v>
          </cell>
          <cell r="BN517">
            <v>-11823.229871664902</v>
          </cell>
          <cell r="BO517">
            <v>-15305.658634376978</v>
          </cell>
          <cell r="BP517">
            <v>-8537.7057801952287</v>
          </cell>
          <cell r="BQ517">
            <v>-10695.477384578739</v>
          </cell>
          <cell r="BR517">
            <v>-15760.8096450917</v>
          </cell>
          <cell r="BS517" t="e">
            <v>#REF!</v>
          </cell>
        </row>
        <row r="518">
          <cell r="BF518" t="str">
            <v xml:space="preserve">VAT Absortion </v>
          </cell>
          <cell r="BG518" t="e">
            <v>#REF!</v>
          </cell>
          <cell r="BH518" t="e">
            <v>#REF!</v>
          </cell>
          <cell r="BI518" t="e">
            <v>#REF!</v>
          </cell>
          <cell r="BJ518" t="e">
            <v>#REF!</v>
          </cell>
          <cell r="BK518" t="e">
            <v>#REF!</v>
          </cell>
          <cell r="BL518" t="e">
            <v>#REF!</v>
          </cell>
          <cell r="BM518" t="e">
            <v>#REF!</v>
          </cell>
          <cell r="BN518" t="e">
            <v>#REF!</v>
          </cell>
          <cell r="BO518" t="e">
            <v>#REF!</v>
          </cell>
          <cell r="BP518" t="e">
            <v>#REF!</v>
          </cell>
          <cell r="BQ518" t="e">
            <v>#REF!</v>
          </cell>
          <cell r="BR518" t="e">
            <v>#REF!</v>
          </cell>
          <cell r="BS518" t="e">
            <v>#REF!</v>
          </cell>
        </row>
        <row r="519">
          <cell r="BF519" t="str">
            <v>VAT Recovered</v>
          </cell>
          <cell r="BG519">
            <v>0</v>
          </cell>
          <cell r="BH519">
            <v>0</v>
          </cell>
          <cell r="BI519">
            <v>0</v>
          </cell>
          <cell r="BJ519">
            <v>0</v>
          </cell>
          <cell r="BK519">
            <v>0</v>
          </cell>
          <cell r="BL519" t="e">
            <v>#REF!</v>
          </cell>
          <cell r="BM519" t="e">
            <v>#REF!</v>
          </cell>
          <cell r="BN519" t="e">
            <v>#REF!</v>
          </cell>
          <cell r="BO519">
            <v>0</v>
          </cell>
          <cell r="BP519">
            <v>0</v>
          </cell>
          <cell r="BQ519">
            <v>0</v>
          </cell>
          <cell r="BR519">
            <v>0</v>
          </cell>
          <cell r="BS519" t="e">
            <v>#REF!</v>
          </cell>
        </row>
        <row r="521">
          <cell r="BF521" t="str">
            <v>Subtotal out:</v>
          </cell>
          <cell r="BG521" t="e">
            <v>#REF!</v>
          </cell>
          <cell r="BH521" t="e">
            <v>#REF!</v>
          </cell>
          <cell r="BI521" t="e">
            <v>#REF!</v>
          </cell>
          <cell r="BJ521" t="e">
            <v>#REF!</v>
          </cell>
          <cell r="BK521" t="e">
            <v>#REF!</v>
          </cell>
          <cell r="BL521" t="e">
            <v>#REF!</v>
          </cell>
          <cell r="BM521" t="e">
            <v>#REF!</v>
          </cell>
          <cell r="BN521" t="e">
            <v>#REF!</v>
          </cell>
          <cell r="BO521" t="e">
            <v>#REF!</v>
          </cell>
          <cell r="BP521" t="e">
            <v>#REF!</v>
          </cell>
          <cell r="BQ521" t="e">
            <v>#REF!</v>
          </cell>
          <cell r="BR521" t="e">
            <v>#REF!</v>
          </cell>
          <cell r="BS521" t="e">
            <v>#REF!</v>
          </cell>
        </row>
        <row r="523">
          <cell r="BF523" t="str">
            <v>Cash Infusion:</v>
          </cell>
          <cell r="BG523">
            <v>0</v>
          </cell>
          <cell r="BH523">
            <v>0</v>
          </cell>
          <cell r="BI523">
            <v>0</v>
          </cell>
          <cell r="BJ523">
            <v>0</v>
          </cell>
          <cell r="BK523">
            <v>0</v>
          </cell>
          <cell r="BL523">
            <v>0</v>
          </cell>
          <cell r="BM523">
            <v>0</v>
          </cell>
          <cell r="BN523">
            <v>0</v>
          </cell>
          <cell r="BO523">
            <v>0</v>
          </cell>
          <cell r="BP523">
            <v>0</v>
          </cell>
          <cell r="BQ523">
            <v>0</v>
          </cell>
          <cell r="BR523">
            <v>0</v>
          </cell>
          <cell r="BS523">
            <v>0</v>
          </cell>
        </row>
        <row r="525">
          <cell r="BF525" t="str">
            <v>Ending Balance</v>
          </cell>
          <cell r="BG525" t="e">
            <v>#REF!</v>
          </cell>
          <cell r="BH525" t="e">
            <v>#REF!</v>
          </cell>
          <cell r="BI525" t="e">
            <v>#REF!</v>
          </cell>
          <cell r="BJ525" t="e">
            <v>#REF!</v>
          </cell>
          <cell r="BK525" t="e">
            <v>#REF!</v>
          </cell>
          <cell r="BL525" t="e">
            <v>#REF!</v>
          </cell>
          <cell r="BM525" t="e">
            <v>#REF!</v>
          </cell>
          <cell r="BN525" t="e">
            <v>#REF!</v>
          </cell>
          <cell r="BO525" t="e">
            <v>#REF!</v>
          </cell>
          <cell r="BP525" t="e">
            <v>#REF!</v>
          </cell>
          <cell r="BQ525" t="e">
            <v>#REF!</v>
          </cell>
          <cell r="BR525" t="e">
            <v>#REF!</v>
          </cell>
          <cell r="BS525" t="e">
            <v>#REF!</v>
          </cell>
        </row>
        <row r="526">
          <cell r="BG526" t="e">
            <v>#REF!</v>
          </cell>
          <cell r="BH526" t="e">
            <v>#REF!</v>
          </cell>
          <cell r="BI526" t="e">
            <v>#REF!</v>
          </cell>
          <cell r="BJ526" t="e">
            <v>#REF!</v>
          </cell>
          <cell r="BK526" t="e">
            <v>#REF!</v>
          </cell>
          <cell r="BL526" t="e">
            <v>#REF!</v>
          </cell>
          <cell r="BM526" t="e">
            <v>#REF!</v>
          </cell>
          <cell r="BN526" t="e">
            <v>#REF!</v>
          </cell>
          <cell r="BO526" t="e">
            <v>#REF!</v>
          </cell>
          <cell r="BP526" t="e">
            <v>#REF!</v>
          </cell>
          <cell r="BQ526" t="e">
            <v>#REF!</v>
          </cell>
          <cell r="BR526" t="e">
            <v>#REF!</v>
          </cell>
        </row>
        <row r="528">
          <cell r="BF528" t="str">
            <v>Expected Contributions:</v>
          </cell>
        </row>
        <row r="529">
          <cell r="BF529" t="str">
            <v>Gigante´s in Pesos</v>
          </cell>
          <cell r="BG529" t="e">
            <v>#REF!</v>
          </cell>
          <cell r="BH529" t="e">
            <v>#REF!</v>
          </cell>
          <cell r="BI529" t="e">
            <v>#REF!</v>
          </cell>
          <cell r="BJ529" t="e">
            <v>#REF!</v>
          </cell>
          <cell r="BK529" t="e">
            <v>#REF!</v>
          </cell>
          <cell r="BL529" t="e">
            <v>#REF!</v>
          </cell>
          <cell r="BM529" t="e">
            <v>#REF!</v>
          </cell>
          <cell r="BN529" t="e">
            <v>#REF!</v>
          </cell>
          <cell r="BO529" t="e">
            <v>#REF!</v>
          </cell>
          <cell r="BP529" t="e">
            <v>#REF!</v>
          </cell>
          <cell r="BQ529" t="e">
            <v>#REF!</v>
          </cell>
          <cell r="BR529" t="e">
            <v>#REF!</v>
          </cell>
          <cell r="BS529" t="e">
            <v>#REF!</v>
          </cell>
        </row>
        <row r="530">
          <cell r="BF530" t="str">
            <v>ODP Inc. in Dollars</v>
          </cell>
          <cell r="BG530" t="e">
            <v>#REF!</v>
          </cell>
          <cell r="BH530" t="e">
            <v>#REF!</v>
          </cell>
          <cell r="BI530" t="e">
            <v>#REF!</v>
          </cell>
          <cell r="BJ530" t="e">
            <v>#REF!</v>
          </cell>
          <cell r="BK530" t="e">
            <v>#REF!</v>
          </cell>
          <cell r="BL530" t="e">
            <v>#REF!</v>
          </cell>
          <cell r="BM530" t="e">
            <v>#REF!</v>
          </cell>
          <cell r="BN530" t="e">
            <v>#REF!</v>
          </cell>
          <cell r="BO530" t="e">
            <v>#REF!</v>
          </cell>
          <cell r="BP530" t="e">
            <v>#REF!</v>
          </cell>
          <cell r="BQ530" t="e">
            <v>#REF!</v>
          </cell>
          <cell r="BR530" t="e">
            <v>#REF!</v>
          </cell>
          <cell r="BS530" t="e">
            <v>#REF!</v>
          </cell>
        </row>
        <row r="532">
          <cell r="BF532" t="str">
            <v>VAT Reserve</v>
          </cell>
          <cell r="BG532" t="e">
            <v>#REF!</v>
          </cell>
          <cell r="BH532" t="e">
            <v>#REF!</v>
          </cell>
          <cell r="BI532" t="e">
            <v>#REF!</v>
          </cell>
          <cell r="BJ532" t="e">
            <v>#REF!</v>
          </cell>
          <cell r="BK532" t="e">
            <v>#REF!</v>
          </cell>
          <cell r="BL532" t="e">
            <v>#REF!</v>
          </cell>
          <cell r="BM532" t="e">
            <v>#REF!</v>
          </cell>
          <cell r="BN532" t="e">
            <v>#REF!</v>
          </cell>
          <cell r="BO532" t="e">
            <v>#REF!</v>
          </cell>
          <cell r="BP532" t="e">
            <v>#REF!</v>
          </cell>
          <cell r="BQ532" t="e">
            <v>#REF!</v>
          </cell>
          <cell r="BR532" t="e">
            <v>#REF!</v>
          </cell>
          <cell r="BS532" t="e">
            <v>#REF!</v>
          </cell>
        </row>
        <row r="533">
          <cell r="BF533" t="str">
            <v>VAT Monthly Behavior</v>
          </cell>
          <cell r="BH533" t="e">
            <v>#REF!</v>
          </cell>
          <cell r="BI533" t="e">
            <v>#REF!</v>
          </cell>
          <cell r="BJ533" t="e">
            <v>#REF!</v>
          </cell>
          <cell r="BK533">
            <v>-6982.9747379116661</v>
          </cell>
          <cell r="BL533">
            <v>-8522.7618777585449</v>
          </cell>
          <cell r="BM533">
            <v>-8030.8647133167842</v>
          </cell>
          <cell r="BN533">
            <v>-11823.229871664902</v>
          </cell>
          <cell r="BO533">
            <v>-15305.658634376978</v>
          </cell>
          <cell r="BP533">
            <v>-8537.7057801952287</v>
          </cell>
          <cell r="BQ533">
            <v>-10695.477384578739</v>
          </cell>
          <cell r="BR533">
            <v>-15760.8096450917</v>
          </cell>
          <cell r="BS533" t="e">
            <v>#REF!</v>
          </cell>
        </row>
        <row r="535">
          <cell r="BF535" t="str">
            <v>CASH FLOW CROSSCHECK</v>
          </cell>
        </row>
        <row r="538">
          <cell r="BF538" t="str">
            <v>Op. Deficit from 95</v>
          </cell>
          <cell r="BG538" t="e">
            <v>#REF!</v>
          </cell>
          <cell r="BH538" t="e">
            <v>#REF!</v>
          </cell>
          <cell r="BI538" t="e">
            <v>#REF!</v>
          </cell>
          <cell r="BJ538" t="e">
            <v>#REF!</v>
          </cell>
          <cell r="BK538" t="e">
            <v>#REF!</v>
          </cell>
          <cell r="BL538" t="e">
            <v>#REF!</v>
          </cell>
          <cell r="BM538" t="e">
            <v>#REF!</v>
          </cell>
          <cell r="BN538" t="e">
            <v>#REF!</v>
          </cell>
          <cell r="BO538" t="e">
            <v>#REF!</v>
          </cell>
          <cell r="BP538" t="e">
            <v>#REF!</v>
          </cell>
          <cell r="BQ538" t="e">
            <v>#REF!</v>
          </cell>
          <cell r="BR538" t="e">
            <v>#REF!</v>
          </cell>
        </row>
        <row r="540">
          <cell r="BF540" t="str">
            <v>Investment from 95</v>
          </cell>
          <cell r="BG540" t="e">
            <v>#REF!</v>
          </cell>
          <cell r="BH540" t="e">
            <v>#REF!</v>
          </cell>
          <cell r="BI540" t="e">
            <v>#REF!</v>
          </cell>
          <cell r="BJ540" t="e">
            <v>#REF!</v>
          </cell>
          <cell r="BK540" t="e">
            <v>#REF!</v>
          </cell>
          <cell r="BL540" t="e">
            <v>#REF!</v>
          </cell>
          <cell r="BM540" t="e">
            <v>#REF!</v>
          </cell>
          <cell r="BN540" t="e">
            <v>#REF!</v>
          </cell>
          <cell r="BO540" t="e">
            <v>#REF!</v>
          </cell>
          <cell r="BP540" t="e">
            <v>#REF!</v>
          </cell>
          <cell r="BQ540" t="e">
            <v>#REF!</v>
          </cell>
          <cell r="BR540" t="e">
            <v>#REF!</v>
          </cell>
        </row>
        <row r="542">
          <cell r="BF542" t="str">
            <v>Stores Op. &amp; 96 Invst.</v>
          </cell>
          <cell r="BG542" t="e">
            <v>#REF!</v>
          </cell>
          <cell r="BH542" t="e">
            <v>#REF!</v>
          </cell>
          <cell r="BI542" t="e">
            <v>#REF!</v>
          </cell>
          <cell r="BJ542" t="e">
            <v>#REF!</v>
          </cell>
          <cell r="BK542" t="e">
            <v>#REF!</v>
          </cell>
          <cell r="BL542" t="e">
            <v>#REF!</v>
          </cell>
          <cell r="BM542" t="e">
            <v>#REF!</v>
          </cell>
          <cell r="BN542" t="e">
            <v>#REF!</v>
          </cell>
          <cell r="BO542" t="e">
            <v>#REF!</v>
          </cell>
          <cell r="BP542" t="e">
            <v>#REF!</v>
          </cell>
          <cell r="BQ542" t="e">
            <v>#REF!</v>
          </cell>
          <cell r="BR542" t="e">
            <v>#REF!</v>
          </cell>
        </row>
        <row r="544">
          <cell r="BF544" t="str">
            <v>Support Center Exp.</v>
          </cell>
          <cell r="BG544">
            <v>-4597.7062499425629</v>
          </cell>
          <cell r="BH544">
            <v>-10185.624624161308</v>
          </cell>
          <cell r="BI544">
            <v>-17407.459937827021</v>
          </cell>
          <cell r="BJ544">
            <v>-22530.772379168815</v>
          </cell>
          <cell r="BK544">
            <v>-28121.633007953333</v>
          </cell>
          <cell r="BL544">
            <v>-35056.049967620791</v>
          </cell>
          <cell r="BM544">
            <v>-41108.555769189923</v>
          </cell>
          <cell r="BN544">
            <v>-47766.530648599059</v>
          </cell>
          <cell r="BO544">
            <v>-56497.278878935038</v>
          </cell>
          <cell r="BP544">
            <v>-63126.010119791899</v>
          </cell>
          <cell r="BQ544">
            <v>-69196.359832329181</v>
          </cell>
          <cell r="BR544">
            <v>-78360.998250459408</v>
          </cell>
        </row>
        <row r="546">
          <cell r="BF546" t="str">
            <v>Taxes &amp; Profit Sharing</v>
          </cell>
          <cell r="BG546" t="e">
            <v>#REF!</v>
          </cell>
          <cell r="BH546" t="e">
            <v>#REF!</v>
          </cell>
          <cell r="BI546" t="e">
            <v>#REF!</v>
          </cell>
          <cell r="BJ546" t="e">
            <v>#REF!</v>
          </cell>
          <cell r="BK546" t="e">
            <v>#REF!</v>
          </cell>
          <cell r="BL546" t="e">
            <v>#REF!</v>
          </cell>
          <cell r="BM546" t="e">
            <v>#REF!</v>
          </cell>
          <cell r="BN546" t="e">
            <v>#REF!</v>
          </cell>
          <cell r="BO546" t="e">
            <v>#REF!</v>
          </cell>
          <cell r="BP546" t="e">
            <v>#REF!</v>
          </cell>
          <cell r="BQ546" t="e">
            <v>#REF!</v>
          </cell>
          <cell r="BR546" t="e">
            <v>#REF!</v>
          </cell>
        </row>
        <row r="548">
          <cell r="BF548" t="str">
            <v>Subtotal Out</v>
          </cell>
          <cell r="BG548" t="e">
            <v>#REF!</v>
          </cell>
          <cell r="BH548" t="e">
            <v>#REF!</v>
          </cell>
          <cell r="BI548" t="e">
            <v>#REF!</v>
          </cell>
          <cell r="BJ548" t="e">
            <v>#REF!</v>
          </cell>
          <cell r="BK548" t="e">
            <v>#REF!</v>
          </cell>
          <cell r="BL548" t="e">
            <v>#REF!</v>
          </cell>
          <cell r="BM548" t="e">
            <v>#REF!</v>
          </cell>
          <cell r="BN548" t="e">
            <v>#REF!</v>
          </cell>
          <cell r="BO548" t="e">
            <v>#REF!</v>
          </cell>
          <cell r="BP548" t="e">
            <v>#REF!</v>
          </cell>
          <cell r="BQ548" t="e">
            <v>#REF!</v>
          </cell>
          <cell r="BR548" t="e">
            <v>#REF!</v>
          </cell>
        </row>
        <row r="551">
          <cell r="BF551" t="str">
            <v>S. Center Depretiation.</v>
          </cell>
          <cell r="BG551">
            <v>501</v>
          </cell>
          <cell r="BH551">
            <v>1011</v>
          </cell>
          <cell r="BI551">
            <v>1526</v>
          </cell>
          <cell r="BJ551">
            <v>2038</v>
          </cell>
          <cell r="BK551">
            <v>2558</v>
          </cell>
          <cell r="BL551">
            <v>3074</v>
          </cell>
          <cell r="BM551">
            <v>3591</v>
          </cell>
          <cell r="BN551">
            <v>4109</v>
          </cell>
          <cell r="BO551">
            <v>4629</v>
          </cell>
          <cell r="BP551">
            <v>5151</v>
          </cell>
          <cell r="BQ551">
            <v>5676</v>
          </cell>
          <cell r="BR551">
            <v>6206</v>
          </cell>
        </row>
        <row r="553">
          <cell r="BF553" t="str">
            <v>S. Center Investments</v>
          </cell>
          <cell r="BG553">
            <v>-2920</v>
          </cell>
          <cell r="BH553">
            <v>-2980</v>
          </cell>
          <cell r="BI553">
            <v>-3175</v>
          </cell>
          <cell r="BJ553">
            <v>-3255</v>
          </cell>
          <cell r="BK553">
            <v>-3275</v>
          </cell>
          <cell r="BL553">
            <v>-28660</v>
          </cell>
          <cell r="BM553">
            <v>-28951</v>
          </cell>
          <cell r="BN553">
            <v>-28951</v>
          </cell>
          <cell r="BO553">
            <v>-29951</v>
          </cell>
          <cell r="BP553">
            <v>-29951</v>
          </cell>
          <cell r="BQ553">
            <v>-29951</v>
          </cell>
          <cell r="BR553">
            <v>-29951</v>
          </cell>
        </row>
        <row r="555">
          <cell r="BF555" t="str">
            <v>TOTAL</v>
          </cell>
          <cell r="BG555" t="e">
            <v>#REF!</v>
          </cell>
          <cell r="BH555" t="e">
            <v>#REF!</v>
          </cell>
          <cell r="BI555" t="e">
            <v>#REF!</v>
          </cell>
          <cell r="BJ555" t="e">
            <v>#REF!</v>
          </cell>
          <cell r="BK555" t="e">
            <v>#REF!</v>
          </cell>
          <cell r="BL555" t="e">
            <v>#REF!</v>
          </cell>
          <cell r="BM555" t="e">
            <v>#REF!</v>
          </cell>
          <cell r="BN555" t="e">
            <v>#REF!</v>
          </cell>
          <cell r="BO555" t="e">
            <v>#REF!</v>
          </cell>
          <cell r="BP555" t="e">
            <v>#REF!</v>
          </cell>
          <cell r="BQ555" t="e">
            <v>#REF!</v>
          </cell>
          <cell r="BR555" t="e">
            <v>#REF!</v>
          </cell>
        </row>
        <row r="556">
          <cell r="BG556" t="str">
            <v xml:space="preserve"> </v>
          </cell>
          <cell r="BH556" t="str">
            <v xml:space="preserve"> </v>
          </cell>
          <cell r="BI556" t="str">
            <v xml:space="preserve"> </v>
          </cell>
          <cell r="BJ556" t="str">
            <v xml:space="preserve"> </v>
          </cell>
          <cell r="BK556" t="str">
            <v xml:space="preserve"> </v>
          </cell>
          <cell r="BL556" t="str">
            <v xml:space="preserve"> </v>
          </cell>
          <cell r="BM556" t="str">
            <v xml:space="preserve"> </v>
          </cell>
          <cell r="BN556" t="str">
            <v xml:space="preserve"> </v>
          </cell>
          <cell r="BO556" t="str">
            <v xml:space="preserve"> </v>
          </cell>
          <cell r="BP556" t="str">
            <v xml:space="preserve"> </v>
          </cell>
          <cell r="BQ556" t="str">
            <v xml:space="preserve"> </v>
          </cell>
          <cell r="BR556" t="str">
            <v xml:space="preserve"> </v>
          </cell>
        </row>
        <row r="557">
          <cell r="BF557" t="str">
            <v>Notes:</v>
          </cell>
          <cell r="BH557" t="str">
            <v xml:space="preserve"> </v>
          </cell>
          <cell r="BI557" t="str">
            <v xml:space="preserve"> </v>
          </cell>
          <cell r="BJ557" t="str">
            <v xml:space="preserve"> </v>
          </cell>
          <cell r="BK557" t="str">
            <v xml:space="preserve"> </v>
          </cell>
          <cell r="BL557" t="str">
            <v xml:space="preserve"> </v>
          </cell>
          <cell r="BM557" t="str">
            <v xml:space="preserve"> </v>
          </cell>
          <cell r="BN557" t="str">
            <v xml:space="preserve"> </v>
          </cell>
          <cell r="BO557" t="str">
            <v xml:space="preserve"> </v>
          </cell>
          <cell r="BP557" t="str">
            <v xml:space="preserve"> </v>
          </cell>
          <cell r="BQ557" t="str">
            <v xml:space="preserve"> </v>
          </cell>
          <cell r="BR557" t="str">
            <v xml:space="preserve"> </v>
          </cell>
        </row>
        <row r="558">
          <cell r="BF558" t="str">
            <v>1) All numbers are cumulative from month to month.</v>
          </cell>
        </row>
        <row r="559">
          <cell r="BF559" t="str">
            <v>2) The Op. Deficit from 95 and the Investment from 95 equals 77578 shown as the Beg. Balance in the Cash Flow 1996. Where the 75708 is the sum of  Real Estate and Land from 95</v>
          </cell>
        </row>
        <row r="560">
          <cell r="BF560" t="str">
            <v xml:space="preserve">    of 69522 and the VAT Paid offsetting the VAT Reserve 6186.</v>
          </cell>
        </row>
        <row r="561">
          <cell r="BF561" t="str">
            <v>3) The Support Center Exp. comes from the Total Support Center line in the P&amp;L without depreciation, which is a cash generation item and it is shown in the Support Center Dep.</v>
          </cell>
        </row>
        <row r="587">
          <cell r="CJ587" t="str">
            <v>OFFICE DEPOT MEXICO</v>
          </cell>
        </row>
        <row r="588">
          <cell r="CJ588" t="str">
            <v>FIXED ASSETS ADDITIONS</v>
          </cell>
        </row>
        <row r="589">
          <cell r="CJ589" t="str">
            <v>(In Pesos)</v>
          </cell>
        </row>
        <row r="590">
          <cell r="CJ590" t="str">
            <v>Total Support Center</v>
          </cell>
        </row>
        <row r="591">
          <cell r="CK591" t="str">
            <v>%</v>
          </cell>
          <cell r="CL591" t="str">
            <v>January</v>
          </cell>
          <cell r="CM591" t="str">
            <v>February</v>
          </cell>
          <cell r="CN591" t="str">
            <v>March</v>
          </cell>
          <cell r="CO591" t="str">
            <v>April</v>
          </cell>
          <cell r="CP591" t="str">
            <v>May</v>
          </cell>
          <cell r="CQ591" t="str">
            <v>June</v>
          </cell>
          <cell r="CR591" t="str">
            <v>July</v>
          </cell>
          <cell r="CS591" t="str">
            <v>August</v>
          </cell>
          <cell r="CT591" t="str">
            <v>September</v>
          </cell>
          <cell r="CU591" t="str">
            <v>October</v>
          </cell>
          <cell r="CV591" t="str">
            <v>November</v>
          </cell>
          <cell r="CW591" t="str">
            <v>December</v>
          </cell>
          <cell r="CX591" t="str">
            <v>Total</v>
          </cell>
        </row>
        <row r="593">
          <cell r="CJ593" t="str">
            <v>Computer Equipment</v>
          </cell>
          <cell r="CK593">
            <v>0.3</v>
          </cell>
          <cell r="CL593">
            <v>2630000</v>
          </cell>
          <cell r="CM593">
            <v>45000</v>
          </cell>
          <cell r="CN593">
            <v>140000</v>
          </cell>
          <cell r="CO593">
            <v>60000</v>
          </cell>
          <cell r="CP593">
            <v>15000</v>
          </cell>
          <cell r="CQ593">
            <v>215000</v>
          </cell>
          <cell r="CR593">
            <v>114000</v>
          </cell>
          <cell r="CS593">
            <v>0</v>
          </cell>
          <cell r="CT593">
            <v>0</v>
          </cell>
          <cell r="CU593">
            <v>0</v>
          </cell>
          <cell r="CV593">
            <v>0</v>
          </cell>
          <cell r="CW593">
            <v>0</v>
          </cell>
          <cell r="CX593">
            <v>3219000.3</v>
          </cell>
        </row>
        <row r="594">
          <cell r="CJ594" t="str">
            <v>Office Furniture</v>
          </cell>
          <cell r="CK594">
            <v>0.2</v>
          </cell>
          <cell r="CL594">
            <v>40000</v>
          </cell>
          <cell r="CM594">
            <v>15000</v>
          </cell>
          <cell r="CN594">
            <v>40000</v>
          </cell>
          <cell r="CO594">
            <v>20000</v>
          </cell>
          <cell r="CP594">
            <v>5000</v>
          </cell>
          <cell r="CQ594">
            <v>170000</v>
          </cell>
          <cell r="CR594">
            <v>47000</v>
          </cell>
          <cell r="CS594">
            <v>0</v>
          </cell>
          <cell r="CT594">
            <v>0</v>
          </cell>
          <cell r="CU594">
            <v>0</v>
          </cell>
          <cell r="CV594">
            <v>0</v>
          </cell>
          <cell r="CW594">
            <v>0</v>
          </cell>
          <cell r="CX594">
            <v>337000.2</v>
          </cell>
        </row>
        <row r="595">
          <cell r="CJ595" t="str">
            <v>Transportation</v>
          </cell>
          <cell r="CK595">
            <v>0.25</v>
          </cell>
          <cell r="CL595">
            <v>250000</v>
          </cell>
          <cell r="CM595">
            <v>0</v>
          </cell>
          <cell r="CN595">
            <v>0</v>
          </cell>
          <cell r="CO595">
            <v>0</v>
          </cell>
          <cell r="CP595">
            <v>0</v>
          </cell>
          <cell r="CQ595">
            <v>0</v>
          </cell>
          <cell r="CR595">
            <v>130000</v>
          </cell>
          <cell r="CS595">
            <v>0</v>
          </cell>
          <cell r="CT595">
            <v>1000000</v>
          </cell>
          <cell r="CU595">
            <v>0</v>
          </cell>
          <cell r="CV595">
            <v>0</v>
          </cell>
          <cell r="CW595">
            <v>0</v>
          </cell>
          <cell r="CX595">
            <v>1380000.25</v>
          </cell>
        </row>
        <row r="596">
          <cell r="CJ596" t="str">
            <v>Leasehold</v>
          </cell>
          <cell r="CK596">
            <v>0.1</v>
          </cell>
          <cell r="CL596">
            <v>0</v>
          </cell>
          <cell r="CM596">
            <v>0</v>
          </cell>
          <cell r="CN596">
            <v>15000</v>
          </cell>
          <cell r="CO596">
            <v>0</v>
          </cell>
          <cell r="CP596">
            <v>0</v>
          </cell>
          <cell r="CQ596">
            <v>25000000</v>
          </cell>
          <cell r="CR596">
            <v>0</v>
          </cell>
          <cell r="CS596">
            <v>0</v>
          </cell>
          <cell r="CT596">
            <v>0</v>
          </cell>
          <cell r="CU596">
            <v>0</v>
          </cell>
          <cell r="CV596">
            <v>0</v>
          </cell>
          <cell r="CW596">
            <v>0</v>
          </cell>
          <cell r="CX596">
            <v>25015000.100000001</v>
          </cell>
        </row>
        <row r="597">
          <cell r="CL597">
            <v>2920000</v>
          </cell>
          <cell r="CM597">
            <v>60000</v>
          </cell>
          <cell r="CN597">
            <v>195000</v>
          </cell>
          <cell r="CO597">
            <v>80000</v>
          </cell>
          <cell r="CP597">
            <v>20000</v>
          </cell>
          <cell r="CQ597">
            <v>25385000</v>
          </cell>
          <cell r="CR597">
            <v>291000</v>
          </cell>
          <cell r="CS597">
            <v>0</v>
          </cell>
          <cell r="CT597">
            <v>1000000</v>
          </cell>
          <cell r="CU597">
            <v>0</v>
          </cell>
          <cell r="CV597">
            <v>0</v>
          </cell>
          <cell r="CW597">
            <v>0</v>
          </cell>
          <cell r="CX597">
            <v>29951000</v>
          </cell>
        </row>
        <row r="598">
          <cell r="CJ598" t="str">
            <v>VAT</v>
          </cell>
          <cell r="CK598">
            <v>0.15</v>
          </cell>
          <cell r="CL598">
            <v>438000</v>
          </cell>
          <cell r="CM598">
            <v>9000</v>
          </cell>
          <cell r="CN598">
            <v>29250</v>
          </cell>
          <cell r="CO598">
            <v>12000</v>
          </cell>
          <cell r="CP598">
            <v>3000</v>
          </cell>
          <cell r="CQ598">
            <v>3807750</v>
          </cell>
          <cell r="CR598">
            <v>43650</v>
          </cell>
          <cell r="CS598">
            <v>0</v>
          </cell>
          <cell r="CT598">
            <v>150000</v>
          </cell>
          <cell r="CU598">
            <v>0</v>
          </cell>
          <cell r="CV598">
            <v>0</v>
          </cell>
          <cell r="CW598">
            <v>0</v>
          </cell>
          <cell r="CX598">
            <v>4492650</v>
          </cell>
        </row>
        <row r="599">
          <cell r="CJ599" t="str">
            <v>Monthly Depreciation</v>
          </cell>
          <cell r="CL599">
            <v>71624.999999999985</v>
          </cell>
          <cell r="CM599">
            <v>1375</v>
          </cell>
          <cell r="CN599">
            <v>4291.666666666667</v>
          </cell>
          <cell r="CO599">
            <v>1833.3333333333333</v>
          </cell>
          <cell r="CP599">
            <v>458.33333333333331</v>
          </cell>
          <cell r="CQ599">
            <v>216541.66666666669</v>
          </cell>
          <cell r="CR599">
            <v>6341.666666666667</v>
          </cell>
          <cell r="CS599">
            <v>0</v>
          </cell>
          <cell r="CT599">
            <v>20833.333333333332</v>
          </cell>
          <cell r="CU599">
            <v>0</v>
          </cell>
          <cell r="CV599">
            <v>0</v>
          </cell>
          <cell r="CW599">
            <v>0</v>
          </cell>
          <cell r="CX599">
            <v>323300</v>
          </cell>
        </row>
        <row r="600">
          <cell r="CJ600" t="str">
            <v>Cummulative</v>
          </cell>
          <cell r="CL600">
            <v>71624.999999999985</v>
          </cell>
          <cell r="CM600">
            <v>72999.999999999985</v>
          </cell>
          <cell r="CN600">
            <v>77291.666666666657</v>
          </cell>
          <cell r="CO600">
            <v>79125</v>
          </cell>
          <cell r="CP600">
            <v>79583.333333333328</v>
          </cell>
          <cell r="CQ600">
            <v>296125</v>
          </cell>
          <cell r="CR600">
            <v>302466.66666666669</v>
          </cell>
          <cell r="CS600">
            <v>302466.66666666669</v>
          </cell>
          <cell r="CT600">
            <v>323300.00000000006</v>
          </cell>
          <cell r="CU600">
            <v>323300.00000000006</v>
          </cell>
          <cell r="CV600">
            <v>323300.00000000006</v>
          </cell>
          <cell r="CW600">
            <v>323300.00000000006</v>
          </cell>
          <cell r="CX600">
            <v>2574883.3333333335</v>
          </cell>
        </row>
      </sheetData>
      <sheetData sheetId="13" refreshError="1"/>
      <sheetData sheetId="14" refreshError="1"/>
      <sheetData sheetId="1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lasificación_cartera-1"/>
      <sheetName val="MOROSOS"/>
      <sheetName val="Activos 05dic"/>
    </sheetNames>
    <sheetDataSet>
      <sheetData sheetId="0"/>
      <sheetData sheetId="1"/>
      <sheetData sheetId="2"/>
      <sheetData sheetId="3">
        <row r="3">
          <cell r="A3">
            <v>17266</v>
          </cell>
          <cell r="B3" t="str">
            <v>Activo</v>
          </cell>
          <cell r="C3">
            <v>12178900</v>
          </cell>
          <cell r="D3">
            <v>12178900</v>
          </cell>
          <cell r="E3">
            <v>48</v>
          </cell>
          <cell r="F3">
            <v>566</v>
          </cell>
          <cell r="G3">
            <v>0</v>
          </cell>
          <cell r="H3">
            <v>316795</v>
          </cell>
          <cell r="I3">
            <v>45761991</v>
          </cell>
          <cell r="J3" t="str">
            <v>FU</v>
          </cell>
          <cell r="K3" t="str">
            <v>LIA ISABEL TORREGROSA OJEDA</v>
          </cell>
          <cell r="L3" t="str">
            <v>MENSUAL</v>
          </cell>
          <cell r="M3">
            <v>43465</v>
          </cell>
          <cell r="N3">
            <v>43431</v>
          </cell>
          <cell r="O3" t="str">
            <v>BI HOGAR CATEGORIA F</v>
          </cell>
          <cell r="P3" t="str">
            <v>BI</v>
          </cell>
          <cell r="Q3">
            <v>566</v>
          </cell>
          <cell r="R3" t="str">
            <v>Bogota</v>
          </cell>
          <cell r="S3" t="str">
            <v>CGR</v>
          </cell>
        </row>
        <row r="4">
          <cell r="A4">
            <v>17265</v>
          </cell>
          <cell r="B4" t="str">
            <v>Activo</v>
          </cell>
          <cell r="C4">
            <v>5700657</v>
          </cell>
          <cell r="D4">
            <v>5700657</v>
          </cell>
          <cell r="E4">
            <v>48</v>
          </cell>
          <cell r="F4">
            <v>546</v>
          </cell>
          <cell r="G4">
            <v>0</v>
          </cell>
          <cell r="H4">
            <v>143054</v>
          </cell>
          <cell r="I4">
            <v>32606499</v>
          </cell>
          <cell r="J4" t="str">
            <v>FU</v>
          </cell>
          <cell r="K4" t="str">
            <v>BIBIANA BEATRIZ CHIMA BADEL</v>
          </cell>
          <cell r="L4" t="str">
            <v>MENSUAL</v>
          </cell>
          <cell r="M4">
            <v>43465</v>
          </cell>
          <cell r="N4">
            <v>43431</v>
          </cell>
          <cell r="O4" t="str">
            <v>BI RECREACION  CATEGORIA D</v>
          </cell>
          <cell r="P4" t="str">
            <v>BI</v>
          </cell>
          <cell r="Q4">
            <v>546</v>
          </cell>
          <cell r="R4" t="str">
            <v>San Andres</v>
          </cell>
          <cell r="S4" t="str">
            <v>CGR</v>
          </cell>
        </row>
        <row r="5">
          <cell r="A5">
            <v>17264</v>
          </cell>
          <cell r="B5" t="str">
            <v>Activo</v>
          </cell>
          <cell r="C5">
            <v>8040505</v>
          </cell>
          <cell r="D5">
            <v>8040505</v>
          </cell>
          <cell r="E5">
            <v>4</v>
          </cell>
          <cell r="F5">
            <v>564</v>
          </cell>
          <cell r="G5">
            <v>0</v>
          </cell>
          <cell r="H5">
            <v>2252771</v>
          </cell>
          <cell r="I5">
            <v>39693882</v>
          </cell>
          <cell r="J5" t="str">
            <v>FU</v>
          </cell>
          <cell r="K5" t="str">
            <v>MARIA CAMILA DIAZ FAJARDO</v>
          </cell>
          <cell r="L5" t="str">
            <v>SEMESTRAL</v>
          </cell>
          <cell r="M5">
            <v>43616</v>
          </cell>
          <cell r="N5">
            <v>43426</v>
          </cell>
          <cell r="O5" t="str">
            <v>BI HOGAR CATEGORIA D</v>
          </cell>
          <cell r="P5" t="str">
            <v>BI</v>
          </cell>
          <cell r="Q5">
            <v>564</v>
          </cell>
          <cell r="R5" t="str">
            <v>Bogota</v>
          </cell>
          <cell r="S5" t="str">
            <v>CGR</v>
          </cell>
        </row>
        <row r="6">
          <cell r="A6">
            <v>17263</v>
          </cell>
          <cell r="B6" t="str">
            <v>Activo</v>
          </cell>
          <cell r="C6">
            <v>3600000</v>
          </cell>
          <cell r="D6">
            <v>3600000</v>
          </cell>
          <cell r="E6">
            <v>48</v>
          </cell>
          <cell r="F6">
            <v>564</v>
          </cell>
          <cell r="G6">
            <v>0</v>
          </cell>
          <cell r="H6">
            <v>90340</v>
          </cell>
          <cell r="I6">
            <v>39693882</v>
          </cell>
          <cell r="J6" t="str">
            <v>FU</v>
          </cell>
          <cell r="K6" t="str">
            <v>MARIA CAMILA DIAZ FAJARDO</v>
          </cell>
          <cell r="L6" t="str">
            <v>MENSUAL</v>
          </cell>
          <cell r="M6">
            <v>43465</v>
          </cell>
          <cell r="N6">
            <v>43426</v>
          </cell>
          <cell r="O6" t="str">
            <v>BI HOGAR CATEGORIA D</v>
          </cell>
          <cell r="P6" t="str">
            <v>BI</v>
          </cell>
          <cell r="Q6">
            <v>564</v>
          </cell>
          <cell r="R6" t="str">
            <v>Bogota</v>
          </cell>
          <cell r="S6" t="str">
            <v>CGR</v>
          </cell>
        </row>
        <row r="7">
          <cell r="A7">
            <v>17261</v>
          </cell>
          <cell r="B7" t="str">
            <v>Activo</v>
          </cell>
          <cell r="C7">
            <v>4000000</v>
          </cell>
          <cell r="D7">
            <v>4000000</v>
          </cell>
          <cell r="E7">
            <v>48</v>
          </cell>
          <cell r="F7">
            <v>564</v>
          </cell>
          <cell r="G7">
            <v>0</v>
          </cell>
          <cell r="H7">
            <v>100377</v>
          </cell>
          <cell r="I7">
            <v>73212447</v>
          </cell>
          <cell r="J7" t="str">
            <v>FU</v>
          </cell>
          <cell r="K7" t="str">
            <v>JOSE FERNANDO HERNANDEZ HERNANDEZ</v>
          </cell>
          <cell r="L7" t="str">
            <v>MENSUAL</v>
          </cell>
          <cell r="M7">
            <v>43465</v>
          </cell>
          <cell r="N7">
            <v>43426</v>
          </cell>
          <cell r="O7" t="str">
            <v>BI HOGAR CATEGORIA D</v>
          </cell>
          <cell r="P7" t="str">
            <v>BI</v>
          </cell>
          <cell r="Q7">
            <v>564</v>
          </cell>
          <cell r="R7" t="str">
            <v>Bogota</v>
          </cell>
          <cell r="S7" t="str">
            <v>CGR</v>
          </cell>
        </row>
        <row r="8">
          <cell r="A8">
            <v>17260</v>
          </cell>
          <cell r="B8" t="str">
            <v>Activo</v>
          </cell>
          <cell r="C8">
            <v>10000000</v>
          </cell>
          <cell r="D8">
            <v>10000000</v>
          </cell>
          <cell r="E8">
            <v>48</v>
          </cell>
          <cell r="F8">
            <v>564</v>
          </cell>
          <cell r="G8">
            <v>0</v>
          </cell>
          <cell r="H8">
            <v>250942</v>
          </cell>
          <cell r="I8">
            <v>41908464</v>
          </cell>
          <cell r="J8" t="str">
            <v>FU</v>
          </cell>
          <cell r="K8" t="str">
            <v>OLGA LUCIA GALLEGO QUINTERO</v>
          </cell>
          <cell r="L8" t="str">
            <v>MENSUAL</v>
          </cell>
          <cell r="M8">
            <v>43465</v>
          </cell>
          <cell r="N8">
            <v>43431</v>
          </cell>
          <cell r="O8" t="str">
            <v>BI HOGAR CATEGORIA D</v>
          </cell>
          <cell r="P8" t="str">
            <v>BI</v>
          </cell>
          <cell r="Q8">
            <v>564</v>
          </cell>
          <cell r="R8" t="str">
            <v>Pereira</v>
          </cell>
          <cell r="S8" t="str">
            <v>CGR</v>
          </cell>
        </row>
        <row r="9">
          <cell r="A9">
            <v>17253</v>
          </cell>
          <cell r="B9" t="str">
            <v>Activo</v>
          </cell>
          <cell r="C9">
            <v>10350000</v>
          </cell>
          <cell r="D9">
            <v>10350000</v>
          </cell>
          <cell r="E9">
            <v>4</v>
          </cell>
          <cell r="F9">
            <v>546</v>
          </cell>
          <cell r="G9">
            <v>0</v>
          </cell>
          <cell r="H9">
            <v>2899840</v>
          </cell>
          <cell r="I9">
            <v>84087324</v>
          </cell>
          <cell r="J9" t="str">
            <v>FU</v>
          </cell>
          <cell r="K9" t="str">
            <v>DEIVER JOHEL VILORIA ZUBIRIA</v>
          </cell>
          <cell r="L9" t="str">
            <v>SEMESTRAL</v>
          </cell>
          <cell r="M9">
            <v>43616</v>
          </cell>
          <cell r="N9">
            <v>43431</v>
          </cell>
          <cell r="O9" t="str">
            <v>BI RECREACION  CATEGORIA D</v>
          </cell>
          <cell r="P9" t="str">
            <v>BI</v>
          </cell>
          <cell r="Q9">
            <v>546</v>
          </cell>
          <cell r="R9" t="str">
            <v>Medellin</v>
          </cell>
          <cell r="S9" t="str">
            <v>CGR</v>
          </cell>
        </row>
        <row r="10">
          <cell r="A10">
            <v>17252</v>
          </cell>
          <cell r="B10" t="str">
            <v>Activo</v>
          </cell>
          <cell r="C10">
            <v>1928364</v>
          </cell>
          <cell r="D10">
            <v>1928364</v>
          </cell>
          <cell r="E10">
            <v>48</v>
          </cell>
          <cell r="F10">
            <v>563</v>
          </cell>
          <cell r="G10">
            <v>0</v>
          </cell>
          <cell r="H10">
            <v>46629</v>
          </cell>
          <cell r="I10">
            <v>51968759</v>
          </cell>
          <cell r="J10" t="str">
            <v>FU</v>
          </cell>
          <cell r="K10" t="str">
            <v>ADRIANA JANETH MORA JAVELA</v>
          </cell>
          <cell r="L10" t="str">
            <v>MENSUAL</v>
          </cell>
          <cell r="M10">
            <v>43465</v>
          </cell>
          <cell r="N10">
            <v>43426</v>
          </cell>
          <cell r="O10" t="str">
            <v>BI HOGAR CATEGORIA C</v>
          </cell>
          <cell r="P10" t="str">
            <v>BI</v>
          </cell>
          <cell r="Q10">
            <v>563</v>
          </cell>
          <cell r="R10" t="str">
            <v>Bogota</v>
          </cell>
          <cell r="S10" t="str">
            <v>CGR</v>
          </cell>
        </row>
        <row r="11">
          <cell r="A11">
            <v>17241</v>
          </cell>
          <cell r="B11" t="str">
            <v>Activo</v>
          </cell>
          <cell r="C11">
            <v>10000000</v>
          </cell>
          <cell r="D11">
            <v>10000000</v>
          </cell>
          <cell r="E11">
            <v>48</v>
          </cell>
          <cell r="F11">
            <v>565</v>
          </cell>
          <cell r="G11">
            <v>0</v>
          </cell>
          <cell r="H11">
            <v>255526</v>
          </cell>
          <cell r="I11">
            <v>23621745</v>
          </cell>
          <cell r="J11" t="str">
            <v>FU</v>
          </cell>
          <cell r="K11" t="str">
            <v>GLENDA LUCIA PINTO ACOSTA</v>
          </cell>
          <cell r="L11" t="str">
            <v>MENSUAL</v>
          </cell>
          <cell r="M11">
            <v>43465</v>
          </cell>
          <cell r="N11">
            <v>43426</v>
          </cell>
          <cell r="O11" t="str">
            <v>BI HOGAR CATEGORIA E</v>
          </cell>
          <cell r="P11" t="str">
            <v>BI</v>
          </cell>
          <cell r="Q11">
            <v>565</v>
          </cell>
          <cell r="R11" t="str">
            <v>Bogota</v>
          </cell>
          <cell r="S11" t="str">
            <v>CGR</v>
          </cell>
        </row>
        <row r="12">
          <cell r="A12">
            <v>17240</v>
          </cell>
          <cell r="B12" t="str">
            <v>Activo</v>
          </cell>
          <cell r="C12">
            <v>6300000</v>
          </cell>
          <cell r="D12">
            <v>6300000</v>
          </cell>
          <cell r="E12">
            <v>4</v>
          </cell>
          <cell r="F12">
            <v>563</v>
          </cell>
          <cell r="G12">
            <v>0</v>
          </cell>
          <cell r="H12">
            <v>1725444</v>
          </cell>
          <cell r="I12">
            <v>9165171</v>
          </cell>
          <cell r="J12" t="str">
            <v>FU</v>
          </cell>
          <cell r="K12" t="str">
            <v>CELSO MANOTAS RANGEL</v>
          </cell>
          <cell r="L12" t="str">
            <v>SEMESTRAL</v>
          </cell>
          <cell r="M12">
            <v>43616</v>
          </cell>
          <cell r="N12">
            <v>43431</v>
          </cell>
          <cell r="O12" t="str">
            <v>BI HOGAR CATEGORIA C</v>
          </cell>
          <cell r="P12" t="str">
            <v>BI</v>
          </cell>
          <cell r="Q12">
            <v>563</v>
          </cell>
          <cell r="R12" t="str">
            <v>Cartagena</v>
          </cell>
          <cell r="S12" t="str">
            <v>CGR</v>
          </cell>
        </row>
        <row r="13">
          <cell r="A13">
            <v>17239</v>
          </cell>
          <cell r="B13" t="str">
            <v>Activo</v>
          </cell>
          <cell r="C13">
            <v>6300000</v>
          </cell>
          <cell r="D13">
            <v>6300000</v>
          </cell>
          <cell r="E13">
            <v>4</v>
          </cell>
          <cell r="F13">
            <v>563</v>
          </cell>
          <cell r="G13">
            <v>0</v>
          </cell>
          <cell r="H13">
            <v>1725444</v>
          </cell>
          <cell r="I13">
            <v>69005719</v>
          </cell>
          <cell r="J13" t="str">
            <v>FU</v>
          </cell>
          <cell r="K13" t="str">
            <v>GLORIA INES GUEVARA GOMEZ</v>
          </cell>
          <cell r="L13" t="str">
            <v>SEMESTRAL</v>
          </cell>
          <cell r="M13">
            <v>43616</v>
          </cell>
          <cell r="N13">
            <v>43431</v>
          </cell>
          <cell r="O13" t="str">
            <v>BI HOGAR CATEGORIA C</v>
          </cell>
          <cell r="P13" t="str">
            <v>BI</v>
          </cell>
          <cell r="Q13">
            <v>563</v>
          </cell>
          <cell r="R13" t="str">
            <v>Mocoa</v>
          </cell>
          <cell r="S13" t="str">
            <v>CGR</v>
          </cell>
        </row>
        <row r="14">
          <cell r="A14">
            <v>17238</v>
          </cell>
          <cell r="B14" t="str">
            <v>Activo</v>
          </cell>
          <cell r="C14">
            <v>10000000</v>
          </cell>
          <cell r="D14">
            <v>10000000</v>
          </cell>
          <cell r="E14">
            <v>48</v>
          </cell>
          <cell r="F14">
            <v>565</v>
          </cell>
          <cell r="G14">
            <v>0</v>
          </cell>
          <cell r="H14">
            <v>255526</v>
          </cell>
          <cell r="I14">
            <v>18123467</v>
          </cell>
          <cell r="J14" t="str">
            <v>FU</v>
          </cell>
          <cell r="K14" t="str">
            <v>FRANCISCO ALFREDO CHACUA ROSERO</v>
          </cell>
          <cell r="L14" t="str">
            <v>MENSUAL</v>
          </cell>
          <cell r="M14">
            <v>43465</v>
          </cell>
          <cell r="N14">
            <v>43431</v>
          </cell>
          <cell r="O14" t="str">
            <v>BI HOGAR CATEGORIA E</v>
          </cell>
          <cell r="P14" t="str">
            <v>BI</v>
          </cell>
          <cell r="Q14">
            <v>565</v>
          </cell>
          <cell r="R14" t="str">
            <v>Mocoa</v>
          </cell>
          <cell r="S14" t="str">
            <v>CGR</v>
          </cell>
        </row>
        <row r="15">
          <cell r="A15">
            <v>17237</v>
          </cell>
          <cell r="B15" t="str">
            <v>Activo</v>
          </cell>
          <cell r="C15">
            <v>10000000</v>
          </cell>
          <cell r="D15">
            <v>10000000</v>
          </cell>
          <cell r="E15">
            <v>28</v>
          </cell>
          <cell r="F15">
            <v>563</v>
          </cell>
          <cell r="G15">
            <v>0</v>
          </cell>
          <cell r="H15">
            <v>390432</v>
          </cell>
          <cell r="I15">
            <v>51577295</v>
          </cell>
          <cell r="J15" t="str">
            <v>FU</v>
          </cell>
          <cell r="K15" t="str">
            <v>MYRIAM GLADYS MARTINEZ MACIAS</v>
          </cell>
          <cell r="L15" t="str">
            <v>MENSUAL</v>
          </cell>
          <cell r="M15">
            <v>43465</v>
          </cell>
          <cell r="N15">
            <v>43426</v>
          </cell>
          <cell r="O15" t="str">
            <v>BI HOGAR CATEGORIA C</v>
          </cell>
          <cell r="P15" t="str">
            <v>BI</v>
          </cell>
          <cell r="Q15">
            <v>563</v>
          </cell>
          <cell r="R15" t="str">
            <v>Bogota</v>
          </cell>
          <cell r="S15" t="str">
            <v>CGR</v>
          </cell>
        </row>
        <row r="16">
          <cell r="A16">
            <v>17235</v>
          </cell>
          <cell r="B16" t="str">
            <v>Activo</v>
          </cell>
          <cell r="C16">
            <v>980000</v>
          </cell>
          <cell r="D16">
            <v>980000</v>
          </cell>
          <cell r="E16">
            <v>1</v>
          </cell>
          <cell r="F16">
            <v>561</v>
          </cell>
          <cell r="G16">
            <v>0</v>
          </cell>
          <cell r="H16">
            <v>1007111</v>
          </cell>
          <cell r="I16">
            <v>12200857</v>
          </cell>
          <cell r="J16" t="str">
            <v>FU</v>
          </cell>
          <cell r="K16" t="str">
            <v>Fredy Nelson Poveda Tovar</v>
          </cell>
          <cell r="L16" t="str">
            <v>SEMESTRAL</v>
          </cell>
          <cell r="M16">
            <v>43616</v>
          </cell>
          <cell r="N16">
            <v>43431</v>
          </cell>
          <cell r="O16" t="str">
            <v>BI HOGAR CATEGORIA A</v>
          </cell>
          <cell r="P16" t="str">
            <v>BI</v>
          </cell>
          <cell r="Q16">
            <v>561</v>
          </cell>
          <cell r="R16" t="str">
            <v>Neiva</v>
          </cell>
          <cell r="S16" t="str">
            <v>CGR</v>
          </cell>
        </row>
        <row r="17">
          <cell r="A17">
            <v>17234</v>
          </cell>
          <cell r="B17" t="str">
            <v>Activo</v>
          </cell>
          <cell r="C17">
            <v>11900000</v>
          </cell>
          <cell r="D17">
            <v>11900000</v>
          </cell>
          <cell r="E17">
            <v>4</v>
          </cell>
          <cell r="F17">
            <v>565</v>
          </cell>
          <cell r="G17">
            <v>0</v>
          </cell>
          <cell r="H17">
            <v>3371337</v>
          </cell>
          <cell r="I17">
            <v>63313421</v>
          </cell>
          <cell r="J17" t="str">
            <v>FU</v>
          </cell>
          <cell r="K17" t="str">
            <v>LUZ STELLA PULIDO MANTILLA</v>
          </cell>
          <cell r="L17" t="str">
            <v>SEMESTRAL</v>
          </cell>
          <cell r="M17">
            <v>43616</v>
          </cell>
          <cell r="N17">
            <v>43431</v>
          </cell>
          <cell r="O17" t="str">
            <v>BI HOGAR CATEGORIA E</v>
          </cell>
          <cell r="P17" t="str">
            <v>BI</v>
          </cell>
          <cell r="Q17">
            <v>565</v>
          </cell>
          <cell r="R17" t="str">
            <v>Giron</v>
          </cell>
          <cell r="S17" t="str">
            <v>CGR</v>
          </cell>
        </row>
        <row r="18">
          <cell r="A18">
            <v>17233</v>
          </cell>
          <cell r="B18" t="str">
            <v>Activo</v>
          </cell>
          <cell r="C18">
            <v>6000000</v>
          </cell>
          <cell r="D18">
            <v>6000000</v>
          </cell>
          <cell r="E18">
            <v>48</v>
          </cell>
          <cell r="F18">
            <v>564</v>
          </cell>
          <cell r="G18">
            <v>0</v>
          </cell>
          <cell r="H18">
            <v>150566</v>
          </cell>
          <cell r="I18">
            <v>19335687</v>
          </cell>
          <cell r="J18" t="str">
            <v>FU</v>
          </cell>
          <cell r="K18" t="str">
            <v>JOSE GABRIEL PALACIOS MESA</v>
          </cell>
          <cell r="L18" t="str">
            <v>MENSUAL</v>
          </cell>
          <cell r="M18">
            <v>43465</v>
          </cell>
          <cell r="N18">
            <v>43431</v>
          </cell>
          <cell r="O18" t="str">
            <v>BI HOGAR CATEGORIA D</v>
          </cell>
          <cell r="P18" t="str">
            <v>BI</v>
          </cell>
          <cell r="Q18">
            <v>564</v>
          </cell>
          <cell r="R18" t="str">
            <v>Facatativa</v>
          </cell>
          <cell r="S18" t="str">
            <v>CGR</v>
          </cell>
        </row>
        <row r="19">
          <cell r="A19">
            <v>17232</v>
          </cell>
          <cell r="B19" t="str">
            <v>Activo</v>
          </cell>
          <cell r="C19">
            <v>9198900</v>
          </cell>
          <cell r="D19">
            <v>9198900</v>
          </cell>
          <cell r="E19">
            <v>24</v>
          </cell>
          <cell r="F19">
            <v>565</v>
          </cell>
          <cell r="G19">
            <v>0</v>
          </cell>
          <cell r="H19">
            <v>426161</v>
          </cell>
          <cell r="I19">
            <v>51697348</v>
          </cell>
          <cell r="J19" t="str">
            <v>FU</v>
          </cell>
          <cell r="K19" t="str">
            <v>MARIA CONSTANZA RODRIGUEZ VILLAMARIN</v>
          </cell>
          <cell r="L19" t="str">
            <v>MENSUAL</v>
          </cell>
          <cell r="M19">
            <v>43465</v>
          </cell>
          <cell r="N19">
            <v>43426</v>
          </cell>
          <cell r="O19" t="str">
            <v>BI HOGAR CATEGORIA E</v>
          </cell>
          <cell r="P19" t="str">
            <v>BI</v>
          </cell>
          <cell r="Q19">
            <v>565</v>
          </cell>
          <cell r="R19" t="str">
            <v>Bogota</v>
          </cell>
          <cell r="S19" t="str">
            <v>CGR</v>
          </cell>
        </row>
        <row r="20">
          <cell r="A20">
            <v>17231</v>
          </cell>
          <cell r="B20" t="str">
            <v>Activo</v>
          </cell>
          <cell r="C20">
            <v>1200000</v>
          </cell>
          <cell r="D20">
            <v>1200000</v>
          </cell>
          <cell r="E20">
            <v>48</v>
          </cell>
          <cell r="F20">
            <v>561</v>
          </cell>
          <cell r="G20">
            <v>0</v>
          </cell>
          <cell r="H20">
            <v>27926</v>
          </cell>
          <cell r="I20">
            <v>52928267</v>
          </cell>
          <cell r="J20" t="str">
            <v>FU</v>
          </cell>
          <cell r="K20" t="str">
            <v>DIANA PATRICIA PALACIOS DIAZ</v>
          </cell>
          <cell r="L20" t="str">
            <v>MENSUAL</v>
          </cell>
          <cell r="M20">
            <v>43465</v>
          </cell>
          <cell r="N20">
            <v>43423</v>
          </cell>
          <cell r="O20" t="str">
            <v>BI HOGAR CATEGORIA A</v>
          </cell>
          <cell r="P20" t="str">
            <v>BI</v>
          </cell>
          <cell r="Q20">
            <v>561</v>
          </cell>
          <cell r="R20" t="str">
            <v>Bogota</v>
          </cell>
          <cell r="S20" t="str">
            <v>FBS</v>
          </cell>
        </row>
        <row r="21">
          <cell r="A21">
            <v>17230</v>
          </cell>
          <cell r="B21" t="str">
            <v>Activo</v>
          </cell>
          <cell r="C21">
            <v>10350000</v>
          </cell>
          <cell r="D21">
            <v>10350000</v>
          </cell>
          <cell r="E21">
            <v>4</v>
          </cell>
          <cell r="F21">
            <v>546</v>
          </cell>
          <cell r="G21">
            <v>0</v>
          </cell>
          <cell r="H21">
            <v>2899840</v>
          </cell>
          <cell r="I21">
            <v>26421795</v>
          </cell>
          <cell r="J21" t="str">
            <v>FU</v>
          </cell>
          <cell r="K21" t="str">
            <v>FRANCY DEL PILAR BAHAMON BUENDIA</v>
          </cell>
          <cell r="L21" t="str">
            <v>SEMESTRAL</v>
          </cell>
          <cell r="M21">
            <v>43616</v>
          </cell>
          <cell r="N21">
            <v>43426</v>
          </cell>
          <cell r="O21" t="str">
            <v>BI RECREACION  CATEGORIA D</v>
          </cell>
          <cell r="P21" t="str">
            <v>BI</v>
          </cell>
          <cell r="Q21">
            <v>546</v>
          </cell>
          <cell r="R21" t="str">
            <v>Bogota</v>
          </cell>
          <cell r="S21" t="str">
            <v>CGR</v>
          </cell>
        </row>
        <row r="22">
          <cell r="A22">
            <v>17228</v>
          </cell>
          <cell r="B22" t="str">
            <v>Activo</v>
          </cell>
          <cell r="C22">
            <v>2500000</v>
          </cell>
          <cell r="D22">
            <v>2500000</v>
          </cell>
          <cell r="E22">
            <v>48</v>
          </cell>
          <cell r="F22">
            <v>562</v>
          </cell>
          <cell r="G22">
            <v>0</v>
          </cell>
          <cell r="H22">
            <v>59314</v>
          </cell>
          <cell r="I22">
            <v>79821485</v>
          </cell>
          <cell r="J22" t="str">
            <v>FU</v>
          </cell>
          <cell r="K22" t="str">
            <v>NELSON OCTAVIO RODRIGUEZ RODRIGUEZ</v>
          </cell>
          <cell r="L22" t="str">
            <v>MENSUAL</v>
          </cell>
          <cell r="M22">
            <v>43465</v>
          </cell>
          <cell r="N22">
            <v>43423</v>
          </cell>
          <cell r="O22" t="str">
            <v>BI HOGAR CATEGORIA B</v>
          </cell>
          <cell r="P22" t="str">
            <v>BI</v>
          </cell>
          <cell r="Q22">
            <v>562</v>
          </cell>
          <cell r="R22" t="str">
            <v>Soacha</v>
          </cell>
          <cell r="S22" t="str">
            <v>FBS</v>
          </cell>
        </row>
        <row r="23">
          <cell r="A23">
            <v>17227</v>
          </cell>
          <cell r="B23" t="str">
            <v>Activo</v>
          </cell>
          <cell r="C23">
            <v>3500000</v>
          </cell>
          <cell r="D23">
            <v>3500000</v>
          </cell>
          <cell r="E23">
            <v>48</v>
          </cell>
          <cell r="F23">
            <v>562</v>
          </cell>
          <cell r="G23">
            <v>0</v>
          </cell>
          <cell r="H23">
            <v>83039</v>
          </cell>
          <cell r="I23">
            <v>79999677</v>
          </cell>
          <cell r="J23" t="str">
            <v>FU</v>
          </cell>
          <cell r="K23" t="str">
            <v>HAROLD ENRIQUE MUÑOZ QUIROZ</v>
          </cell>
          <cell r="L23" t="str">
            <v>MENSUAL</v>
          </cell>
          <cell r="M23">
            <v>43465</v>
          </cell>
          <cell r="N23">
            <v>43423</v>
          </cell>
          <cell r="O23" t="str">
            <v>BI HOGAR CATEGORIA B</v>
          </cell>
          <cell r="P23" t="str">
            <v>BI</v>
          </cell>
          <cell r="Q23">
            <v>562</v>
          </cell>
          <cell r="R23" t="str">
            <v>Soacha</v>
          </cell>
          <cell r="S23" t="str">
            <v>FBS</v>
          </cell>
        </row>
        <row r="24">
          <cell r="A24">
            <v>17226</v>
          </cell>
          <cell r="B24" t="str">
            <v>Activo</v>
          </cell>
          <cell r="C24">
            <v>8963346</v>
          </cell>
          <cell r="D24">
            <v>8963346</v>
          </cell>
          <cell r="E24">
            <v>48</v>
          </cell>
          <cell r="F24">
            <v>564</v>
          </cell>
          <cell r="G24">
            <v>0</v>
          </cell>
          <cell r="H24">
            <v>224928</v>
          </cell>
          <cell r="I24">
            <v>52173796</v>
          </cell>
          <cell r="J24" t="str">
            <v>FU</v>
          </cell>
          <cell r="K24" t="str">
            <v>NANCY PATRICIA JUNCO OLARTE</v>
          </cell>
          <cell r="L24" t="str">
            <v>MENSUAL</v>
          </cell>
          <cell r="M24">
            <v>43465</v>
          </cell>
          <cell r="N24">
            <v>43426</v>
          </cell>
          <cell r="O24" t="str">
            <v>BI HOGAR CATEGORIA D</v>
          </cell>
          <cell r="P24" t="str">
            <v>BI</v>
          </cell>
          <cell r="Q24">
            <v>564</v>
          </cell>
          <cell r="R24" t="str">
            <v>Bogota</v>
          </cell>
          <cell r="S24" t="str">
            <v>CGR</v>
          </cell>
        </row>
        <row r="25">
          <cell r="A25">
            <v>17224</v>
          </cell>
          <cell r="B25" t="str">
            <v>Activo</v>
          </cell>
          <cell r="C25">
            <v>10350000</v>
          </cell>
          <cell r="D25">
            <v>10350000</v>
          </cell>
          <cell r="E25">
            <v>4</v>
          </cell>
          <cell r="F25">
            <v>564</v>
          </cell>
          <cell r="G25">
            <v>0</v>
          </cell>
          <cell r="H25">
            <v>2899840</v>
          </cell>
          <cell r="I25">
            <v>7490380</v>
          </cell>
          <cell r="J25" t="str">
            <v>FU</v>
          </cell>
          <cell r="K25" t="str">
            <v>CARLOS HERNANDO JIMENEZ LOZANO</v>
          </cell>
          <cell r="L25" t="str">
            <v>SEMESTRAL</v>
          </cell>
          <cell r="M25">
            <v>43616</v>
          </cell>
          <cell r="N25">
            <v>43431</v>
          </cell>
          <cell r="O25" t="str">
            <v>BI HOGAR CATEGORIA D</v>
          </cell>
          <cell r="P25" t="str">
            <v>BI</v>
          </cell>
          <cell r="Q25">
            <v>564</v>
          </cell>
          <cell r="R25" t="str">
            <v>Villavicencio</v>
          </cell>
          <cell r="S25" t="str">
            <v>CGR</v>
          </cell>
        </row>
        <row r="26">
          <cell r="A26">
            <v>17222</v>
          </cell>
          <cell r="B26" t="str">
            <v>Activo</v>
          </cell>
          <cell r="C26">
            <v>8000000</v>
          </cell>
          <cell r="D26">
            <v>8000000</v>
          </cell>
          <cell r="E26">
            <v>4</v>
          </cell>
          <cell r="F26">
            <v>546</v>
          </cell>
          <cell r="G26">
            <v>0</v>
          </cell>
          <cell r="H26">
            <v>2241422</v>
          </cell>
          <cell r="I26">
            <v>31888413</v>
          </cell>
          <cell r="J26" t="str">
            <v>FU</v>
          </cell>
          <cell r="K26" t="str">
            <v>MONICA GIRALDO QUIÑONEZ</v>
          </cell>
          <cell r="L26" t="str">
            <v>SEMESTRAL</v>
          </cell>
          <cell r="M26">
            <v>43616</v>
          </cell>
          <cell r="N26">
            <v>43431</v>
          </cell>
          <cell r="O26" t="str">
            <v>BI RECREACION  CATEGORIA D</v>
          </cell>
          <cell r="P26" t="str">
            <v>BI</v>
          </cell>
          <cell r="Q26">
            <v>546</v>
          </cell>
          <cell r="R26" t="str">
            <v>Cali</v>
          </cell>
          <cell r="S26" t="str">
            <v>CGR</v>
          </cell>
        </row>
        <row r="27">
          <cell r="A27">
            <v>17221</v>
          </cell>
          <cell r="B27" t="str">
            <v>Activo</v>
          </cell>
          <cell r="C27">
            <v>7999000</v>
          </cell>
          <cell r="D27">
            <v>7999000</v>
          </cell>
          <cell r="E27">
            <v>4</v>
          </cell>
          <cell r="F27">
            <v>565</v>
          </cell>
          <cell r="G27">
            <v>0</v>
          </cell>
          <cell r="H27">
            <v>2266162</v>
          </cell>
          <cell r="I27">
            <v>98379405</v>
          </cell>
          <cell r="J27" t="str">
            <v>FU</v>
          </cell>
          <cell r="K27" t="str">
            <v>HEYMAR MAURICIO RAMIREZ ALBAN</v>
          </cell>
          <cell r="L27" t="str">
            <v>SEMESTRAL</v>
          </cell>
          <cell r="M27">
            <v>43616</v>
          </cell>
          <cell r="N27">
            <v>43431</v>
          </cell>
          <cell r="O27" t="str">
            <v>BI HOGAR CATEGORIA E</v>
          </cell>
          <cell r="P27" t="str">
            <v>BI</v>
          </cell>
          <cell r="Q27">
            <v>565</v>
          </cell>
          <cell r="R27" t="str">
            <v>Palmira</v>
          </cell>
          <cell r="S27" t="str">
            <v>CGR</v>
          </cell>
        </row>
        <row r="28">
          <cell r="A28">
            <v>17219</v>
          </cell>
          <cell r="B28" t="str">
            <v>Activo</v>
          </cell>
          <cell r="C28">
            <v>10350000</v>
          </cell>
          <cell r="D28">
            <v>10350000</v>
          </cell>
          <cell r="E28">
            <v>4</v>
          </cell>
          <cell r="F28">
            <v>564</v>
          </cell>
          <cell r="G28">
            <v>0</v>
          </cell>
          <cell r="H28">
            <v>2899840</v>
          </cell>
          <cell r="I28">
            <v>41659492</v>
          </cell>
          <cell r="J28" t="str">
            <v>FU</v>
          </cell>
          <cell r="K28" t="str">
            <v>MARTHA ELENA BARRERA MEDINA</v>
          </cell>
          <cell r="L28" t="str">
            <v>SEMESTRAL</v>
          </cell>
          <cell r="M28">
            <v>43616</v>
          </cell>
          <cell r="N28">
            <v>43426</v>
          </cell>
          <cell r="O28" t="str">
            <v>BI HOGAR CATEGORIA D</v>
          </cell>
          <cell r="P28" t="str">
            <v>BI</v>
          </cell>
          <cell r="Q28">
            <v>564</v>
          </cell>
          <cell r="R28" t="str">
            <v>Chia</v>
          </cell>
          <cell r="S28" t="str">
            <v>CGR</v>
          </cell>
        </row>
        <row r="29">
          <cell r="A29">
            <v>17218</v>
          </cell>
          <cell r="B29" t="str">
            <v>Activo</v>
          </cell>
          <cell r="C29">
            <v>1835000</v>
          </cell>
          <cell r="D29">
            <v>1835000</v>
          </cell>
          <cell r="E29">
            <v>48</v>
          </cell>
          <cell r="F29">
            <v>539</v>
          </cell>
          <cell r="G29">
            <v>0</v>
          </cell>
          <cell r="H29">
            <v>44372</v>
          </cell>
          <cell r="I29">
            <v>41784321</v>
          </cell>
          <cell r="J29" t="str">
            <v>FU</v>
          </cell>
          <cell r="K29" t="str">
            <v>OLGA MARCELA AMAYA GARCIA</v>
          </cell>
          <cell r="L29" t="str">
            <v>MENSUAL</v>
          </cell>
          <cell r="M29">
            <v>43465</v>
          </cell>
          <cell r="N29">
            <v>43423</v>
          </cell>
          <cell r="O29" t="str">
            <v>BI EDUCACION CATEGORIA C</v>
          </cell>
          <cell r="P29" t="str">
            <v>BI</v>
          </cell>
          <cell r="Q29">
            <v>539</v>
          </cell>
          <cell r="R29" t="str">
            <v>Bogota</v>
          </cell>
          <cell r="S29" t="str">
            <v>FBS</v>
          </cell>
        </row>
        <row r="30">
          <cell r="A30">
            <v>17217</v>
          </cell>
          <cell r="B30" t="str">
            <v>Activo</v>
          </cell>
          <cell r="C30">
            <v>6000000</v>
          </cell>
          <cell r="D30">
            <v>6000000</v>
          </cell>
          <cell r="E30">
            <v>48</v>
          </cell>
          <cell r="F30">
            <v>565</v>
          </cell>
          <cell r="G30">
            <v>0</v>
          </cell>
          <cell r="H30">
            <v>153316</v>
          </cell>
          <cell r="I30">
            <v>12963248</v>
          </cell>
          <cell r="J30" t="str">
            <v>FU</v>
          </cell>
          <cell r="K30" t="str">
            <v>ENRIQUE HERNANDO ENRIQUEZ FERNANDEZ</v>
          </cell>
          <cell r="L30" t="str">
            <v>MENSUAL</v>
          </cell>
          <cell r="M30">
            <v>43465</v>
          </cell>
          <cell r="N30">
            <v>43431</v>
          </cell>
          <cell r="O30" t="str">
            <v>BI HOGAR CATEGORIA E</v>
          </cell>
          <cell r="P30" t="str">
            <v>BI</v>
          </cell>
          <cell r="Q30">
            <v>565</v>
          </cell>
          <cell r="R30" t="str">
            <v>Armenia</v>
          </cell>
          <cell r="S30" t="str">
            <v>CGR</v>
          </cell>
        </row>
        <row r="31">
          <cell r="A31">
            <v>17215</v>
          </cell>
          <cell r="B31" t="str">
            <v>Activo</v>
          </cell>
          <cell r="C31">
            <v>4500000</v>
          </cell>
          <cell r="D31">
            <v>4500000</v>
          </cell>
          <cell r="E31">
            <v>4</v>
          </cell>
          <cell r="F31">
            <v>564</v>
          </cell>
          <cell r="G31">
            <v>0</v>
          </cell>
          <cell r="H31">
            <v>1260800</v>
          </cell>
          <cell r="I31">
            <v>40727036</v>
          </cell>
          <cell r="J31" t="str">
            <v>FU</v>
          </cell>
          <cell r="K31" t="str">
            <v>ELIZABETH LIZCANO RIVERA</v>
          </cell>
          <cell r="L31" t="str">
            <v>SEMESTRAL</v>
          </cell>
          <cell r="M31">
            <v>43616</v>
          </cell>
          <cell r="N31">
            <v>43431</v>
          </cell>
          <cell r="O31" t="str">
            <v>BI HOGAR CATEGORIA D</v>
          </cell>
          <cell r="P31" t="str">
            <v>BI</v>
          </cell>
          <cell r="Q31">
            <v>564</v>
          </cell>
          <cell r="R31" t="str">
            <v>Neiva</v>
          </cell>
          <cell r="S31" t="str">
            <v>CGR</v>
          </cell>
        </row>
        <row r="32">
          <cell r="A32">
            <v>17214</v>
          </cell>
          <cell r="B32" t="str">
            <v>Activo</v>
          </cell>
          <cell r="C32">
            <v>6300000</v>
          </cell>
          <cell r="D32">
            <v>6300000</v>
          </cell>
          <cell r="E32">
            <v>4</v>
          </cell>
          <cell r="F32">
            <v>563</v>
          </cell>
          <cell r="G32">
            <v>0</v>
          </cell>
          <cell r="H32">
            <v>1725444</v>
          </cell>
          <cell r="I32">
            <v>79987273</v>
          </cell>
          <cell r="J32" t="str">
            <v>FU</v>
          </cell>
          <cell r="K32" t="str">
            <v>GUSTAVO CIPAGAUTA MORA</v>
          </cell>
          <cell r="L32" t="str">
            <v>SEMESTRAL</v>
          </cell>
          <cell r="M32">
            <v>43616</v>
          </cell>
          <cell r="N32">
            <v>43426</v>
          </cell>
          <cell r="O32" t="str">
            <v>BI HOGAR CATEGORIA C</v>
          </cell>
          <cell r="P32" t="str">
            <v>BI</v>
          </cell>
          <cell r="Q32">
            <v>563</v>
          </cell>
          <cell r="R32" t="str">
            <v>Bogota</v>
          </cell>
          <cell r="S32" t="str">
            <v>CGR</v>
          </cell>
        </row>
        <row r="33">
          <cell r="A33">
            <v>17213</v>
          </cell>
          <cell r="B33" t="str">
            <v>Activo</v>
          </cell>
          <cell r="C33">
            <v>4400000</v>
          </cell>
          <cell r="D33">
            <v>4400000</v>
          </cell>
          <cell r="E33">
            <v>24</v>
          </cell>
          <cell r="F33">
            <v>563</v>
          </cell>
          <cell r="G33">
            <v>0</v>
          </cell>
          <cell r="H33">
            <v>198006</v>
          </cell>
          <cell r="I33">
            <v>19440763</v>
          </cell>
          <cell r="J33" t="str">
            <v>FU</v>
          </cell>
          <cell r="K33" t="str">
            <v>GABRIEL HERNANDO PALOMINO BETANCOURT</v>
          </cell>
          <cell r="L33" t="str">
            <v>MENSUAL</v>
          </cell>
          <cell r="M33">
            <v>43465</v>
          </cell>
          <cell r="N33">
            <v>43431</v>
          </cell>
          <cell r="O33" t="str">
            <v>BI HOGAR CATEGORIA C</v>
          </cell>
          <cell r="P33" t="str">
            <v>BI</v>
          </cell>
          <cell r="Q33">
            <v>563</v>
          </cell>
          <cell r="R33" t="str">
            <v>Bogota</v>
          </cell>
          <cell r="S33" t="str">
            <v>CGR</v>
          </cell>
        </row>
        <row r="34">
          <cell r="A34">
            <v>17211</v>
          </cell>
          <cell r="B34" t="str">
            <v>Activo</v>
          </cell>
          <cell r="C34">
            <v>5000000</v>
          </cell>
          <cell r="D34">
            <v>5000000</v>
          </cell>
          <cell r="E34">
            <v>30</v>
          </cell>
          <cell r="F34">
            <v>563</v>
          </cell>
          <cell r="G34">
            <v>0</v>
          </cell>
          <cell r="H34">
            <v>183307</v>
          </cell>
          <cell r="I34">
            <v>51979640</v>
          </cell>
          <cell r="J34" t="str">
            <v>FU</v>
          </cell>
          <cell r="K34" t="str">
            <v>LEONOR VELASCO DAZA</v>
          </cell>
          <cell r="L34" t="str">
            <v>MENSUAL</v>
          </cell>
          <cell r="M34">
            <v>43465</v>
          </cell>
          <cell r="N34">
            <v>43426</v>
          </cell>
          <cell r="O34" t="str">
            <v>BI HOGAR CATEGORIA C</v>
          </cell>
          <cell r="P34" t="str">
            <v>BI</v>
          </cell>
          <cell r="Q34">
            <v>563</v>
          </cell>
          <cell r="R34" t="str">
            <v>Bogota</v>
          </cell>
          <cell r="S34" t="str">
            <v>CGR</v>
          </cell>
        </row>
        <row r="35">
          <cell r="A35">
            <v>17209</v>
          </cell>
          <cell r="B35" t="str">
            <v>Activo</v>
          </cell>
          <cell r="C35">
            <v>10468642</v>
          </cell>
          <cell r="D35">
            <v>10468642</v>
          </cell>
          <cell r="E35">
            <v>48</v>
          </cell>
          <cell r="F35">
            <v>563</v>
          </cell>
          <cell r="G35">
            <v>0</v>
          </cell>
          <cell r="H35">
            <v>253138</v>
          </cell>
          <cell r="I35">
            <v>52385978</v>
          </cell>
          <cell r="J35" t="str">
            <v>FU</v>
          </cell>
          <cell r="K35" t="str">
            <v>DORAYMA FERNANDEZPEREZ</v>
          </cell>
          <cell r="L35" t="str">
            <v>MENSUAL</v>
          </cell>
          <cell r="M35">
            <v>43465</v>
          </cell>
          <cell r="N35">
            <v>43426</v>
          </cell>
          <cell r="O35" t="str">
            <v>BI HOGAR CATEGORIA C</v>
          </cell>
          <cell r="P35" t="str">
            <v>BI</v>
          </cell>
          <cell r="Q35">
            <v>563</v>
          </cell>
          <cell r="R35" t="str">
            <v>Bogota</v>
          </cell>
          <cell r="S35" t="str">
            <v>CGR</v>
          </cell>
        </row>
        <row r="36">
          <cell r="A36">
            <v>17208</v>
          </cell>
          <cell r="B36" t="str">
            <v>Activo</v>
          </cell>
          <cell r="C36">
            <v>11640505</v>
          </cell>
          <cell r="D36">
            <v>11640505</v>
          </cell>
          <cell r="E36">
            <v>36</v>
          </cell>
          <cell r="F36">
            <v>564</v>
          </cell>
          <cell r="G36">
            <v>0</v>
          </cell>
          <cell r="H36">
            <v>372550</v>
          </cell>
          <cell r="I36">
            <v>51655157</v>
          </cell>
          <cell r="J36" t="str">
            <v>FU</v>
          </cell>
          <cell r="K36" t="str">
            <v>GLORIA CECILIA GONZALEZ VIVAS</v>
          </cell>
          <cell r="L36" t="str">
            <v>MENSUAL</v>
          </cell>
          <cell r="M36">
            <v>43465</v>
          </cell>
          <cell r="N36">
            <v>43431</v>
          </cell>
          <cell r="O36" t="str">
            <v>BI HOGAR CATEGORIA D</v>
          </cell>
          <cell r="P36" t="str">
            <v>BI</v>
          </cell>
          <cell r="Q36">
            <v>564</v>
          </cell>
          <cell r="R36" t="str">
            <v>Bogota</v>
          </cell>
          <cell r="S36" t="str">
            <v>CGR</v>
          </cell>
        </row>
        <row r="37">
          <cell r="A37">
            <v>17207</v>
          </cell>
          <cell r="B37" t="str">
            <v>Activo</v>
          </cell>
          <cell r="C37">
            <v>10350000</v>
          </cell>
          <cell r="D37">
            <v>10350000</v>
          </cell>
          <cell r="E37">
            <v>4</v>
          </cell>
          <cell r="F37">
            <v>564</v>
          </cell>
          <cell r="G37">
            <v>0</v>
          </cell>
          <cell r="H37">
            <v>2899840</v>
          </cell>
          <cell r="I37">
            <v>39555540</v>
          </cell>
          <cell r="J37" t="str">
            <v>FU</v>
          </cell>
          <cell r="K37" t="str">
            <v>MARTHA LOURDE PENA MELO</v>
          </cell>
          <cell r="L37" t="str">
            <v>SEMESTRAL</v>
          </cell>
          <cell r="M37">
            <v>43616</v>
          </cell>
          <cell r="N37">
            <v>43426</v>
          </cell>
          <cell r="O37" t="str">
            <v>BI HOGAR CATEGORIA D</v>
          </cell>
          <cell r="P37" t="str">
            <v>BI</v>
          </cell>
          <cell r="Q37">
            <v>564</v>
          </cell>
          <cell r="R37" t="str">
            <v>Bogota</v>
          </cell>
          <cell r="S37" t="str">
            <v>CGR</v>
          </cell>
        </row>
        <row r="38">
          <cell r="A38">
            <v>17206</v>
          </cell>
          <cell r="B38" t="str">
            <v>Activo</v>
          </cell>
          <cell r="C38">
            <v>11640505</v>
          </cell>
          <cell r="D38">
            <v>11640505</v>
          </cell>
          <cell r="E38">
            <v>48</v>
          </cell>
          <cell r="F38">
            <v>546</v>
          </cell>
          <cell r="G38">
            <v>0</v>
          </cell>
          <cell r="H38">
            <v>292109</v>
          </cell>
          <cell r="I38">
            <v>19451855</v>
          </cell>
          <cell r="J38" t="str">
            <v>FU</v>
          </cell>
          <cell r="K38" t="str">
            <v>JAIRO TOVAR CORDOBA</v>
          </cell>
          <cell r="L38" t="str">
            <v>MENSUAL</v>
          </cell>
          <cell r="M38">
            <v>43465</v>
          </cell>
          <cell r="N38">
            <v>43431</v>
          </cell>
          <cell r="O38" t="str">
            <v>BI RECREACION  CATEGORIA D</v>
          </cell>
          <cell r="P38" t="str">
            <v>BI</v>
          </cell>
          <cell r="Q38">
            <v>546</v>
          </cell>
          <cell r="R38" t="str">
            <v>Bogota</v>
          </cell>
          <cell r="S38" t="str">
            <v>CGR</v>
          </cell>
        </row>
        <row r="39">
          <cell r="A39">
            <v>17205</v>
          </cell>
          <cell r="B39" t="str">
            <v>Activo</v>
          </cell>
          <cell r="C39">
            <v>11600000</v>
          </cell>
          <cell r="D39">
            <v>11600000</v>
          </cell>
          <cell r="E39">
            <v>48</v>
          </cell>
          <cell r="F39">
            <v>564</v>
          </cell>
          <cell r="G39">
            <v>0</v>
          </cell>
          <cell r="H39">
            <v>291093</v>
          </cell>
          <cell r="I39">
            <v>41213933</v>
          </cell>
          <cell r="J39" t="str">
            <v>FU</v>
          </cell>
          <cell r="K39" t="str">
            <v>MARIA SUGEI TAPIAS</v>
          </cell>
          <cell r="L39" t="str">
            <v>MENSUAL</v>
          </cell>
          <cell r="M39">
            <v>43465</v>
          </cell>
          <cell r="N39">
            <v>43431</v>
          </cell>
          <cell r="O39" t="str">
            <v>BI HOGAR CATEGORIA D</v>
          </cell>
          <cell r="P39" t="str">
            <v>BI</v>
          </cell>
          <cell r="Q39">
            <v>564</v>
          </cell>
          <cell r="R39" t="str">
            <v>Villavicencio</v>
          </cell>
          <cell r="S39" t="str">
            <v>CGR</v>
          </cell>
        </row>
        <row r="40">
          <cell r="A40">
            <v>17204</v>
          </cell>
          <cell r="B40" t="str">
            <v>Activo</v>
          </cell>
          <cell r="C40">
            <v>11249884</v>
          </cell>
          <cell r="D40">
            <v>11249884</v>
          </cell>
          <cell r="E40">
            <v>48</v>
          </cell>
          <cell r="F40">
            <v>564</v>
          </cell>
          <cell r="G40">
            <v>0</v>
          </cell>
          <cell r="H40">
            <v>282307</v>
          </cell>
          <cell r="I40">
            <v>92030378</v>
          </cell>
          <cell r="J40" t="str">
            <v>FU</v>
          </cell>
          <cell r="K40" t="str">
            <v>JHON RICARDO HERNANDEZ ROMERO</v>
          </cell>
          <cell r="L40" t="str">
            <v>MENSUAL</v>
          </cell>
          <cell r="M40">
            <v>43465</v>
          </cell>
          <cell r="N40">
            <v>43426</v>
          </cell>
          <cell r="O40" t="str">
            <v>BI HOGAR CATEGORIA D</v>
          </cell>
          <cell r="P40" t="str">
            <v>BI</v>
          </cell>
          <cell r="Q40">
            <v>564</v>
          </cell>
          <cell r="R40" t="str">
            <v>Bogota</v>
          </cell>
          <cell r="S40" t="str">
            <v>CGR</v>
          </cell>
        </row>
        <row r="41">
          <cell r="A41">
            <v>17203</v>
          </cell>
          <cell r="B41" t="str">
            <v>Activo</v>
          </cell>
          <cell r="C41">
            <v>6300000</v>
          </cell>
          <cell r="D41">
            <v>6300000</v>
          </cell>
          <cell r="E41">
            <v>4</v>
          </cell>
          <cell r="F41">
            <v>563</v>
          </cell>
          <cell r="G41">
            <v>0</v>
          </cell>
          <cell r="H41">
            <v>1725444</v>
          </cell>
          <cell r="I41">
            <v>21118096</v>
          </cell>
          <cell r="J41" t="str">
            <v>FU</v>
          </cell>
          <cell r="K41" t="str">
            <v>LUZ ALEIDA GARCIA CAMPOS</v>
          </cell>
          <cell r="L41" t="str">
            <v>SEMESTRAL</v>
          </cell>
          <cell r="M41">
            <v>43616</v>
          </cell>
          <cell r="N41">
            <v>43431</v>
          </cell>
          <cell r="O41" t="str">
            <v>BI HOGAR CATEGORIA C</v>
          </cell>
          <cell r="P41" t="str">
            <v>BI</v>
          </cell>
          <cell r="Q41">
            <v>563</v>
          </cell>
          <cell r="R41" t="str">
            <v>Bogota</v>
          </cell>
          <cell r="S41" t="str">
            <v>CGR</v>
          </cell>
        </row>
        <row r="42">
          <cell r="A42">
            <v>17202</v>
          </cell>
          <cell r="B42" t="str">
            <v>Activo</v>
          </cell>
          <cell r="C42">
            <v>11953002</v>
          </cell>
          <cell r="D42">
            <v>11953002</v>
          </cell>
          <cell r="E42">
            <v>48</v>
          </cell>
          <cell r="F42">
            <v>565</v>
          </cell>
          <cell r="G42">
            <v>0</v>
          </cell>
          <cell r="H42">
            <v>305430</v>
          </cell>
          <cell r="I42">
            <v>51644367</v>
          </cell>
          <cell r="J42" t="str">
            <v>FU</v>
          </cell>
          <cell r="K42" t="str">
            <v>BEATRIZ RANGEL MARTINEZ</v>
          </cell>
          <cell r="L42" t="str">
            <v>MENSUAL</v>
          </cell>
          <cell r="M42">
            <v>43465</v>
          </cell>
          <cell r="N42">
            <v>43431</v>
          </cell>
          <cell r="O42" t="str">
            <v>BI HOGAR CATEGORIA E</v>
          </cell>
          <cell r="P42" t="str">
            <v>BI</v>
          </cell>
          <cell r="Q42">
            <v>565</v>
          </cell>
          <cell r="R42" t="str">
            <v>Bogota</v>
          </cell>
          <cell r="S42" t="str">
            <v>CGR</v>
          </cell>
        </row>
        <row r="43">
          <cell r="A43">
            <v>17201</v>
          </cell>
          <cell r="B43" t="str">
            <v>Activo</v>
          </cell>
          <cell r="C43">
            <v>5714920</v>
          </cell>
          <cell r="D43">
            <v>5714920</v>
          </cell>
          <cell r="E43">
            <v>24</v>
          </cell>
          <cell r="F43">
            <v>545</v>
          </cell>
          <cell r="G43">
            <v>0</v>
          </cell>
          <cell r="H43">
            <v>257179</v>
          </cell>
          <cell r="I43">
            <v>27347599</v>
          </cell>
          <cell r="J43" t="str">
            <v>FU</v>
          </cell>
          <cell r="K43" t="str">
            <v>GLORIA ESPERANZA ALVARADO ERAZO</v>
          </cell>
          <cell r="L43" t="str">
            <v>MENSUAL</v>
          </cell>
          <cell r="M43">
            <v>43465</v>
          </cell>
          <cell r="N43">
            <v>43431</v>
          </cell>
          <cell r="O43" t="str">
            <v>BI RECREACION CATEGORIA C</v>
          </cell>
          <cell r="P43" t="str">
            <v>BI</v>
          </cell>
          <cell r="Q43">
            <v>545</v>
          </cell>
          <cell r="R43" t="str">
            <v>Pasto</v>
          </cell>
          <cell r="S43" t="str">
            <v>CGR</v>
          </cell>
        </row>
        <row r="44">
          <cell r="A44">
            <v>17200</v>
          </cell>
          <cell r="B44" t="str">
            <v>Activo</v>
          </cell>
          <cell r="C44">
            <v>10000000</v>
          </cell>
          <cell r="D44">
            <v>10000000</v>
          </cell>
          <cell r="E44">
            <v>24</v>
          </cell>
          <cell r="F44">
            <v>563</v>
          </cell>
          <cell r="G44">
            <v>0</v>
          </cell>
          <cell r="H44">
            <v>450012</v>
          </cell>
          <cell r="I44">
            <v>39525344</v>
          </cell>
          <cell r="J44" t="str">
            <v>FU</v>
          </cell>
          <cell r="K44" t="str">
            <v>JANNETTE CRISTINA ROJAS ROJAS</v>
          </cell>
          <cell r="L44" t="str">
            <v>MENSUAL</v>
          </cell>
          <cell r="M44">
            <v>43465</v>
          </cell>
          <cell r="N44">
            <v>43431</v>
          </cell>
          <cell r="O44" t="str">
            <v>BI HOGAR CATEGORIA C</v>
          </cell>
          <cell r="P44" t="str">
            <v>BI</v>
          </cell>
          <cell r="Q44">
            <v>563</v>
          </cell>
          <cell r="R44" t="str">
            <v>Bogota</v>
          </cell>
          <cell r="S44" t="str">
            <v>CGR</v>
          </cell>
        </row>
        <row r="45">
          <cell r="A45">
            <v>17199</v>
          </cell>
          <cell r="B45" t="str">
            <v>Activo</v>
          </cell>
          <cell r="C45">
            <v>12577996</v>
          </cell>
          <cell r="D45">
            <v>12577996</v>
          </cell>
          <cell r="E45">
            <v>48</v>
          </cell>
          <cell r="F45">
            <v>548</v>
          </cell>
          <cell r="G45">
            <v>0</v>
          </cell>
          <cell r="H45">
            <v>327177</v>
          </cell>
          <cell r="I45">
            <v>93360896</v>
          </cell>
          <cell r="J45" t="str">
            <v>FU</v>
          </cell>
          <cell r="K45" t="str">
            <v>EDGAR RICARDO LADINO</v>
          </cell>
          <cell r="L45" t="str">
            <v>MENSUAL</v>
          </cell>
          <cell r="M45">
            <v>43465</v>
          </cell>
          <cell r="N45">
            <v>43426</v>
          </cell>
          <cell r="O45" t="str">
            <v>BI  RECREACION  CATEGORIA F</v>
          </cell>
          <cell r="P45" t="str">
            <v>BI</v>
          </cell>
          <cell r="Q45">
            <v>548</v>
          </cell>
          <cell r="R45" t="str">
            <v>Ibague</v>
          </cell>
          <cell r="S45" t="str">
            <v>CGR</v>
          </cell>
        </row>
        <row r="46">
          <cell r="A46">
            <v>17198</v>
          </cell>
          <cell r="B46" t="str">
            <v>Activo</v>
          </cell>
          <cell r="C46">
            <v>5854000</v>
          </cell>
          <cell r="D46">
            <v>5854000</v>
          </cell>
          <cell r="E46">
            <v>48</v>
          </cell>
          <cell r="F46">
            <v>559</v>
          </cell>
          <cell r="G46">
            <v>0</v>
          </cell>
          <cell r="H46">
            <v>149585</v>
          </cell>
          <cell r="I46">
            <v>12721857</v>
          </cell>
          <cell r="J46" t="str">
            <v>FU</v>
          </cell>
          <cell r="K46" t="str">
            <v>ciro alfonso jimenez suarez</v>
          </cell>
          <cell r="L46" t="str">
            <v>MENSUAL</v>
          </cell>
          <cell r="M46">
            <v>43465</v>
          </cell>
          <cell r="N46">
            <v>43431</v>
          </cell>
          <cell r="O46" t="str">
            <v>BI SALUD  CATEGORIA E</v>
          </cell>
          <cell r="P46" t="str">
            <v>BI</v>
          </cell>
          <cell r="Q46">
            <v>559</v>
          </cell>
          <cell r="R46" t="str">
            <v>Valledupar</v>
          </cell>
          <cell r="S46" t="str">
            <v>CGR</v>
          </cell>
        </row>
        <row r="47">
          <cell r="A47">
            <v>17095</v>
          </cell>
          <cell r="B47" t="str">
            <v>Activo</v>
          </cell>
          <cell r="C47">
            <v>10350000</v>
          </cell>
          <cell r="D47">
            <v>10350000</v>
          </cell>
          <cell r="E47">
            <v>4</v>
          </cell>
          <cell r="F47">
            <v>564</v>
          </cell>
          <cell r="G47">
            <v>0</v>
          </cell>
          <cell r="H47">
            <v>2899840</v>
          </cell>
          <cell r="I47">
            <v>41892463</v>
          </cell>
          <cell r="J47" t="str">
            <v>FU</v>
          </cell>
          <cell r="K47" t="str">
            <v>MARTHA ISABEL BEDOYA QUINTERO</v>
          </cell>
          <cell r="L47" t="str">
            <v>SEMESTRAL</v>
          </cell>
          <cell r="M47">
            <v>43585</v>
          </cell>
          <cell r="N47">
            <v>43399</v>
          </cell>
          <cell r="O47" t="str">
            <v>BI HOGAR CATEGORIA D</v>
          </cell>
          <cell r="P47" t="str">
            <v>BI</v>
          </cell>
          <cell r="Q47">
            <v>564</v>
          </cell>
          <cell r="R47" t="str">
            <v>Armenia</v>
          </cell>
          <cell r="S47" t="str">
            <v>CGR</v>
          </cell>
        </row>
        <row r="48">
          <cell r="A48">
            <v>17094</v>
          </cell>
          <cell r="B48" t="str">
            <v>Activo</v>
          </cell>
          <cell r="C48">
            <v>10350000</v>
          </cell>
          <cell r="D48">
            <v>10350000</v>
          </cell>
          <cell r="E48">
            <v>4</v>
          </cell>
          <cell r="F48">
            <v>564</v>
          </cell>
          <cell r="G48">
            <v>0</v>
          </cell>
          <cell r="H48">
            <v>2899840</v>
          </cell>
          <cell r="I48">
            <v>9777639</v>
          </cell>
          <cell r="J48" t="str">
            <v>FU</v>
          </cell>
          <cell r="K48" t="str">
            <v>LUIS ORLANDO LOPEZ LOAIZA</v>
          </cell>
          <cell r="L48" t="str">
            <v>SEMESTRAL</v>
          </cell>
          <cell r="M48">
            <v>43616</v>
          </cell>
          <cell r="N48">
            <v>43410</v>
          </cell>
          <cell r="O48" t="str">
            <v>BI HOGAR CATEGORIA D</v>
          </cell>
          <cell r="P48" t="str">
            <v>BI</v>
          </cell>
          <cell r="Q48">
            <v>564</v>
          </cell>
          <cell r="R48" t="str">
            <v>Calarca</v>
          </cell>
          <cell r="S48" t="str">
            <v>CGR</v>
          </cell>
        </row>
        <row r="49">
          <cell r="A49">
            <v>17093</v>
          </cell>
          <cell r="B49" t="str">
            <v>Activo</v>
          </cell>
          <cell r="C49">
            <v>7000000</v>
          </cell>
          <cell r="D49">
            <v>7000000</v>
          </cell>
          <cell r="E49">
            <v>4</v>
          </cell>
          <cell r="F49">
            <v>546</v>
          </cell>
          <cell r="G49">
            <v>0</v>
          </cell>
          <cell r="H49">
            <v>1961244</v>
          </cell>
          <cell r="I49">
            <v>10301408</v>
          </cell>
          <cell r="J49" t="str">
            <v>FU</v>
          </cell>
          <cell r="K49" t="str">
            <v>WILLIAN ANDRES ZAPATA TRUJILLO</v>
          </cell>
          <cell r="L49" t="str">
            <v>SEMESTRAL</v>
          </cell>
          <cell r="M49">
            <v>43585</v>
          </cell>
          <cell r="N49">
            <v>43399</v>
          </cell>
          <cell r="O49" t="str">
            <v>BI RECREACION  CATEGORIA D</v>
          </cell>
          <cell r="P49" t="str">
            <v>BI</v>
          </cell>
          <cell r="Q49">
            <v>546</v>
          </cell>
          <cell r="R49" t="str">
            <v>Bogota</v>
          </cell>
          <cell r="S49" t="str">
            <v>CGR</v>
          </cell>
        </row>
        <row r="50">
          <cell r="A50">
            <v>17092</v>
          </cell>
          <cell r="B50" t="str">
            <v>Activo</v>
          </cell>
          <cell r="C50">
            <v>9200000</v>
          </cell>
          <cell r="D50">
            <v>9041501.2699999996</v>
          </cell>
          <cell r="E50">
            <v>48</v>
          </cell>
          <cell r="F50">
            <v>564</v>
          </cell>
          <cell r="G50">
            <v>1</v>
          </cell>
          <cell r="H50">
            <v>230867</v>
          </cell>
          <cell r="I50">
            <v>31408295</v>
          </cell>
          <cell r="J50" t="str">
            <v>FU</v>
          </cell>
          <cell r="K50" t="str">
            <v>OLGA PATRICIA JIMENEZ OCAMPO</v>
          </cell>
          <cell r="L50" t="str">
            <v>MENSUAL</v>
          </cell>
          <cell r="M50">
            <v>43465</v>
          </cell>
          <cell r="N50">
            <v>43399</v>
          </cell>
          <cell r="O50" t="str">
            <v>BI HOGAR CATEGORIA D</v>
          </cell>
          <cell r="P50" t="str">
            <v>BI</v>
          </cell>
          <cell r="Q50">
            <v>564</v>
          </cell>
          <cell r="R50" t="str">
            <v>Pereira</v>
          </cell>
          <cell r="S50" t="str">
            <v>CGR</v>
          </cell>
        </row>
        <row r="51">
          <cell r="A51">
            <v>17091</v>
          </cell>
          <cell r="B51" t="str">
            <v>Activo</v>
          </cell>
          <cell r="C51">
            <v>7000000</v>
          </cell>
          <cell r="D51">
            <v>6874506.1799999997</v>
          </cell>
          <cell r="E51">
            <v>48</v>
          </cell>
          <cell r="F51">
            <v>563</v>
          </cell>
          <cell r="G51">
            <v>1</v>
          </cell>
          <cell r="H51">
            <v>169264</v>
          </cell>
          <cell r="I51">
            <v>4237122</v>
          </cell>
          <cell r="J51" t="str">
            <v>FU</v>
          </cell>
          <cell r="K51" t="str">
            <v>ELVIS ALBERTO SIERRA MORENO</v>
          </cell>
          <cell r="L51" t="str">
            <v>MENSUAL</v>
          </cell>
          <cell r="M51">
            <v>43465</v>
          </cell>
          <cell r="N51">
            <v>43399</v>
          </cell>
          <cell r="O51" t="str">
            <v>BI HOGAR CATEGORIA C</v>
          </cell>
          <cell r="P51" t="str">
            <v>BI</v>
          </cell>
          <cell r="Q51">
            <v>563</v>
          </cell>
          <cell r="R51" t="str">
            <v>Bogota</v>
          </cell>
          <cell r="S51" t="str">
            <v>CGR</v>
          </cell>
        </row>
        <row r="52">
          <cell r="A52">
            <v>17090</v>
          </cell>
          <cell r="B52" t="str">
            <v>Activo</v>
          </cell>
          <cell r="C52">
            <v>11900000</v>
          </cell>
          <cell r="D52">
            <v>11900000</v>
          </cell>
          <cell r="E52">
            <v>4</v>
          </cell>
          <cell r="F52">
            <v>565</v>
          </cell>
          <cell r="G52">
            <v>0</v>
          </cell>
          <cell r="H52">
            <v>3371337</v>
          </cell>
          <cell r="I52">
            <v>19441141</v>
          </cell>
          <cell r="J52" t="str">
            <v>FU</v>
          </cell>
          <cell r="K52" t="str">
            <v>EDGAR JULIO RAMIREZ VASQUEZ</v>
          </cell>
          <cell r="L52" t="str">
            <v>SEMESTRAL</v>
          </cell>
          <cell r="M52">
            <v>43616</v>
          </cell>
          <cell r="N52">
            <v>43426</v>
          </cell>
          <cell r="O52" t="str">
            <v>BI HOGAR CATEGORIA E</v>
          </cell>
          <cell r="P52" t="str">
            <v>BI</v>
          </cell>
          <cell r="Q52">
            <v>565</v>
          </cell>
          <cell r="R52" t="str">
            <v>Bogota</v>
          </cell>
          <cell r="S52" t="str">
            <v>CGR</v>
          </cell>
        </row>
        <row r="53">
          <cell r="A53">
            <v>17088</v>
          </cell>
          <cell r="B53" t="str">
            <v>Activo</v>
          </cell>
          <cell r="C53">
            <v>8674081</v>
          </cell>
          <cell r="D53">
            <v>8223608.3399999999</v>
          </cell>
          <cell r="E53">
            <v>18</v>
          </cell>
          <cell r="F53">
            <v>564</v>
          </cell>
          <cell r="G53">
            <v>1</v>
          </cell>
          <cell r="H53">
            <v>518704</v>
          </cell>
          <cell r="I53">
            <v>79427421</v>
          </cell>
          <cell r="J53" t="str">
            <v>FU</v>
          </cell>
          <cell r="K53" t="str">
            <v>EDGAR RICARDO GARZON CARDENAS</v>
          </cell>
          <cell r="L53" t="str">
            <v>MENSUAL</v>
          </cell>
          <cell r="M53">
            <v>43465</v>
          </cell>
          <cell r="N53">
            <v>43396</v>
          </cell>
          <cell r="O53" t="str">
            <v>BI HOGAR CATEGORIA D</v>
          </cell>
          <cell r="P53" t="str">
            <v>BI</v>
          </cell>
          <cell r="Q53">
            <v>564</v>
          </cell>
          <cell r="R53" t="str">
            <v>Bogota</v>
          </cell>
          <cell r="S53" t="str">
            <v>CGR</v>
          </cell>
        </row>
        <row r="54">
          <cell r="A54">
            <v>17087</v>
          </cell>
          <cell r="B54" t="str">
            <v>Activo</v>
          </cell>
          <cell r="C54">
            <v>8248900</v>
          </cell>
          <cell r="D54">
            <v>8049783.8099999996</v>
          </cell>
          <cell r="E54">
            <v>36</v>
          </cell>
          <cell r="F54">
            <v>564</v>
          </cell>
          <cell r="G54">
            <v>1</v>
          </cell>
          <cell r="H54">
            <v>264003</v>
          </cell>
          <cell r="I54">
            <v>51597538</v>
          </cell>
          <cell r="J54" t="str">
            <v>FU</v>
          </cell>
          <cell r="K54" t="str">
            <v>LUZ MARINA GOMEZ SILVA</v>
          </cell>
          <cell r="L54" t="str">
            <v>MENSUAL</v>
          </cell>
          <cell r="M54">
            <v>43465</v>
          </cell>
          <cell r="N54">
            <v>43399</v>
          </cell>
          <cell r="O54" t="str">
            <v>BI HOGAR CATEGORIA D</v>
          </cell>
          <cell r="P54" t="str">
            <v>BI</v>
          </cell>
          <cell r="Q54">
            <v>564</v>
          </cell>
          <cell r="R54" t="str">
            <v>Bogota</v>
          </cell>
          <cell r="S54" t="str">
            <v>CGR</v>
          </cell>
        </row>
        <row r="55">
          <cell r="A55">
            <v>17078</v>
          </cell>
          <cell r="B55" t="str">
            <v>Activo</v>
          </cell>
          <cell r="C55">
            <v>10350000</v>
          </cell>
          <cell r="D55">
            <v>10350000</v>
          </cell>
          <cell r="E55">
            <v>4</v>
          </cell>
          <cell r="F55">
            <v>546</v>
          </cell>
          <cell r="G55">
            <v>0</v>
          </cell>
          <cell r="H55">
            <v>2899840</v>
          </cell>
          <cell r="I55">
            <v>31938353</v>
          </cell>
          <cell r="J55" t="str">
            <v>FU</v>
          </cell>
          <cell r="K55" t="str">
            <v>ORLENY HURTADO CANAVAL</v>
          </cell>
          <cell r="L55" t="str">
            <v>SEMESTRAL</v>
          </cell>
          <cell r="M55">
            <v>43585</v>
          </cell>
          <cell r="N55">
            <v>43399</v>
          </cell>
          <cell r="O55" t="str">
            <v>BI RECREACION  CATEGORIA D</v>
          </cell>
          <cell r="P55" t="str">
            <v>BI</v>
          </cell>
          <cell r="Q55">
            <v>546</v>
          </cell>
          <cell r="R55" t="str">
            <v>Cali</v>
          </cell>
          <cell r="S55" t="str">
            <v>CGR</v>
          </cell>
        </row>
        <row r="56">
          <cell r="A56">
            <v>17077</v>
          </cell>
          <cell r="B56" t="str">
            <v>Activo</v>
          </cell>
          <cell r="C56">
            <v>11900000</v>
          </cell>
          <cell r="D56">
            <v>11900000</v>
          </cell>
          <cell r="E56">
            <v>4</v>
          </cell>
          <cell r="F56">
            <v>565</v>
          </cell>
          <cell r="G56">
            <v>0</v>
          </cell>
          <cell r="H56">
            <v>3371337</v>
          </cell>
          <cell r="I56">
            <v>24573516</v>
          </cell>
          <cell r="J56" t="str">
            <v>FU</v>
          </cell>
          <cell r="K56" t="str">
            <v>ALCIRA LESMES ORTIZ</v>
          </cell>
          <cell r="L56" t="str">
            <v>SEMESTRAL</v>
          </cell>
          <cell r="M56">
            <v>43585</v>
          </cell>
          <cell r="N56">
            <v>43399</v>
          </cell>
          <cell r="O56" t="str">
            <v>BI HOGAR CATEGORIA E</v>
          </cell>
          <cell r="P56" t="str">
            <v>BI</v>
          </cell>
          <cell r="Q56">
            <v>565</v>
          </cell>
          <cell r="R56" t="str">
            <v>Armenia</v>
          </cell>
          <cell r="S56" t="str">
            <v>CGR</v>
          </cell>
        </row>
        <row r="57">
          <cell r="A57">
            <v>17076</v>
          </cell>
          <cell r="B57" t="str">
            <v>Activo</v>
          </cell>
          <cell r="C57">
            <v>11640505</v>
          </cell>
          <cell r="D57">
            <v>11439961.57</v>
          </cell>
          <cell r="E57">
            <v>48</v>
          </cell>
          <cell r="F57">
            <v>546</v>
          </cell>
          <cell r="G57">
            <v>1</v>
          </cell>
          <cell r="H57">
            <v>292109</v>
          </cell>
          <cell r="I57">
            <v>1088277232</v>
          </cell>
          <cell r="J57" t="str">
            <v>FU</v>
          </cell>
          <cell r="K57" t="str">
            <v>AURA MARIA HURATADO PEREA</v>
          </cell>
          <cell r="L57" t="str">
            <v>MENSUAL</v>
          </cell>
          <cell r="M57">
            <v>43465</v>
          </cell>
          <cell r="N57">
            <v>43399</v>
          </cell>
          <cell r="O57" t="str">
            <v>BI RECREACION  CATEGORIA D</v>
          </cell>
          <cell r="P57" t="str">
            <v>BI</v>
          </cell>
          <cell r="Q57">
            <v>546</v>
          </cell>
          <cell r="R57" t="str">
            <v>Bogota</v>
          </cell>
          <cell r="S57" t="str">
            <v>CGR</v>
          </cell>
        </row>
        <row r="58">
          <cell r="A58">
            <v>17074</v>
          </cell>
          <cell r="B58" t="str">
            <v>Activo</v>
          </cell>
          <cell r="C58">
            <v>13202989</v>
          </cell>
          <cell r="D58">
            <v>12984342.060000001</v>
          </cell>
          <cell r="E58">
            <v>48</v>
          </cell>
          <cell r="F58">
            <v>548</v>
          </cell>
          <cell r="G58">
            <v>1</v>
          </cell>
          <cell r="H58">
            <v>343434</v>
          </cell>
          <cell r="I58">
            <v>12968318</v>
          </cell>
          <cell r="J58" t="str">
            <v>FU</v>
          </cell>
          <cell r="K58" t="str">
            <v>IVAN LOPEZ DAVILA</v>
          </cell>
          <cell r="L58" t="str">
            <v>MENSUAL</v>
          </cell>
          <cell r="M58">
            <v>43465</v>
          </cell>
          <cell r="N58">
            <v>43396</v>
          </cell>
          <cell r="O58" t="str">
            <v>BI  RECREACION  CATEGORIA F</v>
          </cell>
          <cell r="P58" t="str">
            <v>BI</v>
          </cell>
          <cell r="Q58">
            <v>548</v>
          </cell>
          <cell r="R58" t="str">
            <v>Bogota</v>
          </cell>
          <cell r="S58" t="str">
            <v>CGR</v>
          </cell>
        </row>
        <row r="59">
          <cell r="A59">
            <v>17073</v>
          </cell>
          <cell r="B59" t="str">
            <v>Activo</v>
          </cell>
          <cell r="C59">
            <v>11000000</v>
          </cell>
          <cell r="D59">
            <v>10619491.869999999</v>
          </cell>
          <cell r="E59">
            <v>48</v>
          </cell>
          <cell r="F59">
            <v>546</v>
          </cell>
          <cell r="G59">
            <v>2</v>
          </cell>
          <cell r="H59">
            <v>276036</v>
          </cell>
          <cell r="I59">
            <v>1072668264</v>
          </cell>
          <cell r="J59" t="str">
            <v>FU</v>
          </cell>
          <cell r="K59" t="str">
            <v>IVON DAYANN GIL PEDREROS</v>
          </cell>
          <cell r="L59" t="str">
            <v>MENSUAL</v>
          </cell>
          <cell r="M59">
            <v>43496</v>
          </cell>
          <cell r="N59">
            <v>43399</v>
          </cell>
          <cell r="O59" t="str">
            <v>BI RECREACION  CATEGORIA D</v>
          </cell>
          <cell r="P59" t="str">
            <v>BI</v>
          </cell>
          <cell r="Q59">
            <v>546</v>
          </cell>
          <cell r="R59" t="str">
            <v>Chia</v>
          </cell>
          <cell r="S59" t="str">
            <v>CGR</v>
          </cell>
        </row>
        <row r="60">
          <cell r="A60">
            <v>17072</v>
          </cell>
          <cell r="B60" t="str">
            <v>Activo</v>
          </cell>
          <cell r="C60">
            <v>4600000</v>
          </cell>
          <cell r="D60">
            <v>4600000</v>
          </cell>
          <cell r="E60">
            <v>4</v>
          </cell>
          <cell r="F60">
            <v>562</v>
          </cell>
          <cell r="G60">
            <v>0</v>
          </cell>
          <cell r="H60">
            <v>1245266</v>
          </cell>
          <cell r="I60">
            <v>52103294</v>
          </cell>
          <cell r="J60" t="str">
            <v>FU</v>
          </cell>
          <cell r="K60" t="str">
            <v>GLADYS PIEDAD CUMBE PASTRANA</v>
          </cell>
          <cell r="L60" t="str">
            <v>SEMESTRAL</v>
          </cell>
          <cell r="M60">
            <v>43585</v>
          </cell>
          <cell r="N60">
            <v>43399</v>
          </cell>
          <cell r="O60" t="str">
            <v>BI HOGAR CATEGORIA B</v>
          </cell>
          <cell r="P60" t="str">
            <v>BI</v>
          </cell>
          <cell r="Q60">
            <v>562</v>
          </cell>
          <cell r="R60" t="str">
            <v>Bogota</v>
          </cell>
          <cell r="S60" t="str">
            <v>FBS</v>
          </cell>
        </row>
        <row r="61">
          <cell r="A61">
            <v>17071</v>
          </cell>
          <cell r="B61" t="str">
            <v>Activo</v>
          </cell>
          <cell r="C61">
            <v>10350000</v>
          </cell>
          <cell r="D61">
            <v>10350000</v>
          </cell>
          <cell r="E61">
            <v>4</v>
          </cell>
          <cell r="F61">
            <v>564</v>
          </cell>
          <cell r="G61">
            <v>0</v>
          </cell>
          <cell r="H61">
            <v>2899840</v>
          </cell>
          <cell r="I61">
            <v>11795604</v>
          </cell>
          <cell r="J61" t="str">
            <v>FU</v>
          </cell>
          <cell r="K61" t="str">
            <v>JOHN RENTERIA RIOS</v>
          </cell>
          <cell r="L61" t="str">
            <v>SEMESTRAL</v>
          </cell>
          <cell r="M61">
            <v>43585</v>
          </cell>
          <cell r="N61">
            <v>43396</v>
          </cell>
          <cell r="O61" t="str">
            <v>BI HOGAR CATEGORIA D</v>
          </cell>
          <cell r="P61" t="str">
            <v>BI</v>
          </cell>
          <cell r="Q61">
            <v>564</v>
          </cell>
          <cell r="R61" t="str">
            <v>Quibdo</v>
          </cell>
          <cell r="S61" t="str">
            <v>CGR</v>
          </cell>
        </row>
        <row r="62">
          <cell r="A62">
            <v>17068</v>
          </cell>
          <cell r="B62" t="str">
            <v>Activo</v>
          </cell>
          <cell r="C62">
            <v>11900000</v>
          </cell>
          <cell r="D62">
            <v>11900000</v>
          </cell>
          <cell r="E62">
            <v>4</v>
          </cell>
          <cell r="F62">
            <v>565</v>
          </cell>
          <cell r="G62">
            <v>0</v>
          </cell>
          <cell r="H62">
            <v>3371337</v>
          </cell>
          <cell r="I62">
            <v>17411416</v>
          </cell>
          <cell r="J62" t="str">
            <v>FU</v>
          </cell>
          <cell r="K62" t="str">
            <v>JAIME ESTEBAN GRANADOS ACEVEDO</v>
          </cell>
          <cell r="L62" t="str">
            <v>SEMESTRAL</v>
          </cell>
          <cell r="M62">
            <v>43585</v>
          </cell>
          <cell r="N62">
            <v>43396</v>
          </cell>
          <cell r="O62" t="str">
            <v>BI HOGAR CATEGORIA E</v>
          </cell>
          <cell r="P62" t="str">
            <v>BI</v>
          </cell>
          <cell r="Q62">
            <v>565</v>
          </cell>
          <cell r="R62" t="str">
            <v>Bogota</v>
          </cell>
          <cell r="S62" t="str">
            <v>CGR</v>
          </cell>
        </row>
        <row r="63">
          <cell r="A63">
            <v>17067</v>
          </cell>
          <cell r="B63" t="str">
            <v>Activo</v>
          </cell>
          <cell r="C63">
            <v>5200000</v>
          </cell>
          <cell r="D63">
            <v>5200000</v>
          </cell>
          <cell r="E63">
            <v>4</v>
          </cell>
          <cell r="F63">
            <v>564</v>
          </cell>
          <cell r="G63">
            <v>0</v>
          </cell>
          <cell r="H63">
            <v>1456925</v>
          </cell>
          <cell r="I63">
            <v>51660734</v>
          </cell>
          <cell r="J63" t="str">
            <v>FU</v>
          </cell>
          <cell r="K63" t="str">
            <v>ANA KELLY ROJAS CUBILLOS</v>
          </cell>
          <cell r="L63" t="str">
            <v>SEMESTRAL</v>
          </cell>
          <cell r="M63">
            <v>43585</v>
          </cell>
          <cell r="N63">
            <v>43402</v>
          </cell>
          <cell r="O63" t="str">
            <v>BI HOGAR CATEGORIA D</v>
          </cell>
          <cell r="P63" t="str">
            <v>BI</v>
          </cell>
          <cell r="Q63">
            <v>564</v>
          </cell>
          <cell r="R63" t="str">
            <v>Bogota</v>
          </cell>
          <cell r="S63" t="str">
            <v>CGR</v>
          </cell>
        </row>
        <row r="64">
          <cell r="A64">
            <v>17066</v>
          </cell>
          <cell r="B64" t="str">
            <v>Activo</v>
          </cell>
          <cell r="C64">
            <v>11640505</v>
          </cell>
          <cell r="D64">
            <v>11237840.65</v>
          </cell>
          <cell r="E64">
            <v>48</v>
          </cell>
          <cell r="F64">
            <v>564</v>
          </cell>
          <cell r="G64">
            <v>2</v>
          </cell>
          <cell r="H64">
            <v>292109</v>
          </cell>
          <cell r="I64">
            <v>51695937</v>
          </cell>
          <cell r="J64" t="str">
            <v>FU</v>
          </cell>
          <cell r="K64" t="str">
            <v>NUBIA ESTHER CASTAÑEDA GOMEZ</v>
          </cell>
          <cell r="L64" t="str">
            <v>MENSUAL</v>
          </cell>
          <cell r="M64">
            <v>43496</v>
          </cell>
          <cell r="N64">
            <v>43399</v>
          </cell>
          <cell r="O64" t="str">
            <v>BI HOGAR CATEGORIA D</v>
          </cell>
          <cell r="P64" t="str">
            <v>BI</v>
          </cell>
          <cell r="Q64">
            <v>564</v>
          </cell>
          <cell r="R64" t="str">
            <v>Bogota</v>
          </cell>
          <cell r="S64" t="str">
            <v>CGR</v>
          </cell>
        </row>
        <row r="65">
          <cell r="A65">
            <v>17065</v>
          </cell>
          <cell r="B65" t="str">
            <v>Activo</v>
          </cell>
          <cell r="C65">
            <v>1600000</v>
          </cell>
          <cell r="D65">
            <v>1540146.5</v>
          </cell>
          <cell r="E65">
            <v>48</v>
          </cell>
          <cell r="F65">
            <v>561</v>
          </cell>
          <cell r="G65">
            <v>2</v>
          </cell>
          <cell r="H65">
            <v>37235</v>
          </cell>
          <cell r="I65">
            <v>52928267</v>
          </cell>
          <cell r="J65" t="str">
            <v>FU</v>
          </cell>
          <cell r="K65" t="str">
            <v>DIANA PATRICIA PALACIOS DIAZ</v>
          </cell>
          <cell r="L65" t="str">
            <v>MENSUAL</v>
          </cell>
          <cell r="M65">
            <v>43496</v>
          </cell>
          <cell r="N65">
            <v>43396</v>
          </cell>
          <cell r="O65" t="str">
            <v>BI HOGAR CATEGORIA A</v>
          </cell>
          <cell r="P65" t="str">
            <v>BI</v>
          </cell>
          <cell r="Q65">
            <v>561</v>
          </cell>
          <cell r="R65" t="str">
            <v>Bogota</v>
          </cell>
          <cell r="S65" t="str">
            <v>FBS</v>
          </cell>
        </row>
        <row r="66">
          <cell r="A66">
            <v>17064</v>
          </cell>
          <cell r="B66" t="str">
            <v>Activo</v>
          </cell>
          <cell r="C66">
            <v>4926212</v>
          </cell>
          <cell r="D66">
            <v>4926212</v>
          </cell>
          <cell r="E66">
            <v>3</v>
          </cell>
          <cell r="F66">
            <v>546</v>
          </cell>
          <cell r="G66">
            <v>0</v>
          </cell>
          <cell r="H66">
            <v>1799454</v>
          </cell>
          <cell r="I66">
            <v>21003375</v>
          </cell>
          <cell r="J66" t="str">
            <v>FU</v>
          </cell>
          <cell r="K66" t="str">
            <v>ANA LUCIA MELGAREJO AREVALO</v>
          </cell>
          <cell r="L66" t="str">
            <v>SEMESTRAL</v>
          </cell>
          <cell r="M66">
            <v>43585</v>
          </cell>
          <cell r="N66">
            <v>43399</v>
          </cell>
          <cell r="O66" t="str">
            <v>BI RECREACION  CATEGORIA D</v>
          </cell>
          <cell r="P66" t="str">
            <v>BI</v>
          </cell>
          <cell r="Q66">
            <v>546</v>
          </cell>
          <cell r="R66" t="str">
            <v>Bogota</v>
          </cell>
          <cell r="S66" t="str">
            <v>CGR</v>
          </cell>
        </row>
        <row r="67">
          <cell r="A67">
            <v>17063</v>
          </cell>
          <cell r="B67" t="str">
            <v>Activo</v>
          </cell>
          <cell r="C67">
            <v>5214755</v>
          </cell>
          <cell r="D67">
            <v>5124914.87</v>
          </cell>
          <cell r="E67">
            <v>48</v>
          </cell>
          <cell r="F67">
            <v>564</v>
          </cell>
          <cell r="G67">
            <v>1</v>
          </cell>
          <cell r="H67">
            <v>130860</v>
          </cell>
          <cell r="I67">
            <v>34983404</v>
          </cell>
          <cell r="J67" t="str">
            <v>FU</v>
          </cell>
          <cell r="K67" t="str">
            <v>BEATRIZ ELENA GOMEZ CASSAB</v>
          </cell>
          <cell r="L67" t="str">
            <v>MENSUAL</v>
          </cell>
          <cell r="M67">
            <v>43465</v>
          </cell>
          <cell r="N67">
            <v>43399</v>
          </cell>
          <cell r="O67" t="str">
            <v>BI HOGAR CATEGORIA D</v>
          </cell>
          <cell r="P67" t="str">
            <v>BI</v>
          </cell>
          <cell r="Q67">
            <v>564</v>
          </cell>
          <cell r="R67" t="str">
            <v>Medellin</v>
          </cell>
          <cell r="S67" t="str">
            <v>CGR</v>
          </cell>
        </row>
        <row r="68">
          <cell r="A68">
            <v>17062</v>
          </cell>
          <cell r="B68" t="str">
            <v>Activo</v>
          </cell>
          <cell r="C68">
            <v>10000000</v>
          </cell>
          <cell r="D68">
            <v>9827719.1699999999</v>
          </cell>
          <cell r="E68">
            <v>48</v>
          </cell>
          <cell r="F68">
            <v>564</v>
          </cell>
          <cell r="G68">
            <v>1</v>
          </cell>
          <cell r="H68">
            <v>250942</v>
          </cell>
          <cell r="I68">
            <v>23553344</v>
          </cell>
          <cell r="J68" t="str">
            <v>FU</v>
          </cell>
          <cell r="K68" t="str">
            <v>ROSMIRA DEL CARMEN MESA MARTINEZ</v>
          </cell>
          <cell r="L68" t="str">
            <v>MENSUAL</v>
          </cell>
          <cell r="M68">
            <v>43465</v>
          </cell>
          <cell r="N68">
            <v>43399</v>
          </cell>
          <cell r="O68" t="str">
            <v>BI HOGAR CATEGORIA D</v>
          </cell>
          <cell r="P68" t="str">
            <v>BI</v>
          </cell>
          <cell r="Q68">
            <v>564</v>
          </cell>
          <cell r="R68" t="str">
            <v>Tunja</v>
          </cell>
          <cell r="S68" t="str">
            <v>CGR</v>
          </cell>
        </row>
        <row r="69">
          <cell r="A69">
            <v>17061</v>
          </cell>
          <cell r="B69" t="str">
            <v>Activo</v>
          </cell>
          <cell r="C69">
            <v>9000000</v>
          </cell>
          <cell r="D69">
            <v>9000000</v>
          </cell>
          <cell r="E69">
            <v>48</v>
          </cell>
          <cell r="F69">
            <v>564</v>
          </cell>
          <cell r="G69">
            <v>0</v>
          </cell>
          <cell r="H69">
            <v>225848</v>
          </cell>
          <cell r="I69">
            <v>46450635</v>
          </cell>
          <cell r="J69" t="str">
            <v>FU</v>
          </cell>
          <cell r="K69" t="str">
            <v>ANA YOLANDA PINTO CORREA</v>
          </cell>
          <cell r="L69" t="str">
            <v>MENSUAL</v>
          </cell>
          <cell r="M69">
            <v>43465</v>
          </cell>
          <cell r="N69">
            <v>43412</v>
          </cell>
          <cell r="O69" t="str">
            <v>BI HOGAR CATEGORIA D</v>
          </cell>
          <cell r="P69" t="str">
            <v>BI</v>
          </cell>
          <cell r="Q69">
            <v>564</v>
          </cell>
          <cell r="R69" t="str">
            <v>Duitama</v>
          </cell>
          <cell r="S69" t="str">
            <v>CGR</v>
          </cell>
        </row>
        <row r="70">
          <cell r="A70">
            <v>17060</v>
          </cell>
          <cell r="B70" t="str">
            <v>Activo</v>
          </cell>
          <cell r="C70">
            <v>10350000</v>
          </cell>
          <cell r="D70">
            <v>10350000</v>
          </cell>
          <cell r="E70">
            <v>4</v>
          </cell>
          <cell r="F70">
            <v>564</v>
          </cell>
          <cell r="G70">
            <v>0</v>
          </cell>
          <cell r="H70">
            <v>2899840</v>
          </cell>
          <cell r="I70">
            <v>77007360</v>
          </cell>
          <cell r="J70" t="str">
            <v>FU</v>
          </cell>
          <cell r="K70" t="str">
            <v>RAFAEL JULIO MAESTRE MAYA</v>
          </cell>
          <cell r="L70" t="str">
            <v>SEMESTRAL</v>
          </cell>
          <cell r="M70">
            <v>43585</v>
          </cell>
          <cell r="N70">
            <v>43402</v>
          </cell>
          <cell r="O70" t="str">
            <v>BI HOGAR CATEGORIA D</v>
          </cell>
          <cell r="P70" t="str">
            <v>BI</v>
          </cell>
          <cell r="Q70">
            <v>564</v>
          </cell>
          <cell r="R70" t="str">
            <v>Florencia</v>
          </cell>
          <cell r="S70" t="str">
            <v>CGR</v>
          </cell>
        </row>
        <row r="71">
          <cell r="A71">
            <v>17059</v>
          </cell>
          <cell r="B71" t="str">
            <v>Activo</v>
          </cell>
          <cell r="C71">
            <v>4949900</v>
          </cell>
          <cell r="D71">
            <v>4949900</v>
          </cell>
          <cell r="E71">
            <v>4</v>
          </cell>
          <cell r="F71">
            <v>563</v>
          </cell>
          <cell r="G71">
            <v>0</v>
          </cell>
          <cell r="H71">
            <v>1355679</v>
          </cell>
          <cell r="I71">
            <v>86061640</v>
          </cell>
          <cell r="J71" t="str">
            <v>FU</v>
          </cell>
          <cell r="K71" t="str">
            <v>RODRIGO ERNESTO NIÑO ALVAREZ</v>
          </cell>
          <cell r="L71" t="str">
            <v>SEMESTRAL</v>
          </cell>
          <cell r="M71">
            <v>43585</v>
          </cell>
          <cell r="N71">
            <v>43399</v>
          </cell>
          <cell r="O71" t="str">
            <v>BI HOGAR CATEGORIA C</v>
          </cell>
          <cell r="P71" t="str">
            <v>BI</v>
          </cell>
          <cell r="Q71">
            <v>563</v>
          </cell>
          <cell r="R71" t="str">
            <v>San Martin</v>
          </cell>
          <cell r="S71" t="str">
            <v>CGR</v>
          </cell>
        </row>
        <row r="72">
          <cell r="A72">
            <v>17058</v>
          </cell>
          <cell r="B72" t="str">
            <v>Activo</v>
          </cell>
          <cell r="C72">
            <v>3750000</v>
          </cell>
          <cell r="D72">
            <v>3750000</v>
          </cell>
          <cell r="E72">
            <v>4</v>
          </cell>
          <cell r="F72">
            <v>561</v>
          </cell>
          <cell r="G72">
            <v>0</v>
          </cell>
          <cell r="H72">
            <v>1003223</v>
          </cell>
          <cell r="I72">
            <v>23596524</v>
          </cell>
          <cell r="J72" t="str">
            <v>FU</v>
          </cell>
          <cell r="K72" t="str">
            <v>MARIA IMELDA CRISTANCHO TOCUA</v>
          </cell>
          <cell r="L72" t="str">
            <v>SEMESTRAL</v>
          </cell>
          <cell r="M72">
            <v>43585</v>
          </cell>
          <cell r="N72">
            <v>43399</v>
          </cell>
          <cell r="O72" t="str">
            <v>BI HOGAR CATEGORIA A</v>
          </cell>
          <cell r="P72" t="str">
            <v>BI</v>
          </cell>
          <cell r="Q72">
            <v>561</v>
          </cell>
          <cell r="R72" t="str">
            <v>Bogota</v>
          </cell>
          <cell r="S72" t="str">
            <v>CGR</v>
          </cell>
        </row>
        <row r="73">
          <cell r="A73">
            <v>17057</v>
          </cell>
          <cell r="B73" t="str">
            <v>Activo</v>
          </cell>
          <cell r="C73">
            <v>10350000</v>
          </cell>
          <cell r="D73">
            <v>10350000</v>
          </cell>
          <cell r="E73">
            <v>4</v>
          </cell>
          <cell r="F73">
            <v>564</v>
          </cell>
          <cell r="G73">
            <v>0</v>
          </cell>
          <cell r="H73">
            <v>2899840</v>
          </cell>
          <cell r="I73">
            <v>19378552</v>
          </cell>
          <cell r="J73" t="str">
            <v>FU</v>
          </cell>
          <cell r="K73" t="str">
            <v>JOSE SALVADOR JUNCO GARCIA</v>
          </cell>
          <cell r="L73" t="str">
            <v>SEMESTRAL</v>
          </cell>
          <cell r="M73">
            <v>43585</v>
          </cell>
          <cell r="N73">
            <v>43399</v>
          </cell>
          <cell r="O73" t="str">
            <v>BI HOGAR CATEGORIA D</v>
          </cell>
          <cell r="P73" t="str">
            <v>BI</v>
          </cell>
          <cell r="Q73">
            <v>564</v>
          </cell>
          <cell r="R73" t="str">
            <v>Bogota</v>
          </cell>
          <cell r="S73" t="str">
            <v>CGR</v>
          </cell>
        </row>
        <row r="74">
          <cell r="A74">
            <v>17056</v>
          </cell>
          <cell r="B74" t="str">
            <v>Activo</v>
          </cell>
          <cell r="C74">
            <v>1290505</v>
          </cell>
          <cell r="D74">
            <v>1241439.27</v>
          </cell>
          <cell r="E74">
            <v>24</v>
          </cell>
          <cell r="F74">
            <v>564</v>
          </cell>
          <cell r="G74">
            <v>1</v>
          </cell>
          <cell r="H74">
            <v>59217</v>
          </cell>
          <cell r="I74">
            <v>19378552</v>
          </cell>
          <cell r="J74" t="str">
            <v>FU</v>
          </cell>
          <cell r="K74" t="str">
            <v>JOSE SALVADOR JUNCO GARCIA</v>
          </cell>
          <cell r="L74" t="str">
            <v>MENSUAL</v>
          </cell>
          <cell r="M74">
            <v>43465</v>
          </cell>
          <cell r="N74">
            <v>43399</v>
          </cell>
          <cell r="O74" t="str">
            <v>BI HOGAR CATEGORIA D</v>
          </cell>
          <cell r="P74" t="str">
            <v>BI</v>
          </cell>
          <cell r="Q74">
            <v>564</v>
          </cell>
          <cell r="R74" t="str">
            <v>Bogota</v>
          </cell>
          <cell r="S74" t="str">
            <v>CGR</v>
          </cell>
        </row>
        <row r="75">
          <cell r="A75">
            <v>17055</v>
          </cell>
          <cell r="B75" t="str">
            <v>Activo</v>
          </cell>
          <cell r="C75">
            <v>32030922</v>
          </cell>
          <cell r="D75">
            <v>32030922</v>
          </cell>
          <cell r="E75">
            <v>72</v>
          </cell>
          <cell r="F75">
            <v>520</v>
          </cell>
          <cell r="G75">
            <v>0</v>
          </cell>
          <cell r="H75">
            <v>538782</v>
          </cell>
          <cell r="I75">
            <v>1094572195</v>
          </cell>
          <cell r="J75" t="str">
            <v>FU</v>
          </cell>
          <cell r="K75" t="str">
            <v>CARLOS DANIEL ORTIZ ORTIZ</v>
          </cell>
          <cell r="L75" t="str">
            <v>MENSUAL</v>
          </cell>
          <cell r="M75">
            <v>43465</v>
          </cell>
          <cell r="N75">
            <v>43410</v>
          </cell>
          <cell r="O75" t="str">
            <v>VEHICULO CATEGORIA B</v>
          </cell>
          <cell r="P75" t="str">
            <v>VH</v>
          </cell>
          <cell r="Q75">
            <v>520</v>
          </cell>
          <cell r="R75" t="str">
            <v>Bogota</v>
          </cell>
          <cell r="S75" t="str">
            <v>FBS</v>
          </cell>
        </row>
        <row r="76">
          <cell r="A76">
            <v>17052</v>
          </cell>
          <cell r="B76" t="str">
            <v>Activo</v>
          </cell>
          <cell r="C76">
            <v>9200000</v>
          </cell>
          <cell r="D76">
            <v>9041501.2699999996</v>
          </cell>
          <cell r="E76">
            <v>48</v>
          </cell>
          <cell r="F76">
            <v>552</v>
          </cell>
          <cell r="G76">
            <v>1</v>
          </cell>
          <cell r="H76">
            <v>230867</v>
          </cell>
          <cell r="I76">
            <v>73571597</v>
          </cell>
          <cell r="J76" t="str">
            <v>FU</v>
          </cell>
          <cell r="K76" t="str">
            <v>LUIS CARLOS LAMADRID MOLINA</v>
          </cell>
          <cell r="L76" t="str">
            <v>MENSUAL</v>
          </cell>
          <cell r="M76">
            <v>43465</v>
          </cell>
          <cell r="N76">
            <v>43399</v>
          </cell>
          <cell r="O76" t="str">
            <v>BI MEJORAS LOCATIVAS  CATEGORIA D</v>
          </cell>
          <cell r="P76" t="str">
            <v>BI</v>
          </cell>
          <cell r="Q76">
            <v>552</v>
          </cell>
          <cell r="R76" t="str">
            <v>Cartagena</v>
          </cell>
          <cell r="S76" t="str">
            <v>CGR</v>
          </cell>
        </row>
        <row r="77">
          <cell r="A77">
            <v>17051</v>
          </cell>
          <cell r="B77" t="str">
            <v>Activo</v>
          </cell>
          <cell r="C77">
            <v>4018619</v>
          </cell>
          <cell r="D77">
            <v>3949385.93</v>
          </cell>
          <cell r="E77">
            <v>48</v>
          </cell>
          <cell r="F77">
            <v>564</v>
          </cell>
          <cell r="G77">
            <v>1</v>
          </cell>
          <cell r="H77">
            <v>100844</v>
          </cell>
          <cell r="I77">
            <v>79276747</v>
          </cell>
          <cell r="J77" t="str">
            <v>FU</v>
          </cell>
          <cell r="K77" t="str">
            <v>LUIS FERNANDO GARNICA ARIAS</v>
          </cell>
          <cell r="L77" t="str">
            <v>MENSUAL</v>
          </cell>
          <cell r="M77">
            <v>43465</v>
          </cell>
          <cell r="N77">
            <v>43399</v>
          </cell>
          <cell r="O77" t="str">
            <v>BI HOGAR CATEGORIA D</v>
          </cell>
          <cell r="P77" t="str">
            <v>BI</v>
          </cell>
          <cell r="Q77">
            <v>564</v>
          </cell>
          <cell r="R77" t="str">
            <v>Bogota</v>
          </cell>
          <cell r="S77" t="str">
            <v>CGR</v>
          </cell>
        </row>
        <row r="78">
          <cell r="A78">
            <v>17050</v>
          </cell>
          <cell r="B78" t="str">
            <v>Activo</v>
          </cell>
          <cell r="C78">
            <v>5000000</v>
          </cell>
          <cell r="D78">
            <v>4809897.58</v>
          </cell>
          <cell r="E78">
            <v>24</v>
          </cell>
          <cell r="F78">
            <v>540</v>
          </cell>
          <cell r="G78">
            <v>1</v>
          </cell>
          <cell r="H78">
            <v>229433</v>
          </cell>
          <cell r="I78">
            <v>20793679</v>
          </cell>
          <cell r="J78" t="str">
            <v>FU</v>
          </cell>
          <cell r="K78" t="str">
            <v>MARIA LILIA BUSTOS PEREZ</v>
          </cell>
          <cell r="L78" t="str">
            <v>MENSUAL</v>
          </cell>
          <cell r="M78">
            <v>43465</v>
          </cell>
          <cell r="N78">
            <v>43399</v>
          </cell>
          <cell r="O78" t="str">
            <v>BI EDUCACION  CATEGORIA D</v>
          </cell>
          <cell r="P78" t="str">
            <v>BI</v>
          </cell>
          <cell r="Q78">
            <v>540</v>
          </cell>
          <cell r="R78" t="str">
            <v>Bogota</v>
          </cell>
          <cell r="S78" t="str">
            <v>CGR</v>
          </cell>
        </row>
        <row r="79">
          <cell r="A79">
            <v>17049</v>
          </cell>
          <cell r="B79" t="str">
            <v>Activo</v>
          </cell>
          <cell r="C79">
            <v>3842500</v>
          </cell>
          <cell r="D79">
            <v>3842500</v>
          </cell>
          <cell r="E79">
            <v>2</v>
          </cell>
          <cell r="F79">
            <v>546</v>
          </cell>
          <cell r="G79">
            <v>0</v>
          </cell>
          <cell r="H79">
            <v>2058311</v>
          </cell>
          <cell r="I79">
            <v>65778036</v>
          </cell>
          <cell r="J79" t="str">
            <v>FU</v>
          </cell>
          <cell r="K79" t="str">
            <v>MARCELA DEL PILAR TRIANA CORTES</v>
          </cell>
          <cell r="L79" t="str">
            <v>SEMESTRAL</v>
          </cell>
          <cell r="M79">
            <v>43585</v>
          </cell>
          <cell r="N79">
            <v>43399</v>
          </cell>
          <cell r="O79" t="str">
            <v>BI RECREACION  CATEGORIA D</v>
          </cell>
          <cell r="P79" t="str">
            <v>BI</v>
          </cell>
          <cell r="Q79">
            <v>546</v>
          </cell>
          <cell r="R79" t="str">
            <v>Ibague</v>
          </cell>
          <cell r="S79" t="str">
            <v>CGR</v>
          </cell>
        </row>
        <row r="80">
          <cell r="A80">
            <v>17047</v>
          </cell>
          <cell r="B80" t="str">
            <v>Activo</v>
          </cell>
          <cell r="C80">
            <v>4700000</v>
          </cell>
          <cell r="D80">
            <v>4619027.75</v>
          </cell>
          <cell r="E80">
            <v>48</v>
          </cell>
          <cell r="F80">
            <v>558</v>
          </cell>
          <cell r="G80">
            <v>1</v>
          </cell>
          <cell r="H80">
            <v>117943</v>
          </cell>
          <cell r="I80">
            <v>32742491</v>
          </cell>
          <cell r="J80" t="str">
            <v>FU</v>
          </cell>
          <cell r="K80" t="str">
            <v>LIDIA JUDITH BARCELÓ MENDOZA</v>
          </cell>
          <cell r="L80" t="str">
            <v>MENSUAL</v>
          </cell>
          <cell r="M80">
            <v>43465</v>
          </cell>
          <cell r="N80">
            <v>43399</v>
          </cell>
          <cell r="O80" t="str">
            <v>BI SALUD  CATEGORIA D</v>
          </cell>
          <cell r="P80" t="str">
            <v>BI</v>
          </cell>
          <cell r="Q80">
            <v>558</v>
          </cell>
          <cell r="R80" t="str">
            <v>Bogota</v>
          </cell>
          <cell r="S80" t="str">
            <v>CGR</v>
          </cell>
        </row>
        <row r="81">
          <cell r="A81">
            <v>17046</v>
          </cell>
          <cell r="B81" t="str">
            <v>Activo</v>
          </cell>
          <cell r="C81">
            <v>6000000</v>
          </cell>
          <cell r="D81">
            <v>6000000</v>
          </cell>
          <cell r="E81">
            <v>4</v>
          </cell>
          <cell r="F81">
            <v>546</v>
          </cell>
          <cell r="G81">
            <v>0</v>
          </cell>
          <cell r="H81">
            <v>1681067</v>
          </cell>
          <cell r="I81">
            <v>23008709</v>
          </cell>
          <cell r="J81" t="str">
            <v>FU</v>
          </cell>
          <cell r="K81" t="str">
            <v>BLEIDY LUZ MANCERA FUENTES</v>
          </cell>
          <cell r="L81" t="str">
            <v>SEMESTRAL</v>
          </cell>
          <cell r="M81">
            <v>43585</v>
          </cell>
          <cell r="N81">
            <v>43399</v>
          </cell>
          <cell r="O81" t="str">
            <v>BI RECREACION  CATEGORIA D</v>
          </cell>
          <cell r="P81" t="str">
            <v>BI</v>
          </cell>
          <cell r="Q81">
            <v>546</v>
          </cell>
          <cell r="R81" t="str">
            <v>Cartagena</v>
          </cell>
          <cell r="S81" t="str">
            <v>CGR</v>
          </cell>
        </row>
        <row r="82">
          <cell r="A82">
            <v>17045</v>
          </cell>
          <cell r="B82" t="str">
            <v>Activo</v>
          </cell>
          <cell r="C82">
            <v>10000000</v>
          </cell>
          <cell r="D82">
            <v>9820722.8300000001</v>
          </cell>
          <cell r="E82">
            <v>48</v>
          </cell>
          <cell r="F82">
            <v>563</v>
          </cell>
          <cell r="G82">
            <v>1</v>
          </cell>
          <cell r="H82">
            <v>241806</v>
          </cell>
          <cell r="I82">
            <v>52284458</v>
          </cell>
          <cell r="J82" t="str">
            <v>FU</v>
          </cell>
          <cell r="K82" t="str">
            <v>MARCELA MARIN MENDEZ</v>
          </cell>
          <cell r="L82" t="str">
            <v>MENSUAL</v>
          </cell>
          <cell r="M82">
            <v>43465</v>
          </cell>
          <cell r="N82">
            <v>43399</v>
          </cell>
          <cell r="O82" t="str">
            <v>BI HOGAR CATEGORIA C</v>
          </cell>
          <cell r="P82" t="str">
            <v>BI</v>
          </cell>
          <cell r="Q82">
            <v>563</v>
          </cell>
          <cell r="R82" t="str">
            <v>Soacha</v>
          </cell>
          <cell r="S82" t="str">
            <v>CGR</v>
          </cell>
        </row>
        <row r="83">
          <cell r="A83">
            <v>17039</v>
          </cell>
          <cell r="B83" t="str">
            <v>Activo</v>
          </cell>
          <cell r="C83">
            <v>8000000</v>
          </cell>
          <cell r="D83">
            <v>8000000</v>
          </cell>
          <cell r="E83">
            <v>4</v>
          </cell>
          <cell r="F83">
            <v>564</v>
          </cell>
          <cell r="G83">
            <v>0</v>
          </cell>
          <cell r="H83">
            <v>2241422</v>
          </cell>
          <cell r="I83">
            <v>30207159</v>
          </cell>
          <cell r="J83" t="str">
            <v>FU</v>
          </cell>
          <cell r="K83" t="str">
            <v>FANNY CECILIA BALLESTEROS LOZANO</v>
          </cell>
          <cell r="L83" t="str">
            <v>SEMESTRAL</v>
          </cell>
          <cell r="M83">
            <v>43585</v>
          </cell>
          <cell r="N83">
            <v>43402</v>
          </cell>
          <cell r="O83" t="str">
            <v>BI HOGAR CATEGORIA D</v>
          </cell>
          <cell r="P83" t="str">
            <v>BI</v>
          </cell>
          <cell r="Q83">
            <v>564</v>
          </cell>
          <cell r="R83" t="str">
            <v>Floridablanca</v>
          </cell>
          <cell r="S83" t="str">
            <v>CGR</v>
          </cell>
        </row>
        <row r="84">
          <cell r="A84">
            <v>17038</v>
          </cell>
          <cell r="B84" t="str">
            <v>Activo</v>
          </cell>
          <cell r="C84">
            <v>3500000</v>
          </cell>
          <cell r="D84">
            <v>3439701.41</v>
          </cell>
          <cell r="E84">
            <v>48</v>
          </cell>
          <cell r="F84">
            <v>564</v>
          </cell>
          <cell r="G84">
            <v>1</v>
          </cell>
          <cell r="H84">
            <v>87830</v>
          </cell>
          <cell r="I84">
            <v>65712719</v>
          </cell>
          <cell r="J84" t="str">
            <v>FU</v>
          </cell>
          <cell r="K84" t="str">
            <v>STELLA BETANCOURTH BEDOYA</v>
          </cell>
          <cell r="L84" t="str">
            <v>MENSUAL</v>
          </cell>
          <cell r="M84">
            <v>43465</v>
          </cell>
          <cell r="N84">
            <v>43399</v>
          </cell>
          <cell r="O84" t="str">
            <v>BI HOGAR CATEGORIA D</v>
          </cell>
          <cell r="P84" t="str">
            <v>BI</v>
          </cell>
          <cell r="Q84">
            <v>564</v>
          </cell>
          <cell r="R84" t="str">
            <v>Bogota</v>
          </cell>
          <cell r="S84" t="str">
            <v>CGR</v>
          </cell>
        </row>
        <row r="85">
          <cell r="A85">
            <v>17037</v>
          </cell>
          <cell r="B85" t="str">
            <v>Activo</v>
          </cell>
          <cell r="C85">
            <v>11000000</v>
          </cell>
          <cell r="D85">
            <v>10810491.279999999</v>
          </cell>
          <cell r="E85">
            <v>48</v>
          </cell>
          <cell r="F85">
            <v>546</v>
          </cell>
          <cell r="G85">
            <v>1</v>
          </cell>
          <cell r="H85">
            <v>276036</v>
          </cell>
          <cell r="I85">
            <v>79158570</v>
          </cell>
          <cell r="J85" t="str">
            <v>FU</v>
          </cell>
          <cell r="K85" t="str">
            <v>FABRICIO JOSE ESCRUCERIA LLORENTE</v>
          </cell>
          <cell r="L85" t="str">
            <v>MENSUAL</v>
          </cell>
          <cell r="M85">
            <v>43465</v>
          </cell>
          <cell r="N85">
            <v>43399</v>
          </cell>
          <cell r="O85" t="str">
            <v>BI RECREACION  CATEGORIA D</v>
          </cell>
          <cell r="P85" t="str">
            <v>BI</v>
          </cell>
          <cell r="Q85">
            <v>546</v>
          </cell>
          <cell r="R85" t="str">
            <v>Pasto</v>
          </cell>
          <cell r="S85" t="str">
            <v>CGR</v>
          </cell>
        </row>
        <row r="86">
          <cell r="A86">
            <v>17036</v>
          </cell>
          <cell r="B86" t="str">
            <v>Activo</v>
          </cell>
          <cell r="C86">
            <v>6200000</v>
          </cell>
          <cell r="D86">
            <v>6200000</v>
          </cell>
          <cell r="E86">
            <v>4</v>
          </cell>
          <cell r="F86">
            <v>563</v>
          </cell>
          <cell r="G86">
            <v>0</v>
          </cell>
          <cell r="H86">
            <v>1698056</v>
          </cell>
          <cell r="I86">
            <v>40917478</v>
          </cell>
          <cell r="J86" t="str">
            <v>FU</v>
          </cell>
          <cell r="K86" t="str">
            <v>MARIA MAGDALENA CEBALLOS HERNANDEZ</v>
          </cell>
          <cell r="L86" t="str">
            <v>SEMESTRAL</v>
          </cell>
          <cell r="M86">
            <v>43616</v>
          </cell>
          <cell r="N86">
            <v>43412</v>
          </cell>
          <cell r="O86" t="str">
            <v>BI HOGAR CATEGORIA C</v>
          </cell>
          <cell r="P86" t="str">
            <v>BI</v>
          </cell>
          <cell r="Q86">
            <v>563</v>
          </cell>
          <cell r="R86" t="str">
            <v>Riohacha</v>
          </cell>
          <cell r="S86" t="str">
            <v>CGR</v>
          </cell>
        </row>
        <row r="87">
          <cell r="A87">
            <v>17035</v>
          </cell>
          <cell r="B87" t="str">
            <v>Activo</v>
          </cell>
          <cell r="C87">
            <v>7000000</v>
          </cell>
          <cell r="D87">
            <v>7000000</v>
          </cell>
          <cell r="E87">
            <v>4</v>
          </cell>
          <cell r="F87">
            <v>563</v>
          </cell>
          <cell r="G87">
            <v>0</v>
          </cell>
          <cell r="H87">
            <v>1917160</v>
          </cell>
          <cell r="I87">
            <v>20795037</v>
          </cell>
          <cell r="J87" t="str">
            <v>FU</v>
          </cell>
          <cell r="K87" t="str">
            <v>ANA PILAR PINTO CAO</v>
          </cell>
          <cell r="L87" t="str">
            <v>SEMESTRAL</v>
          </cell>
          <cell r="M87">
            <v>43585</v>
          </cell>
          <cell r="N87">
            <v>43399</v>
          </cell>
          <cell r="O87" t="str">
            <v>BI HOGAR CATEGORIA C</v>
          </cell>
          <cell r="P87" t="str">
            <v>BI</v>
          </cell>
          <cell r="Q87">
            <v>563</v>
          </cell>
          <cell r="R87" t="str">
            <v>Bogota</v>
          </cell>
          <cell r="S87" t="str">
            <v>CGR</v>
          </cell>
        </row>
        <row r="88">
          <cell r="A88">
            <v>17033</v>
          </cell>
          <cell r="B88" t="str">
            <v>Activo</v>
          </cell>
          <cell r="C88">
            <v>9798900</v>
          </cell>
          <cell r="D88">
            <v>9798900</v>
          </cell>
          <cell r="E88">
            <v>4</v>
          </cell>
          <cell r="F88">
            <v>564</v>
          </cell>
          <cell r="G88">
            <v>0</v>
          </cell>
          <cell r="H88">
            <v>2745434</v>
          </cell>
          <cell r="I88">
            <v>7166420</v>
          </cell>
          <cell r="J88" t="str">
            <v>FU</v>
          </cell>
          <cell r="K88" t="str">
            <v>ELKIN YESID CABREJO SANCHEZ</v>
          </cell>
          <cell r="L88" t="str">
            <v>SEMESTRAL</v>
          </cell>
          <cell r="M88">
            <v>43585</v>
          </cell>
          <cell r="N88">
            <v>43396</v>
          </cell>
          <cell r="O88" t="str">
            <v>BI HOGAR CATEGORIA D</v>
          </cell>
          <cell r="P88" t="str">
            <v>BI</v>
          </cell>
          <cell r="Q88">
            <v>564</v>
          </cell>
          <cell r="R88" t="str">
            <v>Bogota</v>
          </cell>
          <cell r="S88" t="str">
            <v>CGR</v>
          </cell>
        </row>
        <row r="89">
          <cell r="A89">
            <v>17032</v>
          </cell>
          <cell r="B89" t="str">
            <v>Activo</v>
          </cell>
          <cell r="C89">
            <v>10000000</v>
          </cell>
          <cell r="D89">
            <v>10000000</v>
          </cell>
          <cell r="E89">
            <v>4</v>
          </cell>
          <cell r="F89">
            <v>564</v>
          </cell>
          <cell r="G89">
            <v>0</v>
          </cell>
          <cell r="H89">
            <v>2801778</v>
          </cell>
          <cell r="I89">
            <v>64915220</v>
          </cell>
          <cell r="J89" t="str">
            <v>FU</v>
          </cell>
          <cell r="K89" t="str">
            <v>NIRIS DEL CARMEN ARRIETA ARROYO</v>
          </cell>
          <cell r="L89" t="str">
            <v>SEMESTRAL</v>
          </cell>
          <cell r="M89">
            <v>43585</v>
          </cell>
          <cell r="N89">
            <v>43399</v>
          </cell>
          <cell r="O89" t="str">
            <v>BI HOGAR CATEGORIA D</v>
          </cell>
          <cell r="P89" t="str">
            <v>BI</v>
          </cell>
          <cell r="Q89">
            <v>564</v>
          </cell>
          <cell r="R89" t="str">
            <v>Bogota</v>
          </cell>
          <cell r="S89" t="str">
            <v>CGR</v>
          </cell>
        </row>
        <row r="90">
          <cell r="A90">
            <v>17031</v>
          </cell>
          <cell r="B90" t="str">
            <v>Activo</v>
          </cell>
          <cell r="C90">
            <v>5000000</v>
          </cell>
          <cell r="D90">
            <v>5000000</v>
          </cell>
          <cell r="E90">
            <v>2</v>
          </cell>
          <cell r="F90">
            <v>564</v>
          </cell>
          <cell r="G90">
            <v>0</v>
          </cell>
          <cell r="H90">
            <v>2678348</v>
          </cell>
          <cell r="I90">
            <v>79367272</v>
          </cell>
          <cell r="J90" t="str">
            <v>FU</v>
          </cell>
          <cell r="K90" t="str">
            <v>LUIS ALBERTO MOJICA MORALES</v>
          </cell>
          <cell r="L90" t="str">
            <v>SEMESTRAL</v>
          </cell>
          <cell r="M90">
            <v>43585</v>
          </cell>
          <cell r="N90">
            <v>43399</v>
          </cell>
          <cell r="O90" t="str">
            <v>BI HOGAR CATEGORIA D</v>
          </cell>
          <cell r="P90" t="str">
            <v>BI</v>
          </cell>
          <cell r="Q90">
            <v>564</v>
          </cell>
          <cell r="R90" t="str">
            <v>Bogota</v>
          </cell>
          <cell r="S90" t="str">
            <v>CGR</v>
          </cell>
        </row>
        <row r="91">
          <cell r="A91">
            <v>17029</v>
          </cell>
          <cell r="B91" t="str">
            <v>Activo</v>
          </cell>
          <cell r="C91">
            <v>3750000</v>
          </cell>
          <cell r="D91">
            <v>3750000</v>
          </cell>
          <cell r="E91">
            <v>4</v>
          </cell>
          <cell r="F91">
            <v>561</v>
          </cell>
          <cell r="G91">
            <v>0</v>
          </cell>
          <cell r="H91">
            <v>1003223</v>
          </cell>
          <cell r="I91">
            <v>40316904</v>
          </cell>
          <cell r="J91" t="str">
            <v>FU</v>
          </cell>
          <cell r="K91" t="str">
            <v>OLGA CECILIA LOPEZ RODRIGUEZ</v>
          </cell>
          <cell r="L91" t="str">
            <v>SEMESTRAL</v>
          </cell>
          <cell r="M91">
            <v>43585</v>
          </cell>
          <cell r="N91">
            <v>43399</v>
          </cell>
          <cell r="O91" t="str">
            <v>BI HOGAR CATEGORIA A</v>
          </cell>
          <cell r="P91" t="str">
            <v>BI</v>
          </cell>
          <cell r="Q91">
            <v>561</v>
          </cell>
          <cell r="R91" t="str">
            <v>Bogota</v>
          </cell>
          <cell r="S91" t="str">
            <v>CGR</v>
          </cell>
        </row>
        <row r="92">
          <cell r="A92">
            <v>17027</v>
          </cell>
          <cell r="B92" t="str">
            <v>Activo</v>
          </cell>
          <cell r="C92">
            <v>7000000</v>
          </cell>
          <cell r="D92">
            <v>7000000</v>
          </cell>
          <cell r="E92">
            <v>4</v>
          </cell>
          <cell r="F92">
            <v>545</v>
          </cell>
          <cell r="G92">
            <v>0</v>
          </cell>
          <cell r="H92">
            <v>1917160</v>
          </cell>
          <cell r="I92">
            <v>26689547</v>
          </cell>
          <cell r="J92" t="str">
            <v>FU</v>
          </cell>
          <cell r="K92" t="str">
            <v>MAUREEN MIREYA ROBLES VEGA</v>
          </cell>
          <cell r="L92" t="str">
            <v>SEMESTRAL</v>
          </cell>
          <cell r="M92">
            <v>43555</v>
          </cell>
          <cell r="N92">
            <v>43369</v>
          </cell>
          <cell r="O92" t="str">
            <v>BI RECREACION CATEGORIA C</v>
          </cell>
          <cell r="P92" t="str">
            <v>BI</v>
          </cell>
          <cell r="Q92">
            <v>545</v>
          </cell>
          <cell r="R92" t="str">
            <v>Santa Marta</v>
          </cell>
          <cell r="S92" t="str">
            <v>CGR</v>
          </cell>
        </row>
        <row r="93">
          <cell r="A93">
            <v>17026</v>
          </cell>
          <cell r="B93" t="str">
            <v>Activo</v>
          </cell>
          <cell r="C93">
            <v>11900000</v>
          </cell>
          <cell r="D93">
            <v>11900000</v>
          </cell>
          <cell r="E93">
            <v>4</v>
          </cell>
          <cell r="F93">
            <v>547</v>
          </cell>
          <cell r="G93">
            <v>0</v>
          </cell>
          <cell r="H93">
            <v>3371337</v>
          </cell>
          <cell r="I93">
            <v>16620062</v>
          </cell>
          <cell r="J93" t="str">
            <v>FU</v>
          </cell>
          <cell r="K93" t="str">
            <v>EDGAR CONDE GONZALEZ</v>
          </cell>
          <cell r="L93" t="str">
            <v>SEMESTRAL</v>
          </cell>
          <cell r="M93">
            <v>43585</v>
          </cell>
          <cell r="N93">
            <v>43402</v>
          </cell>
          <cell r="O93" t="str">
            <v>BI RECREACION  CATEGORIA E</v>
          </cell>
          <cell r="P93" t="str">
            <v>BI</v>
          </cell>
          <cell r="Q93">
            <v>547</v>
          </cell>
          <cell r="R93" t="str">
            <v>Cali</v>
          </cell>
          <cell r="S93" t="str">
            <v>CGR</v>
          </cell>
        </row>
        <row r="94">
          <cell r="A94">
            <v>17025</v>
          </cell>
          <cell r="B94" t="str">
            <v>Activo</v>
          </cell>
          <cell r="C94">
            <v>11030800</v>
          </cell>
          <cell r="D94">
            <v>10840760.550000001</v>
          </cell>
          <cell r="E94">
            <v>48</v>
          </cell>
          <cell r="F94">
            <v>546</v>
          </cell>
          <cell r="G94">
            <v>1</v>
          </cell>
          <cell r="H94">
            <v>276809</v>
          </cell>
          <cell r="I94">
            <v>16628842</v>
          </cell>
          <cell r="J94" t="str">
            <v>FU</v>
          </cell>
          <cell r="K94" t="str">
            <v>LUIS GERMAN ALVAREZ VALDERRAMA</v>
          </cell>
          <cell r="L94" t="str">
            <v>MENSUAL</v>
          </cell>
          <cell r="M94">
            <v>43465</v>
          </cell>
          <cell r="N94">
            <v>43399</v>
          </cell>
          <cell r="O94" t="str">
            <v>BI RECREACION  CATEGORIA D</v>
          </cell>
          <cell r="P94" t="str">
            <v>BI</v>
          </cell>
          <cell r="Q94">
            <v>546</v>
          </cell>
          <cell r="R94" t="str">
            <v>Cali</v>
          </cell>
          <cell r="S94" t="str">
            <v>CGR</v>
          </cell>
        </row>
        <row r="95">
          <cell r="A95">
            <v>17023</v>
          </cell>
          <cell r="B95" t="str">
            <v>Activo</v>
          </cell>
          <cell r="C95">
            <v>11900000</v>
          </cell>
          <cell r="D95">
            <v>11900000</v>
          </cell>
          <cell r="E95">
            <v>4</v>
          </cell>
          <cell r="F95">
            <v>553</v>
          </cell>
          <cell r="G95">
            <v>0</v>
          </cell>
          <cell r="H95">
            <v>3371337</v>
          </cell>
          <cell r="I95">
            <v>51591775</v>
          </cell>
          <cell r="J95" t="str">
            <v>FU</v>
          </cell>
          <cell r="K95" t="str">
            <v>MARTHA CONSTANZA OVALLE RUBIO</v>
          </cell>
          <cell r="L95" t="str">
            <v>SEMESTRAL</v>
          </cell>
          <cell r="M95">
            <v>43585</v>
          </cell>
          <cell r="N95">
            <v>43399</v>
          </cell>
          <cell r="O95" t="str">
            <v>BI MEJORAS LOCATIVAS  CATEGORIA E</v>
          </cell>
          <cell r="P95" t="str">
            <v>BI</v>
          </cell>
          <cell r="Q95">
            <v>553</v>
          </cell>
          <cell r="R95" t="str">
            <v>Bogota</v>
          </cell>
          <cell r="S95" t="str">
            <v>CGR</v>
          </cell>
        </row>
        <row r="96">
          <cell r="A96">
            <v>17022</v>
          </cell>
          <cell r="B96" t="str">
            <v>Activo</v>
          </cell>
          <cell r="C96">
            <v>5700000</v>
          </cell>
          <cell r="D96">
            <v>5483282.8700000001</v>
          </cell>
          <cell r="E96">
            <v>24</v>
          </cell>
          <cell r="F96">
            <v>564</v>
          </cell>
          <cell r="G96">
            <v>1</v>
          </cell>
          <cell r="H96">
            <v>261554</v>
          </cell>
          <cell r="I96">
            <v>41939371</v>
          </cell>
          <cell r="J96" t="str">
            <v>FU</v>
          </cell>
          <cell r="K96" t="str">
            <v>SANDRA MILENA MUÑOZ CASTAÑO</v>
          </cell>
          <cell r="L96" t="str">
            <v>MENSUAL</v>
          </cell>
          <cell r="M96">
            <v>43465</v>
          </cell>
          <cell r="N96">
            <v>43399</v>
          </cell>
          <cell r="O96" t="str">
            <v>BI HOGAR CATEGORIA D</v>
          </cell>
          <cell r="P96" t="str">
            <v>BI</v>
          </cell>
          <cell r="Q96">
            <v>564</v>
          </cell>
          <cell r="R96" t="str">
            <v>Barranquilla</v>
          </cell>
          <cell r="S96" t="str">
            <v>CGR</v>
          </cell>
        </row>
        <row r="97">
          <cell r="A97">
            <v>17021</v>
          </cell>
          <cell r="B97" t="str">
            <v>Activo</v>
          </cell>
          <cell r="C97">
            <v>11953002</v>
          </cell>
          <cell r="D97">
            <v>11381799.32</v>
          </cell>
          <cell r="E97">
            <v>36</v>
          </cell>
          <cell r="F97">
            <v>565</v>
          </cell>
          <cell r="G97">
            <v>2</v>
          </cell>
          <cell r="H97">
            <v>387909</v>
          </cell>
          <cell r="I97">
            <v>42869566</v>
          </cell>
          <cell r="J97" t="str">
            <v>FU</v>
          </cell>
          <cell r="K97" t="str">
            <v>CARMEN LUCRECIA VARGAS ARISTIZABAL</v>
          </cell>
          <cell r="L97" t="str">
            <v>MENSUAL</v>
          </cell>
          <cell r="M97">
            <v>43465</v>
          </cell>
          <cell r="N97">
            <v>43369</v>
          </cell>
          <cell r="O97" t="str">
            <v>BI HOGAR CATEGORIA E</v>
          </cell>
          <cell r="P97" t="str">
            <v>BI</v>
          </cell>
          <cell r="Q97">
            <v>565</v>
          </cell>
          <cell r="R97" t="str">
            <v>Envigado</v>
          </cell>
          <cell r="S97" t="str">
            <v>CGR</v>
          </cell>
        </row>
        <row r="98">
          <cell r="A98">
            <v>17019</v>
          </cell>
          <cell r="B98" t="str">
            <v>Activo</v>
          </cell>
          <cell r="C98">
            <v>8906158</v>
          </cell>
          <cell r="D98">
            <v>8572998.5299999993</v>
          </cell>
          <cell r="E98">
            <v>48</v>
          </cell>
          <cell r="F98">
            <v>561</v>
          </cell>
          <cell r="G98">
            <v>2</v>
          </cell>
          <cell r="H98">
            <v>207260</v>
          </cell>
          <cell r="I98">
            <v>1000689424</v>
          </cell>
          <cell r="J98" t="str">
            <v>FU</v>
          </cell>
          <cell r="K98" t="str">
            <v>DAVID ANDRES MORA VARGAS</v>
          </cell>
          <cell r="L98" t="str">
            <v>MENSUAL</v>
          </cell>
          <cell r="M98">
            <v>43465</v>
          </cell>
          <cell r="N98">
            <v>43367</v>
          </cell>
          <cell r="O98" t="str">
            <v>BI HOGAR CATEGORIA A</v>
          </cell>
          <cell r="P98" t="str">
            <v>BI</v>
          </cell>
          <cell r="Q98">
            <v>561</v>
          </cell>
          <cell r="R98" t="str">
            <v>Bogota</v>
          </cell>
          <cell r="S98" t="str">
            <v>FBS</v>
          </cell>
        </row>
        <row r="99">
          <cell r="A99">
            <v>17018</v>
          </cell>
          <cell r="B99" t="str">
            <v>Activo</v>
          </cell>
          <cell r="C99">
            <v>12187375</v>
          </cell>
          <cell r="D99">
            <v>12187375</v>
          </cell>
          <cell r="E99">
            <v>4</v>
          </cell>
          <cell r="F99">
            <v>565</v>
          </cell>
          <cell r="G99">
            <v>0</v>
          </cell>
          <cell r="H99">
            <v>3452752</v>
          </cell>
          <cell r="I99">
            <v>94386286</v>
          </cell>
          <cell r="J99" t="str">
            <v>FU</v>
          </cell>
          <cell r="K99" t="str">
            <v>ORLANDO MORENO GAVIRIA</v>
          </cell>
          <cell r="L99" t="str">
            <v>SEMESTRAL</v>
          </cell>
          <cell r="M99">
            <v>43555</v>
          </cell>
          <cell r="N99">
            <v>43369</v>
          </cell>
          <cell r="O99" t="str">
            <v>BI HOGAR CATEGORIA E</v>
          </cell>
          <cell r="P99" t="str">
            <v>BI</v>
          </cell>
          <cell r="Q99">
            <v>565</v>
          </cell>
          <cell r="R99" t="str">
            <v>Bogota</v>
          </cell>
          <cell r="S99" t="str">
            <v>CGR</v>
          </cell>
        </row>
        <row r="100">
          <cell r="A100">
            <v>17017</v>
          </cell>
          <cell r="B100" t="str">
            <v>Activo</v>
          </cell>
          <cell r="C100">
            <v>2200000</v>
          </cell>
          <cell r="D100">
            <v>2200000</v>
          </cell>
          <cell r="E100">
            <v>4</v>
          </cell>
          <cell r="F100">
            <v>564</v>
          </cell>
          <cell r="G100">
            <v>0</v>
          </cell>
          <cell r="H100">
            <v>616391</v>
          </cell>
          <cell r="I100">
            <v>22443426</v>
          </cell>
          <cell r="J100" t="str">
            <v>FU</v>
          </cell>
          <cell r="K100" t="str">
            <v>CORNELIA CONCEPCION LOPEZ MORALES</v>
          </cell>
          <cell r="L100" t="str">
            <v>SEMESTRAL</v>
          </cell>
          <cell r="M100">
            <v>43555</v>
          </cell>
          <cell r="N100">
            <v>43369</v>
          </cell>
          <cell r="O100" t="str">
            <v>BI HOGAR CATEGORIA D</v>
          </cell>
          <cell r="P100" t="str">
            <v>BI</v>
          </cell>
          <cell r="Q100">
            <v>564</v>
          </cell>
          <cell r="R100" t="str">
            <v>Santa Marta</v>
          </cell>
          <cell r="S100" t="str">
            <v>CGR</v>
          </cell>
        </row>
        <row r="101">
          <cell r="A101">
            <v>17016</v>
          </cell>
          <cell r="B101" t="str">
            <v>Activo</v>
          </cell>
          <cell r="C101">
            <v>10350000</v>
          </cell>
          <cell r="D101">
            <v>10350000</v>
          </cell>
          <cell r="E101">
            <v>4</v>
          </cell>
          <cell r="F101">
            <v>546</v>
          </cell>
          <cell r="G101">
            <v>0</v>
          </cell>
          <cell r="H101">
            <v>2899840</v>
          </cell>
          <cell r="I101">
            <v>36547684</v>
          </cell>
          <cell r="J101" t="str">
            <v>FU</v>
          </cell>
          <cell r="K101" t="str">
            <v>ELVIRA MARGARITA DE LUQUE DIAZ GRANADOS</v>
          </cell>
          <cell r="L101" t="str">
            <v>SEMESTRAL</v>
          </cell>
          <cell r="M101">
            <v>43555</v>
          </cell>
          <cell r="N101">
            <v>43369</v>
          </cell>
          <cell r="O101" t="str">
            <v>BI RECREACION  CATEGORIA D</v>
          </cell>
          <cell r="P101" t="str">
            <v>BI</v>
          </cell>
          <cell r="Q101">
            <v>546</v>
          </cell>
          <cell r="R101" t="str">
            <v>Santa Marta</v>
          </cell>
          <cell r="S101" t="str">
            <v>CGR</v>
          </cell>
        </row>
        <row r="102">
          <cell r="A102">
            <v>17014</v>
          </cell>
          <cell r="B102" t="str">
            <v>Activo</v>
          </cell>
          <cell r="C102">
            <v>7500000</v>
          </cell>
          <cell r="D102">
            <v>7230244.5</v>
          </cell>
          <cell r="E102">
            <v>48</v>
          </cell>
          <cell r="F102">
            <v>563</v>
          </cell>
          <cell r="G102">
            <v>2</v>
          </cell>
          <cell r="H102">
            <v>181354</v>
          </cell>
          <cell r="I102">
            <v>35509659</v>
          </cell>
          <cell r="J102" t="str">
            <v>FU</v>
          </cell>
          <cell r="K102" t="str">
            <v>MARIA VICTORIA CABEZAS BENAVIDES</v>
          </cell>
          <cell r="L102" t="str">
            <v>MENSUAL</v>
          </cell>
          <cell r="M102">
            <v>43465</v>
          </cell>
          <cell r="N102">
            <v>43369</v>
          </cell>
          <cell r="O102" t="str">
            <v>BI HOGAR CATEGORIA C</v>
          </cell>
          <cell r="P102" t="str">
            <v>BI</v>
          </cell>
          <cell r="Q102">
            <v>563</v>
          </cell>
          <cell r="R102" t="str">
            <v>Bogota</v>
          </cell>
          <cell r="S102" t="str">
            <v>CGR</v>
          </cell>
        </row>
        <row r="103">
          <cell r="A103">
            <v>17013</v>
          </cell>
          <cell r="B103" t="str">
            <v>Activo</v>
          </cell>
          <cell r="C103">
            <v>10350000</v>
          </cell>
          <cell r="D103">
            <v>10350000</v>
          </cell>
          <cell r="E103">
            <v>4</v>
          </cell>
          <cell r="F103">
            <v>564</v>
          </cell>
          <cell r="G103">
            <v>0</v>
          </cell>
          <cell r="H103">
            <v>2899840</v>
          </cell>
          <cell r="I103">
            <v>41958471</v>
          </cell>
          <cell r="J103" t="str">
            <v>FU</v>
          </cell>
          <cell r="K103" t="str">
            <v>MARIA ISABEL BOTERO TABARES</v>
          </cell>
          <cell r="L103" t="str">
            <v>SEMESTRAL</v>
          </cell>
          <cell r="M103">
            <v>43555</v>
          </cell>
          <cell r="N103">
            <v>43369</v>
          </cell>
          <cell r="O103" t="str">
            <v>BI HOGAR CATEGORIA D</v>
          </cell>
          <cell r="P103" t="str">
            <v>BI</v>
          </cell>
          <cell r="Q103">
            <v>564</v>
          </cell>
          <cell r="R103" t="str">
            <v>Bogota</v>
          </cell>
          <cell r="S103" t="str">
            <v>CGR</v>
          </cell>
        </row>
        <row r="104">
          <cell r="A104">
            <v>17012</v>
          </cell>
          <cell r="B104" t="str">
            <v>Activo</v>
          </cell>
          <cell r="C104">
            <v>10000000</v>
          </cell>
          <cell r="D104">
            <v>9640324.6699999999</v>
          </cell>
          <cell r="E104">
            <v>48</v>
          </cell>
          <cell r="F104">
            <v>563</v>
          </cell>
          <cell r="G104">
            <v>2</v>
          </cell>
          <cell r="H104">
            <v>241806</v>
          </cell>
          <cell r="I104">
            <v>40277242</v>
          </cell>
          <cell r="J104" t="str">
            <v>FU</v>
          </cell>
          <cell r="K104" t="str">
            <v>YUBY OMAIRA SANCHEZ SANCHEZ</v>
          </cell>
          <cell r="L104" t="str">
            <v>MENSUAL</v>
          </cell>
          <cell r="M104">
            <v>43465</v>
          </cell>
          <cell r="N104">
            <v>43369</v>
          </cell>
          <cell r="O104" t="str">
            <v>BI HOGAR CATEGORIA C</v>
          </cell>
          <cell r="P104" t="str">
            <v>BI</v>
          </cell>
          <cell r="Q104">
            <v>563</v>
          </cell>
          <cell r="R104" t="str">
            <v>Bogota</v>
          </cell>
          <cell r="S104" t="str">
            <v>CGR</v>
          </cell>
        </row>
        <row r="105">
          <cell r="A105">
            <v>17011</v>
          </cell>
          <cell r="B105" t="str">
            <v>Activo</v>
          </cell>
          <cell r="C105">
            <v>2668113</v>
          </cell>
          <cell r="D105">
            <v>2577590.08</v>
          </cell>
          <cell r="E105">
            <v>48</v>
          </cell>
          <cell r="F105">
            <v>565</v>
          </cell>
          <cell r="G105">
            <v>2</v>
          </cell>
          <cell r="H105">
            <v>68178</v>
          </cell>
          <cell r="I105">
            <v>51758825</v>
          </cell>
          <cell r="J105" t="str">
            <v>FU</v>
          </cell>
          <cell r="K105" t="str">
            <v>OFELIA ESPERANZA SALGADO ACEVEDO</v>
          </cell>
          <cell r="L105" t="str">
            <v>MENSUAL</v>
          </cell>
          <cell r="M105">
            <v>43465</v>
          </cell>
          <cell r="N105">
            <v>43369</v>
          </cell>
          <cell r="O105" t="str">
            <v>BI HOGAR CATEGORIA E</v>
          </cell>
          <cell r="P105" t="str">
            <v>BI</v>
          </cell>
          <cell r="Q105">
            <v>565</v>
          </cell>
          <cell r="R105" t="str">
            <v>Bogota</v>
          </cell>
          <cell r="S105" t="str">
            <v>CGR</v>
          </cell>
        </row>
        <row r="106">
          <cell r="A106">
            <v>17010</v>
          </cell>
          <cell r="B106" t="str">
            <v>Activo</v>
          </cell>
          <cell r="C106">
            <v>5150000</v>
          </cell>
          <cell r="D106">
            <v>5150000</v>
          </cell>
          <cell r="E106">
            <v>4</v>
          </cell>
          <cell r="F106">
            <v>562</v>
          </cell>
          <cell r="G106">
            <v>0</v>
          </cell>
          <cell r="H106">
            <v>1394157</v>
          </cell>
          <cell r="I106">
            <v>79808403</v>
          </cell>
          <cell r="J106" t="str">
            <v>FU</v>
          </cell>
          <cell r="K106" t="str">
            <v>JAIRO RICO BOLIVAR</v>
          </cell>
          <cell r="L106" t="str">
            <v>SEMESTRAL</v>
          </cell>
          <cell r="M106">
            <v>43555</v>
          </cell>
          <cell r="N106">
            <v>43367</v>
          </cell>
          <cell r="O106" t="str">
            <v>BI HOGAR CATEGORIA B</v>
          </cell>
          <cell r="P106" t="str">
            <v>BI</v>
          </cell>
          <cell r="Q106">
            <v>562</v>
          </cell>
          <cell r="R106" t="str">
            <v>Bogota</v>
          </cell>
          <cell r="S106" t="str">
            <v>FBS</v>
          </cell>
        </row>
        <row r="107">
          <cell r="A107">
            <v>17008</v>
          </cell>
          <cell r="B107" t="str">
            <v>Activo</v>
          </cell>
          <cell r="C107">
            <v>1999800</v>
          </cell>
          <cell r="D107">
            <v>1891568.6</v>
          </cell>
          <cell r="E107">
            <v>48</v>
          </cell>
          <cell r="F107">
            <v>563</v>
          </cell>
          <cell r="G107">
            <v>3</v>
          </cell>
          <cell r="H107">
            <v>48357</v>
          </cell>
          <cell r="I107">
            <v>38236742</v>
          </cell>
          <cell r="J107" t="str">
            <v>FU</v>
          </cell>
          <cell r="K107" t="str">
            <v>OLIVA LOPEZ TOVAR</v>
          </cell>
          <cell r="L107" t="str">
            <v>MENSUAL</v>
          </cell>
          <cell r="M107">
            <v>43496</v>
          </cell>
          <cell r="N107">
            <v>43369</v>
          </cell>
          <cell r="O107" t="str">
            <v>BI HOGAR CATEGORIA C</v>
          </cell>
          <cell r="P107" t="str">
            <v>BI</v>
          </cell>
          <cell r="Q107">
            <v>563</v>
          </cell>
          <cell r="R107" t="str">
            <v>Bogota</v>
          </cell>
          <cell r="S107" t="str">
            <v>CGR</v>
          </cell>
        </row>
        <row r="108">
          <cell r="A108">
            <v>17007</v>
          </cell>
          <cell r="B108" t="str">
            <v>Activo</v>
          </cell>
          <cell r="C108">
            <v>10350000</v>
          </cell>
          <cell r="D108">
            <v>10350000</v>
          </cell>
          <cell r="E108">
            <v>4</v>
          </cell>
          <cell r="F108">
            <v>564</v>
          </cell>
          <cell r="G108">
            <v>0</v>
          </cell>
          <cell r="H108">
            <v>2899840</v>
          </cell>
          <cell r="I108">
            <v>91507632</v>
          </cell>
          <cell r="J108" t="str">
            <v>FU</v>
          </cell>
          <cell r="K108" t="str">
            <v>JHON DEIVY PEREZ ARGUELLO</v>
          </cell>
          <cell r="L108" t="str">
            <v>SEMESTRAL</v>
          </cell>
          <cell r="M108">
            <v>43555</v>
          </cell>
          <cell r="N108">
            <v>43369</v>
          </cell>
          <cell r="O108" t="str">
            <v>BI HOGAR CATEGORIA D</v>
          </cell>
          <cell r="P108" t="str">
            <v>BI</v>
          </cell>
          <cell r="Q108">
            <v>564</v>
          </cell>
          <cell r="R108" t="str">
            <v>Floridablanca</v>
          </cell>
          <cell r="S108" t="str">
            <v>CGR</v>
          </cell>
        </row>
        <row r="109">
          <cell r="A109">
            <v>17006</v>
          </cell>
          <cell r="B109" t="str">
            <v>Activo</v>
          </cell>
          <cell r="C109">
            <v>2099900</v>
          </cell>
          <cell r="D109">
            <v>2024371.46</v>
          </cell>
          <cell r="E109">
            <v>48</v>
          </cell>
          <cell r="F109">
            <v>563</v>
          </cell>
          <cell r="G109">
            <v>2</v>
          </cell>
          <cell r="H109">
            <v>50777</v>
          </cell>
          <cell r="I109">
            <v>28947919</v>
          </cell>
          <cell r="J109" t="str">
            <v>FU</v>
          </cell>
          <cell r="K109" t="str">
            <v>HILDA VASQUEZ AREVALO</v>
          </cell>
          <cell r="L109" t="str">
            <v>MENSUAL</v>
          </cell>
          <cell r="M109">
            <v>43496</v>
          </cell>
          <cell r="N109">
            <v>43378</v>
          </cell>
          <cell r="O109" t="str">
            <v>BI HOGAR CATEGORIA C</v>
          </cell>
          <cell r="P109" t="str">
            <v>BI</v>
          </cell>
          <cell r="Q109">
            <v>563</v>
          </cell>
          <cell r="R109" t="str">
            <v>Bogota</v>
          </cell>
          <cell r="S109" t="str">
            <v>FBS</v>
          </cell>
        </row>
        <row r="110">
          <cell r="A110">
            <v>17005</v>
          </cell>
          <cell r="B110" t="str">
            <v>Activo</v>
          </cell>
          <cell r="C110">
            <v>6300000</v>
          </cell>
          <cell r="D110">
            <v>6300000</v>
          </cell>
          <cell r="E110">
            <v>4</v>
          </cell>
          <cell r="F110">
            <v>563</v>
          </cell>
          <cell r="G110">
            <v>0</v>
          </cell>
          <cell r="H110">
            <v>1725444</v>
          </cell>
          <cell r="I110">
            <v>79938335</v>
          </cell>
          <cell r="J110" t="str">
            <v>FU</v>
          </cell>
          <cell r="K110" t="str">
            <v>JUAN CARLOS HERNANDEZ MARIN</v>
          </cell>
          <cell r="L110" t="str">
            <v>SEMESTRAL</v>
          </cell>
          <cell r="M110">
            <v>43555</v>
          </cell>
          <cell r="N110">
            <v>43369</v>
          </cell>
          <cell r="O110" t="str">
            <v>BI HOGAR CATEGORIA C</v>
          </cell>
          <cell r="P110" t="str">
            <v>BI</v>
          </cell>
          <cell r="Q110">
            <v>563</v>
          </cell>
          <cell r="R110" t="str">
            <v>Bogota</v>
          </cell>
          <cell r="S110" t="str">
            <v>CGR</v>
          </cell>
        </row>
        <row r="111">
          <cell r="A111">
            <v>17004</v>
          </cell>
          <cell r="B111" t="str">
            <v>Activo</v>
          </cell>
          <cell r="C111">
            <v>3750000</v>
          </cell>
          <cell r="D111">
            <v>3750000</v>
          </cell>
          <cell r="E111">
            <v>4</v>
          </cell>
          <cell r="F111">
            <v>561</v>
          </cell>
          <cell r="G111">
            <v>0</v>
          </cell>
          <cell r="H111">
            <v>1003223</v>
          </cell>
          <cell r="I111">
            <v>92514873</v>
          </cell>
          <cell r="J111" t="str">
            <v>FU</v>
          </cell>
          <cell r="K111" t="str">
            <v>DEIVER RAFAEL MADERA PALACIO</v>
          </cell>
          <cell r="L111" t="str">
            <v>SEMESTRAL</v>
          </cell>
          <cell r="M111">
            <v>43555</v>
          </cell>
          <cell r="N111">
            <v>43369</v>
          </cell>
          <cell r="O111" t="str">
            <v>BI HOGAR CATEGORIA A</v>
          </cell>
          <cell r="P111" t="str">
            <v>BI</v>
          </cell>
          <cell r="Q111">
            <v>561</v>
          </cell>
          <cell r="R111" t="str">
            <v>Bogota</v>
          </cell>
          <cell r="S111" t="str">
            <v>CGR</v>
          </cell>
        </row>
        <row r="112">
          <cell r="A112">
            <v>17003</v>
          </cell>
          <cell r="B112" t="str">
            <v>Activo</v>
          </cell>
          <cell r="C112">
            <v>6500000</v>
          </cell>
          <cell r="D112">
            <v>6256849.5199999996</v>
          </cell>
          <cell r="E112">
            <v>48</v>
          </cell>
          <cell r="F112">
            <v>561</v>
          </cell>
          <cell r="G112">
            <v>2</v>
          </cell>
          <cell r="H112">
            <v>151265</v>
          </cell>
          <cell r="I112">
            <v>1004611662</v>
          </cell>
          <cell r="J112" t="str">
            <v>FU</v>
          </cell>
          <cell r="K112" t="str">
            <v>DIANA MARIA LANDAZURI PRECIADO</v>
          </cell>
          <cell r="L112" t="str">
            <v>MENSUAL</v>
          </cell>
          <cell r="M112">
            <v>43465</v>
          </cell>
          <cell r="N112">
            <v>43367</v>
          </cell>
          <cell r="O112" t="str">
            <v>BI HOGAR CATEGORIA A</v>
          </cell>
          <cell r="P112" t="str">
            <v>BI</v>
          </cell>
          <cell r="Q112">
            <v>561</v>
          </cell>
          <cell r="R112" t="str">
            <v>Bogota</v>
          </cell>
          <cell r="S112" t="str">
            <v>FBS</v>
          </cell>
        </row>
        <row r="113">
          <cell r="A113">
            <v>17001</v>
          </cell>
          <cell r="B113" t="str">
            <v>Activo</v>
          </cell>
          <cell r="C113">
            <v>8119000</v>
          </cell>
          <cell r="D113">
            <v>7838149.7300000004</v>
          </cell>
          <cell r="E113">
            <v>48</v>
          </cell>
          <cell r="F113">
            <v>546</v>
          </cell>
          <cell r="G113">
            <v>2</v>
          </cell>
          <cell r="H113">
            <v>203740</v>
          </cell>
          <cell r="I113">
            <v>52536723</v>
          </cell>
          <cell r="J113" t="str">
            <v>FU</v>
          </cell>
          <cell r="K113" t="str">
            <v>NAZLY MILETH RODRIGUEZ MORENO</v>
          </cell>
          <cell r="L113" t="str">
            <v>MENSUAL</v>
          </cell>
          <cell r="M113">
            <v>43465</v>
          </cell>
          <cell r="N113">
            <v>43367</v>
          </cell>
          <cell r="O113" t="str">
            <v>BI RECREACION  CATEGORIA D</v>
          </cell>
          <cell r="P113" t="str">
            <v>BI</v>
          </cell>
          <cell r="Q113">
            <v>546</v>
          </cell>
          <cell r="R113" t="str">
            <v>Bogota</v>
          </cell>
          <cell r="S113" t="str">
            <v>FBS</v>
          </cell>
        </row>
        <row r="114">
          <cell r="A114">
            <v>17000</v>
          </cell>
          <cell r="B114" t="str">
            <v>Activo</v>
          </cell>
          <cell r="C114">
            <v>4500000</v>
          </cell>
          <cell r="D114">
            <v>4246914.8</v>
          </cell>
          <cell r="E114">
            <v>48</v>
          </cell>
          <cell r="F114">
            <v>561</v>
          </cell>
          <cell r="G114">
            <v>3</v>
          </cell>
          <cell r="H114">
            <v>104722</v>
          </cell>
          <cell r="I114">
            <v>51850435</v>
          </cell>
          <cell r="J114" t="str">
            <v>FU</v>
          </cell>
          <cell r="K114" t="str">
            <v>CLAUDIA ROCIO SANCHEZ ROMERO</v>
          </cell>
          <cell r="L114" t="str">
            <v>MENSUAL</v>
          </cell>
          <cell r="M114">
            <v>43496</v>
          </cell>
          <cell r="N114">
            <v>43367</v>
          </cell>
          <cell r="O114" t="str">
            <v>BI HOGAR CATEGORIA A</v>
          </cell>
          <cell r="P114" t="str">
            <v>BI</v>
          </cell>
          <cell r="Q114">
            <v>561</v>
          </cell>
          <cell r="R114" t="str">
            <v>Bogota</v>
          </cell>
          <cell r="S114" t="str">
            <v>FBS</v>
          </cell>
        </row>
        <row r="115">
          <cell r="A115">
            <v>16999</v>
          </cell>
          <cell r="B115" t="str">
            <v>Activo</v>
          </cell>
          <cell r="C115">
            <v>5000000</v>
          </cell>
          <cell r="D115">
            <v>5000000</v>
          </cell>
          <cell r="E115">
            <v>3</v>
          </cell>
          <cell r="F115">
            <v>564</v>
          </cell>
          <cell r="G115">
            <v>0</v>
          </cell>
          <cell r="H115">
            <v>1826407</v>
          </cell>
          <cell r="I115">
            <v>1067839588</v>
          </cell>
          <cell r="J115" t="str">
            <v>FU</v>
          </cell>
          <cell r="K115" t="str">
            <v>ARIOKA ESTHER URIBE POLO</v>
          </cell>
          <cell r="L115" t="str">
            <v>SEMESTRAL</v>
          </cell>
          <cell r="M115">
            <v>43555</v>
          </cell>
          <cell r="N115">
            <v>43369</v>
          </cell>
          <cell r="O115" t="str">
            <v>BI HOGAR CATEGORIA D</v>
          </cell>
          <cell r="P115" t="str">
            <v>BI</v>
          </cell>
          <cell r="Q115">
            <v>564</v>
          </cell>
          <cell r="R115" t="str">
            <v>Bello</v>
          </cell>
          <cell r="S115" t="str">
            <v>CGR</v>
          </cell>
        </row>
        <row r="116">
          <cell r="A116">
            <v>16998</v>
          </cell>
          <cell r="B116" t="str">
            <v>Activo</v>
          </cell>
          <cell r="C116">
            <v>6300000</v>
          </cell>
          <cell r="D116">
            <v>6300000</v>
          </cell>
          <cell r="E116">
            <v>4</v>
          </cell>
          <cell r="F116">
            <v>563</v>
          </cell>
          <cell r="G116">
            <v>0</v>
          </cell>
          <cell r="H116">
            <v>1725444</v>
          </cell>
          <cell r="I116">
            <v>79534603</v>
          </cell>
          <cell r="J116" t="str">
            <v>FU</v>
          </cell>
          <cell r="K116" t="str">
            <v>RODRIGO ARTURO HOYOS ZAPATA</v>
          </cell>
          <cell r="L116" t="str">
            <v>SEMESTRAL</v>
          </cell>
          <cell r="M116">
            <v>43555</v>
          </cell>
          <cell r="N116">
            <v>43369</v>
          </cell>
          <cell r="O116" t="str">
            <v>BI HOGAR CATEGORIA C</v>
          </cell>
          <cell r="P116" t="str">
            <v>BI</v>
          </cell>
          <cell r="Q116">
            <v>563</v>
          </cell>
          <cell r="R116" t="str">
            <v>Medellin</v>
          </cell>
          <cell r="S116" t="str">
            <v>CGR</v>
          </cell>
        </row>
        <row r="117">
          <cell r="A117">
            <v>16996</v>
          </cell>
          <cell r="B117" t="str">
            <v>Activo</v>
          </cell>
          <cell r="C117">
            <v>9450000</v>
          </cell>
          <cell r="D117">
            <v>9450000</v>
          </cell>
          <cell r="E117">
            <v>4</v>
          </cell>
          <cell r="F117">
            <v>564</v>
          </cell>
          <cell r="G117">
            <v>0</v>
          </cell>
          <cell r="H117">
            <v>2647680</v>
          </cell>
          <cell r="I117">
            <v>6774128</v>
          </cell>
          <cell r="J117" t="str">
            <v>FU</v>
          </cell>
          <cell r="K117" t="str">
            <v>JAIME MORALES LA-ROTTA</v>
          </cell>
          <cell r="L117" t="str">
            <v>SEMESTRAL</v>
          </cell>
          <cell r="M117">
            <v>43555</v>
          </cell>
          <cell r="N117">
            <v>43369</v>
          </cell>
          <cell r="O117" t="str">
            <v>BI HOGAR CATEGORIA D</v>
          </cell>
          <cell r="P117" t="str">
            <v>BI</v>
          </cell>
          <cell r="Q117">
            <v>564</v>
          </cell>
          <cell r="R117" t="str">
            <v>Tunja</v>
          </cell>
          <cell r="S117" t="str">
            <v>CGR</v>
          </cell>
        </row>
        <row r="118">
          <cell r="A118">
            <v>16995</v>
          </cell>
          <cell r="B118" t="str">
            <v>Activo</v>
          </cell>
          <cell r="C118">
            <v>6300000</v>
          </cell>
          <cell r="D118">
            <v>6300000</v>
          </cell>
          <cell r="E118">
            <v>4</v>
          </cell>
          <cell r="F118">
            <v>563</v>
          </cell>
          <cell r="G118">
            <v>0</v>
          </cell>
          <cell r="H118">
            <v>1725444</v>
          </cell>
          <cell r="I118">
            <v>64546927</v>
          </cell>
          <cell r="J118" t="str">
            <v>FU</v>
          </cell>
          <cell r="K118" t="str">
            <v>MARIA JOSEFINA CAMPOS ATENCIA</v>
          </cell>
          <cell r="L118" t="str">
            <v>SEMESTRAL</v>
          </cell>
          <cell r="M118">
            <v>43555</v>
          </cell>
          <cell r="N118">
            <v>43369</v>
          </cell>
          <cell r="O118" t="str">
            <v>BI HOGAR CATEGORIA C</v>
          </cell>
          <cell r="P118" t="str">
            <v>BI</v>
          </cell>
          <cell r="Q118">
            <v>563</v>
          </cell>
          <cell r="R118" t="str">
            <v>Sincelejo</v>
          </cell>
          <cell r="S118" t="str">
            <v>CGR</v>
          </cell>
        </row>
        <row r="119">
          <cell r="A119">
            <v>16994</v>
          </cell>
          <cell r="B119" t="str">
            <v>Activo</v>
          </cell>
          <cell r="C119">
            <v>6300000</v>
          </cell>
          <cell r="D119">
            <v>6300000</v>
          </cell>
          <cell r="E119">
            <v>4</v>
          </cell>
          <cell r="F119">
            <v>563</v>
          </cell>
          <cell r="G119">
            <v>0</v>
          </cell>
          <cell r="H119">
            <v>1725444</v>
          </cell>
          <cell r="I119">
            <v>8717464</v>
          </cell>
          <cell r="J119" t="str">
            <v>FU</v>
          </cell>
          <cell r="K119" t="str">
            <v>VICTOR HUGO DIAZ POLO</v>
          </cell>
          <cell r="L119" t="str">
            <v>SEMESTRAL</v>
          </cell>
          <cell r="M119">
            <v>43555</v>
          </cell>
          <cell r="N119">
            <v>43369</v>
          </cell>
          <cell r="O119" t="str">
            <v>BI HOGAR CATEGORIA C</v>
          </cell>
          <cell r="P119" t="str">
            <v>BI</v>
          </cell>
          <cell r="Q119">
            <v>563</v>
          </cell>
          <cell r="R119" t="str">
            <v>Barranquilla</v>
          </cell>
          <cell r="S119" t="str">
            <v>CGR</v>
          </cell>
        </row>
        <row r="120">
          <cell r="A120">
            <v>16993</v>
          </cell>
          <cell r="B120" t="str">
            <v>Activo</v>
          </cell>
          <cell r="C120">
            <v>9450000</v>
          </cell>
          <cell r="D120">
            <v>9450000</v>
          </cell>
          <cell r="E120">
            <v>4</v>
          </cell>
          <cell r="F120">
            <v>546</v>
          </cell>
          <cell r="G120">
            <v>0</v>
          </cell>
          <cell r="H120">
            <v>2647680</v>
          </cell>
          <cell r="I120">
            <v>79450517</v>
          </cell>
          <cell r="J120" t="str">
            <v>FU</v>
          </cell>
          <cell r="K120" t="str">
            <v>HENRY ALBERTO VALDERRAMA SIERRA</v>
          </cell>
          <cell r="L120" t="str">
            <v>SEMESTRAL</v>
          </cell>
          <cell r="M120">
            <v>43555</v>
          </cell>
          <cell r="N120">
            <v>43369</v>
          </cell>
          <cell r="O120" t="str">
            <v>BI RECREACION  CATEGORIA D</v>
          </cell>
          <cell r="P120" t="str">
            <v>BI</v>
          </cell>
          <cell r="Q120">
            <v>546</v>
          </cell>
          <cell r="R120" t="str">
            <v>Bogota</v>
          </cell>
          <cell r="S120" t="str">
            <v>CGR</v>
          </cell>
        </row>
        <row r="121">
          <cell r="A121">
            <v>16991</v>
          </cell>
          <cell r="B121" t="str">
            <v>Activo</v>
          </cell>
          <cell r="C121">
            <v>10350000</v>
          </cell>
          <cell r="D121">
            <v>10350000</v>
          </cell>
          <cell r="E121">
            <v>4</v>
          </cell>
          <cell r="F121">
            <v>564</v>
          </cell>
          <cell r="G121">
            <v>0</v>
          </cell>
          <cell r="H121">
            <v>2899840</v>
          </cell>
          <cell r="I121">
            <v>40936653</v>
          </cell>
          <cell r="J121" t="str">
            <v>FU</v>
          </cell>
          <cell r="K121" t="str">
            <v>ROSA MILENA ANGULO MARTÍNEZ</v>
          </cell>
          <cell r="L121" t="str">
            <v>SEMESTRAL</v>
          </cell>
          <cell r="M121">
            <v>43555</v>
          </cell>
          <cell r="N121">
            <v>43369</v>
          </cell>
          <cell r="O121" t="str">
            <v>BI HOGAR CATEGORIA D</v>
          </cell>
          <cell r="P121" t="str">
            <v>BI</v>
          </cell>
          <cell r="Q121">
            <v>564</v>
          </cell>
          <cell r="R121" t="str">
            <v>Riohacha</v>
          </cell>
          <cell r="S121" t="str">
            <v>CGR</v>
          </cell>
        </row>
        <row r="122">
          <cell r="A122">
            <v>16990</v>
          </cell>
          <cell r="B122" t="str">
            <v>Activo</v>
          </cell>
          <cell r="C122">
            <v>10350000</v>
          </cell>
          <cell r="D122">
            <v>10350000</v>
          </cell>
          <cell r="E122">
            <v>4</v>
          </cell>
          <cell r="F122">
            <v>564</v>
          </cell>
          <cell r="G122">
            <v>0</v>
          </cell>
          <cell r="H122">
            <v>2899840</v>
          </cell>
          <cell r="I122">
            <v>29533245</v>
          </cell>
          <cell r="J122" t="str">
            <v>FU</v>
          </cell>
          <cell r="K122" t="str">
            <v>ANGELA INES MENESES</v>
          </cell>
          <cell r="L122" t="str">
            <v>SEMESTRAL</v>
          </cell>
          <cell r="M122">
            <v>43555</v>
          </cell>
          <cell r="N122">
            <v>43369</v>
          </cell>
          <cell r="O122" t="str">
            <v>BI HOGAR CATEGORIA D</v>
          </cell>
          <cell r="P122" t="str">
            <v>BI</v>
          </cell>
          <cell r="Q122">
            <v>564</v>
          </cell>
          <cell r="R122" t="str">
            <v>Cali</v>
          </cell>
          <cell r="S122" t="str">
            <v>CGR</v>
          </cell>
        </row>
        <row r="123">
          <cell r="A123">
            <v>16989</v>
          </cell>
          <cell r="B123" t="str">
            <v>Activo</v>
          </cell>
          <cell r="C123">
            <v>10350000</v>
          </cell>
          <cell r="D123">
            <v>10350000</v>
          </cell>
          <cell r="E123">
            <v>4</v>
          </cell>
          <cell r="F123">
            <v>564</v>
          </cell>
          <cell r="G123">
            <v>0</v>
          </cell>
          <cell r="H123">
            <v>2899840</v>
          </cell>
          <cell r="I123">
            <v>31998817</v>
          </cell>
          <cell r="J123" t="str">
            <v>FU</v>
          </cell>
          <cell r="K123" t="str">
            <v>ELIZABETH SALAZAR LOPEZ</v>
          </cell>
          <cell r="L123" t="str">
            <v>SEMESTRAL</v>
          </cell>
          <cell r="M123">
            <v>43555</v>
          </cell>
          <cell r="N123">
            <v>43369</v>
          </cell>
          <cell r="O123" t="str">
            <v>BI HOGAR CATEGORIA D</v>
          </cell>
          <cell r="P123" t="str">
            <v>BI</v>
          </cell>
          <cell r="Q123">
            <v>564</v>
          </cell>
          <cell r="R123" t="str">
            <v>Cali</v>
          </cell>
          <cell r="S123" t="str">
            <v>CGR</v>
          </cell>
        </row>
        <row r="124">
          <cell r="A124">
            <v>16988</v>
          </cell>
          <cell r="B124" t="str">
            <v>Activo</v>
          </cell>
          <cell r="C124">
            <v>11953002</v>
          </cell>
          <cell r="D124">
            <v>11547471.77</v>
          </cell>
          <cell r="E124">
            <v>48</v>
          </cell>
          <cell r="F124">
            <v>547</v>
          </cell>
          <cell r="G124">
            <v>2</v>
          </cell>
          <cell r="H124">
            <v>305430</v>
          </cell>
          <cell r="I124">
            <v>79132485</v>
          </cell>
          <cell r="J124" t="str">
            <v>FU</v>
          </cell>
          <cell r="K124" t="str">
            <v>LUIS ENRIQUE CELIS GUEVARA</v>
          </cell>
          <cell r="L124" t="str">
            <v>MENSUAL</v>
          </cell>
          <cell r="M124">
            <v>43465</v>
          </cell>
          <cell r="N124">
            <v>43369</v>
          </cell>
          <cell r="O124" t="str">
            <v>BI RECREACION  CATEGORIA E</v>
          </cell>
          <cell r="P124" t="str">
            <v>BI</v>
          </cell>
          <cell r="Q124">
            <v>547</v>
          </cell>
          <cell r="R124" t="str">
            <v>Bogota</v>
          </cell>
          <cell r="S124" t="str">
            <v>CGR</v>
          </cell>
        </row>
        <row r="125">
          <cell r="A125">
            <v>16987</v>
          </cell>
          <cell r="B125" t="str">
            <v>Activo</v>
          </cell>
          <cell r="C125">
            <v>10000000</v>
          </cell>
          <cell r="D125">
            <v>9458798.5</v>
          </cell>
          <cell r="E125">
            <v>48</v>
          </cell>
          <cell r="F125">
            <v>563</v>
          </cell>
          <cell r="G125">
            <v>3</v>
          </cell>
          <cell r="H125">
            <v>241806</v>
          </cell>
          <cell r="I125">
            <v>8771312</v>
          </cell>
          <cell r="J125" t="str">
            <v>FU</v>
          </cell>
          <cell r="K125" t="str">
            <v>RAFAEL ANTONIO GUERRERO CASTRO</v>
          </cell>
          <cell r="L125" t="str">
            <v>MENSUAL</v>
          </cell>
          <cell r="M125">
            <v>43496</v>
          </cell>
          <cell r="N125">
            <v>43367</v>
          </cell>
          <cell r="O125" t="str">
            <v>BI HOGAR CATEGORIA C</v>
          </cell>
          <cell r="P125" t="str">
            <v>BI</v>
          </cell>
          <cell r="Q125">
            <v>563</v>
          </cell>
          <cell r="R125" t="str">
            <v>Bogota</v>
          </cell>
          <cell r="S125" t="str">
            <v>FBS</v>
          </cell>
        </row>
        <row r="126">
          <cell r="A126">
            <v>16984</v>
          </cell>
          <cell r="B126" t="str">
            <v>Activo</v>
          </cell>
          <cell r="C126">
            <v>11900000</v>
          </cell>
          <cell r="D126">
            <v>11900000</v>
          </cell>
          <cell r="E126">
            <v>4</v>
          </cell>
          <cell r="F126">
            <v>565</v>
          </cell>
          <cell r="G126">
            <v>0</v>
          </cell>
          <cell r="H126">
            <v>3371337</v>
          </cell>
          <cell r="I126">
            <v>63296974</v>
          </cell>
          <cell r="J126" t="str">
            <v>FU</v>
          </cell>
          <cell r="K126" t="str">
            <v>HERLIZ ARDILA MANTILLA</v>
          </cell>
          <cell r="L126" t="str">
            <v>SEMESTRAL</v>
          </cell>
          <cell r="M126">
            <v>43555</v>
          </cell>
          <cell r="N126">
            <v>43367</v>
          </cell>
          <cell r="O126" t="str">
            <v>BI HOGAR CATEGORIA E</v>
          </cell>
          <cell r="P126" t="str">
            <v>BI</v>
          </cell>
          <cell r="Q126">
            <v>565</v>
          </cell>
          <cell r="R126" t="str">
            <v>Bogota</v>
          </cell>
          <cell r="S126" t="str">
            <v>CGR</v>
          </cell>
        </row>
        <row r="127">
          <cell r="A127">
            <v>16982</v>
          </cell>
          <cell r="B127" t="str">
            <v>Activo</v>
          </cell>
          <cell r="C127">
            <v>12656120</v>
          </cell>
          <cell r="D127">
            <v>12234957.800000001</v>
          </cell>
          <cell r="E127">
            <v>48</v>
          </cell>
          <cell r="F127">
            <v>566</v>
          </cell>
          <cell r="G127">
            <v>2</v>
          </cell>
          <cell r="H127">
            <v>329209</v>
          </cell>
          <cell r="I127">
            <v>179378</v>
          </cell>
          <cell r="J127" t="str">
            <v>FU</v>
          </cell>
          <cell r="K127" t="str">
            <v>JUAN CARLOS PEREZ OYUELA</v>
          </cell>
          <cell r="L127" t="str">
            <v>MENSUAL</v>
          </cell>
          <cell r="M127">
            <v>43465</v>
          </cell>
          <cell r="N127">
            <v>43364</v>
          </cell>
          <cell r="O127" t="str">
            <v>BI HOGAR CATEGORIA F</v>
          </cell>
          <cell r="P127" t="str">
            <v>BI</v>
          </cell>
          <cell r="Q127">
            <v>566</v>
          </cell>
          <cell r="R127" t="str">
            <v>Melgar</v>
          </cell>
          <cell r="S127" t="str">
            <v>FBS</v>
          </cell>
        </row>
        <row r="128">
          <cell r="A128">
            <v>16981</v>
          </cell>
          <cell r="B128" t="str">
            <v>Activo</v>
          </cell>
          <cell r="C128">
            <v>3800000</v>
          </cell>
          <cell r="D128">
            <v>3604990.61</v>
          </cell>
          <cell r="E128">
            <v>36</v>
          </cell>
          <cell r="F128">
            <v>561</v>
          </cell>
          <cell r="G128">
            <v>2</v>
          </cell>
          <cell r="H128">
            <v>114801</v>
          </cell>
          <cell r="I128">
            <v>8125409</v>
          </cell>
          <cell r="J128" t="str">
            <v>FU</v>
          </cell>
          <cell r="K128" t="str">
            <v>STYDWARD URREGO ZAPATA</v>
          </cell>
          <cell r="L128" t="str">
            <v>MENSUAL</v>
          </cell>
          <cell r="M128">
            <v>43465</v>
          </cell>
          <cell r="N128">
            <v>43369</v>
          </cell>
          <cell r="O128" t="str">
            <v>BI HOGAR CATEGORIA A</v>
          </cell>
          <cell r="P128" t="str">
            <v>BI</v>
          </cell>
          <cell r="Q128">
            <v>561</v>
          </cell>
          <cell r="R128" t="str">
            <v>Cali</v>
          </cell>
          <cell r="S128" t="str">
            <v>CGR</v>
          </cell>
        </row>
        <row r="129">
          <cell r="A129">
            <v>16980</v>
          </cell>
          <cell r="B129" t="str">
            <v>Activo</v>
          </cell>
          <cell r="C129">
            <v>8000000</v>
          </cell>
          <cell r="D129">
            <v>8000000</v>
          </cell>
          <cell r="E129">
            <v>4</v>
          </cell>
          <cell r="F129">
            <v>564</v>
          </cell>
          <cell r="G129">
            <v>0</v>
          </cell>
          <cell r="H129">
            <v>2241422</v>
          </cell>
          <cell r="I129">
            <v>52415798</v>
          </cell>
          <cell r="J129" t="str">
            <v>FU</v>
          </cell>
          <cell r="K129" t="str">
            <v>MONICA PATRICIA OLARTE BECERRA</v>
          </cell>
          <cell r="L129" t="str">
            <v>SEMESTRAL</v>
          </cell>
          <cell r="M129">
            <v>43555</v>
          </cell>
          <cell r="N129">
            <v>43367</v>
          </cell>
          <cell r="O129" t="str">
            <v>BI HOGAR CATEGORIA D</v>
          </cell>
          <cell r="P129" t="str">
            <v>BI</v>
          </cell>
          <cell r="Q129">
            <v>564</v>
          </cell>
          <cell r="R129" t="str">
            <v>Bogota</v>
          </cell>
          <cell r="S129" t="str">
            <v>CGR</v>
          </cell>
        </row>
        <row r="130">
          <cell r="A130">
            <v>16978</v>
          </cell>
          <cell r="B130" t="str">
            <v>Activo</v>
          </cell>
          <cell r="C130">
            <v>7000000</v>
          </cell>
          <cell r="D130">
            <v>7000000</v>
          </cell>
          <cell r="E130">
            <v>4</v>
          </cell>
          <cell r="F130">
            <v>563</v>
          </cell>
          <cell r="G130">
            <v>0</v>
          </cell>
          <cell r="H130">
            <v>1917160</v>
          </cell>
          <cell r="I130">
            <v>7478781</v>
          </cell>
          <cell r="J130" t="str">
            <v>FU</v>
          </cell>
          <cell r="K130" t="str">
            <v>ROBERTO ENRIQUE DAZA CAMARGO</v>
          </cell>
          <cell r="L130" t="str">
            <v>SEMESTRAL</v>
          </cell>
          <cell r="M130">
            <v>43555</v>
          </cell>
          <cell r="N130">
            <v>43369</v>
          </cell>
          <cell r="O130" t="str">
            <v>BI HOGAR CATEGORIA C</v>
          </cell>
          <cell r="P130" t="str">
            <v>BI</v>
          </cell>
          <cell r="Q130">
            <v>563</v>
          </cell>
          <cell r="R130" t="str">
            <v>Soledo</v>
          </cell>
          <cell r="S130" t="str">
            <v>CGR</v>
          </cell>
        </row>
        <row r="131">
          <cell r="A131">
            <v>16977</v>
          </cell>
          <cell r="B131" t="str">
            <v>Activo</v>
          </cell>
          <cell r="C131">
            <v>7000000</v>
          </cell>
          <cell r="D131">
            <v>7000000</v>
          </cell>
          <cell r="E131">
            <v>4</v>
          </cell>
          <cell r="F131">
            <v>551</v>
          </cell>
          <cell r="G131">
            <v>0</v>
          </cell>
          <cell r="H131">
            <v>1917160</v>
          </cell>
          <cell r="I131">
            <v>51614555</v>
          </cell>
          <cell r="J131" t="str">
            <v>FU</v>
          </cell>
          <cell r="K131" t="str">
            <v>NELSA SALGUERO MARTINEZ</v>
          </cell>
          <cell r="L131" t="str">
            <v>SEMESTRAL</v>
          </cell>
          <cell r="M131">
            <v>43555</v>
          </cell>
          <cell r="N131">
            <v>43369</v>
          </cell>
          <cell r="O131" t="str">
            <v>BI MEJORAS LOCATIVAS CATEGORIA C</v>
          </cell>
          <cell r="P131" t="str">
            <v>BI</v>
          </cell>
          <cell r="Q131">
            <v>551</v>
          </cell>
          <cell r="R131" t="str">
            <v>Florencia</v>
          </cell>
          <cell r="S131" t="str">
            <v>CGR</v>
          </cell>
        </row>
        <row r="132">
          <cell r="A132">
            <v>16973</v>
          </cell>
          <cell r="B132" t="str">
            <v>Activo</v>
          </cell>
          <cell r="C132">
            <v>11900000</v>
          </cell>
          <cell r="D132">
            <v>11900000</v>
          </cell>
          <cell r="E132">
            <v>4</v>
          </cell>
          <cell r="F132">
            <v>565</v>
          </cell>
          <cell r="G132">
            <v>0</v>
          </cell>
          <cell r="H132">
            <v>3371337</v>
          </cell>
          <cell r="I132">
            <v>52535094</v>
          </cell>
          <cell r="J132" t="str">
            <v>FU</v>
          </cell>
          <cell r="K132" t="str">
            <v>SANDRA MILENA ROJAS FADUL</v>
          </cell>
          <cell r="L132" t="str">
            <v>SEMESTRAL</v>
          </cell>
          <cell r="M132">
            <v>43555</v>
          </cell>
          <cell r="N132">
            <v>43369</v>
          </cell>
          <cell r="O132" t="str">
            <v>BI HOGAR CATEGORIA E</v>
          </cell>
          <cell r="P132" t="str">
            <v>BI</v>
          </cell>
          <cell r="Q132">
            <v>565</v>
          </cell>
          <cell r="R132" t="str">
            <v>Bogota</v>
          </cell>
          <cell r="S132" t="str">
            <v>CGR</v>
          </cell>
        </row>
        <row r="133">
          <cell r="A133">
            <v>16972</v>
          </cell>
          <cell r="B133" t="str">
            <v>Activo</v>
          </cell>
          <cell r="C133">
            <v>10350000</v>
          </cell>
          <cell r="D133">
            <v>10350000</v>
          </cell>
          <cell r="E133">
            <v>4</v>
          </cell>
          <cell r="F133">
            <v>564</v>
          </cell>
          <cell r="G133">
            <v>0</v>
          </cell>
          <cell r="H133">
            <v>2899840</v>
          </cell>
          <cell r="I133">
            <v>52009679</v>
          </cell>
          <cell r="J133" t="str">
            <v>FU</v>
          </cell>
          <cell r="K133" t="str">
            <v>CLAUDIA MARCELA VELASQUEZ VIGOYA</v>
          </cell>
          <cell r="L133" t="str">
            <v>SEMESTRAL</v>
          </cell>
          <cell r="M133">
            <v>43555</v>
          </cell>
          <cell r="N133">
            <v>43367</v>
          </cell>
          <cell r="O133" t="str">
            <v>BI HOGAR CATEGORIA D</v>
          </cell>
          <cell r="P133" t="str">
            <v>BI</v>
          </cell>
          <cell r="Q133">
            <v>564</v>
          </cell>
          <cell r="R133" t="str">
            <v>Bogota</v>
          </cell>
          <cell r="S133" t="str">
            <v>CGR</v>
          </cell>
        </row>
        <row r="134">
          <cell r="A134">
            <v>16971</v>
          </cell>
          <cell r="B134" t="str">
            <v>Activo</v>
          </cell>
          <cell r="C134">
            <v>11900000</v>
          </cell>
          <cell r="D134">
            <v>11900000</v>
          </cell>
          <cell r="E134">
            <v>4</v>
          </cell>
          <cell r="F134">
            <v>547</v>
          </cell>
          <cell r="G134">
            <v>0</v>
          </cell>
          <cell r="H134">
            <v>3371337</v>
          </cell>
          <cell r="I134">
            <v>40797998</v>
          </cell>
          <cell r="J134" t="str">
            <v>FU</v>
          </cell>
          <cell r="K134" t="str">
            <v>ROSA ELEDINA TORRES CARDENAS</v>
          </cell>
          <cell r="L134" t="str">
            <v>SEMESTRAL</v>
          </cell>
          <cell r="M134">
            <v>43555</v>
          </cell>
          <cell r="N134">
            <v>43369</v>
          </cell>
          <cell r="O134" t="str">
            <v>BI RECREACION  CATEGORIA E</v>
          </cell>
          <cell r="P134" t="str">
            <v>BI</v>
          </cell>
          <cell r="Q134">
            <v>547</v>
          </cell>
          <cell r="R134" t="str">
            <v>Valledupar</v>
          </cell>
          <cell r="S134" t="str">
            <v>CGR</v>
          </cell>
        </row>
        <row r="135">
          <cell r="A135">
            <v>16966</v>
          </cell>
          <cell r="B135" t="str">
            <v>Activo</v>
          </cell>
          <cell r="C135">
            <v>3750000</v>
          </cell>
          <cell r="D135">
            <v>3750000</v>
          </cell>
          <cell r="E135">
            <v>4</v>
          </cell>
          <cell r="F135">
            <v>561</v>
          </cell>
          <cell r="G135">
            <v>0</v>
          </cell>
          <cell r="H135">
            <v>1003223</v>
          </cell>
          <cell r="I135">
            <v>51658779</v>
          </cell>
          <cell r="J135" t="str">
            <v>FU</v>
          </cell>
          <cell r="K135" t="str">
            <v>MYRIAM ALVARADO CARVAJAL</v>
          </cell>
          <cell r="L135" t="str">
            <v>SEMESTRAL</v>
          </cell>
          <cell r="M135">
            <v>43555</v>
          </cell>
          <cell r="N135">
            <v>43369</v>
          </cell>
          <cell r="O135" t="str">
            <v>BI HOGAR CATEGORIA A</v>
          </cell>
          <cell r="P135" t="str">
            <v>BI</v>
          </cell>
          <cell r="Q135">
            <v>561</v>
          </cell>
          <cell r="R135" t="str">
            <v>Tunja</v>
          </cell>
          <cell r="S135" t="str">
            <v>CGR</v>
          </cell>
        </row>
        <row r="136">
          <cell r="A136">
            <v>16965</v>
          </cell>
          <cell r="B136" t="str">
            <v>Activo</v>
          </cell>
          <cell r="C136">
            <v>6300000</v>
          </cell>
          <cell r="D136">
            <v>6300000</v>
          </cell>
          <cell r="E136">
            <v>4</v>
          </cell>
          <cell r="F136">
            <v>563</v>
          </cell>
          <cell r="G136">
            <v>0</v>
          </cell>
          <cell r="H136">
            <v>1725444</v>
          </cell>
          <cell r="I136">
            <v>39548880</v>
          </cell>
          <cell r="J136" t="str">
            <v>FU</v>
          </cell>
          <cell r="K136" t="str">
            <v>ADRIANA TENJICA RODRIGUEZ</v>
          </cell>
          <cell r="L136" t="str">
            <v>SEMESTRAL</v>
          </cell>
          <cell r="M136">
            <v>43555</v>
          </cell>
          <cell r="N136">
            <v>43367</v>
          </cell>
          <cell r="O136" t="str">
            <v>BI HOGAR CATEGORIA C</v>
          </cell>
          <cell r="P136" t="str">
            <v>BI</v>
          </cell>
          <cell r="Q136">
            <v>563</v>
          </cell>
          <cell r="R136" t="str">
            <v>Bogota</v>
          </cell>
          <cell r="S136" t="str">
            <v>CGR</v>
          </cell>
        </row>
        <row r="137">
          <cell r="A137">
            <v>16964</v>
          </cell>
          <cell r="B137" t="str">
            <v>Activo</v>
          </cell>
          <cell r="C137">
            <v>6300000</v>
          </cell>
          <cell r="D137">
            <v>6300000</v>
          </cell>
          <cell r="E137">
            <v>4</v>
          </cell>
          <cell r="F137">
            <v>563</v>
          </cell>
          <cell r="G137">
            <v>0</v>
          </cell>
          <cell r="H137">
            <v>1725444</v>
          </cell>
          <cell r="I137">
            <v>79671627</v>
          </cell>
          <cell r="J137" t="str">
            <v>FU</v>
          </cell>
          <cell r="K137" t="str">
            <v>RODRIGO ANDRES COPETE HERNANDEZ</v>
          </cell>
          <cell r="L137" t="str">
            <v>SEMESTRAL</v>
          </cell>
          <cell r="M137">
            <v>43555</v>
          </cell>
          <cell r="N137">
            <v>43367</v>
          </cell>
          <cell r="O137" t="str">
            <v>BI HOGAR CATEGORIA C</v>
          </cell>
          <cell r="P137" t="str">
            <v>BI</v>
          </cell>
          <cell r="Q137">
            <v>563</v>
          </cell>
          <cell r="R137" t="str">
            <v>Bogota</v>
          </cell>
          <cell r="S137" t="str">
            <v>CGR</v>
          </cell>
        </row>
        <row r="138">
          <cell r="A138">
            <v>16963</v>
          </cell>
          <cell r="B138" t="str">
            <v>Activo</v>
          </cell>
          <cell r="C138">
            <v>9000000</v>
          </cell>
          <cell r="D138">
            <v>9000000</v>
          </cell>
          <cell r="E138">
            <v>4</v>
          </cell>
          <cell r="F138">
            <v>565</v>
          </cell>
          <cell r="G138">
            <v>0</v>
          </cell>
          <cell r="H138">
            <v>2549751</v>
          </cell>
          <cell r="I138">
            <v>39756038</v>
          </cell>
          <cell r="J138" t="str">
            <v>FU</v>
          </cell>
          <cell r="K138" t="str">
            <v>EVANGELINA GONZALEZ MONTES</v>
          </cell>
          <cell r="L138" t="str">
            <v>SEMESTRAL</v>
          </cell>
          <cell r="M138">
            <v>43555</v>
          </cell>
          <cell r="N138">
            <v>43350</v>
          </cell>
          <cell r="O138" t="str">
            <v>BI HOGAR CATEGORIA E</v>
          </cell>
          <cell r="P138" t="str">
            <v>BI</v>
          </cell>
          <cell r="Q138">
            <v>565</v>
          </cell>
          <cell r="R138" t="str">
            <v>Bogota</v>
          </cell>
          <cell r="S138" t="str">
            <v>CGR</v>
          </cell>
        </row>
        <row r="139">
          <cell r="A139">
            <v>16962</v>
          </cell>
          <cell r="B139" t="str">
            <v>Activo</v>
          </cell>
          <cell r="C139">
            <v>10350000</v>
          </cell>
          <cell r="D139">
            <v>10350000</v>
          </cell>
          <cell r="E139">
            <v>4</v>
          </cell>
          <cell r="F139">
            <v>564</v>
          </cell>
          <cell r="G139">
            <v>0</v>
          </cell>
          <cell r="H139">
            <v>2899840</v>
          </cell>
          <cell r="I139">
            <v>40923341</v>
          </cell>
          <cell r="J139" t="str">
            <v>FU</v>
          </cell>
          <cell r="K139" t="str">
            <v>SARA ELENA TORO AGUILAR</v>
          </cell>
          <cell r="L139" t="str">
            <v>SEMESTRAL</v>
          </cell>
          <cell r="M139">
            <v>43524</v>
          </cell>
          <cell r="N139">
            <v>43339</v>
          </cell>
          <cell r="O139" t="str">
            <v>BI HOGAR CATEGORIA D</v>
          </cell>
          <cell r="P139" t="str">
            <v>BI</v>
          </cell>
          <cell r="Q139">
            <v>564</v>
          </cell>
          <cell r="R139" t="str">
            <v>Riohacha</v>
          </cell>
          <cell r="S139" t="str">
            <v>CGR</v>
          </cell>
        </row>
        <row r="140">
          <cell r="A140">
            <v>16961</v>
          </cell>
          <cell r="B140" t="str">
            <v>Activo</v>
          </cell>
          <cell r="C140">
            <v>11000000</v>
          </cell>
          <cell r="D140">
            <v>11000000</v>
          </cell>
          <cell r="E140">
            <v>4</v>
          </cell>
          <cell r="F140">
            <v>565</v>
          </cell>
          <cell r="G140">
            <v>0</v>
          </cell>
          <cell r="H140">
            <v>3116362</v>
          </cell>
          <cell r="I140">
            <v>78323075</v>
          </cell>
          <cell r="J140" t="str">
            <v>FU</v>
          </cell>
          <cell r="K140" t="str">
            <v>HUMBERTO JOSE BERTEL ROJAS</v>
          </cell>
          <cell r="L140" t="str">
            <v>SEMESTRAL</v>
          </cell>
          <cell r="M140">
            <v>43524</v>
          </cell>
          <cell r="N140">
            <v>43339</v>
          </cell>
          <cell r="O140" t="str">
            <v>BI HOGAR CATEGORIA E</v>
          </cell>
          <cell r="P140" t="str">
            <v>BI</v>
          </cell>
          <cell r="Q140">
            <v>565</v>
          </cell>
          <cell r="R140" t="str">
            <v>Monteria</v>
          </cell>
          <cell r="S140" t="str">
            <v>CGR</v>
          </cell>
        </row>
        <row r="141">
          <cell r="A141">
            <v>16960</v>
          </cell>
          <cell r="B141" t="str">
            <v>Activo</v>
          </cell>
          <cell r="C141">
            <v>9718800</v>
          </cell>
          <cell r="D141">
            <v>9718800</v>
          </cell>
          <cell r="E141">
            <v>4</v>
          </cell>
          <cell r="F141">
            <v>564</v>
          </cell>
          <cell r="G141">
            <v>0</v>
          </cell>
          <cell r="H141">
            <v>2722992</v>
          </cell>
          <cell r="I141">
            <v>28032567</v>
          </cell>
          <cell r="J141" t="str">
            <v>FU</v>
          </cell>
          <cell r="K141" t="str">
            <v>LILIA STELLA PALOMINO LOPEZ</v>
          </cell>
          <cell r="L141" t="str">
            <v>SEMESTRAL</v>
          </cell>
          <cell r="M141">
            <v>43524</v>
          </cell>
          <cell r="N141">
            <v>43340</v>
          </cell>
          <cell r="O141" t="str">
            <v>BI HOGAR CATEGORIA D</v>
          </cell>
          <cell r="P141" t="str">
            <v>BI</v>
          </cell>
          <cell r="Q141">
            <v>564</v>
          </cell>
          <cell r="R141" t="str">
            <v>Bogota</v>
          </cell>
          <cell r="S141" t="str">
            <v>CGR</v>
          </cell>
        </row>
        <row r="142">
          <cell r="A142">
            <v>16959</v>
          </cell>
          <cell r="B142" t="str">
            <v>Activo</v>
          </cell>
          <cell r="C142">
            <v>5200000</v>
          </cell>
          <cell r="D142">
            <v>5020122.92</v>
          </cell>
          <cell r="E142">
            <v>48</v>
          </cell>
          <cell r="F142">
            <v>546</v>
          </cell>
          <cell r="G142">
            <v>2</v>
          </cell>
          <cell r="H142">
            <v>130490</v>
          </cell>
          <cell r="I142">
            <v>19260665</v>
          </cell>
          <cell r="J142" t="str">
            <v>FU</v>
          </cell>
          <cell r="K142" t="str">
            <v>JOSE GUILLERMO CAMPOS OSPINA</v>
          </cell>
          <cell r="L142" t="str">
            <v>MENSUAL</v>
          </cell>
          <cell r="M142">
            <v>43465</v>
          </cell>
          <cell r="N142">
            <v>43350</v>
          </cell>
          <cell r="O142" t="str">
            <v>BI RECREACION  CATEGORIA D</v>
          </cell>
          <cell r="P142" t="str">
            <v>BI</v>
          </cell>
          <cell r="Q142">
            <v>546</v>
          </cell>
          <cell r="R142" t="str">
            <v>Bogota</v>
          </cell>
          <cell r="S142" t="str">
            <v>CGR</v>
          </cell>
        </row>
        <row r="143">
          <cell r="A143">
            <v>16958</v>
          </cell>
          <cell r="B143" t="str">
            <v>Activo</v>
          </cell>
          <cell r="C143">
            <v>11640505</v>
          </cell>
          <cell r="D143">
            <v>11034129.82</v>
          </cell>
          <cell r="E143">
            <v>48</v>
          </cell>
          <cell r="F143">
            <v>564</v>
          </cell>
          <cell r="G143">
            <v>3</v>
          </cell>
          <cell r="H143">
            <v>292109</v>
          </cell>
          <cell r="I143">
            <v>40376969</v>
          </cell>
          <cell r="J143" t="str">
            <v>FU</v>
          </cell>
          <cell r="K143" t="str">
            <v>YANET SANABRIA PEREZ</v>
          </cell>
          <cell r="L143" t="str">
            <v>MENSUAL</v>
          </cell>
          <cell r="M143">
            <v>43465</v>
          </cell>
          <cell r="N143">
            <v>43325</v>
          </cell>
          <cell r="O143" t="str">
            <v>BI HOGAR CATEGORIA D</v>
          </cell>
          <cell r="P143" t="str">
            <v>BI</v>
          </cell>
          <cell r="Q143">
            <v>564</v>
          </cell>
          <cell r="R143" t="str">
            <v>Bogota</v>
          </cell>
          <cell r="S143" t="str">
            <v>FBS</v>
          </cell>
        </row>
        <row r="144">
          <cell r="A144">
            <v>16956</v>
          </cell>
          <cell r="B144" t="str">
            <v>Activo</v>
          </cell>
          <cell r="C144">
            <v>10350000</v>
          </cell>
          <cell r="D144">
            <v>10350000</v>
          </cell>
          <cell r="E144">
            <v>4</v>
          </cell>
          <cell r="F144">
            <v>552</v>
          </cell>
          <cell r="G144">
            <v>0</v>
          </cell>
          <cell r="H144">
            <v>2899840</v>
          </cell>
          <cell r="I144">
            <v>8740527</v>
          </cell>
          <cell r="J144" t="str">
            <v>FU</v>
          </cell>
          <cell r="K144" t="str">
            <v>FULTON JOSE PUA ROSADO</v>
          </cell>
          <cell r="L144" t="str">
            <v>SEMESTRAL</v>
          </cell>
          <cell r="M144">
            <v>43524</v>
          </cell>
          <cell r="N144">
            <v>43340</v>
          </cell>
          <cell r="O144" t="str">
            <v>BI MEJORAS LOCATIVAS  CATEGORIA D</v>
          </cell>
          <cell r="P144" t="str">
            <v>BI</v>
          </cell>
          <cell r="Q144">
            <v>552</v>
          </cell>
          <cell r="R144" t="str">
            <v>Barranquilla</v>
          </cell>
          <cell r="S144" t="str">
            <v>CGR</v>
          </cell>
        </row>
        <row r="145">
          <cell r="A145">
            <v>16955</v>
          </cell>
          <cell r="B145" t="str">
            <v>Activo</v>
          </cell>
          <cell r="C145">
            <v>7000000</v>
          </cell>
          <cell r="D145">
            <v>7000000</v>
          </cell>
          <cell r="E145">
            <v>4</v>
          </cell>
          <cell r="F145">
            <v>563</v>
          </cell>
          <cell r="G145">
            <v>0</v>
          </cell>
          <cell r="H145">
            <v>1917160</v>
          </cell>
          <cell r="I145">
            <v>40179102</v>
          </cell>
          <cell r="J145" t="str">
            <v>FU</v>
          </cell>
          <cell r="K145" t="str">
            <v>EVELIN MARIA SOTO ACOSTA</v>
          </cell>
          <cell r="L145" t="str">
            <v>SEMESTRAL</v>
          </cell>
          <cell r="M145">
            <v>43524</v>
          </cell>
          <cell r="N145">
            <v>43333</v>
          </cell>
          <cell r="O145" t="str">
            <v>BI HOGAR CATEGORIA C</v>
          </cell>
          <cell r="P145" t="str">
            <v>BI</v>
          </cell>
          <cell r="Q145">
            <v>563</v>
          </cell>
          <cell r="R145" t="str">
            <v>Bello</v>
          </cell>
          <cell r="S145" t="str">
            <v>CGR</v>
          </cell>
        </row>
        <row r="146">
          <cell r="A146">
            <v>16954</v>
          </cell>
          <cell r="B146" t="str">
            <v>Activo</v>
          </cell>
          <cell r="C146">
            <v>10350000</v>
          </cell>
          <cell r="D146">
            <v>10350000</v>
          </cell>
          <cell r="E146">
            <v>4</v>
          </cell>
          <cell r="F146">
            <v>564</v>
          </cell>
          <cell r="G146">
            <v>0</v>
          </cell>
          <cell r="H146">
            <v>2899840</v>
          </cell>
          <cell r="I146">
            <v>52379451</v>
          </cell>
          <cell r="J146" t="str">
            <v>FU</v>
          </cell>
          <cell r="K146" t="str">
            <v>GLORIA MERCEDES MARIÑO QUIMBAYO</v>
          </cell>
          <cell r="L146" t="str">
            <v>SEMESTRAL</v>
          </cell>
          <cell r="M146">
            <v>43524</v>
          </cell>
          <cell r="N146">
            <v>43329</v>
          </cell>
          <cell r="O146" t="str">
            <v>BI HOGAR CATEGORIA D</v>
          </cell>
          <cell r="P146" t="str">
            <v>BI</v>
          </cell>
          <cell r="Q146">
            <v>564</v>
          </cell>
          <cell r="R146" t="str">
            <v>Bogota</v>
          </cell>
          <cell r="S146" t="str">
            <v>CGR</v>
          </cell>
        </row>
        <row r="147">
          <cell r="A147">
            <v>16953</v>
          </cell>
          <cell r="B147" t="str">
            <v>Activo</v>
          </cell>
          <cell r="C147">
            <v>2499000</v>
          </cell>
          <cell r="D147">
            <v>2499000</v>
          </cell>
          <cell r="E147">
            <v>3</v>
          </cell>
          <cell r="F147">
            <v>564</v>
          </cell>
          <cell r="G147">
            <v>0</v>
          </cell>
          <cell r="H147">
            <v>912838</v>
          </cell>
          <cell r="I147">
            <v>51780585</v>
          </cell>
          <cell r="J147" t="str">
            <v>FU</v>
          </cell>
          <cell r="K147" t="str">
            <v>DORIS ELIZABETH PERILLA DIAZ</v>
          </cell>
          <cell r="L147" t="str">
            <v>SEMESTRAL</v>
          </cell>
          <cell r="M147">
            <v>43555</v>
          </cell>
          <cell r="N147">
            <v>43350</v>
          </cell>
          <cell r="O147" t="str">
            <v>BI HOGAR CATEGORIA D</v>
          </cell>
          <cell r="P147" t="str">
            <v>BI</v>
          </cell>
          <cell r="Q147">
            <v>564</v>
          </cell>
          <cell r="R147" t="str">
            <v>Bogota</v>
          </cell>
          <cell r="S147" t="str">
            <v>CGR</v>
          </cell>
        </row>
        <row r="148">
          <cell r="A148">
            <v>16952</v>
          </cell>
          <cell r="B148" t="str">
            <v>Activo</v>
          </cell>
          <cell r="C148">
            <v>11953002</v>
          </cell>
          <cell r="D148">
            <v>11342068.279999999</v>
          </cell>
          <cell r="E148">
            <v>48</v>
          </cell>
          <cell r="F148">
            <v>565</v>
          </cell>
          <cell r="G148">
            <v>3</v>
          </cell>
          <cell r="H148">
            <v>305430</v>
          </cell>
          <cell r="I148">
            <v>19340302</v>
          </cell>
          <cell r="J148" t="str">
            <v>FU</v>
          </cell>
          <cell r="K148" t="str">
            <v>OSCAR FERNANDO CAJIAO SARMIENTO</v>
          </cell>
          <cell r="L148" t="str">
            <v>MENSUAL</v>
          </cell>
          <cell r="M148">
            <v>43465</v>
          </cell>
          <cell r="N148">
            <v>43329</v>
          </cell>
          <cell r="O148" t="str">
            <v>BI HOGAR CATEGORIA E</v>
          </cell>
          <cell r="P148" t="str">
            <v>BI</v>
          </cell>
          <cell r="Q148">
            <v>565</v>
          </cell>
          <cell r="R148" t="str">
            <v>Bogota</v>
          </cell>
          <cell r="S148" t="str">
            <v>CGR</v>
          </cell>
        </row>
        <row r="149">
          <cell r="A149">
            <v>16951</v>
          </cell>
          <cell r="B149" t="str">
            <v>Activo</v>
          </cell>
          <cell r="C149">
            <v>11640505</v>
          </cell>
          <cell r="D149">
            <v>11237840.65</v>
          </cell>
          <cell r="E149">
            <v>48</v>
          </cell>
          <cell r="F149">
            <v>552</v>
          </cell>
          <cell r="G149">
            <v>2</v>
          </cell>
          <cell r="H149">
            <v>292109</v>
          </cell>
          <cell r="I149">
            <v>79360520</v>
          </cell>
          <cell r="J149" t="str">
            <v>FU</v>
          </cell>
          <cell r="K149" t="str">
            <v>MIGUEL MAURICIO SUAREZ ULLOA</v>
          </cell>
          <cell r="L149" t="str">
            <v>MENSUAL</v>
          </cell>
          <cell r="M149">
            <v>43465</v>
          </cell>
          <cell r="N149">
            <v>43360</v>
          </cell>
          <cell r="O149" t="str">
            <v>BI MEJORAS LOCATIVAS  CATEGORIA D</v>
          </cell>
          <cell r="P149" t="str">
            <v>BI</v>
          </cell>
          <cell r="Q149">
            <v>552</v>
          </cell>
          <cell r="R149" t="str">
            <v>Bogota</v>
          </cell>
          <cell r="S149" t="str">
            <v>CGR</v>
          </cell>
        </row>
        <row r="150">
          <cell r="A150">
            <v>16950</v>
          </cell>
          <cell r="B150" t="str">
            <v>Activo</v>
          </cell>
          <cell r="C150">
            <v>11900000</v>
          </cell>
          <cell r="D150">
            <v>11900000</v>
          </cell>
          <cell r="E150">
            <v>4</v>
          </cell>
          <cell r="F150">
            <v>565</v>
          </cell>
          <cell r="G150">
            <v>0</v>
          </cell>
          <cell r="H150">
            <v>3371337</v>
          </cell>
          <cell r="I150">
            <v>52583452</v>
          </cell>
          <cell r="J150" t="str">
            <v>FU</v>
          </cell>
          <cell r="K150" t="str">
            <v>ESPERANZA PANCHE LOTTA</v>
          </cell>
          <cell r="L150" t="str">
            <v>SEMESTRAL</v>
          </cell>
          <cell r="M150">
            <v>43524</v>
          </cell>
          <cell r="N150">
            <v>43339</v>
          </cell>
          <cell r="O150" t="str">
            <v>BI HOGAR CATEGORIA E</v>
          </cell>
          <cell r="P150" t="str">
            <v>BI</v>
          </cell>
          <cell r="Q150">
            <v>565</v>
          </cell>
          <cell r="R150" t="str">
            <v>Bogota</v>
          </cell>
          <cell r="S150" t="str">
            <v>CGR</v>
          </cell>
        </row>
        <row r="151">
          <cell r="A151">
            <v>16949</v>
          </cell>
          <cell r="B151" t="str">
            <v>Activo</v>
          </cell>
          <cell r="C151">
            <v>4516245</v>
          </cell>
          <cell r="D151">
            <v>4516245</v>
          </cell>
          <cell r="E151">
            <v>4</v>
          </cell>
          <cell r="F151">
            <v>552</v>
          </cell>
          <cell r="G151">
            <v>0</v>
          </cell>
          <cell r="H151">
            <v>1265352</v>
          </cell>
          <cell r="I151">
            <v>4207900</v>
          </cell>
          <cell r="J151" t="str">
            <v>FU</v>
          </cell>
          <cell r="K151" t="str">
            <v>CARLOS EDUARDO BARBOSA ARIZA</v>
          </cell>
          <cell r="L151" t="str">
            <v>SEMESTRAL</v>
          </cell>
          <cell r="M151">
            <v>43524</v>
          </cell>
          <cell r="N151">
            <v>43340</v>
          </cell>
          <cell r="O151" t="str">
            <v>BI MEJORAS LOCATIVAS  CATEGORIA D</v>
          </cell>
          <cell r="P151" t="str">
            <v>BI</v>
          </cell>
          <cell r="Q151">
            <v>552</v>
          </cell>
          <cell r="R151" t="str">
            <v>Bogota</v>
          </cell>
          <cell r="S151" t="str">
            <v>CGR</v>
          </cell>
        </row>
        <row r="152">
          <cell r="A152">
            <v>16948</v>
          </cell>
          <cell r="B152" t="str">
            <v>Activo</v>
          </cell>
          <cell r="C152">
            <v>3287000</v>
          </cell>
          <cell r="D152">
            <v>3049064.84</v>
          </cell>
          <cell r="E152">
            <v>48</v>
          </cell>
          <cell r="F152">
            <v>539</v>
          </cell>
          <cell r="G152">
            <v>4</v>
          </cell>
          <cell r="H152">
            <v>79482</v>
          </cell>
          <cell r="I152">
            <v>9144406</v>
          </cell>
          <cell r="J152" t="str">
            <v>FU</v>
          </cell>
          <cell r="K152" t="str">
            <v>ALEXANDER AGAMEZ MERIÑO</v>
          </cell>
          <cell r="L152" t="str">
            <v>MENSUAL</v>
          </cell>
          <cell r="M152">
            <v>43496</v>
          </cell>
          <cell r="N152">
            <v>43329</v>
          </cell>
          <cell r="O152" t="str">
            <v>BI EDUCACION CATEGORIA C</v>
          </cell>
          <cell r="P152" t="str">
            <v>BI</v>
          </cell>
          <cell r="Q152">
            <v>539</v>
          </cell>
          <cell r="R152" t="str">
            <v>Bogota</v>
          </cell>
          <cell r="S152" t="str">
            <v>CGR</v>
          </cell>
        </row>
        <row r="153">
          <cell r="A153">
            <v>16947</v>
          </cell>
          <cell r="B153" t="str">
            <v>Activo</v>
          </cell>
          <cell r="C153">
            <v>10345000</v>
          </cell>
          <cell r="D153">
            <v>10345000</v>
          </cell>
          <cell r="E153">
            <v>4</v>
          </cell>
          <cell r="F153">
            <v>564</v>
          </cell>
          <cell r="G153">
            <v>0</v>
          </cell>
          <cell r="H153">
            <v>2898439</v>
          </cell>
          <cell r="I153">
            <v>23049968</v>
          </cell>
          <cell r="J153" t="str">
            <v>FU</v>
          </cell>
          <cell r="K153" t="str">
            <v>CARMEN CECILIA MARTINEZ  GIL</v>
          </cell>
          <cell r="L153" t="str">
            <v>SEMESTRAL</v>
          </cell>
          <cell r="M153">
            <v>43524</v>
          </cell>
          <cell r="N153">
            <v>43339</v>
          </cell>
          <cell r="O153" t="str">
            <v>BI HOGAR CATEGORIA D</v>
          </cell>
          <cell r="P153" t="str">
            <v>BI</v>
          </cell>
          <cell r="Q153">
            <v>564</v>
          </cell>
          <cell r="R153" t="str">
            <v>Sincelejo</v>
          </cell>
          <cell r="S153" t="str">
            <v>CGR</v>
          </cell>
        </row>
        <row r="154">
          <cell r="A154">
            <v>16946</v>
          </cell>
          <cell r="B154" t="str">
            <v>Activo</v>
          </cell>
          <cell r="C154">
            <v>4500000</v>
          </cell>
          <cell r="D154">
            <v>4256458.42</v>
          </cell>
          <cell r="E154">
            <v>48</v>
          </cell>
          <cell r="F154">
            <v>563</v>
          </cell>
          <cell r="G154">
            <v>3</v>
          </cell>
          <cell r="H154">
            <v>108813</v>
          </cell>
          <cell r="I154">
            <v>20369550</v>
          </cell>
          <cell r="J154" t="str">
            <v>FU</v>
          </cell>
          <cell r="K154" t="str">
            <v>RUTH ARLEY TRIANA RUBIO</v>
          </cell>
          <cell r="L154" t="str">
            <v>MENSUAL</v>
          </cell>
          <cell r="M154">
            <v>43465</v>
          </cell>
          <cell r="N154">
            <v>43333</v>
          </cell>
          <cell r="O154" t="str">
            <v>BI HOGAR CATEGORIA C</v>
          </cell>
          <cell r="P154" t="str">
            <v>BI</v>
          </cell>
          <cell r="Q154">
            <v>563</v>
          </cell>
          <cell r="R154" t="str">
            <v>Tenjo</v>
          </cell>
          <cell r="S154" t="str">
            <v>CGR</v>
          </cell>
        </row>
        <row r="155">
          <cell r="A155">
            <v>16945</v>
          </cell>
          <cell r="B155" t="str">
            <v>Activo</v>
          </cell>
          <cell r="C155">
            <v>12499872</v>
          </cell>
          <cell r="D155">
            <v>12499872</v>
          </cell>
          <cell r="E155">
            <v>4</v>
          </cell>
          <cell r="F155">
            <v>566</v>
          </cell>
          <cell r="G155">
            <v>0</v>
          </cell>
          <cell r="H155">
            <v>3580208</v>
          </cell>
          <cell r="I155">
            <v>35518989</v>
          </cell>
          <cell r="J155" t="str">
            <v>FU</v>
          </cell>
          <cell r="K155" t="str">
            <v>DORA ISABEL BERNAL MORA</v>
          </cell>
          <cell r="L155" t="str">
            <v>SEMESTRAL</v>
          </cell>
          <cell r="M155">
            <v>43524</v>
          </cell>
          <cell r="N155">
            <v>43333</v>
          </cell>
          <cell r="O155" t="str">
            <v>BI HOGAR CATEGORIA F</v>
          </cell>
          <cell r="P155" t="str">
            <v>BI</v>
          </cell>
          <cell r="Q155">
            <v>566</v>
          </cell>
          <cell r="R155" t="str">
            <v>Bogota</v>
          </cell>
          <cell r="S155" t="str">
            <v>CGR</v>
          </cell>
        </row>
        <row r="156">
          <cell r="A156">
            <v>16944</v>
          </cell>
          <cell r="B156" t="str">
            <v>Activo</v>
          </cell>
          <cell r="C156">
            <v>9999720</v>
          </cell>
          <cell r="D156">
            <v>9999720</v>
          </cell>
          <cell r="E156">
            <v>4</v>
          </cell>
          <cell r="F156">
            <v>552</v>
          </cell>
          <cell r="G156">
            <v>0</v>
          </cell>
          <cell r="H156">
            <v>2801699</v>
          </cell>
          <cell r="I156">
            <v>85450201</v>
          </cell>
          <cell r="J156" t="str">
            <v>FU</v>
          </cell>
          <cell r="K156" t="str">
            <v>PABLO EMILIO VALLE MORGADO</v>
          </cell>
          <cell r="L156" t="str">
            <v>SEMESTRAL</v>
          </cell>
          <cell r="M156">
            <v>43524</v>
          </cell>
          <cell r="N156">
            <v>43340</v>
          </cell>
          <cell r="O156" t="str">
            <v>BI MEJORAS LOCATIVAS  CATEGORIA D</v>
          </cell>
          <cell r="P156" t="str">
            <v>BI</v>
          </cell>
          <cell r="Q156">
            <v>552</v>
          </cell>
          <cell r="R156" t="str">
            <v>Santa Marta</v>
          </cell>
          <cell r="S156" t="str">
            <v>CGR</v>
          </cell>
        </row>
        <row r="157">
          <cell r="A157">
            <v>16943</v>
          </cell>
          <cell r="B157" t="str">
            <v>Activo</v>
          </cell>
          <cell r="C157">
            <v>10779800</v>
          </cell>
          <cell r="D157">
            <v>10028125.439999999</v>
          </cell>
          <cell r="E157">
            <v>48</v>
          </cell>
          <cell r="F157">
            <v>564</v>
          </cell>
          <cell r="G157">
            <v>4</v>
          </cell>
          <cell r="H157">
            <v>270511</v>
          </cell>
          <cell r="I157">
            <v>32109086</v>
          </cell>
          <cell r="J157" t="str">
            <v>FU</v>
          </cell>
          <cell r="K157" t="str">
            <v>DIANA PATRICIA VERGARA GONZALEZ</v>
          </cell>
          <cell r="L157" t="str">
            <v>MENSUAL</v>
          </cell>
          <cell r="M157">
            <v>43496</v>
          </cell>
          <cell r="N157">
            <v>43333</v>
          </cell>
          <cell r="O157" t="str">
            <v>BI HOGAR CATEGORIA D</v>
          </cell>
          <cell r="P157" t="str">
            <v>BI</v>
          </cell>
          <cell r="Q157">
            <v>564</v>
          </cell>
          <cell r="R157" t="str">
            <v>Neiva</v>
          </cell>
          <cell r="S157" t="str">
            <v>CGR</v>
          </cell>
        </row>
        <row r="158">
          <cell r="A158">
            <v>16942</v>
          </cell>
          <cell r="B158" t="str">
            <v>Activo</v>
          </cell>
          <cell r="C158">
            <v>6300000</v>
          </cell>
          <cell r="D158">
            <v>6300000</v>
          </cell>
          <cell r="E158">
            <v>4</v>
          </cell>
          <cell r="F158">
            <v>545</v>
          </cell>
          <cell r="G158">
            <v>0</v>
          </cell>
          <cell r="H158">
            <v>1725444</v>
          </cell>
          <cell r="I158">
            <v>1082867124</v>
          </cell>
          <cell r="J158" t="str">
            <v>FU</v>
          </cell>
          <cell r="K158" t="str">
            <v>ENDER MIGUEL DITA LOZANO</v>
          </cell>
          <cell r="L158" t="str">
            <v>SEMESTRAL</v>
          </cell>
          <cell r="M158">
            <v>43524</v>
          </cell>
          <cell r="N158">
            <v>43333</v>
          </cell>
          <cell r="O158" t="str">
            <v>BI RECREACION CATEGORIA C</v>
          </cell>
          <cell r="P158" t="str">
            <v>BI</v>
          </cell>
          <cell r="Q158">
            <v>545</v>
          </cell>
          <cell r="R158" t="str">
            <v>Valledupar</v>
          </cell>
          <cell r="S158" t="str">
            <v>CGR</v>
          </cell>
        </row>
        <row r="159">
          <cell r="A159">
            <v>16941</v>
          </cell>
          <cell r="B159" t="str">
            <v>Activo</v>
          </cell>
          <cell r="C159">
            <v>365000</v>
          </cell>
          <cell r="D159">
            <v>365000</v>
          </cell>
          <cell r="E159">
            <v>1</v>
          </cell>
          <cell r="F159">
            <v>558</v>
          </cell>
          <cell r="G159">
            <v>0</v>
          </cell>
          <cell r="H159">
            <v>382227</v>
          </cell>
          <cell r="I159">
            <v>71596556</v>
          </cell>
          <cell r="J159" t="str">
            <v>FU</v>
          </cell>
          <cell r="K159" t="str">
            <v>RAFAEL HUGO USUGA CASTAÑO</v>
          </cell>
          <cell r="L159" t="str">
            <v>SEMESTRAL</v>
          </cell>
          <cell r="M159">
            <v>43524</v>
          </cell>
          <cell r="N159">
            <v>43340</v>
          </cell>
          <cell r="O159" t="str">
            <v>BI SALUD  CATEGORIA D</v>
          </cell>
          <cell r="P159" t="str">
            <v>BI</v>
          </cell>
          <cell r="Q159">
            <v>558</v>
          </cell>
          <cell r="R159" t="str">
            <v>Medellin</v>
          </cell>
          <cell r="S159" t="str">
            <v>CGR</v>
          </cell>
        </row>
        <row r="160">
          <cell r="A160">
            <v>16940</v>
          </cell>
          <cell r="B160" t="str">
            <v>Activo</v>
          </cell>
          <cell r="C160">
            <v>8731858</v>
          </cell>
          <cell r="D160">
            <v>8731858</v>
          </cell>
          <cell r="E160">
            <v>4</v>
          </cell>
          <cell r="F160">
            <v>546</v>
          </cell>
          <cell r="G160">
            <v>0</v>
          </cell>
          <cell r="H160">
            <v>2446472</v>
          </cell>
          <cell r="I160">
            <v>37713274</v>
          </cell>
          <cell r="J160" t="str">
            <v>FU</v>
          </cell>
          <cell r="K160" t="str">
            <v>ADRIANA PATRICIA GALLARDO OBREGON</v>
          </cell>
          <cell r="L160" t="str">
            <v>SEMESTRAL</v>
          </cell>
          <cell r="M160">
            <v>43524</v>
          </cell>
          <cell r="N160">
            <v>43333</v>
          </cell>
          <cell r="O160" t="str">
            <v>BI RECREACION  CATEGORIA D</v>
          </cell>
          <cell r="P160" t="str">
            <v>BI</v>
          </cell>
          <cell r="Q160">
            <v>546</v>
          </cell>
          <cell r="R160" t="str">
            <v>Santa Marta</v>
          </cell>
          <cell r="S160" t="str">
            <v>CGR</v>
          </cell>
        </row>
        <row r="161">
          <cell r="A161">
            <v>16939</v>
          </cell>
          <cell r="B161" t="str">
            <v>Activo</v>
          </cell>
          <cell r="C161">
            <v>2500000</v>
          </cell>
          <cell r="D161">
            <v>2364698.11</v>
          </cell>
          <cell r="E161">
            <v>48</v>
          </cell>
          <cell r="F161">
            <v>545</v>
          </cell>
          <cell r="G161">
            <v>3</v>
          </cell>
          <cell r="H161">
            <v>60452</v>
          </cell>
          <cell r="I161">
            <v>20750219</v>
          </cell>
          <cell r="J161" t="str">
            <v>FU</v>
          </cell>
          <cell r="K161" t="str">
            <v>SHIRLEY DEL CARMEN MORALES BARRETO</v>
          </cell>
          <cell r="L161" t="str">
            <v>MENSUAL</v>
          </cell>
          <cell r="M161">
            <v>43465</v>
          </cell>
          <cell r="N161">
            <v>43340</v>
          </cell>
          <cell r="O161" t="str">
            <v>BI RECREACION CATEGORIA C</v>
          </cell>
          <cell r="P161" t="str">
            <v>BI</v>
          </cell>
          <cell r="Q161">
            <v>545</v>
          </cell>
          <cell r="R161" t="str">
            <v>Mosquera</v>
          </cell>
          <cell r="S161" t="str">
            <v>CGR</v>
          </cell>
        </row>
        <row r="162">
          <cell r="A162">
            <v>16938</v>
          </cell>
          <cell r="B162" t="str">
            <v>Activo</v>
          </cell>
          <cell r="C162">
            <v>6300000</v>
          </cell>
          <cell r="D162">
            <v>6300000</v>
          </cell>
          <cell r="E162">
            <v>4</v>
          </cell>
          <cell r="F162">
            <v>563</v>
          </cell>
          <cell r="G162">
            <v>0</v>
          </cell>
          <cell r="H162">
            <v>1725444</v>
          </cell>
          <cell r="I162">
            <v>20750219</v>
          </cell>
          <cell r="J162" t="str">
            <v>FU</v>
          </cell>
          <cell r="K162" t="str">
            <v>SHIRLEY DEL CARMEN MORALES BARRETO</v>
          </cell>
          <cell r="L162" t="str">
            <v>SEMESTRAL</v>
          </cell>
          <cell r="M162">
            <v>43524</v>
          </cell>
          <cell r="N162">
            <v>43340</v>
          </cell>
          <cell r="O162" t="str">
            <v>BI HOGAR CATEGORIA C</v>
          </cell>
          <cell r="P162" t="str">
            <v>BI</v>
          </cell>
          <cell r="Q162">
            <v>563</v>
          </cell>
          <cell r="R162" t="str">
            <v>Mosquera</v>
          </cell>
          <cell r="S162" t="str">
            <v>CGR</v>
          </cell>
        </row>
        <row r="163">
          <cell r="A163">
            <v>16937</v>
          </cell>
          <cell r="B163" t="str">
            <v>Activo</v>
          </cell>
          <cell r="C163">
            <v>5500000</v>
          </cell>
          <cell r="D163">
            <v>4873124.4000000004</v>
          </cell>
          <cell r="E163">
            <v>24</v>
          </cell>
          <cell r="F163">
            <v>565</v>
          </cell>
          <cell r="G163">
            <v>3</v>
          </cell>
          <cell r="H163">
            <v>254801</v>
          </cell>
          <cell r="I163">
            <v>51691889</v>
          </cell>
          <cell r="J163" t="str">
            <v>FU</v>
          </cell>
          <cell r="K163" t="str">
            <v>AGUSTINA MARIA LOPEZ PEÑALOZA</v>
          </cell>
          <cell r="L163" t="str">
            <v>MENSUAL</v>
          </cell>
          <cell r="M163">
            <v>43465</v>
          </cell>
          <cell r="N163">
            <v>43329</v>
          </cell>
          <cell r="O163" t="str">
            <v>BI HOGAR CATEGORIA E</v>
          </cell>
          <cell r="P163" t="str">
            <v>BI</v>
          </cell>
          <cell r="Q163">
            <v>565</v>
          </cell>
          <cell r="R163" t="str">
            <v>Bogota</v>
          </cell>
          <cell r="S163" t="str">
            <v>CGR</v>
          </cell>
        </row>
        <row r="164">
          <cell r="A164">
            <v>16936</v>
          </cell>
          <cell r="B164" t="str">
            <v>Activo</v>
          </cell>
          <cell r="C164">
            <v>12187375</v>
          </cell>
          <cell r="D164">
            <v>12187375</v>
          </cell>
          <cell r="E164">
            <v>4</v>
          </cell>
          <cell r="F164">
            <v>541</v>
          </cell>
          <cell r="G164">
            <v>0</v>
          </cell>
          <cell r="H164">
            <v>3452752</v>
          </cell>
          <cell r="I164">
            <v>30564894</v>
          </cell>
          <cell r="J164" t="str">
            <v>FU</v>
          </cell>
          <cell r="K164" t="str">
            <v>DONIS MARIA DIAZ MONTIEL</v>
          </cell>
          <cell r="L164" t="str">
            <v>SEMESTRAL</v>
          </cell>
          <cell r="M164">
            <v>43524</v>
          </cell>
          <cell r="N164">
            <v>43333</v>
          </cell>
          <cell r="O164" t="str">
            <v>BI EDUCACION CATEGORIA E</v>
          </cell>
          <cell r="P164" t="str">
            <v>BI</v>
          </cell>
          <cell r="Q164">
            <v>541</v>
          </cell>
          <cell r="R164" t="str">
            <v>Bogota</v>
          </cell>
          <cell r="S164" t="str">
            <v>CGR</v>
          </cell>
        </row>
        <row r="165">
          <cell r="A165">
            <v>16935</v>
          </cell>
          <cell r="B165" t="str">
            <v>Activo</v>
          </cell>
          <cell r="C165">
            <v>9000000</v>
          </cell>
          <cell r="D165">
            <v>9000000</v>
          </cell>
          <cell r="E165">
            <v>3</v>
          </cell>
          <cell r="F165">
            <v>547</v>
          </cell>
          <cell r="G165">
            <v>0</v>
          </cell>
          <cell r="H165">
            <v>3317104</v>
          </cell>
          <cell r="I165">
            <v>19191573</v>
          </cell>
          <cell r="J165" t="str">
            <v>FU</v>
          </cell>
          <cell r="K165" t="str">
            <v>MAXIMO PEREA MOSQUERA</v>
          </cell>
          <cell r="L165" t="str">
            <v>SEMESTRAL</v>
          </cell>
          <cell r="M165">
            <v>43524</v>
          </cell>
          <cell r="N165">
            <v>43333</v>
          </cell>
          <cell r="O165" t="str">
            <v>BI RECREACION  CATEGORIA E</v>
          </cell>
          <cell r="P165" t="str">
            <v>BI</v>
          </cell>
          <cell r="Q165">
            <v>547</v>
          </cell>
          <cell r="R165" t="str">
            <v>Bogota</v>
          </cell>
          <cell r="S165" t="str">
            <v>CGR</v>
          </cell>
        </row>
        <row r="166">
          <cell r="A166">
            <v>16934</v>
          </cell>
          <cell r="B166" t="str">
            <v>Activo</v>
          </cell>
          <cell r="C166">
            <v>6300000</v>
          </cell>
          <cell r="D166">
            <v>6300000</v>
          </cell>
          <cell r="E166">
            <v>4</v>
          </cell>
          <cell r="F166">
            <v>545</v>
          </cell>
          <cell r="G166">
            <v>0</v>
          </cell>
          <cell r="H166">
            <v>1725444</v>
          </cell>
          <cell r="I166">
            <v>79270785</v>
          </cell>
          <cell r="J166" t="str">
            <v>FU</v>
          </cell>
          <cell r="K166" t="str">
            <v>GIOVANNY QUIROGA ALEA</v>
          </cell>
          <cell r="L166" t="str">
            <v>SEMESTRAL</v>
          </cell>
          <cell r="M166">
            <v>43524</v>
          </cell>
          <cell r="N166">
            <v>43333</v>
          </cell>
          <cell r="O166" t="str">
            <v>BI RECREACION CATEGORIA C</v>
          </cell>
          <cell r="P166" t="str">
            <v>BI</v>
          </cell>
          <cell r="Q166">
            <v>545</v>
          </cell>
          <cell r="R166" t="str">
            <v>Bogota</v>
          </cell>
          <cell r="S166" t="str">
            <v>CGR</v>
          </cell>
        </row>
        <row r="167">
          <cell r="A167">
            <v>16933</v>
          </cell>
          <cell r="B167" t="str">
            <v>Activo</v>
          </cell>
          <cell r="C167">
            <v>10350000</v>
          </cell>
          <cell r="D167">
            <v>10350000</v>
          </cell>
          <cell r="E167">
            <v>4</v>
          </cell>
          <cell r="F167">
            <v>564</v>
          </cell>
          <cell r="G167">
            <v>0</v>
          </cell>
          <cell r="H167">
            <v>2899840</v>
          </cell>
          <cell r="I167">
            <v>51666614</v>
          </cell>
          <cell r="J167" t="str">
            <v>FU</v>
          </cell>
          <cell r="K167" t="str">
            <v>ALBA DEL CARMEN PINTO CASTAÑEDA</v>
          </cell>
          <cell r="L167" t="str">
            <v>SEMESTRAL</v>
          </cell>
          <cell r="M167">
            <v>43524</v>
          </cell>
          <cell r="N167">
            <v>43339</v>
          </cell>
          <cell r="O167" t="str">
            <v>BI HOGAR CATEGORIA D</v>
          </cell>
          <cell r="P167" t="str">
            <v>BI</v>
          </cell>
          <cell r="Q167">
            <v>564</v>
          </cell>
          <cell r="R167" t="str">
            <v>Bogota</v>
          </cell>
          <cell r="S167" t="str">
            <v>CGR</v>
          </cell>
        </row>
        <row r="168">
          <cell r="A168">
            <v>16932</v>
          </cell>
          <cell r="B168" t="str">
            <v>Activo</v>
          </cell>
          <cell r="C168">
            <v>8500000</v>
          </cell>
          <cell r="D168">
            <v>8073704.5099999998</v>
          </cell>
          <cell r="E168">
            <v>48</v>
          </cell>
          <cell r="F168">
            <v>566</v>
          </cell>
          <cell r="G168">
            <v>3</v>
          </cell>
          <cell r="H168">
            <v>221101</v>
          </cell>
          <cell r="I168">
            <v>51843003</v>
          </cell>
          <cell r="J168" t="str">
            <v>FU</v>
          </cell>
          <cell r="K168" t="str">
            <v>MARTHA CONSUELO PARDO SALCEDO</v>
          </cell>
          <cell r="L168" t="str">
            <v>MENSUAL</v>
          </cell>
          <cell r="M168">
            <v>43465</v>
          </cell>
          <cell r="N168">
            <v>43333</v>
          </cell>
          <cell r="O168" t="str">
            <v>BI HOGAR CATEGORIA F</v>
          </cell>
          <cell r="P168" t="str">
            <v>BI</v>
          </cell>
          <cell r="Q168">
            <v>566</v>
          </cell>
          <cell r="R168" t="str">
            <v>Bogota</v>
          </cell>
          <cell r="S168" t="str">
            <v>CGR</v>
          </cell>
        </row>
        <row r="169">
          <cell r="A169">
            <v>16931</v>
          </cell>
          <cell r="B169" t="str">
            <v>Activo</v>
          </cell>
          <cell r="C169">
            <v>2000000</v>
          </cell>
          <cell r="D169">
            <v>2000000</v>
          </cell>
          <cell r="E169">
            <v>2</v>
          </cell>
          <cell r="F169">
            <v>564</v>
          </cell>
          <cell r="G169">
            <v>0</v>
          </cell>
          <cell r="H169">
            <v>1071340</v>
          </cell>
          <cell r="I169">
            <v>79340881</v>
          </cell>
          <cell r="J169" t="str">
            <v>FU</v>
          </cell>
          <cell r="K169" t="str">
            <v>LUIS DILFONSO CRUZ ARDILA</v>
          </cell>
          <cell r="L169" t="str">
            <v>SEMESTRAL</v>
          </cell>
          <cell r="M169">
            <v>43524</v>
          </cell>
          <cell r="N169">
            <v>43333</v>
          </cell>
          <cell r="O169" t="str">
            <v>BI HOGAR CATEGORIA D</v>
          </cell>
          <cell r="P169" t="str">
            <v>BI</v>
          </cell>
          <cell r="Q169">
            <v>564</v>
          </cell>
          <cell r="R169" t="str">
            <v>Bogota</v>
          </cell>
          <cell r="S169" t="str">
            <v>CGR</v>
          </cell>
        </row>
        <row r="170">
          <cell r="A170">
            <v>16930</v>
          </cell>
          <cell r="B170" t="str">
            <v>Activo</v>
          </cell>
          <cell r="C170">
            <v>4921900</v>
          </cell>
          <cell r="D170">
            <v>4921900</v>
          </cell>
          <cell r="E170">
            <v>4</v>
          </cell>
          <cell r="F170">
            <v>540</v>
          </cell>
          <cell r="G170">
            <v>0</v>
          </cell>
          <cell r="H170">
            <v>1379007</v>
          </cell>
          <cell r="I170">
            <v>35897738</v>
          </cell>
          <cell r="J170" t="str">
            <v>FU</v>
          </cell>
          <cell r="K170" t="str">
            <v>KATERINE MENA ASPRILLA</v>
          </cell>
          <cell r="L170" t="str">
            <v>SEMESTRAL</v>
          </cell>
          <cell r="M170">
            <v>43524</v>
          </cell>
          <cell r="N170">
            <v>43333</v>
          </cell>
          <cell r="O170" t="str">
            <v>BI EDUCACION  CATEGORIA D</v>
          </cell>
          <cell r="P170" t="str">
            <v>BI</v>
          </cell>
          <cell r="Q170">
            <v>540</v>
          </cell>
          <cell r="R170" t="str">
            <v>Bogota</v>
          </cell>
          <cell r="S170" t="str">
            <v>CGR</v>
          </cell>
        </row>
        <row r="171">
          <cell r="A171">
            <v>16929</v>
          </cell>
          <cell r="B171" t="str">
            <v>Activo</v>
          </cell>
          <cell r="C171">
            <v>6300000</v>
          </cell>
          <cell r="D171">
            <v>6300000</v>
          </cell>
          <cell r="E171">
            <v>4</v>
          </cell>
          <cell r="F171">
            <v>545</v>
          </cell>
          <cell r="G171">
            <v>0</v>
          </cell>
          <cell r="H171">
            <v>1725444</v>
          </cell>
          <cell r="I171">
            <v>57435024</v>
          </cell>
          <cell r="J171" t="str">
            <v>FU</v>
          </cell>
          <cell r="K171" t="str">
            <v>INGRID ESTER URIBE AARON</v>
          </cell>
          <cell r="L171" t="str">
            <v>SEMESTRAL</v>
          </cell>
          <cell r="M171">
            <v>43524</v>
          </cell>
          <cell r="N171">
            <v>43333</v>
          </cell>
          <cell r="O171" t="str">
            <v>BI RECREACION CATEGORIA C</v>
          </cell>
          <cell r="P171" t="str">
            <v>BI</v>
          </cell>
          <cell r="Q171">
            <v>545</v>
          </cell>
          <cell r="R171" t="str">
            <v>Santa Marta</v>
          </cell>
          <cell r="S171" t="str">
            <v>CGR</v>
          </cell>
        </row>
        <row r="172">
          <cell r="A172">
            <v>16928</v>
          </cell>
          <cell r="B172" t="str">
            <v>Activo</v>
          </cell>
          <cell r="C172">
            <v>2930000</v>
          </cell>
          <cell r="D172">
            <v>2930000</v>
          </cell>
          <cell r="E172">
            <v>4</v>
          </cell>
          <cell r="F172">
            <v>546</v>
          </cell>
          <cell r="G172">
            <v>0</v>
          </cell>
          <cell r="H172">
            <v>820921</v>
          </cell>
          <cell r="I172">
            <v>79467559</v>
          </cell>
          <cell r="J172" t="str">
            <v>FU</v>
          </cell>
          <cell r="K172" t="str">
            <v>JAIRO ARMANDO DOMINGUEZ CLAVIJO</v>
          </cell>
          <cell r="L172" t="str">
            <v>SEMESTRAL</v>
          </cell>
          <cell r="M172">
            <v>43524</v>
          </cell>
          <cell r="N172">
            <v>43340</v>
          </cell>
          <cell r="O172" t="str">
            <v>BI RECREACION  CATEGORIA D</v>
          </cell>
          <cell r="P172" t="str">
            <v>BI</v>
          </cell>
          <cell r="Q172">
            <v>546</v>
          </cell>
          <cell r="R172" t="str">
            <v>Bogota</v>
          </cell>
          <cell r="S172" t="str">
            <v>CGR</v>
          </cell>
        </row>
        <row r="173">
          <cell r="A173">
            <v>16927</v>
          </cell>
          <cell r="B173" t="str">
            <v>Activo</v>
          </cell>
          <cell r="C173">
            <v>7338000</v>
          </cell>
          <cell r="D173">
            <v>7338000</v>
          </cell>
          <cell r="E173">
            <v>4</v>
          </cell>
          <cell r="F173">
            <v>564</v>
          </cell>
          <cell r="G173">
            <v>0</v>
          </cell>
          <cell r="H173">
            <v>2055944</v>
          </cell>
          <cell r="I173">
            <v>32719061</v>
          </cell>
          <cell r="J173" t="str">
            <v>FU</v>
          </cell>
          <cell r="K173" t="str">
            <v>MARLY ESTELIA GAMARA LAGUNA</v>
          </cell>
          <cell r="L173" t="str">
            <v>SEMESTRAL</v>
          </cell>
          <cell r="M173">
            <v>43524</v>
          </cell>
          <cell r="N173">
            <v>43333</v>
          </cell>
          <cell r="O173" t="str">
            <v>BI HOGAR CATEGORIA D</v>
          </cell>
          <cell r="P173" t="str">
            <v>BI</v>
          </cell>
          <cell r="Q173">
            <v>564</v>
          </cell>
          <cell r="R173" t="str">
            <v>Barranquilla</v>
          </cell>
          <cell r="S173" t="str">
            <v>CGR</v>
          </cell>
        </row>
        <row r="174">
          <cell r="A174">
            <v>16926</v>
          </cell>
          <cell r="B174" t="str">
            <v>Activo</v>
          </cell>
          <cell r="C174">
            <v>6300000</v>
          </cell>
          <cell r="D174">
            <v>6300000</v>
          </cell>
          <cell r="E174">
            <v>4</v>
          </cell>
          <cell r="F174">
            <v>563</v>
          </cell>
          <cell r="G174">
            <v>0</v>
          </cell>
          <cell r="H174">
            <v>1725444</v>
          </cell>
          <cell r="I174">
            <v>22634652</v>
          </cell>
          <cell r="J174" t="str">
            <v>FU</v>
          </cell>
          <cell r="K174" t="str">
            <v>JUDITH ESTHER AHUMADA CANTILLO</v>
          </cell>
          <cell r="L174" t="str">
            <v>SEMESTRAL</v>
          </cell>
          <cell r="M174">
            <v>43524</v>
          </cell>
          <cell r="N174">
            <v>43333</v>
          </cell>
          <cell r="O174" t="str">
            <v>BI HOGAR CATEGORIA C</v>
          </cell>
          <cell r="P174" t="str">
            <v>BI</v>
          </cell>
          <cell r="Q174">
            <v>563</v>
          </cell>
          <cell r="R174" t="str">
            <v>Barranquilla</v>
          </cell>
          <cell r="S174" t="str">
            <v>CGR</v>
          </cell>
        </row>
        <row r="175">
          <cell r="A175">
            <v>16925</v>
          </cell>
          <cell r="B175" t="str">
            <v>Activo</v>
          </cell>
          <cell r="C175">
            <v>11900000</v>
          </cell>
          <cell r="D175">
            <v>11900000</v>
          </cell>
          <cell r="E175">
            <v>4</v>
          </cell>
          <cell r="F175">
            <v>547</v>
          </cell>
          <cell r="G175">
            <v>0</v>
          </cell>
          <cell r="H175">
            <v>3371337</v>
          </cell>
          <cell r="I175">
            <v>8706447</v>
          </cell>
          <cell r="J175" t="str">
            <v>FU</v>
          </cell>
          <cell r="K175" t="str">
            <v>ELBER RAFAEL ZULETA ARIAS</v>
          </cell>
          <cell r="L175" t="str">
            <v>SEMESTRAL</v>
          </cell>
          <cell r="M175">
            <v>43524</v>
          </cell>
          <cell r="N175">
            <v>43333</v>
          </cell>
          <cell r="O175" t="str">
            <v>BI RECREACION  CATEGORIA E</v>
          </cell>
          <cell r="P175" t="str">
            <v>BI</v>
          </cell>
          <cell r="Q175">
            <v>547</v>
          </cell>
          <cell r="R175" t="str">
            <v>Valledupar</v>
          </cell>
          <cell r="S175" t="str">
            <v>CGR</v>
          </cell>
        </row>
        <row r="176">
          <cell r="A176">
            <v>16924</v>
          </cell>
          <cell r="B176" t="str">
            <v>Activo</v>
          </cell>
          <cell r="C176">
            <v>7230700</v>
          </cell>
          <cell r="D176">
            <v>6839372.4100000001</v>
          </cell>
          <cell r="E176">
            <v>48</v>
          </cell>
          <cell r="F176">
            <v>545</v>
          </cell>
          <cell r="G176">
            <v>3</v>
          </cell>
          <cell r="H176">
            <v>174843</v>
          </cell>
          <cell r="I176">
            <v>36175371</v>
          </cell>
          <cell r="J176" t="str">
            <v>FU</v>
          </cell>
          <cell r="K176" t="str">
            <v>MARTHA RUBIO VIVAS</v>
          </cell>
          <cell r="L176" t="str">
            <v>MENSUAL</v>
          </cell>
          <cell r="M176">
            <v>43465</v>
          </cell>
          <cell r="N176">
            <v>43333</v>
          </cell>
          <cell r="O176" t="str">
            <v>BI RECREACION CATEGORIA C</v>
          </cell>
          <cell r="P176" t="str">
            <v>BI</v>
          </cell>
          <cell r="Q176">
            <v>545</v>
          </cell>
          <cell r="R176" t="str">
            <v>Neiva</v>
          </cell>
          <cell r="S176" t="str">
            <v>CGR</v>
          </cell>
        </row>
        <row r="177">
          <cell r="A177">
            <v>16923</v>
          </cell>
          <cell r="B177" t="str">
            <v>Activo</v>
          </cell>
          <cell r="C177">
            <v>6200000</v>
          </cell>
          <cell r="D177">
            <v>5977000.7400000002</v>
          </cell>
          <cell r="E177">
            <v>48</v>
          </cell>
          <cell r="F177">
            <v>563</v>
          </cell>
          <cell r="G177">
            <v>2</v>
          </cell>
          <cell r="H177">
            <v>149920</v>
          </cell>
          <cell r="I177">
            <v>4385146</v>
          </cell>
          <cell r="J177" t="str">
            <v>FU</v>
          </cell>
          <cell r="K177" t="str">
            <v>HECTOR JAIME CASTRO VALENCIA</v>
          </cell>
          <cell r="L177" t="str">
            <v>MENSUAL</v>
          </cell>
          <cell r="M177">
            <v>43434</v>
          </cell>
          <cell r="N177">
            <v>43333</v>
          </cell>
          <cell r="O177" t="str">
            <v>BI HOGAR CATEGORIA C</v>
          </cell>
          <cell r="P177" t="str">
            <v>BI</v>
          </cell>
          <cell r="Q177">
            <v>563</v>
          </cell>
          <cell r="R177" t="str">
            <v>Dos Quebradas</v>
          </cell>
          <cell r="S177" t="str">
            <v>CGR</v>
          </cell>
        </row>
        <row r="178">
          <cell r="A178">
            <v>16922</v>
          </cell>
          <cell r="B178" t="str">
            <v>Activo</v>
          </cell>
          <cell r="C178">
            <v>10350000</v>
          </cell>
          <cell r="D178">
            <v>10350000</v>
          </cell>
          <cell r="E178">
            <v>4</v>
          </cell>
          <cell r="F178">
            <v>564</v>
          </cell>
          <cell r="G178">
            <v>0</v>
          </cell>
          <cell r="H178">
            <v>2899840</v>
          </cell>
          <cell r="I178">
            <v>9160242</v>
          </cell>
          <cell r="J178" t="str">
            <v>FU</v>
          </cell>
          <cell r="K178" t="str">
            <v>LUIS HERNAN FLOREZ MORATTO</v>
          </cell>
          <cell r="L178" t="str">
            <v>SEMESTRAL</v>
          </cell>
          <cell r="M178">
            <v>43524</v>
          </cell>
          <cell r="N178">
            <v>43339</v>
          </cell>
          <cell r="O178" t="str">
            <v>BI HOGAR CATEGORIA D</v>
          </cell>
          <cell r="P178" t="str">
            <v>BI</v>
          </cell>
          <cell r="Q178">
            <v>564</v>
          </cell>
          <cell r="R178" t="str">
            <v>Floridablanca</v>
          </cell>
          <cell r="S178" t="str">
            <v>CGR</v>
          </cell>
        </row>
        <row r="179">
          <cell r="A179">
            <v>16921</v>
          </cell>
          <cell r="B179" t="str">
            <v>Activo</v>
          </cell>
          <cell r="C179">
            <v>11640505</v>
          </cell>
          <cell r="D179">
            <v>11034129.82</v>
          </cell>
          <cell r="E179">
            <v>48</v>
          </cell>
          <cell r="F179">
            <v>546</v>
          </cell>
          <cell r="G179">
            <v>3</v>
          </cell>
          <cell r="H179">
            <v>292109</v>
          </cell>
          <cell r="I179">
            <v>51892597</v>
          </cell>
          <cell r="J179" t="str">
            <v>FU</v>
          </cell>
          <cell r="K179" t="str">
            <v>SANDRA XIMENA GUZMAN CASTRO</v>
          </cell>
          <cell r="L179" t="str">
            <v>MENSUAL</v>
          </cell>
          <cell r="M179">
            <v>43465</v>
          </cell>
          <cell r="N179">
            <v>43333</v>
          </cell>
          <cell r="O179" t="str">
            <v>BI RECREACION  CATEGORIA D</v>
          </cell>
          <cell r="P179" t="str">
            <v>BI</v>
          </cell>
          <cell r="Q179">
            <v>546</v>
          </cell>
          <cell r="R179" t="str">
            <v>Bogota</v>
          </cell>
          <cell r="S179" t="str">
            <v>CGR</v>
          </cell>
        </row>
        <row r="180">
          <cell r="A180">
            <v>16920</v>
          </cell>
          <cell r="B180" t="str">
            <v>Activo</v>
          </cell>
          <cell r="C180">
            <v>2500000</v>
          </cell>
          <cell r="D180">
            <v>2500000</v>
          </cell>
          <cell r="E180">
            <v>4</v>
          </cell>
          <cell r="F180">
            <v>561</v>
          </cell>
          <cell r="G180">
            <v>0</v>
          </cell>
          <cell r="H180">
            <v>668815</v>
          </cell>
          <cell r="I180">
            <v>22827715</v>
          </cell>
          <cell r="J180" t="str">
            <v>FU</v>
          </cell>
          <cell r="K180" t="str">
            <v>ISMELI MENDOZA URQUIZA</v>
          </cell>
          <cell r="L180" t="str">
            <v>SEMESTRAL</v>
          </cell>
          <cell r="M180">
            <v>43524</v>
          </cell>
          <cell r="N180">
            <v>43340</v>
          </cell>
          <cell r="O180" t="str">
            <v>BI HOGAR CATEGORIA A</v>
          </cell>
          <cell r="P180" t="str">
            <v>BI</v>
          </cell>
          <cell r="Q180">
            <v>561</v>
          </cell>
          <cell r="R180" t="str">
            <v>Soledo</v>
          </cell>
          <cell r="S180" t="str">
            <v>CGR</v>
          </cell>
        </row>
        <row r="181">
          <cell r="A181">
            <v>16919</v>
          </cell>
          <cell r="B181" t="str">
            <v>Activo</v>
          </cell>
          <cell r="C181">
            <v>3750000</v>
          </cell>
          <cell r="D181">
            <v>3750000</v>
          </cell>
          <cell r="E181">
            <v>4</v>
          </cell>
          <cell r="F181">
            <v>561</v>
          </cell>
          <cell r="G181">
            <v>0</v>
          </cell>
          <cell r="H181">
            <v>1003223</v>
          </cell>
          <cell r="I181">
            <v>91486120</v>
          </cell>
          <cell r="J181" t="str">
            <v>FU</v>
          </cell>
          <cell r="K181" t="str">
            <v>JORGE ALEXANDER HERNANDEZ URIBE</v>
          </cell>
          <cell r="L181" t="str">
            <v>SEMESTRAL</v>
          </cell>
          <cell r="M181">
            <v>43524</v>
          </cell>
          <cell r="N181">
            <v>43340</v>
          </cell>
          <cell r="O181" t="str">
            <v>BI HOGAR CATEGORIA A</v>
          </cell>
          <cell r="P181" t="str">
            <v>BI</v>
          </cell>
          <cell r="Q181">
            <v>561</v>
          </cell>
          <cell r="R181" t="str">
            <v>Bucaramanga</v>
          </cell>
          <cell r="S181" t="str">
            <v>CGR</v>
          </cell>
        </row>
        <row r="182">
          <cell r="A182">
            <v>16918</v>
          </cell>
          <cell r="B182" t="str">
            <v>Activo</v>
          </cell>
          <cell r="C182">
            <v>1895115</v>
          </cell>
          <cell r="D182">
            <v>1757934.75</v>
          </cell>
          <cell r="E182">
            <v>48</v>
          </cell>
          <cell r="F182">
            <v>563</v>
          </cell>
          <cell r="G182">
            <v>4</v>
          </cell>
          <cell r="H182">
            <v>45825</v>
          </cell>
          <cell r="I182">
            <v>79458976</v>
          </cell>
          <cell r="J182" t="str">
            <v>FU</v>
          </cell>
          <cell r="K182" t="str">
            <v>JOSE GERMAN MACIAS BUSTOS</v>
          </cell>
          <cell r="L182" t="str">
            <v>MENSUAL</v>
          </cell>
          <cell r="M182">
            <v>43496</v>
          </cell>
          <cell r="N182">
            <v>43325</v>
          </cell>
          <cell r="O182" t="str">
            <v>BI HOGAR CATEGORIA C</v>
          </cell>
          <cell r="P182" t="str">
            <v>BI</v>
          </cell>
          <cell r="Q182">
            <v>563</v>
          </cell>
          <cell r="R182" t="str">
            <v>Bogota</v>
          </cell>
          <cell r="S182" t="str">
            <v>FBS</v>
          </cell>
        </row>
        <row r="183">
          <cell r="A183">
            <v>16917</v>
          </cell>
          <cell r="B183" t="str">
            <v>Activo</v>
          </cell>
          <cell r="C183">
            <v>11900000</v>
          </cell>
          <cell r="D183">
            <v>11900000</v>
          </cell>
          <cell r="E183">
            <v>4</v>
          </cell>
          <cell r="F183">
            <v>553</v>
          </cell>
          <cell r="G183">
            <v>0</v>
          </cell>
          <cell r="H183">
            <v>3371337</v>
          </cell>
          <cell r="I183">
            <v>37315101</v>
          </cell>
          <cell r="J183" t="str">
            <v>FU</v>
          </cell>
          <cell r="K183" t="str">
            <v>LUZ EDITH TORRADO MANTILLA</v>
          </cell>
          <cell r="L183" t="str">
            <v>SEMESTRAL</v>
          </cell>
          <cell r="M183">
            <v>43524</v>
          </cell>
          <cell r="N183">
            <v>43333</v>
          </cell>
          <cell r="O183" t="str">
            <v>BI MEJORAS LOCATIVAS  CATEGORIA E</v>
          </cell>
          <cell r="P183" t="str">
            <v>BI</v>
          </cell>
          <cell r="Q183">
            <v>553</v>
          </cell>
          <cell r="R183" t="str">
            <v>Bogota</v>
          </cell>
          <cell r="S183" t="str">
            <v>CGR</v>
          </cell>
        </row>
        <row r="184">
          <cell r="A184">
            <v>16916</v>
          </cell>
          <cell r="B184" t="str">
            <v>Activo</v>
          </cell>
          <cell r="C184">
            <v>4600000</v>
          </cell>
          <cell r="D184">
            <v>3868162.43</v>
          </cell>
          <cell r="E184">
            <v>24</v>
          </cell>
          <cell r="F184">
            <v>561</v>
          </cell>
          <cell r="G184">
            <v>4</v>
          </cell>
          <cell r="H184">
            <v>202908</v>
          </cell>
          <cell r="I184">
            <v>53016689</v>
          </cell>
          <cell r="J184" t="str">
            <v>FU</v>
          </cell>
          <cell r="K184" t="str">
            <v>NATALIA PAOLA MATAMOROS PALACIOS</v>
          </cell>
          <cell r="L184" t="str">
            <v>MENSUAL</v>
          </cell>
          <cell r="M184">
            <v>43496</v>
          </cell>
          <cell r="N184">
            <v>43340</v>
          </cell>
          <cell r="O184" t="str">
            <v>BI HOGAR CATEGORIA A</v>
          </cell>
          <cell r="P184" t="str">
            <v>BI</v>
          </cell>
          <cell r="Q184">
            <v>561</v>
          </cell>
          <cell r="R184" t="str">
            <v>Bogota</v>
          </cell>
          <cell r="S184" t="str">
            <v>CGR</v>
          </cell>
        </row>
        <row r="185">
          <cell r="A185">
            <v>16915</v>
          </cell>
          <cell r="B185" t="str">
            <v>Activo</v>
          </cell>
          <cell r="C185">
            <v>10000000</v>
          </cell>
          <cell r="D185">
            <v>10000000</v>
          </cell>
          <cell r="E185">
            <v>4</v>
          </cell>
          <cell r="F185">
            <v>546</v>
          </cell>
          <cell r="G185">
            <v>0</v>
          </cell>
          <cell r="H185">
            <v>2801778</v>
          </cell>
          <cell r="I185">
            <v>19314953</v>
          </cell>
          <cell r="J185" t="str">
            <v>FU</v>
          </cell>
          <cell r="K185" t="str">
            <v>JORGE ENRIQUE BALLEN DIAZ</v>
          </cell>
          <cell r="L185" t="str">
            <v>SEMESTRAL</v>
          </cell>
          <cell r="M185">
            <v>43524</v>
          </cell>
          <cell r="N185">
            <v>43333</v>
          </cell>
          <cell r="O185" t="str">
            <v>BI RECREACION  CATEGORIA D</v>
          </cell>
          <cell r="P185" t="str">
            <v>BI</v>
          </cell>
          <cell r="Q185">
            <v>546</v>
          </cell>
          <cell r="R185" t="str">
            <v>Bogota</v>
          </cell>
          <cell r="S185" t="str">
            <v>CGR</v>
          </cell>
        </row>
        <row r="186">
          <cell r="A186">
            <v>16914</v>
          </cell>
          <cell r="B186" t="str">
            <v>Activo</v>
          </cell>
          <cell r="C186">
            <v>10000000</v>
          </cell>
          <cell r="D186">
            <v>10000000</v>
          </cell>
          <cell r="E186">
            <v>4</v>
          </cell>
          <cell r="F186">
            <v>552</v>
          </cell>
          <cell r="G186">
            <v>0</v>
          </cell>
          <cell r="H186">
            <v>2801778</v>
          </cell>
          <cell r="I186">
            <v>51801210</v>
          </cell>
          <cell r="J186" t="str">
            <v>FU</v>
          </cell>
          <cell r="K186" t="str">
            <v>MARTHA CONSUELO BAUTISTA PEDRAZA</v>
          </cell>
          <cell r="L186" t="str">
            <v>SEMESTRAL</v>
          </cell>
          <cell r="M186">
            <v>43524</v>
          </cell>
          <cell r="N186">
            <v>43333</v>
          </cell>
          <cell r="O186" t="str">
            <v>BI MEJORAS LOCATIVAS  CATEGORIA D</v>
          </cell>
          <cell r="P186" t="str">
            <v>BI</v>
          </cell>
          <cell r="Q186">
            <v>552</v>
          </cell>
          <cell r="R186" t="str">
            <v>Bogota</v>
          </cell>
          <cell r="S186" t="str">
            <v>CGR</v>
          </cell>
        </row>
        <row r="187">
          <cell r="A187">
            <v>16912</v>
          </cell>
          <cell r="B187" t="str">
            <v>Activo</v>
          </cell>
          <cell r="C187">
            <v>6000000</v>
          </cell>
          <cell r="D187">
            <v>5310232.6500000004</v>
          </cell>
          <cell r="E187">
            <v>24</v>
          </cell>
          <cell r="F187">
            <v>546</v>
          </cell>
          <cell r="G187">
            <v>3</v>
          </cell>
          <cell r="H187">
            <v>275320</v>
          </cell>
          <cell r="I187">
            <v>6760054</v>
          </cell>
          <cell r="J187" t="str">
            <v>FU</v>
          </cell>
          <cell r="K187" t="str">
            <v>RICARDO ALFONSO ESPINOSA HUERTAS</v>
          </cell>
          <cell r="L187" t="str">
            <v>MENSUAL</v>
          </cell>
          <cell r="M187">
            <v>43465</v>
          </cell>
          <cell r="N187">
            <v>43329</v>
          </cell>
          <cell r="O187" t="str">
            <v>BI RECREACION  CATEGORIA D</v>
          </cell>
          <cell r="P187" t="str">
            <v>BI</v>
          </cell>
          <cell r="Q187">
            <v>546</v>
          </cell>
          <cell r="R187" t="str">
            <v>Bogota</v>
          </cell>
          <cell r="S187" t="str">
            <v>CGR</v>
          </cell>
        </row>
        <row r="188">
          <cell r="A188">
            <v>16911</v>
          </cell>
          <cell r="B188" t="str">
            <v>Activo</v>
          </cell>
          <cell r="C188">
            <v>10350000</v>
          </cell>
          <cell r="D188">
            <v>10350000</v>
          </cell>
          <cell r="E188">
            <v>4</v>
          </cell>
          <cell r="F188">
            <v>564</v>
          </cell>
          <cell r="G188">
            <v>0</v>
          </cell>
          <cell r="H188">
            <v>2899840</v>
          </cell>
          <cell r="I188">
            <v>51630008</v>
          </cell>
          <cell r="J188" t="str">
            <v>FU</v>
          </cell>
          <cell r="K188" t="str">
            <v>FANNY DURAN DE DURAN</v>
          </cell>
          <cell r="L188" t="str">
            <v>SEMESTRAL</v>
          </cell>
          <cell r="M188">
            <v>43524</v>
          </cell>
          <cell r="N188">
            <v>43333</v>
          </cell>
          <cell r="O188" t="str">
            <v>BI HOGAR CATEGORIA D</v>
          </cell>
          <cell r="P188" t="str">
            <v>BI</v>
          </cell>
          <cell r="Q188">
            <v>564</v>
          </cell>
          <cell r="R188" t="str">
            <v>Bogota</v>
          </cell>
          <cell r="S188" t="str">
            <v>CGR</v>
          </cell>
        </row>
        <row r="189">
          <cell r="A189">
            <v>16910</v>
          </cell>
          <cell r="B189" t="str">
            <v>Activo</v>
          </cell>
          <cell r="C189">
            <v>5348900</v>
          </cell>
          <cell r="D189">
            <v>5348900</v>
          </cell>
          <cell r="E189">
            <v>4</v>
          </cell>
          <cell r="F189">
            <v>564</v>
          </cell>
          <cell r="G189">
            <v>0</v>
          </cell>
          <cell r="H189">
            <v>1498643</v>
          </cell>
          <cell r="I189">
            <v>79792984</v>
          </cell>
          <cell r="J189" t="str">
            <v>FU</v>
          </cell>
          <cell r="K189" t="str">
            <v>DIEGO FERNANDO PAEZ CANCELADO</v>
          </cell>
          <cell r="L189" t="str">
            <v>SEMESTRAL</v>
          </cell>
          <cell r="M189">
            <v>43524</v>
          </cell>
          <cell r="N189">
            <v>43329</v>
          </cell>
          <cell r="O189" t="str">
            <v>BI HOGAR CATEGORIA D</v>
          </cell>
          <cell r="P189" t="str">
            <v>BI</v>
          </cell>
          <cell r="Q189">
            <v>564</v>
          </cell>
          <cell r="R189" t="str">
            <v>Bogota</v>
          </cell>
          <cell r="S189" t="str">
            <v>CGR</v>
          </cell>
        </row>
        <row r="190">
          <cell r="A190">
            <v>16909</v>
          </cell>
          <cell r="B190" t="str">
            <v>Activo</v>
          </cell>
          <cell r="C190">
            <v>9450000</v>
          </cell>
          <cell r="D190">
            <v>9450000</v>
          </cell>
          <cell r="E190">
            <v>4</v>
          </cell>
          <cell r="F190">
            <v>546</v>
          </cell>
          <cell r="G190">
            <v>0</v>
          </cell>
          <cell r="H190">
            <v>2647680</v>
          </cell>
          <cell r="I190">
            <v>79460087</v>
          </cell>
          <cell r="J190" t="str">
            <v>FU</v>
          </cell>
          <cell r="K190" t="str">
            <v>LUIS ANTONIO GARCIA RODRIGUEZ</v>
          </cell>
          <cell r="L190" t="str">
            <v>SEMESTRAL</v>
          </cell>
          <cell r="M190">
            <v>43524</v>
          </cell>
          <cell r="N190">
            <v>43333</v>
          </cell>
          <cell r="O190" t="str">
            <v>BI RECREACION  CATEGORIA D</v>
          </cell>
          <cell r="P190" t="str">
            <v>BI</v>
          </cell>
          <cell r="Q190">
            <v>546</v>
          </cell>
          <cell r="R190" t="str">
            <v>Bogota</v>
          </cell>
          <cell r="S190" t="str">
            <v>CGR</v>
          </cell>
        </row>
        <row r="191">
          <cell r="A191">
            <v>16908</v>
          </cell>
          <cell r="B191" t="str">
            <v>Activo</v>
          </cell>
          <cell r="C191">
            <v>8320450</v>
          </cell>
          <cell r="D191">
            <v>8320450</v>
          </cell>
          <cell r="E191">
            <v>4</v>
          </cell>
          <cell r="F191">
            <v>564</v>
          </cell>
          <cell r="G191">
            <v>0</v>
          </cell>
          <cell r="H191">
            <v>2331205</v>
          </cell>
          <cell r="I191">
            <v>36751745</v>
          </cell>
          <cell r="J191" t="str">
            <v>FU</v>
          </cell>
          <cell r="K191" t="str">
            <v>ZULBY ILAND URBANO ARAUJO</v>
          </cell>
          <cell r="L191" t="str">
            <v>SEMESTRAL</v>
          </cell>
          <cell r="M191">
            <v>43524</v>
          </cell>
          <cell r="N191">
            <v>43333</v>
          </cell>
          <cell r="O191" t="str">
            <v>BI HOGAR CATEGORIA D</v>
          </cell>
          <cell r="P191" t="str">
            <v>BI</v>
          </cell>
          <cell r="Q191">
            <v>564</v>
          </cell>
          <cell r="R191" t="str">
            <v>Cali</v>
          </cell>
          <cell r="S191" t="str">
            <v>CGR</v>
          </cell>
        </row>
        <row r="192">
          <cell r="A192">
            <v>16907</v>
          </cell>
          <cell r="B192" t="str">
            <v>Activo</v>
          </cell>
          <cell r="C192">
            <v>8780000</v>
          </cell>
          <cell r="D192">
            <v>8322633.5999999996</v>
          </cell>
          <cell r="E192">
            <v>48</v>
          </cell>
          <cell r="F192">
            <v>564</v>
          </cell>
          <cell r="G192">
            <v>3</v>
          </cell>
          <cell r="H192">
            <v>220327</v>
          </cell>
          <cell r="I192">
            <v>72296779</v>
          </cell>
          <cell r="J192" t="str">
            <v>FU</v>
          </cell>
          <cell r="K192" t="str">
            <v>MIGUEL ENRIQUE CARRILLO SALGADO</v>
          </cell>
          <cell r="L192" t="str">
            <v>MENSUAL</v>
          </cell>
          <cell r="M192">
            <v>43465</v>
          </cell>
          <cell r="N192">
            <v>43340</v>
          </cell>
          <cell r="O192" t="str">
            <v>BI HOGAR CATEGORIA D</v>
          </cell>
          <cell r="P192" t="str">
            <v>BI</v>
          </cell>
          <cell r="Q192">
            <v>564</v>
          </cell>
          <cell r="R192" t="str">
            <v>San Andres</v>
          </cell>
          <cell r="S192" t="str">
            <v>CGR</v>
          </cell>
        </row>
        <row r="193">
          <cell r="A193">
            <v>16906</v>
          </cell>
          <cell r="B193" t="str">
            <v>Activo</v>
          </cell>
          <cell r="C193">
            <v>9971644</v>
          </cell>
          <cell r="D193">
            <v>9971644</v>
          </cell>
          <cell r="E193">
            <v>4</v>
          </cell>
          <cell r="F193">
            <v>564</v>
          </cell>
          <cell r="G193">
            <v>0</v>
          </cell>
          <cell r="H193">
            <v>2793833</v>
          </cell>
          <cell r="I193">
            <v>51694571</v>
          </cell>
          <cell r="J193" t="str">
            <v>FU</v>
          </cell>
          <cell r="K193" t="str">
            <v>MARIA DEL SOCORRO RUIZ MOLINA</v>
          </cell>
          <cell r="L193" t="str">
            <v>SEMESTRAL</v>
          </cell>
          <cell r="M193">
            <v>43524</v>
          </cell>
          <cell r="N193">
            <v>43340</v>
          </cell>
          <cell r="O193" t="str">
            <v>BI HOGAR CATEGORIA D</v>
          </cell>
          <cell r="P193" t="str">
            <v>BI</v>
          </cell>
          <cell r="Q193">
            <v>564</v>
          </cell>
          <cell r="R193" t="str">
            <v>Bogota</v>
          </cell>
          <cell r="S193" t="str">
            <v>CGR</v>
          </cell>
        </row>
        <row r="194">
          <cell r="A194">
            <v>16905</v>
          </cell>
          <cell r="B194" t="str">
            <v>Activo</v>
          </cell>
          <cell r="C194">
            <v>7000000</v>
          </cell>
          <cell r="D194">
            <v>7000000</v>
          </cell>
          <cell r="E194">
            <v>4</v>
          </cell>
          <cell r="F194">
            <v>545</v>
          </cell>
          <cell r="G194">
            <v>0</v>
          </cell>
          <cell r="H194">
            <v>1917160</v>
          </cell>
          <cell r="I194">
            <v>51982674</v>
          </cell>
          <cell r="J194" t="str">
            <v>FU</v>
          </cell>
          <cell r="K194" t="str">
            <v>LUZ MYRIAM RENDON GOYENECHE</v>
          </cell>
          <cell r="L194" t="str">
            <v>SEMESTRAL</v>
          </cell>
          <cell r="M194">
            <v>43524</v>
          </cell>
          <cell r="N194">
            <v>43333</v>
          </cell>
          <cell r="O194" t="str">
            <v>BI RECREACION CATEGORIA C</v>
          </cell>
          <cell r="P194" t="str">
            <v>BI</v>
          </cell>
          <cell r="Q194">
            <v>545</v>
          </cell>
          <cell r="R194" t="str">
            <v>Bogota</v>
          </cell>
          <cell r="S194" t="str">
            <v>CGR</v>
          </cell>
        </row>
        <row r="195">
          <cell r="A195">
            <v>16904</v>
          </cell>
          <cell r="B195" t="str">
            <v>Activo</v>
          </cell>
          <cell r="C195">
            <v>10350000</v>
          </cell>
          <cell r="D195">
            <v>10350000</v>
          </cell>
          <cell r="E195">
            <v>4</v>
          </cell>
          <cell r="F195">
            <v>564</v>
          </cell>
          <cell r="G195">
            <v>0</v>
          </cell>
          <cell r="H195">
            <v>2899840</v>
          </cell>
          <cell r="I195">
            <v>49658362</v>
          </cell>
          <cell r="J195" t="str">
            <v>FU</v>
          </cell>
          <cell r="K195" t="str">
            <v>CLAUDIA PATRICIA QUINTERO LOZANO</v>
          </cell>
          <cell r="L195" t="str">
            <v>SEMESTRAL</v>
          </cell>
          <cell r="M195">
            <v>43524</v>
          </cell>
          <cell r="N195">
            <v>43339</v>
          </cell>
          <cell r="O195" t="str">
            <v>BI HOGAR CATEGORIA D</v>
          </cell>
          <cell r="P195" t="str">
            <v>BI</v>
          </cell>
          <cell r="Q195">
            <v>564</v>
          </cell>
          <cell r="R195" t="str">
            <v>Bucaramanga</v>
          </cell>
          <cell r="S195" t="str">
            <v>CGR</v>
          </cell>
        </row>
        <row r="196">
          <cell r="A196">
            <v>16903</v>
          </cell>
          <cell r="B196" t="str">
            <v>Activo</v>
          </cell>
          <cell r="C196">
            <v>10350000</v>
          </cell>
          <cell r="D196">
            <v>10350000</v>
          </cell>
          <cell r="E196">
            <v>4</v>
          </cell>
          <cell r="F196">
            <v>564</v>
          </cell>
          <cell r="G196">
            <v>0</v>
          </cell>
          <cell r="H196">
            <v>2899840</v>
          </cell>
          <cell r="I196">
            <v>32717624</v>
          </cell>
          <cell r="J196" t="str">
            <v>FU</v>
          </cell>
          <cell r="K196" t="str">
            <v>NELSI ESTELLA LLANOS ORTEGA</v>
          </cell>
          <cell r="L196" t="str">
            <v>SEMESTRAL</v>
          </cell>
          <cell r="M196">
            <v>43524</v>
          </cell>
          <cell r="N196">
            <v>43333</v>
          </cell>
          <cell r="O196" t="str">
            <v>BI HOGAR CATEGORIA D</v>
          </cell>
          <cell r="P196" t="str">
            <v>BI</v>
          </cell>
          <cell r="Q196">
            <v>564</v>
          </cell>
          <cell r="R196" t="str">
            <v>Barranquilla</v>
          </cell>
          <cell r="S196" t="str">
            <v>CGR</v>
          </cell>
        </row>
        <row r="197">
          <cell r="A197">
            <v>16902</v>
          </cell>
          <cell r="B197" t="str">
            <v>Activo</v>
          </cell>
          <cell r="C197">
            <v>2049900</v>
          </cell>
          <cell r="D197">
            <v>2049900</v>
          </cell>
          <cell r="E197">
            <v>4</v>
          </cell>
          <cell r="F197">
            <v>561</v>
          </cell>
          <cell r="G197">
            <v>0</v>
          </cell>
          <cell r="H197">
            <v>548402</v>
          </cell>
          <cell r="I197">
            <v>30734194</v>
          </cell>
          <cell r="J197" t="str">
            <v>FU</v>
          </cell>
          <cell r="K197" t="str">
            <v>ANA BERTHA ORDOÑEZ ORDOÑEZ</v>
          </cell>
          <cell r="L197" t="str">
            <v>SEMESTRAL</v>
          </cell>
          <cell r="M197">
            <v>43524</v>
          </cell>
          <cell r="N197">
            <v>43340</v>
          </cell>
          <cell r="O197" t="str">
            <v>BI HOGAR CATEGORIA A</v>
          </cell>
          <cell r="P197" t="str">
            <v>BI</v>
          </cell>
          <cell r="Q197">
            <v>561</v>
          </cell>
          <cell r="R197" t="str">
            <v>Pasto</v>
          </cell>
          <cell r="S197" t="str">
            <v>CGR</v>
          </cell>
        </row>
        <row r="198">
          <cell r="A198">
            <v>16901</v>
          </cell>
          <cell r="B198" t="str">
            <v>Activo</v>
          </cell>
          <cell r="C198">
            <v>10350000</v>
          </cell>
          <cell r="D198">
            <v>10350000</v>
          </cell>
          <cell r="E198">
            <v>4</v>
          </cell>
          <cell r="F198">
            <v>546</v>
          </cell>
          <cell r="G198">
            <v>0</v>
          </cell>
          <cell r="H198">
            <v>2899840</v>
          </cell>
          <cell r="I198">
            <v>23136029</v>
          </cell>
          <cell r="J198" t="str">
            <v>FU</v>
          </cell>
          <cell r="K198" t="str">
            <v>ALMA ROSA MENDIVIL MARIMON</v>
          </cell>
          <cell r="L198" t="str">
            <v>SEMESTRAL</v>
          </cell>
          <cell r="M198">
            <v>43524</v>
          </cell>
          <cell r="N198">
            <v>43339</v>
          </cell>
          <cell r="O198" t="str">
            <v>BI RECREACION  CATEGORIA D</v>
          </cell>
          <cell r="P198" t="str">
            <v>BI</v>
          </cell>
          <cell r="Q198">
            <v>546</v>
          </cell>
          <cell r="R198" t="str">
            <v>Cartagena</v>
          </cell>
          <cell r="S198" t="str">
            <v>CGR</v>
          </cell>
        </row>
        <row r="199">
          <cell r="A199">
            <v>16900</v>
          </cell>
          <cell r="B199" t="str">
            <v>Activo</v>
          </cell>
          <cell r="C199">
            <v>2700000</v>
          </cell>
          <cell r="D199">
            <v>2551043.56</v>
          </cell>
          <cell r="E199">
            <v>48</v>
          </cell>
          <cell r="F199">
            <v>562</v>
          </cell>
          <cell r="G199">
            <v>3</v>
          </cell>
          <cell r="H199">
            <v>64059</v>
          </cell>
          <cell r="I199">
            <v>19350130</v>
          </cell>
          <cell r="J199" t="str">
            <v>FU</v>
          </cell>
          <cell r="K199" t="str">
            <v>JAIRO VALERO CHEPOSSKY</v>
          </cell>
          <cell r="L199" t="str">
            <v>MENSUAL</v>
          </cell>
          <cell r="M199">
            <v>43465</v>
          </cell>
          <cell r="N199">
            <v>43340</v>
          </cell>
          <cell r="O199" t="str">
            <v>BI HOGAR CATEGORIA B</v>
          </cell>
          <cell r="P199" t="str">
            <v>BI</v>
          </cell>
          <cell r="Q199">
            <v>562</v>
          </cell>
          <cell r="R199" t="str">
            <v>Bogota</v>
          </cell>
          <cell r="S199" t="str">
            <v>CGR</v>
          </cell>
        </row>
        <row r="200">
          <cell r="A200">
            <v>16899</v>
          </cell>
          <cell r="B200" t="str">
            <v>Activo</v>
          </cell>
          <cell r="C200">
            <v>6000000</v>
          </cell>
          <cell r="D200">
            <v>5562079.3600000003</v>
          </cell>
          <cell r="E200">
            <v>36</v>
          </cell>
          <cell r="F200">
            <v>546</v>
          </cell>
          <cell r="G200">
            <v>3</v>
          </cell>
          <cell r="H200">
            <v>192028</v>
          </cell>
          <cell r="I200">
            <v>51557136</v>
          </cell>
          <cell r="J200" t="str">
            <v>FU</v>
          </cell>
          <cell r="K200" t="str">
            <v>MARIA NORIS VIRGUEZ PEÑA</v>
          </cell>
          <cell r="L200" t="str">
            <v>MENSUAL</v>
          </cell>
          <cell r="M200">
            <v>43465</v>
          </cell>
          <cell r="N200">
            <v>43329</v>
          </cell>
          <cell r="O200" t="str">
            <v>BI RECREACION  CATEGORIA D</v>
          </cell>
          <cell r="P200" t="str">
            <v>BI</v>
          </cell>
          <cell r="Q200">
            <v>546</v>
          </cell>
          <cell r="R200" t="str">
            <v>Bogota</v>
          </cell>
          <cell r="S200" t="str">
            <v>CGR</v>
          </cell>
        </row>
        <row r="201">
          <cell r="A201">
            <v>16897</v>
          </cell>
          <cell r="B201" t="str">
            <v>Activo</v>
          </cell>
          <cell r="C201">
            <v>11900000</v>
          </cell>
          <cell r="D201">
            <v>11900000</v>
          </cell>
          <cell r="E201">
            <v>4</v>
          </cell>
          <cell r="F201">
            <v>553</v>
          </cell>
          <cell r="G201">
            <v>0</v>
          </cell>
          <cell r="H201">
            <v>3371337</v>
          </cell>
          <cell r="I201">
            <v>77016013</v>
          </cell>
          <cell r="J201" t="str">
            <v>FU</v>
          </cell>
          <cell r="K201" t="str">
            <v>JOSE TOBIAS ZEQUEDA MESTRE</v>
          </cell>
          <cell r="L201" t="str">
            <v>SEMESTRAL</v>
          </cell>
          <cell r="M201">
            <v>43524</v>
          </cell>
          <cell r="N201">
            <v>43340</v>
          </cell>
          <cell r="O201" t="str">
            <v>BI MEJORAS LOCATIVAS  CATEGORIA E</v>
          </cell>
          <cell r="P201" t="str">
            <v>BI</v>
          </cell>
          <cell r="Q201">
            <v>553</v>
          </cell>
          <cell r="R201" t="str">
            <v>Bogota</v>
          </cell>
          <cell r="S201" t="str">
            <v>CGR</v>
          </cell>
        </row>
        <row r="202">
          <cell r="A202">
            <v>16896</v>
          </cell>
          <cell r="B202" t="str">
            <v>Activo</v>
          </cell>
          <cell r="C202">
            <v>2800000</v>
          </cell>
          <cell r="D202">
            <v>2642522.8199999998</v>
          </cell>
          <cell r="E202">
            <v>48</v>
          </cell>
          <cell r="F202">
            <v>543</v>
          </cell>
          <cell r="G202">
            <v>3</v>
          </cell>
          <cell r="H202">
            <v>65161</v>
          </cell>
          <cell r="I202">
            <v>59793459</v>
          </cell>
          <cell r="J202" t="str">
            <v>FU</v>
          </cell>
          <cell r="K202" t="str">
            <v>MARIA EUGENIA MELO DIAZ</v>
          </cell>
          <cell r="L202" t="str">
            <v>MENSUAL</v>
          </cell>
          <cell r="M202">
            <v>43465</v>
          </cell>
          <cell r="N202">
            <v>43339</v>
          </cell>
          <cell r="O202" t="str">
            <v>BI RECREACION  CATEGORIA A</v>
          </cell>
          <cell r="P202" t="str">
            <v>BI</v>
          </cell>
          <cell r="Q202">
            <v>543</v>
          </cell>
          <cell r="R202" t="str">
            <v>Pasto</v>
          </cell>
          <cell r="S202" t="str">
            <v>CGR</v>
          </cell>
        </row>
        <row r="203">
          <cell r="A203">
            <v>16895</v>
          </cell>
          <cell r="B203" t="str">
            <v>Activo</v>
          </cell>
          <cell r="C203">
            <v>3200000</v>
          </cell>
          <cell r="D203">
            <v>3200000</v>
          </cell>
          <cell r="E203">
            <v>4</v>
          </cell>
          <cell r="F203">
            <v>561</v>
          </cell>
          <cell r="G203">
            <v>0</v>
          </cell>
          <cell r="H203">
            <v>856083</v>
          </cell>
          <cell r="I203">
            <v>59793459</v>
          </cell>
          <cell r="J203" t="str">
            <v>FU</v>
          </cell>
          <cell r="K203" t="str">
            <v>MARIA EUGENIA MELO DIAZ</v>
          </cell>
          <cell r="L203" t="str">
            <v>SEMESTRAL</v>
          </cell>
          <cell r="M203">
            <v>43524</v>
          </cell>
          <cell r="N203">
            <v>43339</v>
          </cell>
          <cell r="O203" t="str">
            <v>BI HOGAR CATEGORIA A</v>
          </cell>
          <cell r="P203" t="str">
            <v>BI</v>
          </cell>
          <cell r="Q203">
            <v>561</v>
          </cell>
          <cell r="R203" t="str">
            <v>Pasto</v>
          </cell>
          <cell r="S203" t="str">
            <v>CGR</v>
          </cell>
        </row>
        <row r="204">
          <cell r="A204">
            <v>16894</v>
          </cell>
          <cell r="B204" t="str">
            <v>Activo</v>
          </cell>
          <cell r="C204">
            <v>10350000</v>
          </cell>
          <cell r="D204">
            <v>10350000</v>
          </cell>
          <cell r="E204">
            <v>4</v>
          </cell>
          <cell r="F204">
            <v>546</v>
          </cell>
          <cell r="G204">
            <v>0</v>
          </cell>
          <cell r="H204">
            <v>2899840</v>
          </cell>
          <cell r="I204">
            <v>66766516</v>
          </cell>
          <cell r="J204" t="str">
            <v>FU</v>
          </cell>
          <cell r="K204" t="str">
            <v>VICTORIA EUGENIA ACEVEDO ESTRADA</v>
          </cell>
          <cell r="L204" t="str">
            <v>SEMESTRAL</v>
          </cell>
          <cell r="M204">
            <v>43524</v>
          </cell>
          <cell r="N204">
            <v>43339</v>
          </cell>
          <cell r="O204" t="str">
            <v>BI RECREACION  CATEGORIA D</v>
          </cell>
          <cell r="P204" t="str">
            <v>BI</v>
          </cell>
          <cell r="Q204">
            <v>546</v>
          </cell>
          <cell r="R204" t="str">
            <v>Cali</v>
          </cell>
          <cell r="S204" t="str">
            <v>CGR</v>
          </cell>
        </row>
        <row r="205">
          <cell r="A205">
            <v>16893</v>
          </cell>
          <cell r="B205" t="str">
            <v>Activo</v>
          </cell>
          <cell r="C205">
            <v>6320000</v>
          </cell>
          <cell r="D205">
            <v>5593444.25</v>
          </cell>
          <cell r="E205">
            <v>24</v>
          </cell>
          <cell r="F205">
            <v>546</v>
          </cell>
          <cell r="G205">
            <v>3</v>
          </cell>
          <cell r="H205">
            <v>290004</v>
          </cell>
          <cell r="I205">
            <v>31886760</v>
          </cell>
          <cell r="J205" t="str">
            <v>FU</v>
          </cell>
          <cell r="K205" t="str">
            <v>CARMEN OTILIA CARTAGENA PEREZ</v>
          </cell>
          <cell r="L205" t="str">
            <v>MENSUAL</v>
          </cell>
          <cell r="M205">
            <v>43465</v>
          </cell>
          <cell r="N205">
            <v>43340</v>
          </cell>
          <cell r="O205" t="str">
            <v>BI RECREACION  CATEGORIA D</v>
          </cell>
          <cell r="P205" t="str">
            <v>BI</v>
          </cell>
          <cell r="Q205">
            <v>546</v>
          </cell>
          <cell r="R205" t="str">
            <v>Cali</v>
          </cell>
          <cell r="S205" t="str">
            <v>CGR</v>
          </cell>
        </row>
        <row r="206">
          <cell r="A206">
            <v>16892</v>
          </cell>
          <cell r="B206" t="str">
            <v>Activo</v>
          </cell>
          <cell r="C206">
            <v>4000000</v>
          </cell>
          <cell r="D206">
            <v>3710452.47</v>
          </cell>
          <cell r="E206">
            <v>48</v>
          </cell>
          <cell r="F206">
            <v>563</v>
          </cell>
          <cell r="G206">
            <v>4</v>
          </cell>
          <cell r="H206">
            <v>96723</v>
          </cell>
          <cell r="I206">
            <v>80826469</v>
          </cell>
          <cell r="J206" t="str">
            <v>FU</v>
          </cell>
          <cell r="K206" t="str">
            <v>ROSSWELL RICARDO MEDINA ARCINIEGAS</v>
          </cell>
          <cell r="L206" t="str">
            <v>MENSUAL</v>
          </cell>
          <cell r="M206">
            <v>43465</v>
          </cell>
          <cell r="N206">
            <v>43304</v>
          </cell>
          <cell r="O206" t="str">
            <v>BI HOGAR CATEGORIA C</v>
          </cell>
          <cell r="P206" t="str">
            <v>BI</v>
          </cell>
          <cell r="Q206">
            <v>563</v>
          </cell>
          <cell r="R206" t="str">
            <v>Bogota</v>
          </cell>
          <cell r="S206" t="str">
            <v>FBS</v>
          </cell>
        </row>
        <row r="207">
          <cell r="A207">
            <v>16890</v>
          </cell>
          <cell r="B207" t="str">
            <v>Activo</v>
          </cell>
          <cell r="C207">
            <v>7000000</v>
          </cell>
          <cell r="D207">
            <v>7000000</v>
          </cell>
          <cell r="E207">
            <v>4</v>
          </cell>
          <cell r="F207">
            <v>563</v>
          </cell>
          <cell r="G207">
            <v>0</v>
          </cell>
          <cell r="H207">
            <v>1917160</v>
          </cell>
          <cell r="I207">
            <v>37863624</v>
          </cell>
          <cell r="J207" t="str">
            <v>FU</v>
          </cell>
          <cell r="K207" t="str">
            <v>PAULA ESPINOSA SANABRIA</v>
          </cell>
          <cell r="L207" t="str">
            <v>SEMESTRAL</v>
          </cell>
          <cell r="M207">
            <v>43524</v>
          </cell>
          <cell r="N207">
            <v>43340</v>
          </cell>
          <cell r="O207" t="str">
            <v>BI HOGAR CATEGORIA C</v>
          </cell>
          <cell r="P207" t="str">
            <v>BI</v>
          </cell>
          <cell r="Q207">
            <v>563</v>
          </cell>
          <cell r="R207" t="str">
            <v>Bucaramanga</v>
          </cell>
          <cell r="S207" t="str">
            <v>CGR</v>
          </cell>
        </row>
        <row r="208">
          <cell r="A208">
            <v>16889</v>
          </cell>
          <cell r="B208" t="str">
            <v>Activo</v>
          </cell>
          <cell r="C208">
            <v>3700000</v>
          </cell>
          <cell r="D208">
            <v>3433628.33</v>
          </cell>
          <cell r="E208">
            <v>36</v>
          </cell>
          <cell r="F208">
            <v>565</v>
          </cell>
          <cell r="G208">
            <v>3</v>
          </cell>
          <cell r="H208">
            <v>120076</v>
          </cell>
          <cell r="I208">
            <v>1047366029</v>
          </cell>
          <cell r="J208" t="str">
            <v>FU</v>
          </cell>
          <cell r="K208" t="str">
            <v>JUAN CAMILO PAZ BURGOS</v>
          </cell>
          <cell r="L208" t="str">
            <v>MENSUAL</v>
          </cell>
          <cell r="M208">
            <v>43465</v>
          </cell>
          <cell r="N208">
            <v>43333</v>
          </cell>
          <cell r="O208" t="str">
            <v>BI HOGAR CATEGORIA E</v>
          </cell>
          <cell r="P208" t="str">
            <v>BI</v>
          </cell>
          <cell r="Q208">
            <v>565</v>
          </cell>
          <cell r="R208" t="str">
            <v>Cartagena</v>
          </cell>
          <cell r="S208" t="str">
            <v>CGR</v>
          </cell>
        </row>
        <row r="209">
          <cell r="A209">
            <v>16888</v>
          </cell>
          <cell r="B209" t="str">
            <v>Activo</v>
          </cell>
          <cell r="C209">
            <v>8000000</v>
          </cell>
          <cell r="D209">
            <v>8000000</v>
          </cell>
          <cell r="E209">
            <v>4</v>
          </cell>
          <cell r="F209">
            <v>565</v>
          </cell>
          <cell r="G209">
            <v>0</v>
          </cell>
          <cell r="H209">
            <v>2266445</v>
          </cell>
          <cell r="I209">
            <v>79115680</v>
          </cell>
          <cell r="J209" t="str">
            <v>FU</v>
          </cell>
          <cell r="K209" t="str">
            <v>LUIS MARIO LOPEZ RODRIGUEZ</v>
          </cell>
          <cell r="L209" t="str">
            <v>SEMESTRAL</v>
          </cell>
          <cell r="M209">
            <v>43524</v>
          </cell>
          <cell r="N209">
            <v>43339</v>
          </cell>
          <cell r="O209" t="str">
            <v>BI HOGAR CATEGORIA E</v>
          </cell>
          <cell r="P209" t="str">
            <v>BI</v>
          </cell>
          <cell r="Q209">
            <v>565</v>
          </cell>
          <cell r="R209" t="str">
            <v>Villavicencio</v>
          </cell>
          <cell r="S209" t="str">
            <v>CGR</v>
          </cell>
        </row>
        <row r="210">
          <cell r="A210">
            <v>16887</v>
          </cell>
          <cell r="B210" t="str">
            <v>Activo</v>
          </cell>
          <cell r="C210">
            <v>10350000</v>
          </cell>
          <cell r="D210">
            <v>10350000</v>
          </cell>
          <cell r="E210">
            <v>4</v>
          </cell>
          <cell r="F210">
            <v>564</v>
          </cell>
          <cell r="G210">
            <v>0</v>
          </cell>
          <cell r="H210">
            <v>2899840</v>
          </cell>
          <cell r="I210">
            <v>63324018</v>
          </cell>
          <cell r="J210" t="str">
            <v>FU</v>
          </cell>
          <cell r="K210" t="str">
            <v>OLGA LUCIA RINCON FORERO</v>
          </cell>
          <cell r="L210" t="str">
            <v>SEMESTRAL</v>
          </cell>
          <cell r="M210">
            <v>43524</v>
          </cell>
          <cell r="N210">
            <v>43339</v>
          </cell>
          <cell r="O210" t="str">
            <v>BI HOGAR CATEGORIA D</v>
          </cell>
          <cell r="P210" t="str">
            <v>BI</v>
          </cell>
          <cell r="Q210">
            <v>564</v>
          </cell>
          <cell r="R210" t="str">
            <v>Bucaramanga</v>
          </cell>
          <cell r="S210" t="str">
            <v>CGR</v>
          </cell>
        </row>
        <row r="211">
          <cell r="A211">
            <v>16886</v>
          </cell>
          <cell r="B211" t="str">
            <v>Activo</v>
          </cell>
          <cell r="C211">
            <v>10350000</v>
          </cell>
          <cell r="D211">
            <v>10350000</v>
          </cell>
          <cell r="E211">
            <v>4</v>
          </cell>
          <cell r="F211">
            <v>564</v>
          </cell>
          <cell r="G211">
            <v>0</v>
          </cell>
          <cell r="H211">
            <v>2899840</v>
          </cell>
          <cell r="I211">
            <v>42766041</v>
          </cell>
          <cell r="J211" t="str">
            <v>FU</v>
          </cell>
          <cell r="K211" t="str">
            <v>AMERICA DEL SOCORRO DELGADO RAMIREZ</v>
          </cell>
          <cell r="L211" t="str">
            <v>SEMESTRAL</v>
          </cell>
          <cell r="M211">
            <v>43524</v>
          </cell>
          <cell r="N211">
            <v>43325</v>
          </cell>
          <cell r="O211" t="str">
            <v>BI HOGAR CATEGORIA D</v>
          </cell>
          <cell r="P211" t="str">
            <v>BI</v>
          </cell>
          <cell r="Q211">
            <v>564</v>
          </cell>
          <cell r="R211" t="str">
            <v>Bogota</v>
          </cell>
          <cell r="S211" t="str">
            <v>CGR</v>
          </cell>
        </row>
        <row r="212">
          <cell r="A212">
            <v>16885</v>
          </cell>
          <cell r="B212" t="str">
            <v>Activo</v>
          </cell>
          <cell r="C212">
            <v>10468642</v>
          </cell>
          <cell r="D212">
            <v>9902077.6400000006</v>
          </cell>
          <cell r="E212">
            <v>48</v>
          </cell>
          <cell r="F212">
            <v>563</v>
          </cell>
          <cell r="G212">
            <v>3</v>
          </cell>
          <cell r="H212">
            <v>253138</v>
          </cell>
          <cell r="I212">
            <v>93120776</v>
          </cell>
          <cell r="J212" t="str">
            <v>FU</v>
          </cell>
          <cell r="K212" t="str">
            <v>MILTON RIOS GARCIA</v>
          </cell>
          <cell r="L212" t="str">
            <v>MENSUAL</v>
          </cell>
          <cell r="M212">
            <v>43465</v>
          </cell>
          <cell r="N212">
            <v>43339</v>
          </cell>
          <cell r="O212" t="str">
            <v>BI HOGAR CATEGORIA C</v>
          </cell>
          <cell r="P212" t="str">
            <v>BI</v>
          </cell>
          <cell r="Q212">
            <v>563</v>
          </cell>
          <cell r="R212" t="str">
            <v>Bogota</v>
          </cell>
          <cell r="S212" t="str">
            <v>CGR</v>
          </cell>
        </row>
        <row r="213">
          <cell r="A213">
            <v>16884</v>
          </cell>
          <cell r="B213" t="str">
            <v>Activo</v>
          </cell>
          <cell r="C213">
            <v>7330842</v>
          </cell>
          <cell r="D213">
            <v>6653112.1100000003</v>
          </cell>
          <cell r="E213">
            <v>48</v>
          </cell>
          <cell r="F213">
            <v>562</v>
          </cell>
          <cell r="G213">
            <v>5</v>
          </cell>
          <cell r="H213">
            <v>173927</v>
          </cell>
          <cell r="I213">
            <v>43806607</v>
          </cell>
          <cell r="J213" t="str">
            <v>FU</v>
          </cell>
          <cell r="K213" t="str">
            <v>ROSE MARY OVIEDO VEGA</v>
          </cell>
          <cell r="L213" t="str">
            <v>MENSUAL</v>
          </cell>
          <cell r="M213">
            <v>43496</v>
          </cell>
          <cell r="N213">
            <v>43304</v>
          </cell>
          <cell r="O213" t="str">
            <v>BI HOGAR CATEGORIA B</v>
          </cell>
          <cell r="P213" t="str">
            <v>BI</v>
          </cell>
          <cell r="Q213">
            <v>562</v>
          </cell>
          <cell r="R213" t="str">
            <v>Bogota</v>
          </cell>
          <cell r="S213" t="str">
            <v>FBS</v>
          </cell>
        </row>
        <row r="214">
          <cell r="A214">
            <v>16883</v>
          </cell>
          <cell r="B214" t="str">
            <v>Activo</v>
          </cell>
          <cell r="C214">
            <v>7000000</v>
          </cell>
          <cell r="D214">
            <v>7000000</v>
          </cell>
          <cell r="E214">
            <v>4</v>
          </cell>
          <cell r="F214">
            <v>564</v>
          </cell>
          <cell r="G214">
            <v>0</v>
          </cell>
          <cell r="H214">
            <v>1961244</v>
          </cell>
          <cell r="I214">
            <v>79926208</v>
          </cell>
          <cell r="J214" t="str">
            <v>FU</v>
          </cell>
          <cell r="K214" t="str">
            <v>PABLO IGNACIO RODRIGUEZ GUERRERO</v>
          </cell>
          <cell r="L214" t="str">
            <v>SEMESTRAL</v>
          </cell>
          <cell r="M214">
            <v>43524</v>
          </cell>
          <cell r="N214">
            <v>43329</v>
          </cell>
          <cell r="O214" t="str">
            <v>BI HOGAR CATEGORIA D</v>
          </cell>
          <cell r="P214" t="str">
            <v>BI</v>
          </cell>
          <cell r="Q214">
            <v>564</v>
          </cell>
          <cell r="R214" t="str">
            <v>Bogota</v>
          </cell>
          <cell r="S214" t="str">
            <v>CGR</v>
          </cell>
        </row>
        <row r="215">
          <cell r="A215">
            <v>16882</v>
          </cell>
          <cell r="B215" t="str">
            <v>Activo</v>
          </cell>
          <cell r="C215">
            <v>3750500</v>
          </cell>
          <cell r="D215">
            <v>3750500</v>
          </cell>
          <cell r="E215">
            <v>4</v>
          </cell>
          <cell r="F215">
            <v>561</v>
          </cell>
          <cell r="G215">
            <v>0</v>
          </cell>
          <cell r="H215">
            <v>1003356</v>
          </cell>
          <cell r="I215">
            <v>59827967</v>
          </cell>
          <cell r="J215" t="str">
            <v>FU</v>
          </cell>
          <cell r="K215" t="str">
            <v>MARIA ANGELA BASANTE BASANTE</v>
          </cell>
          <cell r="L215" t="str">
            <v>SEMESTRAL</v>
          </cell>
          <cell r="M215">
            <v>43524</v>
          </cell>
          <cell r="N215">
            <v>43329</v>
          </cell>
          <cell r="O215" t="str">
            <v>BI HOGAR CATEGORIA A</v>
          </cell>
          <cell r="P215" t="str">
            <v>BI</v>
          </cell>
          <cell r="Q215">
            <v>561</v>
          </cell>
          <cell r="R215" t="str">
            <v>Pasto</v>
          </cell>
          <cell r="S215" t="str">
            <v>CGR</v>
          </cell>
        </row>
        <row r="216">
          <cell r="A216">
            <v>16881</v>
          </cell>
          <cell r="B216" t="str">
            <v>Activo</v>
          </cell>
          <cell r="C216">
            <v>7000000</v>
          </cell>
          <cell r="D216">
            <v>7000000</v>
          </cell>
          <cell r="E216">
            <v>4</v>
          </cell>
          <cell r="F216">
            <v>563</v>
          </cell>
          <cell r="G216">
            <v>0</v>
          </cell>
          <cell r="H216">
            <v>1917160</v>
          </cell>
          <cell r="I216">
            <v>92127430</v>
          </cell>
          <cell r="J216" t="str">
            <v>FU</v>
          </cell>
          <cell r="K216" t="str">
            <v>ELVER MIGUEL ALVAREZ CARDOZA</v>
          </cell>
          <cell r="L216" t="str">
            <v>SEMESTRAL</v>
          </cell>
          <cell r="M216">
            <v>43524</v>
          </cell>
          <cell r="N216">
            <v>43333</v>
          </cell>
          <cell r="O216" t="str">
            <v>BI HOGAR CATEGORIA C</v>
          </cell>
          <cell r="P216" t="str">
            <v>BI</v>
          </cell>
          <cell r="Q216">
            <v>563</v>
          </cell>
          <cell r="R216" t="str">
            <v>Bogota</v>
          </cell>
          <cell r="S216" t="str">
            <v>CGR</v>
          </cell>
        </row>
        <row r="217">
          <cell r="A217">
            <v>16879</v>
          </cell>
          <cell r="B217" t="str">
            <v>Activo</v>
          </cell>
          <cell r="C217">
            <v>4000000</v>
          </cell>
          <cell r="D217">
            <v>4000000</v>
          </cell>
          <cell r="E217">
            <v>4</v>
          </cell>
          <cell r="F217">
            <v>552</v>
          </cell>
          <cell r="G217">
            <v>0</v>
          </cell>
          <cell r="H217">
            <v>1120711</v>
          </cell>
          <cell r="I217">
            <v>4686986</v>
          </cell>
          <cell r="J217" t="str">
            <v>FU</v>
          </cell>
          <cell r="K217" t="str">
            <v>JAVIER PARRA PEÑA</v>
          </cell>
          <cell r="L217" t="str">
            <v>SEMESTRAL</v>
          </cell>
          <cell r="M217">
            <v>43524</v>
          </cell>
          <cell r="N217">
            <v>43329</v>
          </cell>
          <cell r="O217" t="str">
            <v>BI MEJORAS LOCATIVAS  CATEGORIA D</v>
          </cell>
          <cell r="P217" t="str">
            <v>BI</v>
          </cell>
          <cell r="Q217">
            <v>552</v>
          </cell>
          <cell r="R217" t="str">
            <v>Cali</v>
          </cell>
          <cell r="S217" t="str">
            <v>CGR</v>
          </cell>
        </row>
        <row r="218">
          <cell r="A218">
            <v>16877</v>
          </cell>
          <cell r="B218" t="str">
            <v>Activo</v>
          </cell>
          <cell r="C218">
            <v>10350000</v>
          </cell>
          <cell r="D218">
            <v>10350000</v>
          </cell>
          <cell r="E218">
            <v>4</v>
          </cell>
          <cell r="F218">
            <v>564</v>
          </cell>
          <cell r="G218">
            <v>0</v>
          </cell>
          <cell r="H218">
            <v>2899840</v>
          </cell>
          <cell r="I218">
            <v>22690064</v>
          </cell>
          <cell r="J218" t="str">
            <v>FU</v>
          </cell>
          <cell r="K218" t="str">
            <v>DENIS ROSA FERRER QUERALES</v>
          </cell>
          <cell r="L218" t="str">
            <v>SEMESTRAL</v>
          </cell>
          <cell r="M218">
            <v>43524</v>
          </cell>
          <cell r="N218">
            <v>43329</v>
          </cell>
          <cell r="O218" t="str">
            <v>BI HOGAR CATEGORIA D</v>
          </cell>
          <cell r="P218" t="str">
            <v>BI</v>
          </cell>
          <cell r="Q218">
            <v>564</v>
          </cell>
          <cell r="R218" t="str">
            <v>Barranquilla</v>
          </cell>
          <cell r="S218" t="str">
            <v>CGR</v>
          </cell>
        </row>
        <row r="219">
          <cell r="A219">
            <v>16876</v>
          </cell>
          <cell r="B219" t="str">
            <v>Activo</v>
          </cell>
          <cell r="C219">
            <v>12187375</v>
          </cell>
          <cell r="D219">
            <v>10798296.15</v>
          </cell>
          <cell r="E219">
            <v>24</v>
          </cell>
          <cell r="F219">
            <v>541</v>
          </cell>
          <cell r="G219">
            <v>3</v>
          </cell>
          <cell r="H219">
            <v>564608</v>
          </cell>
          <cell r="I219">
            <v>22197300</v>
          </cell>
          <cell r="J219" t="str">
            <v>FU</v>
          </cell>
          <cell r="K219" t="str">
            <v>OLGA LUCIA HURTADO VELEZ</v>
          </cell>
          <cell r="L219" t="str">
            <v>MENSUAL</v>
          </cell>
          <cell r="M219">
            <v>43465</v>
          </cell>
          <cell r="N219">
            <v>43329</v>
          </cell>
          <cell r="O219" t="str">
            <v>BI EDUCACION CATEGORIA E</v>
          </cell>
          <cell r="P219" t="str">
            <v>BI</v>
          </cell>
          <cell r="Q219">
            <v>541</v>
          </cell>
          <cell r="R219" t="str">
            <v>Medellin</v>
          </cell>
          <cell r="S219" t="str">
            <v>CGR</v>
          </cell>
        </row>
        <row r="220">
          <cell r="A220">
            <v>16875</v>
          </cell>
          <cell r="B220" t="str">
            <v>Activo</v>
          </cell>
          <cell r="C220">
            <v>11640505</v>
          </cell>
          <cell r="D220">
            <v>11034129.82</v>
          </cell>
          <cell r="E220">
            <v>48</v>
          </cell>
          <cell r="F220">
            <v>564</v>
          </cell>
          <cell r="G220">
            <v>3</v>
          </cell>
          <cell r="H220">
            <v>292109</v>
          </cell>
          <cell r="I220">
            <v>46666079</v>
          </cell>
          <cell r="J220" t="str">
            <v>FU</v>
          </cell>
          <cell r="K220" t="str">
            <v>FLOR ALVA SIZA BECERRA</v>
          </cell>
          <cell r="L220" t="str">
            <v>MENSUAL</v>
          </cell>
          <cell r="M220">
            <v>43465</v>
          </cell>
          <cell r="N220">
            <v>43329</v>
          </cell>
          <cell r="O220" t="str">
            <v>BI HOGAR CATEGORIA D</v>
          </cell>
          <cell r="P220" t="str">
            <v>BI</v>
          </cell>
          <cell r="Q220">
            <v>564</v>
          </cell>
          <cell r="R220" t="str">
            <v>Tunja</v>
          </cell>
          <cell r="S220" t="str">
            <v>CGR</v>
          </cell>
        </row>
        <row r="221">
          <cell r="A221">
            <v>16874</v>
          </cell>
          <cell r="B221" t="str">
            <v>Activo</v>
          </cell>
          <cell r="C221">
            <v>7000000</v>
          </cell>
          <cell r="D221">
            <v>6650942.46</v>
          </cell>
          <cell r="E221">
            <v>36</v>
          </cell>
          <cell r="F221">
            <v>563</v>
          </cell>
          <cell r="G221">
            <v>2</v>
          </cell>
          <cell r="H221">
            <v>217755</v>
          </cell>
          <cell r="I221">
            <v>40383987</v>
          </cell>
          <cell r="J221" t="str">
            <v>FU</v>
          </cell>
          <cell r="K221" t="str">
            <v>NAYIVI VARGAS GOMEZ</v>
          </cell>
          <cell r="L221" t="str">
            <v>MENSUAL</v>
          </cell>
          <cell r="M221">
            <v>43465</v>
          </cell>
          <cell r="N221">
            <v>43369</v>
          </cell>
          <cell r="O221" t="str">
            <v>BI HOGAR CATEGORIA C</v>
          </cell>
          <cell r="P221" t="str">
            <v>BI</v>
          </cell>
          <cell r="Q221">
            <v>563</v>
          </cell>
          <cell r="R221" t="str">
            <v>Villavicencio</v>
          </cell>
          <cell r="S221" t="str">
            <v>CGR</v>
          </cell>
        </row>
        <row r="222">
          <cell r="A222">
            <v>16869</v>
          </cell>
          <cell r="B222" t="str">
            <v>Activo</v>
          </cell>
          <cell r="C222">
            <v>3850000</v>
          </cell>
          <cell r="D222">
            <v>3850000</v>
          </cell>
          <cell r="E222">
            <v>4</v>
          </cell>
          <cell r="F222">
            <v>561</v>
          </cell>
          <cell r="G222">
            <v>0</v>
          </cell>
          <cell r="H222">
            <v>1029975</v>
          </cell>
          <cell r="I222">
            <v>52928267</v>
          </cell>
          <cell r="J222" t="str">
            <v>FU</v>
          </cell>
          <cell r="K222" t="str">
            <v>DIANA PATRICIA PALACIOS DIAZ</v>
          </cell>
          <cell r="L222" t="str">
            <v>SEMESTRAL</v>
          </cell>
          <cell r="M222">
            <v>43496</v>
          </cell>
          <cell r="N222">
            <v>43304</v>
          </cell>
          <cell r="O222" t="str">
            <v>BI HOGAR CATEGORIA A</v>
          </cell>
          <cell r="P222" t="str">
            <v>BI</v>
          </cell>
          <cell r="Q222">
            <v>561</v>
          </cell>
          <cell r="R222" t="str">
            <v>Bogota</v>
          </cell>
          <cell r="S222" t="str">
            <v>FBS</v>
          </cell>
        </row>
        <row r="223">
          <cell r="A223">
            <v>16868</v>
          </cell>
          <cell r="B223" t="str">
            <v>Activo</v>
          </cell>
          <cell r="C223">
            <v>11640505</v>
          </cell>
          <cell r="D223">
            <v>11034129.82</v>
          </cell>
          <cell r="E223">
            <v>48</v>
          </cell>
          <cell r="F223">
            <v>564</v>
          </cell>
          <cell r="G223">
            <v>3</v>
          </cell>
          <cell r="H223">
            <v>292109</v>
          </cell>
          <cell r="I223">
            <v>28075626</v>
          </cell>
          <cell r="J223" t="str">
            <v>FU</v>
          </cell>
          <cell r="K223" t="str">
            <v>ROSA MERCEDES MARTINEZ SALAZAR</v>
          </cell>
          <cell r="L223" t="str">
            <v>MENSUAL</v>
          </cell>
          <cell r="M223">
            <v>43465</v>
          </cell>
          <cell r="N223">
            <v>43329</v>
          </cell>
          <cell r="O223" t="str">
            <v>BI HOGAR CATEGORIA D</v>
          </cell>
          <cell r="P223" t="str">
            <v>BI</v>
          </cell>
          <cell r="Q223">
            <v>564</v>
          </cell>
          <cell r="R223" t="str">
            <v>Bogota</v>
          </cell>
          <cell r="S223" t="str">
            <v>CGR</v>
          </cell>
        </row>
        <row r="224">
          <cell r="A224">
            <v>16867</v>
          </cell>
          <cell r="B224" t="str">
            <v>Activo</v>
          </cell>
          <cell r="C224">
            <v>7000000</v>
          </cell>
          <cell r="D224">
            <v>7000000</v>
          </cell>
          <cell r="E224">
            <v>4</v>
          </cell>
          <cell r="F224">
            <v>563</v>
          </cell>
          <cell r="G224">
            <v>0</v>
          </cell>
          <cell r="H224">
            <v>1917160</v>
          </cell>
          <cell r="I224">
            <v>37556912</v>
          </cell>
          <cell r="J224" t="str">
            <v>FU</v>
          </cell>
          <cell r="K224" t="str">
            <v>YAZMIN CARDENAS BARRETO</v>
          </cell>
          <cell r="L224" t="str">
            <v>SEMESTRAL</v>
          </cell>
          <cell r="M224">
            <v>43524</v>
          </cell>
          <cell r="N224">
            <v>43329</v>
          </cell>
          <cell r="O224" t="str">
            <v>BI HOGAR CATEGORIA C</v>
          </cell>
          <cell r="P224" t="str">
            <v>BI</v>
          </cell>
          <cell r="Q224">
            <v>563</v>
          </cell>
          <cell r="R224" t="str">
            <v>Bucaramanga</v>
          </cell>
          <cell r="S224" t="str">
            <v>CGR</v>
          </cell>
        </row>
        <row r="225">
          <cell r="A225">
            <v>16866</v>
          </cell>
          <cell r="B225" t="str">
            <v>Activo</v>
          </cell>
          <cell r="C225">
            <v>11900000</v>
          </cell>
          <cell r="D225">
            <v>11900000</v>
          </cell>
          <cell r="E225">
            <v>4</v>
          </cell>
          <cell r="F225">
            <v>565</v>
          </cell>
          <cell r="G225">
            <v>0</v>
          </cell>
          <cell r="H225">
            <v>3371337</v>
          </cell>
          <cell r="I225">
            <v>40015065</v>
          </cell>
          <cell r="J225" t="str">
            <v>FU</v>
          </cell>
          <cell r="K225" t="str">
            <v>MARLEN ROSA BAEZ ALVAREZ</v>
          </cell>
          <cell r="L225" t="str">
            <v>SEMESTRAL</v>
          </cell>
          <cell r="M225">
            <v>43524</v>
          </cell>
          <cell r="N225">
            <v>43329</v>
          </cell>
          <cell r="O225" t="str">
            <v>BI HOGAR CATEGORIA E</v>
          </cell>
          <cell r="P225" t="str">
            <v>BI</v>
          </cell>
          <cell r="Q225">
            <v>565</v>
          </cell>
          <cell r="R225" t="str">
            <v>Tunja</v>
          </cell>
          <cell r="S225" t="str">
            <v>CGR</v>
          </cell>
        </row>
        <row r="226">
          <cell r="A226">
            <v>16865</v>
          </cell>
          <cell r="B226" t="str">
            <v>Activo</v>
          </cell>
          <cell r="C226">
            <v>6298946</v>
          </cell>
          <cell r="D226">
            <v>6298946</v>
          </cell>
          <cell r="E226">
            <v>4</v>
          </cell>
          <cell r="F226">
            <v>545</v>
          </cell>
          <cell r="G226">
            <v>0</v>
          </cell>
          <cell r="H226">
            <v>1725156</v>
          </cell>
          <cell r="I226">
            <v>52909818</v>
          </cell>
          <cell r="J226" t="str">
            <v>FU</v>
          </cell>
          <cell r="K226" t="str">
            <v>ANDRIE HASBLADY ARIAS OSSA</v>
          </cell>
          <cell r="L226" t="str">
            <v>SEMESTRAL</v>
          </cell>
          <cell r="M226">
            <v>43524</v>
          </cell>
          <cell r="N226">
            <v>43325</v>
          </cell>
          <cell r="O226" t="str">
            <v>BI RECREACION CATEGORIA C</v>
          </cell>
          <cell r="P226" t="str">
            <v>BI</v>
          </cell>
          <cell r="Q226">
            <v>545</v>
          </cell>
          <cell r="R226" t="str">
            <v>Bogota</v>
          </cell>
          <cell r="S226" t="str">
            <v>CGR</v>
          </cell>
        </row>
        <row r="227">
          <cell r="A227">
            <v>16863</v>
          </cell>
          <cell r="B227" t="str">
            <v>Activo</v>
          </cell>
          <cell r="C227">
            <v>7000000</v>
          </cell>
          <cell r="D227">
            <v>7000000</v>
          </cell>
          <cell r="E227">
            <v>4</v>
          </cell>
          <cell r="F227">
            <v>563</v>
          </cell>
          <cell r="G227">
            <v>0</v>
          </cell>
          <cell r="H227">
            <v>1917160</v>
          </cell>
          <cell r="I227">
            <v>54254193</v>
          </cell>
          <cell r="J227" t="str">
            <v>FU</v>
          </cell>
          <cell r="K227" t="str">
            <v>MARTHA LUCIA QUINTO MOSQUERA</v>
          </cell>
          <cell r="L227" t="str">
            <v>SEMESTRAL</v>
          </cell>
          <cell r="M227">
            <v>43524</v>
          </cell>
          <cell r="N227">
            <v>43336</v>
          </cell>
          <cell r="O227" t="str">
            <v>BI HOGAR CATEGORIA C</v>
          </cell>
          <cell r="P227" t="str">
            <v>BI</v>
          </cell>
          <cell r="Q227">
            <v>563</v>
          </cell>
          <cell r="R227" t="str">
            <v>Quibdo</v>
          </cell>
          <cell r="S227" t="str">
            <v>CGR</v>
          </cell>
        </row>
        <row r="228">
          <cell r="A228">
            <v>16862</v>
          </cell>
          <cell r="B228" t="str">
            <v>Activo</v>
          </cell>
          <cell r="C228">
            <v>5858300</v>
          </cell>
          <cell r="D228">
            <v>5858300</v>
          </cell>
          <cell r="E228">
            <v>4</v>
          </cell>
          <cell r="F228">
            <v>539</v>
          </cell>
          <cell r="G228">
            <v>0</v>
          </cell>
          <cell r="H228">
            <v>1604471</v>
          </cell>
          <cell r="I228">
            <v>63342589</v>
          </cell>
          <cell r="J228" t="str">
            <v>FU</v>
          </cell>
          <cell r="K228" t="str">
            <v>DELCY SANTIESTEBAN HERRERA</v>
          </cell>
          <cell r="L228" t="str">
            <v>SEMESTRAL</v>
          </cell>
          <cell r="M228">
            <v>43524</v>
          </cell>
          <cell r="N228">
            <v>43329</v>
          </cell>
          <cell r="O228" t="str">
            <v>BI EDUCACION CATEGORIA C</v>
          </cell>
          <cell r="P228" t="str">
            <v>BI</v>
          </cell>
          <cell r="Q228">
            <v>539</v>
          </cell>
          <cell r="R228" t="str">
            <v>Bucaramanga</v>
          </cell>
          <cell r="S228" t="str">
            <v>CGR</v>
          </cell>
        </row>
        <row r="229">
          <cell r="A229">
            <v>16861</v>
          </cell>
          <cell r="B229" t="str">
            <v>Activo</v>
          </cell>
          <cell r="C229">
            <v>10350000</v>
          </cell>
          <cell r="D229">
            <v>10350000</v>
          </cell>
          <cell r="E229">
            <v>4</v>
          </cell>
          <cell r="F229">
            <v>564</v>
          </cell>
          <cell r="G229">
            <v>0</v>
          </cell>
          <cell r="H229">
            <v>2899840</v>
          </cell>
          <cell r="I229">
            <v>32704066</v>
          </cell>
          <cell r="J229" t="str">
            <v>FU</v>
          </cell>
          <cell r="K229" t="str">
            <v>LUCY PEREZ ARAUJO</v>
          </cell>
          <cell r="L229" t="str">
            <v>SEMESTRAL</v>
          </cell>
          <cell r="M229">
            <v>43524</v>
          </cell>
          <cell r="N229">
            <v>43329</v>
          </cell>
          <cell r="O229" t="str">
            <v>BI HOGAR CATEGORIA D</v>
          </cell>
          <cell r="P229" t="str">
            <v>BI</v>
          </cell>
          <cell r="Q229">
            <v>564</v>
          </cell>
          <cell r="R229" t="str">
            <v>Barranquilla</v>
          </cell>
          <cell r="S229" t="str">
            <v>CGR</v>
          </cell>
        </row>
        <row r="230">
          <cell r="A230">
            <v>16860</v>
          </cell>
          <cell r="B230" t="str">
            <v>Activo</v>
          </cell>
          <cell r="C230">
            <v>7000000</v>
          </cell>
          <cell r="D230">
            <v>7000000</v>
          </cell>
          <cell r="E230">
            <v>4</v>
          </cell>
          <cell r="F230">
            <v>563</v>
          </cell>
          <cell r="G230">
            <v>0</v>
          </cell>
          <cell r="H230">
            <v>1917160</v>
          </cell>
          <cell r="I230">
            <v>91077369</v>
          </cell>
          <cell r="J230" t="str">
            <v>FU</v>
          </cell>
          <cell r="K230" t="str">
            <v>EDWIN JAVIER RODRIGUEZ REYES</v>
          </cell>
          <cell r="L230" t="str">
            <v>SEMESTRAL</v>
          </cell>
          <cell r="M230">
            <v>43524</v>
          </cell>
          <cell r="N230">
            <v>43325</v>
          </cell>
          <cell r="O230" t="str">
            <v>BI HOGAR CATEGORIA C</v>
          </cell>
          <cell r="P230" t="str">
            <v>BI</v>
          </cell>
          <cell r="Q230">
            <v>563</v>
          </cell>
          <cell r="R230" t="str">
            <v>Bogota</v>
          </cell>
          <cell r="S230" t="str">
            <v>CGR</v>
          </cell>
        </row>
        <row r="231">
          <cell r="A231">
            <v>16859</v>
          </cell>
          <cell r="B231" t="str">
            <v>Activo</v>
          </cell>
          <cell r="C231">
            <v>2084312</v>
          </cell>
          <cell r="D231">
            <v>1476073.84</v>
          </cell>
          <cell r="E231">
            <v>10</v>
          </cell>
          <cell r="F231">
            <v>564</v>
          </cell>
          <cell r="G231">
            <v>3</v>
          </cell>
          <cell r="H231">
            <v>217555</v>
          </cell>
          <cell r="I231">
            <v>46374723</v>
          </cell>
          <cell r="J231" t="str">
            <v>FU</v>
          </cell>
          <cell r="K231" t="str">
            <v>SANDRA LILIANA BERDUGO RINCÓN</v>
          </cell>
          <cell r="L231" t="str">
            <v>MENSUAL</v>
          </cell>
          <cell r="M231">
            <v>43465</v>
          </cell>
          <cell r="N231">
            <v>43333</v>
          </cell>
          <cell r="O231" t="str">
            <v>BI HOGAR CATEGORIA D</v>
          </cell>
          <cell r="P231" t="str">
            <v>BI</v>
          </cell>
          <cell r="Q231">
            <v>564</v>
          </cell>
          <cell r="R231" t="str">
            <v>Yopal</v>
          </cell>
          <cell r="S231" t="str">
            <v>CGR</v>
          </cell>
        </row>
        <row r="232">
          <cell r="A232">
            <v>16858</v>
          </cell>
          <cell r="B232" t="str">
            <v>Activo</v>
          </cell>
          <cell r="C232">
            <v>10098142</v>
          </cell>
          <cell r="D232">
            <v>10098142</v>
          </cell>
          <cell r="E232">
            <v>4</v>
          </cell>
          <cell r="F232">
            <v>546</v>
          </cell>
          <cell r="G232">
            <v>0</v>
          </cell>
          <cell r="H232">
            <v>2829275</v>
          </cell>
          <cell r="I232">
            <v>29659776</v>
          </cell>
          <cell r="J232" t="str">
            <v>FU</v>
          </cell>
          <cell r="K232" t="str">
            <v>LINA MARIA BURBANO PEREZ</v>
          </cell>
          <cell r="L232" t="str">
            <v>SEMESTRAL</v>
          </cell>
          <cell r="M232">
            <v>43524</v>
          </cell>
          <cell r="N232">
            <v>43329</v>
          </cell>
          <cell r="O232" t="str">
            <v>BI RECREACION  CATEGORIA D</v>
          </cell>
          <cell r="P232" t="str">
            <v>BI</v>
          </cell>
          <cell r="Q232">
            <v>546</v>
          </cell>
          <cell r="R232" t="str">
            <v>Cali</v>
          </cell>
          <cell r="S232" t="str">
            <v>CGR</v>
          </cell>
        </row>
        <row r="233">
          <cell r="A233">
            <v>16857</v>
          </cell>
          <cell r="B233" t="str">
            <v>Activo</v>
          </cell>
          <cell r="C233">
            <v>10350000</v>
          </cell>
          <cell r="D233">
            <v>10350000</v>
          </cell>
          <cell r="E233">
            <v>4</v>
          </cell>
          <cell r="F233">
            <v>546</v>
          </cell>
          <cell r="G233">
            <v>0</v>
          </cell>
          <cell r="H233">
            <v>2899840</v>
          </cell>
          <cell r="I233">
            <v>87453836</v>
          </cell>
          <cell r="J233" t="str">
            <v>FU</v>
          </cell>
          <cell r="K233" t="str">
            <v>AFRANIO YOVANI MELO BASTIDAS</v>
          </cell>
          <cell r="L233" t="str">
            <v>SEMESTRAL</v>
          </cell>
          <cell r="M233">
            <v>43524</v>
          </cell>
          <cell r="N233">
            <v>43329</v>
          </cell>
          <cell r="O233" t="str">
            <v>BI RECREACION  CATEGORIA D</v>
          </cell>
          <cell r="P233" t="str">
            <v>BI</v>
          </cell>
          <cell r="Q233">
            <v>546</v>
          </cell>
          <cell r="R233" t="str">
            <v>Cali</v>
          </cell>
          <cell r="S233" t="str">
            <v>CGR</v>
          </cell>
        </row>
        <row r="234">
          <cell r="A234">
            <v>16856</v>
          </cell>
          <cell r="B234" t="str">
            <v>Activo</v>
          </cell>
          <cell r="C234">
            <v>5000000</v>
          </cell>
          <cell r="D234">
            <v>5000000</v>
          </cell>
          <cell r="E234">
            <v>4</v>
          </cell>
          <cell r="F234">
            <v>565</v>
          </cell>
          <cell r="G234">
            <v>0</v>
          </cell>
          <cell r="H234">
            <v>1416528</v>
          </cell>
          <cell r="I234">
            <v>1082837101</v>
          </cell>
          <cell r="J234" t="str">
            <v>FU</v>
          </cell>
          <cell r="K234" t="str">
            <v>ERICKA MILAGROS MONTAÑO MENDOZA</v>
          </cell>
          <cell r="L234" t="str">
            <v>SEMESTRAL</v>
          </cell>
          <cell r="M234">
            <v>43524</v>
          </cell>
          <cell r="N234">
            <v>43325</v>
          </cell>
          <cell r="O234" t="str">
            <v>BI HOGAR CATEGORIA E</v>
          </cell>
          <cell r="P234" t="str">
            <v>BI</v>
          </cell>
          <cell r="Q234">
            <v>565</v>
          </cell>
          <cell r="R234" t="str">
            <v>Bogota</v>
          </cell>
          <cell r="S234" t="str">
            <v>CGR</v>
          </cell>
        </row>
        <row r="235">
          <cell r="A235">
            <v>16854</v>
          </cell>
          <cell r="B235" t="str">
            <v>Activo</v>
          </cell>
          <cell r="C235">
            <v>11900000</v>
          </cell>
          <cell r="D235">
            <v>11900000</v>
          </cell>
          <cell r="E235">
            <v>4</v>
          </cell>
          <cell r="F235">
            <v>565</v>
          </cell>
          <cell r="G235">
            <v>0</v>
          </cell>
          <cell r="H235">
            <v>3371337</v>
          </cell>
          <cell r="I235">
            <v>79579141</v>
          </cell>
          <cell r="J235" t="str">
            <v>FU</v>
          </cell>
          <cell r="K235" t="str">
            <v>CARLOS EDUARDO BERMUDEZ SANCHEZ</v>
          </cell>
          <cell r="L235" t="str">
            <v>SEMESTRAL</v>
          </cell>
          <cell r="M235">
            <v>43524</v>
          </cell>
          <cell r="N235">
            <v>43329</v>
          </cell>
          <cell r="O235" t="str">
            <v>BI HOGAR CATEGORIA E</v>
          </cell>
          <cell r="P235" t="str">
            <v>BI</v>
          </cell>
          <cell r="Q235">
            <v>565</v>
          </cell>
          <cell r="R235" t="str">
            <v>Medellin</v>
          </cell>
          <cell r="S235" t="str">
            <v>CGR</v>
          </cell>
        </row>
        <row r="236">
          <cell r="A236">
            <v>16853</v>
          </cell>
          <cell r="B236" t="str">
            <v>Activo</v>
          </cell>
          <cell r="C236">
            <v>6000000</v>
          </cell>
          <cell r="D236">
            <v>5057829.5999999996</v>
          </cell>
          <cell r="E236">
            <v>18</v>
          </cell>
          <cell r="F236">
            <v>546</v>
          </cell>
          <cell r="G236">
            <v>3</v>
          </cell>
          <cell r="H236">
            <v>358796</v>
          </cell>
          <cell r="I236">
            <v>1098671225</v>
          </cell>
          <cell r="J236" t="str">
            <v>FU</v>
          </cell>
          <cell r="K236" t="str">
            <v>CRISTIAN EDUARDO ZANGUÑA RUIZ</v>
          </cell>
          <cell r="L236" t="str">
            <v>MENSUAL</v>
          </cell>
          <cell r="M236">
            <v>43465</v>
          </cell>
          <cell r="N236">
            <v>43325</v>
          </cell>
          <cell r="O236" t="str">
            <v>BI RECREACION  CATEGORIA D</v>
          </cell>
          <cell r="P236" t="str">
            <v>BI</v>
          </cell>
          <cell r="Q236">
            <v>546</v>
          </cell>
          <cell r="R236" t="str">
            <v>Bogota</v>
          </cell>
          <cell r="S236" t="str">
            <v>CGR</v>
          </cell>
        </row>
        <row r="237">
          <cell r="A237">
            <v>16852</v>
          </cell>
          <cell r="B237" t="str">
            <v>Activo</v>
          </cell>
          <cell r="C237">
            <v>6435000</v>
          </cell>
          <cell r="D237">
            <v>6435000</v>
          </cell>
          <cell r="E237">
            <v>4</v>
          </cell>
          <cell r="F237">
            <v>563</v>
          </cell>
          <cell r="G237">
            <v>0</v>
          </cell>
          <cell r="H237">
            <v>1762418</v>
          </cell>
          <cell r="I237">
            <v>30204493</v>
          </cell>
          <cell r="J237" t="str">
            <v>FU</v>
          </cell>
          <cell r="K237" t="str">
            <v>JENNY MABEL PINZON PINZON</v>
          </cell>
          <cell r="L237" t="str">
            <v>SEMESTRAL</v>
          </cell>
          <cell r="M237">
            <v>43524</v>
          </cell>
          <cell r="N237">
            <v>43325</v>
          </cell>
          <cell r="O237" t="str">
            <v>BI HOGAR CATEGORIA C</v>
          </cell>
          <cell r="P237" t="str">
            <v>BI</v>
          </cell>
          <cell r="Q237">
            <v>563</v>
          </cell>
          <cell r="R237" t="str">
            <v>Bogota</v>
          </cell>
          <cell r="S237" t="str">
            <v>CGR</v>
          </cell>
        </row>
        <row r="238">
          <cell r="A238">
            <v>16849</v>
          </cell>
          <cell r="B238" t="str">
            <v>Activo</v>
          </cell>
          <cell r="C238">
            <v>9997460</v>
          </cell>
          <cell r="D238">
            <v>8857978.3399999999</v>
          </cell>
          <cell r="E238">
            <v>24</v>
          </cell>
          <cell r="F238">
            <v>565</v>
          </cell>
          <cell r="G238">
            <v>3</v>
          </cell>
          <cell r="H238">
            <v>463156</v>
          </cell>
          <cell r="I238">
            <v>52058636</v>
          </cell>
          <cell r="J238" t="str">
            <v>FU</v>
          </cell>
          <cell r="K238" t="str">
            <v>MARIA MARCELA PEREZ OCHICA</v>
          </cell>
          <cell r="L238" t="str">
            <v>MENSUAL</v>
          </cell>
          <cell r="M238">
            <v>43465</v>
          </cell>
          <cell r="N238">
            <v>43329</v>
          </cell>
          <cell r="O238" t="str">
            <v>BI HOGAR CATEGORIA E</v>
          </cell>
          <cell r="P238" t="str">
            <v>BI</v>
          </cell>
          <cell r="Q238">
            <v>565</v>
          </cell>
          <cell r="R238" t="str">
            <v>Paipa</v>
          </cell>
          <cell r="S238" t="str">
            <v>CGR</v>
          </cell>
        </row>
        <row r="239">
          <cell r="A239">
            <v>16848</v>
          </cell>
          <cell r="B239" t="str">
            <v>Activo</v>
          </cell>
          <cell r="C239">
            <v>6000000</v>
          </cell>
          <cell r="D239">
            <v>5310232.6500000004</v>
          </cell>
          <cell r="E239">
            <v>24</v>
          </cell>
          <cell r="F239">
            <v>564</v>
          </cell>
          <cell r="G239">
            <v>3</v>
          </cell>
          <cell r="H239">
            <v>275320</v>
          </cell>
          <cell r="I239">
            <v>26271874</v>
          </cell>
          <cell r="J239" t="str">
            <v>FU</v>
          </cell>
          <cell r="K239" t="str">
            <v>GLINYS PIEDAD GOMEZ MARTINEZ</v>
          </cell>
          <cell r="L239" t="str">
            <v>MENSUAL</v>
          </cell>
          <cell r="M239">
            <v>43465</v>
          </cell>
          <cell r="N239">
            <v>43329</v>
          </cell>
          <cell r="O239" t="str">
            <v>BI HOGAR CATEGORIA D</v>
          </cell>
          <cell r="P239" t="str">
            <v>BI</v>
          </cell>
          <cell r="Q239">
            <v>564</v>
          </cell>
          <cell r="R239" t="str">
            <v>Bogota</v>
          </cell>
          <cell r="S239" t="str">
            <v>CGR</v>
          </cell>
        </row>
        <row r="240">
          <cell r="A240">
            <v>16847</v>
          </cell>
          <cell r="B240" t="str">
            <v>Activo</v>
          </cell>
          <cell r="C240">
            <v>7000000</v>
          </cell>
          <cell r="D240">
            <v>7000000</v>
          </cell>
          <cell r="E240">
            <v>4</v>
          </cell>
          <cell r="F240">
            <v>545</v>
          </cell>
          <cell r="G240">
            <v>0</v>
          </cell>
          <cell r="H240">
            <v>1917160</v>
          </cell>
          <cell r="I240">
            <v>40377913</v>
          </cell>
          <cell r="J240" t="str">
            <v>FU</v>
          </cell>
          <cell r="K240" t="str">
            <v>MARTHA CONSTANZA MARTINEZ SOLIS</v>
          </cell>
          <cell r="L240" t="str">
            <v>SEMESTRAL</v>
          </cell>
          <cell r="M240">
            <v>43524</v>
          </cell>
          <cell r="N240">
            <v>43325</v>
          </cell>
          <cell r="O240" t="str">
            <v>BI RECREACION CATEGORIA C</v>
          </cell>
          <cell r="P240" t="str">
            <v>BI</v>
          </cell>
          <cell r="Q240">
            <v>545</v>
          </cell>
          <cell r="R240" t="str">
            <v>Bogota</v>
          </cell>
          <cell r="S240" t="str">
            <v>CGR</v>
          </cell>
        </row>
        <row r="241">
          <cell r="A241">
            <v>16846</v>
          </cell>
          <cell r="B241" t="str">
            <v>Activo</v>
          </cell>
          <cell r="C241">
            <v>6300000</v>
          </cell>
          <cell r="D241">
            <v>6300000</v>
          </cell>
          <cell r="E241">
            <v>4</v>
          </cell>
          <cell r="F241">
            <v>563</v>
          </cell>
          <cell r="G241">
            <v>0</v>
          </cell>
          <cell r="H241">
            <v>1725444</v>
          </cell>
          <cell r="I241">
            <v>3763175</v>
          </cell>
          <cell r="J241" t="str">
            <v>FU</v>
          </cell>
          <cell r="K241" t="str">
            <v>BORIS KARLOFF ZAPATA DE LA HOZ</v>
          </cell>
          <cell r="L241" t="str">
            <v>SEMESTRAL</v>
          </cell>
          <cell r="M241">
            <v>43524</v>
          </cell>
          <cell r="N241">
            <v>43333</v>
          </cell>
          <cell r="O241" t="str">
            <v>BI HOGAR CATEGORIA C</v>
          </cell>
          <cell r="P241" t="str">
            <v>BI</v>
          </cell>
          <cell r="Q241">
            <v>563</v>
          </cell>
          <cell r="R241" t="str">
            <v>Barranquilla</v>
          </cell>
          <cell r="S241" t="str">
            <v>CGR</v>
          </cell>
        </row>
        <row r="242">
          <cell r="A242">
            <v>16844</v>
          </cell>
          <cell r="B242" t="str">
            <v>Activo</v>
          </cell>
          <cell r="C242">
            <v>11900000</v>
          </cell>
          <cell r="D242">
            <v>11900000</v>
          </cell>
          <cell r="E242">
            <v>4</v>
          </cell>
          <cell r="F242">
            <v>565</v>
          </cell>
          <cell r="G242">
            <v>0</v>
          </cell>
          <cell r="H242">
            <v>3371337</v>
          </cell>
          <cell r="I242">
            <v>41918348</v>
          </cell>
          <cell r="J242" t="str">
            <v>FU</v>
          </cell>
          <cell r="K242" t="str">
            <v>CLARENA SALDARRIAGA OROZCO</v>
          </cell>
          <cell r="L242" t="str">
            <v>SEMESTRAL</v>
          </cell>
          <cell r="M242">
            <v>43524</v>
          </cell>
          <cell r="N242">
            <v>43329</v>
          </cell>
          <cell r="O242" t="str">
            <v>BI HOGAR CATEGORIA E</v>
          </cell>
          <cell r="P242" t="str">
            <v>BI</v>
          </cell>
          <cell r="Q242">
            <v>565</v>
          </cell>
          <cell r="R242" t="str">
            <v>Pereira</v>
          </cell>
          <cell r="S242" t="str">
            <v>CGR</v>
          </cell>
        </row>
        <row r="243">
          <cell r="A243">
            <v>16843</v>
          </cell>
          <cell r="B243" t="str">
            <v>Activo</v>
          </cell>
          <cell r="C243">
            <v>9450000</v>
          </cell>
          <cell r="D243">
            <v>9450000</v>
          </cell>
          <cell r="E243">
            <v>4</v>
          </cell>
          <cell r="F243">
            <v>546</v>
          </cell>
          <cell r="G243">
            <v>0</v>
          </cell>
          <cell r="H243">
            <v>2647680</v>
          </cell>
          <cell r="I243">
            <v>73209435</v>
          </cell>
          <cell r="J243" t="str">
            <v>FU</v>
          </cell>
          <cell r="K243" t="str">
            <v>JESÚS ANTONIO CABARCAS GÓMEZ</v>
          </cell>
          <cell r="L243" t="str">
            <v>SEMESTRAL</v>
          </cell>
          <cell r="M243">
            <v>43524</v>
          </cell>
          <cell r="N243">
            <v>43325</v>
          </cell>
          <cell r="O243" t="str">
            <v>BI RECREACION  CATEGORIA D</v>
          </cell>
          <cell r="P243" t="str">
            <v>BI</v>
          </cell>
          <cell r="Q243">
            <v>546</v>
          </cell>
          <cell r="R243" t="str">
            <v>Bogota</v>
          </cell>
          <cell r="S243" t="str">
            <v>CGR</v>
          </cell>
        </row>
        <row r="244">
          <cell r="A244">
            <v>16842</v>
          </cell>
          <cell r="B244" t="str">
            <v>Activo</v>
          </cell>
          <cell r="C244">
            <v>11640505</v>
          </cell>
          <cell r="D244">
            <v>11034129.82</v>
          </cell>
          <cell r="E244">
            <v>48</v>
          </cell>
          <cell r="F244">
            <v>564</v>
          </cell>
          <cell r="G244">
            <v>3</v>
          </cell>
          <cell r="H244">
            <v>292109</v>
          </cell>
          <cell r="I244">
            <v>52955467</v>
          </cell>
          <cell r="J244" t="str">
            <v>FU</v>
          </cell>
          <cell r="K244" t="str">
            <v>GLORIA MARCELA CASTILLO LOPERA</v>
          </cell>
          <cell r="L244" t="str">
            <v>MENSUAL</v>
          </cell>
          <cell r="M244">
            <v>43465</v>
          </cell>
          <cell r="N244">
            <v>43325</v>
          </cell>
          <cell r="O244" t="str">
            <v>BI HOGAR CATEGORIA D</v>
          </cell>
          <cell r="P244" t="str">
            <v>BI</v>
          </cell>
          <cell r="Q244">
            <v>564</v>
          </cell>
          <cell r="R244" t="str">
            <v>Bogota</v>
          </cell>
          <cell r="S244" t="str">
            <v>CGR</v>
          </cell>
        </row>
        <row r="245">
          <cell r="A245">
            <v>16841</v>
          </cell>
          <cell r="B245" t="str">
            <v>Activo</v>
          </cell>
          <cell r="C245">
            <v>10174200</v>
          </cell>
          <cell r="D245">
            <v>10174200</v>
          </cell>
          <cell r="E245">
            <v>4</v>
          </cell>
          <cell r="F245">
            <v>564</v>
          </cell>
          <cell r="G245">
            <v>0</v>
          </cell>
          <cell r="H245">
            <v>2850584</v>
          </cell>
          <cell r="I245">
            <v>74282649</v>
          </cell>
          <cell r="J245" t="str">
            <v>FU</v>
          </cell>
          <cell r="K245" t="str">
            <v>JUAN PABLO NIETO BARRETO</v>
          </cell>
          <cell r="L245" t="str">
            <v>SEMESTRAL</v>
          </cell>
          <cell r="M245">
            <v>43555</v>
          </cell>
          <cell r="N245">
            <v>43360</v>
          </cell>
          <cell r="O245" t="str">
            <v>BI HOGAR CATEGORIA D</v>
          </cell>
          <cell r="P245" t="str">
            <v>BI</v>
          </cell>
          <cell r="Q245">
            <v>564</v>
          </cell>
          <cell r="R245" t="str">
            <v>Tunja</v>
          </cell>
          <cell r="S245" t="str">
            <v>CGR</v>
          </cell>
        </row>
        <row r="246">
          <cell r="A246">
            <v>16840</v>
          </cell>
          <cell r="B246" t="str">
            <v>Activo</v>
          </cell>
          <cell r="C246">
            <v>11640505</v>
          </cell>
          <cell r="D246">
            <v>8832167.3900000006</v>
          </cell>
          <cell r="E246">
            <v>12</v>
          </cell>
          <cell r="F246">
            <v>564</v>
          </cell>
          <cell r="G246">
            <v>3</v>
          </cell>
          <cell r="H246">
            <v>1020353</v>
          </cell>
          <cell r="I246">
            <v>1032388674</v>
          </cell>
          <cell r="J246" t="str">
            <v>FU</v>
          </cell>
          <cell r="K246" t="str">
            <v>SONIA PATRICIA BOLIVAR ROZO</v>
          </cell>
          <cell r="L246" t="str">
            <v>MENSUAL</v>
          </cell>
          <cell r="M246">
            <v>43465</v>
          </cell>
          <cell r="N246">
            <v>43325</v>
          </cell>
          <cell r="O246" t="str">
            <v>BI HOGAR CATEGORIA D</v>
          </cell>
          <cell r="P246" t="str">
            <v>BI</v>
          </cell>
          <cell r="Q246">
            <v>564</v>
          </cell>
          <cell r="R246" t="str">
            <v>Bogota</v>
          </cell>
          <cell r="S246" t="str">
            <v>CGR</v>
          </cell>
        </row>
        <row r="247">
          <cell r="A247">
            <v>16839</v>
          </cell>
          <cell r="B247" t="str">
            <v>Activo</v>
          </cell>
          <cell r="C247">
            <v>7000000</v>
          </cell>
          <cell r="D247">
            <v>7000000</v>
          </cell>
          <cell r="E247">
            <v>4</v>
          </cell>
          <cell r="F247">
            <v>564</v>
          </cell>
          <cell r="G247">
            <v>0</v>
          </cell>
          <cell r="H247">
            <v>1961244</v>
          </cell>
          <cell r="I247">
            <v>12548687</v>
          </cell>
          <cell r="J247" t="str">
            <v>FU</v>
          </cell>
          <cell r="K247" t="str">
            <v>NUMA POMPILIO BERMUDEZ MARTINEZ</v>
          </cell>
          <cell r="L247" t="str">
            <v>SEMESTRAL</v>
          </cell>
          <cell r="M247">
            <v>43524</v>
          </cell>
          <cell r="N247">
            <v>43325</v>
          </cell>
          <cell r="O247" t="str">
            <v>BI HOGAR CATEGORIA D</v>
          </cell>
          <cell r="P247" t="str">
            <v>BI</v>
          </cell>
          <cell r="Q247">
            <v>564</v>
          </cell>
          <cell r="R247" t="str">
            <v>Bogota</v>
          </cell>
          <cell r="S247" t="str">
            <v>CGR</v>
          </cell>
        </row>
        <row r="248">
          <cell r="A248">
            <v>16836</v>
          </cell>
          <cell r="B248" t="str">
            <v>Activo</v>
          </cell>
          <cell r="C248">
            <v>12499872</v>
          </cell>
          <cell r="D248">
            <v>12499872</v>
          </cell>
          <cell r="E248">
            <v>4</v>
          </cell>
          <cell r="F248">
            <v>548</v>
          </cell>
          <cell r="G248">
            <v>0</v>
          </cell>
          <cell r="H248">
            <v>3580208</v>
          </cell>
          <cell r="I248">
            <v>12614078</v>
          </cell>
          <cell r="J248" t="str">
            <v>FU</v>
          </cell>
          <cell r="K248" t="str">
            <v>MIGUEL ANTONIO MOSCARELLA DAVILA</v>
          </cell>
          <cell r="L248" t="str">
            <v>SEMESTRAL</v>
          </cell>
          <cell r="M248">
            <v>43524</v>
          </cell>
          <cell r="N248">
            <v>43329</v>
          </cell>
          <cell r="O248" t="str">
            <v>BI  RECREACION  CATEGORIA F</v>
          </cell>
          <cell r="P248" t="str">
            <v>BI</v>
          </cell>
          <cell r="Q248">
            <v>548</v>
          </cell>
          <cell r="R248" t="str">
            <v>Santa Marta</v>
          </cell>
          <cell r="S248" t="str">
            <v>CGR</v>
          </cell>
        </row>
        <row r="249">
          <cell r="A249">
            <v>16834</v>
          </cell>
          <cell r="B249" t="str">
            <v>Activo</v>
          </cell>
          <cell r="C249">
            <v>10500000</v>
          </cell>
          <cell r="D249">
            <v>10500000</v>
          </cell>
          <cell r="E249">
            <v>4</v>
          </cell>
          <cell r="F249">
            <v>547</v>
          </cell>
          <cell r="G249">
            <v>0</v>
          </cell>
          <cell r="H249">
            <v>2974709</v>
          </cell>
          <cell r="I249">
            <v>80469455</v>
          </cell>
          <cell r="J249" t="str">
            <v>FU</v>
          </cell>
          <cell r="K249" t="str">
            <v>FERNANDO MARROQUIN ESCOBAR</v>
          </cell>
          <cell r="L249" t="str">
            <v>SEMESTRAL</v>
          </cell>
          <cell r="M249">
            <v>43524</v>
          </cell>
          <cell r="N249">
            <v>43325</v>
          </cell>
          <cell r="O249" t="str">
            <v>BI RECREACION  CATEGORIA E</v>
          </cell>
          <cell r="P249" t="str">
            <v>BI</v>
          </cell>
          <cell r="Q249">
            <v>547</v>
          </cell>
          <cell r="R249" t="str">
            <v>Bogota</v>
          </cell>
          <cell r="S249" t="str">
            <v>CGR</v>
          </cell>
        </row>
        <row r="250">
          <cell r="A250">
            <v>16832</v>
          </cell>
          <cell r="B250" t="str">
            <v>Activo</v>
          </cell>
          <cell r="C250">
            <v>10000000</v>
          </cell>
          <cell r="D250">
            <v>10000000</v>
          </cell>
          <cell r="E250">
            <v>4</v>
          </cell>
          <cell r="F250">
            <v>564</v>
          </cell>
          <cell r="G250">
            <v>0</v>
          </cell>
          <cell r="H250">
            <v>2801778</v>
          </cell>
          <cell r="I250">
            <v>19284962</v>
          </cell>
          <cell r="J250" t="str">
            <v>FU</v>
          </cell>
          <cell r="K250" t="str">
            <v>JULIO DIDIMO ORDOÑEZ MOSQUERA</v>
          </cell>
          <cell r="L250" t="str">
            <v>SEMESTRAL</v>
          </cell>
          <cell r="M250">
            <v>43524</v>
          </cell>
          <cell r="N250">
            <v>43325</v>
          </cell>
          <cell r="O250" t="str">
            <v>BI HOGAR CATEGORIA D</v>
          </cell>
          <cell r="P250" t="str">
            <v>BI</v>
          </cell>
          <cell r="Q250">
            <v>564</v>
          </cell>
          <cell r="R250" t="str">
            <v>Bogota</v>
          </cell>
          <cell r="S250" t="str">
            <v>CGR</v>
          </cell>
        </row>
        <row r="251">
          <cell r="A251">
            <v>16830</v>
          </cell>
          <cell r="B251" t="str">
            <v>Activo</v>
          </cell>
          <cell r="C251">
            <v>10350000</v>
          </cell>
          <cell r="D251">
            <v>10350000</v>
          </cell>
          <cell r="E251">
            <v>4</v>
          </cell>
          <cell r="F251">
            <v>546</v>
          </cell>
          <cell r="G251">
            <v>0</v>
          </cell>
          <cell r="H251">
            <v>2899840</v>
          </cell>
          <cell r="I251">
            <v>31300086</v>
          </cell>
          <cell r="J251" t="str">
            <v>FU</v>
          </cell>
          <cell r="K251" t="str">
            <v>MIRTHA ARBELAEZ LOURIDO</v>
          </cell>
          <cell r="L251" t="str">
            <v>SEMESTRAL</v>
          </cell>
          <cell r="M251">
            <v>43524</v>
          </cell>
          <cell r="N251">
            <v>43333</v>
          </cell>
          <cell r="O251" t="str">
            <v>BI RECREACION  CATEGORIA D</v>
          </cell>
          <cell r="P251" t="str">
            <v>BI</v>
          </cell>
          <cell r="Q251">
            <v>546</v>
          </cell>
          <cell r="R251" t="str">
            <v>Cali</v>
          </cell>
          <cell r="S251" t="str">
            <v>CGR</v>
          </cell>
        </row>
        <row r="252">
          <cell r="A252">
            <v>16829</v>
          </cell>
          <cell r="B252" t="str">
            <v>Activo</v>
          </cell>
          <cell r="C252">
            <v>1412417</v>
          </cell>
          <cell r="D252">
            <v>1338839.98</v>
          </cell>
          <cell r="E252">
            <v>48</v>
          </cell>
          <cell r="F252">
            <v>552</v>
          </cell>
          <cell r="G252">
            <v>3</v>
          </cell>
          <cell r="H252">
            <v>35444</v>
          </cell>
          <cell r="I252">
            <v>41916251</v>
          </cell>
          <cell r="J252" t="str">
            <v>FU</v>
          </cell>
          <cell r="K252" t="str">
            <v>ELIZABETH TORO QUINTERO</v>
          </cell>
          <cell r="L252" t="str">
            <v>MENSUAL</v>
          </cell>
          <cell r="M252">
            <v>43465</v>
          </cell>
          <cell r="N252">
            <v>43340</v>
          </cell>
          <cell r="O252" t="str">
            <v>BI MEJORAS LOCATIVAS  CATEGORIA D</v>
          </cell>
          <cell r="P252" t="str">
            <v>BI</v>
          </cell>
          <cell r="Q252">
            <v>552</v>
          </cell>
          <cell r="R252" t="str">
            <v>Armenia</v>
          </cell>
          <cell r="S252" t="str">
            <v>CGR</v>
          </cell>
        </row>
        <row r="253">
          <cell r="A253">
            <v>16828</v>
          </cell>
          <cell r="B253" t="str">
            <v>Activo</v>
          </cell>
          <cell r="C253">
            <v>10350000</v>
          </cell>
          <cell r="D253">
            <v>10350000</v>
          </cell>
          <cell r="E253">
            <v>4</v>
          </cell>
          <cell r="F253">
            <v>564</v>
          </cell>
          <cell r="G253">
            <v>0</v>
          </cell>
          <cell r="H253">
            <v>2899840</v>
          </cell>
          <cell r="I253">
            <v>5528781</v>
          </cell>
          <cell r="J253" t="str">
            <v>FU</v>
          </cell>
          <cell r="K253" t="str">
            <v>LUIS JESUS ACEVEDO GUTIERREZ</v>
          </cell>
          <cell r="L253" t="str">
            <v>SEMESTRAL</v>
          </cell>
          <cell r="M253">
            <v>43496</v>
          </cell>
          <cell r="N253">
            <v>43308</v>
          </cell>
          <cell r="O253" t="str">
            <v>BI HOGAR CATEGORIA D</v>
          </cell>
          <cell r="P253" t="str">
            <v>BI</v>
          </cell>
          <cell r="Q253">
            <v>564</v>
          </cell>
          <cell r="R253" t="str">
            <v>Bogota</v>
          </cell>
          <cell r="S253" t="str">
            <v>CGR</v>
          </cell>
        </row>
        <row r="254">
          <cell r="A254">
            <v>16827</v>
          </cell>
          <cell r="B254" t="str">
            <v>Activo</v>
          </cell>
          <cell r="C254">
            <v>6000000</v>
          </cell>
          <cell r="D254">
            <v>5397862.9000000004</v>
          </cell>
          <cell r="E254">
            <v>36</v>
          </cell>
          <cell r="F254">
            <v>563</v>
          </cell>
          <cell r="G254">
            <v>4</v>
          </cell>
          <cell r="H254">
            <v>186647</v>
          </cell>
          <cell r="I254">
            <v>28057054</v>
          </cell>
          <cell r="J254" t="str">
            <v>FU</v>
          </cell>
          <cell r="K254" t="str">
            <v>MERY MEZA GARCIA</v>
          </cell>
          <cell r="L254" t="str">
            <v>MENSUAL</v>
          </cell>
          <cell r="M254">
            <v>43465</v>
          </cell>
          <cell r="N254">
            <v>43305</v>
          </cell>
          <cell r="O254" t="str">
            <v>BI HOGAR CATEGORIA C</v>
          </cell>
          <cell r="P254" t="str">
            <v>BI</v>
          </cell>
          <cell r="Q254">
            <v>563</v>
          </cell>
          <cell r="R254" t="str">
            <v>Bogota</v>
          </cell>
          <cell r="S254" t="str">
            <v>CGR</v>
          </cell>
        </row>
        <row r="255">
          <cell r="A255">
            <v>16826</v>
          </cell>
          <cell r="B255" t="str">
            <v>Activo</v>
          </cell>
          <cell r="C255">
            <v>4000000</v>
          </cell>
          <cell r="D255">
            <v>3630201.06</v>
          </cell>
          <cell r="E255">
            <v>48</v>
          </cell>
          <cell r="F255">
            <v>562</v>
          </cell>
          <cell r="G255">
            <v>5</v>
          </cell>
          <cell r="H255">
            <v>94902</v>
          </cell>
          <cell r="I255">
            <v>79412613</v>
          </cell>
          <cell r="J255" t="str">
            <v>FU</v>
          </cell>
          <cell r="K255" t="str">
            <v>NELSON EDGARDO NIÑO FLORES</v>
          </cell>
          <cell r="L255" t="str">
            <v>MENSUAL</v>
          </cell>
          <cell r="M255">
            <v>43496</v>
          </cell>
          <cell r="N255">
            <v>43308</v>
          </cell>
          <cell r="O255" t="str">
            <v>BI HOGAR CATEGORIA B</v>
          </cell>
          <cell r="P255" t="str">
            <v>BI</v>
          </cell>
          <cell r="Q255">
            <v>562</v>
          </cell>
          <cell r="R255" t="str">
            <v>Bogota</v>
          </cell>
          <cell r="S255" t="str">
            <v>CGR</v>
          </cell>
        </row>
        <row r="256">
          <cell r="A256">
            <v>16825</v>
          </cell>
          <cell r="B256" t="str">
            <v>Activo</v>
          </cell>
          <cell r="C256">
            <v>1600000</v>
          </cell>
          <cell r="D256">
            <v>1510012.61</v>
          </cell>
          <cell r="E256">
            <v>48</v>
          </cell>
          <cell r="F256">
            <v>561</v>
          </cell>
          <cell r="G256">
            <v>3</v>
          </cell>
          <cell r="H256">
            <v>37235</v>
          </cell>
          <cell r="I256">
            <v>30937015</v>
          </cell>
          <cell r="J256" t="str">
            <v>FU</v>
          </cell>
          <cell r="K256" t="str">
            <v>RUTH CUBIDES TORRES</v>
          </cell>
          <cell r="L256" t="str">
            <v>MENSUAL</v>
          </cell>
          <cell r="M256">
            <v>43496</v>
          </cell>
          <cell r="N256">
            <v>43360</v>
          </cell>
          <cell r="O256" t="str">
            <v>BI HOGAR CATEGORIA A</v>
          </cell>
          <cell r="P256" t="str">
            <v>BI</v>
          </cell>
          <cell r="Q256">
            <v>561</v>
          </cell>
          <cell r="R256" t="str">
            <v>Puerto Carreno</v>
          </cell>
          <cell r="S256" t="str">
            <v>CGR</v>
          </cell>
        </row>
        <row r="257">
          <cell r="A257">
            <v>16824</v>
          </cell>
          <cell r="B257" t="str">
            <v>Activo</v>
          </cell>
          <cell r="C257">
            <v>3468642</v>
          </cell>
          <cell r="D257">
            <v>3217559.3</v>
          </cell>
          <cell r="E257">
            <v>48</v>
          </cell>
          <cell r="F257">
            <v>563</v>
          </cell>
          <cell r="G257">
            <v>4</v>
          </cell>
          <cell r="H257">
            <v>83874</v>
          </cell>
          <cell r="I257">
            <v>51878561</v>
          </cell>
          <cell r="J257" t="str">
            <v>FU</v>
          </cell>
          <cell r="K257" t="str">
            <v>NURY GREY MONROY MARTINEZ</v>
          </cell>
          <cell r="L257" t="str">
            <v>MENSUAL</v>
          </cell>
          <cell r="M257">
            <v>43465</v>
          </cell>
          <cell r="N257">
            <v>43308</v>
          </cell>
          <cell r="O257" t="str">
            <v>BI HOGAR CATEGORIA C</v>
          </cell>
          <cell r="P257" t="str">
            <v>BI</v>
          </cell>
          <cell r="Q257">
            <v>563</v>
          </cell>
          <cell r="R257" t="str">
            <v>Bogota</v>
          </cell>
          <cell r="S257" t="str">
            <v>CGR</v>
          </cell>
        </row>
        <row r="258">
          <cell r="A258">
            <v>16823</v>
          </cell>
          <cell r="B258" t="str">
            <v>Activo</v>
          </cell>
          <cell r="C258">
            <v>7000000</v>
          </cell>
          <cell r="D258">
            <v>7000000</v>
          </cell>
          <cell r="E258">
            <v>4</v>
          </cell>
          <cell r="F258">
            <v>545</v>
          </cell>
          <cell r="G258">
            <v>0</v>
          </cell>
          <cell r="H258">
            <v>1917160</v>
          </cell>
          <cell r="I258">
            <v>51878561</v>
          </cell>
          <cell r="J258" t="str">
            <v>FU</v>
          </cell>
          <cell r="K258" t="str">
            <v>NURY GREY MONROY MARTINEZ</v>
          </cell>
          <cell r="L258" t="str">
            <v>SEMESTRAL</v>
          </cell>
          <cell r="M258">
            <v>43496</v>
          </cell>
          <cell r="N258">
            <v>43308</v>
          </cell>
          <cell r="O258" t="str">
            <v>BI RECREACION CATEGORIA C</v>
          </cell>
          <cell r="P258" t="str">
            <v>BI</v>
          </cell>
          <cell r="Q258">
            <v>545</v>
          </cell>
          <cell r="R258" t="str">
            <v>Bogota</v>
          </cell>
          <cell r="S258" t="str">
            <v>CGR</v>
          </cell>
        </row>
        <row r="259">
          <cell r="A259">
            <v>16821</v>
          </cell>
          <cell r="B259" t="str">
            <v>Activo</v>
          </cell>
          <cell r="C259">
            <v>9453028</v>
          </cell>
          <cell r="D259">
            <v>8579102.1899999995</v>
          </cell>
          <cell r="E259">
            <v>48</v>
          </cell>
          <cell r="F259">
            <v>562</v>
          </cell>
          <cell r="G259">
            <v>5</v>
          </cell>
          <cell r="H259">
            <v>224277</v>
          </cell>
          <cell r="I259">
            <v>88239946</v>
          </cell>
          <cell r="J259" t="str">
            <v>FU</v>
          </cell>
          <cell r="K259" t="str">
            <v>YESID TORRADO</v>
          </cell>
          <cell r="L259" t="str">
            <v>MENSUAL</v>
          </cell>
          <cell r="M259">
            <v>43496</v>
          </cell>
          <cell r="N259">
            <v>43304</v>
          </cell>
          <cell r="O259" t="str">
            <v>BI HOGAR CATEGORIA B</v>
          </cell>
          <cell r="P259" t="str">
            <v>BI</v>
          </cell>
          <cell r="Q259">
            <v>562</v>
          </cell>
          <cell r="R259" t="str">
            <v>Bogota</v>
          </cell>
          <cell r="S259" t="str">
            <v>FBS</v>
          </cell>
        </row>
        <row r="260">
          <cell r="A260">
            <v>16820</v>
          </cell>
          <cell r="B260" t="str">
            <v>Activo</v>
          </cell>
          <cell r="C260">
            <v>5000000</v>
          </cell>
          <cell r="D260">
            <v>5000000</v>
          </cell>
          <cell r="E260">
            <v>4</v>
          </cell>
          <cell r="F260">
            <v>563</v>
          </cell>
          <cell r="G260">
            <v>0</v>
          </cell>
          <cell r="H260">
            <v>1369400</v>
          </cell>
          <cell r="I260">
            <v>27355918</v>
          </cell>
          <cell r="J260" t="str">
            <v>FU</v>
          </cell>
          <cell r="K260" t="str">
            <v>LUZ MARLENY PANTOJA FERNANDEZ</v>
          </cell>
          <cell r="L260" t="str">
            <v>SEMESTRAL</v>
          </cell>
          <cell r="M260">
            <v>43496</v>
          </cell>
          <cell r="N260">
            <v>43305</v>
          </cell>
          <cell r="O260" t="str">
            <v>BI HOGAR CATEGORIA C</v>
          </cell>
          <cell r="P260" t="str">
            <v>BI</v>
          </cell>
          <cell r="Q260">
            <v>563</v>
          </cell>
          <cell r="R260" t="str">
            <v>Bogota</v>
          </cell>
          <cell r="S260" t="str">
            <v>CGR</v>
          </cell>
        </row>
        <row r="261">
          <cell r="A261">
            <v>16817</v>
          </cell>
          <cell r="B261" t="str">
            <v>Activo</v>
          </cell>
          <cell r="C261">
            <v>3661700</v>
          </cell>
          <cell r="D261">
            <v>3661700</v>
          </cell>
          <cell r="E261">
            <v>4</v>
          </cell>
          <cell r="F261">
            <v>561</v>
          </cell>
          <cell r="G261">
            <v>0</v>
          </cell>
          <cell r="H261">
            <v>979600</v>
          </cell>
          <cell r="I261">
            <v>88148888</v>
          </cell>
          <cell r="J261" t="str">
            <v>FU</v>
          </cell>
          <cell r="K261" t="str">
            <v>CARLOS ALVEIRO BAYONA ROPERO</v>
          </cell>
          <cell r="L261" t="str">
            <v>SEMESTRAL</v>
          </cell>
          <cell r="M261">
            <v>43496</v>
          </cell>
          <cell r="N261">
            <v>43308</v>
          </cell>
          <cell r="O261" t="str">
            <v>BI HOGAR CATEGORIA A</v>
          </cell>
          <cell r="P261" t="str">
            <v>BI</v>
          </cell>
          <cell r="Q261">
            <v>561</v>
          </cell>
          <cell r="R261" t="str">
            <v>Cucuta</v>
          </cell>
          <cell r="S261" t="str">
            <v>CGR</v>
          </cell>
        </row>
        <row r="262">
          <cell r="A262">
            <v>16815</v>
          </cell>
          <cell r="B262" t="str">
            <v>Activo</v>
          </cell>
          <cell r="C262">
            <v>1699900</v>
          </cell>
          <cell r="D262">
            <v>1542744.58</v>
          </cell>
          <cell r="E262">
            <v>48</v>
          </cell>
          <cell r="F262">
            <v>562</v>
          </cell>
          <cell r="G262">
            <v>5</v>
          </cell>
          <cell r="H262">
            <v>40331</v>
          </cell>
          <cell r="I262">
            <v>19460014</v>
          </cell>
          <cell r="J262" t="str">
            <v>FU</v>
          </cell>
          <cell r="K262" t="str">
            <v>JAIRO HERNANDO MARTINEZ BOLIVAR</v>
          </cell>
          <cell r="L262" t="str">
            <v>MENSUAL</v>
          </cell>
          <cell r="M262">
            <v>43465</v>
          </cell>
          <cell r="N262">
            <v>43278</v>
          </cell>
          <cell r="O262" t="str">
            <v>BI HOGAR CATEGORIA B</v>
          </cell>
          <cell r="P262" t="str">
            <v>BI</v>
          </cell>
          <cell r="Q262">
            <v>562</v>
          </cell>
          <cell r="R262" t="str">
            <v>Bogota</v>
          </cell>
          <cell r="S262" t="str">
            <v>FBS</v>
          </cell>
        </row>
        <row r="263">
          <cell r="A263">
            <v>16814</v>
          </cell>
          <cell r="B263" t="str">
            <v>Activo</v>
          </cell>
          <cell r="C263">
            <v>6999900</v>
          </cell>
          <cell r="D263">
            <v>6999900</v>
          </cell>
          <cell r="E263">
            <v>3</v>
          </cell>
          <cell r="F263">
            <v>564</v>
          </cell>
          <cell r="G263">
            <v>0</v>
          </cell>
          <cell r="H263">
            <v>2556933</v>
          </cell>
          <cell r="I263">
            <v>19462457</v>
          </cell>
          <cell r="J263" t="str">
            <v>FU</v>
          </cell>
          <cell r="K263" t="str">
            <v>LUIS IGNACIO VILLALBA LESMES</v>
          </cell>
          <cell r="L263" t="str">
            <v>SEMESTRAL</v>
          </cell>
          <cell r="M263">
            <v>43496</v>
          </cell>
          <cell r="N263">
            <v>43305</v>
          </cell>
          <cell r="O263" t="str">
            <v>BI HOGAR CATEGORIA D</v>
          </cell>
          <cell r="P263" t="str">
            <v>BI</v>
          </cell>
          <cell r="Q263">
            <v>564</v>
          </cell>
          <cell r="R263" t="str">
            <v>Bogota</v>
          </cell>
          <cell r="S263" t="str">
            <v>CGR</v>
          </cell>
        </row>
        <row r="264">
          <cell r="A264">
            <v>16810</v>
          </cell>
          <cell r="B264" t="str">
            <v>Activo</v>
          </cell>
          <cell r="C264">
            <v>11900000</v>
          </cell>
          <cell r="D264">
            <v>11900000</v>
          </cell>
          <cell r="E264">
            <v>4</v>
          </cell>
          <cell r="F264">
            <v>565</v>
          </cell>
          <cell r="G264">
            <v>0</v>
          </cell>
          <cell r="H264">
            <v>3371337</v>
          </cell>
          <cell r="I264">
            <v>92533405</v>
          </cell>
          <cell r="J264" t="str">
            <v>FU</v>
          </cell>
          <cell r="K264" t="str">
            <v>MOISES ENRIQUE SANEZ PRETEL</v>
          </cell>
          <cell r="L264" t="str">
            <v>SEMESTRAL</v>
          </cell>
          <cell r="M264">
            <v>43496</v>
          </cell>
          <cell r="N264">
            <v>43308</v>
          </cell>
          <cell r="O264" t="str">
            <v>BI HOGAR CATEGORIA E</v>
          </cell>
          <cell r="P264" t="str">
            <v>BI</v>
          </cell>
          <cell r="Q264">
            <v>565</v>
          </cell>
          <cell r="R264" t="str">
            <v>Bucaramanga</v>
          </cell>
          <cell r="S264" t="str">
            <v>CGR</v>
          </cell>
        </row>
        <row r="265">
          <cell r="A265">
            <v>16809</v>
          </cell>
          <cell r="B265" t="str">
            <v>Activo</v>
          </cell>
          <cell r="C265">
            <v>9808000</v>
          </cell>
          <cell r="D265">
            <v>9808000</v>
          </cell>
          <cell r="E265">
            <v>4</v>
          </cell>
          <cell r="F265">
            <v>564</v>
          </cell>
          <cell r="G265">
            <v>0</v>
          </cell>
          <cell r="H265">
            <v>2747983</v>
          </cell>
          <cell r="I265">
            <v>22390179</v>
          </cell>
          <cell r="J265" t="str">
            <v>FU</v>
          </cell>
          <cell r="K265" t="str">
            <v>INES MARIA AHUMADA DE RODRIGUEZ</v>
          </cell>
          <cell r="L265" t="str">
            <v>SEMESTRAL</v>
          </cell>
          <cell r="M265">
            <v>43496</v>
          </cell>
          <cell r="N265">
            <v>43308</v>
          </cell>
          <cell r="O265" t="str">
            <v>BI HOGAR CATEGORIA D</v>
          </cell>
          <cell r="P265" t="str">
            <v>BI</v>
          </cell>
          <cell r="Q265">
            <v>564</v>
          </cell>
          <cell r="R265" t="str">
            <v>Barranquilla</v>
          </cell>
          <cell r="S265" t="str">
            <v>CGR</v>
          </cell>
        </row>
        <row r="266">
          <cell r="A266">
            <v>16808</v>
          </cell>
          <cell r="B266" t="str">
            <v>Activo</v>
          </cell>
          <cell r="C266">
            <v>3408386</v>
          </cell>
          <cell r="D266">
            <v>3408386</v>
          </cell>
          <cell r="E266">
            <v>3</v>
          </cell>
          <cell r="F266">
            <v>539</v>
          </cell>
          <cell r="G266">
            <v>0</v>
          </cell>
          <cell r="H266">
            <v>1222424</v>
          </cell>
          <cell r="I266">
            <v>52560567</v>
          </cell>
          <cell r="J266" t="str">
            <v>FU</v>
          </cell>
          <cell r="K266" t="str">
            <v>PAULA MARCELA VILLAR SERRATO</v>
          </cell>
          <cell r="L266" t="str">
            <v>SEMESTRAL</v>
          </cell>
          <cell r="M266">
            <v>43465</v>
          </cell>
          <cell r="N266">
            <v>43276</v>
          </cell>
          <cell r="O266" t="str">
            <v>BI EDUCACION CATEGORIA C</v>
          </cell>
          <cell r="P266" t="str">
            <v>BI</v>
          </cell>
          <cell r="Q266">
            <v>539</v>
          </cell>
          <cell r="R266" t="str">
            <v>Bogota</v>
          </cell>
          <cell r="S266" t="str">
            <v>CGR</v>
          </cell>
        </row>
        <row r="267">
          <cell r="A267">
            <v>16807</v>
          </cell>
          <cell r="B267" t="str">
            <v>Activo</v>
          </cell>
          <cell r="C267">
            <v>10350000</v>
          </cell>
          <cell r="D267">
            <v>2850000</v>
          </cell>
          <cell r="E267">
            <v>4</v>
          </cell>
          <cell r="F267">
            <v>540</v>
          </cell>
          <cell r="G267">
            <v>0</v>
          </cell>
          <cell r="H267">
            <v>798507</v>
          </cell>
          <cell r="I267">
            <v>52831244</v>
          </cell>
          <cell r="J267" t="str">
            <v>FU</v>
          </cell>
          <cell r="K267" t="str">
            <v>LUZ ADRIANA MUÑOZ TRIGOS</v>
          </cell>
          <cell r="L267" t="str">
            <v>SEMESTRAL</v>
          </cell>
          <cell r="M267">
            <v>43465</v>
          </cell>
          <cell r="N267">
            <v>43278</v>
          </cell>
          <cell r="O267" t="str">
            <v>BI EDUCACION  CATEGORIA D</v>
          </cell>
          <cell r="P267" t="str">
            <v>BI</v>
          </cell>
          <cell r="Q267">
            <v>540</v>
          </cell>
          <cell r="R267" t="str">
            <v>Villavicencio</v>
          </cell>
          <cell r="S267" t="str">
            <v>CGR</v>
          </cell>
        </row>
        <row r="268">
          <cell r="A268">
            <v>16806</v>
          </cell>
          <cell r="B268" t="str">
            <v>Activo</v>
          </cell>
          <cell r="C268">
            <v>10350000</v>
          </cell>
          <cell r="D268">
            <v>10350000</v>
          </cell>
          <cell r="E268">
            <v>4</v>
          </cell>
          <cell r="F268">
            <v>546</v>
          </cell>
          <cell r="G268">
            <v>0</v>
          </cell>
          <cell r="H268">
            <v>2899840</v>
          </cell>
          <cell r="I268">
            <v>39550915</v>
          </cell>
          <cell r="J268" t="str">
            <v>FU</v>
          </cell>
          <cell r="K268" t="str">
            <v>MARIA IRIS RESTREPO RAMIREZ</v>
          </cell>
          <cell r="L268" t="str">
            <v>SEMESTRAL</v>
          </cell>
          <cell r="M268">
            <v>43465</v>
          </cell>
          <cell r="N268">
            <v>43278</v>
          </cell>
          <cell r="O268" t="str">
            <v>BI RECREACION  CATEGORIA D</v>
          </cell>
          <cell r="P268" t="str">
            <v>BI</v>
          </cell>
          <cell r="Q268">
            <v>546</v>
          </cell>
          <cell r="R268" t="str">
            <v>Bogota</v>
          </cell>
          <cell r="S268" t="str">
            <v>CGR</v>
          </cell>
        </row>
        <row r="269">
          <cell r="A269">
            <v>16805</v>
          </cell>
          <cell r="B269" t="str">
            <v>Activo</v>
          </cell>
          <cell r="C269">
            <v>11197575</v>
          </cell>
          <cell r="D269">
            <v>10235392.710000001</v>
          </cell>
          <cell r="E269">
            <v>48</v>
          </cell>
          <cell r="F269">
            <v>565</v>
          </cell>
          <cell r="G269">
            <v>5</v>
          </cell>
          <cell r="H269">
            <v>286127</v>
          </cell>
          <cell r="I269">
            <v>51743793</v>
          </cell>
          <cell r="J269" t="str">
            <v>FU</v>
          </cell>
          <cell r="K269" t="str">
            <v>MARIA DORIS NARANJO PINEDA</v>
          </cell>
          <cell r="L269" t="str">
            <v>MENSUAL</v>
          </cell>
          <cell r="M269">
            <v>43465</v>
          </cell>
          <cell r="N269">
            <v>43278</v>
          </cell>
          <cell r="O269" t="str">
            <v>BI HOGAR CATEGORIA E</v>
          </cell>
          <cell r="P269" t="str">
            <v>BI</v>
          </cell>
          <cell r="Q269">
            <v>565</v>
          </cell>
          <cell r="R269" t="str">
            <v>Tunja</v>
          </cell>
          <cell r="S269" t="str">
            <v>CGR</v>
          </cell>
        </row>
        <row r="270">
          <cell r="A270">
            <v>16804</v>
          </cell>
          <cell r="B270" t="str">
            <v>Activo</v>
          </cell>
          <cell r="C270">
            <v>2749131</v>
          </cell>
          <cell r="D270">
            <v>2495368.2799999998</v>
          </cell>
          <cell r="E270">
            <v>48</v>
          </cell>
          <cell r="F270">
            <v>562</v>
          </cell>
          <cell r="G270">
            <v>5</v>
          </cell>
          <cell r="H270">
            <v>65225</v>
          </cell>
          <cell r="I270">
            <v>74282463</v>
          </cell>
          <cell r="J270" t="str">
            <v>FU</v>
          </cell>
          <cell r="K270" t="str">
            <v>VICTOR MIGUEL SALCEDO ALFONSO</v>
          </cell>
          <cell r="L270" t="str">
            <v>MENSUAL</v>
          </cell>
          <cell r="M270">
            <v>43465</v>
          </cell>
          <cell r="N270">
            <v>43278</v>
          </cell>
          <cell r="O270" t="str">
            <v>BI HOGAR CATEGORIA B</v>
          </cell>
          <cell r="P270" t="str">
            <v>BI</v>
          </cell>
          <cell r="Q270">
            <v>562</v>
          </cell>
          <cell r="R270" t="str">
            <v>Soacha</v>
          </cell>
          <cell r="S270" t="str">
            <v>FBS</v>
          </cell>
        </row>
        <row r="271">
          <cell r="A271">
            <v>16803</v>
          </cell>
          <cell r="B271" t="str">
            <v>Activo</v>
          </cell>
          <cell r="C271">
            <v>5100000</v>
          </cell>
          <cell r="D271">
            <v>5100000</v>
          </cell>
          <cell r="E271">
            <v>4</v>
          </cell>
          <cell r="F271">
            <v>563</v>
          </cell>
          <cell r="G271">
            <v>0</v>
          </cell>
          <cell r="H271">
            <v>1396788</v>
          </cell>
          <cell r="I271">
            <v>37279372</v>
          </cell>
          <cell r="J271" t="str">
            <v>FU</v>
          </cell>
          <cell r="K271" t="str">
            <v>DORIS PRIETO MARIÑO</v>
          </cell>
          <cell r="L271" t="str">
            <v>SEMESTRAL</v>
          </cell>
          <cell r="M271">
            <v>43465</v>
          </cell>
          <cell r="N271">
            <v>43276</v>
          </cell>
          <cell r="O271" t="str">
            <v>BI HOGAR CATEGORIA C</v>
          </cell>
          <cell r="P271" t="str">
            <v>BI</v>
          </cell>
          <cell r="Q271">
            <v>563</v>
          </cell>
          <cell r="R271" t="str">
            <v>Bogota</v>
          </cell>
          <cell r="S271" t="str">
            <v>FBS</v>
          </cell>
        </row>
        <row r="272">
          <cell r="A272">
            <v>16801</v>
          </cell>
          <cell r="B272" t="str">
            <v>Activo</v>
          </cell>
          <cell r="C272">
            <v>11640505</v>
          </cell>
          <cell r="D272">
            <v>10621888.310000001</v>
          </cell>
          <cell r="E272">
            <v>48</v>
          </cell>
          <cell r="F272">
            <v>546</v>
          </cell>
          <cell r="G272">
            <v>5</v>
          </cell>
          <cell r="H272">
            <v>292109</v>
          </cell>
          <cell r="I272">
            <v>52482734</v>
          </cell>
          <cell r="J272" t="str">
            <v>FU</v>
          </cell>
          <cell r="K272" t="str">
            <v>CLAUDIA PATRICIA CASTIBLANCO MARTINEZ</v>
          </cell>
          <cell r="L272" t="str">
            <v>MENSUAL</v>
          </cell>
          <cell r="M272">
            <v>43496</v>
          </cell>
          <cell r="N272">
            <v>43291</v>
          </cell>
          <cell r="O272" t="str">
            <v>BI RECREACION  CATEGORIA D</v>
          </cell>
          <cell r="P272" t="str">
            <v>BI</v>
          </cell>
          <cell r="Q272">
            <v>546</v>
          </cell>
          <cell r="R272" t="str">
            <v>Bogota</v>
          </cell>
          <cell r="S272" t="str">
            <v>CGR</v>
          </cell>
        </row>
        <row r="273">
          <cell r="A273">
            <v>16799</v>
          </cell>
          <cell r="B273" t="str">
            <v>Activo</v>
          </cell>
          <cell r="C273">
            <v>11900000</v>
          </cell>
          <cell r="D273">
            <v>11900000</v>
          </cell>
          <cell r="E273">
            <v>4</v>
          </cell>
          <cell r="F273">
            <v>565</v>
          </cell>
          <cell r="G273">
            <v>0</v>
          </cell>
          <cell r="H273">
            <v>3371337</v>
          </cell>
          <cell r="I273">
            <v>10255386</v>
          </cell>
          <cell r="J273" t="str">
            <v>FU</v>
          </cell>
          <cell r="K273" t="str">
            <v>OSCAR RODRIGUEZ CASTAÑO</v>
          </cell>
          <cell r="L273" t="str">
            <v>SEMESTRAL</v>
          </cell>
          <cell r="M273">
            <v>43465</v>
          </cell>
          <cell r="N273">
            <v>43278</v>
          </cell>
          <cell r="O273" t="str">
            <v>BI HOGAR CATEGORIA E</v>
          </cell>
          <cell r="P273" t="str">
            <v>BI</v>
          </cell>
          <cell r="Q273">
            <v>565</v>
          </cell>
          <cell r="R273" t="str">
            <v>Manizales</v>
          </cell>
          <cell r="S273" t="str">
            <v>CGR</v>
          </cell>
        </row>
        <row r="274">
          <cell r="A274">
            <v>16798</v>
          </cell>
          <cell r="B274" t="str">
            <v>Activo</v>
          </cell>
          <cell r="C274">
            <v>6248960</v>
          </cell>
          <cell r="D274">
            <v>6248960</v>
          </cell>
          <cell r="E274">
            <v>4</v>
          </cell>
          <cell r="F274">
            <v>564</v>
          </cell>
          <cell r="G274">
            <v>0</v>
          </cell>
          <cell r="H274">
            <v>1750820</v>
          </cell>
          <cell r="I274">
            <v>93386037</v>
          </cell>
          <cell r="J274" t="str">
            <v>FU</v>
          </cell>
          <cell r="K274" t="str">
            <v>JAIME ALEJANDRO MESA GARZON</v>
          </cell>
          <cell r="L274" t="str">
            <v>SEMESTRAL</v>
          </cell>
          <cell r="M274">
            <v>43465</v>
          </cell>
          <cell r="N274">
            <v>43278</v>
          </cell>
          <cell r="O274" t="str">
            <v>BI HOGAR CATEGORIA D</v>
          </cell>
          <cell r="P274" t="str">
            <v>BI</v>
          </cell>
          <cell r="Q274">
            <v>564</v>
          </cell>
          <cell r="R274" t="str">
            <v>Bogota</v>
          </cell>
          <cell r="S274" t="str">
            <v>CGR</v>
          </cell>
        </row>
        <row r="275">
          <cell r="A275">
            <v>16797</v>
          </cell>
          <cell r="B275" t="str">
            <v>Activo</v>
          </cell>
          <cell r="C275">
            <v>4101040</v>
          </cell>
          <cell r="D275">
            <v>4101040</v>
          </cell>
          <cell r="E275">
            <v>4</v>
          </cell>
          <cell r="F275">
            <v>540</v>
          </cell>
          <cell r="G275">
            <v>0</v>
          </cell>
          <cell r="H275">
            <v>1149020</v>
          </cell>
          <cell r="I275">
            <v>93386037</v>
          </cell>
          <cell r="J275" t="str">
            <v>FU</v>
          </cell>
          <cell r="K275" t="str">
            <v>JAIME ALEJANDRO MESA GARZON</v>
          </cell>
          <cell r="L275" t="str">
            <v>SEMESTRAL</v>
          </cell>
          <cell r="M275">
            <v>43465</v>
          </cell>
          <cell r="N275">
            <v>43278</v>
          </cell>
          <cell r="O275" t="str">
            <v>BI EDUCACION  CATEGORIA D</v>
          </cell>
          <cell r="P275" t="str">
            <v>BI</v>
          </cell>
          <cell r="Q275">
            <v>540</v>
          </cell>
          <cell r="R275" t="str">
            <v>Bogota</v>
          </cell>
          <cell r="S275" t="str">
            <v>CGR</v>
          </cell>
        </row>
        <row r="276">
          <cell r="A276">
            <v>16794</v>
          </cell>
          <cell r="B276" t="str">
            <v>Activo</v>
          </cell>
          <cell r="C276">
            <v>10350000</v>
          </cell>
          <cell r="D276">
            <v>10350000</v>
          </cell>
          <cell r="E276">
            <v>4</v>
          </cell>
          <cell r="F276">
            <v>546</v>
          </cell>
          <cell r="G276">
            <v>0</v>
          </cell>
          <cell r="H276">
            <v>2899840</v>
          </cell>
          <cell r="I276">
            <v>12137392</v>
          </cell>
          <cell r="J276" t="str">
            <v>FU</v>
          </cell>
          <cell r="K276" t="str">
            <v>JUAN CARLOS VILLALBA ARTUNDUAGA</v>
          </cell>
          <cell r="L276" t="str">
            <v>SEMESTRAL</v>
          </cell>
          <cell r="M276">
            <v>43465</v>
          </cell>
          <cell r="N276">
            <v>43278</v>
          </cell>
          <cell r="O276" t="str">
            <v>BI RECREACION  CATEGORIA D</v>
          </cell>
          <cell r="P276" t="str">
            <v>BI</v>
          </cell>
          <cell r="Q276">
            <v>546</v>
          </cell>
          <cell r="R276" t="str">
            <v>Bogota</v>
          </cell>
          <cell r="S276" t="str">
            <v>CGR</v>
          </cell>
        </row>
        <row r="277">
          <cell r="A277">
            <v>16793</v>
          </cell>
          <cell r="B277" t="str">
            <v>Activo</v>
          </cell>
          <cell r="C277">
            <v>5092331</v>
          </cell>
          <cell r="D277">
            <v>4646719.8099999996</v>
          </cell>
          <cell r="E277">
            <v>48</v>
          </cell>
          <cell r="F277">
            <v>564</v>
          </cell>
          <cell r="G277">
            <v>5</v>
          </cell>
          <cell r="H277">
            <v>127788</v>
          </cell>
          <cell r="I277">
            <v>19413745</v>
          </cell>
          <cell r="J277" t="str">
            <v>FU</v>
          </cell>
          <cell r="K277" t="str">
            <v>RICARDO MANTILLA RAMIREZ</v>
          </cell>
          <cell r="L277" t="str">
            <v>MENSUAL</v>
          </cell>
          <cell r="M277">
            <v>43465</v>
          </cell>
          <cell r="N277">
            <v>43276</v>
          </cell>
          <cell r="O277" t="str">
            <v>BI HOGAR CATEGORIA D</v>
          </cell>
          <cell r="P277" t="str">
            <v>BI</v>
          </cell>
          <cell r="Q277">
            <v>564</v>
          </cell>
          <cell r="R277" t="str">
            <v>Bogota</v>
          </cell>
          <cell r="S277" t="str">
            <v>CGR</v>
          </cell>
        </row>
        <row r="278">
          <cell r="A278">
            <v>16792</v>
          </cell>
          <cell r="B278" t="str">
            <v>Activo</v>
          </cell>
          <cell r="C278">
            <v>10350000</v>
          </cell>
          <cell r="D278">
            <v>10350000</v>
          </cell>
          <cell r="E278">
            <v>4</v>
          </cell>
          <cell r="F278">
            <v>564</v>
          </cell>
          <cell r="G278">
            <v>0</v>
          </cell>
          <cell r="H278">
            <v>2899840</v>
          </cell>
          <cell r="I278">
            <v>12561161</v>
          </cell>
          <cell r="J278" t="str">
            <v>FU</v>
          </cell>
          <cell r="K278" t="str">
            <v>LUIS EDUARDO TONCELL SALCEDO</v>
          </cell>
          <cell r="L278" t="str">
            <v>SEMESTRAL</v>
          </cell>
          <cell r="M278">
            <v>43465</v>
          </cell>
          <cell r="N278">
            <v>43278</v>
          </cell>
          <cell r="O278" t="str">
            <v>BI HOGAR CATEGORIA D</v>
          </cell>
          <cell r="P278" t="str">
            <v>BI</v>
          </cell>
          <cell r="Q278">
            <v>564</v>
          </cell>
          <cell r="R278" t="str">
            <v>Santa Marta</v>
          </cell>
          <cell r="S278" t="str">
            <v>CGR</v>
          </cell>
        </row>
        <row r="279">
          <cell r="A279">
            <v>16791</v>
          </cell>
          <cell r="B279" t="str">
            <v>Activo</v>
          </cell>
          <cell r="C279">
            <v>5000000</v>
          </cell>
          <cell r="D279">
            <v>5000000</v>
          </cell>
          <cell r="E279">
            <v>4</v>
          </cell>
          <cell r="F279">
            <v>564</v>
          </cell>
          <cell r="G279">
            <v>0</v>
          </cell>
          <cell r="H279">
            <v>1400889</v>
          </cell>
          <cell r="I279">
            <v>36542507</v>
          </cell>
          <cell r="J279" t="str">
            <v>FU</v>
          </cell>
          <cell r="K279" t="str">
            <v>MARIA MATILDE RODRIGUEZ ORJUELA</v>
          </cell>
          <cell r="L279" t="str">
            <v>SEMESTRAL</v>
          </cell>
          <cell r="M279">
            <v>43465</v>
          </cell>
          <cell r="N279">
            <v>43278</v>
          </cell>
          <cell r="O279" t="str">
            <v>BI HOGAR CATEGORIA D</v>
          </cell>
          <cell r="P279" t="str">
            <v>BI</v>
          </cell>
          <cell r="Q279">
            <v>564</v>
          </cell>
          <cell r="R279" t="str">
            <v>Santa Marta</v>
          </cell>
          <cell r="S279" t="str">
            <v>CGR</v>
          </cell>
        </row>
        <row r="280">
          <cell r="A280">
            <v>16790</v>
          </cell>
          <cell r="B280" t="str">
            <v>Activo</v>
          </cell>
          <cell r="C280">
            <v>9512469</v>
          </cell>
          <cell r="D280">
            <v>8680067</v>
          </cell>
          <cell r="E280">
            <v>48</v>
          </cell>
          <cell r="F280">
            <v>546</v>
          </cell>
          <cell r="G280">
            <v>5</v>
          </cell>
          <cell r="H280">
            <v>238708</v>
          </cell>
          <cell r="I280">
            <v>55152321</v>
          </cell>
          <cell r="J280" t="str">
            <v>FU</v>
          </cell>
          <cell r="K280" t="str">
            <v>NOHORA PIEDAD VARGAS TAFUR</v>
          </cell>
          <cell r="L280" t="str">
            <v>MENSUAL</v>
          </cell>
          <cell r="M280">
            <v>43465</v>
          </cell>
          <cell r="N280">
            <v>43278</v>
          </cell>
          <cell r="O280" t="str">
            <v>BI RECREACION  CATEGORIA D</v>
          </cell>
          <cell r="P280" t="str">
            <v>BI</v>
          </cell>
          <cell r="Q280">
            <v>546</v>
          </cell>
          <cell r="R280" t="str">
            <v>Neiva</v>
          </cell>
          <cell r="S280" t="str">
            <v>CGR</v>
          </cell>
        </row>
        <row r="281">
          <cell r="A281">
            <v>16789</v>
          </cell>
          <cell r="B281" t="str">
            <v>Activo</v>
          </cell>
          <cell r="C281">
            <v>11400000</v>
          </cell>
          <cell r="D281">
            <v>10402427.59</v>
          </cell>
          <cell r="E281">
            <v>48</v>
          </cell>
          <cell r="F281">
            <v>546</v>
          </cell>
          <cell r="G281">
            <v>5</v>
          </cell>
          <cell r="H281">
            <v>286074</v>
          </cell>
          <cell r="I281">
            <v>91104854</v>
          </cell>
          <cell r="J281" t="str">
            <v>FU</v>
          </cell>
          <cell r="K281" t="str">
            <v>JOSE ALFREDO AMADO GOMEZ</v>
          </cell>
          <cell r="L281" t="str">
            <v>MENSUAL</v>
          </cell>
          <cell r="M281">
            <v>43465</v>
          </cell>
          <cell r="N281">
            <v>43276</v>
          </cell>
          <cell r="O281" t="str">
            <v>BI RECREACION  CATEGORIA D</v>
          </cell>
          <cell r="P281" t="str">
            <v>BI</v>
          </cell>
          <cell r="Q281">
            <v>546</v>
          </cell>
          <cell r="R281" t="str">
            <v>Bogota</v>
          </cell>
          <cell r="S281" t="str">
            <v>CGR</v>
          </cell>
        </row>
        <row r="282">
          <cell r="A282">
            <v>16787</v>
          </cell>
          <cell r="B282" t="str">
            <v>Activo</v>
          </cell>
          <cell r="C282">
            <v>2400000</v>
          </cell>
          <cell r="D282">
            <v>2173993.61</v>
          </cell>
          <cell r="E282">
            <v>48</v>
          </cell>
          <cell r="F282">
            <v>561</v>
          </cell>
          <cell r="G282">
            <v>5</v>
          </cell>
          <cell r="H282">
            <v>55852</v>
          </cell>
          <cell r="I282">
            <v>36376064</v>
          </cell>
          <cell r="J282" t="str">
            <v>FU</v>
          </cell>
          <cell r="K282" t="str">
            <v>AMELIA VALENCIA QUEBRADA</v>
          </cell>
          <cell r="L282" t="str">
            <v>MENSUAL</v>
          </cell>
          <cell r="M282">
            <v>43465</v>
          </cell>
          <cell r="N282">
            <v>43278</v>
          </cell>
          <cell r="O282" t="str">
            <v>BI HOGAR CATEGORIA A</v>
          </cell>
          <cell r="P282" t="str">
            <v>BI</v>
          </cell>
          <cell r="Q282">
            <v>561</v>
          </cell>
          <cell r="R282" t="str">
            <v>Neiva</v>
          </cell>
          <cell r="S282" t="str">
            <v>CGR</v>
          </cell>
        </row>
        <row r="283">
          <cell r="A283">
            <v>16786</v>
          </cell>
          <cell r="B283" t="str">
            <v>Activo</v>
          </cell>
          <cell r="C283">
            <v>2500000</v>
          </cell>
          <cell r="D283">
            <v>2264577.5099999998</v>
          </cell>
          <cell r="E283">
            <v>48</v>
          </cell>
          <cell r="F283">
            <v>561</v>
          </cell>
          <cell r="G283">
            <v>5</v>
          </cell>
          <cell r="H283">
            <v>58179</v>
          </cell>
          <cell r="I283">
            <v>79649524</v>
          </cell>
          <cell r="J283" t="str">
            <v>FU</v>
          </cell>
          <cell r="K283" t="str">
            <v>EDUIN YOHANY GARCIA ACOSTA</v>
          </cell>
          <cell r="L283" t="str">
            <v>MENSUAL</v>
          </cell>
          <cell r="M283">
            <v>43465</v>
          </cell>
          <cell r="N283">
            <v>43278</v>
          </cell>
          <cell r="O283" t="str">
            <v>BI HOGAR CATEGORIA A</v>
          </cell>
          <cell r="P283" t="str">
            <v>BI</v>
          </cell>
          <cell r="Q283">
            <v>561</v>
          </cell>
          <cell r="R283" t="str">
            <v>Bogota</v>
          </cell>
          <cell r="S283" t="str">
            <v>CGR</v>
          </cell>
        </row>
        <row r="284">
          <cell r="A284">
            <v>16785</v>
          </cell>
          <cell r="B284" t="str">
            <v>Activo</v>
          </cell>
          <cell r="C284">
            <v>10300000</v>
          </cell>
          <cell r="D284">
            <v>10300000</v>
          </cell>
          <cell r="E284">
            <v>4</v>
          </cell>
          <cell r="F284">
            <v>564</v>
          </cell>
          <cell r="G284">
            <v>0</v>
          </cell>
          <cell r="H284">
            <v>2885831</v>
          </cell>
          <cell r="I284">
            <v>32717468</v>
          </cell>
          <cell r="J284" t="str">
            <v>FU</v>
          </cell>
          <cell r="K284" t="str">
            <v>ARMY DE JESUS SOTO BRACAMONTE</v>
          </cell>
          <cell r="L284" t="str">
            <v>SEMESTRAL</v>
          </cell>
          <cell r="M284">
            <v>43465</v>
          </cell>
          <cell r="N284">
            <v>43278</v>
          </cell>
          <cell r="O284" t="str">
            <v>BI HOGAR CATEGORIA D</v>
          </cell>
          <cell r="P284" t="str">
            <v>BI</v>
          </cell>
          <cell r="Q284">
            <v>564</v>
          </cell>
          <cell r="R284" t="str">
            <v>Monteria</v>
          </cell>
          <cell r="S284" t="str">
            <v>CGR</v>
          </cell>
        </row>
        <row r="285">
          <cell r="A285">
            <v>16784</v>
          </cell>
          <cell r="B285" t="str">
            <v>Activo</v>
          </cell>
          <cell r="C285">
            <v>3847900</v>
          </cell>
          <cell r="D285">
            <v>3511184.38</v>
          </cell>
          <cell r="E285">
            <v>48</v>
          </cell>
          <cell r="F285">
            <v>564</v>
          </cell>
          <cell r="G285">
            <v>5</v>
          </cell>
          <cell r="H285">
            <v>96560</v>
          </cell>
          <cell r="I285">
            <v>17326470</v>
          </cell>
          <cell r="J285" t="str">
            <v>FU</v>
          </cell>
          <cell r="K285" t="str">
            <v>YESID LANDAETA ESPINOSA</v>
          </cell>
          <cell r="L285" t="str">
            <v>MENSUAL</v>
          </cell>
          <cell r="M285">
            <v>43465</v>
          </cell>
          <cell r="N285">
            <v>43276</v>
          </cell>
          <cell r="O285" t="str">
            <v>BI HOGAR CATEGORIA D</v>
          </cell>
          <cell r="P285" t="str">
            <v>BI</v>
          </cell>
          <cell r="Q285">
            <v>564</v>
          </cell>
          <cell r="R285" t="str">
            <v>Bogota</v>
          </cell>
          <cell r="S285" t="str">
            <v>CGR</v>
          </cell>
        </row>
        <row r="286">
          <cell r="A286">
            <v>16781</v>
          </cell>
          <cell r="B286" t="str">
            <v>Activo</v>
          </cell>
          <cell r="C286">
            <v>6725154</v>
          </cell>
          <cell r="D286">
            <v>6136657.4100000001</v>
          </cell>
          <cell r="E286">
            <v>48</v>
          </cell>
          <cell r="F286">
            <v>564</v>
          </cell>
          <cell r="G286">
            <v>5</v>
          </cell>
          <cell r="H286">
            <v>168763</v>
          </cell>
          <cell r="I286">
            <v>40016820</v>
          </cell>
          <cell r="J286" t="str">
            <v>FU</v>
          </cell>
          <cell r="K286" t="str">
            <v>MARIA TERESA ESPINOSA RICAURTE</v>
          </cell>
          <cell r="L286" t="str">
            <v>MENSUAL</v>
          </cell>
          <cell r="M286">
            <v>43465</v>
          </cell>
          <cell r="N286">
            <v>43276</v>
          </cell>
          <cell r="O286" t="str">
            <v>BI HOGAR CATEGORIA D</v>
          </cell>
          <cell r="P286" t="str">
            <v>BI</v>
          </cell>
          <cell r="Q286">
            <v>564</v>
          </cell>
          <cell r="R286" t="str">
            <v>Bogota</v>
          </cell>
          <cell r="S286" t="str">
            <v>CGR</v>
          </cell>
        </row>
        <row r="287">
          <cell r="A287">
            <v>16780</v>
          </cell>
          <cell r="B287" t="str">
            <v>Activo</v>
          </cell>
          <cell r="C287">
            <v>5974700</v>
          </cell>
          <cell r="D287">
            <v>5974700</v>
          </cell>
          <cell r="E287">
            <v>4</v>
          </cell>
          <cell r="F287">
            <v>564</v>
          </cell>
          <cell r="G287">
            <v>0</v>
          </cell>
          <cell r="H287">
            <v>1673978</v>
          </cell>
          <cell r="I287">
            <v>30724573</v>
          </cell>
          <cell r="J287" t="str">
            <v>FU</v>
          </cell>
          <cell r="K287" t="str">
            <v>LUZ DARY OROZCO SALAS</v>
          </cell>
          <cell r="L287" t="str">
            <v>SEMESTRAL</v>
          </cell>
          <cell r="M287">
            <v>43465</v>
          </cell>
          <cell r="N287">
            <v>43278</v>
          </cell>
          <cell r="O287" t="str">
            <v>BI HOGAR CATEGORIA D</v>
          </cell>
          <cell r="P287" t="str">
            <v>BI</v>
          </cell>
          <cell r="Q287">
            <v>564</v>
          </cell>
          <cell r="R287" t="str">
            <v>Pasto</v>
          </cell>
          <cell r="S287" t="str">
            <v>CGR</v>
          </cell>
        </row>
        <row r="288">
          <cell r="A288">
            <v>16779</v>
          </cell>
          <cell r="B288" t="str">
            <v>Activo</v>
          </cell>
          <cell r="C288">
            <v>4904000</v>
          </cell>
          <cell r="D288">
            <v>4442194.8600000003</v>
          </cell>
          <cell r="E288">
            <v>48</v>
          </cell>
          <cell r="F288">
            <v>561</v>
          </cell>
          <cell r="G288">
            <v>5</v>
          </cell>
          <cell r="H288">
            <v>114124</v>
          </cell>
          <cell r="I288">
            <v>79708729</v>
          </cell>
          <cell r="J288" t="str">
            <v>FU</v>
          </cell>
          <cell r="K288" t="str">
            <v>OMAR GIOVANY GALEANO GARZON</v>
          </cell>
          <cell r="L288" t="str">
            <v>MENSUAL</v>
          </cell>
          <cell r="M288">
            <v>43465</v>
          </cell>
          <cell r="N288">
            <v>43278</v>
          </cell>
          <cell r="O288" t="str">
            <v>BI HOGAR CATEGORIA A</v>
          </cell>
          <cell r="P288" t="str">
            <v>BI</v>
          </cell>
          <cell r="Q288">
            <v>561</v>
          </cell>
          <cell r="R288" t="str">
            <v>Tunja</v>
          </cell>
          <cell r="S288" t="str">
            <v>CGR</v>
          </cell>
        </row>
        <row r="289">
          <cell r="A289">
            <v>16778</v>
          </cell>
          <cell r="B289" t="str">
            <v>Activo</v>
          </cell>
          <cell r="C289">
            <v>3500000</v>
          </cell>
          <cell r="D289">
            <v>1019661.51</v>
          </cell>
          <cell r="E289">
            <v>7</v>
          </cell>
          <cell r="F289">
            <v>564</v>
          </cell>
          <cell r="G289">
            <v>5</v>
          </cell>
          <cell r="H289">
            <v>515856</v>
          </cell>
          <cell r="I289">
            <v>52256266</v>
          </cell>
          <cell r="J289" t="str">
            <v>FU</v>
          </cell>
          <cell r="K289" t="str">
            <v>AURORA MARQUEZ QUEVEDO</v>
          </cell>
          <cell r="L289" t="str">
            <v>MENSUAL</v>
          </cell>
          <cell r="M289">
            <v>43465</v>
          </cell>
          <cell r="N289">
            <v>43263</v>
          </cell>
          <cell r="O289" t="str">
            <v>BI HOGAR CATEGORIA D</v>
          </cell>
          <cell r="P289" t="str">
            <v>BI</v>
          </cell>
          <cell r="Q289">
            <v>564</v>
          </cell>
          <cell r="R289" t="str">
            <v>Bogota</v>
          </cell>
          <cell r="S289" t="str">
            <v>CGR</v>
          </cell>
        </row>
        <row r="290">
          <cell r="A290">
            <v>16777</v>
          </cell>
          <cell r="B290" t="str">
            <v>Activo</v>
          </cell>
          <cell r="C290">
            <v>7714758</v>
          </cell>
          <cell r="D290">
            <v>6901872.8300000001</v>
          </cell>
          <cell r="E290">
            <v>48</v>
          </cell>
          <cell r="F290">
            <v>564</v>
          </cell>
          <cell r="G290">
            <v>6</v>
          </cell>
          <cell r="H290">
            <v>193596</v>
          </cell>
          <cell r="I290">
            <v>80368366</v>
          </cell>
          <cell r="J290" t="str">
            <v>FU</v>
          </cell>
          <cell r="K290" t="str">
            <v>VICTOR  HUGO LOAIZA SEGURA</v>
          </cell>
          <cell r="L290" t="str">
            <v>MENSUAL</v>
          </cell>
          <cell r="M290">
            <v>43465</v>
          </cell>
          <cell r="N290">
            <v>43242</v>
          </cell>
          <cell r="O290" t="str">
            <v>BI HOGAR CATEGORIA D</v>
          </cell>
          <cell r="P290" t="str">
            <v>BI</v>
          </cell>
          <cell r="Q290">
            <v>564</v>
          </cell>
          <cell r="R290" t="str">
            <v>Bogota</v>
          </cell>
          <cell r="S290" t="str">
            <v>CGR</v>
          </cell>
        </row>
        <row r="291">
          <cell r="A291">
            <v>16776</v>
          </cell>
          <cell r="B291" t="str">
            <v>Activo</v>
          </cell>
          <cell r="C291">
            <v>10468642</v>
          </cell>
          <cell r="D291">
            <v>9325417.0600000005</v>
          </cell>
          <cell r="E291">
            <v>48</v>
          </cell>
          <cell r="F291">
            <v>563</v>
          </cell>
          <cell r="G291">
            <v>6</v>
          </cell>
          <cell r="H291">
            <v>253138</v>
          </cell>
          <cell r="I291">
            <v>65749640</v>
          </cell>
          <cell r="J291" t="str">
            <v>FU</v>
          </cell>
          <cell r="K291" t="str">
            <v>GLORIA INES RIVERA FAJARDO</v>
          </cell>
          <cell r="L291" t="str">
            <v>MENSUAL</v>
          </cell>
          <cell r="M291">
            <v>43465</v>
          </cell>
          <cell r="N291">
            <v>43243</v>
          </cell>
          <cell r="O291" t="str">
            <v>BI HOGAR CATEGORIA C</v>
          </cell>
          <cell r="P291" t="str">
            <v>BI</v>
          </cell>
          <cell r="Q291">
            <v>563</v>
          </cell>
          <cell r="R291" t="str">
            <v>Bogota</v>
          </cell>
          <cell r="S291" t="str">
            <v>CGR</v>
          </cell>
        </row>
        <row r="292">
          <cell r="A292">
            <v>16775</v>
          </cell>
          <cell r="B292" t="str">
            <v>Activo</v>
          </cell>
          <cell r="C292">
            <v>2372000</v>
          </cell>
          <cell r="D292">
            <v>2372000</v>
          </cell>
          <cell r="E292">
            <v>2</v>
          </cell>
          <cell r="F292">
            <v>563</v>
          </cell>
          <cell r="G292">
            <v>0</v>
          </cell>
          <cell r="H292">
            <v>1253153</v>
          </cell>
          <cell r="I292">
            <v>13363197</v>
          </cell>
          <cell r="J292" t="str">
            <v>FU</v>
          </cell>
          <cell r="K292" t="str">
            <v>LUIS EDUARDO POSADA GOMEZ</v>
          </cell>
          <cell r="L292" t="str">
            <v>SEMESTRAL</v>
          </cell>
          <cell r="M292">
            <v>43465</v>
          </cell>
          <cell r="N292">
            <v>43263</v>
          </cell>
          <cell r="O292" t="str">
            <v>BI HOGAR CATEGORIA C</v>
          </cell>
          <cell r="P292" t="str">
            <v>BI</v>
          </cell>
          <cell r="Q292">
            <v>563</v>
          </cell>
          <cell r="R292" t="str">
            <v>Cucuta</v>
          </cell>
          <cell r="S292" t="str">
            <v>CGR</v>
          </cell>
        </row>
        <row r="293">
          <cell r="A293">
            <v>16774</v>
          </cell>
          <cell r="B293" t="str">
            <v>Activo</v>
          </cell>
          <cell r="C293">
            <v>10312394</v>
          </cell>
          <cell r="D293">
            <v>8994311.4900000002</v>
          </cell>
          <cell r="E293">
            <v>48</v>
          </cell>
          <cell r="F293">
            <v>563</v>
          </cell>
          <cell r="G293">
            <v>7</v>
          </cell>
          <cell r="H293">
            <v>249360</v>
          </cell>
          <cell r="I293">
            <v>70855542</v>
          </cell>
          <cell r="J293" t="str">
            <v>FU</v>
          </cell>
          <cell r="K293" t="str">
            <v>ADRIAN EDUARDO TANGARIFE RIOS</v>
          </cell>
          <cell r="L293" t="str">
            <v>MENSUAL</v>
          </cell>
          <cell r="M293">
            <v>43496</v>
          </cell>
          <cell r="N293">
            <v>43248</v>
          </cell>
          <cell r="O293" t="str">
            <v>BI HOGAR CATEGORIA C</v>
          </cell>
          <cell r="P293" t="str">
            <v>BI</v>
          </cell>
          <cell r="Q293">
            <v>563</v>
          </cell>
          <cell r="R293" t="str">
            <v>Medellin</v>
          </cell>
          <cell r="S293" t="str">
            <v>CGR</v>
          </cell>
        </row>
        <row r="294">
          <cell r="A294">
            <v>16773</v>
          </cell>
          <cell r="B294" t="str">
            <v>Activo</v>
          </cell>
          <cell r="C294">
            <v>4750000</v>
          </cell>
          <cell r="D294">
            <v>3619037.8</v>
          </cell>
          <cell r="E294">
            <v>4</v>
          </cell>
          <cell r="F294">
            <v>562</v>
          </cell>
          <cell r="G294">
            <v>1</v>
          </cell>
          <cell r="H294">
            <v>1285873</v>
          </cell>
          <cell r="I294">
            <v>79058610</v>
          </cell>
          <cell r="J294" t="str">
            <v>FU</v>
          </cell>
          <cell r="K294" t="str">
            <v>LUIS ENRIQUE VELEZ SARMIENTO</v>
          </cell>
          <cell r="L294" t="str">
            <v>SEMESTRAL</v>
          </cell>
          <cell r="M294">
            <v>43616</v>
          </cell>
          <cell r="N294">
            <v>43242</v>
          </cell>
          <cell r="O294" t="str">
            <v>BI HOGAR CATEGORIA B</v>
          </cell>
          <cell r="P294" t="str">
            <v>BI</v>
          </cell>
          <cell r="Q294">
            <v>562</v>
          </cell>
          <cell r="R294" t="str">
            <v>Bogota</v>
          </cell>
          <cell r="S294" t="str">
            <v>CGR</v>
          </cell>
        </row>
        <row r="295">
          <cell r="A295">
            <v>16772</v>
          </cell>
          <cell r="B295" t="str">
            <v>Activo</v>
          </cell>
          <cell r="C295">
            <v>2300000</v>
          </cell>
          <cell r="D295">
            <v>2300000</v>
          </cell>
          <cell r="E295">
            <v>4</v>
          </cell>
          <cell r="F295">
            <v>564</v>
          </cell>
          <cell r="G295">
            <v>0</v>
          </cell>
          <cell r="H295">
            <v>644409</v>
          </cell>
          <cell r="I295">
            <v>7515206</v>
          </cell>
          <cell r="J295" t="str">
            <v>FU</v>
          </cell>
          <cell r="K295" t="str">
            <v>ERNESTO DIEGO LOTERO PERALTA</v>
          </cell>
          <cell r="L295" t="str">
            <v>SEMESTRAL</v>
          </cell>
          <cell r="M295">
            <v>43465</v>
          </cell>
          <cell r="N295">
            <v>43263</v>
          </cell>
          <cell r="O295" t="str">
            <v>BI HOGAR CATEGORIA D</v>
          </cell>
          <cell r="P295" t="str">
            <v>BI</v>
          </cell>
          <cell r="Q295">
            <v>564</v>
          </cell>
          <cell r="R295" t="str">
            <v>Armenia</v>
          </cell>
          <cell r="S295" t="str">
            <v>CGR</v>
          </cell>
        </row>
        <row r="296">
          <cell r="A296">
            <v>16771</v>
          </cell>
          <cell r="B296" t="str">
            <v>Activo</v>
          </cell>
          <cell r="C296">
            <v>10400000</v>
          </cell>
          <cell r="D296">
            <v>7976996.6799999997</v>
          </cell>
          <cell r="E296">
            <v>4</v>
          </cell>
          <cell r="F296">
            <v>564</v>
          </cell>
          <cell r="G296">
            <v>1</v>
          </cell>
          <cell r="H296">
            <v>2913849</v>
          </cell>
          <cell r="I296">
            <v>36544878</v>
          </cell>
          <cell r="J296" t="str">
            <v>FU</v>
          </cell>
          <cell r="K296" t="str">
            <v>ZULLY CECILIA PIÑERES MORENO</v>
          </cell>
          <cell r="L296" t="str">
            <v>SEMESTRAL</v>
          </cell>
          <cell r="M296">
            <v>43616</v>
          </cell>
          <cell r="N296">
            <v>43243</v>
          </cell>
          <cell r="O296" t="str">
            <v>BI HOGAR CATEGORIA D</v>
          </cell>
          <cell r="P296" t="str">
            <v>BI</v>
          </cell>
          <cell r="Q296">
            <v>564</v>
          </cell>
          <cell r="R296" t="str">
            <v>Santa Marta</v>
          </cell>
          <cell r="S296" t="str">
            <v>CGR</v>
          </cell>
        </row>
        <row r="297">
          <cell r="A297">
            <v>16770</v>
          </cell>
          <cell r="B297" t="str">
            <v>Activo</v>
          </cell>
          <cell r="C297">
            <v>5863048</v>
          </cell>
          <cell r="D297">
            <v>4497068.51</v>
          </cell>
          <cell r="E297">
            <v>4</v>
          </cell>
          <cell r="F297">
            <v>564</v>
          </cell>
          <cell r="G297">
            <v>1</v>
          </cell>
          <cell r="H297">
            <v>1642696</v>
          </cell>
          <cell r="I297">
            <v>36535941</v>
          </cell>
          <cell r="J297" t="str">
            <v>FU</v>
          </cell>
          <cell r="K297" t="str">
            <v>YENIS CECILIA CABAS GOMEZ</v>
          </cell>
          <cell r="L297" t="str">
            <v>SEMESTRAL</v>
          </cell>
          <cell r="M297">
            <v>43616</v>
          </cell>
          <cell r="N297">
            <v>43248</v>
          </cell>
          <cell r="O297" t="str">
            <v>BI HOGAR CATEGORIA D</v>
          </cell>
          <cell r="P297" t="str">
            <v>BI</v>
          </cell>
          <cell r="Q297">
            <v>564</v>
          </cell>
          <cell r="R297" t="str">
            <v>Santa Marta</v>
          </cell>
          <cell r="S297" t="str">
            <v>CGR</v>
          </cell>
        </row>
        <row r="298">
          <cell r="A298">
            <v>16769</v>
          </cell>
          <cell r="B298" t="str">
            <v>Activo</v>
          </cell>
          <cell r="C298">
            <v>5859513</v>
          </cell>
          <cell r="D298">
            <v>5859513</v>
          </cell>
          <cell r="E298">
            <v>3</v>
          </cell>
          <cell r="F298">
            <v>548</v>
          </cell>
          <cell r="G298">
            <v>0</v>
          </cell>
          <cell r="H298">
            <v>2178765</v>
          </cell>
          <cell r="I298">
            <v>63511594</v>
          </cell>
          <cell r="J298" t="str">
            <v>FU</v>
          </cell>
          <cell r="K298" t="str">
            <v>MABEL JOHANA QUINTERO JAIMES</v>
          </cell>
          <cell r="L298" t="str">
            <v>SEMESTRAL</v>
          </cell>
          <cell r="M298">
            <v>43465</v>
          </cell>
          <cell r="N298">
            <v>43269</v>
          </cell>
          <cell r="O298" t="str">
            <v>BI  RECREACION  CATEGORIA F</v>
          </cell>
          <cell r="P298" t="str">
            <v>BI</v>
          </cell>
          <cell r="Q298">
            <v>548</v>
          </cell>
          <cell r="R298" t="str">
            <v>Valledupar</v>
          </cell>
          <cell r="S298" t="str">
            <v>CGR</v>
          </cell>
        </row>
        <row r="299">
          <cell r="A299">
            <v>16768</v>
          </cell>
          <cell r="B299" t="str">
            <v>Activo</v>
          </cell>
          <cell r="C299">
            <v>5704772</v>
          </cell>
          <cell r="D299">
            <v>5081782.7699999996</v>
          </cell>
          <cell r="E299">
            <v>48</v>
          </cell>
          <cell r="F299">
            <v>563</v>
          </cell>
          <cell r="G299">
            <v>6</v>
          </cell>
          <cell r="H299">
            <v>137945</v>
          </cell>
          <cell r="I299">
            <v>1023860613</v>
          </cell>
          <cell r="J299" t="str">
            <v>FU</v>
          </cell>
          <cell r="K299" t="str">
            <v>MISAEL ANTONIO VALENCIA AVILA</v>
          </cell>
          <cell r="L299" t="str">
            <v>MENSUAL</v>
          </cell>
          <cell r="M299">
            <v>43465</v>
          </cell>
          <cell r="N299">
            <v>43242</v>
          </cell>
          <cell r="O299" t="str">
            <v>BI HOGAR CATEGORIA C</v>
          </cell>
          <cell r="P299" t="str">
            <v>BI</v>
          </cell>
          <cell r="Q299">
            <v>563</v>
          </cell>
          <cell r="R299" t="str">
            <v>Bogota</v>
          </cell>
          <cell r="S299" t="str">
            <v>CGR</v>
          </cell>
        </row>
        <row r="300">
          <cell r="A300">
            <v>16767</v>
          </cell>
          <cell r="B300" t="str">
            <v>Activo</v>
          </cell>
          <cell r="C300">
            <v>11953002</v>
          </cell>
          <cell r="D300">
            <v>10210309.550000001</v>
          </cell>
          <cell r="E300">
            <v>36</v>
          </cell>
          <cell r="F300">
            <v>565</v>
          </cell>
          <cell r="G300">
            <v>6</v>
          </cell>
          <cell r="H300">
            <v>387909</v>
          </cell>
          <cell r="I300">
            <v>19284037</v>
          </cell>
          <cell r="J300" t="str">
            <v>FU</v>
          </cell>
          <cell r="K300" t="str">
            <v>JAIRO ALFREDO MUÑOZ PRADA</v>
          </cell>
          <cell r="L300" t="str">
            <v>MENSUAL</v>
          </cell>
          <cell r="M300">
            <v>43465</v>
          </cell>
          <cell r="N300">
            <v>43243</v>
          </cell>
          <cell r="O300" t="str">
            <v>BI HOGAR CATEGORIA E</v>
          </cell>
          <cell r="P300" t="str">
            <v>BI</v>
          </cell>
          <cell r="Q300">
            <v>565</v>
          </cell>
          <cell r="R300" t="str">
            <v>Leticia</v>
          </cell>
          <cell r="S300" t="str">
            <v>CGR</v>
          </cell>
        </row>
        <row r="301">
          <cell r="A301">
            <v>16766</v>
          </cell>
          <cell r="B301" t="str">
            <v>Activo</v>
          </cell>
          <cell r="C301">
            <v>2199900</v>
          </cell>
          <cell r="D301">
            <v>2199900</v>
          </cell>
          <cell r="E301">
            <v>4</v>
          </cell>
          <cell r="F301">
            <v>561</v>
          </cell>
          <cell r="G301">
            <v>0</v>
          </cell>
          <cell r="H301">
            <v>588531</v>
          </cell>
          <cell r="I301">
            <v>73559409</v>
          </cell>
          <cell r="J301" t="str">
            <v>FU</v>
          </cell>
          <cell r="K301" t="str">
            <v>ANTONIO MANUEL CASTILLA BARRAZA</v>
          </cell>
          <cell r="L301" t="str">
            <v>SEMESTRAL</v>
          </cell>
          <cell r="M301">
            <v>43465</v>
          </cell>
          <cell r="N301">
            <v>43263</v>
          </cell>
          <cell r="O301" t="str">
            <v>BI HOGAR CATEGORIA A</v>
          </cell>
          <cell r="P301" t="str">
            <v>BI</v>
          </cell>
          <cell r="Q301">
            <v>561</v>
          </cell>
          <cell r="R301" t="str">
            <v>Cartagena</v>
          </cell>
          <cell r="S301" t="str">
            <v>CGR</v>
          </cell>
        </row>
        <row r="302">
          <cell r="A302">
            <v>16765</v>
          </cell>
          <cell r="B302" t="str">
            <v>Activo</v>
          </cell>
          <cell r="C302">
            <v>11640505</v>
          </cell>
          <cell r="D302">
            <v>10413972.390000001</v>
          </cell>
          <cell r="E302">
            <v>48</v>
          </cell>
          <cell r="F302">
            <v>546</v>
          </cell>
          <cell r="G302">
            <v>6</v>
          </cell>
          <cell r="H302">
            <v>292109</v>
          </cell>
          <cell r="I302">
            <v>1152440130</v>
          </cell>
          <cell r="J302" t="str">
            <v>FU</v>
          </cell>
          <cell r="K302" t="str">
            <v>DIANA MARCELA HERRERA CASTAÑO</v>
          </cell>
          <cell r="L302" t="str">
            <v>MENSUAL</v>
          </cell>
          <cell r="M302">
            <v>43465</v>
          </cell>
          <cell r="N302">
            <v>43248</v>
          </cell>
          <cell r="O302" t="str">
            <v>BI RECREACION  CATEGORIA D</v>
          </cell>
          <cell r="P302" t="str">
            <v>BI</v>
          </cell>
          <cell r="Q302">
            <v>546</v>
          </cell>
          <cell r="R302" t="str">
            <v>Envigado</v>
          </cell>
          <cell r="S302" t="str">
            <v>CGR</v>
          </cell>
        </row>
        <row r="303">
          <cell r="A303">
            <v>16764</v>
          </cell>
          <cell r="B303" t="str">
            <v>Activo</v>
          </cell>
          <cell r="C303">
            <v>3657208</v>
          </cell>
          <cell r="D303">
            <v>3271856.09</v>
          </cell>
          <cell r="E303">
            <v>48</v>
          </cell>
          <cell r="F303">
            <v>564</v>
          </cell>
          <cell r="G303">
            <v>6</v>
          </cell>
          <cell r="H303">
            <v>91775</v>
          </cell>
          <cell r="I303">
            <v>79300207</v>
          </cell>
          <cell r="J303" t="str">
            <v>FU</v>
          </cell>
          <cell r="K303" t="str">
            <v>GELVER HUMBERTO PARRA GUANUME</v>
          </cell>
          <cell r="L303" t="str">
            <v>MENSUAL</v>
          </cell>
          <cell r="M303">
            <v>43465</v>
          </cell>
          <cell r="N303">
            <v>43242</v>
          </cell>
          <cell r="O303" t="str">
            <v>BI HOGAR CATEGORIA D</v>
          </cell>
          <cell r="P303" t="str">
            <v>BI</v>
          </cell>
          <cell r="Q303">
            <v>564</v>
          </cell>
          <cell r="R303" t="str">
            <v>Bogota</v>
          </cell>
          <cell r="S303" t="str">
            <v>CGR</v>
          </cell>
        </row>
        <row r="304">
          <cell r="A304">
            <v>16763</v>
          </cell>
          <cell r="B304" t="str">
            <v>Activo</v>
          </cell>
          <cell r="C304">
            <v>6500000</v>
          </cell>
          <cell r="D304">
            <v>4434353.43</v>
          </cell>
          <cell r="E304">
            <v>18</v>
          </cell>
          <cell r="F304">
            <v>564</v>
          </cell>
          <cell r="G304">
            <v>6</v>
          </cell>
          <cell r="H304">
            <v>388696</v>
          </cell>
          <cell r="I304">
            <v>52803486</v>
          </cell>
          <cell r="J304" t="str">
            <v>FU</v>
          </cell>
          <cell r="K304" t="str">
            <v>SONIA MORENO GONZALEZ</v>
          </cell>
          <cell r="L304" t="str">
            <v>MENSUAL</v>
          </cell>
          <cell r="M304">
            <v>43465</v>
          </cell>
          <cell r="N304">
            <v>43242</v>
          </cell>
          <cell r="O304" t="str">
            <v>BI HOGAR CATEGORIA D</v>
          </cell>
          <cell r="P304" t="str">
            <v>BI</v>
          </cell>
          <cell r="Q304">
            <v>564</v>
          </cell>
          <cell r="R304" t="str">
            <v>Bogota</v>
          </cell>
          <cell r="S304" t="str">
            <v>CGR</v>
          </cell>
        </row>
        <row r="305">
          <cell r="A305">
            <v>16761</v>
          </cell>
          <cell r="B305" t="str">
            <v>Activo</v>
          </cell>
          <cell r="C305">
            <v>10400000</v>
          </cell>
          <cell r="D305">
            <v>7976996.6799999997</v>
          </cell>
          <cell r="E305">
            <v>4</v>
          </cell>
          <cell r="F305">
            <v>564</v>
          </cell>
          <cell r="G305">
            <v>1</v>
          </cell>
          <cell r="H305">
            <v>2913849</v>
          </cell>
          <cell r="I305">
            <v>88276815</v>
          </cell>
          <cell r="J305" t="str">
            <v>FU</v>
          </cell>
          <cell r="K305" t="str">
            <v>MACHIR ALONSO OVALLE PEÑARANDA</v>
          </cell>
          <cell r="L305" t="str">
            <v>SEMESTRAL</v>
          </cell>
          <cell r="M305">
            <v>43616</v>
          </cell>
          <cell r="N305">
            <v>43242</v>
          </cell>
          <cell r="O305" t="str">
            <v>BI HOGAR CATEGORIA D</v>
          </cell>
          <cell r="P305" t="str">
            <v>BI</v>
          </cell>
          <cell r="Q305">
            <v>564</v>
          </cell>
          <cell r="R305" t="str">
            <v>Bucaramanga</v>
          </cell>
          <cell r="S305" t="str">
            <v>CGR</v>
          </cell>
        </row>
        <row r="306">
          <cell r="A306">
            <v>16760</v>
          </cell>
          <cell r="B306" t="str">
            <v>Activo</v>
          </cell>
          <cell r="C306">
            <v>10400000</v>
          </cell>
          <cell r="D306">
            <v>7976996.6799999997</v>
          </cell>
          <cell r="E306">
            <v>4</v>
          </cell>
          <cell r="F306">
            <v>564</v>
          </cell>
          <cell r="G306">
            <v>1</v>
          </cell>
          <cell r="H306">
            <v>2913849</v>
          </cell>
          <cell r="I306">
            <v>32714905</v>
          </cell>
          <cell r="J306" t="str">
            <v>FU</v>
          </cell>
          <cell r="K306" t="str">
            <v>MILADY ROCIO FONTALVO SERPA</v>
          </cell>
          <cell r="L306" t="str">
            <v>SEMESTRAL</v>
          </cell>
          <cell r="M306">
            <v>43616</v>
          </cell>
          <cell r="N306">
            <v>43243</v>
          </cell>
          <cell r="O306" t="str">
            <v>BI HOGAR CATEGORIA D</v>
          </cell>
          <cell r="P306" t="str">
            <v>BI</v>
          </cell>
          <cell r="Q306">
            <v>564</v>
          </cell>
          <cell r="R306" t="str">
            <v>Barranquilla</v>
          </cell>
          <cell r="S306" t="str">
            <v>CGR</v>
          </cell>
        </row>
        <row r="307">
          <cell r="A307">
            <v>16759</v>
          </cell>
          <cell r="B307" t="str">
            <v>Activo</v>
          </cell>
          <cell r="C307">
            <v>10000000</v>
          </cell>
          <cell r="D307">
            <v>8765757.8599999994</v>
          </cell>
          <cell r="E307">
            <v>48</v>
          </cell>
          <cell r="F307">
            <v>564</v>
          </cell>
          <cell r="G307">
            <v>7</v>
          </cell>
          <cell r="H307">
            <v>250942</v>
          </cell>
          <cell r="I307">
            <v>63441927</v>
          </cell>
          <cell r="J307" t="str">
            <v>FU</v>
          </cell>
          <cell r="K307" t="str">
            <v>FABIOLA REY GAMBOA</v>
          </cell>
          <cell r="L307" t="str">
            <v>MENSUAL</v>
          </cell>
          <cell r="M307">
            <v>43496</v>
          </cell>
          <cell r="N307">
            <v>43243</v>
          </cell>
          <cell r="O307" t="str">
            <v>BI HOGAR CATEGORIA D</v>
          </cell>
          <cell r="P307" t="str">
            <v>BI</v>
          </cell>
          <cell r="Q307">
            <v>564</v>
          </cell>
          <cell r="R307" t="str">
            <v>Bogota</v>
          </cell>
          <cell r="S307" t="str">
            <v>CGR</v>
          </cell>
        </row>
        <row r="308">
          <cell r="A308">
            <v>16756</v>
          </cell>
          <cell r="B308" t="str">
            <v>Activo</v>
          </cell>
          <cell r="C308">
            <v>12000000</v>
          </cell>
          <cell r="D308">
            <v>8218496.5999999996</v>
          </cell>
          <cell r="E308">
            <v>3</v>
          </cell>
          <cell r="F308">
            <v>566</v>
          </cell>
          <cell r="G308">
            <v>1</v>
          </cell>
          <cell r="H308">
            <v>4462006</v>
          </cell>
          <cell r="I308">
            <v>385491</v>
          </cell>
          <cell r="J308" t="str">
            <v>FU</v>
          </cell>
          <cell r="K308" t="str">
            <v>JOSE JOAQUIN ROMERO LEON</v>
          </cell>
          <cell r="L308" t="str">
            <v>SEMESTRAL</v>
          </cell>
          <cell r="M308">
            <v>43616</v>
          </cell>
          <cell r="N308">
            <v>43248</v>
          </cell>
          <cell r="O308" t="str">
            <v>BI HOGAR CATEGORIA F</v>
          </cell>
          <cell r="P308" t="str">
            <v>BI</v>
          </cell>
          <cell r="Q308">
            <v>566</v>
          </cell>
          <cell r="R308" t="str">
            <v>P.Inirida-S.Felipe-</v>
          </cell>
          <cell r="S308" t="str">
            <v>CGR</v>
          </cell>
        </row>
        <row r="309">
          <cell r="A309">
            <v>16755</v>
          </cell>
          <cell r="B309" t="str">
            <v>Activo</v>
          </cell>
          <cell r="C309">
            <v>3400000</v>
          </cell>
          <cell r="D309">
            <v>3028704.17</v>
          </cell>
          <cell r="E309">
            <v>48</v>
          </cell>
          <cell r="F309">
            <v>563</v>
          </cell>
          <cell r="G309">
            <v>6</v>
          </cell>
          <cell r="H309">
            <v>82214</v>
          </cell>
          <cell r="I309">
            <v>20369550</v>
          </cell>
          <cell r="J309" t="str">
            <v>FU</v>
          </cell>
          <cell r="K309" t="str">
            <v>RUTH ARLEY TRIANA RUBIO</v>
          </cell>
          <cell r="L309" t="str">
            <v>MENSUAL</v>
          </cell>
          <cell r="M309">
            <v>43465</v>
          </cell>
          <cell r="N309">
            <v>43242</v>
          </cell>
          <cell r="O309" t="str">
            <v>BI HOGAR CATEGORIA C</v>
          </cell>
          <cell r="P309" t="str">
            <v>BI</v>
          </cell>
          <cell r="Q309">
            <v>563</v>
          </cell>
          <cell r="R309" t="str">
            <v>Tenjo</v>
          </cell>
          <cell r="S309" t="str">
            <v>CGR</v>
          </cell>
        </row>
        <row r="310">
          <cell r="A310">
            <v>16754</v>
          </cell>
          <cell r="B310" t="str">
            <v>Activo</v>
          </cell>
          <cell r="C310">
            <v>10312394</v>
          </cell>
          <cell r="D310">
            <v>9186231.0500000007</v>
          </cell>
          <cell r="E310">
            <v>48</v>
          </cell>
          <cell r="F310">
            <v>563</v>
          </cell>
          <cell r="G310">
            <v>6</v>
          </cell>
          <cell r="H310">
            <v>249360</v>
          </cell>
          <cell r="I310">
            <v>71779887</v>
          </cell>
          <cell r="J310" t="str">
            <v>FU</v>
          </cell>
          <cell r="K310" t="str">
            <v>WBER ERNEY ARTEAGA GAVIRIA</v>
          </cell>
          <cell r="L310" t="str">
            <v>MENSUAL</v>
          </cell>
          <cell r="M310">
            <v>43465</v>
          </cell>
          <cell r="N310">
            <v>43242</v>
          </cell>
          <cell r="O310" t="str">
            <v>BI HOGAR CATEGORIA C</v>
          </cell>
          <cell r="P310" t="str">
            <v>BI</v>
          </cell>
          <cell r="Q310">
            <v>563</v>
          </cell>
          <cell r="R310" t="str">
            <v>Bogota</v>
          </cell>
          <cell r="S310" t="str">
            <v>CGR</v>
          </cell>
        </row>
        <row r="311">
          <cell r="A311">
            <v>16753</v>
          </cell>
          <cell r="B311" t="str">
            <v>Activo</v>
          </cell>
          <cell r="C311">
            <v>10400000</v>
          </cell>
          <cell r="D311">
            <v>7976996.6799999997</v>
          </cell>
          <cell r="E311">
            <v>4</v>
          </cell>
          <cell r="F311">
            <v>564</v>
          </cell>
          <cell r="G311">
            <v>1</v>
          </cell>
          <cell r="H311">
            <v>2913849</v>
          </cell>
          <cell r="I311">
            <v>28075631</v>
          </cell>
          <cell r="J311" t="str">
            <v>FU</v>
          </cell>
          <cell r="K311" t="str">
            <v>ESTHER PEREZ MARTINEZ</v>
          </cell>
          <cell r="L311" t="str">
            <v>SEMESTRAL</v>
          </cell>
          <cell r="M311">
            <v>43616</v>
          </cell>
          <cell r="N311">
            <v>43243</v>
          </cell>
          <cell r="O311" t="str">
            <v>BI HOGAR CATEGORIA D</v>
          </cell>
          <cell r="P311" t="str">
            <v>BI</v>
          </cell>
          <cell r="Q311">
            <v>564</v>
          </cell>
          <cell r="R311" t="str">
            <v>Bogota</v>
          </cell>
          <cell r="S311" t="str">
            <v>CGR</v>
          </cell>
        </row>
        <row r="312">
          <cell r="A312">
            <v>16752</v>
          </cell>
          <cell r="B312" t="str">
            <v>Activo</v>
          </cell>
          <cell r="C312">
            <v>3000000</v>
          </cell>
          <cell r="D312">
            <v>2672384.6</v>
          </cell>
          <cell r="E312">
            <v>48</v>
          </cell>
          <cell r="F312">
            <v>563</v>
          </cell>
          <cell r="G312">
            <v>6</v>
          </cell>
          <cell r="H312">
            <v>72542</v>
          </cell>
          <cell r="I312">
            <v>10265737</v>
          </cell>
          <cell r="J312" t="str">
            <v>FU</v>
          </cell>
          <cell r="K312" t="str">
            <v>JOSE FERNANDO DUQUE DUQUE</v>
          </cell>
          <cell r="L312" t="str">
            <v>MENSUAL</v>
          </cell>
          <cell r="M312">
            <v>43465</v>
          </cell>
          <cell r="N312">
            <v>43242</v>
          </cell>
          <cell r="O312" t="str">
            <v>BI HOGAR CATEGORIA C</v>
          </cell>
          <cell r="P312" t="str">
            <v>BI</v>
          </cell>
          <cell r="Q312">
            <v>563</v>
          </cell>
          <cell r="R312" t="str">
            <v>Bogota</v>
          </cell>
          <cell r="S312" t="str">
            <v>CGR</v>
          </cell>
        </row>
        <row r="313">
          <cell r="A313">
            <v>16751</v>
          </cell>
          <cell r="B313" t="str">
            <v>Activo</v>
          </cell>
          <cell r="C313">
            <v>3700000</v>
          </cell>
          <cell r="D313">
            <v>3281140.46</v>
          </cell>
          <cell r="E313">
            <v>48</v>
          </cell>
          <cell r="F313">
            <v>561</v>
          </cell>
          <cell r="G313">
            <v>6</v>
          </cell>
          <cell r="H313">
            <v>86105</v>
          </cell>
          <cell r="I313">
            <v>36169550</v>
          </cell>
          <cell r="J313" t="str">
            <v>FU</v>
          </cell>
          <cell r="K313" t="str">
            <v>MARIA YISED CLAROS PUENTES</v>
          </cell>
          <cell r="L313" t="str">
            <v>MENSUAL</v>
          </cell>
          <cell r="M313">
            <v>43465</v>
          </cell>
          <cell r="N313">
            <v>43242</v>
          </cell>
          <cell r="O313" t="str">
            <v>BI HOGAR CATEGORIA A</v>
          </cell>
          <cell r="P313" t="str">
            <v>BI</v>
          </cell>
          <cell r="Q313">
            <v>561</v>
          </cell>
          <cell r="R313" t="str">
            <v>Bogota</v>
          </cell>
          <cell r="S313" t="str">
            <v>CGR</v>
          </cell>
        </row>
        <row r="314">
          <cell r="A314">
            <v>16748</v>
          </cell>
          <cell r="B314" t="str">
            <v>Activo</v>
          </cell>
          <cell r="C314">
            <v>10312394</v>
          </cell>
          <cell r="D314">
            <v>5252529.45</v>
          </cell>
          <cell r="E314">
            <v>12</v>
          </cell>
          <cell r="F314">
            <v>563</v>
          </cell>
          <cell r="G314">
            <v>6</v>
          </cell>
          <cell r="H314">
            <v>894694</v>
          </cell>
          <cell r="I314">
            <v>35355392</v>
          </cell>
          <cell r="J314" t="str">
            <v>FU</v>
          </cell>
          <cell r="K314" t="str">
            <v>LEIDY DIANA FLOREZ BOHORQUEZ</v>
          </cell>
          <cell r="L314" t="str">
            <v>MENSUAL</v>
          </cell>
          <cell r="M314">
            <v>43465</v>
          </cell>
          <cell r="N314">
            <v>43248</v>
          </cell>
          <cell r="O314" t="str">
            <v>BI HOGAR CATEGORIA C</v>
          </cell>
          <cell r="P314" t="str">
            <v>BI</v>
          </cell>
          <cell r="Q314">
            <v>563</v>
          </cell>
          <cell r="R314" t="str">
            <v>Bogota</v>
          </cell>
          <cell r="S314" t="str">
            <v>CGR</v>
          </cell>
        </row>
        <row r="315">
          <cell r="A315">
            <v>16747</v>
          </cell>
          <cell r="B315" t="str">
            <v>Activo</v>
          </cell>
          <cell r="C315">
            <v>4200000</v>
          </cell>
          <cell r="D315">
            <v>3228403.44</v>
          </cell>
          <cell r="E315">
            <v>4</v>
          </cell>
          <cell r="F315">
            <v>565</v>
          </cell>
          <cell r="G315">
            <v>1</v>
          </cell>
          <cell r="H315">
            <v>1189884</v>
          </cell>
          <cell r="I315">
            <v>19410267</v>
          </cell>
          <cell r="J315" t="str">
            <v>FU</v>
          </cell>
          <cell r="K315" t="str">
            <v>GUILLERMO ALBERTO VALLEJO DAVALOS</v>
          </cell>
          <cell r="L315" t="str">
            <v>SEMESTRAL</v>
          </cell>
          <cell r="M315">
            <v>43616</v>
          </cell>
          <cell r="N315">
            <v>43248</v>
          </cell>
          <cell r="O315" t="str">
            <v>BI HOGAR CATEGORIA E</v>
          </cell>
          <cell r="P315" t="str">
            <v>BI</v>
          </cell>
          <cell r="Q315">
            <v>565</v>
          </cell>
          <cell r="R315" t="str">
            <v>Cartagena</v>
          </cell>
          <cell r="S315" t="str">
            <v>CGR</v>
          </cell>
        </row>
        <row r="316">
          <cell r="A316">
            <v>16746</v>
          </cell>
          <cell r="B316" t="str">
            <v>Activo</v>
          </cell>
          <cell r="C316">
            <v>10400000</v>
          </cell>
          <cell r="D316">
            <v>7976996.6799999997</v>
          </cell>
          <cell r="E316">
            <v>4</v>
          </cell>
          <cell r="F316">
            <v>564</v>
          </cell>
          <cell r="G316">
            <v>1</v>
          </cell>
          <cell r="H316">
            <v>2913849</v>
          </cell>
          <cell r="I316">
            <v>51875973</v>
          </cell>
          <cell r="J316" t="str">
            <v>FU</v>
          </cell>
          <cell r="K316" t="str">
            <v>ELIZABETH GARCIA REYES</v>
          </cell>
          <cell r="L316" t="str">
            <v>SEMESTRAL</v>
          </cell>
          <cell r="M316">
            <v>43616</v>
          </cell>
          <cell r="N316">
            <v>43242</v>
          </cell>
          <cell r="O316" t="str">
            <v>BI HOGAR CATEGORIA D</v>
          </cell>
          <cell r="P316" t="str">
            <v>BI</v>
          </cell>
          <cell r="Q316">
            <v>564</v>
          </cell>
          <cell r="R316" t="str">
            <v>Bogota</v>
          </cell>
          <cell r="S316" t="str">
            <v>CGR</v>
          </cell>
        </row>
        <row r="317">
          <cell r="A317">
            <v>16743</v>
          </cell>
          <cell r="B317" t="str">
            <v>Activo</v>
          </cell>
          <cell r="C317">
            <v>5000000</v>
          </cell>
          <cell r="D317">
            <v>4242986.26</v>
          </cell>
          <cell r="E317">
            <v>36</v>
          </cell>
          <cell r="F317">
            <v>563</v>
          </cell>
          <cell r="G317">
            <v>6</v>
          </cell>
          <cell r="H317">
            <v>155540</v>
          </cell>
          <cell r="I317">
            <v>218415</v>
          </cell>
          <cell r="J317" t="str">
            <v>FU</v>
          </cell>
          <cell r="K317" t="str">
            <v>MARIO URIEL DAZA BERNAL</v>
          </cell>
          <cell r="L317" t="str">
            <v>MENSUAL</v>
          </cell>
          <cell r="M317">
            <v>43465</v>
          </cell>
          <cell r="N317">
            <v>43242</v>
          </cell>
          <cell r="O317" t="str">
            <v>BI HOGAR CATEGORIA C</v>
          </cell>
          <cell r="P317" t="str">
            <v>BI</v>
          </cell>
          <cell r="Q317">
            <v>563</v>
          </cell>
          <cell r="R317" t="str">
            <v>Bogota</v>
          </cell>
          <cell r="S317" t="str">
            <v>CGR</v>
          </cell>
        </row>
        <row r="318">
          <cell r="A318">
            <v>16742</v>
          </cell>
          <cell r="B318" t="str">
            <v>Activo</v>
          </cell>
          <cell r="C318">
            <v>11640505</v>
          </cell>
          <cell r="D318">
            <v>10413977.41</v>
          </cell>
          <cell r="E318">
            <v>48</v>
          </cell>
          <cell r="F318">
            <v>564</v>
          </cell>
          <cell r="G318">
            <v>6</v>
          </cell>
          <cell r="H318">
            <v>292109</v>
          </cell>
          <cell r="I318">
            <v>43618405</v>
          </cell>
          <cell r="J318" t="str">
            <v>FU</v>
          </cell>
          <cell r="K318" t="str">
            <v>DIANA MARCELA ISAZA HERNANDEZ</v>
          </cell>
          <cell r="L318" t="str">
            <v>MENSUAL</v>
          </cell>
          <cell r="M318">
            <v>43465</v>
          </cell>
          <cell r="N318">
            <v>43248</v>
          </cell>
          <cell r="O318" t="str">
            <v>BI HOGAR CATEGORIA D</v>
          </cell>
          <cell r="P318" t="str">
            <v>BI</v>
          </cell>
          <cell r="Q318">
            <v>564</v>
          </cell>
          <cell r="R318" t="str">
            <v>Medellin</v>
          </cell>
          <cell r="S318" t="str">
            <v>CGR</v>
          </cell>
        </row>
        <row r="319">
          <cell r="A319">
            <v>16740</v>
          </cell>
          <cell r="B319" t="str">
            <v>Activo</v>
          </cell>
          <cell r="C319">
            <v>10468642</v>
          </cell>
          <cell r="D319">
            <v>9325417.0600000005</v>
          </cell>
          <cell r="E319">
            <v>48</v>
          </cell>
          <cell r="F319">
            <v>563</v>
          </cell>
          <cell r="G319">
            <v>6</v>
          </cell>
          <cell r="H319">
            <v>253138</v>
          </cell>
          <cell r="I319">
            <v>79421034</v>
          </cell>
          <cell r="J319" t="str">
            <v>FU</v>
          </cell>
          <cell r="K319" t="str">
            <v>CARLOS ALBERTO BARBOSA CANO</v>
          </cell>
          <cell r="L319" t="str">
            <v>MENSUAL</v>
          </cell>
          <cell r="M319">
            <v>43465</v>
          </cell>
          <cell r="N319">
            <v>43243</v>
          </cell>
          <cell r="O319" t="str">
            <v>BI HOGAR CATEGORIA C</v>
          </cell>
          <cell r="P319" t="str">
            <v>BI</v>
          </cell>
          <cell r="Q319">
            <v>563</v>
          </cell>
          <cell r="R319" t="str">
            <v>Bogota</v>
          </cell>
          <cell r="S319" t="str">
            <v>CGR</v>
          </cell>
        </row>
        <row r="320">
          <cell r="A320">
            <v>16735</v>
          </cell>
          <cell r="B320" t="str">
            <v>Activo</v>
          </cell>
          <cell r="C320">
            <v>6410202</v>
          </cell>
          <cell r="D320">
            <v>5734772.9000000004</v>
          </cell>
          <cell r="E320">
            <v>48</v>
          </cell>
          <cell r="F320">
            <v>564</v>
          </cell>
          <cell r="G320">
            <v>6</v>
          </cell>
          <cell r="H320">
            <v>160859</v>
          </cell>
          <cell r="I320">
            <v>31858041</v>
          </cell>
          <cell r="J320" t="str">
            <v>FU</v>
          </cell>
          <cell r="K320" t="str">
            <v>ZOILA PALACIOS GOMEZ</v>
          </cell>
          <cell r="L320" t="str">
            <v>MENSUAL</v>
          </cell>
          <cell r="M320">
            <v>43465</v>
          </cell>
          <cell r="N320">
            <v>43248</v>
          </cell>
          <cell r="O320" t="str">
            <v>BI HOGAR CATEGORIA D</v>
          </cell>
          <cell r="P320" t="str">
            <v>BI</v>
          </cell>
          <cell r="Q320">
            <v>564</v>
          </cell>
          <cell r="R320" t="str">
            <v>Cali</v>
          </cell>
          <cell r="S320" t="str">
            <v>CGR</v>
          </cell>
        </row>
        <row r="321">
          <cell r="A321">
            <v>16734</v>
          </cell>
          <cell r="B321" t="str">
            <v>Activo</v>
          </cell>
          <cell r="C321">
            <v>10400000</v>
          </cell>
          <cell r="D321">
            <v>7976996.6799999997</v>
          </cell>
          <cell r="E321">
            <v>4</v>
          </cell>
          <cell r="F321">
            <v>564</v>
          </cell>
          <cell r="G321">
            <v>1</v>
          </cell>
          <cell r="H321">
            <v>2913849</v>
          </cell>
          <cell r="I321">
            <v>1049604107</v>
          </cell>
          <cell r="J321" t="str">
            <v>FU</v>
          </cell>
          <cell r="K321" t="str">
            <v>DALMIS ALEJANDRO CASTILLO CRUZ</v>
          </cell>
          <cell r="L321" t="str">
            <v>SEMESTRAL</v>
          </cell>
          <cell r="M321">
            <v>43616</v>
          </cell>
          <cell r="N321">
            <v>43243</v>
          </cell>
          <cell r="O321" t="str">
            <v>BI HOGAR CATEGORIA D</v>
          </cell>
          <cell r="P321" t="str">
            <v>BI</v>
          </cell>
          <cell r="Q321">
            <v>564</v>
          </cell>
          <cell r="R321" t="str">
            <v>Tunja</v>
          </cell>
          <cell r="S321" t="str">
            <v>CGR</v>
          </cell>
        </row>
        <row r="322">
          <cell r="A322">
            <v>16733</v>
          </cell>
          <cell r="B322" t="str">
            <v>Activo</v>
          </cell>
          <cell r="C322">
            <v>9026482</v>
          </cell>
          <cell r="D322">
            <v>8040752.0499999998</v>
          </cell>
          <cell r="E322">
            <v>48</v>
          </cell>
          <cell r="F322">
            <v>563</v>
          </cell>
          <cell r="G322">
            <v>6</v>
          </cell>
          <cell r="H322">
            <v>218265</v>
          </cell>
          <cell r="I322">
            <v>27354846</v>
          </cell>
          <cell r="J322" t="str">
            <v>FU</v>
          </cell>
          <cell r="K322" t="str">
            <v>ANA LUCIA CASTRO MELENDEZ</v>
          </cell>
          <cell r="L322" t="str">
            <v>MENSUAL</v>
          </cell>
          <cell r="M322">
            <v>43465</v>
          </cell>
          <cell r="N322">
            <v>43242</v>
          </cell>
          <cell r="O322" t="str">
            <v>BI HOGAR CATEGORIA C</v>
          </cell>
          <cell r="P322" t="str">
            <v>BI</v>
          </cell>
          <cell r="Q322">
            <v>563</v>
          </cell>
          <cell r="R322" t="str">
            <v>Bogota</v>
          </cell>
          <cell r="S322" t="str">
            <v>CGR</v>
          </cell>
        </row>
        <row r="323">
          <cell r="A323">
            <v>16732</v>
          </cell>
          <cell r="B323" t="str">
            <v>Activo</v>
          </cell>
          <cell r="C323">
            <v>4079161</v>
          </cell>
          <cell r="D323">
            <v>3633461.5</v>
          </cell>
          <cell r="E323">
            <v>48</v>
          </cell>
          <cell r="F323">
            <v>563</v>
          </cell>
          <cell r="G323">
            <v>6</v>
          </cell>
          <cell r="H323">
            <v>98637</v>
          </cell>
          <cell r="I323">
            <v>79489076</v>
          </cell>
          <cell r="J323" t="str">
            <v>FU</v>
          </cell>
          <cell r="K323" t="str">
            <v>MIGUEL IGNACIO PABON LASSO</v>
          </cell>
          <cell r="L323" t="str">
            <v>MENSUAL</v>
          </cell>
          <cell r="M323">
            <v>43465</v>
          </cell>
          <cell r="N323">
            <v>43242</v>
          </cell>
          <cell r="O323" t="str">
            <v>BI HOGAR CATEGORIA C</v>
          </cell>
          <cell r="P323" t="str">
            <v>BI</v>
          </cell>
          <cell r="Q323">
            <v>563</v>
          </cell>
          <cell r="R323" t="str">
            <v>Bogota</v>
          </cell>
          <cell r="S323" t="str">
            <v>FBS</v>
          </cell>
        </row>
        <row r="324">
          <cell r="A324">
            <v>16731</v>
          </cell>
          <cell r="B324" t="str">
            <v>Activo</v>
          </cell>
          <cell r="C324">
            <v>9500000</v>
          </cell>
          <cell r="D324">
            <v>7286679.6500000004</v>
          </cell>
          <cell r="E324">
            <v>4</v>
          </cell>
          <cell r="F324">
            <v>564</v>
          </cell>
          <cell r="G324">
            <v>1</v>
          </cell>
          <cell r="H324">
            <v>2661689</v>
          </cell>
          <cell r="I324">
            <v>98396211</v>
          </cell>
          <cell r="J324" t="str">
            <v>FU</v>
          </cell>
          <cell r="K324" t="str">
            <v>MARIO ARMANDO GUERRERO IBATA</v>
          </cell>
          <cell r="L324" t="str">
            <v>SEMESTRAL</v>
          </cell>
          <cell r="M324">
            <v>43616</v>
          </cell>
          <cell r="N324">
            <v>43248</v>
          </cell>
          <cell r="O324" t="str">
            <v>BI HOGAR CATEGORIA D</v>
          </cell>
          <cell r="P324" t="str">
            <v>BI</v>
          </cell>
          <cell r="Q324">
            <v>564</v>
          </cell>
          <cell r="R324" t="str">
            <v>Bogota</v>
          </cell>
          <cell r="S324" t="str">
            <v>CGR</v>
          </cell>
        </row>
        <row r="325">
          <cell r="A325">
            <v>16730</v>
          </cell>
          <cell r="B325" t="str">
            <v>Activo</v>
          </cell>
          <cell r="C325">
            <v>9600000</v>
          </cell>
          <cell r="D325">
            <v>8588469.7599999998</v>
          </cell>
          <cell r="E325">
            <v>48</v>
          </cell>
          <cell r="F325">
            <v>564</v>
          </cell>
          <cell r="G325">
            <v>6</v>
          </cell>
          <cell r="H325">
            <v>240905</v>
          </cell>
          <cell r="I325">
            <v>22443426</v>
          </cell>
          <cell r="J325" t="str">
            <v>FU</v>
          </cell>
          <cell r="K325" t="str">
            <v>CORNELIA CONCEPCION LOPEZ MORALES</v>
          </cell>
          <cell r="L325" t="str">
            <v>MENSUAL</v>
          </cell>
          <cell r="M325">
            <v>43465</v>
          </cell>
          <cell r="N325">
            <v>43243</v>
          </cell>
          <cell r="O325" t="str">
            <v>BI HOGAR CATEGORIA D</v>
          </cell>
          <cell r="P325" t="str">
            <v>BI</v>
          </cell>
          <cell r="Q325">
            <v>564</v>
          </cell>
          <cell r="R325" t="str">
            <v>Santa Marta</v>
          </cell>
          <cell r="S325" t="str">
            <v>CGR</v>
          </cell>
        </row>
        <row r="326">
          <cell r="A326">
            <v>16729</v>
          </cell>
          <cell r="B326" t="str">
            <v>Activo</v>
          </cell>
          <cell r="C326">
            <v>10000000</v>
          </cell>
          <cell r="D326">
            <v>7670189</v>
          </cell>
          <cell r="E326">
            <v>4</v>
          </cell>
          <cell r="F326">
            <v>564</v>
          </cell>
          <cell r="G326">
            <v>1</v>
          </cell>
          <cell r="H326">
            <v>2801778</v>
          </cell>
          <cell r="I326">
            <v>79857447</v>
          </cell>
          <cell r="J326" t="str">
            <v>FU</v>
          </cell>
          <cell r="K326" t="str">
            <v>CAMILO ERNESTO ARDILA RUBIO</v>
          </cell>
          <cell r="L326" t="str">
            <v>SEMESTRAL</v>
          </cell>
          <cell r="M326">
            <v>43616</v>
          </cell>
          <cell r="N326">
            <v>43249</v>
          </cell>
          <cell r="O326" t="str">
            <v>BI HOGAR CATEGORIA D</v>
          </cell>
          <cell r="P326" t="str">
            <v>BI</v>
          </cell>
          <cell r="Q326">
            <v>564</v>
          </cell>
          <cell r="R326" t="str">
            <v>Bucaramanga</v>
          </cell>
          <cell r="S326" t="str">
            <v>CGR</v>
          </cell>
        </row>
        <row r="327">
          <cell r="A327">
            <v>16727</v>
          </cell>
          <cell r="B327" t="str">
            <v>Activo</v>
          </cell>
          <cell r="C327">
            <v>4300000</v>
          </cell>
          <cell r="D327">
            <v>2932235.81</v>
          </cell>
          <cell r="E327">
            <v>3</v>
          </cell>
          <cell r="F327">
            <v>564</v>
          </cell>
          <cell r="G327">
            <v>1</v>
          </cell>
          <cell r="H327">
            <v>1570710</v>
          </cell>
          <cell r="I327">
            <v>80844921</v>
          </cell>
          <cell r="J327" t="str">
            <v>FU</v>
          </cell>
          <cell r="K327" t="str">
            <v>RODRIGO ALBERTO REYES RODRIGUEZ</v>
          </cell>
          <cell r="L327" t="str">
            <v>SEMESTRAL</v>
          </cell>
          <cell r="M327">
            <v>43616</v>
          </cell>
          <cell r="N327">
            <v>43242</v>
          </cell>
          <cell r="O327" t="str">
            <v>BI HOGAR CATEGORIA D</v>
          </cell>
          <cell r="P327" t="str">
            <v>BI</v>
          </cell>
          <cell r="Q327">
            <v>564</v>
          </cell>
          <cell r="R327" t="str">
            <v>Bogota</v>
          </cell>
          <cell r="S327" t="str">
            <v>CGR</v>
          </cell>
        </row>
        <row r="328">
          <cell r="A328">
            <v>16726</v>
          </cell>
          <cell r="B328" t="str">
            <v>Activo</v>
          </cell>
          <cell r="C328">
            <v>5000000</v>
          </cell>
          <cell r="D328">
            <v>3837321.66</v>
          </cell>
          <cell r="E328">
            <v>24</v>
          </cell>
          <cell r="F328">
            <v>564</v>
          </cell>
          <cell r="G328">
            <v>6</v>
          </cell>
          <cell r="H328">
            <v>229433</v>
          </cell>
          <cell r="I328">
            <v>19498936</v>
          </cell>
          <cell r="J328" t="str">
            <v>FU</v>
          </cell>
          <cell r="K328" t="str">
            <v>HERNANDO EDGAR VELANDIA RODRIGUEZ</v>
          </cell>
          <cell r="L328" t="str">
            <v>MENSUAL</v>
          </cell>
          <cell r="M328">
            <v>43465</v>
          </cell>
          <cell r="N328">
            <v>43242</v>
          </cell>
          <cell r="O328" t="str">
            <v>BI HOGAR CATEGORIA D</v>
          </cell>
          <cell r="P328" t="str">
            <v>BI</v>
          </cell>
          <cell r="Q328">
            <v>564</v>
          </cell>
          <cell r="R328" t="str">
            <v>Bogota</v>
          </cell>
          <cell r="S328" t="str">
            <v>CGR</v>
          </cell>
        </row>
        <row r="329">
          <cell r="A329">
            <v>16721</v>
          </cell>
          <cell r="B329" t="str">
            <v>Activo</v>
          </cell>
          <cell r="C329">
            <v>8000000</v>
          </cell>
          <cell r="D329">
            <v>6139713.4299999997</v>
          </cell>
          <cell r="E329">
            <v>24</v>
          </cell>
          <cell r="F329">
            <v>564</v>
          </cell>
          <cell r="G329">
            <v>6</v>
          </cell>
          <cell r="H329">
            <v>367093</v>
          </cell>
          <cell r="I329">
            <v>6770560</v>
          </cell>
          <cell r="J329" t="str">
            <v>FU</v>
          </cell>
          <cell r="K329" t="str">
            <v>JOSE EUDORO FUQUENE RAMOS</v>
          </cell>
          <cell r="L329" t="str">
            <v>MENSUAL</v>
          </cell>
          <cell r="M329">
            <v>43465</v>
          </cell>
          <cell r="N329">
            <v>43243</v>
          </cell>
          <cell r="O329" t="str">
            <v>BI HOGAR CATEGORIA D</v>
          </cell>
          <cell r="P329" t="str">
            <v>BI</v>
          </cell>
          <cell r="Q329">
            <v>564</v>
          </cell>
          <cell r="R329" t="str">
            <v>Tunja</v>
          </cell>
          <cell r="S329" t="str">
            <v>CGR</v>
          </cell>
        </row>
        <row r="330">
          <cell r="A330">
            <v>16720</v>
          </cell>
          <cell r="B330" t="str">
            <v>Activo</v>
          </cell>
          <cell r="C330">
            <v>8828034</v>
          </cell>
          <cell r="D330">
            <v>7657996.7400000002</v>
          </cell>
          <cell r="E330">
            <v>48</v>
          </cell>
          <cell r="F330">
            <v>543</v>
          </cell>
          <cell r="G330">
            <v>7</v>
          </cell>
          <cell r="H330">
            <v>205420</v>
          </cell>
          <cell r="I330">
            <v>35469854</v>
          </cell>
          <cell r="J330" t="str">
            <v>FU</v>
          </cell>
          <cell r="K330" t="str">
            <v>ALIX MARGOTH TIBATA QUEMBA</v>
          </cell>
          <cell r="L330" t="str">
            <v>MENSUAL</v>
          </cell>
          <cell r="M330">
            <v>43465</v>
          </cell>
          <cell r="N330">
            <v>43216</v>
          </cell>
          <cell r="O330" t="str">
            <v>BI RECREACION  CATEGORIA A</v>
          </cell>
          <cell r="P330" t="str">
            <v>BI</v>
          </cell>
          <cell r="Q330">
            <v>543</v>
          </cell>
          <cell r="R330" t="str">
            <v>Bogota</v>
          </cell>
          <cell r="S330" t="str">
            <v>CGR</v>
          </cell>
        </row>
        <row r="331">
          <cell r="A331">
            <v>16719</v>
          </cell>
          <cell r="B331" t="str">
            <v>Activo</v>
          </cell>
          <cell r="C331">
            <v>11640505</v>
          </cell>
          <cell r="D331">
            <v>9433594.2899999991</v>
          </cell>
          <cell r="E331">
            <v>48</v>
          </cell>
          <cell r="F331">
            <v>564</v>
          </cell>
          <cell r="G331">
            <v>6</v>
          </cell>
          <cell r="H331">
            <v>264626</v>
          </cell>
          <cell r="I331">
            <v>52749983</v>
          </cell>
          <cell r="J331" t="str">
            <v>FU</v>
          </cell>
          <cell r="K331" t="str">
            <v>XIOMARA AGUDELO JARAMILLO</v>
          </cell>
          <cell r="L331" t="str">
            <v>MENSUAL</v>
          </cell>
          <cell r="M331">
            <v>43465</v>
          </cell>
          <cell r="N331">
            <v>43228</v>
          </cell>
          <cell r="O331" t="str">
            <v>BI HOGAR CATEGORIA D</v>
          </cell>
          <cell r="P331" t="str">
            <v>BI</v>
          </cell>
          <cell r="Q331">
            <v>564</v>
          </cell>
          <cell r="R331" t="str">
            <v>Bogota</v>
          </cell>
          <cell r="S331" t="str">
            <v>CGR</v>
          </cell>
        </row>
        <row r="332">
          <cell r="A332">
            <v>16718</v>
          </cell>
          <cell r="B332" t="str">
            <v>Activo</v>
          </cell>
          <cell r="C332">
            <v>11640505</v>
          </cell>
          <cell r="D332">
            <v>10203286.08</v>
          </cell>
          <cell r="E332">
            <v>48</v>
          </cell>
          <cell r="F332">
            <v>546</v>
          </cell>
          <cell r="G332">
            <v>7</v>
          </cell>
          <cell r="H332">
            <v>292095</v>
          </cell>
          <cell r="I332">
            <v>1121896333</v>
          </cell>
          <cell r="J332" t="str">
            <v>FU</v>
          </cell>
          <cell r="K332" t="str">
            <v>SANDRA PAOLA CURREA ANDRADE</v>
          </cell>
          <cell r="L332" t="str">
            <v>MENSUAL</v>
          </cell>
          <cell r="M332">
            <v>43465</v>
          </cell>
          <cell r="N332">
            <v>43216</v>
          </cell>
          <cell r="O332" t="str">
            <v>BI RECREACION  CATEGORIA D</v>
          </cell>
          <cell r="P332" t="str">
            <v>BI</v>
          </cell>
          <cell r="Q332">
            <v>546</v>
          </cell>
          <cell r="R332" t="str">
            <v>Bogota</v>
          </cell>
          <cell r="S332" t="str">
            <v>CGR</v>
          </cell>
        </row>
        <row r="333">
          <cell r="A333">
            <v>16717</v>
          </cell>
          <cell r="B333" t="str">
            <v>Activo</v>
          </cell>
          <cell r="C333">
            <v>11640505</v>
          </cell>
          <cell r="D333">
            <v>10203286.08</v>
          </cell>
          <cell r="E333">
            <v>48</v>
          </cell>
          <cell r="F333">
            <v>546</v>
          </cell>
          <cell r="G333">
            <v>7</v>
          </cell>
          <cell r="H333">
            <v>292095</v>
          </cell>
          <cell r="I333">
            <v>1067898584</v>
          </cell>
          <cell r="J333" t="str">
            <v>FU</v>
          </cell>
          <cell r="K333" t="str">
            <v>JHONATAN ESPINOSA GONZALEZ</v>
          </cell>
          <cell r="L333" t="str">
            <v>MENSUAL</v>
          </cell>
          <cell r="M333">
            <v>43465</v>
          </cell>
          <cell r="N333">
            <v>43216</v>
          </cell>
          <cell r="O333" t="str">
            <v>BI RECREACION  CATEGORIA D</v>
          </cell>
          <cell r="P333" t="str">
            <v>BI</v>
          </cell>
          <cell r="Q333">
            <v>546</v>
          </cell>
          <cell r="R333" t="str">
            <v>Bogota</v>
          </cell>
          <cell r="S333" t="str">
            <v>CGR</v>
          </cell>
        </row>
        <row r="334">
          <cell r="A334">
            <v>16716</v>
          </cell>
          <cell r="B334" t="str">
            <v>Activo</v>
          </cell>
          <cell r="C334">
            <v>11640505</v>
          </cell>
          <cell r="D334">
            <v>10413977.41</v>
          </cell>
          <cell r="E334">
            <v>48</v>
          </cell>
          <cell r="F334">
            <v>564</v>
          </cell>
          <cell r="G334">
            <v>6</v>
          </cell>
          <cell r="H334">
            <v>292109</v>
          </cell>
          <cell r="I334">
            <v>10138006</v>
          </cell>
          <cell r="J334" t="str">
            <v>FU</v>
          </cell>
          <cell r="K334" t="str">
            <v>GERARDO VALENCIA VALENCIA</v>
          </cell>
          <cell r="L334" t="str">
            <v>MENSUAL</v>
          </cell>
          <cell r="M334">
            <v>43465</v>
          </cell>
          <cell r="N334">
            <v>43228</v>
          </cell>
          <cell r="O334" t="str">
            <v>BI HOGAR CATEGORIA D</v>
          </cell>
          <cell r="P334" t="str">
            <v>BI</v>
          </cell>
          <cell r="Q334">
            <v>564</v>
          </cell>
          <cell r="R334" t="str">
            <v>Santa Marta</v>
          </cell>
          <cell r="S334" t="str">
            <v>CGR</v>
          </cell>
        </row>
        <row r="335">
          <cell r="A335">
            <v>16713</v>
          </cell>
          <cell r="B335" t="str">
            <v>Activo</v>
          </cell>
          <cell r="C335">
            <v>3500000</v>
          </cell>
          <cell r="D335">
            <v>2986952.76</v>
          </cell>
          <cell r="E335">
            <v>48</v>
          </cell>
          <cell r="F335">
            <v>545</v>
          </cell>
          <cell r="G335">
            <v>8</v>
          </cell>
          <cell r="H335">
            <v>84628</v>
          </cell>
          <cell r="I335">
            <v>51718316</v>
          </cell>
          <cell r="J335" t="str">
            <v>FU</v>
          </cell>
          <cell r="K335" t="str">
            <v>MARIBEL SALAMANCA SALAMANCA</v>
          </cell>
          <cell r="L335" t="str">
            <v>MENSUAL</v>
          </cell>
          <cell r="M335">
            <v>43496</v>
          </cell>
          <cell r="N335">
            <v>43216</v>
          </cell>
          <cell r="O335" t="str">
            <v>BI RECREACION CATEGORIA C</v>
          </cell>
          <cell r="P335" t="str">
            <v>BI</v>
          </cell>
          <cell r="Q335">
            <v>545</v>
          </cell>
          <cell r="R335" t="str">
            <v>Bogota</v>
          </cell>
          <cell r="S335" t="str">
            <v>CGR</v>
          </cell>
        </row>
        <row r="336">
          <cell r="A336">
            <v>16712</v>
          </cell>
          <cell r="B336" t="str">
            <v>Activo</v>
          </cell>
          <cell r="C336">
            <v>11953002</v>
          </cell>
          <cell r="D336">
            <v>9187884.7699999996</v>
          </cell>
          <cell r="E336">
            <v>4</v>
          </cell>
          <cell r="F336">
            <v>565</v>
          </cell>
          <cell r="G336">
            <v>1</v>
          </cell>
          <cell r="H336">
            <v>3386353</v>
          </cell>
          <cell r="I336">
            <v>19318288</v>
          </cell>
          <cell r="J336" t="str">
            <v>FU</v>
          </cell>
          <cell r="K336" t="str">
            <v>JAIME AUGUSTO MEJIA CASTAÑEDA</v>
          </cell>
          <cell r="L336" t="str">
            <v>SEMESTRAL</v>
          </cell>
          <cell r="M336">
            <v>43616</v>
          </cell>
          <cell r="N336">
            <v>43228</v>
          </cell>
          <cell r="O336" t="str">
            <v>BI HOGAR CATEGORIA E</v>
          </cell>
          <cell r="P336" t="str">
            <v>BI</v>
          </cell>
          <cell r="Q336">
            <v>565</v>
          </cell>
          <cell r="R336" t="str">
            <v>Bogota</v>
          </cell>
          <cell r="S336" t="str">
            <v>CGR</v>
          </cell>
        </row>
        <row r="337">
          <cell r="A337">
            <v>16711</v>
          </cell>
          <cell r="B337" t="str">
            <v>Activo</v>
          </cell>
          <cell r="C337">
            <v>6000000</v>
          </cell>
          <cell r="D337">
            <v>4602110.2</v>
          </cell>
          <cell r="E337">
            <v>4</v>
          </cell>
          <cell r="F337">
            <v>564</v>
          </cell>
          <cell r="G337">
            <v>1</v>
          </cell>
          <cell r="H337">
            <v>1681067</v>
          </cell>
          <cell r="I337">
            <v>52222969</v>
          </cell>
          <cell r="J337" t="str">
            <v>FU</v>
          </cell>
          <cell r="K337" t="str">
            <v>ROSA HELENA TIRADO OCHOA</v>
          </cell>
          <cell r="L337" t="str">
            <v>SEMESTRAL</v>
          </cell>
          <cell r="M337">
            <v>43585</v>
          </cell>
          <cell r="N337">
            <v>43216</v>
          </cell>
          <cell r="O337" t="str">
            <v>BI HOGAR CATEGORIA D</v>
          </cell>
          <cell r="P337" t="str">
            <v>BI</v>
          </cell>
          <cell r="Q337">
            <v>564</v>
          </cell>
          <cell r="R337" t="str">
            <v>Bogota</v>
          </cell>
          <cell r="S337" t="str">
            <v>CGR</v>
          </cell>
        </row>
        <row r="338">
          <cell r="A338">
            <v>16709</v>
          </cell>
          <cell r="B338" t="str">
            <v>Activo</v>
          </cell>
          <cell r="C338">
            <v>11953002</v>
          </cell>
          <cell r="D338">
            <v>9187877.7699999996</v>
          </cell>
          <cell r="E338">
            <v>4</v>
          </cell>
          <cell r="F338">
            <v>565</v>
          </cell>
          <cell r="G338">
            <v>1</v>
          </cell>
          <cell r="H338">
            <v>3386353</v>
          </cell>
          <cell r="I338">
            <v>55153971</v>
          </cell>
          <cell r="J338" t="str">
            <v>FU</v>
          </cell>
          <cell r="K338" t="str">
            <v>YENNY ISABEL SANCHEZ YAGUE</v>
          </cell>
          <cell r="L338" t="str">
            <v>SEMESTRAL</v>
          </cell>
          <cell r="M338">
            <v>43585</v>
          </cell>
          <cell r="N338">
            <v>43216</v>
          </cell>
          <cell r="O338" t="str">
            <v>BI HOGAR CATEGORIA E</v>
          </cell>
          <cell r="P338" t="str">
            <v>BI</v>
          </cell>
          <cell r="Q338">
            <v>565</v>
          </cell>
          <cell r="R338" t="str">
            <v>Bogota</v>
          </cell>
          <cell r="S338" t="str">
            <v>CGR</v>
          </cell>
        </row>
        <row r="339">
          <cell r="A339">
            <v>16707</v>
          </cell>
          <cell r="B339" t="str">
            <v>Activo</v>
          </cell>
          <cell r="C339">
            <v>9500000</v>
          </cell>
          <cell r="D339">
            <v>7286679.6500000004</v>
          </cell>
          <cell r="E339">
            <v>4</v>
          </cell>
          <cell r="F339">
            <v>546</v>
          </cell>
          <cell r="G339">
            <v>1</v>
          </cell>
          <cell r="H339">
            <v>2661689</v>
          </cell>
          <cell r="I339">
            <v>26995235</v>
          </cell>
          <cell r="J339" t="str">
            <v>FU</v>
          </cell>
          <cell r="K339" t="str">
            <v>NOLBIS TORRES CUJIA</v>
          </cell>
          <cell r="L339" t="str">
            <v>SEMESTRAL</v>
          </cell>
          <cell r="M339">
            <v>43616</v>
          </cell>
          <cell r="N339">
            <v>43228</v>
          </cell>
          <cell r="O339" t="str">
            <v>BI RECREACION  CATEGORIA D</v>
          </cell>
          <cell r="P339" t="str">
            <v>BI</v>
          </cell>
          <cell r="Q339">
            <v>546</v>
          </cell>
          <cell r="R339" t="str">
            <v>Barranquilla</v>
          </cell>
          <cell r="S339" t="str">
            <v>CGR</v>
          </cell>
        </row>
        <row r="340">
          <cell r="A340">
            <v>16706</v>
          </cell>
          <cell r="B340" t="str">
            <v>Activo</v>
          </cell>
          <cell r="C340">
            <v>4000000</v>
          </cell>
          <cell r="D340">
            <v>3259073.17</v>
          </cell>
          <cell r="E340">
            <v>30</v>
          </cell>
          <cell r="F340">
            <v>563</v>
          </cell>
          <cell r="G340">
            <v>6</v>
          </cell>
          <cell r="H340">
            <v>146646</v>
          </cell>
          <cell r="I340">
            <v>51979640</v>
          </cell>
          <cell r="J340" t="str">
            <v>FU</v>
          </cell>
          <cell r="K340" t="str">
            <v>LEONOR VELASCO DAZA</v>
          </cell>
          <cell r="L340" t="str">
            <v>MENSUAL</v>
          </cell>
          <cell r="M340">
            <v>43465</v>
          </cell>
          <cell r="N340">
            <v>43242</v>
          </cell>
          <cell r="O340" t="str">
            <v>BI HOGAR CATEGORIA C</v>
          </cell>
          <cell r="P340" t="str">
            <v>BI</v>
          </cell>
          <cell r="Q340">
            <v>563</v>
          </cell>
          <cell r="R340" t="str">
            <v>Bogota</v>
          </cell>
          <cell r="S340" t="str">
            <v>CGR</v>
          </cell>
        </row>
        <row r="341">
          <cell r="A341">
            <v>16705</v>
          </cell>
          <cell r="B341" t="str">
            <v>Activo</v>
          </cell>
          <cell r="C341">
            <v>4200000</v>
          </cell>
          <cell r="D341">
            <v>3663172.36</v>
          </cell>
          <cell r="E341">
            <v>48</v>
          </cell>
          <cell r="F341">
            <v>563</v>
          </cell>
          <cell r="G341">
            <v>7</v>
          </cell>
          <cell r="H341">
            <v>101559</v>
          </cell>
          <cell r="I341">
            <v>21203898</v>
          </cell>
          <cell r="J341" t="str">
            <v>FU</v>
          </cell>
          <cell r="K341" t="str">
            <v>CARLINA DIAZ VELASCO</v>
          </cell>
          <cell r="L341" t="str">
            <v>MENSUAL</v>
          </cell>
          <cell r="M341">
            <v>43496</v>
          </cell>
          <cell r="N341">
            <v>43228</v>
          </cell>
          <cell r="O341" t="str">
            <v>BI HOGAR CATEGORIA C</v>
          </cell>
          <cell r="P341" t="str">
            <v>BI</v>
          </cell>
          <cell r="Q341">
            <v>563</v>
          </cell>
          <cell r="R341" t="str">
            <v>Tunja</v>
          </cell>
          <cell r="S341" t="str">
            <v>CGR</v>
          </cell>
        </row>
        <row r="342">
          <cell r="A342">
            <v>16702</v>
          </cell>
          <cell r="B342" t="str">
            <v>Activo</v>
          </cell>
          <cell r="C342">
            <v>6300000</v>
          </cell>
          <cell r="D342">
            <v>4810908.99</v>
          </cell>
          <cell r="E342">
            <v>4</v>
          </cell>
          <cell r="F342">
            <v>563</v>
          </cell>
          <cell r="G342">
            <v>1</v>
          </cell>
          <cell r="H342">
            <v>1725444</v>
          </cell>
          <cell r="I342">
            <v>52095534</v>
          </cell>
          <cell r="J342" t="str">
            <v>FU</v>
          </cell>
          <cell r="K342" t="str">
            <v>BLANCA ROCIO PUENTES CORREDOR</v>
          </cell>
          <cell r="L342" t="str">
            <v>SEMESTRAL</v>
          </cell>
          <cell r="M342">
            <v>43585</v>
          </cell>
          <cell r="N342">
            <v>43216</v>
          </cell>
          <cell r="O342" t="str">
            <v>BI HOGAR CATEGORIA C</v>
          </cell>
          <cell r="P342" t="str">
            <v>BI</v>
          </cell>
          <cell r="Q342">
            <v>563</v>
          </cell>
          <cell r="R342" t="str">
            <v>Bogota</v>
          </cell>
          <cell r="S342" t="str">
            <v>CGR</v>
          </cell>
        </row>
        <row r="343">
          <cell r="A343">
            <v>16701</v>
          </cell>
          <cell r="B343" t="str">
            <v>Activo</v>
          </cell>
          <cell r="C343">
            <v>11953002</v>
          </cell>
          <cell r="D343">
            <v>9187884.7699999996</v>
          </cell>
          <cell r="E343">
            <v>4</v>
          </cell>
          <cell r="F343">
            <v>565</v>
          </cell>
          <cell r="G343">
            <v>1</v>
          </cell>
          <cell r="H343">
            <v>3386353</v>
          </cell>
          <cell r="I343">
            <v>91110257</v>
          </cell>
          <cell r="J343" t="str">
            <v>FU</v>
          </cell>
          <cell r="K343" t="str">
            <v>HERNANDO MEDINA</v>
          </cell>
          <cell r="L343" t="str">
            <v>SEMESTRAL</v>
          </cell>
          <cell r="M343">
            <v>43616</v>
          </cell>
          <cell r="N343">
            <v>43228</v>
          </cell>
          <cell r="O343" t="str">
            <v>BI HOGAR CATEGORIA E</v>
          </cell>
          <cell r="P343" t="str">
            <v>BI</v>
          </cell>
          <cell r="Q343">
            <v>565</v>
          </cell>
          <cell r="R343" t="str">
            <v>Bucaramanga</v>
          </cell>
          <cell r="S343" t="str">
            <v>CGR</v>
          </cell>
        </row>
        <row r="344">
          <cell r="A344">
            <v>16700</v>
          </cell>
          <cell r="B344" t="str">
            <v>Activo</v>
          </cell>
          <cell r="C344">
            <v>7900000</v>
          </cell>
          <cell r="D344">
            <v>3070583.35</v>
          </cell>
          <cell r="E344">
            <v>3</v>
          </cell>
          <cell r="F344">
            <v>540</v>
          </cell>
          <cell r="G344">
            <v>2</v>
          </cell>
          <cell r="H344">
            <v>2082214</v>
          </cell>
          <cell r="I344">
            <v>51754726</v>
          </cell>
          <cell r="J344" t="str">
            <v>FU</v>
          </cell>
          <cell r="K344" t="str">
            <v>EMILSE ESTHER PERDOMO VARGAS</v>
          </cell>
          <cell r="L344" t="str">
            <v>SEMESTRAL</v>
          </cell>
          <cell r="M344">
            <v>43769</v>
          </cell>
          <cell r="N344">
            <v>43216</v>
          </cell>
          <cell r="O344" t="str">
            <v>BI EDUCACION  CATEGORIA D</v>
          </cell>
          <cell r="P344" t="str">
            <v>BI</v>
          </cell>
          <cell r="Q344">
            <v>540</v>
          </cell>
          <cell r="R344" t="str">
            <v>Bogota</v>
          </cell>
          <cell r="S344" t="str">
            <v>CGR</v>
          </cell>
        </row>
        <row r="345">
          <cell r="A345">
            <v>16698</v>
          </cell>
          <cell r="B345" t="str">
            <v>Activo</v>
          </cell>
          <cell r="C345">
            <v>2300000</v>
          </cell>
          <cell r="D345">
            <v>2005690.88</v>
          </cell>
          <cell r="E345">
            <v>48</v>
          </cell>
          <cell r="F345">
            <v>563</v>
          </cell>
          <cell r="G345">
            <v>7</v>
          </cell>
          <cell r="H345">
            <v>55610</v>
          </cell>
          <cell r="I345">
            <v>42131173</v>
          </cell>
          <cell r="J345" t="str">
            <v>FU</v>
          </cell>
          <cell r="K345" t="str">
            <v>ROSA ALMIVIA MUÑETON RUIZ</v>
          </cell>
          <cell r="L345" t="str">
            <v>MENSUAL</v>
          </cell>
          <cell r="M345">
            <v>43465</v>
          </cell>
          <cell r="N345">
            <v>43216</v>
          </cell>
          <cell r="O345" t="str">
            <v>BI HOGAR CATEGORIA C</v>
          </cell>
          <cell r="P345" t="str">
            <v>BI</v>
          </cell>
          <cell r="Q345">
            <v>563</v>
          </cell>
          <cell r="R345" t="str">
            <v>P.Inirida-S.Felipe-</v>
          </cell>
          <cell r="S345" t="str">
            <v>CGR</v>
          </cell>
        </row>
        <row r="346">
          <cell r="A346">
            <v>16697</v>
          </cell>
          <cell r="B346" t="str">
            <v>Activo</v>
          </cell>
          <cell r="C346">
            <v>10000000</v>
          </cell>
          <cell r="D346">
            <v>8002541.2400000002</v>
          </cell>
          <cell r="E346">
            <v>48</v>
          </cell>
          <cell r="F346">
            <v>564</v>
          </cell>
          <cell r="G346">
            <v>6</v>
          </cell>
          <cell r="H346">
            <v>224483</v>
          </cell>
          <cell r="I346">
            <v>37080126</v>
          </cell>
          <cell r="J346" t="str">
            <v>FU</v>
          </cell>
          <cell r="K346" t="str">
            <v>SANDRA VIVIANA PAZ PASUY</v>
          </cell>
          <cell r="L346" t="str">
            <v>MENSUAL</v>
          </cell>
          <cell r="M346">
            <v>43465</v>
          </cell>
          <cell r="N346">
            <v>43228</v>
          </cell>
          <cell r="O346" t="str">
            <v>BI HOGAR CATEGORIA D</v>
          </cell>
          <cell r="P346" t="str">
            <v>BI</v>
          </cell>
          <cell r="Q346">
            <v>564</v>
          </cell>
          <cell r="R346" t="str">
            <v>P.Inirida-S.Felipe-</v>
          </cell>
          <cell r="S346" t="str">
            <v>CGR</v>
          </cell>
        </row>
        <row r="347">
          <cell r="A347">
            <v>16696</v>
          </cell>
          <cell r="B347" t="str">
            <v>Activo</v>
          </cell>
          <cell r="C347">
            <v>6410202</v>
          </cell>
          <cell r="D347">
            <v>5618747.1799999997</v>
          </cell>
          <cell r="E347">
            <v>48</v>
          </cell>
          <cell r="F347">
            <v>564</v>
          </cell>
          <cell r="G347">
            <v>7</v>
          </cell>
          <cell r="H347">
            <v>160851</v>
          </cell>
          <cell r="I347">
            <v>52368068</v>
          </cell>
          <cell r="J347" t="str">
            <v>FU</v>
          </cell>
          <cell r="K347" t="str">
            <v>EDNA XIOMARA RIVERA VERA</v>
          </cell>
          <cell r="L347" t="str">
            <v>MENSUAL</v>
          </cell>
          <cell r="M347">
            <v>43465</v>
          </cell>
          <cell r="N347">
            <v>43216</v>
          </cell>
          <cell r="O347" t="str">
            <v>BI HOGAR CATEGORIA D</v>
          </cell>
          <cell r="P347" t="str">
            <v>BI</v>
          </cell>
          <cell r="Q347">
            <v>564</v>
          </cell>
          <cell r="R347" t="str">
            <v>Bogota</v>
          </cell>
          <cell r="S347" t="str">
            <v>CGR</v>
          </cell>
        </row>
        <row r="348">
          <cell r="A348">
            <v>16695</v>
          </cell>
          <cell r="B348" t="str">
            <v>Activo</v>
          </cell>
          <cell r="C348">
            <v>10312394</v>
          </cell>
          <cell r="D348">
            <v>9186231.0500000007</v>
          </cell>
          <cell r="E348">
            <v>48</v>
          </cell>
          <cell r="F348">
            <v>551</v>
          </cell>
          <cell r="G348">
            <v>6</v>
          </cell>
          <cell r="H348">
            <v>249360</v>
          </cell>
          <cell r="I348">
            <v>59830746</v>
          </cell>
          <cell r="J348" t="str">
            <v>FU</v>
          </cell>
          <cell r="K348" t="str">
            <v>VICKY LORENA DELGADO VELASCO</v>
          </cell>
          <cell r="L348" t="str">
            <v>MENSUAL</v>
          </cell>
          <cell r="M348">
            <v>43465</v>
          </cell>
          <cell r="N348">
            <v>43228</v>
          </cell>
          <cell r="O348" t="str">
            <v>BI MEJORAS LOCATIVAS CATEGORIA C</v>
          </cell>
          <cell r="P348" t="str">
            <v>BI</v>
          </cell>
          <cell r="Q348">
            <v>551</v>
          </cell>
          <cell r="R348" t="str">
            <v>Pasto</v>
          </cell>
          <cell r="S348" t="str">
            <v>CGR</v>
          </cell>
        </row>
        <row r="349">
          <cell r="A349">
            <v>16694</v>
          </cell>
          <cell r="B349" t="str">
            <v>Activo</v>
          </cell>
          <cell r="C349">
            <v>10400000</v>
          </cell>
          <cell r="D349">
            <v>7976995.6799999997</v>
          </cell>
          <cell r="E349">
            <v>4</v>
          </cell>
          <cell r="F349">
            <v>546</v>
          </cell>
          <cell r="G349">
            <v>1</v>
          </cell>
          <cell r="H349">
            <v>2913849</v>
          </cell>
          <cell r="I349">
            <v>66733485</v>
          </cell>
          <cell r="J349" t="str">
            <v>FU</v>
          </cell>
          <cell r="K349" t="str">
            <v>MONICA AMPARO QUIÑONES MENESES</v>
          </cell>
          <cell r="L349" t="str">
            <v>SEMESTRAL</v>
          </cell>
          <cell r="M349">
            <v>43585</v>
          </cell>
          <cell r="N349">
            <v>43210</v>
          </cell>
          <cell r="O349" t="str">
            <v>BI RECREACION  CATEGORIA D</v>
          </cell>
          <cell r="P349" t="str">
            <v>BI</v>
          </cell>
          <cell r="Q349">
            <v>546</v>
          </cell>
          <cell r="R349" t="str">
            <v>Valledupar</v>
          </cell>
          <cell r="S349" t="str">
            <v>CGR</v>
          </cell>
        </row>
        <row r="350">
          <cell r="A350">
            <v>16693</v>
          </cell>
          <cell r="B350" t="str">
            <v>Activo</v>
          </cell>
          <cell r="C350">
            <v>3500000</v>
          </cell>
          <cell r="D350">
            <v>2196989.5699999998</v>
          </cell>
          <cell r="E350">
            <v>18</v>
          </cell>
          <cell r="F350">
            <v>564</v>
          </cell>
          <cell r="G350">
            <v>7</v>
          </cell>
          <cell r="H350">
            <v>209276</v>
          </cell>
          <cell r="I350">
            <v>41711871</v>
          </cell>
          <cell r="J350" t="str">
            <v>FU</v>
          </cell>
          <cell r="K350" t="str">
            <v>BEATRIZ WALTEROS ZARTA</v>
          </cell>
          <cell r="L350" t="str">
            <v>MENSUAL</v>
          </cell>
          <cell r="M350">
            <v>43465</v>
          </cell>
          <cell r="N350">
            <v>43210</v>
          </cell>
          <cell r="O350" t="str">
            <v>BI HOGAR CATEGORIA D</v>
          </cell>
          <cell r="P350" t="str">
            <v>BI</v>
          </cell>
          <cell r="Q350">
            <v>564</v>
          </cell>
          <cell r="R350" t="str">
            <v>Bogota</v>
          </cell>
          <cell r="S350" t="str">
            <v>CGR</v>
          </cell>
        </row>
        <row r="351">
          <cell r="A351">
            <v>16692</v>
          </cell>
          <cell r="B351" t="str">
            <v>Activo</v>
          </cell>
          <cell r="C351">
            <v>5000000</v>
          </cell>
          <cell r="D351">
            <v>3835093.5</v>
          </cell>
          <cell r="E351">
            <v>4</v>
          </cell>
          <cell r="F351">
            <v>546</v>
          </cell>
          <cell r="G351">
            <v>1</v>
          </cell>
          <cell r="H351">
            <v>1400889</v>
          </cell>
          <cell r="I351">
            <v>64574253</v>
          </cell>
          <cell r="J351" t="str">
            <v>FU</v>
          </cell>
          <cell r="K351" t="str">
            <v>LILIA ROSA MANCHEGO PERDOMO</v>
          </cell>
          <cell r="L351" t="str">
            <v>SEMESTRAL</v>
          </cell>
          <cell r="M351">
            <v>43585</v>
          </cell>
          <cell r="N351">
            <v>43210</v>
          </cell>
          <cell r="O351" t="str">
            <v>BI RECREACION  CATEGORIA D</v>
          </cell>
          <cell r="P351" t="str">
            <v>BI</v>
          </cell>
          <cell r="Q351">
            <v>546</v>
          </cell>
          <cell r="R351" t="str">
            <v>Valledupar</v>
          </cell>
          <cell r="S351" t="str">
            <v>CGR</v>
          </cell>
        </row>
        <row r="352">
          <cell r="A352">
            <v>16691</v>
          </cell>
          <cell r="B352" t="str">
            <v>Activo</v>
          </cell>
          <cell r="C352">
            <v>3737244</v>
          </cell>
          <cell r="D352">
            <v>2866529.58</v>
          </cell>
          <cell r="E352">
            <v>4</v>
          </cell>
          <cell r="F352">
            <v>564</v>
          </cell>
          <cell r="G352">
            <v>1</v>
          </cell>
          <cell r="H352">
            <v>1047093</v>
          </cell>
          <cell r="I352">
            <v>46374723</v>
          </cell>
          <cell r="J352" t="str">
            <v>FU</v>
          </cell>
          <cell r="K352" t="str">
            <v>SANDRA LILIANA BERDUGO RINCÓN</v>
          </cell>
          <cell r="L352" t="str">
            <v>SEMESTRAL</v>
          </cell>
          <cell r="M352">
            <v>43585</v>
          </cell>
          <cell r="N352">
            <v>43214</v>
          </cell>
          <cell r="O352" t="str">
            <v>BI HOGAR CATEGORIA D</v>
          </cell>
          <cell r="P352" t="str">
            <v>BI</v>
          </cell>
          <cell r="Q352">
            <v>564</v>
          </cell>
          <cell r="R352" t="str">
            <v>Yopal</v>
          </cell>
          <cell r="S352" t="str">
            <v>CGR</v>
          </cell>
        </row>
        <row r="353">
          <cell r="A353">
            <v>16680</v>
          </cell>
          <cell r="B353" t="str">
            <v>Activo</v>
          </cell>
          <cell r="C353">
            <v>4000000</v>
          </cell>
          <cell r="D353">
            <v>3069371</v>
          </cell>
          <cell r="E353">
            <v>24</v>
          </cell>
          <cell r="F353">
            <v>564</v>
          </cell>
          <cell r="G353">
            <v>6</v>
          </cell>
          <cell r="H353">
            <v>183547</v>
          </cell>
          <cell r="I353">
            <v>46375013</v>
          </cell>
          <cell r="J353" t="str">
            <v>FU</v>
          </cell>
          <cell r="K353" t="str">
            <v>DIANA MARCELA PEREZ ARGUELLO</v>
          </cell>
          <cell r="L353" t="str">
            <v>MENSUAL</v>
          </cell>
          <cell r="M353">
            <v>43465</v>
          </cell>
          <cell r="N353">
            <v>43242</v>
          </cell>
          <cell r="O353" t="str">
            <v>BI HOGAR CATEGORIA D</v>
          </cell>
          <cell r="P353" t="str">
            <v>BI</v>
          </cell>
          <cell r="Q353">
            <v>564</v>
          </cell>
          <cell r="R353" t="str">
            <v>Bogota</v>
          </cell>
          <cell r="S353" t="str">
            <v>FBS</v>
          </cell>
        </row>
        <row r="354">
          <cell r="A354">
            <v>16679</v>
          </cell>
          <cell r="B354" t="str">
            <v>Activo</v>
          </cell>
          <cell r="C354">
            <v>10400000</v>
          </cell>
          <cell r="D354">
            <v>7976995.6799999997</v>
          </cell>
          <cell r="E354">
            <v>4</v>
          </cell>
          <cell r="F354">
            <v>546</v>
          </cell>
          <cell r="G354">
            <v>1</v>
          </cell>
          <cell r="H354">
            <v>2913849</v>
          </cell>
          <cell r="I354">
            <v>85451294</v>
          </cell>
          <cell r="J354" t="str">
            <v>FU</v>
          </cell>
          <cell r="K354" t="str">
            <v>GILBERTO SEGUNDO BOLAÑO PACHECO</v>
          </cell>
          <cell r="L354" t="str">
            <v>SEMESTRAL</v>
          </cell>
          <cell r="M354">
            <v>43585</v>
          </cell>
          <cell r="N354">
            <v>43214</v>
          </cell>
          <cell r="O354" t="str">
            <v>BI RECREACION  CATEGORIA D</v>
          </cell>
          <cell r="P354" t="str">
            <v>BI</v>
          </cell>
          <cell r="Q354">
            <v>546</v>
          </cell>
          <cell r="R354" t="str">
            <v>Santa Marta</v>
          </cell>
          <cell r="S354" t="str">
            <v>CGR</v>
          </cell>
        </row>
        <row r="355">
          <cell r="A355">
            <v>16678</v>
          </cell>
          <cell r="B355" t="str">
            <v>Activo</v>
          </cell>
          <cell r="C355">
            <v>3800000</v>
          </cell>
          <cell r="D355">
            <v>2888523.39</v>
          </cell>
          <cell r="E355">
            <v>4</v>
          </cell>
          <cell r="F355">
            <v>561</v>
          </cell>
          <cell r="G355">
            <v>1</v>
          </cell>
          <cell r="H355">
            <v>1016599</v>
          </cell>
          <cell r="I355">
            <v>51797251</v>
          </cell>
          <cell r="J355" t="str">
            <v>FU</v>
          </cell>
          <cell r="K355" t="str">
            <v>LUZ LEIDY AYURE ALBA</v>
          </cell>
          <cell r="L355" t="str">
            <v>SEMESTRAL</v>
          </cell>
          <cell r="M355">
            <v>43585</v>
          </cell>
          <cell r="N355">
            <v>43208</v>
          </cell>
          <cell r="O355" t="str">
            <v>BI HOGAR CATEGORIA A</v>
          </cell>
          <cell r="P355" t="str">
            <v>BI</v>
          </cell>
          <cell r="Q355">
            <v>561</v>
          </cell>
          <cell r="R355" t="str">
            <v>Bogota</v>
          </cell>
          <cell r="S355" t="str">
            <v>CGR</v>
          </cell>
        </row>
        <row r="356">
          <cell r="A356">
            <v>16677</v>
          </cell>
          <cell r="B356" t="str">
            <v>Activo</v>
          </cell>
          <cell r="C356">
            <v>3800000</v>
          </cell>
          <cell r="D356">
            <v>2888523.39</v>
          </cell>
          <cell r="E356">
            <v>4</v>
          </cell>
          <cell r="F356">
            <v>561</v>
          </cell>
          <cell r="G356">
            <v>1</v>
          </cell>
          <cell r="H356">
            <v>1016599</v>
          </cell>
          <cell r="I356">
            <v>51979142</v>
          </cell>
          <cell r="J356" t="str">
            <v>FU</v>
          </cell>
          <cell r="K356" t="str">
            <v>NELCY MARLEM GONZALEZ ROMERO</v>
          </cell>
          <cell r="L356" t="str">
            <v>SEMESTRAL</v>
          </cell>
          <cell r="M356">
            <v>43585</v>
          </cell>
          <cell r="N356">
            <v>43210</v>
          </cell>
          <cell r="O356" t="str">
            <v>BI HOGAR CATEGORIA A</v>
          </cell>
          <cell r="P356" t="str">
            <v>BI</v>
          </cell>
          <cell r="Q356">
            <v>561</v>
          </cell>
          <cell r="R356" t="str">
            <v>Bogota</v>
          </cell>
          <cell r="S356" t="str">
            <v>CGR</v>
          </cell>
        </row>
        <row r="357">
          <cell r="A357">
            <v>16676</v>
          </cell>
          <cell r="B357" t="str">
            <v>Activo</v>
          </cell>
          <cell r="C357">
            <v>11127000</v>
          </cell>
          <cell r="D357">
            <v>9752077.6799999997</v>
          </cell>
          <cell r="E357">
            <v>48</v>
          </cell>
          <cell r="F357">
            <v>564</v>
          </cell>
          <cell r="G357">
            <v>7</v>
          </cell>
          <cell r="H357">
            <v>279196</v>
          </cell>
          <cell r="I357">
            <v>34050183</v>
          </cell>
          <cell r="J357" t="str">
            <v>FU</v>
          </cell>
          <cell r="K357" t="str">
            <v>LADY GOMEZ VANEGAS</v>
          </cell>
          <cell r="L357" t="str">
            <v>MENSUAL</v>
          </cell>
          <cell r="M357">
            <v>43465</v>
          </cell>
          <cell r="N357">
            <v>43214</v>
          </cell>
          <cell r="O357" t="str">
            <v>BI HOGAR CATEGORIA D</v>
          </cell>
          <cell r="P357" t="str">
            <v>BI</v>
          </cell>
          <cell r="Q357">
            <v>564</v>
          </cell>
          <cell r="R357" t="str">
            <v>Santa Marta</v>
          </cell>
          <cell r="S357" t="str">
            <v>CGR</v>
          </cell>
        </row>
        <row r="358">
          <cell r="A358">
            <v>16675</v>
          </cell>
          <cell r="B358" t="str">
            <v>Activo</v>
          </cell>
          <cell r="C358">
            <v>6300000</v>
          </cell>
          <cell r="D358">
            <v>4810908.99</v>
          </cell>
          <cell r="E358">
            <v>4</v>
          </cell>
          <cell r="F358">
            <v>563</v>
          </cell>
          <cell r="G358">
            <v>1</v>
          </cell>
          <cell r="H358">
            <v>1725444</v>
          </cell>
          <cell r="I358">
            <v>51906483</v>
          </cell>
          <cell r="J358" t="str">
            <v>FU</v>
          </cell>
          <cell r="K358" t="str">
            <v>MARIA DEL PILAR RODRIGUEZ RODRIGUEZ</v>
          </cell>
          <cell r="L358" t="str">
            <v>SEMESTRAL</v>
          </cell>
          <cell r="M358">
            <v>43585</v>
          </cell>
          <cell r="N358">
            <v>43210</v>
          </cell>
          <cell r="O358" t="str">
            <v>BI HOGAR CATEGORIA C</v>
          </cell>
          <cell r="P358" t="str">
            <v>BI</v>
          </cell>
          <cell r="Q358">
            <v>563</v>
          </cell>
          <cell r="R358" t="str">
            <v>Bogota</v>
          </cell>
          <cell r="S358" t="str">
            <v>CGR</v>
          </cell>
        </row>
        <row r="359">
          <cell r="A359">
            <v>16674</v>
          </cell>
          <cell r="B359" t="str">
            <v>Activo</v>
          </cell>
          <cell r="C359">
            <v>12187375</v>
          </cell>
          <cell r="D359">
            <v>9368031.8800000008</v>
          </cell>
          <cell r="E359">
            <v>4</v>
          </cell>
          <cell r="F359">
            <v>565</v>
          </cell>
          <cell r="G359">
            <v>1</v>
          </cell>
          <cell r="H359">
            <v>3452752</v>
          </cell>
          <cell r="I359">
            <v>19307744</v>
          </cell>
          <cell r="J359" t="str">
            <v>FU</v>
          </cell>
          <cell r="K359" t="str">
            <v>EDUARDO LOPEZ SANCHEZ</v>
          </cell>
          <cell r="L359" t="str">
            <v>SEMESTRAL</v>
          </cell>
          <cell r="M359">
            <v>43585</v>
          </cell>
          <cell r="N359">
            <v>43210</v>
          </cell>
          <cell r="O359" t="str">
            <v>BI HOGAR CATEGORIA E</v>
          </cell>
          <cell r="P359" t="str">
            <v>BI</v>
          </cell>
          <cell r="Q359">
            <v>565</v>
          </cell>
          <cell r="R359" t="str">
            <v>Bogota</v>
          </cell>
          <cell r="S359" t="str">
            <v>CGR</v>
          </cell>
        </row>
        <row r="360">
          <cell r="A360">
            <v>16673</v>
          </cell>
          <cell r="B360" t="str">
            <v>Activo</v>
          </cell>
          <cell r="C360">
            <v>11640505</v>
          </cell>
          <cell r="D360">
            <v>10202135.85</v>
          </cell>
          <cell r="E360">
            <v>48</v>
          </cell>
          <cell r="F360">
            <v>564</v>
          </cell>
          <cell r="G360">
            <v>7</v>
          </cell>
          <cell r="H360">
            <v>292081</v>
          </cell>
          <cell r="I360">
            <v>46376180</v>
          </cell>
          <cell r="J360" t="str">
            <v>FU</v>
          </cell>
          <cell r="K360" t="str">
            <v>RUBY YADIRA BONILLA CAMARGO</v>
          </cell>
          <cell r="L360" t="str">
            <v>MENSUAL</v>
          </cell>
          <cell r="M360">
            <v>43465</v>
          </cell>
          <cell r="N360">
            <v>43210</v>
          </cell>
          <cell r="O360" t="str">
            <v>BI HOGAR CATEGORIA D</v>
          </cell>
          <cell r="P360" t="str">
            <v>BI</v>
          </cell>
          <cell r="Q360">
            <v>564</v>
          </cell>
          <cell r="R360" t="str">
            <v>Suba</v>
          </cell>
          <cell r="S360" t="str">
            <v>CGR</v>
          </cell>
        </row>
        <row r="361">
          <cell r="A361">
            <v>16670</v>
          </cell>
          <cell r="B361" t="str">
            <v>Activo</v>
          </cell>
          <cell r="C361">
            <v>10000000</v>
          </cell>
          <cell r="D361">
            <v>7702885.5</v>
          </cell>
          <cell r="E361">
            <v>4</v>
          </cell>
          <cell r="F361">
            <v>542</v>
          </cell>
          <cell r="G361">
            <v>1</v>
          </cell>
          <cell r="H361">
            <v>2864195</v>
          </cell>
          <cell r="I361">
            <v>63347807</v>
          </cell>
          <cell r="J361" t="str">
            <v>FU</v>
          </cell>
          <cell r="K361" t="str">
            <v>CLAUDIA PATRICIA TIRADO PLATA</v>
          </cell>
          <cell r="L361" t="str">
            <v>SEMESTRAL</v>
          </cell>
          <cell r="M361">
            <v>43555</v>
          </cell>
          <cell r="N361">
            <v>43182</v>
          </cell>
          <cell r="O361" t="str">
            <v>BI EDUCACION  CATEGORIA F</v>
          </cell>
          <cell r="P361" t="str">
            <v>BI</v>
          </cell>
          <cell r="Q361">
            <v>542</v>
          </cell>
          <cell r="R361" t="str">
            <v>Medellin</v>
          </cell>
          <cell r="S361" t="str">
            <v>CGR</v>
          </cell>
        </row>
        <row r="362">
          <cell r="A362">
            <v>16669</v>
          </cell>
          <cell r="B362" t="str">
            <v>Activo</v>
          </cell>
          <cell r="C362">
            <v>10312394</v>
          </cell>
          <cell r="D362">
            <v>8800312.9900000002</v>
          </cell>
          <cell r="E362">
            <v>48</v>
          </cell>
          <cell r="F362">
            <v>563</v>
          </cell>
          <cell r="G362">
            <v>8</v>
          </cell>
          <cell r="H362">
            <v>249334</v>
          </cell>
          <cell r="I362">
            <v>51855286</v>
          </cell>
          <cell r="J362" t="str">
            <v>FU</v>
          </cell>
          <cell r="K362" t="str">
            <v>JANETH ORTIZ DUEÑAS</v>
          </cell>
          <cell r="L362" t="str">
            <v>MENSUAL</v>
          </cell>
          <cell r="M362">
            <v>43465</v>
          </cell>
          <cell r="N362">
            <v>43182</v>
          </cell>
          <cell r="O362" t="str">
            <v>BI HOGAR CATEGORIA C</v>
          </cell>
          <cell r="P362" t="str">
            <v>BI</v>
          </cell>
          <cell r="Q362">
            <v>563</v>
          </cell>
          <cell r="R362" t="str">
            <v>Bogota</v>
          </cell>
          <cell r="S362" t="str">
            <v>CGR</v>
          </cell>
        </row>
        <row r="363">
          <cell r="A363">
            <v>16668</v>
          </cell>
          <cell r="B363" t="str">
            <v>Activo</v>
          </cell>
          <cell r="C363">
            <v>6000000</v>
          </cell>
          <cell r="D363">
            <v>4581823.8</v>
          </cell>
          <cell r="E363">
            <v>4</v>
          </cell>
          <cell r="F363">
            <v>563</v>
          </cell>
          <cell r="G363">
            <v>1</v>
          </cell>
          <cell r="H363">
            <v>1643280</v>
          </cell>
          <cell r="I363">
            <v>8732974</v>
          </cell>
          <cell r="J363" t="str">
            <v>FU</v>
          </cell>
          <cell r="K363" t="str">
            <v>JUAN CARLOS ROSALES FERNANDEZ</v>
          </cell>
          <cell r="L363" t="str">
            <v>SEMESTRAL</v>
          </cell>
          <cell r="M363">
            <v>43555</v>
          </cell>
          <cell r="N363">
            <v>43182</v>
          </cell>
          <cell r="O363" t="str">
            <v>BI HOGAR CATEGORIA C</v>
          </cell>
          <cell r="P363" t="str">
            <v>BI</v>
          </cell>
          <cell r="Q363">
            <v>563</v>
          </cell>
          <cell r="R363" t="str">
            <v>Barranquilla</v>
          </cell>
          <cell r="S363" t="str">
            <v>CGR</v>
          </cell>
        </row>
        <row r="364">
          <cell r="A364">
            <v>16666</v>
          </cell>
          <cell r="B364" t="str">
            <v>Activo</v>
          </cell>
          <cell r="C364">
            <v>5638509</v>
          </cell>
          <cell r="D364">
            <v>4305770.63</v>
          </cell>
          <cell r="E364">
            <v>4</v>
          </cell>
          <cell r="F364">
            <v>563</v>
          </cell>
          <cell r="G364">
            <v>1</v>
          </cell>
          <cell r="H364">
            <v>1544275</v>
          </cell>
          <cell r="I364">
            <v>51968759</v>
          </cell>
          <cell r="J364" t="str">
            <v>FU</v>
          </cell>
          <cell r="K364" t="str">
            <v>ADRIANA JANETH MORA JAVELA</v>
          </cell>
          <cell r="L364" t="str">
            <v>SEMESTRAL</v>
          </cell>
          <cell r="M364">
            <v>43555</v>
          </cell>
          <cell r="N364">
            <v>43182</v>
          </cell>
          <cell r="O364" t="str">
            <v>BI HOGAR CATEGORIA C</v>
          </cell>
          <cell r="P364" t="str">
            <v>BI</v>
          </cell>
          <cell r="Q364">
            <v>563</v>
          </cell>
          <cell r="R364" t="str">
            <v>Bogota</v>
          </cell>
          <cell r="S364" t="str">
            <v>CGR</v>
          </cell>
        </row>
        <row r="365">
          <cell r="A365">
            <v>16664</v>
          </cell>
          <cell r="B365" t="str">
            <v>Activo</v>
          </cell>
          <cell r="C365">
            <v>10400000</v>
          </cell>
          <cell r="D365">
            <v>7976995.6799999997</v>
          </cell>
          <cell r="E365">
            <v>4</v>
          </cell>
          <cell r="F365">
            <v>564</v>
          </cell>
          <cell r="G365">
            <v>1</v>
          </cell>
          <cell r="H365">
            <v>2913849</v>
          </cell>
          <cell r="I365">
            <v>40026369</v>
          </cell>
          <cell r="J365" t="str">
            <v>FU</v>
          </cell>
          <cell r="K365" t="str">
            <v>NANCY STELLA MONTANEZ PEREZ</v>
          </cell>
          <cell r="L365" t="str">
            <v>SEMESTRAL</v>
          </cell>
          <cell r="M365">
            <v>43555</v>
          </cell>
          <cell r="N365">
            <v>43182</v>
          </cell>
          <cell r="O365" t="str">
            <v>BI HOGAR CATEGORIA D</v>
          </cell>
          <cell r="P365" t="str">
            <v>BI</v>
          </cell>
          <cell r="Q365">
            <v>564</v>
          </cell>
          <cell r="R365" t="str">
            <v>Tunja</v>
          </cell>
          <cell r="S365" t="str">
            <v>CGR</v>
          </cell>
        </row>
        <row r="366">
          <cell r="A366">
            <v>16663</v>
          </cell>
          <cell r="B366" t="str">
            <v>Activo</v>
          </cell>
          <cell r="C366">
            <v>11249884</v>
          </cell>
          <cell r="D366">
            <v>8502547.8499999996</v>
          </cell>
          <cell r="E366">
            <v>30</v>
          </cell>
          <cell r="F366">
            <v>564</v>
          </cell>
          <cell r="G366">
            <v>8</v>
          </cell>
          <cell r="H366">
            <v>422404</v>
          </cell>
          <cell r="I366">
            <v>20370152</v>
          </cell>
          <cell r="J366" t="str">
            <v>FU</v>
          </cell>
          <cell r="K366" t="str">
            <v>CLAUDIA YANETH DUANCA ROMERO</v>
          </cell>
          <cell r="L366" t="str">
            <v>MENSUAL</v>
          </cell>
          <cell r="M366">
            <v>43465</v>
          </cell>
          <cell r="N366">
            <v>43182</v>
          </cell>
          <cell r="O366" t="str">
            <v>BI HOGAR CATEGORIA D</v>
          </cell>
          <cell r="P366" t="str">
            <v>BI</v>
          </cell>
          <cell r="Q366">
            <v>564</v>
          </cell>
          <cell r="R366" t="str">
            <v>Bogota</v>
          </cell>
          <cell r="S366" t="str">
            <v>CGR</v>
          </cell>
        </row>
        <row r="367">
          <cell r="A367">
            <v>16662</v>
          </cell>
          <cell r="B367" t="str">
            <v>Activo</v>
          </cell>
          <cell r="C367">
            <v>10368000</v>
          </cell>
          <cell r="D367">
            <v>7969538.1399999997</v>
          </cell>
          <cell r="E367">
            <v>4</v>
          </cell>
          <cell r="F367">
            <v>541</v>
          </cell>
          <cell r="G367">
            <v>1</v>
          </cell>
          <cell r="H367">
            <v>2937313</v>
          </cell>
          <cell r="I367">
            <v>52551171</v>
          </cell>
          <cell r="J367" t="str">
            <v>FU</v>
          </cell>
          <cell r="K367" t="str">
            <v>TERESA BONILLA DE LA TORRE</v>
          </cell>
          <cell r="L367" t="str">
            <v>SEMESTRAL</v>
          </cell>
          <cell r="M367">
            <v>43555</v>
          </cell>
          <cell r="N367">
            <v>43182</v>
          </cell>
          <cell r="O367" t="str">
            <v>BI EDUCACION CATEGORIA E</v>
          </cell>
          <cell r="P367" t="str">
            <v>BI</v>
          </cell>
          <cell r="Q367">
            <v>541</v>
          </cell>
          <cell r="R367" t="str">
            <v>Bogota</v>
          </cell>
          <cell r="S367" t="str">
            <v>CGR</v>
          </cell>
        </row>
        <row r="368">
          <cell r="A368">
            <v>16661</v>
          </cell>
          <cell r="B368" t="str">
            <v>Activo</v>
          </cell>
          <cell r="C368">
            <v>9600000</v>
          </cell>
          <cell r="D368">
            <v>8191403.1799999997</v>
          </cell>
          <cell r="E368">
            <v>48</v>
          </cell>
          <cell r="F368">
            <v>563</v>
          </cell>
          <cell r="G368">
            <v>8</v>
          </cell>
          <cell r="H368">
            <v>232098</v>
          </cell>
          <cell r="I368">
            <v>27168813</v>
          </cell>
          <cell r="J368" t="str">
            <v>FU</v>
          </cell>
          <cell r="K368" t="str">
            <v>GABRIELA SANCHEZ CASTILLO</v>
          </cell>
          <cell r="L368" t="str">
            <v>MENSUAL</v>
          </cell>
          <cell r="M368">
            <v>43465</v>
          </cell>
          <cell r="N368">
            <v>43182</v>
          </cell>
          <cell r="O368" t="str">
            <v>BI HOGAR CATEGORIA C</v>
          </cell>
          <cell r="P368" t="str">
            <v>BI</v>
          </cell>
          <cell r="Q368">
            <v>563</v>
          </cell>
          <cell r="R368" t="str">
            <v>Cali</v>
          </cell>
          <cell r="S368" t="str">
            <v>CGR</v>
          </cell>
        </row>
        <row r="369">
          <cell r="A369">
            <v>16660</v>
          </cell>
          <cell r="B369" t="str">
            <v>Activo</v>
          </cell>
          <cell r="C369">
            <v>10412612</v>
          </cell>
          <cell r="D369">
            <v>9125960.1600000001</v>
          </cell>
          <cell r="E369">
            <v>48</v>
          </cell>
          <cell r="F369">
            <v>546</v>
          </cell>
          <cell r="G369">
            <v>7</v>
          </cell>
          <cell r="H369">
            <v>261271</v>
          </cell>
          <cell r="I369">
            <v>55160437</v>
          </cell>
          <cell r="J369" t="str">
            <v>FU</v>
          </cell>
          <cell r="K369" t="str">
            <v>MARIA FERNANDA SILVA RODIGUEZ</v>
          </cell>
          <cell r="L369" t="str">
            <v>MENSUAL</v>
          </cell>
          <cell r="M369">
            <v>43465</v>
          </cell>
          <cell r="N369">
            <v>43201</v>
          </cell>
          <cell r="O369" t="str">
            <v>BI RECREACION  CATEGORIA D</v>
          </cell>
          <cell r="P369" t="str">
            <v>BI</v>
          </cell>
          <cell r="Q369">
            <v>546</v>
          </cell>
          <cell r="R369" t="str">
            <v>Neiva</v>
          </cell>
          <cell r="S369" t="str">
            <v>CGR</v>
          </cell>
        </row>
        <row r="370">
          <cell r="A370">
            <v>16654</v>
          </cell>
          <cell r="B370" t="str">
            <v>Activo</v>
          </cell>
          <cell r="C370">
            <v>10400000</v>
          </cell>
          <cell r="D370">
            <v>7976995.6799999997</v>
          </cell>
          <cell r="E370">
            <v>4</v>
          </cell>
          <cell r="F370">
            <v>564</v>
          </cell>
          <cell r="G370">
            <v>1</v>
          </cell>
          <cell r="H370">
            <v>2913849</v>
          </cell>
          <cell r="I370">
            <v>28553780</v>
          </cell>
          <cell r="J370" t="str">
            <v>FU</v>
          </cell>
          <cell r="K370" t="str">
            <v>JOHANNA MARCELA TRUJILLO RODRIGUEZ</v>
          </cell>
          <cell r="L370" t="str">
            <v>SEMESTRAL</v>
          </cell>
          <cell r="M370">
            <v>43585</v>
          </cell>
          <cell r="N370">
            <v>43201</v>
          </cell>
          <cell r="O370" t="str">
            <v>BI HOGAR CATEGORIA D</v>
          </cell>
          <cell r="P370" t="str">
            <v>BI</v>
          </cell>
          <cell r="Q370">
            <v>564</v>
          </cell>
          <cell r="R370" t="str">
            <v>San Jose Guaviare</v>
          </cell>
          <cell r="S370" t="str">
            <v>CGR</v>
          </cell>
        </row>
        <row r="371">
          <cell r="A371">
            <v>16653</v>
          </cell>
          <cell r="B371" t="str">
            <v>Activo</v>
          </cell>
          <cell r="C371">
            <v>11640505</v>
          </cell>
          <cell r="D371">
            <v>9330549.7400000002</v>
          </cell>
          <cell r="E371">
            <v>36</v>
          </cell>
          <cell r="F371">
            <v>564</v>
          </cell>
          <cell r="G371">
            <v>8</v>
          </cell>
          <cell r="H371">
            <v>372550</v>
          </cell>
          <cell r="I371">
            <v>23972940</v>
          </cell>
          <cell r="J371" t="str">
            <v>FU</v>
          </cell>
          <cell r="K371" t="str">
            <v>MERY JUDITH RODRIGUEZ REYES</v>
          </cell>
          <cell r="L371" t="str">
            <v>MENSUAL</v>
          </cell>
          <cell r="M371">
            <v>43496</v>
          </cell>
          <cell r="N371">
            <v>43214</v>
          </cell>
          <cell r="O371" t="str">
            <v>BI HOGAR CATEGORIA D</v>
          </cell>
          <cell r="P371" t="str">
            <v>BI</v>
          </cell>
          <cell r="Q371">
            <v>564</v>
          </cell>
          <cell r="R371" t="str">
            <v>Bogota</v>
          </cell>
          <cell r="S371" t="str">
            <v>CGR</v>
          </cell>
        </row>
        <row r="372">
          <cell r="A372">
            <v>16652</v>
          </cell>
          <cell r="B372" t="str">
            <v>Activo</v>
          </cell>
          <cell r="C372">
            <v>4000000</v>
          </cell>
          <cell r="D372">
            <v>1380535.55</v>
          </cell>
          <cell r="E372">
            <v>12</v>
          </cell>
          <cell r="F372">
            <v>541</v>
          </cell>
          <cell r="G372">
            <v>8</v>
          </cell>
          <cell r="H372">
            <v>352379</v>
          </cell>
          <cell r="I372">
            <v>3085791</v>
          </cell>
          <cell r="J372" t="str">
            <v>FU</v>
          </cell>
          <cell r="K372" t="str">
            <v>DANIEL REYES GOMEZ</v>
          </cell>
          <cell r="L372" t="str">
            <v>MENSUAL</v>
          </cell>
          <cell r="M372">
            <v>43496</v>
          </cell>
          <cell r="N372">
            <v>43200</v>
          </cell>
          <cell r="O372" t="str">
            <v>BI EDUCACION CATEGORIA E</v>
          </cell>
          <cell r="P372" t="str">
            <v>BI</v>
          </cell>
          <cell r="Q372">
            <v>541</v>
          </cell>
          <cell r="R372" t="str">
            <v>Bogota</v>
          </cell>
          <cell r="S372" t="str">
            <v>CGR</v>
          </cell>
        </row>
        <row r="373">
          <cell r="A373">
            <v>16651</v>
          </cell>
          <cell r="B373" t="str">
            <v>Activo</v>
          </cell>
          <cell r="C373">
            <v>13202989</v>
          </cell>
          <cell r="D373">
            <v>10170111.359999999</v>
          </cell>
          <cell r="E373">
            <v>4</v>
          </cell>
          <cell r="F373">
            <v>548</v>
          </cell>
          <cell r="G373">
            <v>1</v>
          </cell>
          <cell r="H373">
            <v>3781594</v>
          </cell>
          <cell r="I373">
            <v>79542746</v>
          </cell>
          <cell r="J373" t="str">
            <v>FU</v>
          </cell>
          <cell r="K373" t="str">
            <v>ALBERTO TORRES GUTIERREZ</v>
          </cell>
          <cell r="L373" t="str">
            <v>SEMESTRAL</v>
          </cell>
          <cell r="M373">
            <v>43555</v>
          </cell>
          <cell r="N373">
            <v>43182</v>
          </cell>
          <cell r="O373" t="str">
            <v>BI  RECREACION  CATEGORIA F</v>
          </cell>
          <cell r="P373" t="str">
            <v>BI</v>
          </cell>
          <cell r="Q373">
            <v>548</v>
          </cell>
          <cell r="R373" t="str">
            <v>Bogota</v>
          </cell>
          <cell r="S373" t="str">
            <v>CGR</v>
          </cell>
        </row>
        <row r="374">
          <cell r="A374">
            <v>16650</v>
          </cell>
          <cell r="B374" t="str">
            <v>Activo</v>
          </cell>
          <cell r="C374">
            <v>10400000</v>
          </cell>
          <cell r="D374">
            <v>7976995.6799999997</v>
          </cell>
          <cell r="E374">
            <v>4</v>
          </cell>
          <cell r="F374">
            <v>564</v>
          </cell>
          <cell r="G374">
            <v>1</v>
          </cell>
          <cell r="H374">
            <v>2913849</v>
          </cell>
          <cell r="I374">
            <v>73105912</v>
          </cell>
          <cell r="J374" t="str">
            <v>FU</v>
          </cell>
          <cell r="K374" t="str">
            <v>RAFAEL DE JESUS PEREZ ROMERO</v>
          </cell>
          <cell r="L374" t="str">
            <v>SEMESTRAL</v>
          </cell>
          <cell r="M374">
            <v>43555</v>
          </cell>
          <cell r="N374">
            <v>43182</v>
          </cell>
          <cell r="O374" t="str">
            <v>BI HOGAR CATEGORIA D</v>
          </cell>
          <cell r="P374" t="str">
            <v>BI</v>
          </cell>
          <cell r="Q374">
            <v>564</v>
          </cell>
          <cell r="R374" t="str">
            <v>Bogota</v>
          </cell>
          <cell r="S374" t="str">
            <v>CGR</v>
          </cell>
        </row>
        <row r="375">
          <cell r="A375">
            <v>16649</v>
          </cell>
          <cell r="B375" t="str">
            <v>Activo</v>
          </cell>
          <cell r="C375">
            <v>4000000</v>
          </cell>
          <cell r="D375">
            <v>2749025.98</v>
          </cell>
          <cell r="E375">
            <v>24</v>
          </cell>
          <cell r="F375">
            <v>546</v>
          </cell>
          <cell r="G375">
            <v>8</v>
          </cell>
          <cell r="H375">
            <v>183527</v>
          </cell>
          <cell r="I375">
            <v>35520214</v>
          </cell>
          <cell r="J375" t="str">
            <v>FU</v>
          </cell>
          <cell r="K375" t="str">
            <v>ANA ADELINA DUARTE QUINTERO</v>
          </cell>
          <cell r="L375" t="str">
            <v>MENSUAL</v>
          </cell>
          <cell r="M375">
            <v>43465</v>
          </cell>
          <cell r="N375">
            <v>43182</v>
          </cell>
          <cell r="O375" t="str">
            <v>BI RECREACION  CATEGORIA D</v>
          </cell>
          <cell r="P375" t="str">
            <v>BI</v>
          </cell>
          <cell r="Q375">
            <v>546</v>
          </cell>
          <cell r="R375" t="str">
            <v>Facatativa</v>
          </cell>
          <cell r="S375" t="str">
            <v>FBS</v>
          </cell>
        </row>
        <row r="376">
          <cell r="A376">
            <v>16648</v>
          </cell>
          <cell r="B376" t="str">
            <v>Activo</v>
          </cell>
          <cell r="C376">
            <v>10468642</v>
          </cell>
          <cell r="D376">
            <v>8933642.1400000006</v>
          </cell>
          <cell r="E376">
            <v>48</v>
          </cell>
          <cell r="F376">
            <v>563</v>
          </cell>
          <cell r="G376">
            <v>8</v>
          </cell>
          <cell r="H376">
            <v>253112</v>
          </cell>
          <cell r="I376">
            <v>40026481</v>
          </cell>
          <cell r="J376" t="str">
            <v>FU</v>
          </cell>
          <cell r="K376" t="str">
            <v>BLANCA FANNY RAMIREZ</v>
          </cell>
          <cell r="L376" t="str">
            <v>MENSUAL</v>
          </cell>
          <cell r="M376">
            <v>43465</v>
          </cell>
          <cell r="N376">
            <v>43182</v>
          </cell>
          <cell r="O376" t="str">
            <v>BI HOGAR CATEGORIA C</v>
          </cell>
          <cell r="P376" t="str">
            <v>BI</v>
          </cell>
          <cell r="Q376">
            <v>563</v>
          </cell>
          <cell r="R376" t="str">
            <v>Tunja</v>
          </cell>
          <cell r="S376" t="str">
            <v>CGR</v>
          </cell>
        </row>
        <row r="377">
          <cell r="A377">
            <v>16647</v>
          </cell>
          <cell r="B377" t="str">
            <v>Activo</v>
          </cell>
          <cell r="C377">
            <v>10400000</v>
          </cell>
          <cell r="D377">
            <v>8276996.6799999997</v>
          </cell>
          <cell r="E377">
            <v>4</v>
          </cell>
          <cell r="F377">
            <v>564</v>
          </cell>
          <cell r="G377">
            <v>1</v>
          </cell>
          <cell r="H377">
            <v>2913849</v>
          </cell>
          <cell r="I377">
            <v>80074915</v>
          </cell>
          <cell r="J377" t="str">
            <v>FU</v>
          </cell>
          <cell r="K377" t="str">
            <v>CARLOS MAURICIO TRIGOS ORTIZ</v>
          </cell>
          <cell r="L377" t="str">
            <v>SEMESTRAL</v>
          </cell>
          <cell r="M377">
            <v>43555</v>
          </cell>
          <cell r="N377">
            <v>43182</v>
          </cell>
          <cell r="O377" t="str">
            <v>BI HOGAR CATEGORIA D</v>
          </cell>
          <cell r="P377" t="str">
            <v>BI</v>
          </cell>
          <cell r="Q377">
            <v>564</v>
          </cell>
          <cell r="R377" t="str">
            <v>Santa Marta</v>
          </cell>
          <cell r="S377" t="str">
            <v>CGR</v>
          </cell>
        </row>
        <row r="378">
          <cell r="A378">
            <v>16646</v>
          </cell>
          <cell r="B378" t="str">
            <v>Activo</v>
          </cell>
          <cell r="C378">
            <v>4750000</v>
          </cell>
          <cell r="D378">
            <v>3619030.8</v>
          </cell>
          <cell r="E378">
            <v>4</v>
          </cell>
          <cell r="F378">
            <v>562</v>
          </cell>
          <cell r="G378">
            <v>1</v>
          </cell>
          <cell r="H378">
            <v>1285873</v>
          </cell>
          <cell r="I378">
            <v>79708845</v>
          </cell>
          <cell r="J378" t="str">
            <v>FU</v>
          </cell>
          <cell r="K378" t="str">
            <v>ELKIN LEON GUERRERO</v>
          </cell>
          <cell r="L378" t="str">
            <v>SEMESTRAL</v>
          </cell>
          <cell r="M378">
            <v>43555</v>
          </cell>
          <cell r="N378">
            <v>43182</v>
          </cell>
          <cell r="O378" t="str">
            <v>BI HOGAR CATEGORIA B</v>
          </cell>
          <cell r="P378" t="str">
            <v>BI</v>
          </cell>
          <cell r="Q378">
            <v>562</v>
          </cell>
          <cell r="R378" t="str">
            <v>Bogota</v>
          </cell>
          <cell r="S378" t="str">
            <v>CGR</v>
          </cell>
        </row>
        <row r="379">
          <cell r="A379">
            <v>16645</v>
          </cell>
          <cell r="B379" t="str">
            <v>Activo</v>
          </cell>
          <cell r="C379">
            <v>10400000</v>
          </cell>
          <cell r="D379">
            <v>7976995.6799999997</v>
          </cell>
          <cell r="E379">
            <v>4</v>
          </cell>
          <cell r="F379">
            <v>564</v>
          </cell>
          <cell r="G379">
            <v>1</v>
          </cell>
          <cell r="H379">
            <v>2913849</v>
          </cell>
          <cell r="I379">
            <v>52171974</v>
          </cell>
          <cell r="J379" t="str">
            <v>FU</v>
          </cell>
          <cell r="K379" t="str">
            <v>MARIA EUGENIA COSTA ANGARITA</v>
          </cell>
          <cell r="L379" t="str">
            <v>SEMESTRAL</v>
          </cell>
          <cell r="M379">
            <v>43585</v>
          </cell>
          <cell r="N379">
            <v>43201</v>
          </cell>
          <cell r="O379" t="str">
            <v>BI HOGAR CATEGORIA D</v>
          </cell>
          <cell r="P379" t="str">
            <v>BI</v>
          </cell>
          <cell r="Q379">
            <v>564</v>
          </cell>
          <cell r="R379" t="str">
            <v>Santa Marta</v>
          </cell>
          <cell r="S379" t="str">
            <v>CGR</v>
          </cell>
        </row>
        <row r="380">
          <cell r="A380">
            <v>16644</v>
          </cell>
          <cell r="B380" t="str">
            <v>Activo</v>
          </cell>
          <cell r="C380">
            <v>11640505</v>
          </cell>
          <cell r="D380">
            <v>9329713.5099999998</v>
          </cell>
          <cell r="E380">
            <v>36</v>
          </cell>
          <cell r="F380">
            <v>564</v>
          </cell>
          <cell r="G380">
            <v>8</v>
          </cell>
          <cell r="H380">
            <v>372512</v>
          </cell>
          <cell r="I380">
            <v>23943779</v>
          </cell>
          <cell r="J380" t="str">
            <v>FU</v>
          </cell>
          <cell r="K380" t="str">
            <v>MARIA NANCY MARLENY MESA HERNANDEZ</v>
          </cell>
          <cell r="L380" t="str">
            <v>MENSUAL</v>
          </cell>
          <cell r="M380">
            <v>43465</v>
          </cell>
          <cell r="N380">
            <v>43182</v>
          </cell>
          <cell r="O380" t="str">
            <v>BI HOGAR CATEGORIA D</v>
          </cell>
          <cell r="P380" t="str">
            <v>BI</v>
          </cell>
          <cell r="Q380">
            <v>564</v>
          </cell>
          <cell r="R380" t="str">
            <v>Bogota</v>
          </cell>
          <cell r="S380" t="str">
            <v>CGR</v>
          </cell>
        </row>
        <row r="381">
          <cell r="A381">
            <v>16643</v>
          </cell>
          <cell r="B381" t="str">
            <v>Activo</v>
          </cell>
          <cell r="C381">
            <v>11640505</v>
          </cell>
          <cell r="D381">
            <v>10199470.34</v>
          </cell>
          <cell r="E381">
            <v>48</v>
          </cell>
          <cell r="F381">
            <v>564</v>
          </cell>
          <cell r="G381">
            <v>7</v>
          </cell>
          <cell r="H381">
            <v>292096</v>
          </cell>
          <cell r="I381">
            <v>41642059</v>
          </cell>
          <cell r="J381" t="str">
            <v>PEN</v>
          </cell>
          <cell r="K381" t="str">
            <v>LUZ FELISA BONILLA PUENTES</v>
          </cell>
          <cell r="L381" t="str">
            <v>MENSUAL</v>
          </cell>
          <cell r="M381">
            <v>43434</v>
          </cell>
          <cell r="N381">
            <v>43182</v>
          </cell>
          <cell r="O381" t="str">
            <v>BI HOGAR CATEGORIA D</v>
          </cell>
          <cell r="P381" t="str">
            <v>BI</v>
          </cell>
          <cell r="Q381">
            <v>564</v>
          </cell>
          <cell r="R381" t="str">
            <v>Bogota</v>
          </cell>
          <cell r="S381" t="str">
            <v>CGR</v>
          </cell>
        </row>
        <row r="382">
          <cell r="A382">
            <v>16642</v>
          </cell>
          <cell r="B382" t="str">
            <v>Activo</v>
          </cell>
          <cell r="C382">
            <v>5098700</v>
          </cell>
          <cell r="D382">
            <v>3910791.82</v>
          </cell>
          <cell r="E382">
            <v>4</v>
          </cell>
          <cell r="F382">
            <v>564</v>
          </cell>
          <cell r="G382">
            <v>1</v>
          </cell>
          <cell r="H382">
            <v>1428543</v>
          </cell>
          <cell r="I382">
            <v>32659909</v>
          </cell>
          <cell r="J382" t="str">
            <v>FU</v>
          </cell>
          <cell r="K382" t="str">
            <v>CARMEN SOFIA PABA PABA</v>
          </cell>
          <cell r="L382" t="str">
            <v>SEMESTRAL</v>
          </cell>
          <cell r="M382">
            <v>43555</v>
          </cell>
          <cell r="N382">
            <v>43182</v>
          </cell>
          <cell r="O382" t="str">
            <v>BI HOGAR CATEGORIA D</v>
          </cell>
          <cell r="P382" t="str">
            <v>BI</v>
          </cell>
          <cell r="Q382">
            <v>564</v>
          </cell>
          <cell r="R382" t="str">
            <v>Barranquilla</v>
          </cell>
          <cell r="S382" t="str">
            <v>CGR</v>
          </cell>
        </row>
        <row r="383">
          <cell r="A383">
            <v>16641</v>
          </cell>
          <cell r="B383" t="str">
            <v>Activo</v>
          </cell>
          <cell r="C383">
            <v>3000000</v>
          </cell>
          <cell r="D383">
            <v>2280412.15</v>
          </cell>
          <cell r="E383">
            <v>4</v>
          </cell>
          <cell r="F383">
            <v>561</v>
          </cell>
          <cell r="G383">
            <v>1</v>
          </cell>
          <cell r="H383">
            <v>802578</v>
          </cell>
          <cell r="I383">
            <v>20485678</v>
          </cell>
          <cell r="J383" t="str">
            <v>FU</v>
          </cell>
          <cell r="K383" t="str">
            <v>LUZ MERY CASIANO LEON</v>
          </cell>
          <cell r="L383" t="str">
            <v>SEMESTRAL</v>
          </cell>
          <cell r="M383">
            <v>43555</v>
          </cell>
          <cell r="N383">
            <v>43182</v>
          </cell>
          <cell r="O383" t="str">
            <v>BI HOGAR CATEGORIA A</v>
          </cell>
          <cell r="P383" t="str">
            <v>BI</v>
          </cell>
          <cell r="Q383">
            <v>561</v>
          </cell>
          <cell r="R383" t="str">
            <v>Bogota</v>
          </cell>
          <cell r="S383" t="str">
            <v>FBS</v>
          </cell>
        </row>
        <row r="384">
          <cell r="A384">
            <v>16640</v>
          </cell>
          <cell r="B384" t="str">
            <v>Activo</v>
          </cell>
          <cell r="C384">
            <v>2000000</v>
          </cell>
          <cell r="D384">
            <v>1583560.54</v>
          </cell>
          <cell r="E384">
            <v>36</v>
          </cell>
          <cell r="F384">
            <v>561</v>
          </cell>
          <cell r="G384">
            <v>8</v>
          </cell>
          <cell r="H384">
            <v>60415</v>
          </cell>
          <cell r="I384">
            <v>20485678</v>
          </cell>
          <cell r="J384" t="str">
            <v>FU</v>
          </cell>
          <cell r="K384" t="str">
            <v>LUZ MERY CASIANO LEON</v>
          </cell>
          <cell r="L384" t="str">
            <v>MENSUAL</v>
          </cell>
          <cell r="M384">
            <v>43465</v>
          </cell>
          <cell r="N384">
            <v>43182</v>
          </cell>
          <cell r="O384" t="str">
            <v>BI HOGAR CATEGORIA A</v>
          </cell>
          <cell r="P384" t="str">
            <v>BI</v>
          </cell>
          <cell r="Q384">
            <v>561</v>
          </cell>
          <cell r="R384" t="str">
            <v>Bogota</v>
          </cell>
          <cell r="S384" t="str">
            <v>FBS</v>
          </cell>
        </row>
        <row r="385">
          <cell r="A385">
            <v>16639</v>
          </cell>
          <cell r="B385" t="str">
            <v>Activo</v>
          </cell>
          <cell r="C385">
            <v>8822503</v>
          </cell>
          <cell r="D385">
            <v>7528871.3099999996</v>
          </cell>
          <cell r="E385">
            <v>48</v>
          </cell>
          <cell r="F385">
            <v>563</v>
          </cell>
          <cell r="G385">
            <v>8</v>
          </cell>
          <cell r="H385">
            <v>213312</v>
          </cell>
          <cell r="I385">
            <v>19436015</v>
          </cell>
          <cell r="J385" t="str">
            <v>FU</v>
          </cell>
          <cell r="K385" t="str">
            <v>RAFAEL MENDIETA GONZALEZ</v>
          </cell>
          <cell r="L385" t="str">
            <v>MENSUAL</v>
          </cell>
          <cell r="M385">
            <v>43465</v>
          </cell>
          <cell r="N385">
            <v>43182</v>
          </cell>
          <cell r="O385" t="str">
            <v>BI HOGAR CATEGORIA C</v>
          </cell>
          <cell r="P385" t="str">
            <v>BI</v>
          </cell>
          <cell r="Q385">
            <v>563</v>
          </cell>
          <cell r="R385" t="str">
            <v>Bogota</v>
          </cell>
          <cell r="S385" t="str">
            <v>CGR</v>
          </cell>
        </row>
        <row r="386">
          <cell r="A386">
            <v>16638</v>
          </cell>
          <cell r="B386" t="str">
            <v>Activo</v>
          </cell>
          <cell r="C386">
            <v>6679800</v>
          </cell>
          <cell r="D386">
            <v>5733233.2000000002</v>
          </cell>
          <cell r="E386">
            <v>48</v>
          </cell>
          <cell r="F386">
            <v>564</v>
          </cell>
          <cell r="G386">
            <v>8</v>
          </cell>
          <cell r="H386">
            <v>167608</v>
          </cell>
          <cell r="I386">
            <v>63352744</v>
          </cell>
          <cell r="J386" t="str">
            <v>FU</v>
          </cell>
          <cell r="K386" t="str">
            <v>MARÍA ALEXANDRA GONZÁLEZ PALENCIA</v>
          </cell>
          <cell r="L386" t="str">
            <v>MENSUAL</v>
          </cell>
          <cell r="M386">
            <v>43465</v>
          </cell>
          <cell r="N386">
            <v>43182</v>
          </cell>
          <cell r="O386" t="str">
            <v>BI HOGAR CATEGORIA D</v>
          </cell>
          <cell r="P386" t="str">
            <v>BI</v>
          </cell>
          <cell r="Q386">
            <v>564</v>
          </cell>
          <cell r="R386" t="str">
            <v>Bogota</v>
          </cell>
          <cell r="S386" t="str">
            <v>CGR</v>
          </cell>
        </row>
        <row r="387">
          <cell r="A387">
            <v>16637</v>
          </cell>
          <cell r="B387" t="str">
            <v>Activo</v>
          </cell>
          <cell r="C387">
            <v>3000000</v>
          </cell>
          <cell r="D387">
            <v>2544755.2400000002</v>
          </cell>
          <cell r="E387">
            <v>48</v>
          </cell>
          <cell r="F387">
            <v>561</v>
          </cell>
          <cell r="G387">
            <v>8</v>
          </cell>
          <cell r="H387">
            <v>69808</v>
          </cell>
          <cell r="I387">
            <v>36376064</v>
          </cell>
          <cell r="J387" t="str">
            <v>FU</v>
          </cell>
          <cell r="K387" t="str">
            <v>AMELIA VALENCIA QUEBRADA</v>
          </cell>
          <cell r="L387" t="str">
            <v>MENSUAL</v>
          </cell>
          <cell r="M387">
            <v>43465</v>
          </cell>
          <cell r="N387">
            <v>43182</v>
          </cell>
          <cell r="O387" t="str">
            <v>BI HOGAR CATEGORIA A</v>
          </cell>
          <cell r="P387" t="str">
            <v>BI</v>
          </cell>
          <cell r="Q387">
            <v>561</v>
          </cell>
          <cell r="R387" t="str">
            <v>Neiva</v>
          </cell>
          <cell r="S387" t="str">
            <v>CGR</v>
          </cell>
        </row>
        <row r="388">
          <cell r="A388">
            <v>16636</v>
          </cell>
          <cell r="B388" t="str">
            <v>Activo</v>
          </cell>
          <cell r="C388">
            <v>6341259</v>
          </cell>
          <cell r="D388">
            <v>5571827.7000000002</v>
          </cell>
          <cell r="E388">
            <v>48</v>
          </cell>
          <cell r="F388">
            <v>565</v>
          </cell>
          <cell r="G388">
            <v>7</v>
          </cell>
          <cell r="H388">
            <v>162028</v>
          </cell>
          <cell r="I388">
            <v>41666398</v>
          </cell>
          <cell r="J388" t="str">
            <v>FU</v>
          </cell>
          <cell r="K388" t="str">
            <v>MARIA CARMENZA RODRIGUEZ AYARZA</v>
          </cell>
          <cell r="L388" t="str">
            <v>MENSUAL</v>
          </cell>
          <cell r="M388">
            <v>43465</v>
          </cell>
          <cell r="N388">
            <v>43206</v>
          </cell>
          <cell r="O388" t="str">
            <v>BI HOGAR CATEGORIA E</v>
          </cell>
          <cell r="P388" t="str">
            <v>BI</v>
          </cell>
          <cell r="Q388">
            <v>565</v>
          </cell>
          <cell r="R388" t="str">
            <v>Bogota</v>
          </cell>
          <cell r="S388" t="str">
            <v>CGR</v>
          </cell>
        </row>
        <row r="389">
          <cell r="A389">
            <v>16635</v>
          </cell>
          <cell r="B389" t="str">
            <v>Activo</v>
          </cell>
          <cell r="C389">
            <v>7712297</v>
          </cell>
          <cell r="D389">
            <v>6619401.3700000001</v>
          </cell>
          <cell r="E389">
            <v>48</v>
          </cell>
          <cell r="F389">
            <v>564</v>
          </cell>
          <cell r="G389">
            <v>8</v>
          </cell>
          <cell r="H389">
            <v>193515</v>
          </cell>
          <cell r="I389">
            <v>79276747</v>
          </cell>
          <cell r="J389" t="str">
            <v>FU</v>
          </cell>
          <cell r="K389" t="str">
            <v>LUIS FERNANDO GARNICA ARIAS</v>
          </cell>
          <cell r="L389" t="str">
            <v>MENSUAL</v>
          </cell>
          <cell r="M389">
            <v>43465</v>
          </cell>
          <cell r="N389">
            <v>43182</v>
          </cell>
          <cell r="O389" t="str">
            <v>BI HOGAR CATEGORIA D</v>
          </cell>
          <cell r="P389" t="str">
            <v>BI</v>
          </cell>
          <cell r="Q389">
            <v>564</v>
          </cell>
          <cell r="R389" t="str">
            <v>Bogota</v>
          </cell>
          <cell r="S389" t="str">
            <v>CGR</v>
          </cell>
        </row>
        <row r="390">
          <cell r="A390">
            <v>16634</v>
          </cell>
          <cell r="B390" t="str">
            <v>Activo</v>
          </cell>
          <cell r="C390">
            <v>10400000</v>
          </cell>
          <cell r="D390">
            <v>7976995.6799999997</v>
          </cell>
          <cell r="E390">
            <v>4</v>
          </cell>
          <cell r="F390">
            <v>564</v>
          </cell>
          <cell r="G390">
            <v>1</v>
          </cell>
          <cell r="H390">
            <v>2913849</v>
          </cell>
          <cell r="I390">
            <v>19359338</v>
          </cell>
          <cell r="J390" t="str">
            <v>FU</v>
          </cell>
          <cell r="K390" t="str">
            <v>GERMAN DARIO RODRIGUEZ PINILLA</v>
          </cell>
          <cell r="L390" t="str">
            <v>SEMESTRAL</v>
          </cell>
          <cell r="M390">
            <v>43555</v>
          </cell>
          <cell r="N390">
            <v>43182</v>
          </cell>
          <cell r="O390" t="str">
            <v>BI HOGAR CATEGORIA D</v>
          </cell>
          <cell r="P390" t="str">
            <v>BI</v>
          </cell>
          <cell r="Q390">
            <v>564</v>
          </cell>
          <cell r="R390" t="str">
            <v>Bogota</v>
          </cell>
          <cell r="S390" t="str">
            <v>CGR</v>
          </cell>
        </row>
        <row r="391">
          <cell r="A391">
            <v>16633</v>
          </cell>
          <cell r="B391" t="str">
            <v>Activo</v>
          </cell>
          <cell r="C391">
            <v>11953002</v>
          </cell>
          <cell r="D391">
            <v>9187877.7699999996</v>
          </cell>
          <cell r="E391">
            <v>4</v>
          </cell>
          <cell r="F391">
            <v>565</v>
          </cell>
          <cell r="G391">
            <v>1</v>
          </cell>
          <cell r="H391">
            <v>3386353</v>
          </cell>
          <cell r="I391">
            <v>55160337</v>
          </cell>
          <cell r="J391" t="str">
            <v>FU</v>
          </cell>
          <cell r="K391" t="str">
            <v>SONIA MILENA OTALORA MORA</v>
          </cell>
          <cell r="L391" t="str">
            <v>SEMESTRAL</v>
          </cell>
          <cell r="M391">
            <v>43555</v>
          </cell>
          <cell r="N391">
            <v>43182</v>
          </cell>
          <cell r="O391" t="str">
            <v>BI HOGAR CATEGORIA E</v>
          </cell>
          <cell r="P391" t="str">
            <v>BI</v>
          </cell>
          <cell r="Q391">
            <v>565</v>
          </cell>
          <cell r="R391" t="str">
            <v>Neiva</v>
          </cell>
          <cell r="S391" t="str">
            <v>CGR</v>
          </cell>
        </row>
        <row r="392">
          <cell r="A392">
            <v>16632</v>
          </cell>
          <cell r="B392" t="str">
            <v>Activo</v>
          </cell>
          <cell r="C392">
            <v>10400000</v>
          </cell>
          <cell r="D392">
            <v>7976995.6799999997</v>
          </cell>
          <cell r="E392">
            <v>4</v>
          </cell>
          <cell r="F392">
            <v>546</v>
          </cell>
          <cell r="G392">
            <v>1</v>
          </cell>
          <cell r="H392">
            <v>2913849</v>
          </cell>
          <cell r="I392">
            <v>39705292</v>
          </cell>
          <cell r="J392" t="str">
            <v>FU</v>
          </cell>
          <cell r="K392" t="str">
            <v>CLAUDIA MABEL BONILLA DE LA TORRE</v>
          </cell>
          <cell r="L392" t="str">
            <v>SEMESTRAL</v>
          </cell>
          <cell r="M392">
            <v>43555</v>
          </cell>
          <cell r="N392">
            <v>43182</v>
          </cell>
          <cell r="O392" t="str">
            <v>BI RECREACION  CATEGORIA D</v>
          </cell>
          <cell r="P392" t="str">
            <v>BI</v>
          </cell>
          <cell r="Q392">
            <v>546</v>
          </cell>
          <cell r="R392" t="str">
            <v>Bogota</v>
          </cell>
          <cell r="S392" t="str">
            <v>CGR</v>
          </cell>
        </row>
        <row r="393">
          <cell r="A393">
            <v>16631</v>
          </cell>
          <cell r="B393" t="str">
            <v>Activo</v>
          </cell>
          <cell r="C393">
            <v>10000000</v>
          </cell>
          <cell r="D393">
            <v>7670187</v>
          </cell>
          <cell r="E393">
            <v>4</v>
          </cell>
          <cell r="F393">
            <v>564</v>
          </cell>
          <cell r="G393">
            <v>1</v>
          </cell>
          <cell r="H393">
            <v>2801778</v>
          </cell>
          <cell r="I393">
            <v>32623377</v>
          </cell>
          <cell r="J393" t="str">
            <v>FU</v>
          </cell>
          <cell r="K393" t="str">
            <v>AMPARO ZAIT RAMOS MEJIA</v>
          </cell>
          <cell r="L393" t="str">
            <v>SEMESTRAL</v>
          </cell>
          <cell r="M393">
            <v>43555</v>
          </cell>
          <cell r="N393">
            <v>43182</v>
          </cell>
          <cell r="O393" t="str">
            <v>BI HOGAR CATEGORIA D</v>
          </cell>
          <cell r="P393" t="str">
            <v>BI</v>
          </cell>
          <cell r="Q393">
            <v>564</v>
          </cell>
          <cell r="R393" t="str">
            <v>Barranquilla</v>
          </cell>
          <cell r="S393" t="str">
            <v>CGR</v>
          </cell>
        </row>
        <row r="394">
          <cell r="A394">
            <v>16630</v>
          </cell>
          <cell r="B394" t="str">
            <v>Activo</v>
          </cell>
          <cell r="C394">
            <v>10312394</v>
          </cell>
          <cell r="D394">
            <v>7947020.3399999999</v>
          </cell>
          <cell r="E394">
            <v>36</v>
          </cell>
          <cell r="F394">
            <v>563</v>
          </cell>
          <cell r="G394">
            <v>9</v>
          </cell>
          <cell r="H394">
            <v>320763</v>
          </cell>
          <cell r="I394">
            <v>11436302</v>
          </cell>
          <cell r="J394" t="str">
            <v>FU</v>
          </cell>
          <cell r="K394" t="str">
            <v>CELIO JUVENAL JIMENEZ ORTIZ</v>
          </cell>
          <cell r="L394" t="str">
            <v>MENSUAL</v>
          </cell>
          <cell r="M394">
            <v>43496</v>
          </cell>
          <cell r="N394">
            <v>43182</v>
          </cell>
          <cell r="O394" t="str">
            <v>BI HOGAR CATEGORIA C</v>
          </cell>
          <cell r="P394" t="str">
            <v>BI</v>
          </cell>
          <cell r="Q394">
            <v>563</v>
          </cell>
          <cell r="R394" t="str">
            <v>Facatativa</v>
          </cell>
          <cell r="S394" t="str">
            <v>CGR</v>
          </cell>
        </row>
        <row r="395">
          <cell r="A395">
            <v>16629</v>
          </cell>
          <cell r="B395" t="str">
            <v>Activo</v>
          </cell>
          <cell r="C395">
            <v>10312394</v>
          </cell>
          <cell r="D395">
            <v>8800312.9900000002</v>
          </cell>
          <cell r="E395">
            <v>48</v>
          </cell>
          <cell r="F395">
            <v>563</v>
          </cell>
          <cell r="G395">
            <v>8</v>
          </cell>
          <cell r="H395">
            <v>249334</v>
          </cell>
          <cell r="I395">
            <v>25282372</v>
          </cell>
          <cell r="J395" t="str">
            <v>FU</v>
          </cell>
          <cell r="K395" t="str">
            <v>VERONICA ANDREA CASAS  VALENCIA</v>
          </cell>
          <cell r="L395" t="str">
            <v>MENSUAL</v>
          </cell>
          <cell r="M395">
            <v>43465</v>
          </cell>
          <cell r="N395">
            <v>43182</v>
          </cell>
          <cell r="O395" t="str">
            <v>BI HOGAR CATEGORIA C</v>
          </cell>
          <cell r="P395" t="str">
            <v>BI</v>
          </cell>
          <cell r="Q395">
            <v>563</v>
          </cell>
          <cell r="R395" t="str">
            <v>San Andres</v>
          </cell>
          <cell r="S395" t="str">
            <v>CGR</v>
          </cell>
        </row>
        <row r="396">
          <cell r="A396">
            <v>16628</v>
          </cell>
          <cell r="B396" t="str">
            <v>Activo</v>
          </cell>
          <cell r="C396">
            <v>8644589</v>
          </cell>
          <cell r="D396">
            <v>6630555.0700000003</v>
          </cell>
          <cell r="E396">
            <v>4</v>
          </cell>
          <cell r="F396">
            <v>564</v>
          </cell>
          <cell r="G396">
            <v>1</v>
          </cell>
          <cell r="H396">
            <v>2422022</v>
          </cell>
          <cell r="I396">
            <v>15243712</v>
          </cell>
          <cell r="J396" t="str">
            <v>FU</v>
          </cell>
          <cell r="K396" t="str">
            <v>BENJAMIN JOSE QUINTERO VENERA</v>
          </cell>
          <cell r="L396" t="str">
            <v>SEMESTRAL</v>
          </cell>
          <cell r="M396">
            <v>43555</v>
          </cell>
          <cell r="N396">
            <v>43182</v>
          </cell>
          <cell r="O396" t="str">
            <v>BI HOGAR CATEGORIA D</v>
          </cell>
          <cell r="P396" t="str">
            <v>BI</v>
          </cell>
          <cell r="Q396">
            <v>564</v>
          </cell>
          <cell r="R396" t="str">
            <v>San Andres</v>
          </cell>
          <cell r="S396" t="str">
            <v>CGR</v>
          </cell>
        </row>
        <row r="397">
          <cell r="A397">
            <v>16627</v>
          </cell>
          <cell r="B397" t="str">
            <v>Activo</v>
          </cell>
          <cell r="C397">
            <v>11640505</v>
          </cell>
          <cell r="D397">
            <v>5390127.4400000004</v>
          </cell>
          <cell r="E397">
            <v>48</v>
          </cell>
          <cell r="F397">
            <v>564</v>
          </cell>
          <cell r="G397">
            <v>8</v>
          </cell>
          <cell r="H397">
            <v>157588</v>
          </cell>
          <cell r="I397">
            <v>39554214</v>
          </cell>
          <cell r="J397" t="str">
            <v>FU</v>
          </cell>
          <cell r="K397" t="str">
            <v>SILVIA NUBIA VARON REYES</v>
          </cell>
          <cell r="L397" t="str">
            <v>MENSUAL</v>
          </cell>
          <cell r="M397">
            <v>43465</v>
          </cell>
          <cell r="N397">
            <v>43182</v>
          </cell>
          <cell r="O397" t="str">
            <v>BI HOGAR CATEGORIA D</v>
          </cell>
          <cell r="P397" t="str">
            <v>BI</v>
          </cell>
          <cell r="Q397">
            <v>564</v>
          </cell>
          <cell r="R397" t="str">
            <v>Ibague</v>
          </cell>
          <cell r="S397" t="str">
            <v>CGR</v>
          </cell>
        </row>
        <row r="398">
          <cell r="A398">
            <v>16626</v>
          </cell>
          <cell r="B398" t="str">
            <v>Activo</v>
          </cell>
          <cell r="C398">
            <v>3489000</v>
          </cell>
          <cell r="D398">
            <v>2687536.13</v>
          </cell>
          <cell r="E398">
            <v>4</v>
          </cell>
          <cell r="F398">
            <v>566</v>
          </cell>
          <cell r="G398">
            <v>1</v>
          </cell>
          <cell r="H398">
            <v>999318</v>
          </cell>
          <cell r="I398">
            <v>63284016</v>
          </cell>
          <cell r="J398" t="str">
            <v>FU</v>
          </cell>
          <cell r="K398" t="str">
            <v>REBECA INES CASTELLANOS ULLOA</v>
          </cell>
          <cell r="L398" t="str">
            <v>SEMESTRAL</v>
          </cell>
          <cell r="M398">
            <v>43555</v>
          </cell>
          <cell r="N398">
            <v>43182</v>
          </cell>
          <cell r="O398" t="str">
            <v>BI HOGAR CATEGORIA F</v>
          </cell>
          <cell r="P398" t="str">
            <v>BI</v>
          </cell>
          <cell r="Q398">
            <v>566</v>
          </cell>
          <cell r="R398" t="str">
            <v>Bucaramanga</v>
          </cell>
          <cell r="S398" t="str">
            <v>CGR</v>
          </cell>
        </row>
        <row r="399">
          <cell r="A399">
            <v>16625</v>
          </cell>
          <cell r="B399" t="str">
            <v>Activo</v>
          </cell>
          <cell r="C399">
            <v>11640505</v>
          </cell>
          <cell r="D399">
            <v>9329720.6199999992</v>
          </cell>
          <cell r="E399">
            <v>36</v>
          </cell>
          <cell r="F399">
            <v>546</v>
          </cell>
          <cell r="G399">
            <v>8</v>
          </cell>
          <cell r="H399">
            <v>372512</v>
          </cell>
          <cell r="I399">
            <v>41782711</v>
          </cell>
          <cell r="J399" t="str">
            <v>FU</v>
          </cell>
          <cell r="K399" t="str">
            <v>NUBIA MARGARITA ZARATE CUBIDES</v>
          </cell>
          <cell r="L399" t="str">
            <v>MENSUAL</v>
          </cell>
          <cell r="M399">
            <v>43465</v>
          </cell>
          <cell r="N399">
            <v>43182</v>
          </cell>
          <cell r="O399" t="str">
            <v>BI RECREACION  CATEGORIA D</v>
          </cell>
          <cell r="P399" t="str">
            <v>BI</v>
          </cell>
          <cell r="Q399">
            <v>546</v>
          </cell>
          <cell r="R399" t="str">
            <v>Bogota</v>
          </cell>
          <cell r="S399" t="str">
            <v>CGR</v>
          </cell>
        </row>
        <row r="400">
          <cell r="A400">
            <v>16624</v>
          </cell>
          <cell r="B400" t="str">
            <v>Activo</v>
          </cell>
          <cell r="C400">
            <v>6300000</v>
          </cell>
          <cell r="D400">
            <v>4810908.99</v>
          </cell>
          <cell r="E400">
            <v>4</v>
          </cell>
          <cell r="F400">
            <v>563</v>
          </cell>
          <cell r="G400">
            <v>1</v>
          </cell>
          <cell r="H400">
            <v>1725444</v>
          </cell>
          <cell r="I400">
            <v>28253284</v>
          </cell>
          <cell r="J400" t="str">
            <v>FU</v>
          </cell>
          <cell r="K400" t="str">
            <v>MARIA LUISA SALAMANCA FORERO</v>
          </cell>
          <cell r="L400" t="str">
            <v>SEMESTRAL</v>
          </cell>
          <cell r="M400">
            <v>43555</v>
          </cell>
          <cell r="N400">
            <v>43182</v>
          </cell>
          <cell r="O400" t="str">
            <v>BI HOGAR CATEGORIA C</v>
          </cell>
          <cell r="P400" t="str">
            <v>BI</v>
          </cell>
          <cell r="Q400">
            <v>563</v>
          </cell>
          <cell r="R400" t="str">
            <v>Piedecuesta</v>
          </cell>
          <cell r="S400" t="str">
            <v>CGR</v>
          </cell>
        </row>
        <row r="401">
          <cell r="A401">
            <v>16623</v>
          </cell>
          <cell r="B401" t="str">
            <v>Activo</v>
          </cell>
          <cell r="C401">
            <v>8430000</v>
          </cell>
          <cell r="D401">
            <v>6465968.1799999997</v>
          </cell>
          <cell r="E401">
            <v>4</v>
          </cell>
          <cell r="F401">
            <v>546</v>
          </cell>
          <cell r="G401">
            <v>1</v>
          </cell>
          <cell r="H401">
            <v>2361899</v>
          </cell>
          <cell r="I401">
            <v>66827410</v>
          </cell>
          <cell r="J401" t="str">
            <v>FU</v>
          </cell>
          <cell r="K401" t="str">
            <v>NANCY EDID CASTILLO RUIZ</v>
          </cell>
          <cell r="L401" t="str">
            <v>SEMESTRAL</v>
          </cell>
          <cell r="M401">
            <v>43555</v>
          </cell>
          <cell r="N401">
            <v>43182</v>
          </cell>
          <cell r="O401" t="str">
            <v>BI RECREACION  CATEGORIA D</v>
          </cell>
          <cell r="P401" t="str">
            <v>BI</v>
          </cell>
          <cell r="Q401">
            <v>546</v>
          </cell>
          <cell r="R401" t="str">
            <v>Cali</v>
          </cell>
          <cell r="S401" t="str">
            <v>CGR</v>
          </cell>
        </row>
        <row r="402">
          <cell r="A402">
            <v>16621</v>
          </cell>
          <cell r="B402" t="str">
            <v>Activo</v>
          </cell>
          <cell r="C402">
            <v>11953002</v>
          </cell>
          <cell r="D402">
            <v>9187877.7699999996</v>
          </cell>
          <cell r="E402">
            <v>4</v>
          </cell>
          <cell r="F402">
            <v>565</v>
          </cell>
          <cell r="G402">
            <v>1</v>
          </cell>
          <cell r="H402">
            <v>3386353</v>
          </cell>
          <cell r="I402">
            <v>52200487</v>
          </cell>
          <cell r="J402" t="str">
            <v>FU</v>
          </cell>
          <cell r="K402" t="str">
            <v>CAROLINA LOZANO LOZANO</v>
          </cell>
          <cell r="L402" t="str">
            <v>SEMESTRAL</v>
          </cell>
          <cell r="M402">
            <v>43555</v>
          </cell>
          <cell r="N402">
            <v>43182</v>
          </cell>
          <cell r="O402" t="str">
            <v>BI HOGAR CATEGORIA E</v>
          </cell>
          <cell r="P402" t="str">
            <v>BI</v>
          </cell>
          <cell r="Q402">
            <v>565</v>
          </cell>
          <cell r="R402" t="str">
            <v>Ibague</v>
          </cell>
          <cell r="S402" t="str">
            <v>CGR</v>
          </cell>
        </row>
        <row r="403">
          <cell r="A403">
            <v>16620</v>
          </cell>
          <cell r="B403" t="str">
            <v>Activo</v>
          </cell>
          <cell r="C403">
            <v>10556000</v>
          </cell>
          <cell r="D403">
            <v>9060127.7599999998</v>
          </cell>
          <cell r="E403">
            <v>48</v>
          </cell>
          <cell r="F403">
            <v>546</v>
          </cell>
          <cell r="G403">
            <v>8</v>
          </cell>
          <cell r="H403">
            <v>264868</v>
          </cell>
          <cell r="I403">
            <v>31521666</v>
          </cell>
          <cell r="J403" t="str">
            <v>FU</v>
          </cell>
          <cell r="K403" t="str">
            <v>maria isabel arbelaez lourido</v>
          </cell>
          <cell r="L403" t="str">
            <v>MENSUAL</v>
          </cell>
          <cell r="M403">
            <v>43465</v>
          </cell>
          <cell r="N403">
            <v>43182</v>
          </cell>
          <cell r="O403" t="str">
            <v>BI RECREACION  CATEGORIA D</v>
          </cell>
          <cell r="P403" t="str">
            <v>BI</v>
          </cell>
          <cell r="Q403">
            <v>546</v>
          </cell>
          <cell r="R403" t="str">
            <v>Cali</v>
          </cell>
          <cell r="S403" t="str">
            <v>CGR</v>
          </cell>
        </row>
        <row r="404">
          <cell r="A404">
            <v>16618</v>
          </cell>
          <cell r="B404" t="str">
            <v>Activo</v>
          </cell>
          <cell r="C404">
            <v>7000000</v>
          </cell>
          <cell r="D404">
            <v>5345461.0999999996</v>
          </cell>
          <cell r="E404">
            <v>4</v>
          </cell>
          <cell r="F404">
            <v>563</v>
          </cell>
          <cell r="G404">
            <v>1</v>
          </cell>
          <cell r="H404">
            <v>1917160</v>
          </cell>
          <cell r="I404">
            <v>35416463</v>
          </cell>
          <cell r="J404" t="str">
            <v>FU</v>
          </cell>
          <cell r="K404" t="str">
            <v>AURA IDALI ALVARADO POVEDA</v>
          </cell>
          <cell r="L404" t="str">
            <v>SEMESTRAL</v>
          </cell>
          <cell r="M404">
            <v>43555</v>
          </cell>
          <cell r="N404">
            <v>43182</v>
          </cell>
          <cell r="O404" t="str">
            <v>BI HOGAR CATEGORIA C</v>
          </cell>
          <cell r="P404" t="str">
            <v>BI</v>
          </cell>
          <cell r="Q404">
            <v>563</v>
          </cell>
          <cell r="R404" t="str">
            <v>Zipaquira</v>
          </cell>
          <cell r="S404" t="str">
            <v>CGR</v>
          </cell>
        </row>
        <row r="405">
          <cell r="A405">
            <v>16617</v>
          </cell>
          <cell r="B405" t="str">
            <v>Activo</v>
          </cell>
          <cell r="C405">
            <v>2836170</v>
          </cell>
          <cell r="D405">
            <v>2175387.87</v>
          </cell>
          <cell r="E405">
            <v>4</v>
          </cell>
          <cell r="F405">
            <v>564</v>
          </cell>
          <cell r="G405">
            <v>1</v>
          </cell>
          <cell r="H405">
            <v>794632</v>
          </cell>
          <cell r="I405">
            <v>41916251</v>
          </cell>
          <cell r="J405" t="str">
            <v>FU</v>
          </cell>
          <cell r="K405" t="str">
            <v>ELIZABETH TORO QUINTERO</v>
          </cell>
          <cell r="L405" t="str">
            <v>SEMESTRAL</v>
          </cell>
          <cell r="M405">
            <v>43555</v>
          </cell>
          <cell r="N405">
            <v>43182</v>
          </cell>
          <cell r="O405" t="str">
            <v>BI HOGAR CATEGORIA D</v>
          </cell>
          <cell r="P405" t="str">
            <v>BI</v>
          </cell>
          <cell r="Q405">
            <v>564</v>
          </cell>
          <cell r="R405" t="str">
            <v>Armenia</v>
          </cell>
          <cell r="S405" t="str">
            <v>CGR</v>
          </cell>
        </row>
        <row r="406">
          <cell r="A406">
            <v>16616</v>
          </cell>
          <cell r="B406" t="str">
            <v>Activo</v>
          </cell>
          <cell r="C406">
            <v>7962200</v>
          </cell>
          <cell r="D406">
            <v>6753968.2199999997</v>
          </cell>
          <cell r="E406">
            <v>48</v>
          </cell>
          <cell r="F406">
            <v>561</v>
          </cell>
          <cell r="G406">
            <v>8</v>
          </cell>
          <cell r="H406">
            <v>185273</v>
          </cell>
          <cell r="I406">
            <v>33214407</v>
          </cell>
          <cell r="J406" t="str">
            <v>FU</v>
          </cell>
          <cell r="K406" t="str">
            <v>INES DEL CARMEN ARQUEZ BENAVIDES</v>
          </cell>
          <cell r="L406" t="str">
            <v>MENSUAL</v>
          </cell>
          <cell r="M406">
            <v>43465</v>
          </cell>
          <cell r="N406">
            <v>43182</v>
          </cell>
          <cell r="O406" t="str">
            <v>BI HOGAR CATEGORIA A</v>
          </cell>
          <cell r="P406" t="str">
            <v>BI</v>
          </cell>
          <cell r="Q406">
            <v>561</v>
          </cell>
          <cell r="R406" t="str">
            <v>Cartagena</v>
          </cell>
          <cell r="S406" t="str">
            <v>CGR</v>
          </cell>
        </row>
        <row r="407">
          <cell r="A407">
            <v>16615</v>
          </cell>
          <cell r="B407" t="str">
            <v>Activo</v>
          </cell>
          <cell r="C407">
            <v>9500000</v>
          </cell>
          <cell r="D407">
            <v>7286678.6500000004</v>
          </cell>
          <cell r="E407">
            <v>4</v>
          </cell>
          <cell r="F407">
            <v>564</v>
          </cell>
          <cell r="G407">
            <v>1</v>
          </cell>
          <cell r="H407">
            <v>2661689</v>
          </cell>
          <cell r="I407">
            <v>51808301</v>
          </cell>
          <cell r="J407" t="str">
            <v>FU</v>
          </cell>
          <cell r="K407" t="str">
            <v>DORA LILIANA OROZCO GIL</v>
          </cell>
          <cell r="L407" t="str">
            <v>SEMESTRAL</v>
          </cell>
          <cell r="M407">
            <v>43555</v>
          </cell>
          <cell r="N407">
            <v>43182</v>
          </cell>
          <cell r="O407" t="str">
            <v>BI HOGAR CATEGORIA D</v>
          </cell>
          <cell r="P407" t="str">
            <v>BI</v>
          </cell>
          <cell r="Q407">
            <v>564</v>
          </cell>
          <cell r="R407" t="str">
            <v>Bogota</v>
          </cell>
          <cell r="S407" t="str">
            <v>CGR</v>
          </cell>
        </row>
        <row r="408">
          <cell r="A408">
            <v>16614</v>
          </cell>
          <cell r="B408" t="str">
            <v>Activo</v>
          </cell>
          <cell r="C408">
            <v>3000000</v>
          </cell>
          <cell r="D408">
            <v>1527611.9</v>
          </cell>
          <cell r="E408">
            <v>2</v>
          </cell>
          <cell r="F408">
            <v>563</v>
          </cell>
          <cell r="G408">
            <v>1</v>
          </cell>
          <cell r="H408">
            <v>1584933</v>
          </cell>
          <cell r="I408">
            <v>79522175</v>
          </cell>
          <cell r="J408" t="str">
            <v>FU</v>
          </cell>
          <cell r="K408" t="str">
            <v>JORGE RAUL PACHON MONROY</v>
          </cell>
          <cell r="L408" t="str">
            <v>SEMESTRAL</v>
          </cell>
          <cell r="M408">
            <v>43555</v>
          </cell>
          <cell r="N408">
            <v>43182</v>
          </cell>
          <cell r="O408" t="str">
            <v>BI HOGAR CATEGORIA C</v>
          </cell>
          <cell r="P408" t="str">
            <v>BI</v>
          </cell>
          <cell r="Q408">
            <v>563</v>
          </cell>
          <cell r="R408" t="str">
            <v>Bucaramanga</v>
          </cell>
          <cell r="S408" t="str">
            <v>CGR</v>
          </cell>
        </row>
        <row r="409">
          <cell r="A409">
            <v>16613</v>
          </cell>
          <cell r="B409" t="str">
            <v>Activo</v>
          </cell>
          <cell r="C409">
            <v>3500000</v>
          </cell>
          <cell r="D409">
            <v>2968512.66</v>
          </cell>
          <cell r="E409">
            <v>48</v>
          </cell>
          <cell r="F409">
            <v>561</v>
          </cell>
          <cell r="G409">
            <v>8</v>
          </cell>
          <cell r="H409">
            <v>81437</v>
          </cell>
          <cell r="I409">
            <v>42546756</v>
          </cell>
          <cell r="J409" t="str">
            <v>FU</v>
          </cell>
          <cell r="K409" t="str">
            <v>Luz Nelcy Alba Montalvo</v>
          </cell>
          <cell r="L409" t="str">
            <v>MENSUAL</v>
          </cell>
          <cell r="M409">
            <v>43465</v>
          </cell>
          <cell r="N409">
            <v>43182</v>
          </cell>
          <cell r="O409" t="str">
            <v>BI HOGAR CATEGORIA A</v>
          </cell>
          <cell r="P409" t="str">
            <v>BI</v>
          </cell>
          <cell r="Q409">
            <v>561</v>
          </cell>
          <cell r="R409" t="str">
            <v>P.Inirida-S.Felipe-</v>
          </cell>
          <cell r="S409" t="str">
            <v>CGR</v>
          </cell>
        </row>
        <row r="410">
          <cell r="A410">
            <v>16612</v>
          </cell>
          <cell r="B410" t="str">
            <v>Activo</v>
          </cell>
          <cell r="C410">
            <v>8995644</v>
          </cell>
          <cell r="D410">
            <v>6899828.71</v>
          </cell>
          <cell r="E410">
            <v>4</v>
          </cell>
          <cell r="F410">
            <v>564</v>
          </cell>
          <cell r="G410">
            <v>1</v>
          </cell>
          <cell r="H410">
            <v>2520379</v>
          </cell>
          <cell r="I410">
            <v>66837694</v>
          </cell>
          <cell r="J410" t="str">
            <v>FU</v>
          </cell>
          <cell r="K410" t="str">
            <v>BEATRIZ MARIN GOMEZ</v>
          </cell>
          <cell r="L410" t="str">
            <v>SEMESTRAL</v>
          </cell>
          <cell r="M410">
            <v>43555</v>
          </cell>
          <cell r="N410">
            <v>43182</v>
          </cell>
          <cell r="O410" t="str">
            <v>BI HOGAR CATEGORIA D</v>
          </cell>
          <cell r="P410" t="str">
            <v>BI</v>
          </cell>
          <cell r="Q410">
            <v>564</v>
          </cell>
          <cell r="R410" t="str">
            <v>Cali</v>
          </cell>
          <cell r="S410" t="str">
            <v>CGR</v>
          </cell>
        </row>
        <row r="411">
          <cell r="A411">
            <v>16611</v>
          </cell>
          <cell r="B411" t="str">
            <v>Activo</v>
          </cell>
          <cell r="C411">
            <v>11953002</v>
          </cell>
          <cell r="D411">
            <v>9187877.7699999996</v>
          </cell>
          <cell r="E411">
            <v>4</v>
          </cell>
          <cell r="F411">
            <v>565</v>
          </cell>
          <cell r="G411">
            <v>1</v>
          </cell>
          <cell r="H411">
            <v>3386353</v>
          </cell>
          <cell r="I411">
            <v>80157567</v>
          </cell>
          <cell r="J411" t="str">
            <v>FU</v>
          </cell>
          <cell r="K411" t="str">
            <v>RICARDO ARTURO PEÑUELA ORDOÑEZ</v>
          </cell>
          <cell r="L411" t="str">
            <v>SEMESTRAL</v>
          </cell>
          <cell r="M411">
            <v>43555</v>
          </cell>
          <cell r="N411">
            <v>43182</v>
          </cell>
          <cell r="O411" t="str">
            <v>BI HOGAR CATEGORIA E</v>
          </cell>
          <cell r="P411" t="str">
            <v>BI</v>
          </cell>
          <cell r="Q411">
            <v>565</v>
          </cell>
          <cell r="R411" t="str">
            <v>Bogota</v>
          </cell>
          <cell r="S411" t="str">
            <v>CGR</v>
          </cell>
        </row>
        <row r="412">
          <cell r="A412">
            <v>16610</v>
          </cell>
          <cell r="B412" t="str">
            <v>Activo</v>
          </cell>
          <cell r="C412">
            <v>11458002</v>
          </cell>
          <cell r="D412">
            <v>8807391.0299999993</v>
          </cell>
          <cell r="E412">
            <v>4</v>
          </cell>
          <cell r="F412">
            <v>547</v>
          </cell>
          <cell r="G412">
            <v>1</v>
          </cell>
          <cell r="H412">
            <v>3246116</v>
          </cell>
          <cell r="I412">
            <v>51595571</v>
          </cell>
          <cell r="J412" t="str">
            <v>FU</v>
          </cell>
          <cell r="K412" t="str">
            <v>martha corredor villlalba</v>
          </cell>
          <cell r="L412" t="str">
            <v>SEMESTRAL</v>
          </cell>
          <cell r="M412">
            <v>43555</v>
          </cell>
          <cell r="N412">
            <v>43182</v>
          </cell>
          <cell r="O412" t="str">
            <v>BI RECREACION  CATEGORIA E</v>
          </cell>
          <cell r="P412" t="str">
            <v>BI</v>
          </cell>
          <cell r="Q412">
            <v>547</v>
          </cell>
          <cell r="R412" t="str">
            <v>Neiva</v>
          </cell>
          <cell r="S412" t="str">
            <v>CGR</v>
          </cell>
        </row>
        <row r="413">
          <cell r="A413">
            <v>16609</v>
          </cell>
          <cell r="B413" t="str">
            <v>Activo</v>
          </cell>
          <cell r="C413">
            <v>5574055</v>
          </cell>
          <cell r="D413">
            <v>4324308.8899999997</v>
          </cell>
          <cell r="E413">
            <v>36</v>
          </cell>
          <cell r="F413">
            <v>540</v>
          </cell>
          <cell r="G413">
            <v>9</v>
          </cell>
          <cell r="H413">
            <v>178378</v>
          </cell>
          <cell r="I413">
            <v>16476685</v>
          </cell>
          <cell r="J413" t="str">
            <v>FU</v>
          </cell>
          <cell r="K413" t="str">
            <v>Luis Alberto Caicedo Urbano</v>
          </cell>
          <cell r="L413" t="str">
            <v>MENSUAL</v>
          </cell>
          <cell r="M413">
            <v>43496</v>
          </cell>
          <cell r="N413">
            <v>43182</v>
          </cell>
          <cell r="O413" t="str">
            <v>BI EDUCACION  CATEGORIA D</v>
          </cell>
          <cell r="P413" t="str">
            <v>BI</v>
          </cell>
          <cell r="Q413">
            <v>540</v>
          </cell>
          <cell r="R413" t="str">
            <v>Bogota</v>
          </cell>
          <cell r="S413" t="str">
            <v>CGR</v>
          </cell>
        </row>
        <row r="414">
          <cell r="A414">
            <v>16608</v>
          </cell>
          <cell r="B414" t="str">
            <v>Activo</v>
          </cell>
          <cell r="C414">
            <v>10400000</v>
          </cell>
          <cell r="D414">
            <v>7976995.6799999997</v>
          </cell>
          <cell r="E414">
            <v>4</v>
          </cell>
          <cell r="F414">
            <v>564</v>
          </cell>
          <cell r="G414">
            <v>1</v>
          </cell>
          <cell r="H414">
            <v>2913849</v>
          </cell>
          <cell r="I414">
            <v>91294165</v>
          </cell>
          <cell r="J414" t="str">
            <v>FU</v>
          </cell>
          <cell r="K414" t="str">
            <v>Carlos Fernando Cogollo Aponte</v>
          </cell>
          <cell r="L414" t="str">
            <v>SEMESTRAL</v>
          </cell>
          <cell r="M414">
            <v>43555</v>
          </cell>
          <cell r="N414">
            <v>43182</v>
          </cell>
          <cell r="O414" t="str">
            <v>BI HOGAR CATEGORIA D</v>
          </cell>
          <cell r="P414" t="str">
            <v>BI</v>
          </cell>
          <cell r="Q414">
            <v>564</v>
          </cell>
          <cell r="R414" t="str">
            <v>Floridablanca</v>
          </cell>
          <cell r="S414" t="str">
            <v>CGR</v>
          </cell>
        </row>
        <row r="415">
          <cell r="A415">
            <v>16607</v>
          </cell>
          <cell r="B415" t="str">
            <v>Activo</v>
          </cell>
          <cell r="C415">
            <v>5077700</v>
          </cell>
          <cell r="D415">
            <v>3894690.69</v>
          </cell>
          <cell r="E415">
            <v>4</v>
          </cell>
          <cell r="F415">
            <v>564</v>
          </cell>
          <cell r="G415">
            <v>1</v>
          </cell>
          <cell r="H415">
            <v>1422659</v>
          </cell>
          <cell r="I415">
            <v>94319226</v>
          </cell>
          <cell r="J415" t="str">
            <v>FU</v>
          </cell>
          <cell r="K415" t="str">
            <v>JUAN CARLOS DÍAZ GONZÁLEZ</v>
          </cell>
          <cell r="L415" t="str">
            <v>SEMESTRAL</v>
          </cell>
          <cell r="M415">
            <v>43555</v>
          </cell>
          <cell r="N415">
            <v>43182</v>
          </cell>
          <cell r="O415" t="str">
            <v>BI HOGAR CATEGORIA D</v>
          </cell>
          <cell r="P415" t="str">
            <v>BI</v>
          </cell>
          <cell r="Q415">
            <v>564</v>
          </cell>
          <cell r="R415" t="str">
            <v>P.Inirida-S.Felipe-</v>
          </cell>
          <cell r="S415" t="str">
            <v>CGR</v>
          </cell>
        </row>
        <row r="416">
          <cell r="A416">
            <v>16605</v>
          </cell>
          <cell r="B416" t="str">
            <v>Activo</v>
          </cell>
          <cell r="C416">
            <v>3197509</v>
          </cell>
          <cell r="D416">
            <v>2728656.12</v>
          </cell>
          <cell r="E416">
            <v>48</v>
          </cell>
          <cell r="F416">
            <v>563</v>
          </cell>
          <cell r="G416">
            <v>8</v>
          </cell>
          <cell r="H416">
            <v>77310</v>
          </cell>
          <cell r="I416">
            <v>7061022</v>
          </cell>
          <cell r="J416" t="str">
            <v>FU</v>
          </cell>
          <cell r="K416" t="str">
            <v>ANEYDER JIMENEZ FAJARDO</v>
          </cell>
          <cell r="L416" t="str">
            <v>MENSUAL</v>
          </cell>
          <cell r="M416">
            <v>43465</v>
          </cell>
          <cell r="N416">
            <v>43182</v>
          </cell>
          <cell r="O416" t="str">
            <v>BI HOGAR CATEGORIA C</v>
          </cell>
          <cell r="P416" t="str">
            <v>BI</v>
          </cell>
          <cell r="Q416">
            <v>563</v>
          </cell>
          <cell r="R416" t="str">
            <v>P.Inirida-S.Felipe-</v>
          </cell>
          <cell r="S416" t="str">
            <v>CGR</v>
          </cell>
        </row>
        <row r="417">
          <cell r="A417">
            <v>16604</v>
          </cell>
          <cell r="B417" t="str">
            <v>Activo</v>
          </cell>
          <cell r="C417">
            <v>6300000</v>
          </cell>
          <cell r="D417">
            <v>4810908.99</v>
          </cell>
          <cell r="E417">
            <v>4</v>
          </cell>
          <cell r="F417">
            <v>545</v>
          </cell>
          <cell r="G417">
            <v>1</v>
          </cell>
          <cell r="H417">
            <v>1725444</v>
          </cell>
          <cell r="I417">
            <v>73151760</v>
          </cell>
          <cell r="J417" t="str">
            <v>FU</v>
          </cell>
          <cell r="K417" t="str">
            <v>GIL ANTONIO SOSA CANTILLO</v>
          </cell>
          <cell r="L417" t="str">
            <v>SEMESTRAL</v>
          </cell>
          <cell r="M417">
            <v>43555</v>
          </cell>
          <cell r="N417">
            <v>43182</v>
          </cell>
          <cell r="O417" t="str">
            <v>BI RECREACION CATEGORIA C</v>
          </cell>
          <cell r="P417" t="str">
            <v>BI</v>
          </cell>
          <cell r="Q417">
            <v>545</v>
          </cell>
          <cell r="R417" t="str">
            <v>Cartagena</v>
          </cell>
          <cell r="S417" t="str">
            <v>CGR</v>
          </cell>
        </row>
        <row r="418">
          <cell r="A418">
            <v>16603</v>
          </cell>
          <cell r="B418" t="str">
            <v>Activo</v>
          </cell>
          <cell r="C418">
            <v>9340250</v>
          </cell>
          <cell r="D418">
            <v>7164148.9800000004</v>
          </cell>
          <cell r="E418">
            <v>4</v>
          </cell>
          <cell r="F418">
            <v>546</v>
          </cell>
          <cell r="G418">
            <v>1</v>
          </cell>
          <cell r="H418">
            <v>2616930</v>
          </cell>
          <cell r="I418">
            <v>45446783</v>
          </cell>
          <cell r="J418" t="str">
            <v>FU</v>
          </cell>
          <cell r="K418" t="str">
            <v>NURIBEL ZABALETA MUNOZ</v>
          </cell>
          <cell r="L418" t="str">
            <v>SEMESTRAL</v>
          </cell>
          <cell r="M418">
            <v>43555</v>
          </cell>
          <cell r="N418">
            <v>43182</v>
          </cell>
          <cell r="O418" t="str">
            <v>BI RECREACION  CATEGORIA D</v>
          </cell>
          <cell r="P418" t="str">
            <v>BI</v>
          </cell>
          <cell r="Q418">
            <v>546</v>
          </cell>
          <cell r="R418" t="str">
            <v>Cartagena</v>
          </cell>
          <cell r="S418" t="str">
            <v>CGR</v>
          </cell>
        </row>
        <row r="419">
          <cell r="A419">
            <v>16602</v>
          </cell>
          <cell r="B419" t="str">
            <v>Activo</v>
          </cell>
          <cell r="C419">
            <v>2399900</v>
          </cell>
          <cell r="D419">
            <v>2048008.12</v>
          </cell>
          <cell r="E419">
            <v>48</v>
          </cell>
          <cell r="F419">
            <v>563</v>
          </cell>
          <cell r="G419">
            <v>8</v>
          </cell>
          <cell r="H419">
            <v>58025</v>
          </cell>
          <cell r="I419">
            <v>27355918</v>
          </cell>
          <cell r="J419" t="str">
            <v>FU</v>
          </cell>
          <cell r="K419" t="str">
            <v>LUZ MARLENY PANTOJA FERNANDEZ</v>
          </cell>
          <cell r="L419" t="str">
            <v>MENSUAL</v>
          </cell>
          <cell r="M419">
            <v>43465</v>
          </cell>
          <cell r="N419">
            <v>43182</v>
          </cell>
          <cell r="O419" t="str">
            <v>BI HOGAR CATEGORIA C</v>
          </cell>
          <cell r="P419" t="str">
            <v>BI</v>
          </cell>
          <cell r="Q419">
            <v>563</v>
          </cell>
          <cell r="R419" t="str">
            <v>Bogota</v>
          </cell>
          <cell r="S419" t="str">
            <v>CGR</v>
          </cell>
        </row>
        <row r="420">
          <cell r="A420">
            <v>16601</v>
          </cell>
          <cell r="B420" t="str">
            <v>Activo</v>
          </cell>
          <cell r="C420">
            <v>10156400</v>
          </cell>
          <cell r="D420">
            <v>7790148.5599999996</v>
          </cell>
          <cell r="E420">
            <v>4</v>
          </cell>
          <cell r="F420">
            <v>564</v>
          </cell>
          <cell r="G420">
            <v>1</v>
          </cell>
          <cell r="H420">
            <v>2845597</v>
          </cell>
          <cell r="I420">
            <v>93200092</v>
          </cell>
          <cell r="J420" t="str">
            <v>FU</v>
          </cell>
          <cell r="K420" t="str">
            <v>GUILLERMO MONTANA GUZMAN</v>
          </cell>
          <cell r="L420" t="str">
            <v>SEMESTRAL</v>
          </cell>
          <cell r="M420">
            <v>43585</v>
          </cell>
          <cell r="N420">
            <v>43201</v>
          </cell>
          <cell r="O420" t="str">
            <v>BI HOGAR CATEGORIA D</v>
          </cell>
          <cell r="P420" t="str">
            <v>BI</v>
          </cell>
          <cell r="Q420">
            <v>564</v>
          </cell>
          <cell r="R420" t="str">
            <v>Ibague</v>
          </cell>
          <cell r="S420" t="str">
            <v>CGR</v>
          </cell>
        </row>
        <row r="421">
          <cell r="A421">
            <v>16600</v>
          </cell>
          <cell r="B421" t="str">
            <v>Activo</v>
          </cell>
          <cell r="C421">
            <v>10312394</v>
          </cell>
          <cell r="D421">
            <v>8216407.1100000003</v>
          </cell>
          <cell r="E421">
            <v>36</v>
          </cell>
          <cell r="F421">
            <v>563</v>
          </cell>
          <cell r="G421">
            <v>8</v>
          </cell>
          <cell r="H421">
            <v>320763</v>
          </cell>
          <cell r="I421">
            <v>79618383</v>
          </cell>
          <cell r="J421" t="str">
            <v>FU</v>
          </cell>
          <cell r="K421" t="str">
            <v>FRANCISCO EDUARDO CASTILLO HERNANDEZ</v>
          </cell>
          <cell r="L421" t="str">
            <v>MENSUAL</v>
          </cell>
          <cell r="M421">
            <v>43465</v>
          </cell>
          <cell r="N421">
            <v>43182</v>
          </cell>
          <cell r="O421" t="str">
            <v>BI HOGAR CATEGORIA C</v>
          </cell>
          <cell r="P421" t="str">
            <v>BI</v>
          </cell>
          <cell r="Q421">
            <v>563</v>
          </cell>
          <cell r="R421" t="str">
            <v>Bogota</v>
          </cell>
          <cell r="S421" t="str">
            <v>CGR</v>
          </cell>
        </row>
        <row r="422">
          <cell r="A422">
            <v>16594</v>
          </cell>
          <cell r="B422" t="str">
            <v>Activo</v>
          </cell>
          <cell r="C422">
            <v>5062783</v>
          </cell>
          <cell r="D422">
            <v>3866124.95</v>
          </cell>
          <cell r="E422">
            <v>4</v>
          </cell>
          <cell r="F422">
            <v>563</v>
          </cell>
          <cell r="G422">
            <v>1</v>
          </cell>
          <cell r="H422">
            <v>1386595</v>
          </cell>
          <cell r="I422">
            <v>79458976</v>
          </cell>
          <cell r="J422" t="str">
            <v>FU</v>
          </cell>
          <cell r="K422" t="str">
            <v>JOSE GERMAN MACIAS BUSTOS</v>
          </cell>
          <cell r="L422" t="str">
            <v>SEMESTRAL</v>
          </cell>
          <cell r="M422">
            <v>43524</v>
          </cell>
          <cell r="N422">
            <v>43154</v>
          </cell>
          <cell r="O422" t="str">
            <v>BI HOGAR CATEGORIA C</v>
          </cell>
          <cell r="P422" t="str">
            <v>BI</v>
          </cell>
          <cell r="Q422">
            <v>563</v>
          </cell>
          <cell r="R422" t="str">
            <v>Bogota</v>
          </cell>
          <cell r="S422" t="str">
            <v>FBS</v>
          </cell>
        </row>
        <row r="423">
          <cell r="A423">
            <v>16592</v>
          </cell>
          <cell r="B423" t="str">
            <v>Activo</v>
          </cell>
          <cell r="C423">
            <v>10400000</v>
          </cell>
          <cell r="D423">
            <v>7976995.6799999997</v>
          </cell>
          <cell r="E423">
            <v>4</v>
          </cell>
          <cell r="F423">
            <v>564</v>
          </cell>
          <cell r="G423">
            <v>1</v>
          </cell>
          <cell r="H423">
            <v>2913849</v>
          </cell>
          <cell r="I423">
            <v>40015935</v>
          </cell>
          <cell r="J423" t="str">
            <v>FU</v>
          </cell>
          <cell r="K423" t="str">
            <v>MARIA DELFINA GAONA DUARTE</v>
          </cell>
          <cell r="L423" t="str">
            <v>SEMESTRAL</v>
          </cell>
          <cell r="M423">
            <v>43524</v>
          </cell>
          <cell r="N423">
            <v>43154</v>
          </cell>
          <cell r="O423" t="str">
            <v>BI HOGAR CATEGORIA D</v>
          </cell>
          <cell r="P423" t="str">
            <v>BI</v>
          </cell>
          <cell r="Q423">
            <v>564</v>
          </cell>
          <cell r="R423" t="str">
            <v>Bogota</v>
          </cell>
          <cell r="S423" t="str">
            <v>CGR</v>
          </cell>
        </row>
        <row r="424">
          <cell r="A424">
            <v>16591</v>
          </cell>
          <cell r="B424" t="str">
            <v>Activo</v>
          </cell>
          <cell r="C424">
            <v>3125021</v>
          </cell>
          <cell r="D424">
            <v>2116586.69</v>
          </cell>
          <cell r="E424">
            <v>3</v>
          </cell>
          <cell r="F424">
            <v>562</v>
          </cell>
          <cell r="G424">
            <v>1</v>
          </cell>
          <cell r="H424">
            <v>1110345</v>
          </cell>
          <cell r="I424">
            <v>24576153</v>
          </cell>
          <cell r="J424" t="str">
            <v>FU</v>
          </cell>
          <cell r="K424" t="str">
            <v>MARTHA LILIANA ALONSO GAVIRIA</v>
          </cell>
          <cell r="L424" t="str">
            <v>SEMESTRAL</v>
          </cell>
          <cell r="M424">
            <v>43524</v>
          </cell>
          <cell r="N424">
            <v>43154</v>
          </cell>
          <cell r="O424" t="str">
            <v>BI HOGAR CATEGORIA B</v>
          </cell>
          <cell r="P424" t="str">
            <v>BI</v>
          </cell>
          <cell r="Q424">
            <v>562</v>
          </cell>
          <cell r="R424" t="str">
            <v>Bogota</v>
          </cell>
          <cell r="S424" t="str">
            <v>FBS</v>
          </cell>
        </row>
        <row r="425">
          <cell r="A425">
            <v>16590</v>
          </cell>
          <cell r="B425" t="str">
            <v>Activo</v>
          </cell>
          <cell r="C425">
            <v>10400000</v>
          </cell>
          <cell r="D425">
            <v>7976995.6799999997</v>
          </cell>
          <cell r="E425">
            <v>4</v>
          </cell>
          <cell r="F425">
            <v>546</v>
          </cell>
          <cell r="G425">
            <v>1</v>
          </cell>
          <cell r="H425">
            <v>2913849</v>
          </cell>
          <cell r="I425">
            <v>52226626</v>
          </cell>
          <cell r="J425" t="str">
            <v>FU</v>
          </cell>
          <cell r="K425" t="str">
            <v>MARTHA ROCIO VARGAS NAVARRETE</v>
          </cell>
          <cell r="L425" t="str">
            <v>SEMESTRAL</v>
          </cell>
          <cell r="M425">
            <v>43524</v>
          </cell>
          <cell r="N425">
            <v>43154</v>
          </cell>
          <cell r="O425" t="str">
            <v>BI RECREACION  CATEGORIA D</v>
          </cell>
          <cell r="P425" t="str">
            <v>BI</v>
          </cell>
          <cell r="Q425">
            <v>546</v>
          </cell>
          <cell r="R425" t="str">
            <v>Bogota</v>
          </cell>
          <cell r="S425" t="str">
            <v>CGR</v>
          </cell>
        </row>
        <row r="426">
          <cell r="A426">
            <v>16589</v>
          </cell>
          <cell r="B426" t="str">
            <v>Activo</v>
          </cell>
          <cell r="C426">
            <v>11640505</v>
          </cell>
          <cell r="D426">
            <v>9776987.8599999994</v>
          </cell>
          <cell r="E426">
            <v>48</v>
          </cell>
          <cell r="F426">
            <v>564</v>
          </cell>
          <cell r="G426">
            <v>9</v>
          </cell>
          <cell r="H426">
            <v>292067</v>
          </cell>
          <cell r="I426">
            <v>51794866</v>
          </cell>
          <cell r="J426" t="str">
            <v>FU</v>
          </cell>
          <cell r="K426" t="str">
            <v>GRACIELA ROCIO ABRIL CABALLERO</v>
          </cell>
          <cell r="L426" t="str">
            <v>MENSUAL</v>
          </cell>
          <cell r="M426">
            <v>43465</v>
          </cell>
          <cell r="N426">
            <v>43154</v>
          </cell>
          <cell r="O426" t="str">
            <v>BI HOGAR CATEGORIA D</v>
          </cell>
          <cell r="P426" t="str">
            <v>BI</v>
          </cell>
          <cell r="Q426">
            <v>564</v>
          </cell>
          <cell r="R426" t="str">
            <v>Bogota</v>
          </cell>
          <cell r="S426" t="str">
            <v>CGR</v>
          </cell>
        </row>
        <row r="427">
          <cell r="A427">
            <v>16588</v>
          </cell>
          <cell r="B427" t="str">
            <v>Activo</v>
          </cell>
          <cell r="C427">
            <v>4800000</v>
          </cell>
          <cell r="D427">
            <v>3681684.16</v>
          </cell>
          <cell r="E427">
            <v>4</v>
          </cell>
          <cell r="F427">
            <v>564</v>
          </cell>
          <cell r="G427">
            <v>1</v>
          </cell>
          <cell r="H427">
            <v>1344853</v>
          </cell>
          <cell r="I427">
            <v>40764111</v>
          </cell>
          <cell r="J427" t="str">
            <v>FU</v>
          </cell>
          <cell r="K427" t="str">
            <v>SANDRA RAMIREZ HERNANDEZ</v>
          </cell>
          <cell r="L427" t="str">
            <v>SEMESTRAL</v>
          </cell>
          <cell r="M427">
            <v>43555</v>
          </cell>
          <cell r="N427">
            <v>43172</v>
          </cell>
          <cell r="O427" t="str">
            <v>BI HOGAR CATEGORIA D</v>
          </cell>
          <cell r="P427" t="str">
            <v>BI</v>
          </cell>
          <cell r="Q427">
            <v>564</v>
          </cell>
          <cell r="R427" t="str">
            <v>Neiva</v>
          </cell>
          <cell r="S427" t="str">
            <v>CGR</v>
          </cell>
        </row>
        <row r="428">
          <cell r="A428">
            <v>16587</v>
          </cell>
          <cell r="B428" t="str">
            <v>Activo</v>
          </cell>
          <cell r="C428">
            <v>7929400</v>
          </cell>
          <cell r="D428">
            <v>5418996.29</v>
          </cell>
          <cell r="E428">
            <v>3</v>
          </cell>
          <cell r="F428">
            <v>565</v>
          </cell>
          <cell r="G428">
            <v>1</v>
          </cell>
          <cell r="H428">
            <v>2922516</v>
          </cell>
          <cell r="I428">
            <v>22634986</v>
          </cell>
          <cell r="J428" t="str">
            <v>FU</v>
          </cell>
          <cell r="K428" t="str">
            <v>ZORAYA MARIA LINERO BARRAZA</v>
          </cell>
          <cell r="L428" t="str">
            <v>SEMESTRAL</v>
          </cell>
          <cell r="M428">
            <v>43524</v>
          </cell>
          <cell r="N428">
            <v>43154</v>
          </cell>
          <cell r="O428" t="str">
            <v>BI HOGAR CATEGORIA E</v>
          </cell>
          <cell r="P428" t="str">
            <v>BI</v>
          </cell>
          <cell r="Q428">
            <v>565</v>
          </cell>
          <cell r="R428" t="str">
            <v>Barranquilla</v>
          </cell>
          <cell r="S428" t="str">
            <v>CGR</v>
          </cell>
        </row>
        <row r="429">
          <cell r="A429">
            <v>16586</v>
          </cell>
          <cell r="B429" t="str">
            <v>Activo</v>
          </cell>
          <cell r="C429">
            <v>7900000</v>
          </cell>
          <cell r="D429">
            <v>5398908.2800000003</v>
          </cell>
          <cell r="E429">
            <v>3</v>
          </cell>
          <cell r="F429">
            <v>565</v>
          </cell>
          <cell r="G429">
            <v>1</v>
          </cell>
          <cell r="H429">
            <v>2911680</v>
          </cell>
          <cell r="I429">
            <v>33104603</v>
          </cell>
          <cell r="J429" t="str">
            <v>FU</v>
          </cell>
          <cell r="K429" t="str">
            <v>ANA MILENA BONFANTE MUSKUS</v>
          </cell>
          <cell r="L429" t="str">
            <v>SEMESTRAL</v>
          </cell>
          <cell r="M429">
            <v>43555</v>
          </cell>
          <cell r="N429">
            <v>43167</v>
          </cell>
          <cell r="O429" t="str">
            <v>BI HOGAR CATEGORIA E</v>
          </cell>
          <cell r="P429" t="str">
            <v>BI</v>
          </cell>
          <cell r="Q429">
            <v>565</v>
          </cell>
          <cell r="R429" t="str">
            <v>Bogota</v>
          </cell>
          <cell r="S429" t="str">
            <v>CGR</v>
          </cell>
        </row>
        <row r="430">
          <cell r="A430">
            <v>16585</v>
          </cell>
          <cell r="B430" t="str">
            <v>Activo</v>
          </cell>
          <cell r="C430">
            <v>11953002</v>
          </cell>
          <cell r="D430">
            <v>9187877.7699999996</v>
          </cell>
          <cell r="E430">
            <v>4</v>
          </cell>
          <cell r="F430">
            <v>565</v>
          </cell>
          <cell r="G430">
            <v>1</v>
          </cell>
          <cell r="H430">
            <v>3386353</v>
          </cell>
          <cell r="I430">
            <v>19372095</v>
          </cell>
          <cell r="J430" t="str">
            <v>FU</v>
          </cell>
          <cell r="K430" t="str">
            <v>JAVIER FERNANDO BARRIGA CUOTT</v>
          </cell>
          <cell r="L430" t="str">
            <v>SEMESTRAL</v>
          </cell>
          <cell r="M430">
            <v>43524</v>
          </cell>
          <cell r="N430">
            <v>43154</v>
          </cell>
          <cell r="O430" t="str">
            <v>BI HOGAR CATEGORIA E</v>
          </cell>
          <cell r="P430" t="str">
            <v>BI</v>
          </cell>
          <cell r="Q430">
            <v>565</v>
          </cell>
          <cell r="R430" t="str">
            <v>La Calera</v>
          </cell>
          <cell r="S430" t="str">
            <v>CGR</v>
          </cell>
        </row>
        <row r="431">
          <cell r="A431">
            <v>16584</v>
          </cell>
          <cell r="B431" t="str">
            <v>Activo</v>
          </cell>
          <cell r="C431">
            <v>2000000</v>
          </cell>
          <cell r="D431">
            <v>516912.95</v>
          </cell>
          <cell r="E431">
            <v>12</v>
          </cell>
          <cell r="F431">
            <v>564</v>
          </cell>
          <cell r="G431">
            <v>9</v>
          </cell>
          <cell r="H431">
            <v>175271</v>
          </cell>
          <cell r="I431">
            <v>79576218</v>
          </cell>
          <cell r="J431" t="str">
            <v>FU</v>
          </cell>
          <cell r="K431" t="str">
            <v>JOSE LUIS CASALLAS MARTINEZ</v>
          </cell>
          <cell r="L431" t="str">
            <v>MENSUAL</v>
          </cell>
          <cell r="M431">
            <v>43465</v>
          </cell>
          <cell r="N431">
            <v>43154</v>
          </cell>
          <cell r="O431" t="str">
            <v>BI HOGAR CATEGORIA D</v>
          </cell>
          <cell r="P431" t="str">
            <v>BI</v>
          </cell>
          <cell r="Q431">
            <v>564</v>
          </cell>
          <cell r="R431" t="str">
            <v>Bogota</v>
          </cell>
          <cell r="S431" t="str">
            <v>CGR</v>
          </cell>
        </row>
        <row r="432">
          <cell r="A432">
            <v>16583</v>
          </cell>
          <cell r="B432" t="str">
            <v>Activo</v>
          </cell>
          <cell r="C432">
            <v>9500000</v>
          </cell>
          <cell r="D432">
            <v>7901123.3700000001</v>
          </cell>
          <cell r="E432">
            <v>48</v>
          </cell>
          <cell r="F432">
            <v>562</v>
          </cell>
          <cell r="G432">
            <v>9</v>
          </cell>
          <cell r="H432">
            <v>225357</v>
          </cell>
          <cell r="I432">
            <v>80310207</v>
          </cell>
          <cell r="J432" t="str">
            <v>FU</v>
          </cell>
          <cell r="K432" t="str">
            <v>ORLANDO MONCADA CORTES</v>
          </cell>
          <cell r="L432" t="str">
            <v>MENSUAL</v>
          </cell>
          <cell r="M432">
            <v>43465</v>
          </cell>
          <cell r="N432">
            <v>43154</v>
          </cell>
          <cell r="O432" t="str">
            <v>BI HOGAR CATEGORIA B</v>
          </cell>
          <cell r="P432" t="str">
            <v>BI</v>
          </cell>
          <cell r="Q432">
            <v>562</v>
          </cell>
          <cell r="R432" t="str">
            <v>Cachipay</v>
          </cell>
          <cell r="S432" t="str">
            <v>CGR</v>
          </cell>
        </row>
        <row r="433">
          <cell r="A433">
            <v>16582</v>
          </cell>
          <cell r="B433" t="str">
            <v>Activo</v>
          </cell>
          <cell r="C433">
            <v>11562381</v>
          </cell>
          <cell r="D433">
            <v>8968173.3499999996</v>
          </cell>
          <cell r="E433">
            <v>36</v>
          </cell>
          <cell r="F433">
            <v>564</v>
          </cell>
          <cell r="G433">
            <v>9</v>
          </cell>
          <cell r="H433">
            <v>369975</v>
          </cell>
          <cell r="I433">
            <v>12134899</v>
          </cell>
          <cell r="J433" t="str">
            <v>FU</v>
          </cell>
          <cell r="K433" t="str">
            <v>HECTOR RODRIGUEZ</v>
          </cell>
          <cell r="L433" t="str">
            <v>MENSUAL</v>
          </cell>
          <cell r="M433">
            <v>43465</v>
          </cell>
          <cell r="N433">
            <v>43154</v>
          </cell>
          <cell r="O433" t="str">
            <v>BI HOGAR CATEGORIA D</v>
          </cell>
          <cell r="P433" t="str">
            <v>BI</v>
          </cell>
          <cell r="Q433">
            <v>564</v>
          </cell>
          <cell r="R433" t="str">
            <v>Neiva</v>
          </cell>
          <cell r="S433" t="str">
            <v>CGR</v>
          </cell>
        </row>
        <row r="434">
          <cell r="A434">
            <v>16581</v>
          </cell>
          <cell r="B434" t="str">
            <v>Activo</v>
          </cell>
          <cell r="C434">
            <v>10468642</v>
          </cell>
          <cell r="D434">
            <v>8735949.6899999995</v>
          </cell>
          <cell r="E434">
            <v>48</v>
          </cell>
          <cell r="F434">
            <v>563</v>
          </cell>
          <cell r="G434">
            <v>9</v>
          </cell>
          <cell r="H434">
            <v>253099</v>
          </cell>
          <cell r="I434">
            <v>55157590</v>
          </cell>
          <cell r="J434" t="str">
            <v>FU</v>
          </cell>
          <cell r="K434" t="str">
            <v>Jenny Quiroga Vergara</v>
          </cell>
          <cell r="L434" t="str">
            <v>MENSUAL</v>
          </cell>
          <cell r="M434">
            <v>43465</v>
          </cell>
          <cell r="N434">
            <v>43154</v>
          </cell>
          <cell r="O434" t="str">
            <v>BI HOGAR CATEGORIA C</v>
          </cell>
          <cell r="P434" t="str">
            <v>BI</v>
          </cell>
          <cell r="Q434">
            <v>563</v>
          </cell>
          <cell r="R434" t="str">
            <v>Neiva</v>
          </cell>
          <cell r="S434" t="str">
            <v>CGR</v>
          </cell>
        </row>
        <row r="435">
          <cell r="A435">
            <v>16580</v>
          </cell>
          <cell r="B435" t="str">
            <v>Activo</v>
          </cell>
          <cell r="C435">
            <v>3299000</v>
          </cell>
          <cell r="D435">
            <v>2239569.58</v>
          </cell>
          <cell r="E435">
            <v>3</v>
          </cell>
          <cell r="F435">
            <v>563</v>
          </cell>
          <cell r="G435">
            <v>1</v>
          </cell>
          <cell r="H435">
            <v>1183193</v>
          </cell>
          <cell r="I435">
            <v>51732431</v>
          </cell>
          <cell r="J435" t="str">
            <v>FU</v>
          </cell>
          <cell r="K435" t="str">
            <v>MARIA CRISTINA RODRIGUEZ MARTIN</v>
          </cell>
          <cell r="L435" t="str">
            <v>SEMESTRAL</v>
          </cell>
          <cell r="M435">
            <v>43524</v>
          </cell>
          <cell r="N435">
            <v>43154</v>
          </cell>
          <cell r="O435" t="str">
            <v>BI HOGAR CATEGORIA C</v>
          </cell>
          <cell r="P435" t="str">
            <v>BI</v>
          </cell>
          <cell r="Q435">
            <v>563</v>
          </cell>
          <cell r="R435" t="str">
            <v>Bogota</v>
          </cell>
          <cell r="S435" t="str">
            <v>CGR</v>
          </cell>
        </row>
        <row r="436">
          <cell r="A436">
            <v>16579</v>
          </cell>
          <cell r="B436" t="str">
            <v>Activo</v>
          </cell>
          <cell r="C436">
            <v>10400000</v>
          </cell>
          <cell r="D436">
            <v>7976995.6799999997</v>
          </cell>
          <cell r="E436">
            <v>4</v>
          </cell>
          <cell r="F436">
            <v>546</v>
          </cell>
          <cell r="G436">
            <v>1</v>
          </cell>
          <cell r="H436">
            <v>2913849</v>
          </cell>
          <cell r="I436">
            <v>72005112</v>
          </cell>
          <cell r="J436" t="str">
            <v>FU</v>
          </cell>
          <cell r="K436" t="str">
            <v>Victor Hugo CAMARGO DOMINGUEZ</v>
          </cell>
          <cell r="L436" t="str">
            <v>SEMESTRAL</v>
          </cell>
          <cell r="M436">
            <v>43524</v>
          </cell>
          <cell r="N436">
            <v>43154</v>
          </cell>
          <cell r="O436" t="str">
            <v>BI RECREACION  CATEGORIA D</v>
          </cell>
          <cell r="P436" t="str">
            <v>BI</v>
          </cell>
          <cell r="Q436">
            <v>546</v>
          </cell>
          <cell r="R436" t="str">
            <v>Bogota</v>
          </cell>
          <cell r="S436" t="str">
            <v>CGR</v>
          </cell>
        </row>
        <row r="437">
          <cell r="A437">
            <v>16574</v>
          </cell>
          <cell r="B437" t="str">
            <v>Activo</v>
          </cell>
          <cell r="C437">
            <v>11953002</v>
          </cell>
          <cell r="D437">
            <v>9187877.7699999996</v>
          </cell>
          <cell r="E437">
            <v>4</v>
          </cell>
          <cell r="F437">
            <v>565</v>
          </cell>
          <cell r="G437">
            <v>1</v>
          </cell>
          <cell r="H437">
            <v>3386353</v>
          </cell>
          <cell r="I437">
            <v>52265523</v>
          </cell>
          <cell r="J437" t="str">
            <v>FU</v>
          </cell>
          <cell r="K437" t="str">
            <v>NANCY MANUELA CALDERON TRASLAVIÑA</v>
          </cell>
          <cell r="L437" t="str">
            <v>SEMESTRAL</v>
          </cell>
          <cell r="M437">
            <v>43555</v>
          </cell>
          <cell r="N437">
            <v>43167</v>
          </cell>
          <cell r="O437" t="str">
            <v>BI HOGAR CATEGORIA E</v>
          </cell>
          <cell r="P437" t="str">
            <v>BI</v>
          </cell>
          <cell r="Q437">
            <v>565</v>
          </cell>
          <cell r="R437" t="str">
            <v>San Jose Guaviare</v>
          </cell>
          <cell r="S437" t="str">
            <v>CGR</v>
          </cell>
        </row>
        <row r="438">
          <cell r="A438">
            <v>16573</v>
          </cell>
          <cell r="B438" t="str">
            <v>Activo</v>
          </cell>
          <cell r="C438">
            <v>2588000</v>
          </cell>
          <cell r="D438">
            <v>1314761.92</v>
          </cell>
          <cell r="E438">
            <v>2</v>
          </cell>
          <cell r="F438">
            <v>562</v>
          </cell>
          <cell r="G438">
            <v>1</v>
          </cell>
          <cell r="H438">
            <v>1357640</v>
          </cell>
          <cell r="I438">
            <v>79821485</v>
          </cell>
          <cell r="J438" t="str">
            <v>FU</v>
          </cell>
          <cell r="K438" t="str">
            <v>NELSON OCTAVIO RODRIGUEZ RODRIGUEZ</v>
          </cell>
          <cell r="L438" t="str">
            <v>SEMESTRAL</v>
          </cell>
          <cell r="M438">
            <v>43524</v>
          </cell>
          <cell r="N438">
            <v>43154</v>
          </cell>
          <cell r="O438" t="str">
            <v>BI HOGAR CATEGORIA B</v>
          </cell>
          <cell r="P438" t="str">
            <v>BI</v>
          </cell>
          <cell r="Q438">
            <v>562</v>
          </cell>
          <cell r="R438" t="str">
            <v>Soacha</v>
          </cell>
          <cell r="S438" t="str">
            <v>FBS</v>
          </cell>
        </row>
        <row r="439">
          <cell r="A439">
            <v>16572</v>
          </cell>
          <cell r="B439" t="str">
            <v>Activo</v>
          </cell>
          <cell r="C439">
            <v>7698000</v>
          </cell>
          <cell r="D439">
            <v>5904510.1900000004</v>
          </cell>
          <cell r="E439">
            <v>4</v>
          </cell>
          <cell r="F439">
            <v>564</v>
          </cell>
          <cell r="G439">
            <v>1</v>
          </cell>
          <cell r="H439">
            <v>2156808</v>
          </cell>
          <cell r="I439">
            <v>80352051</v>
          </cell>
          <cell r="J439" t="str">
            <v>FU</v>
          </cell>
          <cell r="K439" t="str">
            <v>LUIS FERNANDO OTERO ERAZO</v>
          </cell>
          <cell r="L439" t="str">
            <v>SEMESTRAL</v>
          </cell>
          <cell r="M439">
            <v>43524</v>
          </cell>
          <cell r="N439">
            <v>43154</v>
          </cell>
          <cell r="O439" t="str">
            <v>BI HOGAR CATEGORIA D</v>
          </cell>
          <cell r="P439" t="str">
            <v>BI</v>
          </cell>
          <cell r="Q439">
            <v>564</v>
          </cell>
          <cell r="R439" t="str">
            <v>Madrid</v>
          </cell>
          <cell r="S439" t="str">
            <v>CGR</v>
          </cell>
        </row>
        <row r="440">
          <cell r="A440">
            <v>16571</v>
          </cell>
          <cell r="B440" t="str">
            <v>Activo</v>
          </cell>
          <cell r="C440">
            <v>2500000</v>
          </cell>
          <cell r="D440">
            <v>1278811.75</v>
          </cell>
          <cell r="E440">
            <v>2</v>
          </cell>
          <cell r="F440">
            <v>564</v>
          </cell>
          <cell r="G440">
            <v>1</v>
          </cell>
          <cell r="H440">
            <v>1339174</v>
          </cell>
          <cell r="I440">
            <v>4949466</v>
          </cell>
          <cell r="J440" t="str">
            <v>FU</v>
          </cell>
          <cell r="K440" t="str">
            <v>SULEIN SANDOVAL MOSQUERA</v>
          </cell>
          <cell r="L440" t="str">
            <v>SEMESTRAL</v>
          </cell>
          <cell r="M440">
            <v>43524</v>
          </cell>
          <cell r="N440">
            <v>43154</v>
          </cell>
          <cell r="O440" t="str">
            <v>BI HOGAR CATEGORIA D</v>
          </cell>
          <cell r="P440" t="str">
            <v>BI</v>
          </cell>
          <cell r="Q440">
            <v>564</v>
          </cell>
          <cell r="R440" t="str">
            <v>Neiva</v>
          </cell>
          <cell r="S440" t="str">
            <v>CGR</v>
          </cell>
        </row>
        <row r="441">
          <cell r="A441">
            <v>16570</v>
          </cell>
          <cell r="B441" t="str">
            <v>Activo</v>
          </cell>
          <cell r="C441">
            <v>8000000</v>
          </cell>
          <cell r="D441">
            <v>6136143.5999999996</v>
          </cell>
          <cell r="E441">
            <v>4</v>
          </cell>
          <cell r="F441">
            <v>564</v>
          </cell>
          <cell r="G441">
            <v>1</v>
          </cell>
          <cell r="H441">
            <v>2241419</v>
          </cell>
          <cell r="I441">
            <v>34983404</v>
          </cell>
          <cell r="J441" t="str">
            <v>FU</v>
          </cell>
          <cell r="K441" t="str">
            <v>BEATRIZ ELENA GOMEZ CASSAB</v>
          </cell>
          <cell r="L441" t="str">
            <v>SEMESTRAL</v>
          </cell>
          <cell r="M441">
            <v>43524</v>
          </cell>
          <cell r="N441">
            <v>43154</v>
          </cell>
          <cell r="O441" t="str">
            <v>BI HOGAR CATEGORIA D</v>
          </cell>
          <cell r="P441" t="str">
            <v>BI</v>
          </cell>
          <cell r="Q441">
            <v>564</v>
          </cell>
          <cell r="R441" t="str">
            <v>Medellin</v>
          </cell>
          <cell r="S441" t="str">
            <v>CGR</v>
          </cell>
        </row>
        <row r="442">
          <cell r="A442">
            <v>16569</v>
          </cell>
          <cell r="B442" t="str">
            <v>Activo</v>
          </cell>
          <cell r="C442">
            <v>2500000</v>
          </cell>
          <cell r="D442">
            <v>1917541.75</v>
          </cell>
          <cell r="E442">
            <v>4</v>
          </cell>
          <cell r="F442">
            <v>564</v>
          </cell>
          <cell r="G442">
            <v>1</v>
          </cell>
          <cell r="H442">
            <v>700445</v>
          </cell>
          <cell r="I442">
            <v>51799627</v>
          </cell>
          <cell r="J442" t="str">
            <v>FU</v>
          </cell>
          <cell r="K442" t="str">
            <v>MARISOL GINA RIVEROS MORALES</v>
          </cell>
          <cell r="L442" t="str">
            <v>SEMESTRAL</v>
          </cell>
          <cell r="M442">
            <v>43524</v>
          </cell>
          <cell r="N442">
            <v>43154</v>
          </cell>
          <cell r="O442" t="str">
            <v>BI HOGAR CATEGORIA D</v>
          </cell>
          <cell r="P442" t="str">
            <v>BI</v>
          </cell>
          <cell r="Q442">
            <v>564</v>
          </cell>
          <cell r="R442" t="str">
            <v>Bogota</v>
          </cell>
          <cell r="S442" t="str">
            <v>CGR</v>
          </cell>
        </row>
        <row r="443">
          <cell r="A443">
            <v>16568</v>
          </cell>
          <cell r="B443" t="str">
            <v>Activo</v>
          </cell>
          <cell r="C443">
            <v>7000000</v>
          </cell>
          <cell r="D443">
            <v>5345461.0999999996</v>
          </cell>
          <cell r="E443">
            <v>4</v>
          </cell>
          <cell r="F443">
            <v>563</v>
          </cell>
          <cell r="G443">
            <v>1</v>
          </cell>
          <cell r="H443">
            <v>1917160</v>
          </cell>
          <cell r="I443">
            <v>26317469</v>
          </cell>
          <cell r="J443" t="str">
            <v>FU</v>
          </cell>
          <cell r="K443" t="str">
            <v>BOLIVIA DEL ROSARIO GARCIA SALAZAR</v>
          </cell>
          <cell r="L443" t="str">
            <v>SEMESTRAL</v>
          </cell>
          <cell r="M443">
            <v>43524</v>
          </cell>
          <cell r="N443">
            <v>43154</v>
          </cell>
          <cell r="O443" t="str">
            <v>BI HOGAR CATEGORIA C</v>
          </cell>
          <cell r="P443" t="str">
            <v>BI</v>
          </cell>
          <cell r="Q443">
            <v>563</v>
          </cell>
          <cell r="R443" t="str">
            <v>Bogota</v>
          </cell>
          <cell r="S443" t="str">
            <v>CGR</v>
          </cell>
        </row>
        <row r="444">
          <cell r="A444">
            <v>16567</v>
          </cell>
          <cell r="B444" t="str">
            <v>Activo</v>
          </cell>
          <cell r="C444">
            <v>10400000</v>
          </cell>
          <cell r="D444">
            <v>7976995.6799999997</v>
          </cell>
          <cell r="E444">
            <v>4</v>
          </cell>
          <cell r="F444">
            <v>564</v>
          </cell>
          <cell r="G444">
            <v>1</v>
          </cell>
          <cell r="H444">
            <v>2913849</v>
          </cell>
          <cell r="I444">
            <v>40916317</v>
          </cell>
          <cell r="J444" t="str">
            <v>FU</v>
          </cell>
          <cell r="K444" t="str">
            <v>DAMARIS ROMERO GOMEZ</v>
          </cell>
          <cell r="L444" t="str">
            <v>SEMESTRAL</v>
          </cell>
          <cell r="M444">
            <v>43524</v>
          </cell>
          <cell r="N444">
            <v>43154</v>
          </cell>
          <cell r="O444" t="str">
            <v>BI HOGAR CATEGORIA D</v>
          </cell>
          <cell r="P444" t="str">
            <v>BI</v>
          </cell>
          <cell r="Q444">
            <v>564</v>
          </cell>
          <cell r="R444" t="str">
            <v>Riohacha</v>
          </cell>
          <cell r="S444" t="str">
            <v>CGR</v>
          </cell>
        </row>
        <row r="445">
          <cell r="A445">
            <v>16565</v>
          </cell>
          <cell r="B445" t="str">
            <v>Activo</v>
          </cell>
          <cell r="C445">
            <v>12031126</v>
          </cell>
          <cell r="D445">
            <v>9247932.1099999994</v>
          </cell>
          <cell r="E445">
            <v>4</v>
          </cell>
          <cell r="F445">
            <v>565</v>
          </cell>
          <cell r="G445">
            <v>1</v>
          </cell>
          <cell r="H445">
            <v>3408486</v>
          </cell>
          <cell r="I445">
            <v>80407403</v>
          </cell>
          <cell r="J445" t="str">
            <v>FU</v>
          </cell>
          <cell r="K445" t="str">
            <v>JORGE MARIO DE JESUS ESCOBAR VILLEGAS</v>
          </cell>
          <cell r="L445" t="str">
            <v>SEMESTRAL</v>
          </cell>
          <cell r="M445">
            <v>43585</v>
          </cell>
          <cell r="N445">
            <v>43210</v>
          </cell>
          <cell r="O445" t="str">
            <v>BI HOGAR CATEGORIA E</v>
          </cell>
          <cell r="P445" t="str">
            <v>BI</v>
          </cell>
          <cell r="Q445">
            <v>565</v>
          </cell>
          <cell r="R445" t="str">
            <v>Bogota</v>
          </cell>
          <cell r="S445" t="str">
            <v>FBS</v>
          </cell>
        </row>
        <row r="446">
          <cell r="A446">
            <v>16564</v>
          </cell>
          <cell r="B446" t="str">
            <v>Activo</v>
          </cell>
          <cell r="C446">
            <v>8100000</v>
          </cell>
          <cell r="D446">
            <v>6803282.3799999999</v>
          </cell>
          <cell r="E446">
            <v>48</v>
          </cell>
          <cell r="F446">
            <v>564</v>
          </cell>
          <cell r="G446">
            <v>9</v>
          </cell>
          <cell r="H446">
            <v>203234</v>
          </cell>
          <cell r="I446">
            <v>19431800</v>
          </cell>
          <cell r="J446" t="str">
            <v>FU</v>
          </cell>
          <cell r="K446" t="str">
            <v>JORGE LUIS CASTRO MORALES</v>
          </cell>
          <cell r="L446" t="str">
            <v>MENSUAL</v>
          </cell>
          <cell r="M446">
            <v>43465</v>
          </cell>
          <cell r="N446">
            <v>43154</v>
          </cell>
          <cell r="O446" t="str">
            <v>BI HOGAR CATEGORIA D</v>
          </cell>
          <cell r="P446" t="str">
            <v>BI</v>
          </cell>
          <cell r="Q446">
            <v>564</v>
          </cell>
          <cell r="R446" t="str">
            <v>Bogota</v>
          </cell>
          <cell r="S446" t="str">
            <v>CGR</v>
          </cell>
        </row>
        <row r="447">
          <cell r="A447">
            <v>16563</v>
          </cell>
          <cell r="B447" t="str">
            <v>Activo</v>
          </cell>
          <cell r="C447">
            <v>11953002</v>
          </cell>
          <cell r="D447">
            <v>9187877.7699999996</v>
          </cell>
          <cell r="E447">
            <v>4</v>
          </cell>
          <cell r="F447">
            <v>565</v>
          </cell>
          <cell r="G447">
            <v>1</v>
          </cell>
          <cell r="H447">
            <v>3386353</v>
          </cell>
          <cell r="I447">
            <v>27705235</v>
          </cell>
          <cell r="J447" t="str">
            <v>FU</v>
          </cell>
          <cell r="K447" t="str">
            <v>EVANGELINA RODRIGUEZ CONTRERAS</v>
          </cell>
          <cell r="L447" t="str">
            <v>SEMESTRAL</v>
          </cell>
          <cell r="M447">
            <v>43524</v>
          </cell>
          <cell r="N447">
            <v>43154</v>
          </cell>
          <cell r="O447" t="str">
            <v>BI HOGAR CATEGORIA E</v>
          </cell>
          <cell r="P447" t="str">
            <v>BI</v>
          </cell>
          <cell r="Q447">
            <v>565</v>
          </cell>
          <cell r="R447" t="str">
            <v>Bogota</v>
          </cell>
          <cell r="S447" t="str">
            <v>CGR</v>
          </cell>
        </row>
        <row r="448">
          <cell r="A448">
            <v>16562</v>
          </cell>
          <cell r="B448" t="str">
            <v>Activo</v>
          </cell>
          <cell r="C448">
            <v>9798800</v>
          </cell>
          <cell r="D448">
            <v>7515861.0300000003</v>
          </cell>
          <cell r="E448">
            <v>4</v>
          </cell>
          <cell r="F448">
            <v>564</v>
          </cell>
          <cell r="G448">
            <v>1</v>
          </cell>
          <cell r="H448">
            <v>2745406</v>
          </cell>
          <cell r="I448">
            <v>63393553</v>
          </cell>
          <cell r="J448" t="str">
            <v>FU</v>
          </cell>
          <cell r="K448" t="str">
            <v>Sandra Judith Prieto Manrique</v>
          </cell>
          <cell r="L448" t="str">
            <v>SEMESTRAL</v>
          </cell>
          <cell r="M448">
            <v>43524</v>
          </cell>
          <cell r="N448">
            <v>43154</v>
          </cell>
          <cell r="O448" t="str">
            <v>BI HOGAR CATEGORIA D</v>
          </cell>
          <cell r="P448" t="str">
            <v>BI</v>
          </cell>
          <cell r="Q448">
            <v>564</v>
          </cell>
          <cell r="R448" t="str">
            <v>Bogota</v>
          </cell>
          <cell r="S448" t="str">
            <v>CGR</v>
          </cell>
        </row>
        <row r="449">
          <cell r="A449">
            <v>16561</v>
          </cell>
          <cell r="B449" t="str">
            <v>Activo</v>
          </cell>
          <cell r="C449">
            <v>4000000</v>
          </cell>
          <cell r="D449">
            <v>2897007.9</v>
          </cell>
          <cell r="E449">
            <v>30</v>
          </cell>
          <cell r="F449">
            <v>540</v>
          </cell>
          <cell r="G449">
            <v>9</v>
          </cell>
          <cell r="H449">
            <v>150182</v>
          </cell>
          <cell r="I449">
            <v>79300207</v>
          </cell>
          <cell r="J449" t="str">
            <v>FU</v>
          </cell>
          <cell r="K449" t="str">
            <v>GELVER HUMBERTO PARRA GUANUME</v>
          </cell>
          <cell r="L449" t="str">
            <v>MENSUAL</v>
          </cell>
          <cell r="M449">
            <v>43465</v>
          </cell>
          <cell r="N449">
            <v>43154</v>
          </cell>
          <cell r="O449" t="str">
            <v>BI EDUCACION  CATEGORIA D</v>
          </cell>
          <cell r="P449" t="str">
            <v>BI</v>
          </cell>
          <cell r="Q449">
            <v>540</v>
          </cell>
          <cell r="R449" t="str">
            <v>Bogota</v>
          </cell>
          <cell r="S449" t="str">
            <v>CGR</v>
          </cell>
        </row>
        <row r="450">
          <cell r="A450">
            <v>16560</v>
          </cell>
          <cell r="B450" t="str">
            <v>Activo</v>
          </cell>
          <cell r="C450">
            <v>7610871</v>
          </cell>
          <cell r="D450">
            <v>5837679</v>
          </cell>
          <cell r="E450">
            <v>4</v>
          </cell>
          <cell r="F450">
            <v>546</v>
          </cell>
          <cell r="G450">
            <v>1</v>
          </cell>
          <cell r="H450">
            <v>2132397</v>
          </cell>
          <cell r="I450">
            <v>55061258</v>
          </cell>
          <cell r="J450" t="str">
            <v>FU</v>
          </cell>
          <cell r="K450" t="str">
            <v>IRENE MARTINEZ PLAZAS</v>
          </cell>
          <cell r="L450" t="str">
            <v>SEMESTRAL</v>
          </cell>
          <cell r="M450">
            <v>43524</v>
          </cell>
          <cell r="N450">
            <v>43154</v>
          </cell>
          <cell r="O450" t="str">
            <v>BI RECREACION  CATEGORIA D</v>
          </cell>
          <cell r="P450" t="str">
            <v>BI</v>
          </cell>
          <cell r="Q450">
            <v>546</v>
          </cell>
          <cell r="R450" t="str">
            <v>Bogota</v>
          </cell>
          <cell r="S450" t="str">
            <v>CGR</v>
          </cell>
        </row>
        <row r="451">
          <cell r="A451">
            <v>16559</v>
          </cell>
          <cell r="B451" t="str">
            <v>Activo</v>
          </cell>
          <cell r="C451">
            <v>3500000</v>
          </cell>
          <cell r="D451">
            <v>2666654.7999999998</v>
          </cell>
          <cell r="E451">
            <v>4</v>
          </cell>
          <cell r="F451">
            <v>562</v>
          </cell>
          <cell r="G451">
            <v>1</v>
          </cell>
          <cell r="H451">
            <v>947485</v>
          </cell>
          <cell r="I451">
            <v>79383266</v>
          </cell>
          <cell r="J451" t="str">
            <v>FU</v>
          </cell>
          <cell r="K451" t="str">
            <v>JOSE EUSTACIO CRISTANCHO SIERRA</v>
          </cell>
          <cell r="L451" t="str">
            <v>SEMESTRAL</v>
          </cell>
          <cell r="M451">
            <v>43524</v>
          </cell>
          <cell r="N451">
            <v>43154</v>
          </cell>
          <cell r="O451" t="str">
            <v>BI HOGAR CATEGORIA B</v>
          </cell>
          <cell r="P451" t="str">
            <v>BI</v>
          </cell>
          <cell r="Q451">
            <v>562</v>
          </cell>
          <cell r="R451" t="str">
            <v>Bogota</v>
          </cell>
          <cell r="S451" t="str">
            <v>CGR</v>
          </cell>
        </row>
        <row r="452">
          <cell r="A452">
            <v>16557</v>
          </cell>
          <cell r="B452" t="str">
            <v>Activo</v>
          </cell>
          <cell r="C452">
            <v>4973908</v>
          </cell>
          <cell r="D452">
            <v>4122138.73</v>
          </cell>
          <cell r="E452">
            <v>48</v>
          </cell>
          <cell r="F452">
            <v>537</v>
          </cell>
          <cell r="G452">
            <v>9</v>
          </cell>
          <cell r="H452">
            <v>115727</v>
          </cell>
          <cell r="I452">
            <v>12200857</v>
          </cell>
          <cell r="J452" t="str">
            <v>FU</v>
          </cell>
          <cell r="K452" t="str">
            <v>Fredy Nelson Poveda Tovar</v>
          </cell>
          <cell r="L452" t="str">
            <v>MENSUAL</v>
          </cell>
          <cell r="M452">
            <v>43465</v>
          </cell>
          <cell r="N452">
            <v>43154</v>
          </cell>
          <cell r="O452" t="str">
            <v>BI EDUCACION  CATEGORIA A</v>
          </cell>
          <cell r="P452" t="str">
            <v>BI</v>
          </cell>
          <cell r="Q452">
            <v>537</v>
          </cell>
          <cell r="R452" t="str">
            <v>Neiva</v>
          </cell>
          <cell r="S452" t="str">
            <v>CGR</v>
          </cell>
        </row>
        <row r="453">
          <cell r="A453">
            <v>16556</v>
          </cell>
          <cell r="B453" t="str">
            <v>Activo</v>
          </cell>
          <cell r="C453">
            <v>7000000</v>
          </cell>
          <cell r="D453">
            <v>5345461.0999999996</v>
          </cell>
          <cell r="E453">
            <v>4</v>
          </cell>
          <cell r="F453">
            <v>545</v>
          </cell>
          <cell r="G453">
            <v>1</v>
          </cell>
          <cell r="H453">
            <v>1917160</v>
          </cell>
          <cell r="I453">
            <v>80211211</v>
          </cell>
          <cell r="J453" t="str">
            <v>FU</v>
          </cell>
          <cell r="K453" t="str">
            <v>HEBERT CASTRO HUERFANO</v>
          </cell>
          <cell r="L453" t="str">
            <v>SEMESTRAL</v>
          </cell>
          <cell r="M453">
            <v>43524</v>
          </cell>
          <cell r="N453">
            <v>43154</v>
          </cell>
          <cell r="O453" t="str">
            <v>BI RECREACION CATEGORIA C</v>
          </cell>
          <cell r="P453" t="str">
            <v>BI</v>
          </cell>
          <cell r="Q453">
            <v>545</v>
          </cell>
          <cell r="R453" t="str">
            <v>Bogota</v>
          </cell>
          <cell r="S453" t="str">
            <v>CGR</v>
          </cell>
        </row>
        <row r="454">
          <cell r="A454">
            <v>16555</v>
          </cell>
          <cell r="B454" t="str">
            <v>Activo</v>
          </cell>
          <cell r="C454">
            <v>10400000</v>
          </cell>
          <cell r="D454">
            <v>7976995.6799999997</v>
          </cell>
          <cell r="E454">
            <v>4</v>
          </cell>
          <cell r="F454">
            <v>564</v>
          </cell>
          <cell r="G454">
            <v>1</v>
          </cell>
          <cell r="H454">
            <v>2913849</v>
          </cell>
          <cell r="I454">
            <v>13889130</v>
          </cell>
          <cell r="J454" t="str">
            <v>FU</v>
          </cell>
          <cell r="K454" t="str">
            <v>HENRY OSPINO RUEDA</v>
          </cell>
          <cell r="L454" t="str">
            <v>SEMESTRAL</v>
          </cell>
          <cell r="M454">
            <v>43524</v>
          </cell>
          <cell r="N454">
            <v>43154</v>
          </cell>
          <cell r="O454" t="str">
            <v>BI HOGAR CATEGORIA D</v>
          </cell>
          <cell r="P454" t="str">
            <v>BI</v>
          </cell>
          <cell r="Q454">
            <v>564</v>
          </cell>
          <cell r="R454" t="str">
            <v>Bucaramanga</v>
          </cell>
          <cell r="S454" t="str">
            <v>CGR</v>
          </cell>
        </row>
        <row r="455">
          <cell r="A455">
            <v>16554</v>
          </cell>
          <cell r="B455" t="str">
            <v>Activo</v>
          </cell>
          <cell r="C455">
            <v>10000000</v>
          </cell>
          <cell r="D455">
            <v>4635731.96</v>
          </cell>
          <cell r="E455">
            <v>18</v>
          </cell>
          <cell r="F455">
            <v>547</v>
          </cell>
          <cell r="G455">
            <v>10</v>
          </cell>
          <cell r="H455">
            <v>602294</v>
          </cell>
          <cell r="I455">
            <v>39728932</v>
          </cell>
          <cell r="J455" t="str">
            <v>FU</v>
          </cell>
          <cell r="K455" t="str">
            <v>MARTHA CECILIA ORTIZ NEIRA</v>
          </cell>
          <cell r="L455" t="str">
            <v>MENSUAL</v>
          </cell>
          <cell r="M455">
            <v>43496</v>
          </cell>
          <cell r="N455">
            <v>43154</v>
          </cell>
          <cell r="O455" t="str">
            <v>BI RECREACION  CATEGORIA E</v>
          </cell>
          <cell r="P455" t="str">
            <v>BI</v>
          </cell>
          <cell r="Q455">
            <v>547</v>
          </cell>
          <cell r="R455" t="str">
            <v>Bogota</v>
          </cell>
          <cell r="S455" t="str">
            <v>CGR</v>
          </cell>
        </row>
        <row r="456">
          <cell r="A456">
            <v>16553</v>
          </cell>
          <cell r="B456" t="str">
            <v>Activo</v>
          </cell>
          <cell r="C456">
            <v>9440000</v>
          </cell>
          <cell r="D456">
            <v>7240656.8499999996</v>
          </cell>
          <cell r="E456">
            <v>4</v>
          </cell>
          <cell r="F456">
            <v>564</v>
          </cell>
          <cell r="G456">
            <v>1</v>
          </cell>
          <cell r="H456">
            <v>2644878</v>
          </cell>
          <cell r="I456">
            <v>19413165</v>
          </cell>
          <cell r="J456" t="str">
            <v>FU</v>
          </cell>
          <cell r="K456" t="str">
            <v>HENRY CORREDOR WILCHES</v>
          </cell>
          <cell r="L456" t="str">
            <v>SEMESTRAL</v>
          </cell>
          <cell r="M456">
            <v>43524</v>
          </cell>
          <cell r="N456">
            <v>43154</v>
          </cell>
          <cell r="O456" t="str">
            <v>BI HOGAR CATEGORIA D</v>
          </cell>
          <cell r="P456" t="str">
            <v>BI</v>
          </cell>
          <cell r="Q456">
            <v>564</v>
          </cell>
          <cell r="R456" t="str">
            <v>San Jose Guaviare</v>
          </cell>
          <cell r="S456" t="str">
            <v>CGR</v>
          </cell>
        </row>
        <row r="457">
          <cell r="A457">
            <v>16552</v>
          </cell>
          <cell r="B457" t="str">
            <v>Activo</v>
          </cell>
          <cell r="C457">
            <v>3823443</v>
          </cell>
          <cell r="D457">
            <v>2932646.9</v>
          </cell>
          <cell r="E457">
            <v>4</v>
          </cell>
          <cell r="F457">
            <v>546</v>
          </cell>
          <cell r="G457">
            <v>1</v>
          </cell>
          <cell r="H457">
            <v>1071244</v>
          </cell>
          <cell r="I457">
            <v>39791635</v>
          </cell>
          <cell r="J457" t="str">
            <v>FU</v>
          </cell>
          <cell r="K457" t="str">
            <v>MARCELA BEATRIZ HERRERA ALBA</v>
          </cell>
          <cell r="L457" t="str">
            <v>SEMESTRAL</v>
          </cell>
          <cell r="M457">
            <v>43524</v>
          </cell>
          <cell r="N457">
            <v>43154</v>
          </cell>
          <cell r="O457" t="str">
            <v>BI RECREACION  CATEGORIA D</v>
          </cell>
          <cell r="P457" t="str">
            <v>BI</v>
          </cell>
          <cell r="Q457">
            <v>546</v>
          </cell>
          <cell r="R457" t="str">
            <v>Bogota</v>
          </cell>
          <cell r="S457" t="str">
            <v>CGR</v>
          </cell>
        </row>
        <row r="458">
          <cell r="A458">
            <v>16551</v>
          </cell>
          <cell r="B458" t="str">
            <v>Activo</v>
          </cell>
          <cell r="C458">
            <v>7600000</v>
          </cell>
          <cell r="D458">
            <v>6382566.1100000003</v>
          </cell>
          <cell r="E458">
            <v>48</v>
          </cell>
          <cell r="F458">
            <v>564</v>
          </cell>
          <cell r="G458">
            <v>9</v>
          </cell>
          <cell r="H458">
            <v>190679</v>
          </cell>
          <cell r="I458">
            <v>4207900</v>
          </cell>
          <cell r="J458" t="str">
            <v>FU</v>
          </cell>
          <cell r="K458" t="str">
            <v>CARLOS EDUARDO BARBOSA ARIZA</v>
          </cell>
          <cell r="L458" t="str">
            <v>MENSUAL</v>
          </cell>
          <cell r="M458">
            <v>43465</v>
          </cell>
          <cell r="N458">
            <v>43154</v>
          </cell>
          <cell r="O458" t="str">
            <v>BI HOGAR CATEGORIA D</v>
          </cell>
          <cell r="P458" t="str">
            <v>BI</v>
          </cell>
          <cell r="Q458">
            <v>564</v>
          </cell>
          <cell r="R458" t="str">
            <v>Bogota</v>
          </cell>
          <cell r="S458" t="str">
            <v>CGR</v>
          </cell>
        </row>
        <row r="459">
          <cell r="A459">
            <v>16550</v>
          </cell>
          <cell r="B459" t="str">
            <v>Activo</v>
          </cell>
          <cell r="C459">
            <v>10400000</v>
          </cell>
          <cell r="D459">
            <v>7976995.6799999997</v>
          </cell>
          <cell r="E459">
            <v>4</v>
          </cell>
          <cell r="F459">
            <v>564</v>
          </cell>
          <cell r="G459">
            <v>1</v>
          </cell>
          <cell r="H459">
            <v>2913849</v>
          </cell>
          <cell r="I459">
            <v>27532617</v>
          </cell>
          <cell r="J459" t="str">
            <v>FU</v>
          </cell>
          <cell r="K459" t="str">
            <v>MARIA STELLA BACCA ROSERO</v>
          </cell>
          <cell r="L459" t="str">
            <v>SEMESTRAL</v>
          </cell>
          <cell r="M459">
            <v>43524</v>
          </cell>
          <cell r="N459">
            <v>43154</v>
          </cell>
          <cell r="O459" t="str">
            <v>BI HOGAR CATEGORIA D</v>
          </cell>
          <cell r="P459" t="str">
            <v>BI</v>
          </cell>
          <cell r="Q459">
            <v>564</v>
          </cell>
          <cell r="R459" t="str">
            <v>Bogota</v>
          </cell>
          <cell r="S459" t="str">
            <v>CGR</v>
          </cell>
        </row>
        <row r="460">
          <cell r="A460">
            <v>16549</v>
          </cell>
          <cell r="B460" t="str">
            <v>Activo</v>
          </cell>
          <cell r="C460">
            <v>7000000</v>
          </cell>
          <cell r="D460">
            <v>5345461.0999999996</v>
          </cell>
          <cell r="E460">
            <v>4</v>
          </cell>
          <cell r="F460">
            <v>545</v>
          </cell>
          <cell r="G460">
            <v>1</v>
          </cell>
          <cell r="H460">
            <v>1917160</v>
          </cell>
          <cell r="I460">
            <v>52482236</v>
          </cell>
          <cell r="J460" t="str">
            <v>FU</v>
          </cell>
          <cell r="K460" t="str">
            <v>FLOR YADIRA FERRO ORTEGÓN</v>
          </cell>
          <cell r="L460" t="str">
            <v>SEMESTRAL</v>
          </cell>
          <cell r="M460">
            <v>43524</v>
          </cell>
          <cell r="N460">
            <v>43154</v>
          </cell>
          <cell r="O460" t="str">
            <v>BI RECREACION CATEGORIA C</v>
          </cell>
          <cell r="P460" t="str">
            <v>BI</v>
          </cell>
          <cell r="Q460">
            <v>545</v>
          </cell>
          <cell r="R460" t="str">
            <v>Bogota</v>
          </cell>
          <cell r="S460" t="str">
            <v>CGR</v>
          </cell>
        </row>
        <row r="461">
          <cell r="A461">
            <v>16547</v>
          </cell>
          <cell r="B461" t="str">
            <v>Activo</v>
          </cell>
          <cell r="C461">
            <v>10400000</v>
          </cell>
          <cell r="D461">
            <v>7976995.6799999997</v>
          </cell>
          <cell r="E461">
            <v>4</v>
          </cell>
          <cell r="F461">
            <v>564</v>
          </cell>
          <cell r="G461">
            <v>1</v>
          </cell>
          <cell r="H461">
            <v>2913849</v>
          </cell>
          <cell r="I461">
            <v>52122025</v>
          </cell>
          <cell r="J461" t="str">
            <v>FU</v>
          </cell>
          <cell r="K461" t="str">
            <v>MARTHA INES DOMINGUEZ TAQUEZ</v>
          </cell>
          <cell r="L461" t="str">
            <v>SEMESTRAL</v>
          </cell>
          <cell r="M461">
            <v>43524</v>
          </cell>
          <cell r="N461">
            <v>43154</v>
          </cell>
          <cell r="O461" t="str">
            <v>BI HOGAR CATEGORIA D</v>
          </cell>
          <cell r="P461" t="str">
            <v>BI</v>
          </cell>
          <cell r="Q461">
            <v>564</v>
          </cell>
          <cell r="R461" t="str">
            <v>Bogota</v>
          </cell>
          <cell r="S461" t="str">
            <v>CGR</v>
          </cell>
        </row>
        <row r="462">
          <cell r="A462">
            <v>16546</v>
          </cell>
          <cell r="B462" t="str">
            <v>Activo</v>
          </cell>
          <cell r="C462">
            <v>5016800</v>
          </cell>
          <cell r="D462">
            <v>3831006.79</v>
          </cell>
          <cell r="E462">
            <v>4</v>
          </cell>
          <cell r="F462">
            <v>563</v>
          </cell>
          <cell r="G462">
            <v>1</v>
          </cell>
          <cell r="H462">
            <v>1374001</v>
          </cell>
          <cell r="I462">
            <v>9039799</v>
          </cell>
          <cell r="J462" t="str">
            <v>FU</v>
          </cell>
          <cell r="K462" t="str">
            <v>JOSE ALFREDO TUIRAN MARTINEZ</v>
          </cell>
          <cell r="L462" t="str">
            <v>SEMESTRAL</v>
          </cell>
          <cell r="M462">
            <v>43524</v>
          </cell>
          <cell r="N462">
            <v>43154</v>
          </cell>
          <cell r="O462" t="str">
            <v>BI HOGAR CATEGORIA C</v>
          </cell>
          <cell r="P462" t="str">
            <v>BI</v>
          </cell>
          <cell r="Q462">
            <v>563</v>
          </cell>
          <cell r="R462" t="str">
            <v>Bogota</v>
          </cell>
          <cell r="S462" t="str">
            <v>CGR</v>
          </cell>
        </row>
        <row r="463">
          <cell r="A463">
            <v>16545</v>
          </cell>
          <cell r="B463" t="str">
            <v>Activo</v>
          </cell>
          <cell r="C463">
            <v>6885000</v>
          </cell>
          <cell r="D463">
            <v>5257636.6100000003</v>
          </cell>
          <cell r="E463">
            <v>4</v>
          </cell>
          <cell r="F463">
            <v>563</v>
          </cell>
          <cell r="G463">
            <v>1</v>
          </cell>
          <cell r="H463">
            <v>1885664</v>
          </cell>
          <cell r="I463">
            <v>33106392</v>
          </cell>
          <cell r="J463" t="str">
            <v>FU</v>
          </cell>
          <cell r="K463" t="str">
            <v>GLADYS MARIA ARRIETA MONTES</v>
          </cell>
          <cell r="L463" t="str">
            <v>SEMESTRAL</v>
          </cell>
          <cell r="M463">
            <v>43524</v>
          </cell>
          <cell r="N463">
            <v>43154</v>
          </cell>
          <cell r="O463" t="str">
            <v>BI HOGAR CATEGORIA C</v>
          </cell>
          <cell r="P463" t="str">
            <v>BI</v>
          </cell>
          <cell r="Q463">
            <v>563</v>
          </cell>
          <cell r="R463" t="str">
            <v>Soledo</v>
          </cell>
          <cell r="S463" t="str">
            <v>CGR</v>
          </cell>
        </row>
        <row r="464">
          <cell r="A464">
            <v>16544</v>
          </cell>
          <cell r="B464" t="str">
            <v>Activo</v>
          </cell>
          <cell r="C464">
            <v>5300000</v>
          </cell>
          <cell r="D464">
            <v>3597981.69</v>
          </cell>
          <cell r="E464">
            <v>3</v>
          </cell>
          <cell r="F464">
            <v>545</v>
          </cell>
          <cell r="G464">
            <v>1</v>
          </cell>
          <cell r="H464">
            <v>1900855</v>
          </cell>
          <cell r="I464">
            <v>52234445</v>
          </cell>
          <cell r="J464" t="str">
            <v>FU</v>
          </cell>
          <cell r="K464" t="str">
            <v>SANDRA CRISTINA TORRES RIVERA</v>
          </cell>
          <cell r="L464" t="str">
            <v>SEMESTRAL</v>
          </cell>
          <cell r="M464">
            <v>43524</v>
          </cell>
          <cell r="N464">
            <v>43154</v>
          </cell>
          <cell r="O464" t="str">
            <v>BI RECREACION CATEGORIA C</v>
          </cell>
          <cell r="P464" t="str">
            <v>BI</v>
          </cell>
          <cell r="Q464">
            <v>545</v>
          </cell>
          <cell r="R464" t="str">
            <v>Bogota</v>
          </cell>
          <cell r="S464" t="str">
            <v>CGR</v>
          </cell>
        </row>
        <row r="465">
          <cell r="A465">
            <v>16543</v>
          </cell>
          <cell r="B465" t="str">
            <v>Activo</v>
          </cell>
          <cell r="C465">
            <v>11953002</v>
          </cell>
          <cell r="D465">
            <v>9187877.7699999996</v>
          </cell>
          <cell r="E465">
            <v>4</v>
          </cell>
          <cell r="F465">
            <v>565</v>
          </cell>
          <cell r="G465">
            <v>1</v>
          </cell>
          <cell r="H465">
            <v>3386353</v>
          </cell>
          <cell r="I465">
            <v>52262593</v>
          </cell>
          <cell r="J465" t="str">
            <v>FU</v>
          </cell>
          <cell r="K465" t="str">
            <v>DIANA PATRICIA PATIÑO OSPINA</v>
          </cell>
          <cell r="L465" t="str">
            <v>SEMESTRAL</v>
          </cell>
          <cell r="M465">
            <v>43524</v>
          </cell>
          <cell r="N465">
            <v>43154</v>
          </cell>
          <cell r="O465" t="str">
            <v>BI HOGAR CATEGORIA E</v>
          </cell>
          <cell r="P465" t="str">
            <v>BI</v>
          </cell>
          <cell r="Q465">
            <v>565</v>
          </cell>
          <cell r="R465" t="str">
            <v>Chia</v>
          </cell>
          <cell r="S465" t="str">
            <v>CGR</v>
          </cell>
        </row>
        <row r="466">
          <cell r="A466">
            <v>16542</v>
          </cell>
          <cell r="B466" t="str">
            <v>Activo</v>
          </cell>
          <cell r="C466">
            <v>2479650</v>
          </cell>
          <cell r="D466">
            <v>1893549.78</v>
          </cell>
          <cell r="E466">
            <v>4</v>
          </cell>
          <cell r="F466">
            <v>545</v>
          </cell>
          <cell r="G466">
            <v>1</v>
          </cell>
          <cell r="H466">
            <v>679127</v>
          </cell>
          <cell r="I466">
            <v>52274092</v>
          </cell>
          <cell r="J466" t="str">
            <v>FU</v>
          </cell>
          <cell r="K466" t="str">
            <v>NATY ROBLEDO GUTIERREZ</v>
          </cell>
          <cell r="L466" t="str">
            <v>SEMESTRAL</v>
          </cell>
          <cell r="M466">
            <v>43524</v>
          </cell>
          <cell r="N466">
            <v>43154</v>
          </cell>
          <cell r="O466" t="str">
            <v>BI RECREACION CATEGORIA C</v>
          </cell>
          <cell r="P466" t="str">
            <v>BI</v>
          </cell>
          <cell r="Q466">
            <v>545</v>
          </cell>
          <cell r="R466" t="str">
            <v>Bogota</v>
          </cell>
          <cell r="S466" t="str">
            <v>CGR</v>
          </cell>
        </row>
        <row r="467">
          <cell r="A467">
            <v>16541</v>
          </cell>
          <cell r="B467" t="str">
            <v>Activo</v>
          </cell>
          <cell r="C467">
            <v>6300000</v>
          </cell>
          <cell r="D467">
            <v>4810908.99</v>
          </cell>
          <cell r="E467">
            <v>4</v>
          </cell>
          <cell r="F467">
            <v>563</v>
          </cell>
          <cell r="G467">
            <v>1</v>
          </cell>
          <cell r="H467">
            <v>1725444</v>
          </cell>
          <cell r="I467">
            <v>20369142</v>
          </cell>
          <cell r="J467" t="str">
            <v>FU</v>
          </cell>
          <cell r="K467" t="str">
            <v>MARIA YANETH RAMIREZ VARGAS</v>
          </cell>
          <cell r="L467" t="str">
            <v>SEMESTRAL</v>
          </cell>
          <cell r="M467">
            <v>43524</v>
          </cell>
          <cell r="N467">
            <v>43154</v>
          </cell>
          <cell r="O467" t="str">
            <v>BI HOGAR CATEGORIA C</v>
          </cell>
          <cell r="P467" t="str">
            <v>BI</v>
          </cell>
          <cell r="Q467">
            <v>563</v>
          </cell>
          <cell r="R467" t="str">
            <v>Bogota</v>
          </cell>
          <cell r="S467" t="str">
            <v>CGR</v>
          </cell>
        </row>
        <row r="468">
          <cell r="A468">
            <v>16540</v>
          </cell>
          <cell r="B468" t="str">
            <v>Activo</v>
          </cell>
          <cell r="C468">
            <v>10400000</v>
          </cell>
          <cell r="D468">
            <v>7976995.6799999997</v>
          </cell>
          <cell r="E468">
            <v>4</v>
          </cell>
          <cell r="F468">
            <v>564</v>
          </cell>
          <cell r="G468">
            <v>1</v>
          </cell>
          <cell r="H468">
            <v>2913849</v>
          </cell>
          <cell r="I468">
            <v>43091364</v>
          </cell>
          <cell r="J468" t="str">
            <v>FU</v>
          </cell>
          <cell r="K468" t="str">
            <v>DORA ESTELLA URIBE URIBE</v>
          </cell>
          <cell r="L468" t="str">
            <v>SEMESTRAL</v>
          </cell>
          <cell r="M468">
            <v>43555</v>
          </cell>
          <cell r="N468">
            <v>43167</v>
          </cell>
          <cell r="O468" t="str">
            <v>BI HOGAR CATEGORIA D</v>
          </cell>
          <cell r="P468" t="str">
            <v>BI</v>
          </cell>
          <cell r="Q468">
            <v>564</v>
          </cell>
          <cell r="R468" t="str">
            <v>Medellin</v>
          </cell>
          <cell r="S468" t="str">
            <v>CGR</v>
          </cell>
        </row>
        <row r="469">
          <cell r="A469">
            <v>16539</v>
          </cell>
          <cell r="B469" t="str">
            <v>Activo</v>
          </cell>
          <cell r="C469">
            <v>11000000</v>
          </cell>
          <cell r="D469">
            <v>9237940.6799999997</v>
          </cell>
          <cell r="E469">
            <v>48</v>
          </cell>
          <cell r="F469">
            <v>552</v>
          </cell>
          <cell r="G469">
            <v>9</v>
          </cell>
          <cell r="H469">
            <v>275982</v>
          </cell>
          <cell r="I469">
            <v>53012021</v>
          </cell>
          <cell r="J469" t="str">
            <v>FU</v>
          </cell>
          <cell r="K469" t="str">
            <v>Claudia Lorena Arciniegas Ortiz</v>
          </cell>
          <cell r="L469" t="str">
            <v>MENSUAL</v>
          </cell>
          <cell r="M469">
            <v>43465</v>
          </cell>
          <cell r="N469">
            <v>43154</v>
          </cell>
          <cell r="O469" t="str">
            <v>BI MEJORAS LOCATIVAS  CATEGORIA D</v>
          </cell>
          <cell r="P469" t="str">
            <v>BI</v>
          </cell>
          <cell r="Q469">
            <v>552</v>
          </cell>
          <cell r="R469" t="str">
            <v>Florencia</v>
          </cell>
          <cell r="S469" t="str">
            <v>CGR</v>
          </cell>
        </row>
        <row r="470">
          <cell r="A470">
            <v>16538</v>
          </cell>
          <cell r="B470" t="str">
            <v>Activo</v>
          </cell>
          <cell r="C470">
            <v>5386700</v>
          </cell>
          <cell r="D470">
            <v>4140574.03</v>
          </cell>
          <cell r="E470">
            <v>4</v>
          </cell>
          <cell r="F470">
            <v>565</v>
          </cell>
          <cell r="G470">
            <v>1</v>
          </cell>
          <cell r="H470">
            <v>1526083</v>
          </cell>
          <cell r="I470">
            <v>79327928</v>
          </cell>
          <cell r="J470" t="str">
            <v>FU</v>
          </cell>
          <cell r="K470" t="str">
            <v>JOSE VICENTE QUINTERO HERRERA</v>
          </cell>
          <cell r="L470" t="str">
            <v>SEMESTRAL</v>
          </cell>
          <cell r="M470">
            <v>43524</v>
          </cell>
          <cell r="N470">
            <v>43154</v>
          </cell>
          <cell r="O470" t="str">
            <v>BI HOGAR CATEGORIA E</v>
          </cell>
          <cell r="P470" t="str">
            <v>BI</v>
          </cell>
          <cell r="Q470">
            <v>565</v>
          </cell>
          <cell r="R470" t="str">
            <v>Floridablanca</v>
          </cell>
          <cell r="S470" t="str">
            <v>CGR</v>
          </cell>
        </row>
        <row r="471">
          <cell r="A471">
            <v>16537</v>
          </cell>
          <cell r="B471" t="str">
            <v>Activo</v>
          </cell>
          <cell r="C471">
            <v>9468000</v>
          </cell>
          <cell r="D471">
            <v>7262128.3600000003</v>
          </cell>
          <cell r="E471">
            <v>4</v>
          </cell>
          <cell r="F471">
            <v>564</v>
          </cell>
          <cell r="G471">
            <v>1</v>
          </cell>
          <cell r="H471">
            <v>2652723</v>
          </cell>
          <cell r="I471">
            <v>13823512</v>
          </cell>
          <cell r="J471" t="str">
            <v>FU</v>
          </cell>
          <cell r="K471" t="str">
            <v>JAIME HILARIO REVELO ARELLANO</v>
          </cell>
          <cell r="L471" t="str">
            <v>SEMESTRAL</v>
          </cell>
          <cell r="M471">
            <v>43555</v>
          </cell>
          <cell r="N471">
            <v>43167</v>
          </cell>
          <cell r="O471" t="str">
            <v>BI HOGAR CATEGORIA D</v>
          </cell>
          <cell r="P471" t="str">
            <v>BI</v>
          </cell>
          <cell r="Q471">
            <v>564</v>
          </cell>
          <cell r="R471" t="str">
            <v>Bucaramanga</v>
          </cell>
          <cell r="S471" t="str">
            <v>CGR</v>
          </cell>
        </row>
        <row r="472">
          <cell r="A472">
            <v>16536</v>
          </cell>
          <cell r="B472" t="str">
            <v>Activo</v>
          </cell>
          <cell r="C472">
            <v>5368700</v>
          </cell>
          <cell r="D472">
            <v>4117884.92</v>
          </cell>
          <cell r="E472">
            <v>4</v>
          </cell>
          <cell r="F472">
            <v>564</v>
          </cell>
          <cell r="G472">
            <v>1</v>
          </cell>
          <cell r="H472">
            <v>1504191</v>
          </cell>
          <cell r="I472">
            <v>13360374</v>
          </cell>
          <cell r="J472" t="str">
            <v>FU</v>
          </cell>
          <cell r="K472" t="str">
            <v>HELMER QUINTERO DIAZ</v>
          </cell>
          <cell r="L472" t="str">
            <v>SEMESTRAL</v>
          </cell>
          <cell r="M472">
            <v>43524</v>
          </cell>
          <cell r="N472">
            <v>43154</v>
          </cell>
          <cell r="O472" t="str">
            <v>BI HOGAR CATEGORIA D</v>
          </cell>
          <cell r="P472" t="str">
            <v>BI</v>
          </cell>
          <cell r="Q472">
            <v>564</v>
          </cell>
          <cell r="R472" t="str">
            <v>Bucaramanga</v>
          </cell>
          <cell r="S472" t="str">
            <v>CGR</v>
          </cell>
        </row>
        <row r="473">
          <cell r="A473">
            <v>16535</v>
          </cell>
          <cell r="B473" t="str">
            <v>Activo</v>
          </cell>
          <cell r="C473">
            <v>9970192</v>
          </cell>
          <cell r="D473">
            <v>8400324.8599999994</v>
          </cell>
          <cell r="E473">
            <v>48</v>
          </cell>
          <cell r="F473">
            <v>547</v>
          </cell>
          <cell r="G473">
            <v>9</v>
          </cell>
          <cell r="H473">
            <v>254727</v>
          </cell>
          <cell r="I473">
            <v>80724779</v>
          </cell>
          <cell r="J473" t="str">
            <v>FU</v>
          </cell>
          <cell r="K473" t="str">
            <v>RONALD GERMAN MACHADO GUERRERO</v>
          </cell>
          <cell r="L473" t="str">
            <v>MENSUAL</v>
          </cell>
          <cell r="M473">
            <v>43465</v>
          </cell>
          <cell r="N473">
            <v>43154</v>
          </cell>
          <cell r="O473" t="str">
            <v>BI RECREACION  CATEGORIA E</v>
          </cell>
          <cell r="P473" t="str">
            <v>BI</v>
          </cell>
          <cell r="Q473">
            <v>547</v>
          </cell>
          <cell r="R473" t="str">
            <v>Bogota</v>
          </cell>
          <cell r="S473" t="str">
            <v>CGR</v>
          </cell>
        </row>
        <row r="474">
          <cell r="A474">
            <v>16534</v>
          </cell>
          <cell r="B474" t="str">
            <v>Activo</v>
          </cell>
          <cell r="C474">
            <v>3900000</v>
          </cell>
          <cell r="D474">
            <v>2997795.48</v>
          </cell>
          <cell r="E474">
            <v>4</v>
          </cell>
          <cell r="F474">
            <v>565</v>
          </cell>
          <cell r="G474">
            <v>1</v>
          </cell>
          <cell r="H474">
            <v>1104892</v>
          </cell>
          <cell r="I474">
            <v>1047366029</v>
          </cell>
          <cell r="J474" t="str">
            <v>FU</v>
          </cell>
          <cell r="K474" t="str">
            <v>JUAN CAMILO PAZ BURGOS</v>
          </cell>
          <cell r="L474" t="str">
            <v>SEMESTRAL</v>
          </cell>
          <cell r="M474">
            <v>43524</v>
          </cell>
          <cell r="N474">
            <v>43154</v>
          </cell>
          <cell r="O474" t="str">
            <v>BI HOGAR CATEGORIA E</v>
          </cell>
          <cell r="P474" t="str">
            <v>BI</v>
          </cell>
          <cell r="Q474">
            <v>565</v>
          </cell>
          <cell r="R474" t="str">
            <v>Cartagena</v>
          </cell>
          <cell r="S474" t="str">
            <v>CGR</v>
          </cell>
        </row>
        <row r="475">
          <cell r="A475">
            <v>16533</v>
          </cell>
          <cell r="B475" t="str">
            <v>Activo</v>
          </cell>
          <cell r="C475">
            <v>4300000</v>
          </cell>
          <cell r="D475">
            <v>3562908.07</v>
          </cell>
          <cell r="E475">
            <v>48</v>
          </cell>
          <cell r="F475">
            <v>561</v>
          </cell>
          <cell r="G475">
            <v>9</v>
          </cell>
          <cell r="H475">
            <v>100047</v>
          </cell>
          <cell r="I475">
            <v>51658779</v>
          </cell>
          <cell r="J475" t="str">
            <v>FU</v>
          </cell>
          <cell r="K475" t="str">
            <v>MYRIAM ALVARADO CARVAJAL</v>
          </cell>
          <cell r="L475" t="str">
            <v>MENSUAL</v>
          </cell>
          <cell r="M475">
            <v>43465</v>
          </cell>
          <cell r="N475">
            <v>43154</v>
          </cell>
          <cell r="O475" t="str">
            <v>BI HOGAR CATEGORIA A</v>
          </cell>
          <cell r="P475" t="str">
            <v>BI</v>
          </cell>
          <cell r="Q475">
            <v>561</v>
          </cell>
          <cell r="R475" t="str">
            <v>Tunja</v>
          </cell>
          <cell r="S475" t="str">
            <v>CGR</v>
          </cell>
        </row>
        <row r="476">
          <cell r="A476">
            <v>16532</v>
          </cell>
          <cell r="B476" t="str">
            <v>Activo</v>
          </cell>
          <cell r="C476">
            <v>9678100</v>
          </cell>
          <cell r="D476">
            <v>8076263.04</v>
          </cell>
          <cell r="E476">
            <v>48</v>
          </cell>
          <cell r="F476">
            <v>563</v>
          </cell>
          <cell r="G476">
            <v>9</v>
          </cell>
          <cell r="H476">
            <v>233987</v>
          </cell>
          <cell r="I476">
            <v>40034477</v>
          </cell>
          <cell r="J476" t="str">
            <v>FU</v>
          </cell>
          <cell r="K476" t="str">
            <v>IRMA PATRICIA FUENTES FERNANDEZ</v>
          </cell>
          <cell r="L476" t="str">
            <v>MENSUAL</v>
          </cell>
          <cell r="M476">
            <v>43465</v>
          </cell>
          <cell r="N476">
            <v>43154</v>
          </cell>
          <cell r="O476" t="str">
            <v>BI HOGAR CATEGORIA C</v>
          </cell>
          <cell r="P476" t="str">
            <v>BI</v>
          </cell>
          <cell r="Q476">
            <v>563</v>
          </cell>
          <cell r="R476" t="str">
            <v>Tunja</v>
          </cell>
          <cell r="S476" t="str">
            <v>CGR</v>
          </cell>
        </row>
        <row r="477">
          <cell r="A477">
            <v>16531</v>
          </cell>
          <cell r="B477" t="str">
            <v>Activo</v>
          </cell>
          <cell r="C477">
            <v>2300000</v>
          </cell>
          <cell r="D477">
            <v>1931786.81</v>
          </cell>
          <cell r="E477">
            <v>48</v>
          </cell>
          <cell r="F477">
            <v>540</v>
          </cell>
          <cell r="G477">
            <v>9</v>
          </cell>
          <cell r="H477">
            <v>57709</v>
          </cell>
          <cell r="I477">
            <v>52386108</v>
          </cell>
          <cell r="J477" t="str">
            <v>FU</v>
          </cell>
          <cell r="K477" t="str">
            <v>Elvia Patricia Ortiz Cardona</v>
          </cell>
          <cell r="L477" t="str">
            <v>MENSUAL</v>
          </cell>
          <cell r="M477">
            <v>43465</v>
          </cell>
          <cell r="N477">
            <v>43154</v>
          </cell>
          <cell r="O477" t="str">
            <v>BI EDUCACION  CATEGORIA D</v>
          </cell>
          <cell r="P477" t="str">
            <v>BI</v>
          </cell>
          <cell r="Q477">
            <v>540</v>
          </cell>
          <cell r="R477" t="str">
            <v>Bogota</v>
          </cell>
          <cell r="S477" t="str">
            <v>CGR</v>
          </cell>
        </row>
        <row r="478">
          <cell r="A478">
            <v>16530</v>
          </cell>
          <cell r="B478" t="str">
            <v>Activo</v>
          </cell>
          <cell r="C478">
            <v>8764803</v>
          </cell>
          <cell r="D478">
            <v>6722762.7800000003</v>
          </cell>
          <cell r="E478">
            <v>4</v>
          </cell>
          <cell r="F478">
            <v>564</v>
          </cell>
          <cell r="G478">
            <v>1</v>
          </cell>
          <cell r="H478">
            <v>2455703</v>
          </cell>
          <cell r="I478">
            <v>79349947</v>
          </cell>
          <cell r="J478" t="str">
            <v>FU</v>
          </cell>
          <cell r="K478" t="str">
            <v>JUAN CARLOS MORALES HOYOS</v>
          </cell>
          <cell r="L478" t="str">
            <v>SEMESTRAL</v>
          </cell>
          <cell r="M478">
            <v>43524</v>
          </cell>
          <cell r="N478">
            <v>43154</v>
          </cell>
          <cell r="O478" t="str">
            <v>BI HOGAR CATEGORIA D</v>
          </cell>
          <cell r="P478" t="str">
            <v>BI</v>
          </cell>
          <cell r="Q478">
            <v>564</v>
          </cell>
          <cell r="R478" t="str">
            <v>Bogota</v>
          </cell>
          <cell r="S478" t="str">
            <v>CGR</v>
          </cell>
        </row>
        <row r="479">
          <cell r="A479">
            <v>16529</v>
          </cell>
          <cell r="B479" t="str">
            <v>Activo</v>
          </cell>
          <cell r="C479">
            <v>7000000</v>
          </cell>
          <cell r="D479">
            <v>5345461.0999999996</v>
          </cell>
          <cell r="E479">
            <v>4</v>
          </cell>
          <cell r="F479">
            <v>551</v>
          </cell>
          <cell r="G479">
            <v>1</v>
          </cell>
          <cell r="H479">
            <v>1917160</v>
          </cell>
          <cell r="I479">
            <v>36546120</v>
          </cell>
          <cell r="J479" t="str">
            <v>FU</v>
          </cell>
          <cell r="K479" t="str">
            <v>MARTHA INES ROJAS ACOSTA</v>
          </cell>
          <cell r="L479" t="str">
            <v>SEMESTRAL</v>
          </cell>
          <cell r="M479">
            <v>43524</v>
          </cell>
          <cell r="N479">
            <v>43154</v>
          </cell>
          <cell r="O479" t="str">
            <v>BI MEJORAS LOCATIVAS CATEGORIA C</v>
          </cell>
          <cell r="P479" t="str">
            <v>BI</v>
          </cell>
          <cell r="Q479">
            <v>551</v>
          </cell>
          <cell r="R479" t="str">
            <v>Santa Marta</v>
          </cell>
          <cell r="S479" t="str">
            <v>CGR</v>
          </cell>
        </row>
        <row r="480">
          <cell r="A480">
            <v>16528</v>
          </cell>
          <cell r="B480" t="str">
            <v>Activo</v>
          </cell>
          <cell r="C480">
            <v>7000000</v>
          </cell>
          <cell r="D480">
            <v>1823946.93</v>
          </cell>
          <cell r="E480">
            <v>12</v>
          </cell>
          <cell r="F480">
            <v>466</v>
          </cell>
          <cell r="G480">
            <v>9</v>
          </cell>
          <cell r="H480">
            <v>622335</v>
          </cell>
          <cell r="I480">
            <v>40611906</v>
          </cell>
          <cell r="J480" t="str">
            <v>XF</v>
          </cell>
          <cell r="K480" t="str">
            <v>LUZ YANIBER NIÑO BEDOYA</v>
          </cell>
          <cell r="L480" t="str">
            <v>MENSUAL</v>
          </cell>
          <cell r="M480">
            <v>43465</v>
          </cell>
          <cell r="N480">
            <v>43154</v>
          </cell>
          <cell r="O480" t="str">
            <v>EXF-BI HOGAR CATEGORIA E</v>
          </cell>
          <cell r="P480" t="str">
            <v>BI</v>
          </cell>
          <cell r="Q480">
            <v>466</v>
          </cell>
          <cell r="R480" t="str">
            <v>Bogota</v>
          </cell>
          <cell r="S480" t="str">
            <v>EXF</v>
          </cell>
        </row>
        <row r="481">
          <cell r="A481">
            <v>16527</v>
          </cell>
          <cell r="B481" t="str">
            <v>Activo</v>
          </cell>
          <cell r="C481">
            <v>11640505</v>
          </cell>
          <cell r="D481">
            <v>9775851.6999999993</v>
          </cell>
          <cell r="E481">
            <v>48</v>
          </cell>
          <cell r="F481">
            <v>564</v>
          </cell>
          <cell r="G481">
            <v>9</v>
          </cell>
          <cell r="H481">
            <v>292052</v>
          </cell>
          <cell r="I481">
            <v>72300119</v>
          </cell>
          <cell r="J481" t="str">
            <v>FU</v>
          </cell>
          <cell r="K481" t="str">
            <v>GILBERTO RAFAEL PACHECO SOLANO</v>
          </cell>
          <cell r="L481" t="str">
            <v>MENSUAL</v>
          </cell>
          <cell r="M481">
            <v>43465</v>
          </cell>
          <cell r="N481">
            <v>43154</v>
          </cell>
          <cell r="O481" t="str">
            <v>BI HOGAR CATEGORIA D</v>
          </cell>
          <cell r="P481" t="str">
            <v>BI</v>
          </cell>
          <cell r="Q481">
            <v>564</v>
          </cell>
          <cell r="R481" t="str">
            <v>Barranquilla</v>
          </cell>
          <cell r="S481" t="str">
            <v>CGR</v>
          </cell>
        </row>
        <row r="482">
          <cell r="A482">
            <v>16526</v>
          </cell>
          <cell r="B482" t="str">
            <v>Activo</v>
          </cell>
          <cell r="C482">
            <v>6300000</v>
          </cell>
          <cell r="D482">
            <v>4810908.99</v>
          </cell>
          <cell r="E482">
            <v>4</v>
          </cell>
          <cell r="F482">
            <v>545</v>
          </cell>
          <cell r="G482">
            <v>1</v>
          </cell>
          <cell r="H482">
            <v>1725444</v>
          </cell>
          <cell r="I482">
            <v>30738710</v>
          </cell>
          <cell r="J482" t="str">
            <v>FU</v>
          </cell>
          <cell r="K482" t="str">
            <v>MARIA ELENA PEÑA TOBAR</v>
          </cell>
          <cell r="L482" t="str">
            <v>SEMESTRAL</v>
          </cell>
          <cell r="M482">
            <v>43555</v>
          </cell>
          <cell r="N482">
            <v>43167</v>
          </cell>
          <cell r="O482" t="str">
            <v>BI RECREACION CATEGORIA C</v>
          </cell>
          <cell r="P482" t="str">
            <v>BI</v>
          </cell>
          <cell r="Q482">
            <v>545</v>
          </cell>
          <cell r="R482" t="str">
            <v>Pasto</v>
          </cell>
          <cell r="S482" t="str">
            <v>CGR</v>
          </cell>
        </row>
        <row r="483">
          <cell r="A483">
            <v>16524</v>
          </cell>
          <cell r="B483" t="str">
            <v>Activo</v>
          </cell>
          <cell r="C483">
            <v>5000000</v>
          </cell>
          <cell r="D483">
            <v>3835093.5</v>
          </cell>
          <cell r="E483">
            <v>4</v>
          </cell>
          <cell r="F483">
            <v>564</v>
          </cell>
          <cell r="G483">
            <v>1</v>
          </cell>
          <cell r="H483">
            <v>1400889</v>
          </cell>
          <cell r="I483">
            <v>63430727</v>
          </cell>
          <cell r="J483" t="str">
            <v>FU</v>
          </cell>
          <cell r="K483" t="str">
            <v>ALIX RUBIELA CACERES SOLANO</v>
          </cell>
          <cell r="L483" t="str">
            <v>SEMESTRAL</v>
          </cell>
          <cell r="M483">
            <v>43524</v>
          </cell>
          <cell r="N483">
            <v>43154</v>
          </cell>
          <cell r="O483" t="str">
            <v>BI HOGAR CATEGORIA D</v>
          </cell>
          <cell r="P483" t="str">
            <v>BI</v>
          </cell>
          <cell r="Q483">
            <v>564</v>
          </cell>
          <cell r="R483" t="str">
            <v>Floridablanca</v>
          </cell>
          <cell r="S483" t="str">
            <v>CGR</v>
          </cell>
        </row>
        <row r="484">
          <cell r="A484">
            <v>16523</v>
          </cell>
          <cell r="B484" t="str">
            <v>Activo</v>
          </cell>
          <cell r="C484">
            <v>9500000</v>
          </cell>
          <cell r="D484">
            <v>7286678.6500000004</v>
          </cell>
          <cell r="E484">
            <v>4</v>
          </cell>
          <cell r="F484">
            <v>540</v>
          </cell>
          <cell r="G484">
            <v>1</v>
          </cell>
          <cell r="H484">
            <v>2661689</v>
          </cell>
          <cell r="I484">
            <v>93359493</v>
          </cell>
          <cell r="J484" t="str">
            <v>FU</v>
          </cell>
          <cell r="K484" t="str">
            <v>CARLOS ARTURO FORERO PRIETO</v>
          </cell>
          <cell r="L484" t="str">
            <v>SEMESTRAL</v>
          </cell>
          <cell r="M484">
            <v>43524</v>
          </cell>
          <cell r="N484">
            <v>43154</v>
          </cell>
          <cell r="O484" t="str">
            <v>BI EDUCACION  CATEGORIA D</v>
          </cell>
          <cell r="P484" t="str">
            <v>BI</v>
          </cell>
          <cell r="Q484">
            <v>540</v>
          </cell>
          <cell r="R484" t="str">
            <v>Bogota</v>
          </cell>
          <cell r="S484" t="str">
            <v>CGR</v>
          </cell>
        </row>
        <row r="485">
          <cell r="A485">
            <v>16521</v>
          </cell>
          <cell r="B485" t="str">
            <v>Activo</v>
          </cell>
          <cell r="C485">
            <v>3000000</v>
          </cell>
          <cell r="D485">
            <v>2295968.06</v>
          </cell>
          <cell r="E485">
            <v>36</v>
          </cell>
          <cell r="F485">
            <v>561</v>
          </cell>
          <cell r="G485">
            <v>9</v>
          </cell>
          <cell r="H485">
            <v>90613</v>
          </cell>
          <cell r="I485">
            <v>79538439</v>
          </cell>
          <cell r="J485" t="str">
            <v>FU</v>
          </cell>
          <cell r="K485" t="str">
            <v>LUIS FERNANDO AREVALO TELLEZ</v>
          </cell>
          <cell r="L485" t="str">
            <v>MENSUAL</v>
          </cell>
          <cell r="M485">
            <v>43465</v>
          </cell>
          <cell r="N485">
            <v>43154</v>
          </cell>
          <cell r="O485" t="str">
            <v>BI HOGAR CATEGORIA A</v>
          </cell>
          <cell r="P485" t="str">
            <v>BI</v>
          </cell>
          <cell r="Q485">
            <v>561</v>
          </cell>
          <cell r="R485" t="str">
            <v>Bogota</v>
          </cell>
          <cell r="S485" t="str">
            <v>CGR</v>
          </cell>
        </row>
        <row r="486">
          <cell r="A486">
            <v>16512</v>
          </cell>
          <cell r="B486" t="str">
            <v>Activo</v>
          </cell>
          <cell r="C486">
            <v>9300456</v>
          </cell>
          <cell r="D486">
            <v>7148950.46</v>
          </cell>
          <cell r="E486">
            <v>4</v>
          </cell>
          <cell r="F486">
            <v>565</v>
          </cell>
          <cell r="G486">
            <v>1</v>
          </cell>
          <cell r="H486">
            <v>2634872</v>
          </cell>
          <cell r="I486">
            <v>51556494</v>
          </cell>
          <cell r="J486" t="str">
            <v>FU</v>
          </cell>
          <cell r="K486" t="str">
            <v>GLORIA LEONORA ANDEOTTI CARO</v>
          </cell>
          <cell r="L486" t="str">
            <v>SEMESTRAL</v>
          </cell>
          <cell r="M486">
            <v>43524</v>
          </cell>
          <cell r="N486">
            <v>43154</v>
          </cell>
          <cell r="O486" t="str">
            <v>BI HOGAR CATEGORIA E</v>
          </cell>
          <cell r="P486" t="str">
            <v>BI</v>
          </cell>
          <cell r="Q486">
            <v>565</v>
          </cell>
          <cell r="R486" t="str">
            <v>Bogota</v>
          </cell>
          <cell r="S486" t="str">
            <v>CGR</v>
          </cell>
        </row>
        <row r="487">
          <cell r="A487">
            <v>16511</v>
          </cell>
          <cell r="B487" t="str">
            <v>Activo</v>
          </cell>
          <cell r="C487">
            <v>7000000</v>
          </cell>
          <cell r="D487">
            <v>5345461.0999999996</v>
          </cell>
          <cell r="E487">
            <v>4</v>
          </cell>
          <cell r="F487">
            <v>563</v>
          </cell>
          <cell r="G487">
            <v>1</v>
          </cell>
          <cell r="H487">
            <v>1917160</v>
          </cell>
          <cell r="I487">
            <v>35601133</v>
          </cell>
          <cell r="J487" t="str">
            <v>FU</v>
          </cell>
          <cell r="K487" t="str">
            <v>KAROL LICENIA MEXCINA VEGA</v>
          </cell>
          <cell r="L487" t="str">
            <v>SEMESTRAL</v>
          </cell>
          <cell r="M487">
            <v>43524</v>
          </cell>
          <cell r="N487">
            <v>43154</v>
          </cell>
          <cell r="O487" t="str">
            <v>BI HOGAR CATEGORIA C</v>
          </cell>
          <cell r="P487" t="str">
            <v>BI</v>
          </cell>
          <cell r="Q487">
            <v>563</v>
          </cell>
          <cell r="R487" t="str">
            <v>Quibdo</v>
          </cell>
          <cell r="S487" t="str">
            <v>CGR</v>
          </cell>
        </row>
        <row r="488">
          <cell r="A488">
            <v>16510</v>
          </cell>
          <cell r="B488" t="str">
            <v>Activo</v>
          </cell>
          <cell r="C488">
            <v>9500000</v>
          </cell>
          <cell r="D488">
            <v>7286678.6500000004</v>
          </cell>
          <cell r="E488">
            <v>4</v>
          </cell>
          <cell r="F488">
            <v>564</v>
          </cell>
          <cell r="G488">
            <v>1</v>
          </cell>
          <cell r="H488">
            <v>2661689</v>
          </cell>
          <cell r="I488">
            <v>73212447</v>
          </cell>
          <cell r="J488" t="str">
            <v>FU</v>
          </cell>
          <cell r="K488" t="str">
            <v>JOSE FERNANDO HERNANDEZ HERNANDEZ</v>
          </cell>
          <cell r="L488" t="str">
            <v>SEMESTRAL</v>
          </cell>
          <cell r="M488">
            <v>43465</v>
          </cell>
          <cell r="N488">
            <v>43089</v>
          </cell>
          <cell r="O488" t="str">
            <v>BI HOGAR CATEGORIA D</v>
          </cell>
          <cell r="P488" t="str">
            <v>BI</v>
          </cell>
          <cell r="Q488">
            <v>564</v>
          </cell>
          <cell r="R488" t="str">
            <v>Bogota</v>
          </cell>
          <cell r="S488" t="str">
            <v>CGR</v>
          </cell>
        </row>
        <row r="489">
          <cell r="A489">
            <v>16509</v>
          </cell>
          <cell r="B489" t="str">
            <v>Activo</v>
          </cell>
          <cell r="C489">
            <v>9500000</v>
          </cell>
          <cell r="D489">
            <v>7286678.6500000004</v>
          </cell>
          <cell r="E489">
            <v>4</v>
          </cell>
          <cell r="F489">
            <v>564</v>
          </cell>
          <cell r="G489">
            <v>1</v>
          </cell>
          <cell r="H489">
            <v>2661689</v>
          </cell>
          <cell r="I489">
            <v>32619180</v>
          </cell>
          <cell r="J489" t="str">
            <v>FU</v>
          </cell>
          <cell r="K489" t="str">
            <v>ROCIO MARGARITA PALLARES ORTIZ</v>
          </cell>
          <cell r="L489" t="str">
            <v>SEMESTRAL</v>
          </cell>
          <cell r="M489">
            <v>43465</v>
          </cell>
          <cell r="N489">
            <v>43089</v>
          </cell>
          <cell r="O489" t="str">
            <v>BI HOGAR CATEGORIA D</v>
          </cell>
          <cell r="P489" t="str">
            <v>BI</v>
          </cell>
          <cell r="Q489">
            <v>564</v>
          </cell>
          <cell r="R489" t="str">
            <v>Barranquilla</v>
          </cell>
          <cell r="S489" t="str">
            <v>CGR</v>
          </cell>
        </row>
        <row r="490">
          <cell r="A490">
            <v>16508</v>
          </cell>
          <cell r="B490" t="str">
            <v>Activo</v>
          </cell>
          <cell r="C490">
            <v>6000000</v>
          </cell>
          <cell r="D490">
            <v>4816313.2</v>
          </cell>
          <cell r="E490">
            <v>48</v>
          </cell>
          <cell r="F490">
            <v>564</v>
          </cell>
          <cell r="G490">
            <v>11</v>
          </cell>
          <cell r="H490">
            <v>150528</v>
          </cell>
          <cell r="I490">
            <v>79544818</v>
          </cell>
          <cell r="J490" t="str">
            <v>FU</v>
          </cell>
          <cell r="K490" t="str">
            <v>WILSON JAVIER MEDINA MEJIA</v>
          </cell>
          <cell r="L490" t="str">
            <v>MENSUAL</v>
          </cell>
          <cell r="M490">
            <v>43465</v>
          </cell>
          <cell r="N490">
            <v>43089</v>
          </cell>
          <cell r="O490" t="str">
            <v>BI HOGAR CATEGORIA D</v>
          </cell>
          <cell r="P490" t="str">
            <v>BI</v>
          </cell>
          <cell r="Q490">
            <v>564</v>
          </cell>
          <cell r="R490" t="str">
            <v>Bogota</v>
          </cell>
          <cell r="S490" t="str">
            <v>CGR</v>
          </cell>
        </row>
        <row r="491">
          <cell r="A491">
            <v>16507</v>
          </cell>
          <cell r="B491" t="str">
            <v>Activo</v>
          </cell>
          <cell r="C491">
            <v>2553400</v>
          </cell>
          <cell r="D491">
            <v>2022812.23</v>
          </cell>
          <cell r="E491">
            <v>48</v>
          </cell>
          <cell r="F491">
            <v>562</v>
          </cell>
          <cell r="G491">
            <v>11</v>
          </cell>
          <cell r="H491">
            <v>60562</v>
          </cell>
          <cell r="I491">
            <v>19460014</v>
          </cell>
          <cell r="J491" t="str">
            <v>FU</v>
          </cell>
          <cell r="K491" t="str">
            <v>JAIRO HERNANDO MARTINEZ BOLIVAR</v>
          </cell>
          <cell r="L491" t="str">
            <v>MENSUAL</v>
          </cell>
          <cell r="M491">
            <v>43465</v>
          </cell>
          <cell r="N491">
            <v>43089</v>
          </cell>
          <cell r="O491" t="str">
            <v>BI HOGAR CATEGORIA B</v>
          </cell>
          <cell r="P491" t="str">
            <v>BI</v>
          </cell>
          <cell r="Q491">
            <v>562</v>
          </cell>
          <cell r="R491" t="str">
            <v>Bogota</v>
          </cell>
          <cell r="S491" t="str">
            <v>FBS</v>
          </cell>
        </row>
        <row r="492">
          <cell r="A492">
            <v>16505</v>
          </cell>
          <cell r="B492" t="str">
            <v>Activo</v>
          </cell>
          <cell r="C492">
            <v>3000000</v>
          </cell>
          <cell r="D492">
            <v>2301050.1</v>
          </cell>
          <cell r="E492">
            <v>4</v>
          </cell>
          <cell r="F492">
            <v>564</v>
          </cell>
          <cell r="G492">
            <v>1</v>
          </cell>
          <cell r="H492">
            <v>840534</v>
          </cell>
          <cell r="I492">
            <v>51967687</v>
          </cell>
          <cell r="J492" t="str">
            <v>FU</v>
          </cell>
          <cell r="K492" t="str">
            <v>GLADYS MARCELA LIEVANO GOMEZ</v>
          </cell>
          <cell r="L492" t="str">
            <v>SEMESTRAL</v>
          </cell>
          <cell r="M492">
            <v>43465</v>
          </cell>
          <cell r="N492">
            <v>43089</v>
          </cell>
          <cell r="O492" t="str">
            <v>BI HOGAR CATEGORIA D</v>
          </cell>
          <cell r="P492" t="str">
            <v>BI</v>
          </cell>
          <cell r="Q492">
            <v>564</v>
          </cell>
          <cell r="R492" t="str">
            <v>Bogota</v>
          </cell>
          <cell r="S492" t="str">
            <v>FBS</v>
          </cell>
        </row>
        <row r="493">
          <cell r="A493">
            <v>16504</v>
          </cell>
          <cell r="B493" t="str">
            <v>Activo</v>
          </cell>
          <cell r="C493">
            <v>9500000</v>
          </cell>
          <cell r="D493">
            <v>7286678.6500000004</v>
          </cell>
          <cell r="E493">
            <v>4</v>
          </cell>
          <cell r="F493">
            <v>564</v>
          </cell>
          <cell r="G493">
            <v>1</v>
          </cell>
          <cell r="H493">
            <v>2661689</v>
          </cell>
          <cell r="I493">
            <v>23322560</v>
          </cell>
          <cell r="J493" t="str">
            <v>FU</v>
          </cell>
          <cell r="K493" t="str">
            <v>MARIA JENNY LUCIA MOJICA PERICO</v>
          </cell>
          <cell r="L493" t="str">
            <v>SEMESTRAL</v>
          </cell>
          <cell r="M493">
            <v>43465</v>
          </cell>
          <cell r="N493">
            <v>43089</v>
          </cell>
          <cell r="O493" t="str">
            <v>BI HOGAR CATEGORIA D</v>
          </cell>
          <cell r="P493" t="str">
            <v>BI</v>
          </cell>
          <cell r="Q493">
            <v>564</v>
          </cell>
          <cell r="R493" t="str">
            <v>Bogota</v>
          </cell>
          <cell r="S493" t="str">
            <v>CGR</v>
          </cell>
        </row>
        <row r="494">
          <cell r="A494">
            <v>16503</v>
          </cell>
          <cell r="B494" t="str">
            <v>Activo</v>
          </cell>
          <cell r="C494">
            <v>4200000</v>
          </cell>
          <cell r="D494">
            <v>3199983.76</v>
          </cell>
          <cell r="E494">
            <v>4</v>
          </cell>
          <cell r="F494">
            <v>562</v>
          </cell>
          <cell r="G494">
            <v>1</v>
          </cell>
          <cell r="H494">
            <v>1136982</v>
          </cell>
          <cell r="I494">
            <v>74282463</v>
          </cell>
          <cell r="J494" t="str">
            <v>FU</v>
          </cell>
          <cell r="K494" t="str">
            <v>VICTOR MIGUEL SALCEDO ALFONSO</v>
          </cell>
          <cell r="L494" t="str">
            <v>SEMESTRAL</v>
          </cell>
          <cell r="M494">
            <v>43465</v>
          </cell>
          <cell r="N494">
            <v>43089</v>
          </cell>
          <cell r="O494" t="str">
            <v>BI HOGAR CATEGORIA B</v>
          </cell>
          <cell r="P494" t="str">
            <v>BI</v>
          </cell>
          <cell r="Q494">
            <v>562</v>
          </cell>
          <cell r="R494" t="str">
            <v>Soacha</v>
          </cell>
          <cell r="S494" t="str">
            <v>FBS</v>
          </cell>
        </row>
        <row r="495">
          <cell r="A495">
            <v>16502</v>
          </cell>
          <cell r="B495" t="str">
            <v>Activo</v>
          </cell>
          <cell r="C495">
            <v>6450000</v>
          </cell>
          <cell r="D495">
            <v>4925456.59</v>
          </cell>
          <cell r="E495">
            <v>4</v>
          </cell>
          <cell r="F495">
            <v>557</v>
          </cell>
          <cell r="G495">
            <v>1</v>
          </cell>
          <cell r="H495">
            <v>1766526</v>
          </cell>
          <cell r="I495">
            <v>20483078</v>
          </cell>
          <cell r="J495" t="str">
            <v>FU</v>
          </cell>
          <cell r="K495" t="str">
            <v>MARTHA LUCIA COTRINO GUEVARA</v>
          </cell>
          <cell r="L495" t="str">
            <v>SEMESTRAL</v>
          </cell>
          <cell r="M495">
            <v>43465</v>
          </cell>
          <cell r="N495">
            <v>43089</v>
          </cell>
          <cell r="O495" t="str">
            <v>BI SALUD CATEGORIA C</v>
          </cell>
          <cell r="P495" t="str">
            <v>BI</v>
          </cell>
          <cell r="Q495">
            <v>557</v>
          </cell>
          <cell r="R495" t="str">
            <v>Bogota</v>
          </cell>
          <cell r="S495" t="str">
            <v>CGR</v>
          </cell>
        </row>
        <row r="496">
          <cell r="A496">
            <v>16501</v>
          </cell>
          <cell r="B496" t="str">
            <v>Activo</v>
          </cell>
          <cell r="C496">
            <v>4700000</v>
          </cell>
          <cell r="D496">
            <v>3727141.55</v>
          </cell>
          <cell r="E496">
            <v>48</v>
          </cell>
          <cell r="F496">
            <v>562</v>
          </cell>
          <cell r="G496">
            <v>12</v>
          </cell>
          <cell r="H496">
            <v>111475</v>
          </cell>
          <cell r="I496">
            <v>92517886</v>
          </cell>
          <cell r="J496" t="str">
            <v>FU</v>
          </cell>
          <cell r="K496" t="str">
            <v>EDILBERTO JOSE CAMARGO UPARELA</v>
          </cell>
          <cell r="L496" t="str">
            <v>MENSUAL</v>
          </cell>
          <cell r="M496">
            <v>43496</v>
          </cell>
          <cell r="N496">
            <v>43089</v>
          </cell>
          <cell r="O496" t="str">
            <v>BI HOGAR CATEGORIA B</v>
          </cell>
          <cell r="P496" t="str">
            <v>BI</v>
          </cell>
          <cell r="Q496">
            <v>562</v>
          </cell>
          <cell r="R496" t="str">
            <v>Bogota</v>
          </cell>
          <cell r="S496" t="str">
            <v>FBS</v>
          </cell>
        </row>
        <row r="497">
          <cell r="A497">
            <v>16500</v>
          </cell>
          <cell r="B497" t="str">
            <v>Activo</v>
          </cell>
          <cell r="C497">
            <v>10991983</v>
          </cell>
          <cell r="D497">
            <v>7954669.5099999998</v>
          </cell>
          <cell r="E497">
            <v>36</v>
          </cell>
          <cell r="F497">
            <v>564</v>
          </cell>
          <cell r="G497">
            <v>11</v>
          </cell>
          <cell r="H497">
            <v>351705</v>
          </cell>
          <cell r="I497">
            <v>27355406</v>
          </cell>
          <cell r="J497" t="str">
            <v>FU</v>
          </cell>
          <cell r="K497" t="str">
            <v>SONIA RAQUEL LOPEZ LEGARDA</v>
          </cell>
          <cell r="L497" t="str">
            <v>MENSUAL</v>
          </cell>
          <cell r="M497">
            <v>43465</v>
          </cell>
          <cell r="N497">
            <v>43089</v>
          </cell>
          <cell r="O497" t="str">
            <v>BI HOGAR CATEGORIA D</v>
          </cell>
          <cell r="P497" t="str">
            <v>BI</v>
          </cell>
          <cell r="Q497">
            <v>564</v>
          </cell>
          <cell r="R497" t="str">
            <v>Mocoa</v>
          </cell>
          <cell r="S497" t="str">
            <v>CGR</v>
          </cell>
        </row>
        <row r="498">
          <cell r="A498">
            <v>16499</v>
          </cell>
          <cell r="B498" t="str">
            <v>Activo</v>
          </cell>
          <cell r="C498">
            <v>10000000</v>
          </cell>
          <cell r="D498">
            <v>5647720.96</v>
          </cell>
          <cell r="E498">
            <v>24</v>
          </cell>
          <cell r="F498">
            <v>540</v>
          </cell>
          <cell r="G498">
            <v>11</v>
          </cell>
          <cell r="H498">
            <v>458745</v>
          </cell>
          <cell r="I498">
            <v>53028096</v>
          </cell>
          <cell r="J498" t="str">
            <v>FU</v>
          </cell>
          <cell r="K498" t="str">
            <v>DIANA VERONICA BERNAL CALDERON</v>
          </cell>
          <cell r="L498" t="str">
            <v>MENSUAL</v>
          </cell>
          <cell r="M498">
            <v>43465</v>
          </cell>
          <cell r="N498">
            <v>43089</v>
          </cell>
          <cell r="O498" t="str">
            <v>BI EDUCACION  CATEGORIA D</v>
          </cell>
          <cell r="P498" t="str">
            <v>BI</v>
          </cell>
          <cell r="Q498">
            <v>540</v>
          </cell>
          <cell r="R498" t="str">
            <v>Bogota</v>
          </cell>
          <cell r="S498" t="str">
            <v>CGR</v>
          </cell>
        </row>
        <row r="499">
          <cell r="A499">
            <v>16496</v>
          </cell>
          <cell r="B499" t="str">
            <v>Activo</v>
          </cell>
          <cell r="C499">
            <v>10900000</v>
          </cell>
          <cell r="D499">
            <v>8378467.8799999999</v>
          </cell>
          <cell r="E499">
            <v>4</v>
          </cell>
          <cell r="F499">
            <v>547</v>
          </cell>
          <cell r="G499">
            <v>1</v>
          </cell>
          <cell r="H499">
            <v>3088031</v>
          </cell>
          <cell r="I499">
            <v>52256971</v>
          </cell>
          <cell r="J499" t="str">
            <v>FU</v>
          </cell>
          <cell r="K499" t="str">
            <v>ANDREA DEL RIO ARIAS</v>
          </cell>
          <cell r="L499" t="str">
            <v>SEMESTRAL</v>
          </cell>
          <cell r="M499">
            <v>43465</v>
          </cell>
          <cell r="N499">
            <v>43089</v>
          </cell>
          <cell r="O499" t="str">
            <v>BI RECREACION  CATEGORIA E</v>
          </cell>
          <cell r="P499" t="str">
            <v>BI</v>
          </cell>
          <cell r="Q499">
            <v>547</v>
          </cell>
          <cell r="R499" t="str">
            <v>Bogota</v>
          </cell>
          <cell r="S499" t="str">
            <v>CGR</v>
          </cell>
        </row>
        <row r="500">
          <cell r="A500">
            <v>16495</v>
          </cell>
          <cell r="B500" t="str">
            <v>Activo</v>
          </cell>
          <cell r="C500">
            <v>10844439</v>
          </cell>
          <cell r="D500">
            <v>7837775.5700000003</v>
          </cell>
          <cell r="E500">
            <v>36</v>
          </cell>
          <cell r="F500">
            <v>564</v>
          </cell>
          <cell r="G500">
            <v>11</v>
          </cell>
          <cell r="H500">
            <v>346966</v>
          </cell>
          <cell r="I500">
            <v>51883396</v>
          </cell>
          <cell r="J500" t="str">
            <v>FU</v>
          </cell>
          <cell r="K500" t="str">
            <v>FANNY AVELLANEDA GONZALEZ</v>
          </cell>
          <cell r="L500" t="str">
            <v>MENSUAL</v>
          </cell>
          <cell r="M500">
            <v>43465</v>
          </cell>
          <cell r="N500">
            <v>43089</v>
          </cell>
          <cell r="O500" t="str">
            <v>BI HOGAR CATEGORIA D</v>
          </cell>
          <cell r="P500" t="str">
            <v>BI</v>
          </cell>
          <cell r="Q500">
            <v>564</v>
          </cell>
          <cell r="R500" t="str">
            <v>Bogota</v>
          </cell>
          <cell r="S500" t="str">
            <v>FBS</v>
          </cell>
        </row>
        <row r="501">
          <cell r="A501">
            <v>16494</v>
          </cell>
          <cell r="B501" t="str">
            <v>Activo</v>
          </cell>
          <cell r="C501">
            <v>1117108</v>
          </cell>
          <cell r="D501">
            <v>727307.18</v>
          </cell>
          <cell r="E501">
            <v>30</v>
          </cell>
          <cell r="F501">
            <v>538</v>
          </cell>
          <cell r="G501">
            <v>11</v>
          </cell>
          <cell r="H501">
            <v>40444</v>
          </cell>
          <cell r="I501">
            <v>5472482</v>
          </cell>
          <cell r="J501" t="str">
            <v>FU</v>
          </cell>
          <cell r="K501" t="str">
            <v>JOSE EVER BAYONA AVENDAÑO</v>
          </cell>
          <cell r="L501" t="str">
            <v>MENSUAL</v>
          </cell>
          <cell r="M501">
            <v>43465</v>
          </cell>
          <cell r="N501">
            <v>43089</v>
          </cell>
          <cell r="O501" t="str">
            <v>BI EDUCACION CATEGORIA B</v>
          </cell>
          <cell r="P501" t="str">
            <v>BI</v>
          </cell>
          <cell r="Q501">
            <v>538</v>
          </cell>
          <cell r="R501" t="str">
            <v>Facatativa</v>
          </cell>
          <cell r="S501" t="str">
            <v>FBS</v>
          </cell>
        </row>
        <row r="502">
          <cell r="A502">
            <v>16493</v>
          </cell>
          <cell r="B502" t="str">
            <v>Activo</v>
          </cell>
          <cell r="C502">
            <v>2370056</v>
          </cell>
          <cell r="D502">
            <v>1801561.35</v>
          </cell>
          <cell r="E502">
            <v>4</v>
          </cell>
          <cell r="F502">
            <v>561</v>
          </cell>
          <cell r="G502">
            <v>1</v>
          </cell>
          <cell r="H502">
            <v>634052</v>
          </cell>
          <cell r="I502">
            <v>1012327849</v>
          </cell>
          <cell r="J502" t="str">
            <v>FU</v>
          </cell>
          <cell r="K502" t="str">
            <v>LESLY KAREN ESCOBAR AGUIRRE</v>
          </cell>
          <cell r="L502" t="str">
            <v>SEMESTRAL</v>
          </cell>
          <cell r="M502">
            <v>43465</v>
          </cell>
          <cell r="N502">
            <v>43089</v>
          </cell>
          <cell r="O502" t="str">
            <v>BI HOGAR CATEGORIA A</v>
          </cell>
          <cell r="P502" t="str">
            <v>BI</v>
          </cell>
          <cell r="Q502">
            <v>561</v>
          </cell>
          <cell r="R502" t="str">
            <v>Bogota</v>
          </cell>
          <cell r="S502" t="str">
            <v>FBS</v>
          </cell>
        </row>
        <row r="503">
          <cell r="A503">
            <v>16491</v>
          </cell>
          <cell r="B503" t="str">
            <v>Activo</v>
          </cell>
          <cell r="C503">
            <v>10900000</v>
          </cell>
          <cell r="D503">
            <v>8378467.8799999999</v>
          </cell>
          <cell r="E503">
            <v>4</v>
          </cell>
          <cell r="F503">
            <v>547</v>
          </cell>
          <cell r="G503">
            <v>1</v>
          </cell>
          <cell r="H503">
            <v>3088031</v>
          </cell>
          <cell r="I503">
            <v>51745521</v>
          </cell>
          <cell r="J503" t="str">
            <v>FU</v>
          </cell>
          <cell r="K503" t="str">
            <v>OLGA REYES JIMENEZ</v>
          </cell>
          <cell r="L503" t="str">
            <v>SEMESTRAL</v>
          </cell>
          <cell r="M503">
            <v>43465</v>
          </cell>
          <cell r="N503">
            <v>43089</v>
          </cell>
          <cell r="O503" t="str">
            <v>BI RECREACION  CATEGORIA E</v>
          </cell>
          <cell r="P503" t="str">
            <v>BI</v>
          </cell>
          <cell r="Q503">
            <v>547</v>
          </cell>
          <cell r="R503" t="str">
            <v>Bogota</v>
          </cell>
          <cell r="S503" t="str">
            <v>CGR</v>
          </cell>
        </row>
        <row r="504">
          <cell r="A504">
            <v>16490</v>
          </cell>
          <cell r="B504" t="str">
            <v>Activo</v>
          </cell>
          <cell r="C504">
            <v>11803472</v>
          </cell>
          <cell r="D504">
            <v>7854776.7000000002</v>
          </cell>
          <cell r="E504">
            <v>30</v>
          </cell>
          <cell r="F504">
            <v>548</v>
          </cell>
          <cell r="G504">
            <v>11</v>
          </cell>
          <cell r="H504">
            <v>453590</v>
          </cell>
          <cell r="I504">
            <v>21240678</v>
          </cell>
          <cell r="J504" t="str">
            <v>FU</v>
          </cell>
          <cell r="K504" t="str">
            <v>YOLANDA LOBOA VÁSQUEZ</v>
          </cell>
          <cell r="L504" t="str">
            <v>MENSUAL</v>
          </cell>
          <cell r="M504">
            <v>43465</v>
          </cell>
          <cell r="N504">
            <v>43089</v>
          </cell>
          <cell r="O504" t="str">
            <v>BI  RECREACION  CATEGORIA F</v>
          </cell>
          <cell r="P504" t="str">
            <v>BI</v>
          </cell>
          <cell r="Q504">
            <v>548</v>
          </cell>
          <cell r="R504" t="str">
            <v>Villavicencio</v>
          </cell>
          <cell r="S504" t="str">
            <v>CGR</v>
          </cell>
        </row>
        <row r="505">
          <cell r="A505">
            <v>16489</v>
          </cell>
          <cell r="B505" t="str">
            <v>Activo</v>
          </cell>
          <cell r="C505">
            <v>8479700</v>
          </cell>
          <cell r="D505">
            <v>6086558.1699999999</v>
          </cell>
          <cell r="E505">
            <v>36</v>
          </cell>
          <cell r="F505">
            <v>563</v>
          </cell>
          <cell r="G505">
            <v>11</v>
          </cell>
          <cell r="H505">
            <v>263717</v>
          </cell>
          <cell r="I505">
            <v>23709609</v>
          </cell>
          <cell r="J505" t="str">
            <v>FU</v>
          </cell>
          <cell r="K505" t="str">
            <v>MYRIAN GRACIELA QUINTERO FARIAS</v>
          </cell>
          <cell r="L505" t="str">
            <v>MENSUAL</v>
          </cell>
          <cell r="M505">
            <v>43465</v>
          </cell>
          <cell r="N505">
            <v>43089</v>
          </cell>
          <cell r="O505" t="str">
            <v>BI HOGAR CATEGORIA C</v>
          </cell>
          <cell r="P505" t="str">
            <v>BI</v>
          </cell>
          <cell r="Q505">
            <v>563</v>
          </cell>
          <cell r="R505" t="str">
            <v>Yopal</v>
          </cell>
          <cell r="S505" t="str">
            <v>CGR</v>
          </cell>
        </row>
        <row r="506">
          <cell r="A506">
            <v>16488</v>
          </cell>
          <cell r="B506" t="str">
            <v>Activo</v>
          </cell>
          <cell r="C506">
            <v>9500000</v>
          </cell>
          <cell r="D506">
            <v>7286678.6500000004</v>
          </cell>
          <cell r="E506">
            <v>4</v>
          </cell>
          <cell r="F506">
            <v>564</v>
          </cell>
          <cell r="G506">
            <v>1</v>
          </cell>
          <cell r="H506">
            <v>2661689</v>
          </cell>
          <cell r="I506">
            <v>13952225</v>
          </cell>
          <cell r="J506" t="str">
            <v>FU</v>
          </cell>
          <cell r="K506" t="str">
            <v>CARLOS ABEL SAAVEDRA ZAFRA</v>
          </cell>
          <cell r="L506" t="str">
            <v>SEMESTRAL</v>
          </cell>
          <cell r="M506">
            <v>43465</v>
          </cell>
          <cell r="N506">
            <v>43089</v>
          </cell>
          <cell r="O506" t="str">
            <v>BI HOGAR CATEGORIA D</v>
          </cell>
          <cell r="P506" t="str">
            <v>BI</v>
          </cell>
          <cell r="Q506">
            <v>564</v>
          </cell>
          <cell r="R506" t="str">
            <v>Bogota</v>
          </cell>
          <cell r="S506" t="str">
            <v>CGR</v>
          </cell>
        </row>
        <row r="507">
          <cell r="A507">
            <v>16487</v>
          </cell>
          <cell r="B507" t="str">
            <v>Activo</v>
          </cell>
          <cell r="C507">
            <v>3450000</v>
          </cell>
          <cell r="D507">
            <v>2622470.9700000002</v>
          </cell>
          <cell r="E507">
            <v>4</v>
          </cell>
          <cell r="F507">
            <v>561</v>
          </cell>
          <cell r="G507">
            <v>1</v>
          </cell>
          <cell r="H507">
            <v>922965</v>
          </cell>
          <cell r="I507">
            <v>12117120</v>
          </cell>
          <cell r="J507" t="str">
            <v>FU</v>
          </cell>
          <cell r="K507" t="str">
            <v>FARITH CRUZ PASCUAS</v>
          </cell>
          <cell r="L507" t="str">
            <v>SEMESTRAL</v>
          </cell>
          <cell r="M507">
            <v>43465</v>
          </cell>
          <cell r="N507">
            <v>43089</v>
          </cell>
          <cell r="O507" t="str">
            <v>BI HOGAR CATEGORIA A</v>
          </cell>
          <cell r="P507" t="str">
            <v>BI</v>
          </cell>
          <cell r="Q507">
            <v>561</v>
          </cell>
          <cell r="R507" t="str">
            <v>Bogota</v>
          </cell>
          <cell r="S507" t="str">
            <v>CGR</v>
          </cell>
        </row>
        <row r="508">
          <cell r="A508">
            <v>16486</v>
          </cell>
          <cell r="B508" t="str">
            <v>Activo</v>
          </cell>
          <cell r="C508">
            <v>8105923</v>
          </cell>
          <cell r="D508">
            <v>6217395.8099999996</v>
          </cell>
          <cell r="E508">
            <v>4</v>
          </cell>
          <cell r="F508">
            <v>564</v>
          </cell>
          <cell r="G508">
            <v>1</v>
          </cell>
          <cell r="H508">
            <v>2271099</v>
          </cell>
          <cell r="I508">
            <v>72011615</v>
          </cell>
          <cell r="J508" t="str">
            <v>FU</v>
          </cell>
          <cell r="K508" t="str">
            <v>PEDRO MIGUEL GOENAGA CONSUEGRA</v>
          </cell>
          <cell r="L508" t="str">
            <v>SEMESTRAL</v>
          </cell>
          <cell r="M508">
            <v>43465</v>
          </cell>
          <cell r="N508">
            <v>43089</v>
          </cell>
          <cell r="O508" t="str">
            <v>BI HOGAR CATEGORIA D</v>
          </cell>
          <cell r="P508" t="str">
            <v>BI</v>
          </cell>
          <cell r="Q508">
            <v>564</v>
          </cell>
          <cell r="R508" t="str">
            <v>Bogota</v>
          </cell>
          <cell r="S508" t="str">
            <v>CGR</v>
          </cell>
        </row>
        <row r="509">
          <cell r="A509">
            <v>16485</v>
          </cell>
          <cell r="B509" t="str">
            <v>Activo</v>
          </cell>
          <cell r="C509">
            <v>10991983</v>
          </cell>
          <cell r="D509">
            <v>8823467.7799999993</v>
          </cell>
          <cell r="E509">
            <v>48</v>
          </cell>
          <cell r="F509">
            <v>552</v>
          </cell>
          <cell r="G509">
            <v>11</v>
          </cell>
          <cell r="H509">
            <v>275767</v>
          </cell>
          <cell r="I509">
            <v>19356406</v>
          </cell>
          <cell r="J509" t="str">
            <v>FU</v>
          </cell>
          <cell r="K509" t="str">
            <v>LUIS EDUARDO BOLAÑO TAFUR</v>
          </cell>
          <cell r="L509" t="str">
            <v>MENSUAL</v>
          </cell>
          <cell r="M509">
            <v>43465</v>
          </cell>
          <cell r="N509">
            <v>43089</v>
          </cell>
          <cell r="O509" t="str">
            <v>BI MEJORAS LOCATIVAS  CATEGORIA D</v>
          </cell>
          <cell r="P509" t="str">
            <v>BI</v>
          </cell>
          <cell r="Q509">
            <v>552</v>
          </cell>
          <cell r="R509" t="str">
            <v>Bogota</v>
          </cell>
          <cell r="S509" t="str">
            <v>CGR</v>
          </cell>
        </row>
        <row r="510">
          <cell r="A510">
            <v>16484</v>
          </cell>
          <cell r="B510" t="str">
            <v>Activo</v>
          </cell>
          <cell r="C510">
            <v>6453237</v>
          </cell>
          <cell r="D510">
            <v>4400558.49</v>
          </cell>
          <cell r="E510">
            <v>3</v>
          </cell>
          <cell r="F510">
            <v>564</v>
          </cell>
          <cell r="G510">
            <v>1</v>
          </cell>
          <cell r="H510">
            <v>2357247</v>
          </cell>
          <cell r="I510">
            <v>51598186</v>
          </cell>
          <cell r="J510" t="str">
            <v>FU</v>
          </cell>
          <cell r="K510" t="str">
            <v>DORA ROCIO ORTIZ LEGARDA</v>
          </cell>
          <cell r="L510" t="str">
            <v>SEMESTRAL</v>
          </cell>
          <cell r="M510">
            <v>43465</v>
          </cell>
          <cell r="N510">
            <v>43089</v>
          </cell>
          <cell r="O510" t="str">
            <v>BI HOGAR CATEGORIA D</v>
          </cell>
          <cell r="P510" t="str">
            <v>BI</v>
          </cell>
          <cell r="Q510">
            <v>564</v>
          </cell>
          <cell r="R510" t="str">
            <v>Suba</v>
          </cell>
          <cell r="S510" t="str">
            <v>CGR</v>
          </cell>
        </row>
        <row r="511">
          <cell r="A511">
            <v>16483</v>
          </cell>
          <cell r="B511" t="str">
            <v>Activo</v>
          </cell>
          <cell r="C511">
            <v>9000000</v>
          </cell>
          <cell r="D511">
            <v>7251394.71</v>
          </cell>
          <cell r="E511">
            <v>48</v>
          </cell>
          <cell r="F511">
            <v>541</v>
          </cell>
          <cell r="G511">
            <v>11</v>
          </cell>
          <cell r="H511">
            <v>229906</v>
          </cell>
          <cell r="I511">
            <v>52083621</v>
          </cell>
          <cell r="J511" t="str">
            <v>FU</v>
          </cell>
          <cell r="K511" t="str">
            <v>GLORIA ROSA BLANDON RODRIGUEZ</v>
          </cell>
          <cell r="L511" t="str">
            <v>MENSUAL</v>
          </cell>
          <cell r="M511">
            <v>43465</v>
          </cell>
          <cell r="N511">
            <v>43089</v>
          </cell>
          <cell r="O511" t="str">
            <v>BI EDUCACION CATEGORIA E</v>
          </cell>
          <cell r="P511" t="str">
            <v>BI</v>
          </cell>
          <cell r="Q511">
            <v>541</v>
          </cell>
          <cell r="R511" t="str">
            <v>Bogota</v>
          </cell>
          <cell r="S511" t="str">
            <v>CGR</v>
          </cell>
        </row>
        <row r="512">
          <cell r="A512">
            <v>16482</v>
          </cell>
          <cell r="B512" t="str">
            <v>Activo</v>
          </cell>
          <cell r="C512">
            <v>9500000</v>
          </cell>
          <cell r="D512">
            <v>7286678.6500000004</v>
          </cell>
          <cell r="E512">
            <v>4</v>
          </cell>
          <cell r="F512">
            <v>546</v>
          </cell>
          <cell r="G512">
            <v>1</v>
          </cell>
          <cell r="H512">
            <v>2661689</v>
          </cell>
          <cell r="I512">
            <v>19315521</v>
          </cell>
          <cell r="J512" t="str">
            <v>FU</v>
          </cell>
          <cell r="K512" t="str">
            <v>ALVARO URIEL BUENO</v>
          </cell>
          <cell r="L512" t="str">
            <v>SEMESTRAL</v>
          </cell>
          <cell r="M512">
            <v>43465</v>
          </cell>
          <cell r="N512">
            <v>43089</v>
          </cell>
          <cell r="O512" t="str">
            <v>BI RECREACION  CATEGORIA D</v>
          </cell>
          <cell r="P512" t="str">
            <v>BI</v>
          </cell>
          <cell r="Q512">
            <v>546</v>
          </cell>
          <cell r="R512" t="str">
            <v>Bogota</v>
          </cell>
          <cell r="S512" t="str">
            <v>CGR</v>
          </cell>
        </row>
        <row r="513">
          <cell r="A513">
            <v>16481</v>
          </cell>
          <cell r="B513" t="str">
            <v>Activo</v>
          </cell>
          <cell r="C513">
            <v>5000000</v>
          </cell>
          <cell r="D513">
            <v>3978272.44</v>
          </cell>
          <cell r="E513">
            <v>48</v>
          </cell>
          <cell r="F513">
            <v>545</v>
          </cell>
          <cell r="G513">
            <v>11</v>
          </cell>
          <cell r="H513">
            <v>120773</v>
          </cell>
          <cell r="I513">
            <v>80826469</v>
          </cell>
          <cell r="J513" t="str">
            <v>FU</v>
          </cell>
          <cell r="K513" t="str">
            <v>ROSSWELL RICARDO MEDINA ARCINIEGAS</v>
          </cell>
          <cell r="L513" t="str">
            <v>MENSUAL</v>
          </cell>
          <cell r="M513">
            <v>43465</v>
          </cell>
          <cell r="N513">
            <v>43089</v>
          </cell>
          <cell r="O513" t="str">
            <v>BI RECREACION CATEGORIA C</v>
          </cell>
          <cell r="P513" t="str">
            <v>BI</v>
          </cell>
          <cell r="Q513">
            <v>545</v>
          </cell>
          <cell r="R513" t="str">
            <v>Bogota</v>
          </cell>
          <cell r="S513" t="str">
            <v>FBS</v>
          </cell>
        </row>
        <row r="514">
          <cell r="A514">
            <v>16480</v>
          </cell>
          <cell r="B514" t="str">
            <v>Activo</v>
          </cell>
          <cell r="C514">
            <v>5200000</v>
          </cell>
          <cell r="D514">
            <v>4106382.39</v>
          </cell>
          <cell r="E514">
            <v>48</v>
          </cell>
          <cell r="F514">
            <v>543</v>
          </cell>
          <cell r="G514">
            <v>11</v>
          </cell>
          <cell r="H514">
            <v>120974</v>
          </cell>
          <cell r="I514">
            <v>40316904</v>
          </cell>
          <cell r="J514" t="str">
            <v>FU</v>
          </cell>
          <cell r="K514" t="str">
            <v>OLGA CECILIA LOPEZ RODRIGUEZ</v>
          </cell>
          <cell r="L514" t="str">
            <v>MENSUAL</v>
          </cell>
          <cell r="M514">
            <v>43465</v>
          </cell>
          <cell r="N514">
            <v>43089</v>
          </cell>
          <cell r="O514" t="str">
            <v>BI RECREACION  CATEGORIA A</v>
          </cell>
          <cell r="P514" t="str">
            <v>BI</v>
          </cell>
          <cell r="Q514">
            <v>543</v>
          </cell>
          <cell r="R514" t="str">
            <v>Bogota</v>
          </cell>
          <cell r="S514" t="str">
            <v>CGR</v>
          </cell>
        </row>
        <row r="515">
          <cell r="A515">
            <v>16479</v>
          </cell>
          <cell r="B515" t="str">
            <v>Activo</v>
          </cell>
          <cell r="C515">
            <v>6600000</v>
          </cell>
          <cell r="D515">
            <v>6250949.2300000004</v>
          </cell>
          <cell r="E515">
            <v>48</v>
          </cell>
          <cell r="F515">
            <v>463</v>
          </cell>
          <cell r="G515">
            <v>3</v>
          </cell>
          <cell r="H515">
            <v>168272</v>
          </cell>
          <cell r="I515">
            <v>1022327569</v>
          </cell>
          <cell r="J515" t="str">
            <v>FU</v>
          </cell>
          <cell r="K515" t="str">
            <v>JACQUELINE LISSETTE GUEVARA PINEDA</v>
          </cell>
          <cell r="L515" t="str">
            <v>MENSUAL</v>
          </cell>
          <cell r="M515">
            <v>43373</v>
          </cell>
          <cell r="N515">
            <v>43089</v>
          </cell>
          <cell r="O515" t="str">
            <v>EXF-BI HOGAR CATEGORIA B</v>
          </cell>
          <cell r="P515" t="str">
            <v>BI</v>
          </cell>
          <cell r="Q515">
            <v>463</v>
          </cell>
          <cell r="R515" t="str">
            <v>Bogota</v>
          </cell>
          <cell r="S515" t="str">
            <v>EXF</v>
          </cell>
        </row>
        <row r="516">
          <cell r="A516">
            <v>16478</v>
          </cell>
          <cell r="B516" t="str">
            <v>Activo</v>
          </cell>
          <cell r="C516">
            <v>3320000</v>
          </cell>
          <cell r="D516">
            <v>2270531.69</v>
          </cell>
          <cell r="E516">
            <v>36</v>
          </cell>
          <cell r="F516">
            <v>532</v>
          </cell>
          <cell r="G516">
            <v>12</v>
          </cell>
          <cell r="H516">
            <v>100268</v>
          </cell>
          <cell r="I516">
            <v>79808403</v>
          </cell>
          <cell r="J516" t="str">
            <v>FU</v>
          </cell>
          <cell r="K516" t="str">
            <v>JAIRO RICO BOLIVAR</v>
          </cell>
          <cell r="L516" t="str">
            <v>MENSUAL</v>
          </cell>
          <cell r="M516">
            <v>43496</v>
          </cell>
          <cell r="N516">
            <v>43080</v>
          </cell>
          <cell r="O516" t="str">
            <v>CALAMIDAD CATEGORIA B</v>
          </cell>
          <cell r="P516" t="str">
            <v>CA</v>
          </cell>
          <cell r="Q516">
            <v>532</v>
          </cell>
          <cell r="R516" t="str">
            <v>Bogota</v>
          </cell>
          <cell r="S516" t="str">
            <v>FBS</v>
          </cell>
        </row>
        <row r="517">
          <cell r="A517">
            <v>16477</v>
          </cell>
          <cell r="B517" t="str">
            <v>Activo</v>
          </cell>
          <cell r="C517">
            <v>9879000</v>
          </cell>
          <cell r="D517">
            <v>7866354.8799999999</v>
          </cell>
          <cell r="E517">
            <v>48</v>
          </cell>
          <cell r="F517">
            <v>563</v>
          </cell>
          <cell r="G517">
            <v>11</v>
          </cell>
          <cell r="H517">
            <v>238807</v>
          </cell>
          <cell r="I517">
            <v>42068609</v>
          </cell>
          <cell r="J517" t="str">
            <v>FU</v>
          </cell>
          <cell r="K517" t="str">
            <v>olga patricia montañez gomez</v>
          </cell>
          <cell r="L517" t="str">
            <v>MENSUAL</v>
          </cell>
          <cell r="M517">
            <v>43465</v>
          </cell>
          <cell r="N517">
            <v>43089</v>
          </cell>
          <cell r="O517" t="str">
            <v>BI HOGAR CATEGORIA C</v>
          </cell>
          <cell r="P517" t="str">
            <v>BI</v>
          </cell>
          <cell r="Q517">
            <v>563</v>
          </cell>
          <cell r="R517" t="str">
            <v>Dos Quebradas</v>
          </cell>
          <cell r="S517" t="str">
            <v>CGR</v>
          </cell>
        </row>
        <row r="518">
          <cell r="A518">
            <v>16476</v>
          </cell>
          <cell r="B518" t="str">
            <v>Activo</v>
          </cell>
          <cell r="C518">
            <v>6902017</v>
          </cell>
          <cell r="D518">
            <v>4953312.75</v>
          </cell>
          <cell r="E518">
            <v>36</v>
          </cell>
          <cell r="F518">
            <v>563</v>
          </cell>
          <cell r="G518">
            <v>12</v>
          </cell>
          <cell r="H518">
            <v>214640</v>
          </cell>
          <cell r="I518">
            <v>41784321</v>
          </cell>
          <cell r="J518" t="str">
            <v>FU</v>
          </cell>
          <cell r="K518" t="str">
            <v>OLGA MARCELA AMAYA GARCIA</v>
          </cell>
          <cell r="L518" t="str">
            <v>MENSUAL</v>
          </cell>
          <cell r="M518">
            <v>43496</v>
          </cell>
          <cell r="N518">
            <v>43089</v>
          </cell>
          <cell r="O518" t="str">
            <v>BI HOGAR CATEGORIA C</v>
          </cell>
          <cell r="P518" t="str">
            <v>BI</v>
          </cell>
          <cell r="Q518">
            <v>563</v>
          </cell>
          <cell r="R518" t="str">
            <v>Bogota</v>
          </cell>
          <cell r="S518" t="str">
            <v>FBS</v>
          </cell>
        </row>
        <row r="519">
          <cell r="A519">
            <v>16475</v>
          </cell>
          <cell r="B519" t="str">
            <v>Activo</v>
          </cell>
          <cell r="C519">
            <v>9500000</v>
          </cell>
          <cell r="D519">
            <v>7286678.6500000004</v>
          </cell>
          <cell r="E519">
            <v>4</v>
          </cell>
          <cell r="F519">
            <v>564</v>
          </cell>
          <cell r="G519">
            <v>1</v>
          </cell>
          <cell r="H519">
            <v>2661689</v>
          </cell>
          <cell r="I519">
            <v>37942216</v>
          </cell>
          <cell r="J519" t="str">
            <v>FU</v>
          </cell>
          <cell r="K519" t="str">
            <v>Nelsi Morantes Sanchez</v>
          </cell>
          <cell r="L519" t="str">
            <v>SEMESTRAL</v>
          </cell>
          <cell r="M519">
            <v>43465</v>
          </cell>
          <cell r="N519">
            <v>43089</v>
          </cell>
          <cell r="O519" t="str">
            <v>BI HOGAR CATEGORIA D</v>
          </cell>
          <cell r="P519" t="str">
            <v>BI</v>
          </cell>
          <cell r="Q519">
            <v>564</v>
          </cell>
          <cell r="R519" t="str">
            <v>Sogamoso</v>
          </cell>
          <cell r="S519" t="str">
            <v>CGR</v>
          </cell>
        </row>
        <row r="520">
          <cell r="A520">
            <v>16474</v>
          </cell>
          <cell r="B520" t="str">
            <v>Activo</v>
          </cell>
          <cell r="C520">
            <v>5800000</v>
          </cell>
          <cell r="D520">
            <v>4429090.34</v>
          </cell>
          <cell r="E520">
            <v>4</v>
          </cell>
          <cell r="F520">
            <v>563</v>
          </cell>
          <cell r="G520">
            <v>1</v>
          </cell>
          <cell r="H520">
            <v>1588504</v>
          </cell>
          <cell r="I520">
            <v>93385212</v>
          </cell>
          <cell r="J520" t="str">
            <v>FU</v>
          </cell>
          <cell r="K520" t="str">
            <v>JAMER OCARIS GUERRA CELIS</v>
          </cell>
          <cell r="L520" t="str">
            <v>SEMESTRAL</v>
          </cell>
          <cell r="M520">
            <v>43465</v>
          </cell>
          <cell r="N520">
            <v>43089</v>
          </cell>
          <cell r="O520" t="str">
            <v>BI HOGAR CATEGORIA C</v>
          </cell>
          <cell r="P520" t="str">
            <v>BI</v>
          </cell>
          <cell r="Q520">
            <v>563</v>
          </cell>
          <cell r="R520" t="str">
            <v>Ibague</v>
          </cell>
          <cell r="S520" t="str">
            <v>CGR</v>
          </cell>
        </row>
        <row r="521">
          <cell r="A521">
            <v>16473</v>
          </cell>
          <cell r="B521" t="str">
            <v>Activo</v>
          </cell>
          <cell r="C521">
            <v>9500000</v>
          </cell>
          <cell r="D521">
            <v>7286678.6500000004</v>
          </cell>
          <cell r="E521">
            <v>4</v>
          </cell>
          <cell r="F521">
            <v>546</v>
          </cell>
          <cell r="G521">
            <v>1</v>
          </cell>
          <cell r="H521">
            <v>2661689</v>
          </cell>
          <cell r="I521">
            <v>45445143</v>
          </cell>
          <cell r="J521" t="str">
            <v>FU</v>
          </cell>
          <cell r="K521" t="str">
            <v>Sandra Esperanza Fox Garcés</v>
          </cell>
          <cell r="L521" t="str">
            <v>SEMESTRAL</v>
          </cell>
          <cell r="M521">
            <v>43465</v>
          </cell>
          <cell r="N521">
            <v>43089</v>
          </cell>
          <cell r="O521" t="str">
            <v>BI RECREACION  CATEGORIA D</v>
          </cell>
          <cell r="P521" t="str">
            <v>BI</v>
          </cell>
          <cell r="Q521">
            <v>546</v>
          </cell>
          <cell r="R521" t="str">
            <v>Cartagena</v>
          </cell>
          <cell r="S521" t="str">
            <v>CGR</v>
          </cell>
        </row>
        <row r="522">
          <cell r="A522">
            <v>16472</v>
          </cell>
          <cell r="B522" t="str">
            <v>Activo</v>
          </cell>
          <cell r="C522">
            <v>9500000</v>
          </cell>
          <cell r="D522">
            <v>7286678.6500000004</v>
          </cell>
          <cell r="E522">
            <v>4</v>
          </cell>
          <cell r="F522">
            <v>552</v>
          </cell>
          <cell r="G522">
            <v>1</v>
          </cell>
          <cell r="H522">
            <v>2661689</v>
          </cell>
          <cell r="I522">
            <v>7886176</v>
          </cell>
          <cell r="J522" t="str">
            <v>FU</v>
          </cell>
          <cell r="K522" t="str">
            <v>JOSE FRANCISCO PUELLO LORA</v>
          </cell>
          <cell r="L522" t="str">
            <v>SEMESTRAL</v>
          </cell>
          <cell r="M522">
            <v>43465</v>
          </cell>
          <cell r="N522">
            <v>43089</v>
          </cell>
          <cell r="O522" t="str">
            <v>BI MEJORAS LOCATIVAS  CATEGORIA D</v>
          </cell>
          <cell r="P522" t="str">
            <v>BI</v>
          </cell>
          <cell r="Q522">
            <v>552</v>
          </cell>
          <cell r="R522" t="str">
            <v>Arjona</v>
          </cell>
          <cell r="S522" t="str">
            <v>CGR</v>
          </cell>
        </row>
        <row r="523">
          <cell r="A523">
            <v>16465</v>
          </cell>
          <cell r="B523" t="str">
            <v>Activo</v>
          </cell>
          <cell r="C523">
            <v>4000000</v>
          </cell>
          <cell r="D523">
            <v>2100610.1</v>
          </cell>
          <cell r="E523">
            <v>4</v>
          </cell>
          <cell r="F523">
            <v>565</v>
          </cell>
          <cell r="G523">
            <v>2</v>
          </cell>
          <cell r="H523">
            <v>1132883</v>
          </cell>
          <cell r="I523">
            <v>40916102</v>
          </cell>
          <cell r="J523" t="str">
            <v>FU</v>
          </cell>
          <cell r="K523" t="str">
            <v>SURELY REMEDIOS AGUILAR COTES</v>
          </cell>
          <cell r="L523" t="str">
            <v>SEMESTRAL</v>
          </cell>
          <cell r="M523">
            <v>43616</v>
          </cell>
          <cell r="N523">
            <v>43067</v>
          </cell>
          <cell r="O523" t="str">
            <v>BI HOGAR CATEGORIA E</v>
          </cell>
          <cell r="P523" t="str">
            <v>BI</v>
          </cell>
          <cell r="Q523">
            <v>565</v>
          </cell>
          <cell r="R523" t="str">
            <v>Medellin</v>
          </cell>
          <cell r="S523" t="str">
            <v>CGR</v>
          </cell>
        </row>
        <row r="524">
          <cell r="A524">
            <v>16464</v>
          </cell>
          <cell r="B524" t="str">
            <v>Activo</v>
          </cell>
          <cell r="C524">
            <v>5781419</v>
          </cell>
          <cell r="D524">
            <v>4495578.95</v>
          </cell>
          <cell r="E524">
            <v>48</v>
          </cell>
          <cell r="F524">
            <v>563</v>
          </cell>
          <cell r="G524">
            <v>12</v>
          </cell>
          <cell r="H524">
            <v>139838</v>
          </cell>
          <cell r="I524">
            <v>52274092</v>
          </cell>
          <cell r="J524" t="str">
            <v>FU</v>
          </cell>
          <cell r="K524" t="str">
            <v>NATY ROBLEDO GUTIERREZ</v>
          </cell>
          <cell r="L524" t="str">
            <v>MENSUAL</v>
          </cell>
          <cell r="M524">
            <v>43465</v>
          </cell>
          <cell r="N524">
            <v>43067</v>
          </cell>
          <cell r="O524" t="str">
            <v>BI HOGAR CATEGORIA C</v>
          </cell>
          <cell r="P524" t="str">
            <v>BI</v>
          </cell>
          <cell r="Q524">
            <v>563</v>
          </cell>
          <cell r="R524" t="str">
            <v>Bogota</v>
          </cell>
          <cell r="S524" t="str">
            <v>CGR</v>
          </cell>
        </row>
        <row r="525">
          <cell r="A525">
            <v>16463</v>
          </cell>
          <cell r="B525" t="str">
            <v>Activo</v>
          </cell>
          <cell r="C525">
            <v>6450000</v>
          </cell>
          <cell r="D525">
            <v>4925456.59</v>
          </cell>
          <cell r="E525">
            <v>4</v>
          </cell>
          <cell r="F525">
            <v>563</v>
          </cell>
          <cell r="G525">
            <v>1</v>
          </cell>
          <cell r="H525">
            <v>1766526</v>
          </cell>
          <cell r="I525">
            <v>31926458</v>
          </cell>
          <cell r="J525" t="str">
            <v>FU</v>
          </cell>
          <cell r="K525" t="str">
            <v>MARIA MERCEDES QUINTERO MESA</v>
          </cell>
          <cell r="L525" t="str">
            <v>SEMESTRAL</v>
          </cell>
          <cell r="M525">
            <v>43465</v>
          </cell>
          <cell r="N525">
            <v>43080</v>
          </cell>
          <cell r="O525" t="str">
            <v>BI HOGAR CATEGORIA C</v>
          </cell>
          <cell r="P525" t="str">
            <v>BI</v>
          </cell>
          <cell r="Q525">
            <v>563</v>
          </cell>
          <cell r="R525" t="str">
            <v>Medellin</v>
          </cell>
          <cell r="S525" t="str">
            <v>CGR</v>
          </cell>
        </row>
        <row r="526">
          <cell r="A526">
            <v>16462</v>
          </cell>
          <cell r="B526" t="str">
            <v>Activo</v>
          </cell>
          <cell r="C526">
            <v>9500000</v>
          </cell>
          <cell r="D526">
            <v>7286678.6500000004</v>
          </cell>
          <cell r="E526">
            <v>4</v>
          </cell>
          <cell r="F526">
            <v>564</v>
          </cell>
          <cell r="G526">
            <v>1</v>
          </cell>
          <cell r="H526">
            <v>2661689</v>
          </cell>
          <cell r="I526">
            <v>30291330</v>
          </cell>
          <cell r="J526" t="str">
            <v>FU</v>
          </cell>
          <cell r="K526" t="str">
            <v>Olga Lucia Tabares Moncada</v>
          </cell>
          <cell r="L526" t="str">
            <v>SEMESTRAL</v>
          </cell>
          <cell r="M526">
            <v>43465</v>
          </cell>
          <cell r="N526">
            <v>43080</v>
          </cell>
          <cell r="O526" t="str">
            <v>BI HOGAR CATEGORIA D</v>
          </cell>
          <cell r="P526" t="str">
            <v>BI</v>
          </cell>
          <cell r="Q526">
            <v>564</v>
          </cell>
          <cell r="R526" t="str">
            <v>Manizales</v>
          </cell>
          <cell r="S526" t="str">
            <v>CGR</v>
          </cell>
        </row>
        <row r="527">
          <cell r="A527">
            <v>16460</v>
          </cell>
          <cell r="B527" t="str">
            <v>Activo</v>
          </cell>
          <cell r="C527">
            <v>9500000</v>
          </cell>
          <cell r="D527">
            <v>7286678.6500000004</v>
          </cell>
          <cell r="E527">
            <v>4</v>
          </cell>
          <cell r="F527">
            <v>564</v>
          </cell>
          <cell r="G527">
            <v>1</v>
          </cell>
          <cell r="H527">
            <v>2661689</v>
          </cell>
          <cell r="I527">
            <v>64577765</v>
          </cell>
          <cell r="J527" t="str">
            <v>FU</v>
          </cell>
          <cell r="K527" t="str">
            <v>MARIA TERESA JIMENEZ MESA</v>
          </cell>
          <cell r="L527" t="str">
            <v>SEMESTRAL</v>
          </cell>
          <cell r="M527">
            <v>43465</v>
          </cell>
          <cell r="N527">
            <v>43080</v>
          </cell>
          <cell r="O527" t="str">
            <v>BI HOGAR CATEGORIA D</v>
          </cell>
          <cell r="P527" t="str">
            <v>BI</v>
          </cell>
          <cell r="Q527">
            <v>564</v>
          </cell>
          <cell r="R527" t="str">
            <v>Since</v>
          </cell>
          <cell r="S527" t="str">
            <v>CGR</v>
          </cell>
        </row>
        <row r="528">
          <cell r="A528">
            <v>16459</v>
          </cell>
          <cell r="B528" t="str">
            <v>Activo</v>
          </cell>
          <cell r="C528">
            <v>9500000</v>
          </cell>
          <cell r="D528">
            <v>7285681.3399999999</v>
          </cell>
          <cell r="E528">
            <v>4</v>
          </cell>
          <cell r="F528">
            <v>564</v>
          </cell>
          <cell r="G528">
            <v>1</v>
          </cell>
          <cell r="H528">
            <v>2661324</v>
          </cell>
          <cell r="I528">
            <v>51594879</v>
          </cell>
          <cell r="J528" t="str">
            <v>FU</v>
          </cell>
          <cell r="K528" t="str">
            <v>HACENETH ROJAS MORALES</v>
          </cell>
          <cell r="L528" t="str">
            <v>SEMESTRAL</v>
          </cell>
          <cell r="M528">
            <v>43434</v>
          </cell>
          <cell r="N528">
            <v>43067</v>
          </cell>
          <cell r="O528" t="str">
            <v>BI HOGAR CATEGORIA D</v>
          </cell>
          <cell r="P528" t="str">
            <v>BI</v>
          </cell>
          <cell r="Q528">
            <v>564</v>
          </cell>
          <cell r="R528" t="str">
            <v>Bogota</v>
          </cell>
          <cell r="S528" t="str">
            <v>CGR</v>
          </cell>
        </row>
        <row r="529">
          <cell r="A529">
            <v>16457</v>
          </cell>
          <cell r="B529" t="str">
            <v>Activo</v>
          </cell>
          <cell r="C529">
            <v>4000000</v>
          </cell>
          <cell r="D529">
            <v>3210481.12</v>
          </cell>
          <cell r="E529">
            <v>48</v>
          </cell>
          <cell r="F529">
            <v>564</v>
          </cell>
          <cell r="G529">
            <v>11</v>
          </cell>
          <cell r="H529">
            <v>100348</v>
          </cell>
          <cell r="I529">
            <v>80005834</v>
          </cell>
          <cell r="J529" t="str">
            <v>FU</v>
          </cell>
          <cell r="K529" t="str">
            <v>GERMAN DIAZ RODRIGUEZ</v>
          </cell>
          <cell r="L529" t="str">
            <v>MENSUAL</v>
          </cell>
          <cell r="M529">
            <v>43465</v>
          </cell>
          <cell r="N529">
            <v>43080</v>
          </cell>
          <cell r="O529" t="str">
            <v>BI HOGAR CATEGORIA D</v>
          </cell>
          <cell r="P529" t="str">
            <v>BI</v>
          </cell>
          <cell r="Q529">
            <v>564</v>
          </cell>
          <cell r="R529" t="str">
            <v>Bogota</v>
          </cell>
          <cell r="S529" t="str">
            <v>CGR</v>
          </cell>
        </row>
        <row r="530">
          <cell r="A530">
            <v>16456</v>
          </cell>
          <cell r="B530" t="str">
            <v>Activo</v>
          </cell>
          <cell r="C530">
            <v>6386943</v>
          </cell>
          <cell r="D530">
            <v>5126324.0999999996</v>
          </cell>
          <cell r="E530">
            <v>48</v>
          </cell>
          <cell r="F530">
            <v>564</v>
          </cell>
          <cell r="G530">
            <v>11</v>
          </cell>
          <cell r="H530">
            <v>160229</v>
          </cell>
          <cell r="I530">
            <v>21003375</v>
          </cell>
          <cell r="J530" t="str">
            <v>FU</v>
          </cell>
          <cell r="K530" t="str">
            <v>ANA LUCIA MELGAREJO AREVALO</v>
          </cell>
          <cell r="L530" t="str">
            <v>MENSUAL</v>
          </cell>
          <cell r="M530">
            <v>43465</v>
          </cell>
          <cell r="N530">
            <v>43080</v>
          </cell>
          <cell r="O530" t="str">
            <v>BI HOGAR CATEGORIA D</v>
          </cell>
          <cell r="P530" t="str">
            <v>BI</v>
          </cell>
          <cell r="Q530">
            <v>564</v>
          </cell>
          <cell r="R530" t="str">
            <v>Bogota</v>
          </cell>
          <cell r="S530" t="str">
            <v>CGR</v>
          </cell>
        </row>
        <row r="531">
          <cell r="A531">
            <v>16455</v>
          </cell>
          <cell r="B531" t="str">
            <v>Activo</v>
          </cell>
          <cell r="C531">
            <v>6330100</v>
          </cell>
          <cell r="D531">
            <v>4875957.74</v>
          </cell>
          <cell r="E531">
            <v>4</v>
          </cell>
          <cell r="F531">
            <v>564</v>
          </cell>
          <cell r="G531">
            <v>1</v>
          </cell>
          <cell r="H531">
            <v>1773553</v>
          </cell>
          <cell r="I531">
            <v>79326371</v>
          </cell>
          <cell r="J531" t="str">
            <v>FU</v>
          </cell>
          <cell r="K531" t="str">
            <v>RICARDO FABIO CASTAÑO MARTINEZ</v>
          </cell>
          <cell r="L531" t="str">
            <v>SEMESTRAL</v>
          </cell>
          <cell r="M531">
            <v>43434</v>
          </cell>
          <cell r="N531">
            <v>43067</v>
          </cell>
          <cell r="O531" t="str">
            <v>BI HOGAR CATEGORIA D</v>
          </cell>
          <cell r="P531" t="str">
            <v>BI</v>
          </cell>
          <cell r="Q531">
            <v>564</v>
          </cell>
          <cell r="R531" t="str">
            <v>Bogota</v>
          </cell>
          <cell r="S531" t="str">
            <v>CGR</v>
          </cell>
        </row>
        <row r="532">
          <cell r="A532">
            <v>16454</v>
          </cell>
          <cell r="B532" t="str">
            <v>Activo</v>
          </cell>
          <cell r="C532">
            <v>3500000</v>
          </cell>
          <cell r="D532">
            <v>2442144.4500000002</v>
          </cell>
          <cell r="E532">
            <v>36</v>
          </cell>
          <cell r="F532">
            <v>564</v>
          </cell>
          <cell r="G532">
            <v>12</v>
          </cell>
          <cell r="H532">
            <v>112049</v>
          </cell>
          <cell r="I532">
            <v>20793679</v>
          </cell>
          <cell r="J532" t="str">
            <v>FU</v>
          </cell>
          <cell r="K532" t="str">
            <v>MARIA LILIA BUSTOS PEREZ</v>
          </cell>
          <cell r="L532" t="str">
            <v>MENSUAL</v>
          </cell>
          <cell r="M532">
            <v>43465</v>
          </cell>
          <cell r="N532">
            <v>43067</v>
          </cell>
          <cell r="O532" t="str">
            <v>BI HOGAR CATEGORIA D</v>
          </cell>
          <cell r="P532" t="str">
            <v>BI</v>
          </cell>
          <cell r="Q532">
            <v>564</v>
          </cell>
          <cell r="R532" t="str">
            <v>Bogota</v>
          </cell>
          <cell r="S532" t="str">
            <v>CGR</v>
          </cell>
        </row>
        <row r="533">
          <cell r="A533">
            <v>16452</v>
          </cell>
          <cell r="B533" t="str">
            <v>Activo</v>
          </cell>
          <cell r="C533">
            <v>10900000</v>
          </cell>
          <cell r="D533">
            <v>8378467.8799999999</v>
          </cell>
          <cell r="E533">
            <v>4</v>
          </cell>
          <cell r="F533">
            <v>565</v>
          </cell>
          <cell r="G533">
            <v>1</v>
          </cell>
          <cell r="H533">
            <v>3088031</v>
          </cell>
          <cell r="I533">
            <v>43673872</v>
          </cell>
          <cell r="J533" t="str">
            <v>FU</v>
          </cell>
          <cell r="K533" t="str">
            <v>PIEDAD C ARBOLEDA RESTREPO</v>
          </cell>
          <cell r="L533" t="str">
            <v>SEMESTRAL</v>
          </cell>
          <cell r="M533">
            <v>43465</v>
          </cell>
          <cell r="N533">
            <v>43089</v>
          </cell>
          <cell r="O533" t="str">
            <v>BI HOGAR CATEGORIA E</v>
          </cell>
          <cell r="P533" t="str">
            <v>BI</v>
          </cell>
          <cell r="Q533">
            <v>565</v>
          </cell>
          <cell r="R533" t="str">
            <v>Medellin</v>
          </cell>
          <cell r="S533" t="str">
            <v>CGR</v>
          </cell>
        </row>
        <row r="534">
          <cell r="A534">
            <v>16451</v>
          </cell>
          <cell r="B534" t="str">
            <v>Activo</v>
          </cell>
          <cell r="C534">
            <v>6059000</v>
          </cell>
          <cell r="D534">
            <v>4647364.8</v>
          </cell>
          <cell r="E534">
            <v>4</v>
          </cell>
          <cell r="F534">
            <v>546</v>
          </cell>
          <cell r="G534">
            <v>1</v>
          </cell>
          <cell r="H534">
            <v>1697597</v>
          </cell>
          <cell r="I534">
            <v>73578698</v>
          </cell>
          <cell r="J534" t="str">
            <v>FU</v>
          </cell>
          <cell r="K534" t="str">
            <v>EDWIN ALBERTO ALVAREZ LORA</v>
          </cell>
          <cell r="L534" t="str">
            <v>SEMESTRAL</v>
          </cell>
          <cell r="M534">
            <v>43465</v>
          </cell>
          <cell r="N534">
            <v>43080</v>
          </cell>
          <cell r="O534" t="str">
            <v>BI RECREACION  CATEGORIA D</v>
          </cell>
          <cell r="P534" t="str">
            <v>BI</v>
          </cell>
          <cell r="Q534">
            <v>546</v>
          </cell>
          <cell r="R534" t="str">
            <v>Cartagena</v>
          </cell>
          <cell r="S534" t="str">
            <v>CGR</v>
          </cell>
        </row>
        <row r="535">
          <cell r="A535">
            <v>16450</v>
          </cell>
          <cell r="B535" t="str">
            <v>Activo</v>
          </cell>
          <cell r="C535">
            <v>10918212</v>
          </cell>
          <cell r="D535">
            <v>8562690.8599999994</v>
          </cell>
          <cell r="E535">
            <v>48</v>
          </cell>
          <cell r="F535">
            <v>546</v>
          </cell>
          <cell r="G535">
            <v>12</v>
          </cell>
          <cell r="H535">
            <v>274046</v>
          </cell>
          <cell r="I535">
            <v>80121672</v>
          </cell>
          <cell r="J535" t="str">
            <v>FU</v>
          </cell>
          <cell r="K535" t="str">
            <v>RICHARD HELVER LINARES GARZON</v>
          </cell>
          <cell r="L535" t="str">
            <v>MENSUAL</v>
          </cell>
          <cell r="M535">
            <v>43465</v>
          </cell>
          <cell r="N535">
            <v>43067</v>
          </cell>
          <cell r="O535" t="str">
            <v>BI RECREACION  CATEGORIA D</v>
          </cell>
          <cell r="P535" t="str">
            <v>BI</v>
          </cell>
          <cell r="Q535">
            <v>546</v>
          </cell>
          <cell r="R535" t="str">
            <v>Bogota</v>
          </cell>
          <cell r="S535" t="str">
            <v>CGR</v>
          </cell>
        </row>
        <row r="536">
          <cell r="A536">
            <v>16449</v>
          </cell>
          <cell r="B536" t="str">
            <v>Activo</v>
          </cell>
          <cell r="C536">
            <v>8418000</v>
          </cell>
          <cell r="D536">
            <v>6630394.8099999996</v>
          </cell>
          <cell r="E536">
            <v>48</v>
          </cell>
          <cell r="F536">
            <v>565</v>
          </cell>
          <cell r="G536">
            <v>12</v>
          </cell>
          <cell r="H536">
            <v>215160</v>
          </cell>
          <cell r="I536">
            <v>19300762</v>
          </cell>
          <cell r="J536" t="str">
            <v>FU</v>
          </cell>
          <cell r="K536" t="str">
            <v>LUIS FERNANDO GOMEZ ZULUAGA</v>
          </cell>
          <cell r="L536" t="str">
            <v>MENSUAL</v>
          </cell>
          <cell r="M536">
            <v>43465</v>
          </cell>
          <cell r="N536">
            <v>43067</v>
          </cell>
          <cell r="O536" t="str">
            <v>BI HOGAR CATEGORIA E</v>
          </cell>
          <cell r="P536" t="str">
            <v>BI</v>
          </cell>
          <cell r="Q536">
            <v>565</v>
          </cell>
          <cell r="R536" t="str">
            <v>Bogota</v>
          </cell>
          <cell r="S536" t="str">
            <v>CGR</v>
          </cell>
        </row>
        <row r="537">
          <cell r="A537">
            <v>16447</v>
          </cell>
          <cell r="B537" t="str">
            <v>Activo</v>
          </cell>
          <cell r="C537">
            <v>8240676</v>
          </cell>
          <cell r="D537">
            <v>6407906.2400000002</v>
          </cell>
          <cell r="E537">
            <v>48</v>
          </cell>
          <cell r="F537">
            <v>563</v>
          </cell>
          <cell r="G537">
            <v>12</v>
          </cell>
          <cell r="H537">
            <v>199321</v>
          </cell>
          <cell r="I537">
            <v>32671892</v>
          </cell>
          <cell r="J537" t="str">
            <v>FU</v>
          </cell>
          <cell r="K537" t="str">
            <v>LEDA DEL C OROZCO BARRERA</v>
          </cell>
          <cell r="L537" t="str">
            <v>MENSUAL</v>
          </cell>
          <cell r="M537">
            <v>43465</v>
          </cell>
          <cell r="N537">
            <v>43067</v>
          </cell>
          <cell r="O537" t="str">
            <v>BI HOGAR CATEGORIA C</v>
          </cell>
          <cell r="P537" t="str">
            <v>BI</v>
          </cell>
          <cell r="Q537">
            <v>563</v>
          </cell>
          <cell r="R537" t="str">
            <v>Barranquilla</v>
          </cell>
          <cell r="S537" t="str">
            <v>CGR</v>
          </cell>
        </row>
        <row r="538">
          <cell r="A538">
            <v>16446</v>
          </cell>
          <cell r="B538" t="str">
            <v>Activo</v>
          </cell>
          <cell r="C538">
            <v>5800000</v>
          </cell>
          <cell r="D538">
            <v>3016796.23</v>
          </cell>
          <cell r="E538">
            <v>4</v>
          </cell>
          <cell r="F538">
            <v>545</v>
          </cell>
          <cell r="G538">
            <v>2</v>
          </cell>
          <cell r="H538">
            <v>1593811</v>
          </cell>
          <cell r="I538">
            <v>1023860613</v>
          </cell>
          <cell r="J538" t="str">
            <v>FU</v>
          </cell>
          <cell r="K538" t="str">
            <v>MISAEL ANTONIO VALENCIA AVILA</v>
          </cell>
          <cell r="L538" t="str">
            <v>SEMESTRAL</v>
          </cell>
          <cell r="M538">
            <v>43616</v>
          </cell>
          <cell r="N538">
            <v>43067</v>
          </cell>
          <cell r="O538" t="str">
            <v>BI RECREACION CATEGORIA C</v>
          </cell>
          <cell r="P538" t="str">
            <v>BI</v>
          </cell>
          <cell r="Q538">
            <v>545</v>
          </cell>
          <cell r="R538" t="str">
            <v>Bogota</v>
          </cell>
          <cell r="S538" t="str">
            <v>CGR</v>
          </cell>
        </row>
        <row r="539">
          <cell r="A539">
            <v>16445</v>
          </cell>
          <cell r="B539" t="str">
            <v>Activo</v>
          </cell>
          <cell r="C539">
            <v>7302928</v>
          </cell>
          <cell r="D539">
            <v>5815781.6699999999</v>
          </cell>
          <cell r="E539">
            <v>48</v>
          </cell>
          <cell r="F539">
            <v>563</v>
          </cell>
          <cell r="G539">
            <v>11</v>
          </cell>
          <cell r="H539">
            <v>176535</v>
          </cell>
          <cell r="I539">
            <v>42055156</v>
          </cell>
          <cell r="J539" t="str">
            <v>FU</v>
          </cell>
          <cell r="K539" t="str">
            <v>MARLENY CESPEDES JARAMILLO</v>
          </cell>
          <cell r="L539" t="str">
            <v>MENSUAL</v>
          </cell>
          <cell r="M539">
            <v>43465</v>
          </cell>
          <cell r="N539">
            <v>43080</v>
          </cell>
          <cell r="O539" t="str">
            <v>BI HOGAR CATEGORIA C</v>
          </cell>
          <cell r="P539" t="str">
            <v>BI</v>
          </cell>
          <cell r="Q539">
            <v>563</v>
          </cell>
          <cell r="R539" t="str">
            <v>Dos Quebradas</v>
          </cell>
          <cell r="S539" t="str">
            <v>CGR</v>
          </cell>
        </row>
        <row r="540">
          <cell r="A540">
            <v>16444</v>
          </cell>
          <cell r="B540" t="str">
            <v>Activo</v>
          </cell>
          <cell r="C540">
            <v>11287070</v>
          </cell>
          <cell r="D540">
            <v>8890231.7699999996</v>
          </cell>
          <cell r="E540">
            <v>48</v>
          </cell>
          <cell r="F540">
            <v>565</v>
          </cell>
          <cell r="G540">
            <v>12</v>
          </cell>
          <cell r="H540">
            <v>288492</v>
          </cell>
          <cell r="I540">
            <v>37324631</v>
          </cell>
          <cell r="J540" t="str">
            <v>FU</v>
          </cell>
          <cell r="K540" t="str">
            <v>ISBELIA MARGARITA RUIZ VERGEL</v>
          </cell>
          <cell r="L540" t="str">
            <v>MENSUAL</v>
          </cell>
          <cell r="M540">
            <v>43465</v>
          </cell>
          <cell r="N540">
            <v>43067</v>
          </cell>
          <cell r="O540" t="str">
            <v>BI HOGAR CATEGORIA E</v>
          </cell>
          <cell r="P540" t="str">
            <v>BI</v>
          </cell>
          <cell r="Q540">
            <v>565</v>
          </cell>
          <cell r="R540" t="str">
            <v>Bogota</v>
          </cell>
          <cell r="S540" t="str">
            <v>CGR</v>
          </cell>
        </row>
        <row r="541">
          <cell r="A541">
            <v>16443</v>
          </cell>
          <cell r="B541" t="str">
            <v>Activo</v>
          </cell>
          <cell r="C541">
            <v>9500000</v>
          </cell>
          <cell r="D541">
            <v>4661089.4800000004</v>
          </cell>
          <cell r="E541">
            <v>4</v>
          </cell>
          <cell r="F541">
            <v>564</v>
          </cell>
          <cell r="G541">
            <v>2</v>
          </cell>
          <cell r="H541">
            <v>2669589</v>
          </cell>
          <cell r="I541">
            <v>19386859</v>
          </cell>
          <cell r="J541" t="str">
            <v>FU</v>
          </cell>
          <cell r="K541" t="str">
            <v>ELKIN ALBERTO ZAPATA RAMIREZ</v>
          </cell>
          <cell r="L541" t="str">
            <v>SEMESTRAL</v>
          </cell>
          <cell r="M541">
            <v>43616</v>
          </cell>
          <cell r="N541">
            <v>43067</v>
          </cell>
          <cell r="O541" t="str">
            <v>BI HOGAR CATEGORIA D</v>
          </cell>
          <cell r="P541" t="str">
            <v>BI</v>
          </cell>
          <cell r="Q541">
            <v>564</v>
          </cell>
          <cell r="R541" t="str">
            <v>Bogota</v>
          </cell>
          <cell r="S541" t="str">
            <v>CGR</v>
          </cell>
        </row>
        <row r="542">
          <cell r="A542">
            <v>16442</v>
          </cell>
          <cell r="B542" t="str">
            <v>Activo</v>
          </cell>
          <cell r="C542">
            <v>9300000</v>
          </cell>
          <cell r="D542">
            <v>7148600.7599999998</v>
          </cell>
          <cell r="E542">
            <v>4</v>
          </cell>
          <cell r="F542">
            <v>565</v>
          </cell>
          <cell r="G542">
            <v>1</v>
          </cell>
          <cell r="H542">
            <v>2634742</v>
          </cell>
          <cell r="I542">
            <v>63313599</v>
          </cell>
          <cell r="J542" t="str">
            <v>FU</v>
          </cell>
          <cell r="K542" t="str">
            <v>JANETH ARCINIEGAS JAIMES</v>
          </cell>
          <cell r="L542" t="str">
            <v>SEMESTRAL</v>
          </cell>
          <cell r="M542">
            <v>43465</v>
          </cell>
          <cell r="N542">
            <v>43080</v>
          </cell>
          <cell r="O542" t="str">
            <v>BI HOGAR CATEGORIA E</v>
          </cell>
          <cell r="P542" t="str">
            <v>BI</v>
          </cell>
          <cell r="Q542">
            <v>565</v>
          </cell>
          <cell r="R542" t="str">
            <v>Bucaramanga</v>
          </cell>
          <cell r="S542" t="str">
            <v>CGR</v>
          </cell>
        </row>
        <row r="543">
          <cell r="A543">
            <v>16441</v>
          </cell>
          <cell r="B543" t="str">
            <v>Activo</v>
          </cell>
          <cell r="C543">
            <v>9500000</v>
          </cell>
          <cell r="D543">
            <v>4985185.34</v>
          </cell>
          <cell r="E543">
            <v>4</v>
          </cell>
          <cell r="F543">
            <v>564</v>
          </cell>
          <cell r="G543">
            <v>2</v>
          </cell>
          <cell r="H543">
            <v>2670415</v>
          </cell>
          <cell r="I543">
            <v>36314394</v>
          </cell>
          <cell r="J543" t="str">
            <v>FU</v>
          </cell>
          <cell r="K543" t="str">
            <v>Paola Tatiana Coronado Penagos</v>
          </cell>
          <cell r="L543" t="str">
            <v>SEMESTRAL</v>
          </cell>
          <cell r="M543">
            <v>43616</v>
          </cell>
          <cell r="N543">
            <v>43067</v>
          </cell>
          <cell r="O543" t="str">
            <v>BI HOGAR CATEGORIA D</v>
          </cell>
          <cell r="P543" t="str">
            <v>BI</v>
          </cell>
          <cell r="Q543">
            <v>564</v>
          </cell>
          <cell r="R543" t="str">
            <v>Neiva</v>
          </cell>
          <cell r="S543" t="str">
            <v>CGR</v>
          </cell>
        </row>
        <row r="544">
          <cell r="A544">
            <v>16440</v>
          </cell>
          <cell r="B544" t="str">
            <v>Activo</v>
          </cell>
          <cell r="C544">
            <v>3450000</v>
          </cell>
          <cell r="D544">
            <v>1778096.77</v>
          </cell>
          <cell r="E544">
            <v>4</v>
          </cell>
          <cell r="F544">
            <v>561</v>
          </cell>
          <cell r="G544">
            <v>2</v>
          </cell>
          <cell r="H544">
            <v>926109</v>
          </cell>
          <cell r="I544">
            <v>79755202</v>
          </cell>
          <cell r="J544" t="str">
            <v>FU</v>
          </cell>
          <cell r="K544" t="str">
            <v>FREDY GUILLERMO CASTAÑEDA PARRA</v>
          </cell>
          <cell r="L544" t="str">
            <v>SEMESTRAL</v>
          </cell>
          <cell r="M544">
            <v>43616</v>
          </cell>
          <cell r="N544">
            <v>43067</v>
          </cell>
          <cell r="O544" t="str">
            <v>BI HOGAR CATEGORIA A</v>
          </cell>
          <cell r="P544" t="str">
            <v>BI</v>
          </cell>
          <cell r="Q544">
            <v>561</v>
          </cell>
          <cell r="R544" t="str">
            <v>Bogota</v>
          </cell>
          <cell r="S544" t="str">
            <v>CGR</v>
          </cell>
        </row>
        <row r="545">
          <cell r="A545">
            <v>16439</v>
          </cell>
          <cell r="B545" t="str">
            <v>Activo</v>
          </cell>
          <cell r="C545">
            <v>3000000</v>
          </cell>
          <cell r="D545">
            <v>2301050.1</v>
          </cell>
          <cell r="E545">
            <v>4</v>
          </cell>
          <cell r="F545">
            <v>564</v>
          </cell>
          <cell r="G545">
            <v>1</v>
          </cell>
          <cell r="H545">
            <v>840534</v>
          </cell>
          <cell r="I545">
            <v>30720208</v>
          </cell>
          <cell r="J545" t="str">
            <v>FU</v>
          </cell>
          <cell r="K545" t="str">
            <v>ALCIRA LIDIA PAREDES CHAMORRO</v>
          </cell>
          <cell r="L545" t="str">
            <v>SEMESTRAL</v>
          </cell>
          <cell r="M545">
            <v>43465</v>
          </cell>
          <cell r="N545">
            <v>43080</v>
          </cell>
          <cell r="O545" t="str">
            <v>BI HOGAR CATEGORIA D</v>
          </cell>
          <cell r="P545" t="str">
            <v>BI</v>
          </cell>
          <cell r="Q545">
            <v>564</v>
          </cell>
          <cell r="R545" t="str">
            <v>Pasto</v>
          </cell>
          <cell r="S545" t="str">
            <v>CGR</v>
          </cell>
        </row>
        <row r="546">
          <cell r="A546">
            <v>16438</v>
          </cell>
          <cell r="B546" t="str">
            <v>Activo</v>
          </cell>
          <cell r="C546">
            <v>5068800</v>
          </cell>
          <cell r="D546">
            <v>2518913.6800000002</v>
          </cell>
          <cell r="E546">
            <v>24</v>
          </cell>
          <cell r="F546">
            <v>552</v>
          </cell>
          <cell r="G546">
            <v>12</v>
          </cell>
          <cell r="H546">
            <v>232647</v>
          </cell>
          <cell r="I546">
            <v>79297605</v>
          </cell>
          <cell r="J546" t="str">
            <v>FU</v>
          </cell>
          <cell r="K546" t="str">
            <v>VLADIMIR SANCHEZ CABALLERO</v>
          </cell>
          <cell r="L546" t="str">
            <v>MENSUAL</v>
          </cell>
          <cell r="M546">
            <v>43465</v>
          </cell>
          <cell r="N546">
            <v>43067</v>
          </cell>
          <cell r="O546" t="str">
            <v>BI MEJORAS LOCATIVAS  CATEGORIA D</v>
          </cell>
          <cell r="P546" t="str">
            <v>BI</v>
          </cell>
          <cell r="Q546">
            <v>552</v>
          </cell>
          <cell r="R546" t="str">
            <v>Bogota</v>
          </cell>
          <cell r="S546" t="str">
            <v>CGR</v>
          </cell>
        </row>
        <row r="547">
          <cell r="A547">
            <v>16437</v>
          </cell>
          <cell r="B547" t="str">
            <v>Activo</v>
          </cell>
          <cell r="C547">
            <v>5800000</v>
          </cell>
          <cell r="D547">
            <v>4448290.01</v>
          </cell>
          <cell r="E547">
            <v>4</v>
          </cell>
          <cell r="F547">
            <v>563</v>
          </cell>
          <cell r="G547">
            <v>1</v>
          </cell>
          <cell r="H547">
            <v>1588504</v>
          </cell>
          <cell r="I547">
            <v>35896457</v>
          </cell>
          <cell r="J547" t="str">
            <v>FU</v>
          </cell>
          <cell r="K547" t="str">
            <v>HADITH LILIANNY CHALA SANCHEZ</v>
          </cell>
          <cell r="L547" t="str">
            <v>SEMESTRAL</v>
          </cell>
          <cell r="M547">
            <v>43434</v>
          </cell>
          <cell r="N547">
            <v>43067</v>
          </cell>
          <cell r="O547" t="str">
            <v>BI HOGAR CATEGORIA C</v>
          </cell>
          <cell r="P547" t="str">
            <v>BI</v>
          </cell>
          <cell r="Q547">
            <v>563</v>
          </cell>
          <cell r="R547" t="str">
            <v>Medellin</v>
          </cell>
          <cell r="S547" t="str">
            <v>CGR</v>
          </cell>
        </row>
        <row r="548">
          <cell r="A548">
            <v>16436</v>
          </cell>
          <cell r="B548" t="str">
            <v>Activo</v>
          </cell>
          <cell r="C548">
            <v>10900000</v>
          </cell>
          <cell r="D548">
            <v>7349246.71</v>
          </cell>
          <cell r="E548">
            <v>4</v>
          </cell>
          <cell r="F548">
            <v>565</v>
          </cell>
          <cell r="G548">
            <v>2</v>
          </cell>
          <cell r="H548">
            <v>3088031</v>
          </cell>
          <cell r="I548">
            <v>51698550</v>
          </cell>
          <cell r="J548" t="str">
            <v>FU</v>
          </cell>
          <cell r="K548" t="str">
            <v>Judy Hasnneth Florez Valdes</v>
          </cell>
          <cell r="L548" t="str">
            <v>SEMESTRAL</v>
          </cell>
          <cell r="M548">
            <v>43616</v>
          </cell>
          <cell r="N548">
            <v>43067</v>
          </cell>
          <cell r="O548" t="str">
            <v>BI HOGAR CATEGORIA E</v>
          </cell>
          <cell r="P548" t="str">
            <v>BI</v>
          </cell>
          <cell r="Q548">
            <v>565</v>
          </cell>
          <cell r="R548" t="str">
            <v>Medellin</v>
          </cell>
          <cell r="S548" t="str">
            <v>CGR</v>
          </cell>
        </row>
        <row r="549">
          <cell r="A549">
            <v>16435</v>
          </cell>
          <cell r="B549" t="str">
            <v>Activo</v>
          </cell>
          <cell r="C549">
            <v>9500000</v>
          </cell>
          <cell r="D549">
            <v>7286678.6500000004</v>
          </cell>
          <cell r="E549">
            <v>4</v>
          </cell>
          <cell r="F549">
            <v>564</v>
          </cell>
          <cell r="G549">
            <v>1</v>
          </cell>
          <cell r="H549">
            <v>2661689</v>
          </cell>
          <cell r="I549">
            <v>35492016</v>
          </cell>
          <cell r="J549" t="str">
            <v>FU</v>
          </cell>
          <cell r="K549" t="str">
            <v>ASNARYN ROMERO ALAPE</v>
          </cell>
          <cell r="L549" t="str">
            <v>SEMESTRAL</v>
          </cell>
          <cell r="M549">
            <v>43465</v>
          </cell>
          <cell r="N549">
            <v>43080</v>
          </cell>
          <cell r="O549" t="str">
            <v>BI HOGAR CATEGORIA D</v>
          </cell>
          <cell r="P549" t="str">
            <v>BI</v>
          </cell>
          <cell r="Q549">
            <v>564</v>
          </cell>
          <cell r="R549" t="str">
            <v>Bogota</v>
          </cell>
          <cell r="S549" t="str">
            <v>CGR</v>
          </cell>
        </row>
        <row r="550">
          <cell r="A550">
            <v>16434</v>
          </cell>
          <cell r="B550" t="str">
            <v>Activo</v>
          </cell>
          <cell r="C550">
            <v>6000000</v>
          </cell>
          <cell r="D550">
            <v>4581823.8</v>
          </cell>
          <cell r="E550">
            <v>4</v>
          </cell>
          <cell r="F550">
            <v>563</v>
          </cell>
          <cell r="G550">
            <v>1</v>
          </cell>
          <cell r="H550">
            <v>1643280</v>
          </cell>
          <cell r="I550">
            <v>27347599</v>
          </cell>
          <cell r="J550" t="str">
            <v>FU</v>
          </cell>
          <cell r="K550" t="str">
            <v>GLORIA ESPERANZA ALVARADO ERAZO</v>
          </cell>
          <cell r="L550" t="str">
            <v>SEMESTRAL</v>
          </cell>
          <cell r="M550">
            <v>43465</v>
          </cell>
          <cell r="N550">
            <v>43080</v>
          </cell>
          <cell r="O550" t="str">
            <v>BI HOGAR CATEGORIA C</v>
          </cell>
          <cell r="P550" t="str">
            <v>BI</v>
          </cell>
          <cell r="Q550">
            <v>563</v>
          </cell>
          <cell r="R550" t="str">
            <v>Pasto</v>
          </cell>
          <cell r="S550" t="str">
            <v>CGR</v>
          </cell>
        </row>
        <row r="551">
          <cell r="A551">
            <v>16433</v>
          </cell>
          <cell r="B551" t="str">
            <v>Activo</v>
          </cell>
          <cell r="C551">
            <v>4499000</v>
          </cell>
          <cell r="D551">
            <v>3498389.3</v>
          </cell>
          <cell r="E551">
            <v>48</v>
          </cell>
          <cell r="F551">
            <v>563</v>
          </cell>
          <cell r="G551">
            <v>12</v>
          </cell>
          <cell r="H551">
            <v>108820</v>
          </cell>
          <cell r="I551">
            <v>30204493</v>
          </cell>
          <cell r="J551" t="str">
            <v>FU</v>
          </cell>
          <cell r="K551" t="str">
            <v>JENNY MABEL PINZON PINZON</v>
          </cell>
          <cell r="L551" t="str">
            <v>MENSUAL</v>
          </cell>
          <cell r="M551">
            <v>43465</v>
          </cell>
          <cell r="N551">
            <v>43067</v>
          </cell>
          <cell r="O551" t="str">
            <v>BI HOGAR CATEGORIA C</v>
          </cell>
          <cell r="P551" t="str">
            <v>BI</v>
          </cell>
          <cell r="Q551">
            <v>563</v>
          </cell>
          <cell r="R551" t="str">
            <v>Bogota</v>
          </cell>
          <cell r="S551" t="str">
            <v>CGR</v>
          </cell>
        </row>
        <row r="552">
          <cell r="A552">
            <v>16432</v>
          </cell>
          <cell r="B552" t="str">
            <v>Activo</v>
          </cell>
          <cell r="C552">
            <v>6200000</v>
          </cell>
          <cell r="D552">
            <v>4862424.37</v>
          </cell>
          <cell r="E552">
            <v>48</v>
          </cell>
          <cell r="F552">
            <v>564</v>
          </cell>
          <cell r="G552">
            <v>12</v>
          </cell>
          <cell r="H552">
            <v>155620</v>
          </cell>
          <cell r="I552">
            <v>41723946</v>
          </cell>
          <cell r="J552" t="str">
            <v>FU</v>
          </cell>
          <cell r="K552" t="str">
            <v>CONSTANZA BORRAY FRANCO</v>
          </cell>
          <cell r="L552" t="str">
            <v>MENSUAL</v>
          </cell>
          <cell r="M552">
            <v>43465</v>
          </cell>
          <cell r="N552">
            <v>43067</v>
          </cell>
          <cell r="O552" t="str">
            <v>BI HOGAR CATEGORIA D</v>
          </cell>
          <cell r="P552" t="str">
            <v>BI</v>
          </cell>
          <cell r="Q552">
            <v>564</v>
          </cell>
          <cell r="R552" t="str">
            <v>Bogota</v>
          </cell>
          <cell r="S552" t="str">
            <v>CGR</v>
          </cell>
        </row>
        <row r="553">
          <cell r="A553">
            <v>16431</v>
          </cell>
          <cell r="B553" t="str">
            <v>Activo</v>
          </cell>
          <cell r="C553">
            <v>3000000</v>
          </cell>
          <cell r="D553">
            <v>2280412.15</v>
          </cell>
          <cell r="E553">
            <v>4</v>
          </cell>
          <cell r="F553">
            <v>561</v>
          </cell>
          <cell r="G553">
            <v>1</v>
          </cell>
          <cell r="H553">
            <v>802578</v>
          </cell>
          <cell r="I553">
            <v>26428704</v>
          </cell>
          <cell r="J553" t="str">
            <v>FU</v>
          </cell>
          <cell r="K553" t="str">
            <v>TULIA ALEJANDRA PERDOMO CLAROS</v>
          </cell>
          <cell r="L553" t="str">
            <v>SEMESTRAL</v>
          </cell>
          <cell r="M553">
            <v>43465</v>
          </cell>
          <cell r="N553">
            <v>43089</v>
          </cell>
          <cell r="O553" t="str">
            <v>BI HOGAR CATEGORIA A</v>
          </cell>
          <cell r="P553" t="str">
            <v>BI</v>
          </cell>
          <cell r="Q553">
            <v>561</v>
          </cell>
          <cell r="R553" t="str">
            <v>Bogota</v>
          </cell>
          <cell r="S553" t="str">
            <v>FBS</v>
          </cell>
        </row>
        <row r="554">
          <cell r="A554">
            <v>16430</v>
          </cell>
          <cell r="B554" t="str">
            <v>Activo</v>
          </cell>
          <cell r="C554">
            <v>4000000</v>
          </cell>
          <cell r="D554">
            <v>2104544.36</v>
          </cell>
          <cell r="E554">
            <v>24</v>
          </cell>
          <cell r="F554">
            <v>565</v>
          </cell>
          <cell r="G554">
            <v>12</v>
          </cell>
          <cell r="H554">
            <v>185365</v>
          </cell>
          <cell r="I554">
            <v>52200069</v>
          </cell>
          <cell r="J554" t="str">
            <v>FU</v>
          </cell>
          <cell r="K554" t="str">
            <v>BERTHA INES BALLEN PATIÑO</v>
          </cell>
          <cell r="L554" t="str">
            <v>MENSUAL</v>
          </cell>
          <cell r="M554">
            <v>43465</v>
          </cell>
          <cell r="N554">
            <v>43067</v>
          </cell>
          <cell r="O554" t="str">
            <v>BI HOGAR CATEGORIA E</v>
          </cell>
          <cell r="P554" t="str">
            <v>BI</v>
          </cell>
          <cell r="Q554">
            <v>565</v>
          </cell>
          <cell r="R554" t="str">
            <v>Bogota</v>
          </cell>
          <cell r="S554" t="str">
            <v>CGR</v>
          </cell>
        </row>
        <row r="555">
          <cell r="A555">
            <v>16423</v>
          </cell>
          <cell r="B555" t="str">
            <v>Activo</v>
          </cell>
          <cell r="C555">
            <v>70097355</v>
          </cell>
          <cell r="D555">
            <v>70097355</v>
          </cell>
          <cell r="E555">
            <v>240</v>
          </cell>
          <cell r="F555">
            <v>509</v>
          </cell>
          <cell r="G555">
            <v>0</v>
          </cell>
          <cell r="H555">
            <v>490814</v>
          </cell>
          <cell r="I555">
            <v>65749640</v>
          </cell>
          <cell r="J555" t="str">
            <v>FU</v>
          </cell>
          <cell r="K555" t="str">
            <v>GLORIA INES RIVERA FAJARDO</v>
          </cell>
          <cell r="L555" t="str">
            <v>MENSUAL</v>
          </cell>
          <cell r="M555">
            <v>43465</v>
          </cell>
          <cell r="N555">
            <v>43399</v>
          </cell>
          <cell r="O555" t="str">
            <v>LIBERACION CATEGORIA C</v>
          </cell>
          <cell r="P555" t="str">
            <v>VI</v>
          </cell>
          <cell r="Q555">
            <v>509</v>
          </cell>
          <cell r="R555" t="str">
            <v>Bogota</v>
          </cell>
          <cell r="S555" t="str">
            <v>CGR</v>
          </cell>
        </row>
        <row r="556">
          <cell r="A556">
            <v>16398</v>
          </cell>
          <cell r="B556" t="str">
            <v>Activo</v>
          </cell>
          <cell r="C556">
            <v>133592382</v>
          </cell>
          <cell r="D556">
            <v>133592382</v>
          </cell>
          <cell r="E556">
            <v>240</v>
          </cell>
          <cell r="F556">
            <v>504</v>
          </cell>
          <cell r="G556">
            <v>0</v>
          </cell>
          <cell r="H556">
            <v>1086570</v>
          </cell>
          <cell r="I556">
            <v>65716316</v>
          </cell>
          <cell r="J556" t="str">
            <v>FU</v>
          </cell>
          <cell r="K556" t="str">
            <v>ARELYS VALENCIA VALENCIA</v>
          </cell>
          <cell r="L556" t="str">
            <v>MENSUAL</v>
          </cell>
          <cell r="M556">
            <v>43496</v>
          </cell>
          <cell r="N556">
            <v>43424</v>
          </cell>
          <cell r="O556" t="str">
            <v>COMPRA  CATEGORIA D</v>
          </cell>
          <cell r="P556" t="str">
            <v>VI</v>
          </cell>
          <cell r="Q556">
            <v>504</v>
          </cell>
          <cell r="R556" t="str">
            <v>Bogota</v>
          </cell>
          <cell r="S556" t="str">
            <v>CGR</v>
          </cell>
        </row>
        <row r="557">
          <cell r="A557">
            <v>16363</v>
          </cell>
          <cell r="B557" t="str">
            <v>Activo</v>
          </cell>
          <cell r="C557">
            <v>10900000</v>
          </cell>
          <cell r="D557">
            <v>5744490.2199999997</v>
          </cell>
          <cell r="E557">
            <v>4</v>
          </cell>
          <cell r="F557">
            <v>565</v>
          </cell>
          <cell r="G557">
            <v>2</v>
          </cell>
          <cell r="H557">
            <v>3098061</v>
          </cell>
          <cell r="I557">
            <v>19345946</v>
          </cell>
          <cell r="J557" t="str">
            <v>FU</v>
          </cell>
          <cell r="K557" t="str">
            <v>JOSE DOLORES DIAZ RODRIGUEZ</v>
          </cell>
          <cell r="L557" t="str">
            <v>SEMESTRAL</v>
          </cell>
          <cell r="M557">
            <v>43585</v>
          </cell>
          <cell r="N557">
            <v>43034</v>
          </cell>
          <cell r="O557" t="str">
            <v>BI HOGAR CATEGORIA E</v>
          </cell>
          <cell r="P557" t="str">
            <v>BI</v>
          </cell>
          <cell r="Q557">
            <v>565</v>
          </cell>
          <cell r="R557" t="str">
            <v>Bogota</v>
          </cell>
          <cell r="S557" t="str">
            <v>CGR</v>
          </cell>
        </row>
        <row r="558">
          <cell r="A558">
            <v>16362</v>
          </cell>
          <cell r="B558" t="str">
            <v>Activo</v>
          </cell>
          <cell r="C558">
            <v>5499000</v>
          </cell>
          <cell r="D558">
            <v>4171423.34</v>
          </cell>
          <cell r="E558">
            <v>48</v>
          </cell>
          <cell r="F558">
            <v>563</v>
          </cell>
          <cell r="G558">
            <v>13</v>
          </cell>
          <cell r="H558">
            <v>133072</v>
          </cell>
          <cell r="I558">
            <v>20793640</v>
          </cell>
          <cell r="J558" t="str">
            <v>FU</v>
          </cell>
          <cell r="K558" t="str">
            <v>ROSA STELLA NIETO NIETO</v>
          </cell>
          <cell r="L558" t="str">
            <v>MENSUAL</v>
          </cell>
          <cell r="M558">
            <v>43465</v>
          </cell>
          <cell r="N558">
            <v>43034</v>
          </cell>
          <cell r="O558" t="str">
            <v>BI HOGAR CATEGORIA C</v>
          </cell>
          <cell r="P558" t="str">
            <v>BI</v>
          </cell>
          <cell r="Q558">
            <v>563</v>
          </cell>
          <cell r="R558" t="str">
            <v>Bogota</v>
          </cell>
          <cell r="S558" t="str">
            <v>CGR</v>
          </cell>
        </row>
        <row r="559">
          <cell r="A559">
            <v>16361</v>
          </cell>
          <cell r="B559" t="str">
            <v>Activo</v>
          </cell>
          <cell r="C559">
            <v>9500000</v>
          </cell>
          <cell r="D559">
            <v>4985185.34</v>
          </cell>
          <cell r="E559">
            <v>4</v>
          </cell>
          <cell r="F559">
            <v>564</v>
          </cell>
          <cell r="G559">
            <v>2</v>
          </cell>
          <cell r="H559">
            <v>2670415</v>
          </cell>
          <cell r="I559">
            <v>19335687</v>
          </cell>
          <cell r="J559" t="str">
            <v>FU</v>
          </cell>
          <cell r="K559" t="str">
            <v>JOSE GABRIEL PALACIOS MESA</v>
          </cell>
          <cell r="L559" t="str">
            <v>SEMESTRAL</v>
          </cell>
          <cell r="M559">
            <v>43585</v>
          </cell>
          <cell r="N559">
            <v>43034</v>
          </cell>
          <cell r="O559" t="str">
            <v>BI HOGAR CATEGORIA D</v>
          </cell>
          <cell r="P559" t="str">
            <v>BI</v>
          </cell>
          <cell r="Q559">
            <v>564</v>
          </cell>
          <cell r="R559" t="str">
            <v>Facatativa</v>
          </cell>
          <cell r="S559" t="str">
            <v>CGR</v>
          </cell>
        </row>
        <row r="560">
          <cell r="A560">
            <v>16360</v>
          </cell>
          <cell r="B560" t="str">
            <v>Activo</v>
          </cell>
          <cell r="C560">
            <v>5499000</v>
          </cell>
          <cell r="D560">
            <v>4230958.43</v>
          </cell>
          <cell r="E560">
            <v>48</v>
          </cell>
          <cell r="F560">
            <v>565</v>
          </cell>
          <cell r="G560">
            <v>13</v>
          </cell>
          <cell r="H560">
            <v>140626</v>
          </cell>
          <cell r="I560">
            <v>91157707</v>
          </cell>
          <cell r="J560" t="str">
            <v>FU</v>
          </cell>
          <cell r="K560" t="str">
            <v>LEONARDO FABIO GUTIERREZ BECERRA</v>
          </cell>
          <cell r="L560" t="str">
            <v>MENSUAL</v>
          </cell>
          <cell r="M560">
            <v>43465</v>
          </cell>
          <cell r="N560">
            <v>43034</v>
          </cell>
          <cell r="O560" t="str">
            <v>BI HOGAR CATEGORIA E</v>
          </cell>
          <cell r="P560" t="str">
            <v>BI</v>
          </cell>
          <cell r="Q560">
            <v>565</v>
          </cell>
          <cell r="R560" t="str">
            <v>Fontibon</v>
          </cell>
          <cell r="S560" t="str">
            <v>CGR</v>
          </cell>
        </row>
        <row r="561">
          <cell r="A561">
            <v>16359</v>
          </cell>
          <cell r="B561" t="str">
            <v>Activo</v>
          </cell>
          <cell r="C561">
            <v>9000000</v>
          </cell>
          <cell r="D561">
            <v>4743155.07</v>
          </cell>
          <cell r="E561">
            <v>4</v>
          </cell>
          <cell r="F561">
            <v>565</v>
          </cell>
          <cell r="G561">
            <v>2</v>
          </cell>
          <cell r="H561">
            <v>2558032</v>
          </cell>
          <cell r="I561">
            <v>79389777</v>
          </cell>
          <cell r="J561" t="str">
            <v>FU</v>
          </cell>
          <cell r="K561" t="str">
            <v>JUAN CARLOS MEDRANO SANABRIA</v>
          </cell>
          <cell r="L561" t="str">
            <v>SEMESTRAL</v>
          </cell>
          <cell r="M561">
            <v>43585</v>
          </cell>
          <cell r="N561">
            <v>43034</v>
          </cell>
          <cell r="O561" t="str">
            <v>BI HOGAR CATEGORIA E</v>
          </cell>
          <cell r="P561" t="str">
            <v>BI</v>
          </cell>
          <cell r="Q561">
            <v>565</v>
          </cell>
          <cell r="R561" t="str">
            <v>Bogota</v>
          </cell>
          <cell r="S561" t="str">
            <v>CGR</v>
          </cell>
        </row>
        <row r="562">
          <cell r="A562">
            <v>16357</v>
          </cell>
          <cell r="B562" t="str">
            <v>Activo</v>
          </cell>
          <cell r="C562">
            <v>4392500</v>
          </cell>
          <cell r="D562">
            <v>2284702.9500000002</v>
          </cell>
          <cell r="E562">
            <v>4</v>
          </cell>
          <cell r="F562">
            <v>563</v>
          </cell>
          <cell r="G562">
            <v>2</v>
          </cell>
          <cell r="H562">
            <v>1207036</v>
          </cell>
          <cell r="I562">
            <v>43513022</v>
          </cell>
          <cell r="J562" t="str">
            <v>FU</v>
          </cell>
          <cell r="K562" t="str">
            <v>ARBELAEZ MESA SANDRA ELENA</v>
          </cell>
          <cell r="L562" t="str">
            <v>SEMESTRAL</v>
          </cell>
          <cell r="M562">
            <v>43585</v>
          </cell>
          <cell r="N562">
            <v>43034</v>
          </cell>
          <cell r="O562" t="str">
            <v>BI HOGAR CATEGORIA C</v>
          </cell>
          <cell r="P562" t="str">
            <v>BI</v>
          </cell>
          <cell r="Q562">
            <v>563</v>
          </cell>
          <cell r="R562" t="str">
            <v>Medellin</v>
          </cell>
          <cell r="S562" t="str">
            <v>CGR</v>
          </cell>
        </row>
        <row r="563">
          <cell r="A563">
            <v>16345</v>
          </cell>
          <cell r="B563" t="str">
            <v>Activo</v>
          </cell>
          <cell r="C563">
            <v>3000000</v>
          </cell>
          <cell r="D563">
            <v>1182622.58</v>
          </cell>
          <cell r="E563">
            <v>24</v>
          </cell>
          <cell r="F563">
            <v>564</v>
          </cell>
          <cell r="G563">
            <v>14</v>
          </cell>
          <cell r="H563">
            <v>137781</v>
          </cell>
          <cell r="I563">
            <v>28946306</v>
          </cell>
          <cell r="J563" t="str">
            <v>FU</v>
          </cell>
          <cell r="K563" t="str">
            <v>LUZ PATRICIA GALLO LOPEZ</v>
          </cell>
          <cell r="L563" t="str">
            <v>MENSUAL</v>
          </cell>
          <cell r="M563">
            <v>43496</v>
          </cell>
          <cell r="N563">
            <v>43034</v>
          </cell>
          <cell r="O563" t="str">
            <v>BI HOGAR CATEGORIA D</v>
          </cell>
          <cell r="P563" t="str">
            <v>BI</v>
          </cell>
          <cell r="Q563">
            <v>564</v>
          </cell>
          <cell r="R563" t="str">
            <v>Bogota</v>
          </cell>
          <cell r="S563" t="str">
            <v>CGR</v>
          </cell>
        </row>
        <row r="564">
          <cell r="A564">
            <v>16344</v>
          </cell>
          <cell r="B564" t="str">
            <v>Activo</v>
          </cell>
          <cell r="C564">
            <v>5563800</v>
          </cell>
          <cell r="D564">
            <v>3702880.13</v>
          </cell>
          <cell r="E564">
            <v>36</v>
          </cell>
          <cell r="F564">
            <v>563</v>
          </cell>
          <cell r="G564">
            <v>13</v>
          </cell>
          <cell r="H564">
            <v>173330</v>
          </cell>
          <cell r="I564">
            <v>51732431</v>
          </cell>
          <cell r="J564" t="str">
            <v>FU</v>
          </cell>
          <cell r="K564" t="str">
            <v>MARIA CRISTINA RODRIGUEZ MARTIN</v>
          </cell>
          <cell r="L564" t="str">
            <v>MENSUAL</v>
          </cell>
          <cell r="M564">
            <v>43465</v>
          </cell>
          <cell r="N564">
            <v>43034</v>
          </cell>
          <cell r="O564" t="str">
            <v>BI HOGAR CATEGORIA C</v>
          </cell>
          <cell r="P564" t="str">
            <v>BI</v>
          </cell>
          <cell r="Q564">
            <v>563</v>
          </cell>
          <cell r="R564" t="str">
            <v>Bogota</v>
          </cell>
          <cell r="S564" t="str">
            <v>CGR</v>
          </cell>
        </row>
        <row r="565">
          <cell r="A565">
            <v>16343</v>
          </cell>
          <cell r="B565" t="str">
            <v>Activo</v>
          </cell>
          <cell r="C565">
            <v>5000000</v>
          </cell>
          <cell r="D565">
            <v>3795642.18</v>
          </cell>
          <cell r="E565">
            <v>48</v>
          </cell>
          <cell r="F565">
            <v>563</v>
          </cell>
          <cell r="G565">
            <v>13</v>
          </cell>
          <cell r="H565">
            <v>121075</v>
          </cell>
          <cell r="I565">
            <v>51968759</v>
          </cell>
          <cell r="J565" t="str">
            <v>FU</v>
          </cell>
          <cell r="K565" t="str">
            <v>ADRIANA JANETH MORA JAVELA</v>
          </cell>
          <cell r="L565" t="str">
            <v>MENSUAL</v>
          </cell>
          <cell r="M565">
            <v>43465</v>
          </cell>
          <cell r="N565">
            <v>43034</v>
          </cell>
          <cell r="O565" t="str">
            <v>BI HOGAR CATEGORIA C</v>
          </cell>
          <cell r="P565" t="str">
            <v>BI</v>
          </cell>
          <cell r="Q565">
            <v>563</v>
          </cell>
          <cell r="R565" t="str">
            <v>Bogota</v>
          </cell>
          <cell r="S565" t="str">
            <v>CGR</v>
          </cell>
        </row>
        <row r="566">
          <cell r="A566">
            <v>16342</v>
          </cell>
          <cell r="B566" t="str">
            <v>Activo</v>
          </cell>
          <cell r="C566">
            <v>10900000</v>
          </cell>
          <cell r="D566">
            <v>5744490.2199999997</v>
          </cell>
          <cell r="E566">
            <v>4</v>
          </cell>
          <cell r="F566">
            <v>565</v>
          </cell>
          <cell r="G566">
            <v>2</v>
          </cell>
          <cell r="H566">
            <v>3098061</v>
          </cell>
          <cell r="I566">
            <v>63276223</v>
          </cell>
          <cell r="J566" t="str">
            <v>FU</v>
          </cell>
          <cell r="K566" t="str">
            <v>gloria leonor torres gutiérrez</v>
          </cell>
          <cell r="L566" t="str">
            <v>SEMESTRAL</v>
          </cell>
          <cell r="M566">
            <v>43585</v>
          </cell>
          <cell r="N566">
            <v>43034</v>
          </cell>
          <cell r="O566" t="str">
            <v>BI HOGAR CATEGORIA E</v>
          </cell>
          <cell r="P566" t="str">
            <v>BI</v>
          </cell>
          <cell r="Q566">
            <v>565</v>
          </cell>
          <cell r="R566" t="str">
            <v>Chia</v>
          </cell>
          <cell r="S566" t="str">
            <v>CGR</v>
          </cell>
        </row>
        <row r="567">
          <cell r="A567">
            <v>16341</v>
          </cell>
          <cell r="B567" t="str">
            <v>Activo</v>
          </cell>
          <cell r="C567">
            <v>3500000</v>
          </cell>
          <cell r="D567">
            <v>1820478.78</v>
          </cell>
          <cell r="E567">
            <v>4</v>
          </cell>
          <cell r="F567">
            <v>563</v>
          </cell>
          <cell r="G567">
            <v>2</v>
          </cell>
          <cell r="H567">
            <v>961783</v>
          </cell>
          <cell r="I567">
            <v>65792016</v>
          </cell>
          <cell r="J567" t="str">
            <v>FU</v>
          </cell>
          <cell r="K567" t="str">
            <v>LUZ YANET URIBE CARDENAS</v>
          </cell>
          <cell r="L567" t="str">
            <v>SEMESTRAL</v>
          </cell>
          <cell r="M567">
            <v>43585</v>
          </cell>
          <cell r="N567">
            <v>43034</v>
          </cell>
          <cell r="O567" t="str">
            <v>BI HOGAR CATEGORIA C</v>
          </cell>
          <cell r="P567" t="str">
            <v>BI</v>
          </cell>
          <cell r="Q567">
            <v>563</v>
          </cell>
          <cell r="R567" t="str">
            <v>Bogota</v>
          </cell>
          <cell r="S567" t="str">
            <v>CGR</v>
          </cell>
        </row>
        <row r="568">
          <cell r="A568">
            <v>16340</v>
          </cell>
          <cell r="B568" t="str">
            <v>Activo</v>
          </cell>
          <cell r="C568">
            <v>9006105</v>
          </cell>
          <cell r="D568">
            <v>6932416.2199999997</v>
          </cell>
          <cell r="E568">
            <v>48</v>
          </cell>
          <cell r="F568">
            <v>565</v>
          </cell>
          <cell r="G568">
            <v>13</v>
          </cell>
          <cell r="H568">
            <v>230442</v>
          </cell>
          <cell r="I568">
            <v>51758825</v>
          </cell>
          <cell r="J568" t="str">
            <v>FU</v>
          </cell>
          <cell r="K568" t="str">
            <v>OFELIA ESPERANZA SALGADO ACEVEDO</v>
          </cell>
          <cell r="L568" t="str">
            <v>MENSUAL</v>
          </cell>
          <cell r="M568">
            <v>43465</v>
          </cell>
          <cell r="N568">
            <v>43034</v>
          </cell>
          <cell r="O568" t="str">
            <v>BI HOGAR CATEGORIA E</v>
          </cell>
          <cell r="P568" t="str">
            <v>BI</v>
          </cell>
          <cell r="Q568">
            <v>565</v>
          </cell>
          <cell r="R568" t="str">
            <v>Bogota</v>
          </cell>
          <cell r="S568" t="str">
            <v>CGR</v>
          </cell>
        </row>
        <row r="569">
          <cell r="A569">
            <v>16339</v>
          </cell>
          <cell r="B569" t="str">
            <v>Activo</v>
          </cell>
          <cell r="C569">
            <v>10991983</v>
          </cell>
          <cell r="D569">
            <v>8422785.1099999994</v>
          </cell>
          <cell r="E569">
            <v>48</v>
          </cell>
          <cell r="F569">
            <v>564</v>
          </cell>
          <cell r="G569">
            <v>13</v>
          </cell>
          <cell r="H569">
            <v>276215</v>
          </cell>
          <cell r="I569">
            <v>51872689</v>
          </cell>
          <cell r="J569" t="str">
            <v>FU</v>
          </cell>
          <cell r="K569" t="str">
            <v>EDITH ROCIO GONZALEZ MARTINEZ</v>
          </cell>
          <cell r="L569" t="str">
            <v>MENSUAL</v>
          </cell>
          <cell r="M569">
            <v>43465</v>
          </cell>
          <cell r="N569">
            <v>43034</v>
          </cell>
          <cell r="O569" t="str">
            <v>BI HOGAR CATEGORIA D</v>
          </cell>
          <cell r="P569" t="str">
            <v>BI</v>
          </cell>
          <cell r="Q569">
            <v>564</v>
          </cell>
          <cell r="R569" t="str">
            <v>Bogota</v>
          </cell>
          <cell r="S569" t="str">
            <v>CGR</v>
          </cell>
        </row>
        <row r="570">
          <cell r="A570">
            <v>16338</v>
          </cell>
          <cell r="B570" t="str">
            <v>Activo</v>
          </cell>
          <cell r="C570">
            <v>11287070</v>
          </cell>
          <cell r="D570">
            <v>8688145.7899999991</v>
          </cell>
          <cell r="E570">
            <v>48</v>
          </cell>
          <cell r="F570">
            <v>565</v>
          </cell>
          <cell r="G570">
            <v>13</v>
          </cell>
          <cell r="H570">
            <v>288805</v>
          </cell>
          <cell r="I570">
            <v>51763786</v>
          </cell>
          <cell r="J570" t="str">
            <v>FU</v>
          </cell>
          <cell r="K570" t="str">
            <v>JUANITA E DE LA HOZ GUERRA</v>
          </cell>
          <cell r="L570" t="str">
            <v>MENSUAL</v>
          </cell>
          <cell r="M570">
            <v>43465</v>
          </cell>
          <cell r="N570">
            <v>43034</v>
          </cell>
          <cell r="O570" t="str">
            <v>BI HOGAR CATEGORIA E</v>
          </cell>
          <cell r="P570" t="str">
            <v>BI</v>
          </cell>
          <cell r="Q570">
            <v>565</v>
          </cell>
          <cell r="R570" t="str">
            <v>Bogota</v>
          </cell>
          <cell r="S570" t="str">
            <v>CGR</v>
          </cell>
        </row>
        <row r="571">
          <cell r="A571">
            <v>16337</v>
          </cell>
          <cell r="B571" t="str">
            <v>Activo</v>
          </cell>
          <cell r="C571">
            <v>9500000</v>
          </cell>
          <cell r="D571">
            <v>4985185.34</v>
          </cell>
          <cell r="E571">
            <v>4</v>
          </cell>
          <cell r="F571">
            <v>546</v>
          </cell>
          <cell r="G571">
            <v>2</v>
          </cell>
          <cell r="H571">
            <v>2670415</v>
          </cell>
          <cell r="I571">
            <v>16738331</v>
          </cell>
          <cell r="J571" t="str">
            <v>FU</v>
          </cell>
          <cell r="K571" t="str">
            <v>RICARDO MORALES MARTINEZ</v>
          </cell>
          <cell r="L571" t="str">
            <v>SEMESTRAL</v>
          </cell>
          <cell r="M571">
            <v>43585</v>
          </cell>
          <cell r="N571">
            <v>43034</v>
          </cell>
          <cell r="O571" t="str">
            <v>BI RECREACION  CATEGORIA D</v>
          </cell>
          <cell r="P571" t="str">
            <v>BI</v>
          </cell>
          <cell r="Q571">
            <v>546</v>
          </cell>
          <cell r="R571" t="str">
            <v>Cali</v>
          </cell>
          <cell r="S571" t="str">
            <v>CGR</v>
          </cell>
        </row>
        <row r="572">
          <cell r="A572">
            <v>16336</v>
          </cell>
          <cell r="B572" t="str">
            <v>Activo</v>
          </cell>
          <cell r="C572">
            <v>9500000</v>
          </cell>
          <cell r="D572">
            <v>4985185.34</v>
          </cell>
          <cell r="E572">
            <v>4</v>
          </cell>
          <cell r="F572">
            <v>564</v>
          </cell>
          <cell r="G572">
            <v>2</v>
          </cell>
          <cell r="H572">
            <v>2670415</v>
          </cell>
          <cell r="I572">
            <v>1049607215</v>
          </cell>
          <cell r="J572" t="str">
            <v>FU</v>
          </cell>
          <cell r="K572" t="str">
            <v>LAURA MELISSA CAMARGO BOHADA</v>
          </cell>
          <cell r="L572" t="str">
            <v>SEMESTRAL</v>
          </cell>
          <cell r="M572">
            <v>43585</v>
          </cell>
          <cell r="N572">
            <v>43034</v>
          </cell>
          <cell r="O572" t="str">
            <v>BI HOGAR CATEGORIA D</v>
          </cell>
          <cell r="P572" t="str">
            <v>BI</v>
          </cell>
          <cell r="Q572">
            <v>564</v>
          </cell>
          <cell r="R572" t="str">
            <v>Tunja</v>
          </cell>
          <cell r="S572" t="str">
            <v>CGR</v>
          </cell>
        </row>
        <row r="573">
          <cell r="A573">
            <v>16335</v>
          </cell>
          <cell r="B573" t="str">
            <v>Activo</v>
          </cell>
          <cell r="C573">
            <v>9500000</v>
          </cell>
          <cell r="D573">
            <v>4985185.34</v>
          </cell>
          <cell r="E573">
            <v>4</v>
          </cell>
          <cell r="F573">
            <v>564</v>
          </cell>
          <cell r="G573">
            <v>2</v>
          </cell>
          <cell r="H573">
            <v>2670415</v>
          </cell>
          <cell r="I573">
            <v>52865958</v>
          </cell>
          <cell r="J573" t="str">
            <v>FU</v>
          </cell>
          <cell r="K573" t="str">
            <v>SARA MARIA CABELLO ALVAREZ</v>
          </cell>
          <cell r="L573" t="str">
            <v>SEMESTRAL</v>
          </cell>
          <cell r="M573">
            <v>43585</v>
          </cell>
          <cell r="N573">
            <v>43034</v>
          </cell>
          <cell r="O573" t="str">
            <v>BI HOGAR CATEGORIA D</v>
          </cell>
          <cell r="P573" t="str">
            <v>BI</v>
          </cell>
          <cell r="Q573">
            <v>564</v>
          </cell>
          <cell r="R573" t="str">
            <v>Bogota</v>
          </cell>
          <cell r="S573" t="str">
            <v>CGR</v>
          </cell>
        </row>
        <row r="574">
          <cell r="A574">
            <v>16334</v>
          </cell>
          <cell r="B574" t="str">
            <v>Activo</v>
          </cell>
          <cell r="C574">
            <v>10397800</v>
          </cell>
          <cell r="D574">
            <v>7962914.9100000001</v>
          </cell>
          <cell r="E574">
            <v>48</v>
          </cell>
          <cell r="F574">
            <v>564</v>
          </cell>
          <cell r="G574">
            <v>13</v>
          </cell>
          <cell r="H574">
            <v>261134</v>
          </cell>
          <cell r="I574">
            <v>51811216</v>
          </cell>
          <cell r="J574" t="str">
            <v>FU</v>
          </cell>
          <cell r="K574" t="str">
            <v>EDNA ROCIO BEDOYA PEREZ</v>
          </cell>
          <cell r="L574" t="str">
            <v>MENSUAL</v>
          </cell>
          <cell r="M574">
            <v>43465</v>
          </cell>
          <cell r="N574">
            <v>43034</v>
          </cell>
          <cell r="O574" t="str">
            <v>BI HOGAR CATEGORIA D</v>
          </cell>
          <cell r="P574" t="str">
            <v>BI</v>
          </cell>
          <cell r="Q574">
            <v>564</v>
          </cell>
          <cell r="R574" t="str">
            <v>Bogota</v>
          </cell>
          <cell r="S574" t="str">
            <v>CGR</v>
          </cell>
        </row>
        <row r="575">
          <cell r="A575">
            <v>16332</v>
          </cell>
          <cell r="B575" t="str">
            <v>Activo</v>
          </cell>
          <cell r="C575">
            <v>10000000</v>
          </cell>
          <cell r="D575">
            <v>6714761.8099999996</v>
          </cell>
          <cell r="E575">
            <v>36</v>
          </cell>
          <cell r="F575">
            <v>564</v>
          </cell>
          <cell r="G575">
            <v>13</v>
          </cell>
          <cell r="H575">
            <v>320296</v>
          </cell>
          <cell r="I575">
            <v>12188389</v>
          </cell>
          <cell r="J575" t="str">
            <v>FU</v>
          </cell>
          <cell r="K575" t="str">
            <v>HERNAN SUAREZ ROJAS</v>
          </cell>
          <cell r="L575" t="str">
            <v>MENSUAL</v>
          </cell>
          <cell r="M575">
            <v>43465</v>
          </cell>
          <cell r="N575">
            <v>43034</v>
          </cell>
          <cell r="O575" t="str">
            <v>BI HOGAR CATEGORIA D</v>
          </cell>
          <cell r="P575" t="str">
            <v>BI</v>
          </cell>
          <cell r="Q575">
            <v>564</v>
          </cell>
          <cell r="R575" t="str">
            <v>Florencia</v>
          </cell>
          <cell r="S575" t="str">
            <v>CGR</v>
          </cell>
        </row>
        <row r="576">
          <cell r="A576">
            <v>16330</v>
          </cell>
          <cell r="B576" t="str">
            <v>Activo</v>
          </cell>
          <cell r="C576">
            <v>5800000</v>
          </cell>
          <cell r="D576">
            <v>3016796.23</v>
          </cell>
          <cell r="E576">
            <v>4</v>
          </cell>
          <cell r="F576">
            <v>563</v>
          </cell>
          <cell r="G576">
            <v>2</v>
          </cell>
          <cell r="H576">
            <v>1593811</v>
          </cell>
          <cell r="I576">
            <v>79139336</v>
          </cell>
          <cell r="J576" t="str">
            <v>FU</v>
          </cell>
          <cell r="K576" t="str">
            <v>PEDRO LUIS ABADIA RUBIO</v>
          </cell>
          <cell r="L576" t="str">
            <v>SEMESTRAL</v>
          </cell>
          <cell r="M576">
            <v>43585</v>
          </cell>
          <cell r="N576">
            <v>43034</v>
          </cell>
          <cell r="O576" t="str">
            <v>BI HOGAR CATEGORIA C</v>
          </cell>
          <cell r="P576" t="str">
            <v>BI</v>
          </cell>
          <cell r="Q576">
            <v>563</v>
          </cell>
          <cell r="R576" t="str">
            <v>Bogota</v>
          </cell>
          <cell r="S576" t="str">
            <v>CGR</v>
          </cell>
        </row>
        <row r="577">
          <cell r="A577">
            <v>16329</v>
          </cell>
          <cell r="B577" t="str">
            <v>Activo</v>
          </cell>
          <cell r="C577">
            <v>9500000</v>
          </cell>
          <cell r="D577">
            <v>4985185.34</v>
          </cell>
          <cell r="E577">
            <v>4</v>
          </cell>
          <cell r="F577">
            <v>564</v>
          </cell>
          <cell r="G577">
            <v>2</v>
          </cell>
          <cell r="H577">
            <v>2670415</v>
          </cell>
          <cell r="I577">
            <v>12981917</v>
          </cell>
          <cell r="J577" t="str">
            <v>FU</v>
          </cell>
          <cell r="K577" t="str">
            <v>ORLANDO BOLANOS RUEDA</v>
          </cell>
          <cell r="L577" t="str">
            <v>SEMESTRAL</v>
          </cell>
          <cell r="M577">
            <v>43585</v>
          </cell>
          <cell r="N577">
            <v>43034</v>
          </cell>
          <cell r="O577" t="str">
            <v>BI HOGAR CATEGORIA D</v>
          </cell>
          <cell r="P577" t="str">
            <v>BI</v>
          </cell>
          <cell r="Q577">
            <v>564</v>
          </cell>
          <cell r="R577" t="str">
            <v>Pasto</v>
          </cell>
          <cell r="S577" t="str">
            <v>CGR</v>
          </cell>
        </row>
        <row r="578">
          <cell r="A578">
            <v>16328</v>
          </cell>
          <cell r="B578" t="str">
            <v>Activo</v>
          </cell>
          <cell r="C578">
            <v>10900000</v>
          </cell>
          <cell r="D578">
            <v>5744490.2199999997</v>
          </cell>
          <cell r="E578">
            <v>4</v>
          </cell>
          <cell r="F578">
            <v>565</v>
          </cell>
          <cell r="G578">
            <v>2</v>
          </cell>
          <cell r="H578">
            <v>3098061</v>
          </cell>
          <cell r="I578">
            <v>29940258</v>
          </cell>
          <cell r="J578" t="str">
            <v>FU</v>
          </cell>
          <cell r="K578" t="str">
            <v>ARGENIDES MENDOZA OSSA</v>
          </cell>
          <cell r="L578" t="str">
            <v>SEMESTRAL</v>
          </cell>
          <cell r="M578">
            <v>43585</v>
          </cell>
          <cell r="N578">
            <v>43034</v>
          </cell>
          <cell r="O578" t="str">
            <v>BI HOGAR CATEGORIA E</v>
          </cell>
          <cell r="P578" t="str">
            <v>BI</v>
          </cell>
          <cell r="Q578">
            <v>565</v>
          </cell>
          <cell r="R578" t="str">
            <v>Yumbo</v>
          </cell>
          <cell r="S578" t="str">
            <v>CGR</v>
          </cell>
        </row>
        <row r="579">
          <cell r="A579">
            <v>16327</v>
          </cell>
          <cell r="B579" t="str">
            <v>Activo</v>
          </cell>
          <cell r="C579">
            <v>9500000</v>
          </cell>
          <cell r="D579">
            <v>4985185.34</v>
          </cell>
          <cell r="E579">
            <v>4</v>
          </cell>
          <cell r="F579">
            <v>564</v>
          </cell>
          <cell r="G579">
            <v>2</v>
          </cell>
          <cell r="H579">
            <v>2670415</v>
          </cell>
          <cell r="I579">
            <v>31385724</v>
          </cell>
          <cell r="J579" t="str">
            <v>FU</v>
          </cell>
          <cell r="K579" t="str">
            <v>YANETH MARIA CADENA BUENO</v>
          </cell>
          <cell r="L579" t="str">
            <v>SEMESTRAL</v>
          </cell>
          <cell r="M579">
            <v>43585</v>
          </cell>
          <cell r="N579">
            <v>43034</v>
          </cell>
          <cell r="O579" t="str">
            <v>BI HOGAR CATEGORIA D</v>
          </cell>
          <cell r="P579" t="str">
            <v>BI</v>
          </cell>
          <cell r="Q579">
            <v>564</v>
          </cell>
          <cell r="R579" t="str">
            <v>Cali</v>
          </cell>
          <cell r="S579" t="str">
            <v>CGR</v>
          </cell>
        </row>
        <row r="580">
          <cell r="A580">
            <v>16326</v>
          </cell>
          <cell r="B580" t="str">
            <v>Activo</v>
          </cell>
          <cell r="C580">
            <v>8918786</v>
          </cell>
          <cell r="D580">
            <v>6733583.1699999999</v>
          </cell>
          <cell r="E580">
            <v>48</v>
          </cell>
          <cell r="F580">
            <v>544</v>
          </cell>
          <cell r="G580">
            <v>13</v>
          </cell>
          <cell r="H580">
            <v>211789</v>
          </cell>
          <cell r="I580">
            <v>79874196</v>
          </cell>
          <cell r="J580" t="str">
            <v>FU</v>
          </cell>
          <cell r="K580" t="str">
            <v>HENRY AUSIQUE HERNANDEZ</v>
          </cell>
          <cell r="L580" t="str">
            <v>MENSUAL</v>
          </cell>
          <cell r="M580">
            <v>43496</v>
          </cell>
          <cell r="N580">
            <v>43067</v>
          </cell>
          <cell r="O580" t="str">
            <v>BI RECREACION  CATEGORIA B</v>
          </cell>
          <cell r="P580" t="str">
            <v>BI</v>
          </cell>
          <cell r="Q580">
            <v>544</v>
          </cell>
          <cell r="R580" t="str">
            <v>Bogota</v>
          </cell>
          <cell r="S580" t="str">
            <v>FBS</v>
          </cell>
        </row>
        <row r="581">
          <cell r="A581">
            <v>16325</v>
          </cell>
          <cell r="B581" t="str">
            <v>Activo</v>
          </cell>
          <cell r="C581">
            <v>5600000</v>
          </cell>
          <cell r="D581">
            <v>4248035.92</v>
          </cell>
          <cell r="E581">
            <v>48</v>
          </cell>
          <cell r="F581">
            <v>539</v>
          </cell>
          <cell r="G581">
            <v>13</v>
          </cell>
          <cell r="H581">
            <v>135516</v>
          </cell>
          <cell r="I581">
            <v>30302032</v>
          </cell>
          <cell r="J581" t="str">
            <v>FU</v>
          </cell>
          <cell r="K581" t="str">
            <v>MARIA EUGENIA OCAMPO CASTAÑO</v>
          </cell>
          <cell r="L581" t="str">
            <v>MENSUAL</v>
          </cell>
          <cell r="M581">
            <v>43465</v>
          </cell>
          <cell r="N581">
            <v>43034</v>
          </cell>
          <cell r="O581" t="str">
            <v>BI EDUCACION CATEGORIA C</v>
          </cell>
          <cell r="P581" t="str">
            <v>BI</v>
          </cell>
          <cell r="Q581">
            <v>539</v>
          </cell>
          <cell r="R581" t="str">
            <v>Manizales</v>
          </cell>
          <cell r="S581" t="str">
            <v>CGR</v>
          </cell>
        </row>
        <row r="582">
          <cell r="A582">
            <v>16323</v>
          </cell>
          <cell r="B582" t="str">
            <v>Activo</v>
          </cell>
          <cell r="C582">
            <v>11287070</v>
          </cell>
          <cell r="D582">
            <v>8683245.5500000007</v>
          </cell>
          <cell r="E582">
            <v>48</v>
          </cell>
          <cell r="F582">
            <v>553</v>
          </cell>
          <cell r="G582">
            <v>13</v>
          </cell>
          <cell r="H582">
            <v>288642</v>
          </cell>
          <cell r="I582">
            <v>52450088</v>
          </cell>
          <cell r="J582" t="str">
            <v>FU</v>
          </cell>
          <cell r="K582" t="str">
            <v>SANDRA PATRICIA ACEROS TAUTA</v>
          </cell>
          <cell r="L582" t="str">
            <v>MENSUAL</v>
          </cell>
          <cell r="M582">
            <v>43465</v>
          </cell>
          <cell r="N582">
            <v>43034</v>
          </cell>
          <cell r="O582" t="str">
            <v>BI MEJORAS LOCATIVAS  CATEGORIA E</v>
          </cell>
          <cell r="P582" t="str">
            <v>BI</v>
          </cell>
          <cell r="Q582">
            <v>553</v>
          </cell>
          <cell r="R582" t="str">
            <v>Bogota</v>
          </cell>
          <cell r="S582" t="str">
            <v>CGR</v>
          </cell>
        </row>
        <row r="583">
          <cell r="A583">
            <v>16322</v>
          </cell>
          <cell r="B583" t="str">
            <v>Activo</v>
          </cell>
          <cell r="C583">
            <v>9035088</v>
          </cell>
          <cell r="D583">
            <v>6858781.5499999998</v>
          </cell>
          <cell r="E583">
            <v>48</v>
          </cell>
          <cell r="F583">
            <v>539</v>
          </cell>
          <cell r="G583">
            <v>13</v>
          </cell>
          <cell r="H583">
            <v>218783</v>
          </cell>
          <cell r="I583">
            <v>24037676</v>
          </cell>
          <cell r="J583" t="str">
            <v>FU</v>
          </cell>
          <cell r="K583" t="str">
            <v>NUVIA CECILIA GALVIS TARAZONA</v>
          </cell>
          <cell r="L583" t="str">
            <v>MENSUAL</v>
          </cell>
          <cell r="M583">
            <v>43465</v>
          </cell>
          <cell r="N583">
            <v>43034</v>
          </cell>
          <cell r="O583" t="str">
            <v>BI EDUCACION CATEGORIA C</v>
          </cell>
          <cell r="P583" t="str">
            <v>BI</v>
          </cell>
          <cell r="Q583">
            <v>539</v>
          </cell>
          <cell r="R583" t="str">
            <v>Bogota</v>
          </cell>
          <cell r="S583" t="str">
            <v>CGR</v>
          </cell>
        </row>
        <row r="584">
          <cell r="A584">
            <v>16321</v>
          </cell>
          <cell r="B584" t="str">
            <v>Activo</v>
          </cell>
          <cell r="C584">
            <v>9500000</v>
          </cell>
          <cell r="D584">
            <v>4985185.34</v>
          </cell>
          <cell r="E584">
            <v>4</v>
          </cell>
          <cell r="F584">
            <v>546</v>
          </cell>
          <cell r="G584">
            <v>2</v>
          </cell>
          <cell r="H584">
            <v>2670415</v>
          </cell>
          <cell r="I584">
            <v>52167477</v>
          </cell>
          <cell r="J584" t="str">
            <v>FU</v>
          </cell>
          <cell r="K584" t="str">
            <v>MARTHA LUCIA CASAS SANCHEZ</v>
          </cell>
          <cell r="L584" t="str">
            <v>SEMESTRAL</v>
          </cell>
          <cell r="M584">
            <v>43585</v>
          </cell>
          <cell r="N584">
            <v>43034</v>
          </cell>
          <cell r="O584" t="str">
            <v>BI RECREACION  CATEGORIA D</v>
          </cell>
          <cell r="P584" t="str">
            <v>BI</v>
          </cell>
          <cell r="Q584">
            <v>546</v>
          </cell>
          <cell r="R584" t="str">
            <v>Bogota</v>
          </cell>
          <cell r="S584" t="str">
            <v>CGR</v>
          </cell>
        </row>
        <row r="585">
          <cell r="A585">
            <v>16316</v>
          </cell>
          <cell r="B585" t="str">
            <v>Activo</v>
          </cell>
          <cell r="C585">
            <v>10900000</v>
          </cell>
          <cell r="D585">
            <v>5744490.2199999997</v>
          </cell>
          <cell r="E585">
            <v>4</v>
          </cell>
          <cell r="F585">
            <v>565</v>
          </cell>
          <cell r="G585">
            <v>2</v>
          </cell>
          <cell r="H585">
            <v>3098061</v>
          </cell>
          <cell r="I585">
            <v>59832723</v>
          </cell>
          <cell r="J585" t="str">
            <v>FU</v>
          </cell>
          <cell r="K585" t="str">
            <v>MARIANA LUCY JANNETH CABRERA CABRERA</v>
          </cell>
          <cell r="L585" t="str">
            <v>SEMESTRAL</v>
          </cell>
          <cell r="M585">
            <v>43585</v>
          </cell>
          <cell r="N585">
            <v>43034</v>
          </cell>
          <cell r="O585" t="str">
            <v>BI HOGAR CATEGORIA E</v>
          </cell>
          <cell r="P585" t="str">
            <v>BI</v>
          </cell>
          <cell r="Q585">
            <v>565</v>
          </cell>
          <cell r="R585" t="str">
            <v>Pasto</v>
          </cell>
          <cell r="S585" t="str">
            <v>CGR</v>
          </cell>
        </row>
        <row r="586">
          <cell r="A586">
            <v>16313</v>
          </cell>
          <cell r="B586" t="str">
            <v>Activo</v>
          </cell>
          <cell r="C586">
            <v>9382537</v>
          </cell>
          <cell r="D586">
            <v>7185386.1799999997</v>
          </cell>
          <cell r="E586">
            <v>48</v>
          </cell>
          <cell r="F586">
            <v>540</v>
          </cell>
          <cell r="G586">
            <v>13</v>
          </cell>
          <cell r="H586">
            <v>235637</v>
          </cell>
          <cell r="I586">
            <v>41916251</v>
          </cell>
          <cell r="J586" t="str">
            <v>FU</v>
          </cell>
          <cell r="K586" t="str">
            <v>ELIZABETH TORO QUINTERO</v>
          </cell>
          <cell r="L586" t="str">
            <v>MENSUAL</v>
          </cell>
          <cell r="M586">
            <v>43465</v>
          </cell>
          <cell r="N586">
            <v>43034</v>
          </cell>
          <cell r="O586" t="str">
            <v>BI EDUCACION  CATEGORIA D</v>
          </cell>
          <cell r="P586" t="str">
            <v>BI</v>
          </cell>
          <cell r="Q586">
            <v>540</v>
          </cell>
          <cell r="R586" t="str">
            <v>Armenia</v>
          </cell>
          <cell r="S586" t="str">
            <v>CGR</v>
          </cell>
        </row>
        <row r="587">
          <cell r="A587">
            <v>16312</v>
          </cell>
          <cell r="B587" t="str">
            <v>Activo</v>
          </cell>
          <cell r="C587">
            <v>5500000</v>
          </cell>
          <cell r="D587">
            <v>3693754.88</v>
          </cell>
          <cell r="E587">
            <v>36</v>
          </cell>
          <cell r="F587">
            <v>546</v>
          </cell>
          <cell r="G587">
            <v>13</v>
          </cell>
          <cell r="H587">
            <v>176172</v>
          </cell>
          <cell r="I587">
            <v>51638063</v>
          </cell>
          <cell r="J587" t="str">
            <v>FU</v>
          </cell>
          <cell r="K587" t="str">
            <v>CLAUDIA RITA CASALLAS MARTINEZ</v>
          </cell>
          <cell r="L587" t="str">
            <v>MENSUAL</v>
          </cell>
          <cell r="M587">
            <v>43465</v>
          </cell>
          <cell r="N587">
            <v>43034</v>
          </cell>
          <cell r="O587" t="str">
            <v>BI RECREACION  CATEGORIA D</v>
          </cell>
          <cell r="P587" t="str">
            <v>BI</v>
          </cell>
          <cell r="Q587">
            <v>546</v>
          </cell>
          <cell r="R587" t="str">
            <v>Flandes</v>
          </cell>
          <cell r="S587" t="str">
            <v>CGR</v>
          </cell>
        </row>
        <row r="588">
          <cell r="A588">
            <v>16310</v>
          </cell>
          <cell r="B588" t="str">
            <v>Activo</v>
          </cell>
          <cell r="C588">
            <v>8600000</v>
          </cell>
          <cell r="D588">
            <v>4512909.7699999996</v>
          </cell>
          <cell r="E588">
            <v>4</v>
          </cell>
          <cell r="F588">
            <v>546</v>
          </cell>
          <cell r="G588">
            <v>2</v>
          </cell>
          <cell r="H588">
            <v>2417429</v>
          </cell>
          <cell r="I588">
            <v>79711970</v>
          </cell>
          <cell r="J588" t="str">
            <v>FU</v>
          </cell>
          <cell r="K588" t="str">
            <v>FELIX DAVID FERNANDEZ</v>
          </cell>
          <cell r="L588" t="str">
            <v>SEMESTRAL</v>
          </cell>
          <cell r="M588">
            <v>43585</v>
          </cell>
          <cell r="N588">
            <v>43034</v>
          </cell>
          <cell r="O588" t="str">
            <v>BI RECREACION  CATEGORIA D</v>
          </cell>
          <cell r="P588" t="str">
            <v>BI</v>
          </cell>
          <cell r="Q588">
            <v>546</v>
          </cell>
          <cell r="R588" t="str">
            <v>Soacha</v>
          </cell>
          <cell r="S588" t="str">
            <v>CGR</v>
          </cell>
        </row>
        <row r="589">
          <cell r="A589">
            <v>16309</v>
          </cell>
          <cell r="B589" t="str">
            <v>Activo</v>
          </cell>
          <cell r="C589">
            <v>9500000</v>
          </cell>
          <cell r="D589">
            <v>4985185.34</v>
          </cell>
          <cell r="E589">
            <v>4</v>
          </cell>
          <cell r="F589">
            <v>546</v>
          </cell>
          <cell r="G589">
            <v>2</v>
          </cell>
          <cell r="H589">
            <v>2670415</v>
          </cell>
          <cell r="I589">
            <v>38258568</v>
          </cell>
          <cell r="J589" t="str">
            <v>FU</v>
          </cell>
          <cell r="K589" t="str">
            <v>MARIA EUNICE DIAZ PENA</v>
          </cell>
          <cell r="L589" t="str">
            <v>SEMESTRAL</v>
          </cell>
          <cell r="M589">
            <v>43585</v>
          </cell>
          <cell r="N589">
            <v>43034</v>
          </cell>
          <cell r="O589" t="str">
            <v>BI RECREACION  CATEGORIA D</v>
          </cell>
          <cell r="P589" t="str">
            <v>BI</v>
          </cell>
          <cell r="Q589">
            <v>546</v>
          </cell>
          <cell r="R589" t="str">
            <v>Ibague</v>
          </cell>
          <cell r="S589" t="str">
            <v>CGR</v>
          </cell>
        </row>
        <row r="590">
          <cell r="A590">
            <v>16308</v>
          </cell>
          <cell r="B590" t="str">
            <v>Activo</v>
          </cell>
          <cell r="C590">
            <v>9500000</v>
          </cell>
          <cell r="D590">
            <v>4985185.34</v>
          </cell>
          <cell r="E590">
            <v>4</v>
          </cell>
          <cell r="F590">
            <v>546</v>
          </cell>
          <cell r="G590">
            <v>2</v>
          </cell>
          <cell r="H590">
            <v>2670415</v>
          </cell>
          <cell r="I590">
            <v>38940199</v>
          </cell>
          <cell r="J590" t="str">
            <v>FU</v>
          </cell>
          <cell r="K590" t="str">
            <v>LUZ MARITZA MARTINEZ RAMOS</v>
          </cell>
          <cell r="L590" t="str">
            <v>SEMESTRAL</v>
          </cell>
          <cell r="M590">
            <v>43585</v>
          </cell>
          <cell r="N590">
            <v>43034</v>
          </cell>
          <cell r="O590" t="str">
            <v>BI RECREACION  CATEGORIA D</v>
          </cell>
          <cell r="P590" t="str">
            <v>BI</v>
          </cell>
          <cell r="Q590">
            <v>546</v>
          </cell>
          <cell r="R590" t="str">
            <v>Cali</v>
          </cell>
          <cell r="S590" t="str">
            <v>CGR</v>
          </cell>
        </row>
        <row r="591">
          <cell r="A591">
            <v>16307</v>
          </cell>
          <cell r="B591" t="str">
            <v>Activo</v>
          </cell>
          <cell r="C591">
            <v>4749900</v>
          </cell>
          <cell r="D591">
            <v>2492543.65</v>
          </cell>
          <cell r="E591">
            <v>4</v>
          </cell>
          <cell r="F591">
            <v>564</v>
          </cell>
          <cell r="G591">
            <v>2</v>
          </cell>
          <cell r="H591">
            <v>1335180</v>
          </cell>
          <cell r="I591">
            <v>41896075</v>
          </cell>
          <cell r="J591" t="str">
            <v>FU</v>
          </cell>
          <cell r="K591" t="str">
            <v>LUZ MARINA VALENCIA CARDONA</v>
          </cell>
          <cell r="L591" t="str">
            <v>SEMESTRAL</v>
          </cell>
          <cell r="M591">
            <v>43585</v>
          </cell>
          <cell r="N591">
            <v>43034</v>
          </cell>
          <cell r="O591" t="str">
            <v>BI HOGAR CATEGORIA D</v>
          </cell>
          <cell r="P591" t="str">
            <v>BI</v>
          </cell>
          <cell r="Q591">
            <v>564</v>
          </cell>
          <cell r="R591" t="str">
            <v>Bogota</v>
          </cell>
          <cell r="S591" t="str">
            <v>CGR</v>
          </cell>
        </row>
        <row r="592">
          <cell r="A592">
            <v>16306</v>
          </cell>
          <cell r="B592" t="str">
            <v>Activo</v>
          </cell>
          <cell r="C592">
            <v>10991983</v>
          </cell>
          <cell r="D592">
            <v>7382142.3899999997</v>
          </cell>
          <cell r="E592">
            <v>36</v>
          </cell>
          <cell r="F592">
            <v>564</v>
          </cell>
          <cell r="G592">
            <v>13</v>
          </cell>
          <cell r="H592">
            <v>352088</v>
          </cell>
          <cell r="I592">
            <v>43088028</v>
          </cell>
          <cell r="J592" t="str">
            <v>FU</v>
          </cell>
          <cell r="K592" t="str">
            <v>Doris María Beltrán Ríos</v>
          </cell>
          <cell r="L592" t="str">
            <v>MENSUAL</v>
          </cell>
          <cell r="M592">
            <v>43465</v>
          </cell>
          <cell r="N592">
            <v>43034</v>
          </cell>
          <cell r="O592" t="str">
            <v>BI HOGAR CATEGORIA D</v>
          </cell>
          <cell r="P592" t="str">
            <v>BI</v>
          </cell>
          <cell r="Q592">
            <v>564</v>
          </cell>
          <cell r="R592" t="str">
            <v>Medellin</v>
          </cell>
          <cell r="S592" t="str">
            <v>CGR</v>
          </cell>
        </row>
        <row r="593">
          <cell r="A593">
            <v>16304</v>
          </cell>
          <cell r="B593" t="str">
            <v>Activo</v>
          </cell>
          <cell r="C593">
            <v>12000000</v>
          </cell>
          <cell r="D593">
            <v>4236418.4400000004</v>
          </cell>
          <cell r="E593">
            <v>3</v>
          </cell>
          <cell r="F593">
            <v>566</v>
          </cell>
          <cell r="G593">
            <v>2</v>
          </cell>
          <cell r="H593">
            <v>4476665</v>
          </cell>
          <cell r="I593">
            <v>19241684</v>
          </cell>
          <cell r="J593" t="str">
            <v>FU</v>
          </cell>
          <cell r="K593" t="str">
            <v>LEON ARTURO QUIJANO APONTE</v>
          </cell>
          <cell r="L593" t="str">
            <v>SEMESTRAL</v>
          </cell>
          <cell r="M593">
            <v>43585</v>
          </cell>
          <cell r="N593">
            <v>43014</v>
          </cell>
          <cell r="O593" t="str">
            <v>BI HOGAR CATEGORIA F</v>
          </cell>
          <cell r="P593" t="str">
            <v>BI</v>
          </cell>
          <cell r="Q593">
            <v>566</v>
          </cell>
          <cell r="R593" t="str">
            <v>Bogota</v>
          </cell>
          <cell r="S593" t="str">
            <v>CGR</v>
          </cell>
        </row>
        <row r="594">
          <cell r="A594">
            <v>16303</v>
          </cell>
          <cell r="B594" t="str">
            <v>Activo</v>
          </cell>
          <cell r="C594">
            <v>11434613</v>
          </cell>
          <cell r="D594">
            <v>6026242.7199999997</v>
          </cell>
          <cell r="E594">
            <v>4</v>
          </cell>
          <cell r="F594">
            <v>565</v>
          </cell>
          <cell r="G594">
            <v>2</v>
          </cell>
          <cell r="H594">
            <v>3250012</v>
          </cell>
          <cell r="I594">
            <v>3234608</v>
          </cell>
          <cell r="J594" t="str">
            <v>FU</v>
          </cell>
          <cell r="K594" t="str">
            <v>CARLOS MARTIN HERNANDEZ MURILLO</v>
          </cell>
          <cell r="L594" t="str">
            <v>SEMESTRAL</v>
          </cell>
          <cell r="M594">
            <v>43585</v>
          </cell>
          <cell r="N594">
            <v>43014</v>
          </cell>
          <cell r="O594" t="str">
            <v>BI HOGAR CATEGORIA E</v>
          </cell>
          <cell r="P594" t="str">
            <v>BI</v>
          </cell>
          <cell r="Q594">
            <v>565</v>
          </cell>
          <cell r="R594" t="str">
            <v>Bogota</v>
          </cell>
          <cell r="S594" t="str">
            <v>CGR</v>
          </cell>
        </row>
        <row r="595">
          <cell r="A595">
            <v>16302</v>
          </cell>
          <cell r="B595" t="str">
            <v>Activo</v>
          </cell>
          <cell r="C595">
            <v>9500000</v>
          </cell>
          <cell r="D595">
            <v>4985185.34</v>
          </cell>
          <cell r="E595">
            <v>4</v>
          </cell>
          <cell r="F595">
            <v>564</v>
          </cell>
          <cell r="G595">
            <v>2</v>
          </cell>
          <cell r="H595">
            <v>2670415</v>
          </cell>
          <cell r="I595">
            <v>52523992</v>
          </cell>
          <cell r="J595" t="str">
            <v>FU</v>
          </cell>
          <cell r="K595" t="str">
            <v>IRIS YANETH GUERRA BELTRAN</v>
          </cell>
          <cell r="L595" t="str">
            <v>SEMESTRAL</v>
          </cell>
          <cell r="M595">
            <v>43585</v>
          </cell>
          <cell r="N595">
            <v>43014</v>
          </cell>
          <cell r="O595" t="str">
            <v>BI HOGAR CATEGORIA D</v>
          </cell>
          <cell r="P595" t="str">
            <v>BI</v>
          </cell>
          <cell r="Q595">
            <v>564</v>
          </cell>
          <cell r="R595" t="str">
            <v>Bogota</v>
          </cell>
          <cell r="S595" t="str">
            <v>CGR</v>
          </cell>
        </row>
        <row r="596">
          <cell r="A596">
            <v>16301</v>
          </cell>
          <cell r="B596" t="str">
            <v>Activo</v>
          </cell>
          <cell r="C596">
            <v>10000000</v>
          </cell>
          <cell r="D596">
            <v>2630396.89</v>
          </cell>
          <cell r="E596">
            <v>4</v>
          </cell>
          <cell r="F596">
            <v>466</v>
          </cell>
          <cell r="G596">
            <v>3</v>
          </cell>
          <cell r="H596">
            <v>2917625</v>
          </cell>
          <cell r="I596">
            <v>52064494</v>
          </cell>
          <cell r="J596" t="str">
            <v>XF</v>
          </cell>
          <cell r="K596" t="str">
            <v>EMILSEN PEREZ OCHICA</v>
          </cell>
          <cell r="L596" t="str">
            <v>SEMESTRAL</v>
          </cell>
          <cell r="M596">
            <v>43769</v>
          </cell>
          <cell r="N596">
            <v>43018</v>
          </cell>
          <cell r="O596" t="str">
            <v>EXF-BI HOGAR CATEGORIA E</v>
          </cell>
          <cell r="P596" t="str">
            <v>BI</v>
          </cell>
          <cell r="Q596">
            <v>466</v>
          </cell>
          <cell r="R596" t="str">
            <v>Sogamoso</v>
          </cell>
          <cell r="S596" t="str">
            <v>EXF</v>
          </cell>
        </row>
        <row r="597">
          <cell r="A597">
            <v>16300</v>
          </cell>
          <cell r="B597" t="str">
            <v>Activo</v>
          </cell>
          <cell r="C597">
            <v>4959092</v>
          </cell>
          <cell r="D597">
            <v>3703113.26</v>
          </cell>
          <cell r="E597">
            <v>48</v>
          </cell>
          <cell r="F597">
            <v>564</v>
          </cell>
          <cell r="G597">
            <v>14</v>
          </cell>
          <cell r="H597">
            <v>124544</v>
          </cell>
          <cell r="I597">
            <v>79845539</v>
          </cell>
          <cell r="J597" t="str">
            <v>FU</v>
          </cell>
          <cell r="K597" t="str">
            <v>Carlos Alberto Jiménez Tejero</v>
          </cell>
          <cell r="L597" t="str">
            <v>MENSUAL</v>
          </cell>
          <cell r="M597">
            <v>43496</v>
          </cell>
          <cell r="N597">
            <v>43014</v>
          </cell>
          <cell r="O597" t="str">
            <v>BI HOGAR CATEGORIA D</v>
          </cell>
          <cell r="P597" t="str">
            <v>BI</v>
          </cell>
          <cell r="Q597">
            <v>564</v>
          </cell>
          <cell r="R597" t="str">
            <v>Mosquera</v>
          </cell>
          <cell r="S597" t="str">
            <v>CGR</v>
          </cell>
        </row>
        <row r="598">
          <cell r="A598">
            <v>16299</v>
          </cell>
          <cell r="B598" t="str">
            <v>Activo</v>
          </cell>
          <cell r="C598">
            <v>10550800</v>
          </cell>
          <cell r="D598">
            <v>8084708.0099999998</v>
          </cell>
          <cell r="E598">
            <v>48</v>
          </cell>
          <cell r="F598">
            <v>546</v>
          </cell>
          <cell r="G598">
            <v>13</v>
          </cell>
          <cell r="H598">
            <v>265129</v>
          </cell>
          <cell r="I598">
            <v>8635834</v>
          </cell>
          <cell r="J598" t="str">
            <v>FU</v>
          </cell>
          <cell r="K598" t="str">
            <v>JOSE IGNACIO ESTRADA PENENREY</v>
          </cell>
          <cell r="L598" t="str">
            <v>MENSUAL</v>
          </cell>
          <cell r="M598">
            <v>43465</v>
          </cell>
          <cell r="N598">
            <v>43014</v>
          </cell>
          <cell r="O598" t="str">
            <v>BI RECREACION  CATEGORIA D</v>
          </cell>
          <cell r="P598" t="str">
            <v>BI</v>
          </cell>
          <cell r="Q598">
            <v>546</v>
          </cell>
          <cell r="R598" t="str">
            <v>San Andres</v>
          </cell>
          <cell r="S598" t="str">
            <v>CGR</v>
          </cell>
        </row>
        <row r="599">
          <cell r="A599">
            <v>16298</v>
          </cell>
          <cell r="B599" t="str">
            <v>Activo</v>
          </cell>
          <cell r="C599">
            <v>9499000</v>
          </cell>
          <cell r="D599">
            <v>4984654.28</v>
          </cell>
          <cell r="E599">
            <v>4</v>
          </cell>
          <cell r="F599">
            <v>564</v>
          </cell>
          <cell r="G599">
            <v>2</v>
          </cell>
          <cell r="H599">
            <v>2670132</v>
          </cell>
          <cell r="I599">
            <v>30395933</v>
          </cell>
          <cell r="J599" t="str">
            <v>FU</v>
          </cell>
          <cell r="K599" t="str">
            <v>CLEMENCIA CARDONA SALDARRIAGA</v>
          </cell>
          <cell r="L599" t="str">
            <v>SEMESTRAL</v>
          </cell>
          <cell r="M599">
            <v>43585</v>
          </cell>
          <cell r="N599">
            <v>43014</v>
          </cell>
          <cell r="O599" t="str">
            <v>BI HOGAR CATEGORIA D</v>
          </cell>
          <cell r="P599" t="str">
            <v>BI</v>
          </cell>
          <cell r="Q599">
            <v>564</v>
          </cell>
          <cell r="R599" t="str">
            <v>Pereira</v>
          </cell>
          <cell r="S599" t="str">
            <v>CGR</v>
          </cell>
        </row>
        <row r="600">
          <cell r="A600">
            <v>16297</v>
          </cell>
          <cell r="B600" t="str">
            <v>Activo</v>
          </cell>
          <cell r="C600">
            <v>5800000</v>
          </cell>
          <cell r="D600">
            <v>3016796.23</v>
          </cell>
          <cell r="E600">
            <v>4</v>
          </cell>
          <cell r="F600">
            <v>563</v>
          </cell>
          <cell r="G600">
            <v>2</v>
          </cell>
          <cell r="H600">
            <v>1593811</v>
          </cell>
          <cell r="I600">
            <v>38236742</v>
          </cell>
          <cell r="J600" t="str">
            <v>FU</v>
          </cell>
          <cell r="K600" t="str">
            <v>OLIVA LOPEZ TOVAR</v>
          </cell>
          <cell r="L600" t="str">
            <v>SEMESTRAL</v>
          </cell>
          <cell r="M600">
            <v>43585</v>
          </cell>
          <cell r="N600">
            <v>43014</v>
          </cell>
          <cell r="O600" t="str">
            <v>BI HOGAR CATEGORIA C</v>
          </cell>
          <cell r="P600" t="str">
            <v>BI</v>
          </cell>
          <cell r="Q600">
            <v>563</v>
          </cell>
          <cell r="R600" t="str">
            <v>Bogota</v>
          </cell>
          <cell r="S600" t="str">
            <v>CGR</v>
          </cell>
        </row>
        <row r="601">
          <cell r="A601">
            <v>16296</v>
          </cell>
          <cell r="B601" t="str">
            <v>Activo</v>
          </cell>
          <cell r="C601">
            <v>10900000</v>
          </cell>
          <cell r="D601">
            <v>5744490.2199999997</v>
          </cell>
          <cell r="E601">
            <v>4</v>
          </cell>
          <cell r="F601">
            <v>565</v>
          </cell>
          <cell r="G601">
            <v>2</v>
          </cell>
          <cell r="H601">
            <v>3098061</v>
          </cell>
          <cell r="I601">
            <v>42499944</v>
          </cell>
          <cell r="J601" t="str">
            <v>FU</v>
          </cell>
          <cell r="K601" t="str">
            <v>LEONOR MARIA USTARIZ LEAL</v>
          </cell>
          <cell r="L601" t="str">
            <v>SEMESTRAL</v>
          </cell>
          <cell r="M601">
            <v>43585</v>
          </cell>
          <cell r="N601">
            <v>43014</v>
          </cell>
          <cell r="O601" t="str">
            <v>BI HOGAR CATEGORIA E</v>
          </cell>
          <cell r="P601" t="str">
            <v>BI</v>
          </cell>
          <cell r="Q601">
            <v>565</v>
          </cell>
          <cell r="R601" t="str">
            <v>Barranquilla</v>
          </cell>
          <cell r="S601" t="str">
            <v>CGR</v>
          </cell>
        </row>
        <row r="602">
          <cell r="A602">
            <v>16295</v>
          </cell>
          <cell r="B602" t="str">
            <v>Activo</v>
          </cell>
          <cell r="C602">
            <v>9500000</v>
          </cell>
          <cell r="D602">
            <v>4985185.34</v>
          </cell>
          <cell r="E602">
            <v>4</v>
          </cell>
          <cell r="F602">
            <v>564</v>
          </cell>
          <cell r="G602">
            <v>2</v>
          </cell>
          <cell r="H602">
            <v>2670415</v>
          </cell>
          <cell r="I602">
            <v>4941358</v>
          </cell>
          <cell r="J602" t="str">
            <v>FU</v>
          </cell>
          <cell r="K602" t="str">
            <v>EFREN BERMEO VELEZ</v>
          </cell>
          <cell r="L602" t="str">
            <v>SEMESTRAL</v>
          </cell>
          <cell r="M602">
            <v>43585</v>
          </cell>
          <cell r="N602">
            <v>43014</v>
          </cell>
          <cell r="O602" t="str">
            <v>BI HOGAR CATEGORIA D</v>
          </cell>
          <cell r="P602" t="str">
            <v>BI</v>
          </cell>
          <cell r="Q602">
            <v>564</v>
          </cell>
          <cell r="R602" t="str">
            <v>Bogota</v>
          </cell>
          <cell r="S602" t="str">
            <v>CGR</v>
          </cell>
        </row>
        <row r="603">
          <cell r="A603">
            <v>16294</v>
          </cell>
          <cell r="B603" t="str">
            <v>Activo</v>
          </cell>
          <cell r="C603">
            <v>4500000</v>
          </cell>
          <cell r="D603">
            <v>3445785.59</v>
          </cell>
          <cell r="E603">
            <v>48</v>
          </cell>
          <cell r="F603">
            <v>546</v>
          </cell>
          <cell r="G603">
            <v>13</v>
          </cell>
          <cell r="H603">
            <v>113010</v>
          </cell>
          <cell r="I603">
            <v>51598186</v>
          </cell>
          <cell r="J603" t="str">
            <v>FU</v>
          </cell>
          <cell r="K603" t="str">
            <v>DORA ROCIO ORTIZ LEGARDA</v>
          </cell>
          <cell r="L603" t="str">
            <v>MENSUAL</v>
          </cell>
          <cell r="M603">
            <v>43465</v>
          </cell>
          <cell r="N603">
            <v>43014</v>
          </cell>
          <cell r="O603" t="str">
            <v>BI RECREACION  CATEGORIA D</v>
          </cell>
          <cell r="P603" t="str">
            <v>BI</v>
          </cell>
          <cell r="Q603">
            <v>546</v>
          </cell>
          <cell r="R603" t="str">
            <v>Suba</v>
          </cell>
          <cell r="S603" t="str">
            <v>CGR</v>
          </cell>
        </row>
        <row r="604">
          <cell r="A604">
            <v>16292</v>
          </cell>
          <cell r="B604" t="str">
            <v>Activo</v>
          </cell>
          <cell r="C604">
            <v>5500000</v>
          </cell>
          <cell r="D604">
            <v>4046953.14</v>
          </cell>
          <cell r="E604">
            <v>48</v>
          </cell>
          <cell r="F604">
            <v>562</v>
          </cell>
          <cell r="G604">
            <v>14</v>
          </cell>
          <cell r="H604">
            <v>130677</v>
          </cell>
          <cell r="I604">
            <v>79383266</v>
          </cell>
          <cell r="J604" t="str">
            <v>FU</v>
          </cell>
          <cell r="K604" t="str">
            <v>JOSE EUSTACIO CRISTANCHO SIERRA</v>
          </cell>
          <cell r="L604" t="str">
            <v>MENSUAL</v>
          </cell>
          <cell r="M604">
            <v>43496</v>
          </cell>
          <cell r="N604">
            <v>43014</v>
          </cell>
          <cell r="O604" t="str">
            <v>BI HOGAR CATEGORIA B</v>
          </cell>
          <cell r="P604" t="str">
            <v>BI</v>
          </cell>
          <cell r="Q604">
            <v>562</v>
          </cell>
          <cell r="R604" t="str">
            <v>Bogota</v>
          </cell>
          <cell r="S604" t="str">
            <v>CGR</v>
          </cell>
        </row>
        <row r="605">
          <cell r="A605">
            <v>16290</v>
          </cell>
          <cell r="B605" t="str">
            <v>Activo</v>
          </cell>
          <cell r="C605">
            <v>9500000</v>
          </cell>
          <cell r="D605">
            <v>4985185.34</v>
          </cell>
          <cell r="E605">
            <v>4</v>
          </cell>
          <cell r="F605">
            <v>546</v>
          </cell>
          <cell r="G605">
            <v>2</v>
          </cell>
          <cell r="H605">
            <v>2670415</v>
          </cell>
          <cell r="I605">
            <v>72126668</v>
          </cell>
          <cell r="J605" t="str">
            <v>FU</v>
          </cell>
          <cell r="K605" t="str">
            <v>RODOLFO SEGUNDO HENAO PEREZ</v>
          </cell>
          <cell r="L605" t="str">
            <v>SEMESTRAL</v>
          </cell>
          <cell r="M605">
            <v>43585</v>
          </cell>
          <cell r="N605">
            <v>43014</v>
          </cell>
          <cell r="O605" t="str">
            <v>BI RECREACION  CATEGORIA D</v>
          </cell>
          <cell r="P605" t="str">
            <v>BI</v>
          </cell>
          <cell r="Q605">
            <v>546</v>
          </cell>
          <cell r="R605" t="str">
            <v>Barranquilla</v>
          </cell>
          <cell r="S605" t="str">
            <v>CGR</v>
          </cell>
        </row>
        <row r="606">
          <cell r="A606">
            <v>16289</v>
          </cell>
          <cell r="B606" t="str">
            <v>Activo</v>
          </cell>
          <cell r="C606">
            <v>3000000</v>
          </cell>
          <cell r="D606">
            <v>2275724.5</v>
          </cell>
          <cell r="E606">
            <v>48</v>
          </cell>
          <cell r="F606">
            <v>563</v>
          </cell>
          <cell r="G606">
            <v>13</v>
          </cell>
          <cell r="H606">
            <v>72598</v>
          </cell>
          <cell r="I606">
            <v>16782863</v>
          </cell>
          <cell r="J606" t="str">
            <v>FU</v>
          </cell>
          <cell r="K606" t="str">
            <v>JOSE MAURICIO BERMEO NAVARRO</v>
          </cell>
          <cell r="L606" t="str">
            <v>MENSUAL</v>
          </cell>
          <cell r="M606">
            <v>43465</v>
          </cell>
          <cell r="N606">
            <v>43014</v>
          </cell>
          <cell r="O606" t="str">
            <v>BI HOGAR CATEGORIA C</v>
          </cell>
          <cell r="P606" t="str">
            <v>BI</v>
          </cell>
          <cell r="Q606">
            <v>563</v>
          </cell>
          <cell r="R606" t="str">
            <v>Soacha</v>
          </cell>
          <cell r="S606" t="str">
            <v>CGR</v>
          </cell>
        </row>
        <row r="607">
          <cell r="A607">
            <v>16286</v>
          </cell>
          <cell r="B607" t="str">
            <v>Activo</v>
          </cell>
          <cell r="C607">
            <v>10991983</v>
          </cell>
          <cell r="D607">
            <v>5299531.22</v>
          </cell>
          <cell r="E607">
            <v>24</v>
          </cell>
          <cell r="F607">
            <v>552</v>
          </cell>
          <cell r="G607">
            <v>13</v>
          </cell>
          <cell r="H607">
            <v>504820</v>
          </cell>
          <cell r="I607">
            <v>30721857</v>
          </cell>
          <cell r="J607" t="str">
            <v>FU</v>
          </cell>
          <cell r="K607" t="str">
            <v>AYDA CARMENZA EGAS VILLOTA</v>
          </cell>
          <cell r="L607" t="str">
            <v>MENSUAL</v>
          </cell>
          <cell r="M607">
            <v>43465</v>
          </cell>
          <cell r="N607">
            <v>43014</v>
          </cell>
          <cell r="O607" t="str">
            <v>BI MEJORAS LOCATIVAS  CATEGORIA D</v>
          </cell>
          <cell r="P607" t="str">
            <v>BI</v>
          </cell>
          <cell r="Q607">
            <v>552</v>
          </cell>
          <cell r="R607" t="str">
            <v>Pasto</v>
          </cell>
          <cell r="S607" t="str">
            <v>CGR</v>
          </cell>
        </row>
        <row r="608">
          <cell r="A608">
            <v>16285</v>
          </cell>
          <cell r="B608" t="str">
            <v>Activo</v>
          </cell>
          <cell r="C608">
            <v>10000000</v>
          </cell>
          <cell r="D608">
            <v>5270185.97</v>
          </cell>
          <cell r="E608">
            <v>4</v>
          </cell>
          <cell r="F608">
            <v>565</v>
          </cell>
          <cell r="G608">
            <v>2</v>
          </cell>
          <cell r="H608">
            <v>2842260</v>
          </cell>
          <cell r="I608">
            <v>71627476</v>
          </cell>
          <cell r="J608" t="str">
            <v>FU</v>
          </cell>
          <cell r="K608" t="str">
            <v>BLAS REINALDO MONTOYA HOYOS</v>
          </cell>
          <cell r="L608" t="str">
            <v>SEMESTRAL</v>
          </cell>
          <cell r="M608">
            <v>43585</v>
          </cell>
          <cell r="N608">
            <v>43014</v>
          </cell>
          <cell r="O608" t="str">
            <v>BI HOGAR CATEGORIA E</v>
          </cell>
          <cell r="P608" t="str">
            <v>BI</v>
          </cell>
          <cell r="Q608">
            <v>565</v>
          </cell>
          <cell r="R608" t="str">
            <v>Medellin</v>
          </cell>
          <cell r="S608" t="str">
            <v>CGR</v>
          </cell>
        </row>
        <row r="609">
          <cell r="A609">
            <v>16284</v>
          </cell>
          <cell r="B609" t="str">
            <v>Activo</v>
          </cell>
          <cell r="C609">
            <v>5579800</v>
          </cell>
          <cell r="D609">
            <v>2940652.25</v>
          </cell>
          <cell r="E609">
            <v>4</v>
          </cell>
          <cell r="F609">
            <v>565</v>
          </cell>
          <cell r="G609">
            <v>2</v>
          </cell>
          <cell r="H609">
            <v>1585924</v>
          </cell>
          <cell r="I609">
            <v>65726692</v>
          </cell>
          <cell r="J609" t="str">
            <v>FU</v>
          </cell>
          <cell r="K609" t="str">
            <v>ALMA RAQUEL VASQUEZ MENDOZA</v>
          </cell>
          <cell r="L609" t="str">
            <v>SEMESTRAL</v>
          </cell>
          <cell r="M609">
            <v>43585</v>
          </cell>
          <cell r="N609">
            <v>43014</v>
          </cell>
          <cell r="O609" t="str">
            <v>BI HOGAR CATEGORIA E</v>
          </cell>
          <cell r="P609" t="str">
            <v>BI</v>
          </cell>
          <cell r="Q609">
            <v>565</v>
          </cell>
          <cell r="R609" t="str">
            <v>Bogota</v>
          </cell>
          <cell r="S609" t="str">
            <v>CGR</v>
          </cell>
        </row>
        <row r="610">
          <cell r="A610">
            <v>16282</v>
          </cell>
          <cell r="B610" t="str">
            <v>Activo</v>
          </cell>
          <cell r="C610">
            <v>9500000</v>
          </cell>
          <cell r="D610">
            <v>4985185.34</v>
          </cell>
          <cell r="E610">
            <v>4</v>
          </cell>
          <cell r="F610">
            <v>546</v>
          </cell>
          <cell r="G610">
            <v>2</v>
          </cell>
          <cell r="H610">
            <v>2670415</v>
          </cell>
          <cell r="I610">
            <v>52788328</v>
          </cell>
          <cell r="J610" t="str">
            <v>FU</v>
          </cell>
          <cell r="K610" t="str">
            <v>Diva Tatiana Castro Urriago</v>
          </cell>
          <cell r="L610" t="str">
            <v>SEMESTRAL</v>
          </cell>
          <cell r="M610">
            <v>43585</v>
          </cell>
          <cell r="N610">
            <v>43014</v>
          </cell>
          <cell r="O610" t="str">
            <v>BI RECREACION  CATEGORIA D</v>
          </cell>
          <cell r="P610" t="str">
            <v>BI</v>
          </cell>
          <cell r="Q610">
            <v>546</v>
          </cell>
          <cell r="R610" t="str">
            <v>Bogota</v>
          </cell>
          <cell r="S610" t="str">
            <v>CGR</v>
          </cell>
        </row>
        <row r="611">
          <cell r="A611">
            <v>16281</v>
          </cell>
          <cell r="B611" t="str">
            <v>Activo</v>
          </cell>
          <cell r="C611">
            <v>10900000</v>
          </cell>
          <cell r="D611">
            <v>5744490.2199999997</v>
          </cell>
          <cell r="E611">
            <v>4</v>
          </cell>
          <cell r="F611">
            <v>547</v>
          </cell>
          <cell r="G611">
            <v>2</v>
          </cell>
          <cell r="H611">
            <v>3098061</v>
          </cell>
          <cell r="I611">
            <v>31163021</v>
          </cell>
          <cell r="J611" t="str">
            <v>FU</v>
          </cell>
          <cell r="K611" t="str">
            <v>MERLY ROCIO APARICIO SANCHEZ</v>
          </cell>
          <cell r="L611" t="str">
            <v>SEMESTRAL</v>
          </cell>
          <cell r="M611">
            <v>43585</v>
          </cell>
          <cell r="N611">
            <v>43014</v>
          </cell>
          <cell r="O611" t="str">
            <v>BI RECREACION  CATEGORIA E</v>
          </cell>
          <cell r="P611" t="str">
            <v>BI</v>
          </cell>
          <cell r="Q611">
            <v>547</v>
          </cell>
          <cell r="R611" t="str">
            <v>Palmira</v>
          </cell>
          <cell r="S611" t="str">
            <v>CGR</v>
          </cell>
        </row>
        <row r="612">
          <cell r="A612">
            <v>16280</v>
          </cell>
          <cell r="B612" t="str">
            <v>Activo</v>
          </cell>
          <cell r="C612">
            <v>5359247</v>
          </cell>
          <cell r="D612">
            <v>2812300.06</v>
          </cell>
          <cell r="E612">
            <v>4</v>
          </cell>
          <cell r="F612">
            <v>540</v>
          </cell>
          <cell r="G612">
            <v>2</v>
          </cell>
          <cell r="H612">
            <v>1506466</v>
          </cell>
          <cell r="I612">
            <v>40994190</v>
          </cell>
          <cell r="J612" t="str">
            <v>FU</v>
          </cell>
          <cell r="K612" t="str">
            <v>Maurie Julienne Bent Bryan</v>
          </cell>
          <cell r="L612" t="str">
            <v>SEMESTRAL</v>
          </cell>
          <cell r="M612">
            <v>43585</v>
          </cell>
          <cell r="N612">
            <v>43014</v>
          </cell>
          <cell r="O612" t="str">
            <v>BI EDUCACION  CATEGORIA D</v>
          </cell>
          <cell r="P612" t="str">
            <v>BI</v>
          </cell>
          <cell r="Q612">
            <v>540</v>
          </cell>
          <cell r="R612" t="str">
            <v>San Andres</v>
          </cell>
          <cell r="S612" t="str">
            <v>CGR</v>
          </cell>
        </row>
        <row r="613">
          <cell r="A613">
            <v>16254</v>
          </cell>
          <cell r="B613" t="str">
            <v>Activo</v>
          </cell>
          <cell r="C613">
            <v>4699900</v>
          </cell>
          <cell r="D613">
            <v>3547211.21</v>
          </cell>
          <cell r="E613">
            <v>36</v>
          </cell>
          <cell r="F613">
            <v>564</v>
          </cell>
          <cell r="G613">
            <v>10</v>
          </cell>
          <cell r="H613">
            <v>150482</v>
          </cell>
          <cell r="I613">
            <v>63322442</v>
          </cell>
          <cell r="J613" t="str">
            <v>FU</v>
          </cell>
          <cell r="K613" t="str">
            <v>ELCY PIEDAD PRADA NAVAS</v>
          </cell>
          <cell r="L613" t="str">
            <v>MENSUAL</v>
          </cell>
          <cell r="M613">
            <v>43312</v>
          </cell>
          <cell r="N613">
            <v>42972</v>
          </cell>
          <cell r="O613" t="str">
            <v>BI HOGAR CATEGORIA D</v>
          </cell>
          <cell r="P613" t="str">
            <v>BI</v>
          </cell>
          <cell r="Q613">
            <v>564</v>
          </cell>
          <cell r="R613" t="str">
            <v>Bucaramanga</v>
          </cell>
          <cell r="S613" t="str">
            <v>CGR</v>
          </cell>
        </row>
        <row r="614">
          <cell r="A614">
            <v>16252</v>
          </cell>
          <cell r="B614" t="str">
            <v>Activo</v>
          </cell>
          <cell r="C614">
            <v>9500000</v>
          </cell>
          <cell r="D614">
            <v>4985185.34</v>
          </cell>
          <cell r="E614">
            <v>4</v>
          </cell>
          <cell r="F614">
            <v>546</v>
          </cell>
          <cell r="G614">
            <v>2</v>
          </cell>
          <cell r="H614">
            <v>2670415</v>
          </cell>
          <cell r="I614">
            <v>34965958</v>
          </cell>
          <cell r="J614" t="str">
            <v>FU</v>
          </cell>
          <cell r="K614" t="str">
            <v>MAGDALENA DEL ROSARIO NARVAEZ SOTO</v>
          </cell>
          <cell r="L614" t="str">
            <v>SEMESTRAL</v>
          </cell>
          <cell r="M614">
            <v>43585</v>
          </cell>
          <cell r="N614">
            <v>43014</v>
          </cell>
          <cell r="O614" t="str">
            <v>BI RECREACION  CATEGORIA D</v>
          </cell>
          <cell r="P614" t="str">
            <v>BI</v>
          </cell>
          <cell r="Q614">
            <v>546</v>
          </cell>
          <cell r="R614" t="str">
            <v>Barranquilla</v>
          </cell>
          <cell r="S614" t="str">
            <v>CGR</v>
          </cell>
        </row>
        <row r="615">
          <cell r="A615">
            <v>16251</v>
          </cell>
          <cell r="B615" t="str">
            <v>Activo</v>
          </cell>
          <cell r="C615">
            <v>133592382</v>
          </cell>
          <cell r="D615">
            <v>133278429.52</v>
          </cell>
          <cell r="E615">
            <v>240</v>
          </cell>
          <cell r="F615">
            <v>424</v>
          </cell>
          <cell r="G615">
            <v>2</v>
          </cell>
          <cell r="H615">
            <v>1411939</v>
          </cell>
          <cell r="I615">
            <v>64698635</v>
          </cell>
          <cell r="J615" t="str">
            <v>XF</v>
          </cell>
          <cell r="K615" t="str">
            <v>DIANA PATRICIA VALLEJO BERTEL</v>
          </cell>
          <cell r="L615" t="str">
            <v>MENSUAL</v>
          </cell>
          <cell r="M615">
            <v>43465</v>
          </cell>
          <cell r="N615">
            <v>43315</v>
          </cell>
          <cell r="O615" t="str">
            <v>EXF-COMPRA  CATEGORIA D</v>
          </cell>
          <cell r="P615" t="str">
            <v>VI</v>
          </cell>
          <cell r="Q615">
            <v>424</v>
          </cell>
          <cell r="R615" t="str">
            <v>Sincelejo</v>
          </cell>
          <cell r="S615" t="str">
            <v>EXF</v>
          </cell>
        </row>
        <row r="616">
          <cell r="A616">
            <v>16250</v>
          </cell>
          <cell r="B616" t="str">
            <v>Activo</v>
          </cell>
          <cell r="C616">
            <v>10991983</v>
          </cell>
          <cell r="D616">
            <v>8417944.4399999995</v>
          </cell>
          <cell r="E616">
            <v>48</v>
          </cell>
          <cell r="F616">
            <v>564</v>
          </cell>
          <cell r="G616">
            <v>13</v>
          </cell>
          <cell r="H616">
            <v>276057</v>
          </cell>
          <cell r="I616">
            <v>79701092</v>
          </cell>
          <cell r="J616" t="str">
            <v>FU</v>
          </cell>
          <cell r="K616" t="str">
            <v>JAIRO ERNESTO MOJICA MURCIA</v>
          </cell>
          <cell r="L616" t="str">
            <v>MENSUAL</v>
          </cell>
          <cell r="M616">
            <v>43465</v>
          </cell>
          <cell r="N616">
            <v>43014</v>
          </cell>
          <cell r="O616" t="str">
            <v>BI HOGAR CATEGORIA D</v>
          </cell>
          <cell r="P616" t="str">
            <v>BI</v>
          </cell>
          <cell r="Q616">
            <v>564</v>
          </cell>
          <cell r="R616" t="str">
            <v>Bogota</v>
          </cell>
          <cell r="S616" t="str">
            <v>CGR</v>
          </cell>
        </row>
        <row r="617">
          <cell r="A617">
            <v>16249</v>
          </cell>
          <cell r="B617" t="str">
            <v>Activo</v>
          </cell>
          <cell r="C617">
            <v>9500000</v>
          </cell>
          <cell r="D617">
            <v>4985185.34</v>
          </cell>
          <cell r="E617">
            <v>4</v>
          </cell>
          <cell r="F617">
            <v>546</v>
          </cell>
          <cell r="G617">
            <v>2</v>
          </cell>
          <cell r="H617">
            <v>2670415</v>
          </cell>
          <cell r="I617">
            <v>41711871</v>
          </cell>
          <cell r="J617" t="str">
            <v>FU</v>
          </cell>
          <cell r="K617" t="str">
            <v>BEATRIZ WALTEROS ZARTA</v>
          </cell>
          <cell r="L617" t="str">
            <v>SEMESTRAL</v>
          </cell>
          <cell r="M617">
            <v>43585</v>
          </cell>
          <cell r="N617">
            <v>43014</v>
          </cell>
          <cell r="O617" t="str">
            <v>BI RECREACION  CATEGORIA D</v>
          </cell>
          <cell r="P617" t="str">
            <v>BI</v>
          </cell>
          <cell r="Q617">
            <v>546</v>
          </cell>
          <cell r="R617" t="str">
            <v>Bogota</v>
          </cell>
          <cell r="S617" t="str">
            <v>CGR</v>
          </cell>
        </row>
        <row r="618">
          <cell r="A618">
            <v>16248</v>
          </cell>
          <cell r="B618" t="str">
            <v>Activo</v>
          </cell>
          <cell r="C618">
            <v>3169800</v>
          </cell>
          <cell r="D618">
            <v>2195577.9</v>
          </cell>
          <cell r="E618">
            <v>48</v>
          </cell>
          <cell r="F618">
            <v>561</v>
          </cell>
          <cell r="G618">
            <v>16</v>
          </cell>
          <cell r="H618">
            <v>73956</v>
          </cell>
          <cell r="I618">
            <v>28612508</v>
          </cell>
          <cell r="J618" t="str">
            <v>FU</v>
          </cell>
          <cell r="K618" t="str">
            <v>LUZ NEYLA CHARRY TORRES</v>
          </cell>
          <cell r="L618" t="str">
            <v>MENSUAL</v>
          </cell>
          <cell r="M618">
            <v>43496</v>
          </cell>
          <cell r="N618">
            <v>42970</v>
          </cell>
          <cell r="O618" t="str">
            <v>BI HOGAR CATEGORIA A</v>
          </cell>
          <cell r="P618" t="str">
            <v>BI</v>
          </cell>
          <cell r="Q618">
            <v>561</v>
          </cell>
          <cell r="R618" t="str">
            <v>Engativa</v>
          </cell>
          <cell r="S618" t="str">
            <v>FBS</v>
          </cell>
        </row>
        <row r="619">
          <cell r="A619">
            <v>16247</v>
          </cell>
          <cell r="B619" t="str">
            <v>Activo</v>
          </cell>
          <cell r="C619">
            <v>7999000</v>
          </cell>
          <cell r="D619">
            <v>3857640.63</v>
          </cell>
          <cell r="E619">
            <v>24</v>
          </cell>
          <cell r="F619">
            <v>564</v>
          </cell>
          <cell r="G619">
            <v>13</v>
          </cell>
          <cell r="H619">
            <v>367366</v>
          </cell>
          <cell r="I619">
            <v>80903773</v>
          </cell>
          <cell r="J619" t="str">
            <v>FU</v>
          </cell>
          <cell r="K619" t="str">
            <v>IVAN RODRIGO NARVAEZ SABOGAL</v>
          </cell>
          <cell r="L619" t="str">
            <v>MENSUAL</v>
          </cell>
          <cell r="M619">
            <v>43465</v>
          </cell>
          <cell r="N619">
            <v>43014</v>
          </cell>
          <cell r="O619" t="str">
            <v>BI HOGAR CATEGORIA D</v>
          </cell>
          <cell r="P619" t="str">
            <v>BI</v>
          </cell>
          <cell r="Q619">
            <v>564</v>
          </cell>
          <cell r="R619" t="str">
            <v>Bogota</v>
          </cell>
          <cell r="S619" t="str">
            <v>CGR</v>
          </cell>
        </row>
        <row r="620">
          <cell r="A620">
            <v>16246</v>
          </cell>
          <cell r="B620" t="str">
            <v>Activo</v>
          </cell>
          <cell r="C620">
            <v>5800000</v>
          </cell>
          <cell r="D620">
            <v>3016796.23</v>
          </cell>
          <cell r="E620">
            <v>4</v>
          </cell>
          <cell r="F620">
            <v>545</v>
          </cell>
          <cell r="G620">
            <v>2</v>
          </cell>
          <cell r="H620">
            <v>1593811</v>
          </cell>
          <cell r="I620">
            <v>52018194</v>
          </cell>
          <cell r="J620" t="str">
            <v>FU</v>
          </cell>
          <cell r="K620" t="str">
            <v>ELIZABETH OTALORA DIAZ</v>
          </cell>
          <cell r="L620" t="str">
            <v>SEMESTRAL</v>
          </cell>
          <cell r="M620">
            <v>43585</v>
          </cell>
          <cell r="N620">
            <v>43014</v>
          </cell>
          <cell r="O620" t="str">
            <v>BI RECREACION CATEGORIA C</v>
          </cell>
          <cell r="P620" t="str">
            <v>BI</v>
          </cell>
          <cell r="Q620">
            <v>545</v>
          </cell>
          <cell r="R620" t="str">
            <v>Suba</v>
          </cell>
          <cell r="S620" t="str">
            <v>CGR</v>
          </cell>
        </row>
        <row r="621">
          <cell r="A621">
            <v>16245</v>
          </cell>
          <cell r="B621" t="str">
            <v>Activo</v>
          </cell>
          <cell r="C621">
            <v>3450000</v>
          </cell>
          <cell r="D621">
            <v>1778096.77</v>
          </cell>
          <cell r="E621">
            <v>4</v>
          </cell>
          <cell r="F621">
            <v>561</v>
          </cell>
          <cell r="G621">
            <v>2</v>
          </cell>
          <cell r="H621">
            <v>926109</v>
          </cell>
          <cell r="I621">
            <v>93392648</v>
          </cell>
          <cell r="J621" t="str">
            <v>FU</v>
          </cell>
          <cell r="K621" t="str">
            <v>BREZNEV JOHANN CASAS PERALTA</v>
          </cell>
          <cell r="L621" t="str">
            <v>SEMESTRAL</v>
          </cell>
          <cell r="M621">
            <v>43585</v>
          </cell>
          <cell r="N621">
            <v>43014</v>
          </cell>
          <cell r="O621" t="str">
            <v>BI HOGAR CATEGORIA A</v>
          </cell>
          <cell r="P621" t="str">
            <v>BI</v>
          </cell>
          <cell r="Q621">
            <v>561</v>
          </cell>
          <cell r="R621" t="str">
            <v>Ibague</v>
          </cell>
          <cell r="S621" t="str">
            <v>CGR</v>
          </cell>
        </row>
        <row r="622">
          <cell r="A622">
            <v>16244</v>
          </cell>
          <cell r="B622" t="str">
            <v>Activo</v>
          </cell>
          <cell r="C622">
            <v>5000000</v>
          </cell>
          <cell r="D622">
            <v>2600695.6</v>
          </cell>
          <cell r="E622">
            <v>4</v>
          </cell>
          <cell r="F622">
            <v>551</v>
          </cell>
          <cell r="G622">
            <v>2</v>
          </cell>
          <cell r="H622">
            <v>1373977</v>
          </cell>
          <cell r="I622">
            <v>4385146</v>
          </cell>
          <cell r="J622" t="str">
            <v>FU</v>
          </cell>
          <cell r="K622" t="str">
            <v>HECTOR JAIME CASTRO VALENCIA</v>
          </cell>
          <cell r="L622" t="str">
            <v>SEMESTRAL</v>
          </cell>
          <cell r="M622">
            <v>43585</v>
          </cell>
          <cell r="N622">
            <v>43014</v>
          </cell>
          <cell r="O622" t="str">
            <v>BI MEJORAS LOCATIVAS CATEGORIA C</v>
          </cell>
          <cell r="P622" t="str">
            <v>BI</v>
          </cell>
          <cell r="Q622">
            <v>551</v>
          </cell>
          <cell r="R622" t="str">
            <v>Dos Quebradas</v>
          </cell>
          <cell r="S622" t="str">
            <v>CGR</v>
          </cell>
        </row>
        <row r="623">
          <cell r="A623">
            <v>16241</v>
          </cell>
          <cell r="B623" t="str">
            <v>Activo</v>
          </cell>
          <cell r="C623">
            <v>10532500</v>
          </cell>
          <cell r="D623">
            <v>8561060.6500000004</v>
          </cell>
          <cell r="E623">
            <v>48</v>
          </cell>
          <cell r="F623">
            <v>466</v>
          </cell>
          <cell r="G623">
            <v>11</v>
          </cell>
          <cell r="H623">
            <v>286792</v>
          </cell>
          <cell r="I623">
            <v>19409614</v>
          </cell>
          <cell r="J623" t="str">
            <v>XF</v>
          </cell>
          <cell r="K623" t="str">
            <v>JOSE FERNANDO ALDANA SAYIN</v>
          </cell>
          <cell r="L623" t="str">
            <v>MENSUAL</v>
          </cell>
          <cell r="M623">
            <v>43404</v>
          </cell>
          <cell r="N623">
            <v>43014</v>
          </cell>
          <cell r="O623" t="str">
            <v>EXF-BI HOGAR CATEGORIA E</v>
          </cell>
          <cell r="P623" t="str">
            <v>BI</v>
          </cell>
          <cell r="Q623">
            <v>466</v>
          </cell>
          <cell r="R623" t="str">
            <v>Bogota</v>
          </cell>
          <cell r="S623" t="str">
            <v>EXF</v>
          </cell>
        </row>
        <row r="624">
          <cell r="A624">
            <v>16240</v>
          </cell>
          <cell r="B624" t="str">
            <v>Activo</v>
          </cell>
          <cell r="C624">
            <v>11508385</v>
          </cell>
          <cell r="D624">
            <v>6065125</v>
          </cell>
          <cell r="E624">
            <v>4</v>
          </cell>
          <cell r="F624">
            <v>547</v>
          </cell>
          <cell r="G624">
            <v>2</v>
          </cell>
          <cell r="H624">
            <v>3270982</v>
          </cell>
          <cell r="I624">
            <v>51630667</v>
          </cell>
          <cell r="J624" t="str">
            <v>FU</v>
          </cell>
          <cell r="K624" t="str">
            <v>MARY NANCY VARELA VIGOYA</v>
          </cell>
          <cell r="L624" t="str">
            <v>SEMESTRAL</v>
          </cell>
          <cell r="M624">
            <v>43585</v>
          </cell>
          <cell r="N624">
            <v>43014</v>
          </cell>
          <cell r="O624" t="str">
            <v>BI RECREACION  CATEGORIA E</v>
          </cell>
          <cell r="P624" t="str">
            <v>BI</v>
          </cell>
          <cell r="Q624">
            <v>547</v>
          </cell>
          <cell r="R624" t="str">
            <v>Bogota</v>
          </cell>
          <cell r="S624" t="str">
            <v>CGR</v>
          </cell>
        </row>
        <row r="625">
          <cell r="A625">
            <v>16237</v>
          </cell>
          <cell r="B625" t="str">
            <v>Activo</v>
          </cell>
          <cell r="C625">
            <v>3500000</v>
          </cell>
          <cell r="D625">
            <v>2604952.83</v>
          </cell>
          <cell r="E625">
            <v>48</v>
          </cell>
          <cell r="F625">
            <v>564</v>
          </cell>
          <cell r="G625">
            <v>13</v>
          </cell>
          <cell r="H625">
            <v>85433</v>
          </cell>
          <cell r="I625">
            <v>63430727</v>
          </cell>
          <cell r="J625" t="str">
            <v>FU</v>
          </cell>
          <cell r="K625" t="str">
            <v>ALIX RUBIELA CACERES SOLANO</v>
          </cell>
          <cell r="L625" t="str">
            <v>MENSUAL</v>
          </cell>
          <cell r="M625">
            <v>43404</v>
          </cell>
          <cell r="N625">
            <v>42972</v>
          </cell>
          <cell r="O625" t="str">
            <v>BI HOGAR CATEGORIA D</v>
          </cell>
          <cell r="P625" t="str">
            <v>BI</v>
          </cell>
          <cell r="Q625">
            <v>564</v>
          </cell>
          <cell r="R625" t="str">
            <v>Floridablanca</v>
          </cell>
          <cell r="S625" t="str">
            <v>CGR</v>
          </cell>
        </row>
        <row r="626">
          <cell r="A626">
            <v>16236</v>
          </cell>
          <cell r="B626" t="str">
            <v>Activo</v>
          </cell>
          <cell r="C626">
            <v>9500000</v>
          </cell>
          <cell r="D626">
            <v>4985185.34</v>
          </cell>
          <cell r="E626">
            <v>4</v>
          </cell>
          <cell r="F626">
            <v>546</v>
          </cell>
          <cell r="G626">
            <v>2</v>
          </cell>
          <cell r="H626">
            <v>2670415</v>
          </cell>
          <cell r="I626">
            <v>32649373</v>
          </cell>
          <cell r="J626" t="str">
            <v>FU</v>
          </cell>
          <cell r="K626" t="str">
            <v>ROSMERY BEATRIZ NARVAEZ ARIZA</v>
          </cell>
          <cell r="L626" t="str">
            <v>SEMESTRAL</v>
          </cell>
          <cell r="M626">
            <v>43524</v>
          </cell>
          <cell r="N626">
            <v>42972</v>
          </cell>
          <cell r="O626" t="str">
            <v>BI RECREACION  CATEGORIA D</v>
          </cell>
          <cell r="P626" t="str">
            <v>BI</v>
          </cell>
          <cell r="Q626">
            <v>546</v>
          </cell>
          <cell r="R626" t="str">
            <v>Barranquilla</v>
          </cell>
          <cell r="S626" t="str">
            <v>CGR</v>
          </cell>
        </row>
        <row r="627">
          <cell r="A627">
            <v>16234</v>
          </cell>
          <cell r="B627" t="str">
            <v>Activo</v>
          </cell>
          <cell r="C627">
            <v>4038500</v>
          </cell>
          <cell r="D627">
            <v>2100576.23</v>
          </cell>
          <cell r="E627">
            <v>4</v>
          </cell>
          <cell r="F627">
            <v>539</v>
          </cell>
          <cell r="G627">
            <v>2</v>
          </cell>
          <cell r="H627">
            <v>1109762</v>
          </cell>
          <cell r="I627">
            <v>79489076</v>
          </cell>
          <cell r="J627" t="str">
            <v>FU</v>
          </cell>
          <cell r="K627" t="str">
            <v>MIGUEL IGNACIO PABON LASSO</v>
          </cell>
          <cell r="L627" t="str">
            <v>SEMESTRAL</v>
          </cell>
          <cell r="M627">
            <v>43524</v>
          </cell>
          <cell r="N627">
            <v>42970</v>
          </cell>
          <cell r="O627" t="str">
            <v>BI EDUCACION CATEGORIA C</v>
          </cell>
          <cell r="P627" t="str">
            <v>BI</v>
          </cell>
          <cell r="Q627">
            <v>539</v>
          </cell>
          <cell r="R627" t="str">
            <v>Bogota</v>
          </cell>
          <cell r="S627" t="str">
            <v>FBS</v>
          </cell>
        </row>
        <row r="628">
          <cell r="A628">
            <v>16233</v>
          </cell>
          <cell r="B628" t="str">
            <v>Activo</v>
          </cell>
          <cell r="C628">
            <v>9500000</v>
          </cell>
          <cell r="D628">
            <v>4985185.34</v>
          </cell>
          <cell r="E628">
            <v>4</v>
          </cell>
          <cell r="F628">
            <v>564</v>
          </cell>
          <cell r="G628">
            <v>2</v>
          </cell>
          <cell r="H628">
            <v>2670415</v>
          </cell>
          <cell r="I628">
            <v>32636381</v>
          </cell>
          <cell r="J628" t="str">
            <v>FU</v>
          </cell>
          <cell r="K628" t="str">
            <v>VERA JUDITH CASTRO RUIZ</v>
          </cell>
          <cell r="L628" t="str">
            <v>SEMESTRAL</v>
          </cell>
          <cell r="M628">
            <v>43524</v>
          </cell>
          <cell r="N628">
            <v>42972</v>
          </cell>
          <cell r="O628" t="str">
            <v>BI HOGAR CATEGORIA D</v>
          </cell>
          <cell r="P628" t="str">
            <v>BI</v>
          </cell>
          <cell r="Q628">
            <v>564</v>
          </cell>
          <cell r="R628" t="str">
            <v>Barranquilla</v>
          </cell>
          <cell r="S628" t="str">
            <v>CGR</v>
          </cell>
        </row>
        <row r="629">
          <cell r="A629">
            <v>16232</v>
          </cell>
          <cell r="B629" t="str">
            <v>Activo</v>
          </cell>
          <cell r="C629">
            <v>10000000</v>
          </cell>
          <cell r="D629">
            <v>5270185.97</v>
          </cell>
          <cell r="E629">
            <v>4</v>
          </cell>
          <cell r="F629">
            <v>565</v>
          </cell>
          <cell r="G629">
            <v>2</v>
          </cell>
          <cell r="H629">
            <v>2842260</v>
          </cell>
          <cell r="I629">
            <v>43031728</v>
          </cell>
          <cell r="J629" t="str">
            <v>FU</v>
          </cell>
          <cell r="K629" t="str">
            <v>BLANCA MARY URREGO DAVID</v>
          </cell>
          <cell r="L629" t="str">
            <v>SEMESTRAL</v>
          </cell>
          <cell r="M629">
            <v>43524</v>
          </cell>
          <cell r="N629">
            <v>42970</v>
          </cell>
          <cell r="O629" t="str">
            <v>BI HOGAR CATEGORIA E</v>
          </cell>
          <cell r="P629" t="str">
            <v>BI</v>
          </cell>
          <cell r="Q629">
            <v>565</v>
          </cell>
          <cell r="R629" t="str">
            <v>Bogota</v>
          </cell>
          <cell r="S629" t="str">
            <v>CGR</v>
          </cell>
        </row>
        <row r="630">
          <cell r="A630">
            <v>16231</v>
          </cell>
          <cell r="B630" t="str">
            <v>Activo</v>
          </cell>
          <cell r="C630">
            <v>10639519</v>
          </cell>
          <cell r="D630">
            <v>6621051.9500000002</v>
          </cell>
          <cell r="E630">
            <v>36</v>
          </cell>
          <cell r="F630">
            <v>565</v>
          </cell>
          <cell r="G630">
            <v>15</v>
          </cell>
          <cell r="H630">
            <v>346148</v>
          </cell>
          <cell r="I630">
            <v>32320931</v>
          </cell>
          <cell r="J630" t="str">
            <v>FU</v>
          </cell>
          <cell r="K630" t="str">
            <v>Rosa Estela Ardila Vasquez</v>
          </cell>
          <cell r="L630" t="str">
            <v>MENSUAL</v>
          </cell>
          <cell r="M630">
            <v>43465</v>
          </cell>
          <cell r="N630">
            <v>42972</v>
          </cell>
          <cell r="O630" t="str">
            <v>BI HOGAR CATEGORIA E</v>
          </cell>
          <cell r="P630" t="str">
            <v>BI</v>
          </cell>
          <cell r="Q630">
            <v>565</v>
          </cell>
          <cell r="R630" t="str">
            <v>Bello</v>
          </cell>
          <cell r="S630" t="str">
            <v>CGR</v>
          </cell>
        </row>
        <row r="631">
          <cell r="A631">
            <v>16230</v>
          </cell>
          <cell r="B631" t="str">
            <v>Activo</v>
          </cell>
          <cell r="C631">
            <v>11000000</v>
          </cell>
          <cell r="D631">
            <v>5797196.3600000003</v>
          </cell>
          <cell r="E631">
            <v>4</v>
          </cell>
          <cell r="F631">
            <v>553</v>
          </cell>
          <cell r="G631">
            <v>2</v>
          </cell>
          <cell r="H631">
            <v>3126484</v>
          </cell>
          <cell r="I631">
            <v>12721857</v>
          </cell>
          <cell r="J631" t="str">
            <v>FU</v>
          </cell>
          <cell r="K631" t="str">
            <v>ciro alfonso jimenez suarez</v>
          </cell>
          <cell r="L631" t="str">
            <v>SEMESTRAL</v>
          </cell>
          <cell r="M631">
            <v>43524</v>
          </cell>
          <cell r="N631">
            <v>42972</v>
          </cell>
          <cell r="O631" t="str">
            <v>BI MEJORAS LOCATIVAS  CATEGORIA E</v>
          </cell>
          <cell r="P631" t="str">
            <v>BI</v>
          </cell>
          <cell r="Q631">
            <v>553</v>
          </cell>
          <cell r="R631" t="str">
            <v>Valledupar</v>
          </cell>
          <cell r="S631" t="str">
            <v>CGR</v>
          </cell>
        </row>
        <row r="632">
          <cell r="A632">
            <v>16229</v>
          </cell>
          <cell r="B632" t="str">
            <v>Activo</v>
          </cell>
          <cell r="C632">
            <v>11000000</v>
          </cell>
          <cell r="D632">
            <v>5797196.3600000003</v>
          </cell>
          <cell r="E632">
            <v>4</v>
          </cell>
          <cell r="F632">
            <v>565</v>
          </cell>
          <cell r="G632">
            <v>2</v>
          </cell>
          <cell r="H632">
            <v>3126484</v>
          </cell>
          <cell r="I632">
            <v>72070262</v>
          </cell>
          <cell r="J632" t="str">
            <v>FU</v>
          </cell>
          <cell r="K632" t="str">
            <v>NILSON MESINO ALTAMAR</v>
          </cell>
          <cell r="L632" t="str">
            <v>SEMESTRAL</v>
          </cell>
          <cell r="M632">
            <v>43524</v>
          </cell>
          <cell r="N632">
            <v>42972</v>
          </cell>
          <cell r="O632" t="str">
            <v>BI HOGAR CATEGORIA E</v>
          </cell>
          <cell r="P632" t="str">
            <v>BI</v>
          </cell>
          <cell r="Q632">
            <v>565</v>
          </cell>
          <cell r="R632" t="str">
            <v>Barranquilla</v>
          </cell>
          <cell r="S632" t="str">
            <v>CGR</v>
          </cell>
        </row>
        <row r="633">
          <cell r="A633">
            <v>16228</v>
          </cell>
          <cell r="B633" t="str">
            <v>Activo</v>
          </cell>
          <cell r="C633">
            <v>7298000</v>
          </cell>
          <cell r="D633">
            <v>3829665.36</v>
          </cell>
          <cell r="E633">
            <v>4</v>
          </cell>
          <cell r="F633">
            <v>540</v>
          </cell>
          <cell r="G633">
            <v>2</v>
          </cell>
          <cell r="H633">
            <v>2051441</v>
          </cell>
          <cell r="I633">
            <v>51649411</v>
          </cell>
          <cell r="J633" t="str">
            <v>FU</v>
          </cell>
          <cell r="K633" t="str">
            <v>GLORIA MATILDE CRUZ</v>
          </cell>
          <cell r="L633" t="str">
            <v>SEMESTRAL</v>
          </cell>
          <cell r="M633">
            <v>43524</v>
          </cell>
          <cell r="N633">
            <v>42970</v>
          </cell>
          <cell r="O633" t="str">
            <v>BI EDUCACION  CATEGORIA D</v>
          </cell>
          <cell r="P633" t="str">
            <v>BI</v>
          </cell>
          <cell r="Q633">
            <v>540</v>
          </cell>
          <cell r="R633" t="str">
            <v>Mosquera</v>
          </cell>
          <cell r="S633" t="str">
            <v>CGR</v>
          </cell>
        </row>
        <row r="634">
          <cell r="A634">
            <v>16226</v>
          </cell>
          <cell r="B634" t="str">
            <v>Activo</v>
          </cell>
          <cell r="C634">
            <v>4973014</v>
          </cell>
          <cell r="D634">
            <v>2586654.4300000002</v>
          </cell>
          <cell r="E634">
            <v>4</v>
          </cell>
          <cell r="F634">
            <v>563</v>
          </cell>
          <cell r="G634">
            <v>2</v>
          </cell>
          <cell r="H634">
            <v>1366559</v>
          </cell>
          <cell r="I634">
            <v>51651889</v>
          </cell>
          <cell r="J634" t="str">
            <v>FU</v>
          </cell>
          <cell r="K634" t="str">
            <v>LUZ FANNY SIERRA VARGAS</v>
          </cell>
          <cell r="L634" t="str">
            <v>SEMESTRAL</v>
          </cell>
          <cell r="M634">
            <v>43524</v>
          </cell>
          <cell r="N634">
            <v>42970</v>
          </cell>
          <cell r="O634" t="str">
            <v>BI HOGAR CATEGORIA C</v>
          </cell>
          <cell r="P634" t="str">
            <v>BI</v>
          </cell>
          <cell r="Q634">
            <v>563</v>
          </cell>
          <cell r="R634" t="str">
            <v>Bogota</v>
          </cell>
          <cell r="S634" t="str">
            <v>CGR</v>
          </cell>
        </row>
        <row r="635">
          <cell r="A635">
            <v>16225</v>
          </cell>
          <cell r="B635" t="str">
            <v>Activo</v>
          </cell>
          <cell r="C635">
            <v>4000000</v>
          </cell>
          <cell r="D635">
            <v>2099019.46</v>
          </cell>
          <cell r="E635">
            <v>4</v>
          </cell>
          <cell r="F635">
            <v>564</v>
          </cell>
          <cell r="G635">
            <v>2</v>
          </cell>
          <cell r="H635">
            <v>1124385</v>
          </cell>
          <cell r="I635">
            <v>19431800</v>
          </cell>
          <cell r="J635" t="str">
            <v>FU</v>
          </cell>
          <cell r="K635" t="str">
            <v>JORGE LUIS CASTRO MORALES</v>
          </cell>
          <cell r="L635" t="str">
            <v>SEMESTRAL</v>
          </cell>
          <cell r="M635">
            <v>43524</v>
          </cell>
          <cell r="N635">
            <v>42970</v>
          </cell>
          <cell r="O635" t="str">
            <v>BI HOGAR CATEGORIA D</v>
          </cell>
          <cell r="P635" t="str">
            <v>BI</v>
          </cell>
          <cell r="Q635">
            <v>564</v>
          </cell>
          <cell r="R635" t="str">
            <v>Bogota</v>
          </cell>
          <cell r="S635" t="str">
            <v>CGR</v>
          </cell>
        </row>
        <row r="636">
          <cell r="A636">
            <v>16224</v>
          </cell>
          <cell r="B636" t="str">
            <v>Activo</v>
          </cell>
          <cell r="C636">
            <v>3500000</v>
          </cell>
          <cell r="D636">
            <v>1224933.02</v>
          </cell>
          <cell r="E636">
            <v>3</v>
          </cell>
          <cell r="F636">
            <v>564</v>
          </cell>
          <cell r="G636">
            <v>2</v>
          </cell>
          <cell r="H636">
            <v>1282748</v>
          </cell>
          <cell r="I636">
            <v>79397941</v>
          </cell>
          <cell r="J636" t="str">
            <v>FU</v>
          </cell>
          <cell r="K636" t="str">
            <v>JOSE HERNANDO VELASQUEZ PEDRAZA</v>
          </cell>
          <cell r="L636" t="str">
            <v>SEMESTRAL</v>
          </cell>
          <cell r="M636">
            <v>43524</v>
          </cell>
          <cell r="N636">
            <v>42972</v>
          </cell>
          <cell r="O636" t="str">
            <v>BI HOGAR CATEGORIA D</v>
          </cell>
          <cell r="P636" t="str">
            <v>BI</v>
          </cell>
          <cell r="Q636">
            <v>564</v>
          </cell>
          <cell r="R636" t="str">
            <v>Bucaramanga</v>
          </cell>
          <cell r="S636" t="str">
            <v>CGR</v>
          </cell>
        </row>
        <row r="637">
          <cell r="A637">
            <v>16223</v>
          </cell>
          <cell r="B637" t="str">
            <v>Activo</v>
          </cell>
          <cell r="C637">
            <v>10770668</v>
          </cell>
          <cell r="D637">
            <v>7638535.3399999999</v>
          </cell>
          <cell r="E637">
            <v>48</v>
          </cell>
          <cell r="F637">
            <v>564</v>
          </cell>
          <cell r="G637">
            <v>16</v>
          </cell>
          <cell r="H637">
            <v>270939</v>
          </cell>
          <cell r="I637">
            <v>52161036</v>
          </cell>
          <cell r="J637" t="str">
            <v>FU</v>
          </cell>
          <cell r="K637" t="str">
            <v>MARIA ANGELICA MARTINEZ ALBARRACIN</v>
          </cell>
          <cell r="L637" t="str">
            <v>MENSUAL</v>
          </cell>
          <cell r="M637">
            <v>43496</v>
          </cell>
          <cell r="N637">
            <v>42970</v>
          </cell>
          <cell r="O637" t="str">
            <v>BI HOGAR CATEGORIA D</v>
          </cell>
          <cell r="P637" t="str">
            <v>BI</v>
          </cell>
          <cell r="Q637">
            <v>564</v>
          </cell>
          <cell r="R637" t="str">
            <v>Bogota</v>
          </cell>
          <cell r="S637" t="str">
            <v>FBS</v>
          </cell>
        </row>
        <row r="638">
          <cell r="A638">
            <v>16222</v>
          </cell>
          <cell r="B638" t="str">
            <v>Activo</v>
          </cell>
          <cell r="C638">
            <v>10911983</v>
          </cell>
          <cell r="D638">
            <v>7946753</v>
          </cell>
          <cell r="E638">
            <v>48</v>
          </cell>
          <cell r="F638">
            <v>564</v>
          </cell>
          <cell r="G638">
            <v>15</v>
          </cell>
          <cell r="H638">
            <v>274336</v>
          </cell>
          <cell r="I638">
            <v>35890682</v>
          </cell>
          <cell r="J638" t="str">
            <v>FU</v>
          </cell>
          <cell r="K638" t="str">
            <v>SUSAN SHIRLEIDY CHAVERRA PALACIOS</v>
          </cell>
          <cell r="L638" t="str">
            <v>MENSUAL</v>
          </cell>
          <cell r="M638">
            <v>43465</v>
          </cell>
          <cell r="N638">
            <v>42972</v>
          </cell>
          <cell r="O638" t="str">
            <v>BI HOGAR CATEGORIA D</v>
          </cell>
          <cell r="P638" t="str">
            <v>BI</v>
          </cell>
          <cell r="Q638">
            <v>564</v>
          </cell>
          <cell r="R638" t="str">
            <v>Dos Quebradas</v>
          </cell>
          <cell r="S638" t="str">
            <v>CGR</v>
          </cell>
        </row>
        <row r="639">
          <cell r="A639">
            <v>16220</v>
          </cell>
          <cell r="B639" t="str">
            <v>Activo</v>
          </cell>
          <cell r="C639">
            <v>8803532</v>
          </cell>
          <cell r="D639">
            <v>6243463.0300000003</v>
          </cell>
          <cell r="E639">
            <v>48</v>
          </cell>
          <cell r="F639">
            <v>564</v>
          </cell>
          <cell r="G639">
            <v>16</v>
          </cell>
          <cell r="H639">
            <v>221456</v>
          </cell>
          <cell r="I639">
            <v>79737717</v>
          </cell>
          <cell r="J639" t="str">
            <v>FU</v>
          </cell>
          <cell r="K639" t="str">
            <v>CAMILO ALFONSO SANCHEZ BUITRAGO</v>
          </cell>
          <cell r="L639" t="str">
            <v>MENSUAL</v>
          </cell>
          <cell r="M639">
            <v>43496</v>
          </cell>
          <cell r="N639">
            <v>42972</v>
          </cell>
          <cell r="O639" t="str">
            <v>BI HOGAR CATEGORIA D</v>
          </cell>
          <cell r="P639" t="str">
            <v>BI</v>
          </cell>
          <cell r="Q639">
            <v>564</v>
          </cell>
          <cell r="R639" t="str">
            <v>Bogota</v>
          </cell>
          <cell r="S639" t="str">
            <v>FBS</v>
          </cell>
        </row>
        <row r="640">
          <cell r="A640">
            <v>16219</v>
          </cell>
          <cell r="B640" t="str">
            <v>Activo</v>
          </cell>
          <cell r="C640">
            <v>6000000</v>
          </cell>
          <cell r="D640">
            <v>3120826.58</v>
          </cell>
          <cell r="E640">
            <v>4</v>
          </cell>
          <cell r="F640">
            <v>563</v>
          </cell>
          <cell r="G640">
            <v>2</v>
          </cell>
          <cell r="H640">
            <v>1648771</v>
          </cell>
          <cell r="I640">
            <v>36175371</v>
          </cell>
          <cell r="J640" t="str">
            <v>FU</v>
          </cell>
          <cell r="K640" t="str">
            <v>MARTHA RUBIO VIVAS</v>
          </cell>
          <cell r="L640" t="str">
            <v>SEMESTRAL</v>
          </cell>
          <cell r="M640">
            <v>43524</v>
          </cell>
          <cell r="N640">
            <v>42972</v>
          </cell>
          <cell r="O640" t="str">
            <v>BI HOGAR CATEGORIA C</v>
          </cell>
          <cell r="P640" t="str">
            <v>BI</v>
          </cell>
          <cell r="Q640">
            <v>563</v>
          </cell>
          <cell r="R640" t="str">
            <v>Neiva</v>
          </cell>
          <cell r="S640" t="str">
            <v>CGR</v>
          </cell>
        </row>
        <row r="641">
          <cell r="A641">
            <v>16217</v>
          </cell>
          <cell r="B641" t="str">
            <v>Activo</v>
          </cell>
          <cell r="C641">
            <v>9500000</v>
          </cell>
          <cell r="D641">
            <v>4985185.34</v>
          </cell>
          <cell r="E641">
            <v>4</v>
          </cell>
          <cell r="F641">
            <v>564</v>
          </cell>
          <cell r="G641">
            <v>2</v>
          </cell>
          <cell r="H641">
            <v>2670415</v>
          </cell>
          <cell r="I641">
            <v>72071954</v>
          </cell>
          <cell r="J641" t="str">
            <v>FU</v>
          </cell>
          <cell r="K641" t="str">
            <v>GABRIEL E VALENCIA TORREGROZA</v>
          </cell>
          <cell r="L641" t="str">
            <v>SEMESTRAL</v>
          </cell>
          <cell r="M641">
            <v>43524</v>
          </cell>
          <cell r="N641">
            <v>42972</v>
          </cell>
          <cell r="O641" t="str">
            <v>BI HOGAR CATEGORIA D</v>
          </cell>
          <cell r="P641" t="str">
            <v>BI</v>
          </cell>
          <cell r="Q641">
            <v>564</v>
          </cell>
          <cell r="R641" t="str">
            <v>Barranquilla</v>
          </cell>
          <cell r="S641" t="str">
            <v>CGR</v>
          </cell>
        </row>
        <row r="642">
          <cell r="A642">
            <v>16216</v>
          </cell>
          <cell r="B642" t="str">
            <v>Activo</v>
          </cell>
          <cell r="C642">
            <v>4459800</v>
          </cell>
          <cell r="D642">
            <v>2711585.41</v>
          </cell>
          <cell r="E642">
            <v>24</v>
          </cell>
          <cell r="F642">
            <v>564</v>
          </cell>
          <cell r="G642">
            <v>10</v>
          </cell>
          <cell r="H642">
            <v>205054</v>
          </cell>
          <cell r="I642">
            <v>64865200</v>
          </cell>
          <cell r="J642" t="str">
            <v>XF</v>
          </cell>
          <cell r="K642" t="str">
            <v>SAUDY DEL S SIERRA PALENCIA</v>
          </cell>
          <cell r="L642" t="str">
            <v>MENSUAL</v>
          </cell>
          <cell r="M642">
            <v>43312</v>
          </cell>
          <cell r="N642">
            <v>42976</v>
          </cell>
          <cell r="O642" t="str">
            <v>BI HOGAR CATEGORIA D</v>
          </cell>
          <cell r="P642" t="str">
            <v>BI</v>
          </cell>
          <cell r="Q642">
            <v>564</v>
          </cell>
          <cell r="R642" t="str">
            <v>Bogota</v>
          </cell>
          <cell r="S642" t="str">
            <v>EXF</v>
          </cell>
        </row>
        <row r="643">
          <cell r="A643">
            <v>16215</v>
          </cell>
          <cell r="B643" t="str">
            <v>Activo</v>
          </cell>
          <cell r="C643">
            <v>5100000</v>
          </cell>
          <cell r="D643">
            <v>2652700.41</v>
          </cell>
          <cell r="E643">
            <v>4</v>
          </cell>
          <cell r="F643">
            <v>545</v>
          </cell>
          <cell r="G643">
            <v>2</v>
          </cell>
          <cell r="H643">
            <v>1401454</v>
          </cell>
          <cell r="I643">
            <v>51745747</v>
          </cell>
          <cell r="J643" t="str">
            <v>FU</v>
          </cell>
          <cell r="K643" t="str">
            <v>LIGIA ESPERANZA MATEUS ALVAREZ</v>
          </cell>
          <cell r="L643" t="str">
            <v>SEMESTRAL</v>
          </cell>
          <cell r="M643">
            <v>43524</v>
          </cell>
          <cell r="N643">
            <v>42970</v>
          </cell>
          <cell r="O643" t="str">
            <v>BI RECREACION CATEGORIA C</v>
          </cell>
          <cell r="P643" t="str">
            <v>BI</v>
          </cell>
          <cell r="Q643">
            <v>545</v>
          </cell>
          <cell r="R643" t="str">
            <v>Bogota</v>
          </cell>
          <cell r="S643" t="str">
            <v>CGR</v>
          </cell>
        </row>
        <row r="644">
          <cell r="A644">
            <v>16214</v>
          </cell>
          <cell r="B644" t="str">
            <v>Activo</v>
          </cell>
          <cell r="C644">
            <v>8336202</v>
          </cell>
          <cell r="D644">
            <v>5938127.0099999998</v>
          </cell>
          <cell r="E644">
            <v>48</v>
          </cell>
          <cell r="F644">
            <v>561</v>
          </cell>
          <cell r="G644">
            <v>15</v>
          </cell>
          <cell r="H644">
            <v>194377</v>
          </cell>
          <cell r="I644">
            <v>79510717</v>
          </cell>
          <cell r="J644" t="str">
            <v>FU</v>
          </cell>
          <cell r="K644" t="str">
            <v>edgar libardo ceron sarria</v>
          </cell>
          <cell r="L644" t="str">
            <v>MENSUAL</v>
          </cell>
          <cell r="M644">
            <v>43465</v>
          </cell>
          <cell r="N644">
            <v>42972</v>
          </cell>
          <cell r="O644" t="str">
            <v>BI HOGAR CATEGORIA A</v>
          </cell>
          <cell r="P644" t="str">
            <v>BI</v>
          </cell>
          <cell r="Q644">
            <v>561</v>
          </cell>
          <cell r="R644" t="str">
            <v>Bogota</v>
          </cell>
          <cell r="S644" t="str">
            <v>CGR</v>
          </cell>
        </row>
        <row r="645">
          <cell r="A645">
            <v>16213</v>
          </cell>
          <cell r="B645" t="str">
            <v>Activo</v>
          </cell>
          <cell r="C645">
            <v>9500000</v>
          </cell>
          <cell r="D645">
            <v>4985185.34</v>
          </cell>
          <cell r="E645">
            <v>4</v>
          </cell>
          <cell r="F645">
            <v>564</v>
          </cell>
          <cell r="G645">
            <v>2</v>
          </cell>
          <cell r="H645">
            <v>2670415</v>
          </cell>
          <cell r="I645">
            <v>65712719</v>
          </cell>
          <cell r="J645" t="str">
            <v>FU</v>
          </cell>
          <cell r="K645" t="str">
            <v>STELLA BETANCOURTH BEDOYA</v>
          </cell>
          <cell r="L645" t="str">
            <v>SEMESTRAL</v>
          </cell>
          <cell r="M645">
            <v>43524</v>
          </cell>
          <cell r="N645">
            <v>42970</v>
          </cell>
          <cell r="O645" t="str">
            <v>BI HOGAR CATEGORIA D</v>
          </cell>
          <cell r="P645" t="str">
            <v>BI</v>
          </cell>
          <cell r="Q645">
            <v>564</v>
          </cell>
          <cell r="R645" t="str">
            <v>Bogota</v>
          </cell>
          <cell r="S645" t="str">
            <v>CGR</v>
          </cell>
        </row>
        <row r="646">
          <cell r="A646">
            <v>16212</v>
          </cell>
          <cell r="B646" t="str">
            <v>Activo</v>
          </cell>
          <cell r="C646">
            <v>9737864</v>
          </cell>
          <cell r="D646">
            <v>7019528.04</v>
          </cell>
          <cell r="E646">
            <v>48</v>
          </cell>
          <cell r="F646">
            <v>551</v>
          </cell>
          <cell r="G646">
            <v>15</v>
          </cell>
          <cell r="H646">
            <v>236056</v>
          </cell>
          <cell r="I646">
            <v>3826750</v>
          </cell>
          <cell r="J646" t="str">
            <v>FU</v>
          </cell>
          <cell r="K646" t="str">
            <v>FRANCISCO IRIARTE FONTALVO</v>
          </cell>
          <cell r="L646" t="str">
            <v>MENSUAL</v>
          </cell>
          <cell r="M646">
            <v>43465</v>
          </cell>
          <cell r="N646">
            <v>42976</v>
          </cell>
          <cell r="O646" t="str">
            <v>BI MEJORAS LOCATIVAS CATEGORIA C</v>
          </cell>
          <cell r="P646" t="str">
            <v>BI</v>
          </cell>
          <cell r="Q646">
            <v>551</v>
          </cell>
          <cell r="R646" t="str">
            <v>Barranquilla</v>
          </cell>
          <cell r="S646" t="str">
            <v>CGR</v>
          </cell>
        </row>
        <row r="647">
          <cell r="A647">
            <v>16211</v>
          </cell>
          <cell r="B647" t="str">
            <v>Activo</v>
          </cell>
          <cell r="C647">
            <v>9000000</v>
          </cell>
          <cell r="D647">
            <v>4743155.07</v>
          </cell>
          <cell r="E647">
            <v>4</v>
          </cell>
          <cell r="F647">
            <v>565</v>
          </cell>
          <cell r="G647">
            <v>2</v>
          </cell>
          <cell r="H647">
            <v>2558032</v>
          </cell>
          <cell r="I647">
            <v>57403296</v>
          </cell>
          <cell r="J647" t="str">
            <v>FU</v>
          </cell>
          <cell r="K647" t="str">
            <v>Teresa de Jesús Pertuz Perez</v>
          </cell>
          <cell r="L647" t="str">
            <v>SEMESTRAL</v>
          </cell>
          <cell r="M647">
            <v>43524</v>
          </cell>
          <cell r="N647">
            <v>42972</v>
          </cell>
          <cell r="O647" t="str">
            <v>BI HOGAR CATEGORIA E</v>
          </cell>
          <cell r="P647" t="str">
            <v>BI</v>
          </cell>
          <cell r="Q647">
            <v>565</v>
          </cell>
          <cell r="R647" t="str">
            <v>Santa Marta</v>
          </cell>
          <cell r="S647" t="str">
            <v>CGR</v>
          </cell>
        </row>
        <row r="648">
          <cell r="A648">
            <v>16210</v>
          </cell>
          <cell r="B648" t="str">
            <v>Activo</v>
          </cell>
          <cell r="C648">
            <v>10000000</v>
          </cell>
          <cell r="D648">
            <v>5270185.97</v>
          </cell>
          <cell r="E648">
            <v>4</v>
          </cell>
          <cell r="F648">
            <v>547</v>
          </cell>
          <cell r="G648">
            <v>2</v>
          </cell>
          <cell r="H648">
            <v>2842260</v>
          </cell>
          <cell r="I648">
            <v>52221856</v>
          </cell>
          <cell r="J648" t="str">
            <v>FU</v>
          </cell>
          <cell r="K648" t="str">
            <v>SANDRA LUZ TRIANA CARDENAS</v>
          </cell>
          <cell r="L648" t="str">
            <v>SEMESTRAL</v>
          </cell>
          <cell r="M648">
            <v>43524</v>
          </cell>
          <cell r="N648">
            <v>42970</v>
          </cell>
          <cell r="O648" t="str">
            <v>BI RECREACION  CATEGORIA E</v>
          </cell>
          <cell r="P648" t="str">
            <v>BI</v>
          </cell>
          <cell r="Q648">
            <v>547</v>
          </cell>
          <cell r="R648" t="str">
            <v>Bogota</v>
          </cell>
          <cell r="S648" t="str">
            <v>CGR</v>
          </cell>
        </row>
        <row r="649">
          <cell r="A649">
            <v>16209</v>
          </cell>
          <cell r="B649" t="str">
            <v>Activo</v>
          </cell>
          <cell r="C649">
            <v>4400000</v>
          </cell>
          <cell r="D649">
            <v>2278226.0499999998</v>
          </cell>
          <cell r="E649">
            <v>4</v>
          </cell>
          <cell r="F649">
            <v>562</v>
          </cell>
          <cell r="G649">
            <v>2</v>
          </cell>
          <cell r="H649">
            <v>1195141</v>
          </cell>
          <cell r="I649">
            <v>79649524</v>
          </cell>
          <cell r="J649" t="str">
            <v>FU</v>
          </cell>
          <cell r="K649" t="str">
            <v>EDUIN YOHANY GARCIA ACOSTA</v>
          </cell>
          <cell r="L649" t="str">
            <v>SEMESTRAL</v>
          </cell>
          <cell r="M649">
            <v>43524</v>
          </cell>
          <cell r="N649">
            <v>42970</v>
          </cell>
          <cell r="O649" t="str">
            <v>BI HOGAR CATEGORIA B</v>
          </cell>
          <cell r="P649" t="str">
            <v>BI</v>
          </cell>
          <cell r="Q649">
            <v>562</v>
          </cell>
          <cell r="R649" t="str">
            <v>Bogota</v>
          </cell>
          <cell r="S649" t="str">
            <v>CGR</v>
          </cell>
        </row>
        <row r="650">
          <cell r="A650">
            <v>16208</v>
          </cell>
          <cell r="B650" t="str">
            <v>Activo</v>
          </cell>
          <cell r="C650">
            <v>6450000</v>
          </cell>
          <cell r="D650">
            <v>3354894.47</v>
          </cell>
          <cell r="E650">
            <v>4</v>
          </cell>
          <cell r="F650">
            <v>563</v>
          </cell>
          <cell r="G650">
            <v>2</v>
          </cell>
          <cell r="H650">
            <v>1772428</v>
          </cell>
          <cell r="I650">
            <v>42131173</v>
          </cell>
          <cell r="J650" t="str">
            <v>FU</v>
          </cell>
          <cell r="K650" t="str">
            <v>ROSA ALMIVIA MUÑETON RUIZ</v>
          </cell>
          <cell r="L650" t="str">
            <v>SEMESTRAL</v>
          </cell>
          <cell r="M650">
            <v>43524</v>
          </cell>
          <cell r="N650">
            <v>42976</v>
          </cell>
          <cell r="O650" t="str">
            <v>BI HOGAR CATEGORIA C</v>
          </cell>
          <cell r="P650" t="str">
            <v>BI</v>
          </cell>
          <cell r="Q650">
            <v>563</v>
          </cell>
          <cell r="R650" t="str">
            <v>P.Inirida-S.Felipe-</v>
          </cell>
          <cell r="S650" t="str">
            <v>CGR</v>
          </cell>
        </row>
        <row r="651">
          <cell r="A651">
            <v>16207</v>
          </cell>
          <cell r="B651" t="str">
            <v>Activo</v>
          </cell>
          <cell r="C651">
            <v>4900000</v>
          </cell>
          <cell r="D651">
            <v>2548680.44</v>
          </cell>
          <cell r="E651">
            <v>4</v>
          </cell>
          <cell r="F651">
            <v>563</v>
          </cell>
          <cell r="G651">
            <v>2</v>
          </cell>
          <cell r="H651">
            <v>1346497</v>
          </cell>
          <cell r="I651">
            <v>7061022</v>
          </cell>
          <cell r="J651" t="str">
            <v>FU</v>
          </cell>
          <cell r="K651" t="str">
            <v>ANEYDER JIMENEZ FAJARDO</v>
          </cell>
          <cell r="L651" t="str">
            <v>SEMESTRAL</v>
          </cell>
          <cell r="M651">
            <v>43524</v>
          </cell>
          <cell r="N651">
            <v>42976</v>
          </cell>
          <cell r="O651" t="str">
            <v>BI HOGAR CATEGORIA C</v>
          </cell>
          <cell r="P651" t="str">
            <v>BI</v>
          </cell>
          <cell r="Q651">
            <v>563</v>
          </cell>
          <cell r="R651" t="str">
            <v>P.Inirida-S.Felipe-</v>
          </cell>
          <cell r="S651" t="str">
            <v>CGR</v>
          </cell>
        </row>
        <row r="652">
          <cell r="A652">
            <v>16206</v>
          </cell>
          <cell r="B652" t="str">
            <v>Activo</v>
          </cell>
          <cell r="C652">
            <v>4495000</v>
          </cell>
          <cell r="D652">
            <v>2358784.4300000002</v>
          </cell>
          <cell r="E652">
            <v>4</v>
          </cell>
          <cell r="F652">
            <v>540</v>
          </cell>
          <cell r="G652">
            <v>2</v>
          </cell>
          <cell r="H652">
            <v>1263530</v>
          </cell>
          <cell r="I652">
            <v>76326769</v>
          </cell>
          <cell r="J652" t="str">
            <v>FU</v>
          </cell>
          <cell r="K652" t="str">
            <v>GERARDO ELIUD LOPEZ VARGAS</v>
          </cell>
          <cell r="L652" t="str">
            <v>SEMESTRAL</v>
          </cell>
          <cell r="M652">
            <v>43524</v>
          </cell>
          <cell r="N652">
            <v>42976</v>
          </cell>
          <cell r="O652" t="str">
            <v>BI EDUCACION  CATEGORIA D</v>
          </cell>
          <cell r="P652" t="str">
            <v>BI</v>
          </cell>
          <cell r="Q652">
            <v>540</v>
          </cell>
          <cell r="R652" t="str">
            <v>Leticia</v>
          </cell>
          <cell r="S652" t="str">
            <v>CGR</v>
          </cell>
        </row>
        <row r="653">
          <cell r="A653">
            <v>16203</v>
          </cell>
          <cell r="B653" t="str">
            <v>Activo</v>
          </cell>
          <cell r="C653">
            <v>5678000</v>
          </cell>
          <cell r="D653">
            <v>1995909.21</v>
          </cell>
          <cell r="E653">
            <v>3</v>
          </cell>
          <cell r="F653">
            <v>541</v>
          </cell>
          <cell r="G653">
            <v>2</v>
          </cell>
          <cell r="H653">
            <v>2099652</v>
          </cell>
          <cell r="I653">
            <v>12205173</v>
          </cell>
          <cell r="J653" t="str">
            <v>FU</v>
          </cell>
          <cell r="K653" t="str">
            <v>ARMANDO ROJAS SANCHEZ</v>
          </cell>
          <cell r="L653" t="str">
            <v>SEMESTRAL</v>
          </cell>
          <cell r="M653">
            <v>43524</v>
          </cell>
          <cell r="N653">
            <v>42972</v>
          </cell>
          <cell r="O653" t="str">
            <v>BI EDUCACION CATEGORIA E</v>
          </cell>
          <cell r="P653" t="str">
            <v>BI</v>
          </cell>
          <cell r="Q653">
            <v>541</v>
          </cell>
          <cell r="R653" t="str">
            <v>Neiva</v>
          </cell>
          <cell r="S653" t="str">
            <v>CGR</v>
          </cell>
        </row>
        <row r="654">
          <cell r="A654">
            <v>16202</v>
          </cell>
          <cell r="B654" t="str">
            <v>Activo</v>
          </cell>
          <cell r="C654">
            <v>11000000</v>
          </cell>
          <cell r="D654">
            <v>5797196.3600000003</v>
          </cell>
          <cell r="E654">
            <v>4</v>
          </cell>
          <cell r="F654">
            <v>565</v>
          </cell>
          <cell r="G654">
            <v>2</v>
          </cell>
          <cell r="H654">
            <v>3126484</v>
          </cell>
          <cell r="I654">
            <v>63391258</v>
          </cell>
          <cell r="J654" t="str">
            <v>FU</v>
          </cell>
          <cell r="K654" t="str">
            <v>ANA LEONOR CASTAÑEDA ZABALA</v>
          </cell>
          <cell r="L654" t="str">
            <v>SEMESTRAL</v>
          </cell>
          <cell r="M654">
            <v>43524</v>
          </cell>
          <cell r="N654">
            <v>42972</v>
          </cell>
          <cell r="O654" t="str">
            <v>BI HOGAR CATEGORIA E</v>
          </cell>
          <cell r="P654" t="str">
            <v>BI</v>
          </cell>
          <cell r="Q654">
            <v>565</v>
          </cell>
          <cell r="R654" t="str">
            <v>Bucaramanga</v>
          </cell>
          <cell r="S654" t="str">
            <v>CGR</v>
          </cell>
        </row>
        <row r="655">
          <cell r="A655">
            <v>16201</v>
          </cell>
          <cell r="B655" t="str">
            <v>Activo</v>
          </cell>
          <cell r="C655">
            <v>5800000</v>
          </cell>
          <cell r="D655">
            <v>3016796.23</v>
          </cell>
          <cell r="E655">
            <v>4</v>
          </cell>
          <cell r="F655">
            <v>563</v>
          </cell>
          <cell r="G655">
            <v>2</v>
          </cell>
          <cell r="H655">
            <v>1593811</v>
          </cell>
          <cell r="I655">
            <v>51993781</v>
          </cell>
          <cell r="J655" t="str">
            <v>FU</v>
          </cell>
          <cell r="K655" t="str">
            <v>MARIBEL CAICEDO ROSERO</v>
          </cell>
          <cell r="L655" t="str">
            <v>SEMESTRAL</v>
          </cell>
          <cell r="M655">
            <v>43524</v>
          </cell>
          <cell r="N655">
            <v>42970</v>
          </cell>
          <cell r="O655" t="str">
            <v>BI HOGAR CATEGORIA C</v>
          </cell>
          <cell r="P655" t="str">
            <v>BI</v>
          </cell>
          <cell r="Q655">
            <v>563</v>
          </cell>
          <cell r="R655" t="str">
            <v>Bogota</v>
          </cell>
          <cell r="S655" t="str">
            <v>CGR</v>
          </cell>
        </row>
        <row r="656">
          <cell r="A656">
            <v>16200</v>
          </cell>
          <cell r="B656" t="str">
            <v>Activo</v>
          </cell>
          <cell r="C656">
            <v>5299981</v>
          </cell>
          <cell r="D656">
            <v>3859288.49</v>
          </cell>
          <cell r="E656">
            <v>48</v>
          </cell>
          <cell r="F656">
            <v>564</v>
          </cell>
          <cell r="G656">
            <v>15</v>
          </cell>
          <cell r="H656">
            <v>133240</v>
          </cell>
          <cell r="I656">
            <v>39791635</v>
          </cell>
          <cell r="J656" t="str">
            <v>FU</v>
          </cell>
          <cell r="K656" t="str">
            <v>MARCELA BEATRIZ HERRERA ALBA</v>
          </cell>
          <cell r="L656" t="str">
            <v>MENSUAL</v>
          </cell>
          <cell r="M656">
            <v>43465</v>
          </cell>
          <cell r="N656">
            <v>42970</v>
          </cell>
          <cell r="O656" t="str">
            <v>BI HOGAR CATEGORIA D</v>
          </cell>
          <cell r="P656" t="str">
            <v>BI</v>
          </cell>
          <cell r="Q656">
            <v>564</v>
          </cell>
          <cell r="R656" t="str">
            <v>Bogota</v>
          </cell>
          <cell r="S656" t="str">
            <v>CGR</v>
          </cell>
        </row>
        <row r="657">
          <cell r="A657">
            <v>16195</v>
          </cell>
          <cell r="B657" t="str">
            <v>Activo</v>
          </cell>
          <cell r="C657">
            <v>76561716</v>
          </cell>
          <cell r="D657">
            <v>76044259.969999999</v>
          </cell>
          <cell r="E657">
            <v>264</v>
          </cell>
          <cell r="F657">
            <v>502</v>
          </cell>
          <cell r="G657">
            <v>3</v>
          </cell>
          <cell r="H657">
            <v>467761</v>
          </cell>
          <cell r="I657">
            <v>51993614</v>
          </cell>
          <cell r="J657" t="str">
            <v>FU</v>
          </cell>
          <cell r="K657" t="str">
            <v>SILVIA DEYANIRA RODRIGUEZ GUTIERREZ</v>
          </cell>
          <cell r="L657" t="str">
            <v>MENSUAL</v>
          </cell>
          <cell r="M657">
            <v>43465</v>
          </cell>
          <cell r="N657">
            <v>43300</v>
          </cell>
          <cell r="O657" t="str">
            <v>COMPRA CATEGORIA B</v>
          </cell>
          <cell r="P657" t="str">
            <v>VI</v>
          </cell>
          <cell r="Q657">
            <v>502</v>
          </cell>
          <cell r="R657" t="str">
            <v>Bogota</v>
          </cell>
          <cell r="S657" t="str">
            <v>FBS</v>
          </cell>
        </row>
        <row r="658">
          <cell r="A658">
            <v>16178</v>
          </cell>
          <cell r="B658" t="str">
            <v>Activo</v>
          </cell>
          <cell r="C658">
            <v>4500000</v>
          </cell>
          <cell r="D658">
            <v>2361398.27</v>
          </cell>
          <cell r="E658">
            <v>4</v>
          </cell>
          <cell r="F658">
            <v>564</v>
          </cell>
          <cell r="G658">
            <v>2</v>
          </cell>
          <cell r="H658">
            <v>1264933</v>
          </cell>
          <cell r="I658">
            <v>10254020</v>
          </cell>
          <cell r="J658" t="str">
            <v>FU</v>
          </cell>
          <cell r="K658" t="str">
            <v>Francisco Jesus Benavides Bolaños</v>
          </cell>
          <cell r="L658" t="str">
            <v>SEMESTRAL</v>
          </cell>
          <cell r="M658">
            <v>43496</v>
          </cell>
          <cell r="N658">
            <v>42937</v>
          </cell>
          <cell r="O658" t="str">
            <v>BI HOGAR CATEGORIA D</v>
          </cell>
          <cell r="P658" t="str">
            <v>BI</v>
          </cell>
          <cell r="Q658">
            <v>564</v>
          </cell>
          <cell r="R658" t="str">
            <v>Bojaca</v>
          </cell>
          <cell r="S658" t="str">
            <v>CGR</v>
          </cell>
        </row>
        <row r="659">
          <cell r="A659">
            <v>16177</v>
          </cell>
          <cell r="B659" t="str">
            <v>Activo</v>
          </cell>
          <cell r="C659">
            <v>2296368</v>
          </cell>
          <cell r="D659">
            <v>1638615.67</v>
          </cell>
          <cell r="E659">
            <v>48</v>
          </cell>
          <cell r="F659">
            <v>541</v>
          </cell>
          <cell r="G659">
            <v>16</v>
          </cell>
          <cell r="H659">
            <v>58847</v>
          </cell>
          <cell r="I659">
            <v>51758825</v>
          </cell>
          <cell r="J659" t="str">
            <v>FU</v>
          </cell>
          <cell r="K659" t="str">
            <v>OFELIA ESPERANZA SALGADO ACEVEDO</v>
          </cell>
          <cell r="L659" t="str">
            <v>MENSUAL</v>
          </cell>
          <cell r="M659">
            <v>43465</v>
          </cell>
          <cell r="N659">
            <v>42937</v>
          </cell>
          <cell r="O659" t="str">
            <v>BI EDUCACION CATEGORIA E</v>
          </cell>
          <cell r="P659" t="str">
            <v>BI</v>
          </cell>
          <cell r="Q659">
            <v>541</v>
          </cell>
          <cell r="R659" t="str">
            <v>Bogota</v>
          </cell>
          <cell r="S659" t="str">
            <v>CGR</v>
          </cell>
        </row>
        <row r="660">
          <cell r="A660">
            <v>16175</v>
          </cell>
          <cell r="B660" t="str">
            <v>Activo</v>
          </cell>
          <cell r="C660">
            <v>9500000</v>
          </cell>
          <cell r="D660">
            <v>4985185.34</v>
          </cell>
          <cell r="E660">
            <v>4</v>
          </cell>
          <cell r="F660">
            <v>564</v>
          </cell>
          <cell r="G660">
            <v>2</v>
          </cell>
          <cell r="H660">
            <v>2670415</v>
          </cell>
          <cell r="I660">
            <v>45427665</v>
          </cell>
          <cell r="J660" t="str">
            <v>FU</v>
          </cell>
          <cell r="K660" t="str">
            <v>MARTHA NATIVIDAD ROMERO JULIO</v>
          </cell>
          <cell r="L660" t="str">
            <v>SEMESTRAL</v>
          </cell>
          <cell r="M660">
            <v>43524</v>
          </cell>
          <cell r="N660">
            <v>42955</v>
          </cell>
          <cell r="O660" t="str">
            <v>BI HOGAR CATEGORIA D</v>
          </cell>
          <cell r="P660" t="str">
            <v>BI</v>
          </cell>
          <cell r="Q660">
            <v>564</v>
          </cell>
          <cell r="R660" t="str">
            <v>Bogota</v>
          </cell>
          <cell r="S660" t="str">
            <v>CGR</v>
          </cell>
        </row>
        <row r="661">
          <cell r="A661">
            <v>16174</v>
          </cell>
          <cell r="B661" t="str">
            <v>Activo</v>
          </cell>
          <cell r="C661">
            <v>4000000</v>
          </cell>
          <cell r="D661">
            <v>2319947.89</v>
          </cell>
          <cell r="E661">
            <v>36</v>
          </cell>
          <cell r="F661">
            <v>538</v>
          </cell>
          <cell r="G661">
            <v>16</v>
          </cell>
          <cell r="H661">
            <v>122732</v>
          </cell>
          <cell r="I661">
            <v>52768177</v>
          </cell>
          <cell r="J661" t="str">
            <v>FU</v>
          </cell>
          <cell r="K661" t="str">
            <v>Angie Krislayne Vergara Rivera</v>
          </cell>
          <cell r="L661" t="str">
            <v>MENSUAL</v>
          </cell>
          <cell r="M661">
            <v>43465</v>
          </cell>
          <cell r="N661">
            <v>42937</v>
          </cell>
          <cell r="O661" t="str">
            <v>BI EDUCACION CATEGORIA B</v>
          </cell>
          <cell r="P661" t="str">
            <v>BI</v>
          </cell>
          <cell r="Q661">
            <v>538</v>
          </cell>
          <cell r="R661" t="str">
            <v>Mosquera</v>
          </cell>
          <cell r="S661" t="str">
            <v>FBS</v>
          </cell>
        </row>
        <row r="662">
          <cell r="A662">
            <v>16173</v>
          </cell>
          <cell r="B662" t="str">
            <v>Activo</v>
          </cell>
          <cell r="C662">
            <v>8500000</v>
          </cell>
          <cell r="D662">
            <v>4460427.7300000004</v>
          </cell>
          <cell r="E662">
            <v>4</v>
          </cell>
          <cell r="F662">
            <v>564</v>
          </cell>
          <cell r="G662">
            <v>2</v>
          </cell>
          <cell r="H662">
            <v>2389317</v>
          </cell>
          <cell r="I662">
            <v>79385586</v>
          </cell>
          <cell r="J662" t="str">
            <v>FU</v>
          </cell>
          <cell r="K662" t="str">
            <v>MIGUEL ANTONIO PEÑA CARRILLO</v>
          </cell>
          <cell r="L662" t="str">
            <v>SEMESTRAL</v>
          </cell>
          <cell r="M662">
            <v>43496</v>
          </cell>
          <cell r="N662">
            <v>42937</v>
          </cell>
          <cell r="O662" t="str">
            <v>BI HOGAR CATEGORIA D</v>
          </cell>
          <cell r="P662" t="str">
            <v>BI</v>
          </cell>
          <cell r="Q662">
            <v>564</v>
          </cell>
          <cell r="R662" t="str">
            <v>Mosquera</v>
          </cell>
          <cell r="S662" t="str">
            <v>CGR</v>
          </cell>
        </row>
        <row r="663">
          <cell r="A663">
            <v>16172</v>
          </cell>
          <cell r="B663" t="str">
            <v>Activo</v>
          </cell>
          <cell r="C663">
            <v>2799900</v>
          </cell>
          <cell r="D663">
            <v>459363.54</v>
          </cell>
          <cell r="E663">
            <v>24</v>
          </cell>
          <cell r="F663">
            <v>562</v>
          </cell>
          <cell r="G663">
            <v>17</v>
          </cell>
          <cell r="H663">
            <v>67052</v>
          </cell>
          <cell r="I663">
            <v>52542621</v>
          </cell>
          <cell r="J663" t="str">
            <v>FU</v>
          </cell>
          <cell r="K663" t="str">
            <v>ANGELA ANDREA CORREDOR SIERRA</v>
          </cell>
          <cell r="L663" t="str">
            <v>MENSUAL</v>
          </cell>
          <cell r="M663">
            <v>43496</v>
          </cell>
          <cell r="N663">
            <v>42937</v>
          </cell>
          <cell r="O663" t="str">
            <v>BI HOGAR CATEGORIA B</v>
          </cell>
          <cell r="P663" t="str">
            <v>BI</v>
          </cell>
          <cell r="Q663">
            <v>562</v>
          </cell>
          <cell r="R663" t="str">
            <v>Bogota</v>
          </cell>
          <cell r="S663" t="str">
            <v>CGR</v>
          </cell>
        </row>
        <row r="664">
          <cell r="A664">
            <v>16171</v>
          </cell>
          <cell r="B664" t="str">
            <v>Activo</v>
          </cell>
          <cell r="C664">
            <v>3900000</v>
          </cell>
          <cell r="D664">
            <v>2019343.14</v>
          </cell>
          <cell r="E664">
            <v>4</v>
          </cell>
          <cell r="F664">
            <v>562</v>
          </cell>
          <cell r="G664">
            <v>2</v>
          </cell>
          <cell r="H664">
            <v>1059333</v>
          </cell>
          <cell r="I664">
            <v>43806607</v>
          </cell>
          <cell r="J664" t="str">
            <v>FU</v>
          </cell>
          <cell r="K664" t="str">
            <v>ROSE MARY OVIEDO VEGA</v>
          </cell>
          <cell r="L664" t="str">
            <v>SEMESTRAL</v>
          </cell>
          <cell r="M664">
            <v>43496</v>
          </cell>
          <cell r="N664">
            <v>42937</v>
          </cell>
          <cell r="O664" t="str">
            <v>BI HOGAR CATEGORIA B</v>
          </cell>
          <cell r="P664" t="str">
            <v>BI</v>
          </cell>
          <cell r="Q664">
            <v>562</v>
          </cell>
          <cell r="R664" t="str">
            <v>Bogota</v>
          </cell>
          <cell r="S664" t="str">
            <v>FBS</v>
          </cell>
        </row>
        <row r="665">
          <cell r="A665">
            <v>16170</v>
          </cell>
          <cell r="B665" t="str">
            <v>Activo</v>
          </cell>
          <cell r="C665">
            <v>2300000</v>
          </cell>
          <cell r="D665">
            <v>1600917.94</v>
          </cell>
          <cell r="E665">
            <v>48</v>
          </cell>
          <cell r="F665">
            <v>562</v>
          </cell>
          <cell r="G665">
            <v>16</v>
          </cell>
          <cell r="H665">
            <v>54700</v>
          </cell>
          <cell r="I665">
            <v>74282463</v>
          </cell>
          <cell r="J665" t="str">
            <v>FU</v>
          </cell>
          <cell r="K665" t="str">
            <v>VICTOR MIGUEL SALCEDO ALFONSO</v>
          </cell>
          <cell r="L665" t="str">
            <v>MENSUAL</v>
          </cell>
          <cell r="M665">
            <v>43465</v>
          </cell>
          <cell r="N665">
            <v>42937</v>
          </cell>
          <cell r="O665" t="str">
            <v>BI HOGAR CATEGORIA B</v>
          </cell>
          <cell r="P665" t="str">
            <v>BI</v>
          </cell>
          <cell r="Q665">
            <v>562</v>
          </cell>
          <cell r="R665" t="str">
            <v>Soacha</v>
          </cell>
          <cell r="S665" t="str">
            <v>FBS</v>
          </cell>
        </row>
        <row r="666">
          <cell r="A666">
            <v>16169</v>
          </cell>
          <cell r="B666" t="str">
            <v>Activo</v>
          </cell>
          <cell r="C666">
            <v>2000000</v>
          </cell>
          <cell r="D666">
            <v>416198.44</v>
          </cell>
          <cell r="E666">
            <v>20</v>
          </cell>
          <cell r="F666">
            <v>561</v>
          </cell>
          <cell r="G666">
            <v>16</v>
          </cell>
          <cell r="H666">
            <v>105254</v>
          </cell>
          <cell r="I666">
            <v>1004611662</v>
          </cell>
          <cell r="J666" t="str">
            <v>FU</v>
          </cell>
          <cell r="K666" t="str">
            <v>DIANA MARIA LANDAZURI PRECIADO</v>
          </cell>
          <cell r="L666" t="str">
            <v>MENSUAL</v>
          </cell>
          <cell r="M666">
            <v>43465</v>
          </cell>
          <cell r="N666">
            <v>42937</v>
          </cell>
          <cell r="O666" t="str">
            <v>BI HOGAR CATEGORIA A</v>
          </cell>
          <cell r="P666" t="str">
            <v>BI</v>
          </cell>
          <cell r="Q666">
            <v>561</v>
          </cell>
          <cell r="R666" t="str">
            <v>Bogota</v>
          </cell>
          <cell r="S666" t="str">
            <v>FBS</v>
          </cell>
        </row>
        <row r="667">
          <cell r="A667">
            <v>16167</v>
          </cell>
          <cell r="B667" t="str">
            <v>Activo</v>
          </cell>
          <cell r="C667">
            <v>6450000</v>
          </cell>
          <cell r="D667">
            <v>3354894.47</v>
          </cell>
          <cell r="E667">
            <v>4</v>
          </cell>
          <cell r="F667">
            <v>563</v>
          </cell>
          <cell r="G667">
            <v>2</v>
          </cell>
          <cell r="H667">
            <v>1772428</v>
          </cell>
          <cell r="I667">
            <v>51923314</v>
          </cell>
          <cell r="J667" t="str">
            <v>FU</v>
          </cell>
          <cell r="K667" t="str">
            <v>MARIEN ASTRID VEGA BUSTOS</v>
          </cell>
          <cell r="L667" t="str">
            <v>SEMESTRAL</v>
          </cell>
          <cell r="M667">
            <v>43496</v>
          </cell>
          <cell r="N667">
            <v>42937</v>
          </cell>
          <cell r="O667" t="str">
            <v>BI HOGAR CATEGORIA C</v>
          </cell>
          <cell r="P667" t="str">
            <v>BI</v>
          </cell>
          <cell r="Q667">
            <v>563</v>
          </cell>
          <cell r="R667" t="str">
            <v>Bogota</v>
          </cell>
          <cell r="S667" t="str">
            <v>CGR</v>
          </cell>
        </row>
        <row r="668">
          <cell r="A668">
            <v>16166</v>
          </cell>
          <cell r="B668" t="str">
            <v>Activo</v>
          </cell>
          <cell r="C668">
            <v>7300000</v>
          </cell>
          <cell r="D668">
            <v>3830716.99</v>
          </cell>
          <cell r="E668">
            <v>4</v>
          </cell>
          <cell r="F668">
            <v>564</v>
          </cell>
          <cell r="G668">
            <v>2</v>
          </cell>
          <cell r="H668">
            <v>2052003</v>
          </cell>
          <cell r="I668">
            <v>52065452</v>
          </cell>
          <cell r="J668" t="str">
            <v>FU</v>
          </cell>
          <cell r="K668" t="str">
            <v>SANDRA PATRICIA VILLAMIZAR MARTINEZ</v>
          </cell>
          <cell r="L668" t="str">
            <v>SEMESTRAL</v>
          </cell>
          <cell r="M668">
            <v>43496</v>
          </cell>
          <cell r="N668">
            <v>42937</v>
          </cell>
          <cell r="O668" t="str">
            <v>BI HOGAR CATEGORIA D</v>
          </cell>
          <cell r="P668" t="str">
            <v>BI</v>
          </cell>
          <cell r="Q668">
            <v>564</v>
          </cell>
          <cell r="R668" t="str">
            <v>Bogota</v>
          </cell>
          <cell r="S668" t="str">
            <v>CGR</v>
          </cell>
        </row>
        <row r="669">
          <cell r="A669">
            <v>16165</v>
          </cell>
          <cell r="B669" t="str">
            <v>Activo</v>
          </cell>
          <cell r="C669">
            <v>8400000</v>
          </cell>
          <cell r="D669">
            <v>2952743.66</v>
          </cell>
          <cell r="E669">
            <v>3</v>
          </cell>
          <cell r="F669">
            <v>547</v>
          </cell>
          <cell r="G669">
            <v>2</v>
          </cell>
          <cell r="H669">
            <v>3106214</v>
          </cell>
          <cell r="I669">
            <v>37920420</v>
          </cell>
          <cell r="J669" t="str">
            <v>FU</v>
          </cell>
          <cell r="K669" t="str">
            <v>ZOILA ROSA TORRES NOGUERA</v>
          </cell>
          <cell r="L669" t="str">
            <v>SEMESTRAL</v>
          </cell>
          <cell r="M669">
            <v>43496</v>
          </cell>
          <cell r="N669">
            <v>42937</v>
          </cell>
          <cell r="O669" t="str">
            <v>BI RECREACION  CATEGORIA E</v>
          </cell>
          <cell r="P669" t="str">
            <v>BI</v>
          </cell>
          <cell r="Q669">
            <v>547</v>
          </cell>
          <cell r="R669" t="str">
            <v>Bogota</v>
          </cell>
          <cell r="S669" t="str">
            <v>CGR</v>
          </cell>
        </row>
        <row r="670">
          <cell r="A670">
            <v>16164</v>
          </cell>
          <cell r="B670" t="str">
            <v>Activo</v>
          </cell>
          <cell r="C670">
            <v>5800000</v>
          </cell>
          <cell r="D670">
            <v>3016796.23</v>
          </cell>
          <cell r="E670">
            <v>4</v>
          </cell>
          <cell r="F670">
            <v>563</v>
          </cell>
          <cell r="G670">
            <v>2</v>
          </cell>
          <cell r="H670">
            <v>1593811</v>
          </cell>
          <cell r="I670">
            <v>41577733</v>
          </cell>
          <cell r="J670" t="str">
            <v>FU</v>
          </cell>
          <cell r="K670" t="str">
            <v>ANA MARIA ECHEVERRY CUETO</v>
          </cell>
          <cell r="L670" t="str">
            <v>SEMESTRAL</v>
          </cell>
          <cell r="M670">
            <v>43496</v>
          </cell>
          <cell r="N670">
            <v>42937</v>
          </cell>
          <cell r="O670" t="str">
            <v>BI HOGAR CATEGORIA C</v>
          </cell>
          <cell r="P670" t="str">
            <v>BI</v>
          </cell>
          <cell r="Q670">
            <v>563</v>
          </cell>
          <cell r="R670" t="str">
            <v>Bogota</v>
          </cell>
          <cell r="S670" t="str">
            <v>CGR</v>
          </cell>
        </row>
        <row r="671">
          <cell r="A671">
            <v>16163</v>
          </cell>
          <cell r="B671" t="str">
            <v>Activo</v>
          </cell>
          <cell r="C671">
            <v>9500000</v>
          </cell>
          <cell r="D671">
            <v>4985185.34</v>
          </cell>
          <cell r="E671">
            <v>4</v>
          </cell>
          <cell r="F671">
            <v>564</v>
          </cell>
          <cell r="G671">
            <v>2</v>
          </cell>
          <cell r="H671">
            <v>2670415</v>
          </cell>
          <cell r="I671">
            <v>37251933</v>
          </cell>
          <cell r="J671" t="str">
            <v>FU</v>
          </cell>
          <cell r="K671" t="str">
            <v>ELIANA CORZO MORGUESZTERN</v>
          </cell>
          <cell r="L671" t="str">
            <v>SEMESTRAL</v>
          </cell>
          <cell r="M671">
            <v>43496</v>
          </cell>
          <cell r="N671">
            <v>42937</v>
          </cell>
          <cell r="O671" t="str">
            <v>BI HOGAR CATEGORIA D</v>
          </cell>
          <cell r="P671" t="str">
            <v>BI</v>
          </cell>
          <cell r="Q671">
            <v>564</v>
          </cell>
          <cell r="R671" t="str">
            <v>Bogota</v>
          </cell>
          <cell r="S671" t="str">
            <v>CGR</v>
          </cell>
        </row>
        <row r="672">
          <cell r="A672">
            <v>16162</v>
          </cell>
          <cell r="B672" t="str">
            <v>Activo</v>
          </cell>
          <cell r="C672">
            <v>11408927</v>
          </cell>
          <cell r="D672">
            <v>6038161.6100000003</v>
          </cell>
          <cell r="E672">
            <v>4</v>
          </cell>
          <cell r="F672">
            <v>548</v>
          </cell>
          <cell r="G672">
            <v>2</v>
          </cell>
          <cell r="H672">
            <v>3278256</v>
          </cell>
          <cell r="I672">
            <v>72182820</v>
          </cell>
          <cell r="J672" t="str">
            <v>FU</v>
          </cell>
          <cell r="K672" t="str">
            <v>HERMES WILFRIDO ALMANZA MARTINEZ</v>
          </cell>
          <cell r="L672" t="str">
            <v>SEMESTRAL</v>
          </cell>
          <cell r="M672">
            <v>43496</v>
          </cell>
          <cell r="N672">
            <v>42943</v>
          </cell>
          <cell r="O672" t="str">
            <v>BI  RECREACION  CATEGORIA F</v>
          </cell>
          <cell r="P672" t="str">
            <v>BI</v>
          </cell>
          <cell r="Q672">
            <v>548</v>
          </cell>
          <cell r="R672" t="str">
            <v>Barranquilla</v>
          </cell>
          <cell r="S672" t="str">
            <v>CGR</v>
          </cell>
        </row>
        <row r="673">
          <cell r="A673">
            <v>16160</v>
          </cell>
          <cell r="B673" t="str">
            <v>Activo</v>
          </cell>
          <cell r="C673">
            <v>5800000</v>
          </cell>
          <cell r="D673">
            <v>3016796.23</v>
          </cell>
          <cell r="E673">
            <v>4</v>
          </cell>
          <cell r="F673">
            <v>563</v>
          </cell>
          <cell r="G673">
            <v>2</v>
          </cell>
          <cell r="H673">
            <v>1593811</v>
          </cell>
          <cell r="I673">
            <v>39949514</v>
          </cell>
          <cell r="J673" t="str">
            <v>FU</v>
          </cell>
          <cell r="K673" t="str">
            <v>ZULMA CRISTINA BULLA HERRERA</v>
          </cell>
          <cell r="L673" t="str">
            <v>SEMESTRAL</v>
          </cell>
          <cell r="M673">
            <v>43496</v>
          </cell>
          <cell r="N673">
            <v>42943</v>
          </cell>
          <cell r="O673" t="str">
            <v>BI HOGAR CATEGORIA C</v>
          </cell>
          <cell r="P673" t="str">
            <v>BI</v>
          </cell>
          <cell r="Q673">
            <v>563</v>
          </cell>
          <cell r="R673" t="str">
            <v>Yopal</v>
          </cell>
          <cell r="S673" t="str">
            <v>CGR</v>
          </cell>
        </row>
        <row r="674">
          <cell r="A674">
            <v>16159</v>
          </cell>
          <cell r="B674" t="str">
            <v>Activo</v>
          </cell>
          <cell r="C674">
            <v>4761687</v>
          </cell>
          <cell r="D674">
            <v>1015471.89</v>
          </cell>
          <cell r="E674">
            <v>20</v>
          </cell>
          <cell r="F674">
            <v>564</v>
          </cell>
          <cell r="G674">
            <v>16</v>
          </cell>
          <cell r="H674">
            <v>258880</v>
          </cell>
          <cell r="I674">
            <v>46374723</v>
          </cell>
          <cell r="J674" t="str">
            <v>FU</v>
          </cell>
          <cell r="K674" t="str">
            <v>SANDRA LILIANA BERDUGO RINCÓN</v>
          </cell>
          <cell r="L674" t="str">
            <v>MENSUAL</v>
          </cell>
          <cell r="M674">
            <v>43465</v>
          </cell>
          <cell r="N674">
            <v>42943</v>
          </cell>
          <cell r="O674" t="str">
            <v>BI HOGAR CATEGORIA D</v>
          </cell>
          <cell r="P674" t="str">
            <v>BI</v>
          </cell>
          <cell r="Q674">
            <v>564</v>
          </cell>
          <cell r="R674" t="str">
            <v>Yopal</v>
          </cell>
          <cell r="S674" t="str">
            <v>CGR</v>
          </cell>
        </row>
        <row r="675">
          <cell r="A675">
            <v>16158</v>
          </cell>
          <cell r="B675" t="str">
            <v>Activo</v>
          </cell>
          <cell r="C675">
            <v>11000000</v>
          </cell>
          <cell r="D675">
            <v>5797196.3600000003</v>
          </cell>
          <cell r="E675">
            <v>4</v>
          </cell>
          <cell r="F675">
            <v>565</v>
          </cell>
          <cell r="G675">
            <v>2</v>
          </cell>
          <cell r="H675">
            <v>3126484</v>
          </cell>
          <cell r="I675">
            <v>12618398</v>
          </cell>
          <cell r="J675" t="str">
            <v>FU</v>
          </cell>
          <cell r="K675" t="str">
            <v>BERNARDO GAVIRIA TINOCO</v>
          </cell>
          <cell r="L675" t="str">
            <v>SEMESTRAL</v>
          </cell>
          <cell r="M675">
            <v>43496</v>
          </cell>
          <cell r="N675">
            <v>42937</v>
          </cell>
          <cell r="O675" t="str">
            <v>BI HOGAR CATEGORIA E</v>
          </cell>
          <cell r="P675" t="str">
            <v>BI</v>
          </cell>
          <cell r="Q675">
            <v>565</v>
          </cell>
          <cell r="R675" t="str">
            <v>Bogota</v>
          </cell>
          <cell r="S675" t="str">
            <v>CGR</v>
          </cell>
        </row>
        <row r="676">
          <cell r="A676">
            <v>16157</v>
          </cell>
          <cell r="B676" t="str">
            <v>Activo</v>
          </cell>
          <cell r="C676">
            <v>3450000</v>
          </cell>
          <cell r="D676">
            <v>1778096.77</v>
          </cell>
          <cell r="E676">
            <v>4</v>
          </cell>
          <cell r="F676">
            <v>561</v>
          </cell>
          <cell r="G676">
            <v>2</v>
          </cell>
          <cell r="H676">
            <v>926109</v>
          </cell>
          <cell r="I676">
            <v>59793967</v>
          </cell>
          <cell r="J676" t="str">
            <v>FU</v>
          </cell>
          <cell r="K676" t="str">
            <v>FANNY ROSALINA MELO</v>
          </cell>
          <cell r="L676" t="str">
            <v>SEMESTRAL</v>
          </cell>
          <cell r="M676">
            <v>43496</v>
          </cell>
          <cell r="N676">
            <v>42941</v>
          </cell>
          <cell r="O676" t="str">
            <v>BI HOGAR CATEGORIA A</v>
          </cell>
          <cell r="P676" t="str">
            <v>BI</v>
          </cell>
          <cell r="Q676">
            <v>561</v>
          </cell>
          <cell r="R676" t="str">
            <v>Bogota</v>
          </cell>
          <cell r="S676" t="str">
            <v>CGR</v>
          </cell>
        </row>
        <row r="677">
          <cell r="A677">
            <v>16156</v>
          </cell>
          <cell r="B677" t="str">
            <v>Activo</v>
          </cell>
          <cell r="C677">
            <v>7400000</v>
          </cell>
          <cell r="D677">
            <v>3883188.55</v>
          </cell>
          <cell r="E677">
            <v>4</v>
          </cell>
          <cell r="F677">
            <v>564</v>
          </cell>
          <cell r="G677">
            <v>2</v>
          </cell>
          <cell r="H677">
            <v>2080111</v>
          </cell>
          <cell r="I677">
            <v>54251908</v>
          </cell>
          <cell r="J677" t="str">
            <v>FU</v>
          </cell>
          <cell r="K677" t="str">
            <v>MARIA CRISTINA RAMIREZ MOSQUERA</v>
          </cell>
          <cell r="L677" t="str">
            <v>SEMESTRAL</v>
          </cell>
          <cell r="M677">
            <v>43496</v>
          </cell>
          <cell r="N677">
            <v>42937</v>
          </cell>
          <cell r="O677" t="str">
            <v>BI HOGAR CATEGORIA D</v>
          </cell>
          <cell r="P677" t="str">
            <v>BI</v>
          </cell>
          <cell r="Q677">
            <v>564</v>
          </cell>
          <cell r="R677" t="str">
            <v>Pereira</v>
          </cell>
          <cell r="S677" t="str">
            <v>CGR</v>
          </cell>
        </row>
        <row r="678">
          <cell r="A678">
            <v>16155</v>
          </cell>
          <cell r="B678" t="str">
            <v>Activo</v>
          </cell>
          <cell r="C678">
            <v>9500000</v>
          </cell>
          <cell r="D678">
            <v>4985185.34</v>
          </cell>
          <cell r="E678">
            <v>4</v>
          </cell>
          <cell r="F678">
            <v>558</v>
          </cell>
          <cell r="G678">
            <v>2</v>
          </cell>
          <cell r="H678">
            <v>2670415</v>
          </cell>
          <cell r="I678">
            <v>12115231</v>
          </cell>
          <cell r="J678" t="str">
            <v>FU</v>
          </cell>
          <cell r="K678" t="str">
            <v>ORLANDO PASCUAS TAMAYO</v>
          </cell>
          <cell r="L678" t="str">
            <v>SEMESTRAL</v>
          </cell>
          <cell r="M678">
            <v>43496</v>
          </cell>
          <cell r="N678">
            <v>42941</v>
          </cell>
          <cell r="O678" t="str">
            <v>BI SALUD  CATEGORIA D</v>
          </cell>
          <cell r="P678" t="str">
            <v>BI</v>
          </cell>
          <cell r="Q678">
            <v>558</v>
          </cell>
          <cell r="R678" t="str">
            <v>Neiva</v>
          </cell>
          <cell r="S678" t="str">
            <v>CGR</v>
          </cell>
        </row>
        <row r="679">
          <cell r="A679">
            <v>16154</v>
          </cell>
          <cell r="B679" t="str">
            <v>Activo</v>
          </cell>
          <cell r="C679">
            <v>2700000</v>
          </cell>
          <cell r="D679">
            <v>1967258.64</v>
          </cell>
          <cell r="E679">
            <v>48</v>
          </cell>
          <cell r="F679">
            <v>546</v>
          </cell>
          <cell r="G679">
            <v>15</v>
          </cell>
          <cell r="H679">
            <v>67914</v>
          </cell>
          <cell r="I679">
            <v>63430727</v>
          </cell>
          <cell r="J679" t="str">
            <v>FU</v>
          </cell>
          <cell r="K679" t="str">
            <v>ALIX RUBIELA CACERES SOLANO</v>
          </cell>
          <cell r="L679" t="str">
            <v>MENSUAL</v>
          </cell>
          <cell r="M679">
            <v>43434</v>
          </cell>
          <cell r="N679">
            <v>42941</v>
          </cell>
          <cell r="O679" t="str">
            <v>BI RECREACION  CATEGORIA D</v>
          </cell>
          <cell r="P679" t="str">
            <v>BI</v>
          </cell>
          <cell r="Q679">
            <v>546</v>
          </cell>
          <cell r="R679" t="str">
            <v>Floridablanca</v>
          </cell>
          <cell r="S679" t="str">
            <v>CGR</v>
          </cell>
        </row>
        <row r="680">
          <cell r="A680">
            <v>16152</v>
          </cell>
          <cell r="B680" t="str">
            <v>Activo</v>
          </cell>
          <cell r="C680">
            <v>3000000</v>
          </cell>
          <cell r="D680">
            <v>1553339.07</v>
          </cell>
          <cell r="E680">
            <v>4</v>
          </cell>
          <cell r="F680">
            <v>562</v>
          </cell>
          <cell r="G680">
            <v>2</v>
          </cell>
          <cell r="H680">
            <v>814868</v>
          </cell>
          <cell r="I680">
            <v>3054948</v>
          </cell>
          <cell r="J680" t="str">
            <v>FU</v>
          </cell>
          <cell r="K680" t="str">
            <v>HENRY NORBERTO SANCHEZ RODRIGUEZ</v>
          </cell>
          <cell r="L680" t="str">
            <v>SEMESTRAL</v>
          </cell>
          <cell r="M680">
            <v>43524</v>
          </cell>
          <cell r="N680">
            <v>42955</v>
          </cell>
          <cell r="O680" t="str">
            <v>BI HOGAR CATEGORIA B</v>
          </cell>
          <cell r="P680" t="str">
            <v>BI</v>
          </cell>
          <cell r="Q680">
            <v>562</v>
          </cell>
          <cell r="R680" t="str">
            <v>Bogota</v>
          </cell>
          <cell r="S680" t="str">
            <v>CGR</v>
          </cell>
        </row>
        <row r="681">
          <cell r="A681">
            <v>16148</v>
          </cell>
          <cell r="B681" t="str">
            <v>Activo</v>
          </cell>
          <cell r="C681">
            <v>4000000</v>
          </cell>
          <cell r="D681">
            <v>2099019.46</v>
          </cell>
          <cell r="E681">
            <v>4</v>
          </cell>
          <cell r="F681">
            <v>552</v>
          </cell>
          <cell r="G681">
            <v>2</v>
          </cell>
          <cell r="H681">
            <v>1124385</v>
          </cell>
          <cell r="I681">
            <v>34510983</v>
          </cell>
          <cell r="J681" t="str">
            <v>FU</v>
          </cell>
          <cell r="K681" t="str">
            <v>OLGA MARIA LAURIDO CHACON</v>
          </cell>
          <cell r="L681" t="str">
            <v>SEMESTRAL</v>
          </cell>
          <cell r="M681">
            <v>43496</v>
          </cell>
          <cell r="N681">
            <v>42937</v>
          </cell>
          <cell r="O681" t="str">
            <v>BI MEJORAS LOCATIVAS  CATEGORIA D</v>
          </cell>
          <cell r="P681" t="str">
            <v>BI</v>
          </cell>
          <cell r="Q681">
            <v>552</v>
          </cell>
          <cell r="R681" t="str">
            <v>Puerto Tejada</v>
          </cell>
          <cell r="S681" t="str">
            <v>CGR</v>
          </cell>
        </row>
        <row r="682">
          <cell r="A682">
            <v>16147</v>
          </cell>
          <cell r="B682" t="str">
            <v>Activo</v>
          </cell>
          <cell r="C682">
            <v>2500000</v>
          </cell>
          <cell r="D682">
            <v>871907.66</v>
          </cell>
          <cell r="E682">
            <v>24</v>
          </cell>
          <cell r="F682">
            <v>562</v>
          </cell>
          <cell r="G682">
            <v>17</v>
          </cell>
          <cell r="H682">
            <v>111672</v>
          </cell>
          <cell r="I682">
            <v>51993614</v>
          </cell>
          <cell r="J682" t="str">
            <v>FU</v>
          </cell>
          <cell r="K682" t="str">
            <v>SILVIA DEYANIRA RODRIGUEZ GUTIERREZ</v>
          </cell>
          <cell r="L682" t="str">
            <v>MENSUAL</v>
          </cell>
          <cell r="M682">
            <v>43496</v>
          </cell>
          <cell r="N682">
            <v>42937</v>
          </cell>
          <cell r="O682" t="str">
            <v>BI HOGAR CATEGORIA B</v>
          </cell>
          <cell r="P682" t="str">
            <v>BI</v>
          </cell>
          <cell r="Q682">
            <v>562</v>
          </cell>
          <cell r="R682" t="str">
            <v>Bogota</v>
          </cell>
          <cell r="S682" t="str">
            <v>FBS</v>
          </cell>
        </row>
        <row r="683">
          <cell r="A683">
            <v>16146</v>
          </cell>
          <cell r="B683" t="str">
            <v>Activo</v>
          </cell>
          <cell r="C683">
            <v>5398396</v>
          </cell>
          <cell r="D683">
            <v>3632351.78</v>
          </cell>
          <cell r="E683">
            <v>48</v>
          </cell>
          <cell r="F683">
            <v>537</v>
          </cell>
          <cell r="G683">
            <v>17</v>
          </cell>
          <cell r="H683">
            <v>126016</v>
          </cell>
          <cell r="I683">
            <v>51850435</v>
          </cell>
          <cell r="J683" t="str">
            <v>FU</v>
          </cell>
          <cell r="K683" t="str">
            <v>CLAUDIA ROCIO SANCHEZ ROMERO</v>
          </cell>
          <cell r="L683" t="str">
            <v>MENSUAL</v>
          </cell>
          <cell r="M683">
            <v>43496</v>
          </cell>
          <cell r="N683">
            <v>42937</v>
          </cell>
          <cell r="O683" t="str">
            <v>BI EDUCACION  CATEGORIA A</v>
          </cell>
          <cell r="P683" t="str">
            <v>BI</v>
          </cell>
          <cell r="Q683">
            <v>537</v>
          </cell>
          <cell r="R683" t="str">
            <v>Bogota</v>
          </cell>
          <cell r="S683" t="str">
            <v>FBS</v>
          </cell>
        </row>
        <row r="684">
          <cell r="A684">
            <v>16145</v>
          </cell>
          <cell r="B684" t="str">
            <v>Activo</v>
          </cell>
          <cell r="C684">
            <v>4200000</v>
          </cell>
          <cell r="D684">
            <v>2943978.44</v>
          </cell>
          <cell r="E684">
            <v>48</v>
          </cell>
          <cell r="F684">
            <v>563</v>
          </cell>
          <cell r="G684">
            <v>16</v>
          </cell>
          <cell r="H684">
            <v>101797</v>
          </cell>
          <cell r="I684">
            <v>51614555</v>
          </cell>
          <cell r="J684" t="str">
            <v>FU</v>
          </cell>
          <cell r="K684" t="str">
            <v>NELSA SALGUERO MARTINEZ</v>
          </cell>
          <cell r="L684" t="str">
            <v>MENSUAL</v>
          </cell>
          <cell r="M684">
            <v>43465</v>
          </cell>
          <cell r="N684">
            <v>42943</v>
          </cell>
          <cell r="O684" t="str">
            <v>BI HOGAR CATEGORIA C</v>
          </cell>
          <cell r="P684" t="str">
            <v>BI</v>
          </cell>
          <cell r="Q684">
            <v>563</v>
          </cell>
          <cell r="R684" t="str">
            <v>Florencia</v>
          </cell>
          <cell r="S684" t="str">
            <v>CGR</v>
          </cell>
        </row>
        <row r="685">
          <cell r="A685">
            <v>16144</v>
          </cell>
          <cell r="B685" t="str">
            <v>Activo</v>
          </cell>
          <cell r="C685">
            <v>7000000</v>
          </cell>
          <cell r="D685">
            <v>3673291.79</v>
          </cell>
          <cell r="E685">
            <v>4</v>
          </cell>
          <cell r="F685">
            <v>564</v>
          </cell>
          <cell r="G685">
            <v>2</v>
          </cell>
          <cell r="H685">
            <v>1967674</v>
          </cell>
          <cell r="I685">
            <v>52365624</v>
          </cell>
          <cell r="J685" t="str">
            <v>FU</v>
          </cell>
          <cell r="K685" t="str">
            <v>DIANA YISED QUESADA ALVIS</v>
          </cell>
          <cell r="L685" t="str">
            <v>SEMESTRAL</v>
          </cell>
          <cell r="M685">
            <v>43496</v>
          </cell>
          <cell r="N685">
            <v>42941</v>
          </cell>
          <cell r="O685" t="str">
            <v>BI HOGAR CATEGORIA D</v>
          </cell>
          <cell r="P685" t="str">
            <v>BI</v>
          </cell>
          <cell r="Q685">
            <v>564</v>
          </cell>
          <cell r="R685" t="str">
            <v>Suba</v>
          </cell>
          <cell r="S685" t="str">
            <v>CGR</v>
          </cell>
        </row>
        <row r="686">
          <cell r="A686">
            <v>16143</v>
          </cell>
          <cell r="B686" t="str">
            <v>Activo</v>
          </cell>
          <cell r="C686">
            <v>9500000</v>
          </cell>
          <cell r="D686">
            <v>4985185.34</v>
          </cell>
          <cell r="E686">
            <v>4</v>
          </cell>
          <cell r="F686">
            <v>564</v>
          </cell>
          <cell r="G686">
            <v>2</v>
          </cell>
          <cell r="H686">
            <v>2670415</v>
          </cell>
          <cell r="I686">
            <v>78691875</v>
          </cell>
          <cell r="J686" t="str">
            <v>FU</v>
          </cell>
          <cell r="K686" t="str">
            <v>MARCO AURELIO MANTILLA MARTINEZ</v>
          </cell>
          <cell r="L686" t="str">
            <v>SEMESTRAL</v>
          </cell>
          <cell r="M686">
            <v>43496</v>
          </cell>
          <cell r="N686">
            <v>42937</v>
          </cell>
          <cell r="O686" t="str">
            <v>BI HOGAR CATEGORIA D</v>
          </cell>
          <cell r="P686" t="str">
            <v>BI</v>
          </cell>
          <cell r="Q686">
            <v>564</v>
          </cell>
          <cell r="R686" t="str">
            <v>Bogota</v>
          </cell>
          <cell r="S686" t="str">
            <v>CGR</v>
          </cell>
        </row>
        <row r="687">
          <cell r="A687">
            <v>16141</v>
          </cell>
          <cell r="B687" t="str">
            <v>Activo</v>
          </cell>
          <cell r="C687">
            <v>5129300</v>
          </cell>
          <cell r="D687">
            <v>2691629.57</v>
          </cell>
          <cell r="E687">
            <v>4</v>
          </cell>
          <cell r="F687">
            <v>540</v>
          </cell>
          <cell r="G687">
            <v>2</v>
          </cell>
          <cell r="H687">
            <v>1441827</v>
          </cell>
          <cell r="I687">
            <v>51660734</v>
          </cell>
          <cell r="J687" t="str">
            <v>FU</v>
          </cell>
          <cell r="K687" t="str">
            <v>ANA KELLY ROJAS CUBILLOS</v>
          </cell>
          <cell r="L687" t="str">
            <v>SEMESTRAL</v>
          </cell>
          <cell r="M687">
            <v>43496</v>
          </cell>
          <cell r="N687">
            <v>42943</v>
          </cell>
          <cell r="O687" t="str">
            <v>BI EDUCACION  CATEGORIA D</v>
          </cell>
          <cell r="P687" t="str">
            <v>BI</v>
          </cell>
          <cell r="Q687">
            <v>540</v>
          </cell>
          <cell r="R687" t="str">
            <v>Bogota</v>
          </cell>
          <cell r="S687" t="str">
            <v>CGR</v>
          </cell>
        </row>
        <row r="688">
          <cell r="A688">
            <v>16140</v>
          </cell>
          <cell r="B688" t="str">
            <v>Activo</v>
          </cell>
          <cell r="C688">
            <v>3450000</v>
          </cell>
          <cell r="D688">
            <v>1778096.77</v>
          </cell>
          <cell r="E688">
            <v>4</v>
          </cell>
          <cell r="F688">
            <v>561</v>
          </cell>
          <cell r="G688">
            <v>2</v>
          </cell>
          <cell r="H688">
            <v>926109</v>
          </cell>
          <cell r="I688">
            <v>36376064</v>
          </cell>
          <cell r="J688" t="str">
            <v>FU</v>
          </cell>
          <cell r="K688" t="str">
            <v>AMELIA VALENCIA QUEBRADA</v>
          </cell>
          <cell r="L688" t="str">
            <v>SEMESTRAL</v>
          </cell>
          <cell r="M688">
            <v>43496</v>
          </cell>
          <cell r="N688">
            <v>42943</v>
          </cell>
          <cell r="O688" t="str">
            <v>BI HOGAR CATEGORIA A</v>
          </cell>
          <cell r="P688" t="str">
            <v>BI</v>
          </cell>
          <cell r="Q688">
            <v>561</v>
          </cell>
          <cell r="R688" t="str">
            <v>Neiva</v>
          </cell>
          <cell r="S688" t="str">
            <v>CGR</v>
          </cell>
        </row>
        <row r="689">
          <cell r="A689">
            <v>16139</v>
          </cell>
          <cell r="B689" t="str">
            <v>Activo</v>
          </cell>
          <cell r="C689">
            <v>8500000</v>
          </cell>
          <cell r="D689">
            <v>4460427.7300000004</v>
          </cell>
          <cell r="E689">
            <v>4</v>
          </cell>
          <cell r="F689">
            <v>546</v>
          </cell>
          <cell r="G689">
            <v>2</v>
          </cell>
          <cell r="H689">
            <v>2389317</v>
          </cell>
          <cell r="I689">
            <v>92520933</v>
          </cell>
          <cell r="J689" t="str">
            <v>FU</v>
          </cell>
          <cell r="K689" t="str">
            <v>ARNEDO BLANCO PEDRO JAVIER</v>
          </cell>
          <cell r="L689" t="str">
            <v>SEMESTRAL</v>
          </cell>
          <cell r="M689">
            <v>43496</v>
          </cell>
          <cell r="N689">
            <v>42937</v>
          </cell>
          <cell r="O689" t="str">
            <v>BI RECREACION  CATEGORIA D</v>
          </cell>
          <cell r="P689" t="str">
            <v>BI</v>
          </cell>
          <cell r="Q689">
            <v>546</v>
          </cell>
          <cell r="R689" t="str">
            <v>Valledupar</v>
          </cell>
          <cell r="S689" t="str">
            <v>CGR</v>
          </cell>
        </row>
        <row r="690">
          <cell r="A690">
            <v>16138</v>
          </cell>
          <cell r="B690" t="str">
            <v>Activo</v>
          </cell>
          <cell r="C690">
            <v>9265000</v>
          </cell>
          <cell r="D690">
            <v>4903493.1100000003</v>
          </cell>
          <cell r="E690">
            <v>4</v>
          </cell>
          <cell r="F690">
            <v>542</v>
          </cell>
          <cell r="G690">
            <v>2</v>
          </cell>
          <cell r="H690">
            <v>2662218</v>
          </cell>
          <cell r="I690">
            <v>80295439</v>
          </cell>
          <cell r="J690" t="str">
            <v>FU</v>
          </cell>
          <cell r="K690" t="str">
            <v>PEDRO PABLO PADILLA CASTRO</v>
          </cell>
          <cell r="L690" t="str">
            <v>SEMESTRAL</v>
          </cell>
          <cell r="M690">
            <v>43496</v>
          </cell>
          <cell r="N690">
            <v>42941</v>
          </cell>
          <cell r="O690" t="str">
            <v>BI EDUCACION  CATEGORIA F</v>
          </cell>
          <cell r="P690" t="str">
            <v>BI</v>
          </cell>
          <cell r="Q690">
            <v>542</v>
          </cell>
          <cell r="R690" t="str">
            <v>Bogota</v>
          </cell>
          <cell r="S690" t="str">
            <v>CGR</v>
          </cell>
        </row>
        <row r="691">
          <cell r="A691">
            <v>16137</v>
          </cell>
          <cell r="B691" t="str">
            <v>Activo</v>
          </cell>
          <cell r="C691">
            <v>12172330</v>
          </cell>
          <cell r="D691">
            <v>7283884.0999999996</v>
          </cell>
          <cell r="E691">
            <v>36</v>
          </cell>
          <cell r="F691">
            <v>542</v>
          </cell>
          <cell r="G691">
            <v>16</v>
          </cell>
          <cell r="H691">
            <v>401413</v>
          </cell>
          <cell r="I691">
            <v>79446974</v>
          </cell>
          <cell r="J691" t="str">
            <v>FU</v>
          </cell>
          <cell r="K691" t="str">
            <v>ADOLFO WEYBAR SINISTERRA BONILLA</v>
          </cell>
          <cell r="L691" t="str">
            <v>MENSUAL</v>
          </cell>
          <cell r="M691">
            <v>43465</v>
          </cell>
          <cell r="N691">
            <v>42943</v>
          </cell>
          <cell r="O691" t="str">
            <v>BI EDUCACION  CATEGORIA F</v>
          </cell>
          <cell r="P691" t="str">
            <v>BI</v>
          </cell>
          <cell r="Q691">
            <v>542</v>
          </cell>
          <cell r="R691" t="str">
            <v>Bogota</v>
          </cell>
          <cell r="S691" t="str">
            <v>CGR</v>
          </cell>
        </row>
        <row r="692">
          <cell r="A692">
            <v>16136</v>
          </cell>
          <cell r="B692" t="str">
            <v>Activo</v>
          </cell>
          <cell r="C692">
            <v>9500000</v>
          </cell>
          <cell r="D692">
            <v>4985185.34</v>
          </cell>
          <cell r="E692">
            <v>4</v>
          </cell>
          <cell r="F692">
            <v>564</v>
          </cell>
          <cell r="G692">
            <v>2</v>
          </cell>
          <cell r="H692">
            <v>2670415</v>
          </cell>
          <cell r="I692">
            <v>55057376</v>
          </cell>
          <cell r="J692" t="str">
            <v>FU</v>
          </cell>
          <cell r="K692" t="str">
            <v>MARLENY IBARRA NUNEZ</v>
          </cell>
          <cell r="L692" t="str">
            <v>SEMESTRAL</v>
          </cell>
          <cell r="M692">
            <v>43496</v>
          </cell>
          <cell r="N692">
            <v>42937</v>
          </cell>
          <cell r="O692" t="str">
            <v>BI HOGAR CATEGORIA D</v>
          </cell>
          <cell r="P692" t="str">
            <v>BI</v>
          </cell>
          <cell r="Q692">
            <v>564</v>
          </cell>
          <cell r="R692" t="str">
            <v>Bogota</v>
          </cell>
          <cell r="S692" t="str">
            <v>CGR</v>
          </cell>
        </row>
        <row r="693">
          <cell r="A693">
            <v>16135</v>
          </cell>
          <cell r="B693" t="str">
            <v>Activo</v>
          </cell>
          <cell r="C693">
            <v>3400000</v>
          </cell>
          <cell r="D693">
            <v>2317231.65</v>
          </cell>
          <cell r="E693">
            <v>48</v>
          </cell>
          <cell r="F693">
            <v>563</v>
          </cell>
          <cell r="G693">
            <v>17</v>
          </cell>
          <cell r="H693">
            <v>82461</v>
          </cell>
          <cell r="I693">
            <v>79458976</v>
          </cell>
          <cell r="J693" t="str">
            <v>FU</v>
          </cell>
          <cell r="K693" t="str">
            <v>JOSE GERMAN MACIAS BUSTOS</v>
          </cell>
          <cell r="L693" t="str">
            <v>MENSUAL</v>
          </cell>
          <cell r="M693">
            <v>43496</v>
          </cell>
          <cell r="N693">
            <v>42937</v>
          </cell>
          <cell r="O693" t="str">
            <v>BI HOGAR CATEGORIA C</v>
          </cell>
          <cell r="P693" t="str">
            <v>BI</v>
          </cell>
          <cell r="Q693">
            <v>563</v>
          </cell>
          <cell r="R693" t="str">
            <v>Bogota</v>
          </cell>
          <cell r="S693" t="str">
            <v>FBS</v>
          </cell>
        </row>
        <row r="694">
          <cell r="A694">
            <v>16133</v>
          </cell>
          <cell r="B694" t="str">
            <v>Activo</v>
          </cell>
          <cell r="C694">
            <v>6000000</v>
          </cell>
          <cell r="D694">
            <v>2131845.08</v>
          </cell>
          <cell r="E694">
            <v>24</v>
          </cell>
          <cell r="F694">
            <v>540</v>
          </cell>
          <cell r="G694">
            <v>16</v>
          </cell>
          <cell r="H694">
            <v>276000</v>
          </cell>
          <cell r="I694">
            <v>45561309</v>
          </cell>
          <cell r="J694" t="str">
            <v>FU</v>
          </cell>
          <cell r="K694" t="str">
            <v>MARGARITA ROSA DORIA HERNANDEZ</v>
          </cell>
          <cell r="L694" t="str">
            <v>MENSUAL</v>
          </cell>
          <cell r="M694">
            <v>43465</v>
          </cell>
          <cell r="N694">
            <v>42937</v>
          </cell>
          <cell r="O694" t="str">
            <v>BI EDUCACION  CATEGORIA D</v>
          </cell>
          <cell r="P694" t="str">
            <v>BI</v>
          </cell>
          <cell r="Q694">
            <v>540</v>
          </cell>
          <cell r="R694" t="str">
            <v>Barranquilla</v>
          </cell>
          <cell r="S694" t="str">
            <v>CGR</v>
          </cell>
        </row>
        <row r="695">
          <cell r="A695">
            <v>16132</v>
          </cell>
          <cell r="B695" t="str">
            <v>Activo</v>
          </cell>
          <cell r="C695">
            <v>6263880</v>
          </cell>
          <cell r="D695">
            <v>4393546.05</v>
          </cell>
          <cell r="E695">
            <v>48</v>
          </cell>
          <cell r="F695">
            <v>563</v>
          </cell>
          <cell r="G695">
            <v>16</v>
          </cell>
          <cell r="H695">
            <v>151920</v>
          </cell>
          <cell r="I695">
            <v>37279372</v>
          </cell>
          <cell r="J695" t="str">
            <v>FU</v>
          </cell>
          <cell r="K695" t="str">
            <v>DORIS PRIETO MARIÑO</v>
          </cell>
          <cell r="L695" t="str">
            <v>MENSUAL</v>
          </cell>
          <cell r="M695">
            <v>43465</v>
          </cell>
          <cell r="N695">
            <v>42937</v>
          </cell>
          <cell r="O695" t="str">
            <v>BI HOGAR CATEGORIA C</v>
          </cell>
          <cell r="P695" t="str">
            <v>BI</v>
          </cell>
          <cell r="Q695">
            <v>563</v>
          </cell>
          <cell r="R695" t="str">
            <v>Bogota</v>
          </cell>
          <cell r="S695" t="str">
            <v>FBS</v>
          </cell>
        </row>
        <row r="696">
          <cell r="A696">
            <v>16131</v>
          </cell>
          <cell r="B696" t="str">
            <v>Activo</v>
          </cell>
          <cell r="C696">
            <v>9737864</v>
          </cell>
          <cell r="D696">
            <v>6825761.9299999997</v>
          </cell>
          <cell r="E696">
            <v>48</v>
          </cell>
          <cell r="F696">
            <v>563</v>
          </cell>
          <cell r="G696">
            <v>16</v>
          </cell>
          <cell r="H696">
            <v>236021</v>
          </cell>
          <cell r="I696">
            <v>79276352</v>
          </cell>
          <cell r="J696" t="str">
            <v>FU</v>
          </cell>
          <cell r="K696" t="str">
            <v>JOSE FELIX ESTRADA RODRIGUEZ</v>
          </cell>
          <cell r="L696" t="str">
            <v>MENSUAL</v>
          </cell>
          <cell r="M696">
            <v>43465</v>
          </cell>
          <cell r="N696">
            <v>42937</v>
          </cell>
          <cell r="O696" t="str">
            <v>BI HOGAR CATEGORIA C</v>
          </cell>
          <cell r="P696" t="str">
            <v>BI</v>
          </cell>
          <cell r="Q696">
            <v>563</v>
          </cell>
          <cell r="R696" t="str">
            <v>Bogota</v>
          </cell>
          <cell r="S696" t="str">
            <v>CGR</v>
          </cell>
        </row>
        <row r="697">
          <cell r="A697">
            <v>16129</v>
          </cell>
          <cell r="B697" t="str">
            <v>Activo</v>
          </cell>
          <cell r="C697">
            <v>4200000</v>
          </cell>
          <cell r="D697">
            <v>2174680.9500000002</v>
          </cell>
          <cell r="E697">
            <v>4</v>
          </cell>
          <cell r="F697">
            <v>562</v>
          </cell>
          <cell r="G697">
            <v>2</v>
          </cell>
          <cell r="H697">
            <v>1140818</v>
          </cell>
          <cell r="I697">
            <v>79660912</v>
          </cell>
          <cell r="J697" t="str">
            <v>FU</v>
          </cell>
          <cell r="K697" t="str">
            <v>ALEXANDER MARIN DUQUE</v>
          </cell>
          <cell r="L697" t="str">
            <v>SEMESTRAL</v>
          </cell>
          <cell r="M697">
            <v>43496</v>
          </cell>
          <cell r="N697">
            <v>42937</v>
          </cell>
          <cell r="O697" t="str">
            <v>BI HOGAR CATEGORIA B</v>
          </cell>
          <cell r="P697" t="str">
            <v>BI</v>
          </cell>
          <cell r="Q697">
            <v>562</v>
          </cell>
          <cell r="R697" t="str">
            <v>Bogota</v>
          </cell>
          <cell r="S697" t="str">
            <v>FBS</v>
          </cell>
        </row>
        <row r="698">
          <cell r="A698">
            <v>16128</v>
          </cell>
          <cell r="B698" t="str">
            <v>Activo</v>
          </cell>
          <cell r="C698">
            <v>10000000</v>
          </cell>
          <cell r="D698">
            <v>7090951.9299999997</v>
          </cell>
          <cell r="E698">
            <v>48</v>
          </cell>
          <cell r="F698">
            <v>552</v>
          </cell>
          <cell r="G698">
            <v>16</v>
          </cell>
          <cell r="H698">
            <v>251517</v>
          </cell>
          <cell r="I698">
            <v>91265203</v>
          </cell>
          <cell r="J698" t="str">
            <v>FU</v>
          </cell>
          <cell r="K698" t="str">
            <v>LIBARDO LIZCANO PULIDO</v>
          </cell>
          <cell r="L698" t="str">
            <v>MENSUAL</v>
          </cell>
          <cell r="M698">
            <v>43465</v>
          </cell>
          <cell r="N698">
            <v>42941</v>
          </cell>
          <cell r="O698" t="str">
            <v>BI MEJORAS LOCATIVAS  CATEGORIA D</v>
          </cell>
          <cell r="P698" t="str">
            <v>BI</v>
          </cell>
          <cell r="Q698">
            <v>552</v>
          </cell>
          <cell r="R698" t="str">
            <v>Bogota</v>
          </cell>
          <cell r="S698" t="str">
            <v>CGR</v>
          </cell>
        </row>
        <row r="699">
          <cell r="A699">
            <v>16127</v>
          </cell>
          <cell r="B699" t="str">
            <v>Activo</v>
          </cell>
          <cell r="C699">
            <v>4500000</v>
          </cell>
          <cell r="D699">
            <v>3155553.04</v>
          </cell>
          <cell r="E699">
            <v>48</v>
          </cell>
          <cell r="F699">
            <v>557</v>
          </cell>
          <cell r="G699">
            <v>16</v>
          </cell>
          <cell r="H699">
            <v>109074</v>
          </cell>
          <cell r="I699">
            <v>45425086</v>
          </cell>
          <cell r="J699" t="str">
            <v>FU</v>
          </cell>
          <cell r="K699" t="str">
            <v>GLORIA ISABEL LOPEZ GARCIA</v>
          </cell>
          <cell r="L699" t="str">
            <v>MENSUAL</v>
          </cell>
          <cell r="M699">
            <v>43465</v>
          </cell>
          <cell r="N699">
            <v>42941</v>
          </cell>
          <cell r="O699" t="str">
            <v>BI SALUD CATEGORIA C</v>
          </cell>
          <cell r="P699" t="str">
            <v>BI</v>
          </cell>
          <cell r="Q699">
            <v>557</v>
          </cell>
          <cell r="R699" t="str">
            <v>Cartagena</v>
          </cell>
          <cell r="S699" t="str">
            <v>CGR</v>
          </cell>
        </row>
        <row r="700">
          <cell r="A700">
            <v>16124</v>
          </cell>
          <cell r="B700" t="str">
            <v>Activo</v>
          </cell>
          <cell r="C700">
            <v>8336202</v>
          </cell>
          <cell r="D700">
            <v>5773268.6500000004</v>
          </cell>
          <cell r="E700">
            <v>48</v>
          </cell>
          <cell r="F700">
            <v>549</v>
          </cell>
          <cell r="G700">
            <v>16</v>
          </cell>
          <cell r="H700">
            <v>194466</v>
          </cell>
          <cell r="I700">
            <v>39778255</v>
          </cell>
          <cell r="J700" t="str">
            <v>FU</v>
          </cell>
          <cell r="K700" t="str">
            <v>SENY ROMERO GARCIA</v>
          </cell>
          <cell r="L700" t="str">
            <v>MENSUAL</v>
          </cell>
          <cell r="M700">
            <v>43465</v>
          </cell>
          <cell r="N700">
            <v>42941</v>
          </cell>
          <cell r="O700" t="str">
            <v>BI MEJORAS LOCATIVAS CATEGORIA A</v>
          </cell>
          <cell r="P700" t="str">
            <v>BI</v>
          </cell>
          <cell r="Q700">
            <v>549</v>
          </cell>
          <cell r="R700" t="str">
            <v>Cartagena</v>
          </cell>
          <cell r="S700" t="str">
            <v>CGR</v>
          </cell>
        </row>
        <row r="701">
          <cell r="A701">
            <v>16123</v>
          </cell>
          <cell r="B701" t="str">
            <v>Activo</v>
          </cell>
          <cell r="C701">
            <v>6084400</v>
          </cell>
          <cell r="D701">
            <v>3192819.23</v>
          </cell>
          <cell r="E701">
            <v>4</v>
          </cell>
          <cell r="F701">
            <v>552</v>
          </cell>
          <cell r="G701">
            <v>2</v>
          </cell>
          <cell r="H701">
            <v>1710301</v>
          </cell>
          <cell r="I701">
            <v>63503831</v>
          </cell>
          <cell r="J701" t="str">
            <v>FU</v>
          </cell>
          <cell r="K701" t="str">
            <v>MARTHA JENITH ABRIL BAEZ</v>
          </cell>
          <cell r="L701" t="str">
            <v>SEMESTRAL</v>
          </cell>
          <cell r="M701">
            <v>43496</v>
          </cell>
          <cell r="N701">
            <v>42943</v>
          </cell>
          <cell r="O701" t="str">
            <v>BI MEJORAS LOCATIVAS  CATEGORIA D</v>
          </cell>
          <cell r="P701" t="str">
            <v>BI</v>
          </cell>
          <cell r="Q701">
            <v>552</v>
          </cell>
          <cell r="R701" t="str">
            <v>Florencia</v>
          </cell>
          <cell r="S701" t="str">
            <v>CGR</v>
          </cell>
        </row>
        <row r="702">
          <cell r="A702">
            <v>16122</v>
          </cell>
          <cell r="B702" t="str">
            <v>Activo</v>
          </cell>
          <cell r="C702">
            <v>8000000</v>
          </cell>
          <cell r="D702">
            <v>4198049.4000000004</v>
          </cell>
          <cell r="E702">
            <v>4</v>
          </cell>
          <cell r="F702">
            <v>564</v>
          </cell>
          <cell r="G702">
            <v>2</v>
          </cell>
          <cell r="H702">
            <v>2248772</v>
          </cell>
          <cell r="I702">
            <v>35520214</v>
          </cell>
          <cell r="J702" t="str">
            <v>FU</v>
          </cell>
          <cell r="K702" t="str">
            <v>ANA ADELINA DUARTE QUINTERO</v>
          </cell>
          <cell r="L702" t="str">
            <v>SEMESTRAL</v>
          </cell>
          <cell r="M702">
            <v>43496</v>
          </cell>
          <cell r="N702">
            <v>42937</v>
          </cell>
          <cell r="O702" t="str">
            <v>BI HOGAR CATEGORIA D</v>
          </cell>
          <cell r="P702" t="str">
            <v>BI</v>
          </cell>
          <cell r="Q702">
            <v>564</v>
          </cell>
          <cell r="R702" t="str">
            <v>Facatativa</v>
          </cell>
          <cell r="S702" t="str">
            <v>FBS</v>
          </cell>
        </row>
        <row r="703">
          <cell r="A703">
            <v>16121</v>
          </cell>
          <cell r="B703" t="str">
            <v>Activo</v>
          </cell>
          <cell r="C703">
            <v>10991983</v>
          </cell>
          <cell r="D703">
            <v>8009664.4699999997</v>
          </cell>
          <cell r="E703">
            <v>48</v>
          </cell>
          <cell r="F703">
            <v>552</v>
          </cell>
          <cell r="G703">
            <v>15</v>
          </cell>
          <cell r="H703">
            <v>276507</v>
          </cell>
          <cell r="I703">
            <v>3718971</v>
          </cell>
          <cell r="J703" t="str">
            <v>FU</v>
          </cell>
          <cell r="K703" t="str">
            <v>CLAUDIO M MARTINEZ GUTIERREZ</v>
          </cell>
          <cell r="L703" t="str">
            <v>MENSUAL</v>
          </cell>
          <cell r="M703">
            <v>43465</v>
          </cell>
          <cell r="N703">
            <v>42955</v>
          </cell>
          <cell r="O703" t="str">
            <v>BI MEJORAS LOCATIVAS  CATEGORIA D</v>
          </cell>
          <cell r="P703" t="str">
            <v>BI</v>
          </cell>
          <cell r="Q703">
            <v>552</v>
          </cell>
          <cell r="R703" t="str">
            <v>Baranoa</v>
          </cell>
          <cell r="S703" t="str">
            <v>CGR</v>
          </cell>
        </row>
        <row r="704">
          <cell r="A704">
            <v>16120</v>
          </cell>
          <cell r="B704" t="str">
            <v>Activo</v>
          </cell>
          <cell r="C704">
            <v>10991983</v>
          </cell>
          <cell r="D704">
            <v>7795407.8399999999</v>
          </cell>
          <cell r="E704">
            <v>48</v>
          </cell>
          <cell r="F704">
            <v>564</v>
          </cell>
          <cell r="G704">
            <v>16</v>
          </cell>
          <cell r="H704">
            <v>276480</v>
          </cell>
          <cell r="I704">
            <v>32510205</v>
          </cell>
          <cell r="J704" t="str">
            <v>FU</v>
          </cell>
          <cell r="K704" t="str">
            <v>MIRYAM CECILIA RICAURTE VILLA</v>
          </cell>
          <cell r="L704" t="str">
            <v>MENSUAL</v>
          </cell>
          <cell r="M704">
            <v>43465</v>
          </cell>
          <cell r="N704">
            <v>42937</v>
          </cell>
          <cell r="O704" t="str">
            <v>BI HOGAR CATEGORIA D</v>
          </cell>
          <cell r="P704" t="str">
            <v>BI</v>
          </cell>
          <cell r="Q704">
            <v>564</v>
          </cell>
          <cell r="R704" t="str">
            <v>Itagui</v>
          </cell>
          <cell r="S704" t="str">
            <v>CGR</v>
          </cell>
        </row>
        <row r="705">
          <cell r="A705">
            <v>16113</v>
          </cell>
          <cell r="B705" t="str">
            <v>Activo</v>
          </cell>
          <cell r="C705">
            <v>9613825</v>
          </cell>
          <cell r="D705">
            <v>6629870.75</v>
          </cell>
          <cell r="E705">
            <v>48</v>
          </cell>
          <cell r="F705">
            <v>564</v>
          </cell>
          <cell r="G705">
            <v>17</v>
          </cell>
          <cell r="H705">
            <v>241816</v>
          </cell>
          <cell r="I705">
            <v>86069356</v>
          </cell>
          <cell r="J705" t="str">
            <v>FU</v>
          </cell>
          <cell r="K705" t="str">
            <v>HERNAN DARIO PINILLA VELASQUEZ</v>
          </cell>
          <cell r="L705" t="str">
            <v>MENSUAL</v>
          </cell>
          <cell r="M705">
            <v>43496</v>
          </cell>
          <cell r="N705">
            <v>42937</v>
          </cell>
          <cell r="O705" t="str">
            <v>BI HOGAR CATEGORIA D</v>
          </cell>
          <cell r="P705" t="str">
            <v>BI</v>
          </cell>
          <cell r="Q705">
            <v>564</v>
          </cell>
          <cell r="R705" t="str">
            <v>Villavicencio</v>
          </cell>
          <cell r="S705" t="str">
            <v>CGR</v>
          </cell>
        </row>
        <row r="706">
          <cell r="A706">
            <v>16112</v>
          </cell>
          <cell r="B706" t="str">
            <v>Activo</v>
          </cell>
          <cell r="C706">
            <v>6345000</v>
          </cell>
          <cell r="D706">
            <v>3329576.32</v>
          </cell>
          <cell r="E706">
            <v>4</v>
          </cell>
          <cell r="F706">
            <v>564</v>
          </cell>
          <cell r="G706">
            <v>2</v>
          </cell>
          <cell r="H706">
            <v>1783556</v>
          </cell>
          <cell r="I706">
            <v>63347616</v>
          </cell>
          <cell r="J706" t="str">
            <v>FU</v>
          </cell>
          <cell r="K706" t="str">
            <v>AMPARO MENDOZA HERNANDEZ</v>
          </cell>
          <cell r="L706" t="str">
            <v>SEMESTRAL</v>
          </cell>
          <cell r="M706">
            <v>43465</v>
          </cell>
          <cell r="N706">
            <v>42913</v>
          </cell>
          <cell r="O706" t="str">
            <v>BI HOGAR CATEGORIA D</v>
          </cell>
          <cell r="P706" t="str">
            <v>BI</v>
          </cell>
          <cell r="Q706">
            <v>564</v>
          </cell>
          <cell r="R706" t="str">
            <v>Floridablanca</v>
          </cell>
          <cell r="S706" t="str">
            <v>CGR</v>
          </cell>
        </row>
        <row r="707">
          <cell r="A707">
            <v>16111</v>
          </cell>
          <cell r="B707" t="str">
            <v>Activo</v>
          </cell>
          <cell r="C707">
            <v>8000000</v>
          </cell>
          <cell r="D707">
            <v>4198049.4000000004</v>
          </cell>
          <cell r="E707">
            <v>4</v>
          </cell>
          <cell r="F707">
            <v>564</v>
          </cell>
          <cell r="G707">
            <v>2</v>
          </cell>
          <cell r="H707">
            <v>2248772</v>
          </cell>
          <cell r="I707">
            <v>71640897</v>
          </cell>
          <cell r="J707" t="str">
            <v>FU</v>
          </cell>
          <cell r="K707" t="str">
            <v>FRAY ALONSO JIMENES CARDONA</v>
          </cell>
          <cell r="L707" t="str">
            <v>SEMESTRAL</v>
          </cell>
          <cell r="M707">
            <v>43465</v>
          </cell>
          <cell r="N707">
            <v>42913</v>
          </cell>
          <cell r="O707" t="str">
            <v>BI HOGAR CATEGORIA D</v>
          </cell>
          <cell r="P707" t="str">
            <v>BI</v>
          </cell>
          <cell r="Q707">
            <v>564</v>
          </cell>
          <cell r="R707" t="str">
            <v>Medellin</v>
          </cell>
          <cell r="S707" t="str">
            <v>CGR</v>
          </cell>
        </row>
        <row r="708">
          <cell r="A708">
            <v>16110</v>
          </cell>
          <cell r="B708" t="str">
            <v>Activo</v>
          </cell>
          <cell r="C708">
            <v>9500000</v>
          </cell>
          <cell r="D708">
            <v>4985185.34</v>
          </cell>
          <cell r="E708">
            <v>4</v>
          </cell>
          <cell r="F708">
            <v>564</v>
          </cell>
          <cell r="G708">
            <v>2</v>
          </cell>
          <cell r="H708">
            <v>2670415</v>
          </cell>
          <cell r="I708">
            <v>30738285</v>
          </cell>
          <cell r="J708" t="str">
            <v>FU</v>
          </cell>
          <cell r="K708" t="str">
            <v>Ayda Cecilia Díaz Bravo</v>
          </cell>
          <cell r="L708" t="str">
            <v>SEMESTRAL</v>
          </cell>
          <cell r="M708">
            <v>43465</v>
          </cell>
          <cell r="N708">
            <v>42913</v>
          </cell>
          <cell r="O708" t="str">
            <v>BI HOGAR CATEGORIA D</v>
          </cell>
          <cell r="P708" t="str">
            <v>BI</v>
          </cell>
          <cell r="Q708">
            <v>564</v>
          </cell>
          <cell r="R708" t="str">
            <v>Pasto</v>
          </cell>
          <cell r="S708" t="str">
            <v>CGR</v>
          </cell>
        </row>
        <row r="709">
          <cell r="A709">
            <v>16108</v>
          </cell>
          <cell r="B709" t="str">
            <v>Activo</v>
          </cell>
          <cell r="C709">
            <v>10991983</v>
          </cell>
          <cell r="D709">
            <v>7584063.7800000003</v>
          </cell>
          <cell r="E709">
            <v>48</v>
          </cell>
          <cell r="F709">
            <v>540</v>
          </cell>
          <cell r="G709">
            <v>17</v>
          </cell>
          <cell r="H709">
            <v>276619</v>
          </cell>
          <cell r="I709">
            <v>63497151</v>
          </cell>
          <cell r="J709" t="str">
            <v>FU</v>
          </cell>
          <cell r="K709" t="str">
            <v>TERESA ROA SANDOVAL</v>
          </cell>
          <cell r="L709" t="str">
            <v>MENSUAL</v>
          </cell>
          <cell r="M709">
            <v>43465</v>
          </cell>
          <cell r="N709">
            <v>42909</v>
          </cell>
          <cell r="O709" t="str">
            <v>BI EDUCACION  CATEGORIA D</v>
          </cell>
          <cell r="P709" t="str">
            <v>BI</v>
          </cell>
          <cell r="Q709">
            <v>540</v>
          </cell>
          <cell r="R709" t="str">
            <v>Bogota</v>
          </cell>
          <cell r="S709" t="str">
            <v>CGR</v>
          </cell>
        </row>
        <row r="710">
          <cell r="A710">
            <v>16107</v>
          </cell>
          <cell r="B710" t="str">
            <v>Activo</v>
          </cell>
          <cell r="C710">
            <v>3000000</v>
          </cell>
          <cell r="D710">
            <v>1560413.28</v>
          </cell>
          <cell r="E710">
            <v>4</v>
          </cell>
          <cell r="F710">
            <v>563</v>
          </cell>
          <cell r="G710">
            <v>2</v>
          </cell>
          <cell r="H710">
            <v>824386</v>
          </cell>
          <cell r="I710">
            <v>40779005</v>
          </cell>
          <cell r="J710" t="str">
            <v>FU</v>
          </cell>
          <cell r="K710" t="str">
            <v>ADRIANA TRUJILLO BRIÑEZ</v>
          </cell>
          <cell r="L710" t="str">
            <v>SEMESTRAL</v>
          </cell>
          <cell r="M710">
            <v>43465</v>
          </cell>
          <cell r="N710">
            <v>42909</v>
          </cell>
          <cell r="O710" t="str">
            <v>BI HOGAR CATEGORIA C</v>
          </cell>
          <cell r="P710" t="str">
            <v>BI</v>
          </cell>
          <cell r="Q710">
            <v>563</v>
          </cell>
          <cell r="R710" t="str">
            <v>Engativa</v>
          </cell>
          <cell r="S710" t="str">
            <v>CGR</v>
          </cell>
        </row>
        <row r="711">
          <cell r="A711">
            <v>16106</v>
          </cell>
          <cell r="B711" t="str">
            <v>Activo</v>
          </cell>
          <cell r="C711">
            <v>6000000</v>
          </cell>
          <cell r="D711">
            <v>3162103.37</v>
          </cell>
          <cell r="E711">
            <v>4</v>
          </cell>
          <cell r="F711">
            <v>565</v>
          </cell>
          <cell r="G711">
            <v>2</v>
          </cell>
          <cell r="H711">
            <v>1705355</v>
          </cell>
          <cell r="I711">
            <v>37930551</v>
          </cell>
          <cell r="J711" t="str">
            <v>FU</v>
          </cell>
          <cell r="K711" t="str">
            <v>MARIA ISABEL URRUTIA NARVAEZ</v>
          </cell>
          <cell r="L711" t="str">
            <v>SEMESTRAL</v>
          </cell>
          <cell r="M711">
            <v>43465</v>
          </cell>
          <cell r="N711">
            <v>42913</v>
          </cell>
          <cell r="O711" t="str">
            <v>BI HOGAR CATEGORIA E</v>
          </cell>
          <cell r="P711" t="str">
            <v>BI</v>
          </cell>
          <cell r="Q711">
            <v>565</v>
          </cell>
          <cell r="R711" t="str">
            <v>Bucaramanga</v>
          </cell>
          <cell r="S711" t="str">
            <v>CGR</v>
          </cell>
        </row>
        <row r="712">
          <cell r="A712">
            <v>16105</v>
          </cell>
          <cell r="B712" t="str">
            <v>Activo</v>
          </cell>
          <cell r="C712">
            <v>110936364</v>
          </cell>
          <cell r="D712">
            <v>110732012.89</v>
          </cell>
          <cell r="E712">
            <v>240</v>
          </cell>
          <cell r="F712">
            <v>504</v>
          </cell>
          <cell r="G712">
            <v>1</v>
          </cell>
          <cell r="H712">
            <v>902298</v>
          </cell>
          <cell r="I712">
            <v>46665944</v>
          </cell>
          <cell r="J712" t="str">
            <v>FU</v>
          </cell>
          <cell r="K712" t="str">
            <v>ELIZABETH PINTO CELY</v>
          </cell>
          <cell r="L712" t="str">
            <v>MENSUAL</v>
          </cell>
          <cell r="M712">
            <v>43465</v>
          </cell>
          <cell r="N712">
            <v>43354</v>
          </cell>
          <cell r="O712" t="str">
            <v>COMPRA  CATEGORIA D</v>
          </cell>
          <cell r="P712" t="str">
            <v>VI</v>
          </cell>
          <cell r="Q712">
            <v>504</v>
          </cell>
          <cell r="R712" t="str">
            <v>Bogota</v>
          </cell>
          <cell r="S712" t="str">
            <v>CGR</v>
          </cell>
        </row>
        <row r="713">
          <cell r="A713">
            <v>16104</v>
          </cell>
          <cell r="B713" t="str">
            <v>Activo</v>
          </cell>
          <cell r="C713">
            <v>7000000</v>
          </cell>
          <cell r="D713">
            <v>2449866.4900000002</v>
          </cell>
          <cell r="E713">
            <v>3</v>
          </cell>
          <cell r="F713">
            <v>564</v>
          </cell>
          <cell r="G713">
            <v>2</v>
          </cell>
          <cell r="H713">
            <v>2565502</v>
          </cell>
          <cell r="I713">
            <v>53094987</v>
          </cell>
          <cell r="J713" t="str">
            <v>FU</v>
          </cell>
          <cell r="K713" t="str">
            <v>LEYDY JOHANA HERNANDEZ CARDONA</v>
          </cell>
          <cell r="L713" t="str">
            <v>SEMESTRAL</v>
          </cell>
          <cell r="M713">
            <v>43465</v>
          </cell>
          <cell r="N713">
            <v>42909</v>
          </cell>
          <cell r="O713" t="str">
            <v>BI HOGAR CATEGORIA D</v>
          </cell>
          <cell r="P713" t="str">
            <v>BI</v>
          </cell>
          <cell r="Q713">
            <v>564</v>
          </cell>
          <cell r="R713" t="str">
            <v>Bogota</v>
          </cell>
          <cell r="S713" t="str">
            <v>CGR</v>
          </cell>
        </row>
        <row r="714">
          <cell r="A714">
            <v>16103</v>
          </cell>
          <cell r="B714" t="str">
            <v>Activo</v>
          </cell>
          <cell r="C714">
            <v>3000000</v>
          </cell>
          <cell r="D714">
            <v>1560413.28</v>
          </cell>
          <cell r="E714">
            <v>4</v>
          </cell>
          <cell r="F714">
            <v>563</v>
          </cell>
          <cell r="G714">
            <v>2</v>
          </cell>
          <cell r="H714">
            <v>824386</v>
          </cell>
          <cell r="I714">
            <v>52167350</v>
          </cell>
          <cell r="J714" t="str">
            <v>FU</v>
          </cell>
          <cell r="K714" t="str">
            <v>NELLY YAZMINA SANCHEZ CORENA</v>
          </cell>
          <cell r="L714" t="str">
            <v>SEMESTRAL</v>
          </cell>
          <cell r="M714">
            <v>43465</v>
          </cell>
          <cell r="N714">
            <v>42909</v>
          </cell>
          <cell r="O714" t="str">
            <v>BI HOGAR CATEGORIA C</v>
          </cell>
          <cell r="P714" t="str">
            <v>BI</v>
          </cell>
          <cell r="Q714">
            <v>563</v>
          </cell>
          <cell r="R714" t="str">
            <v>Bogota</v>
          </cell>
          <cell r="S714" t="str">
            <v>CGR</v>
          </cell>
        </row>
        <row r="715">
          <cell r="A715">
            <v>16102</v>
          </cell>
          <cell r="B715" t="str">
            <v>Activo</v>
          </cell>
          <cell r="C715">
            <v>5000000</v>
          </cell>
          <cell r="D715">
            <v>2623777.0699999998</v>
          </cell>
          <cell r="E715">
            <v>4</v>
          </cell>
          <cell r="F715">
            <v>564</v>
          </cell>
          <cell r="G715">
            <v>2</v>
          </cell>
          <cell r="H715">
            <v>1405482</v>
          </cell>
          <cell r="I715">
            <v>26861840</v>
          </cell>
          <cell r="J715" t="str">
            <v>FU</v>
          </cell>
          <cell r="K715" t="str">
            <v>Mariela del Rosario González de CRiado</v>
          </cell>
          <cell r="L715" t="str">
            <v>SEMESTRAL</v>
          </cell>
          <cell r="M715">
            <v>43465</v>
          </cell>
          <cell r="N715">
            <v>42913</v>
          </cell>
          <cell r="O715" t="str">
            <v>BI HOGAR CATEGORIA D</v>
          </cell>
          <cell r="P715" t="str">
            <v>BI</v>
          </cell>
          <cell r="Q715">
            <v>564</v>
          </cell>
          <cell r="R715" t="str">
            <v>Bucaramanga</v>
          </cell>
          <cell r="S715" t="str">
            <v>CGR</v>
          </cell>
        </row>
        <row r="716">
          <cell r="A716">
            <v>16101</v>
          </cell>
          <cell r="B716" t="str">
            <v>Activo</v>
          </cell>
          <cell r="C716">
            <v>9500000</v>
          </cell>
          <cell r="D716">
            <v>4985185.34</v>
          </cell>
          <cell r="E716">
            <v>4</v>
          </cell>
          <cell r="F716">
            <v>546</v>
          </cell>
          <cell r="G716">
            <v>2</v>
          </cell>
          <cell r="H716">
            <v>2670415</v>
          </cell>
          <cell r="I716">
            <v>79481793</v>
          </cell>
          <cell r="J716" t="str">
            <v>FU</v>
          </cell>
          <cell r="K716" t="str">
            <v>JUAN CARLOS MAYORGA MAYORGA</v>
          </cell>
          <cell r="L716" t="str">
            <v>SEMESTRAL</v>
          </cell>
          <cell r="M716">
            <v>43465</v>
          </cell>
          <cell r="N716">
            <v>42909</v>
          </cell>
          <cell r="O716" t="str">
            <v>BI RECREACION  CATEGORIA D</v>
          </cell>
          <cell r="P716" t="str">
            <v>BI</v>
          </cell>
          <cell r="Q716">
            <v>546</v>
          </cell>
          <cell r="R716" t="str">
            <v>Bogota</v>
          </cell>
          <cell r="S716" t="str">
            <v>CGR</v>
          </cell>
        </row>
        <row r="717">
          <cell r="A717">
            <v>16099</v>
          </cell>
          <cell r="B717" t="str">
            <v>Activo</v>
          </cell>
          <cell r="C717">
            <v>3000000</v>
          </cell>
          <cell r="D717">
            <v>937827.24</v>
          </cell>
          <cell r="E717">
            <v>24</v>
          </cell>
          <cell r="F717">
            <v>564</v>
          </cell>
          <cell r="G717">
            <v>17</v>
          </cell>
          <cell r="H717">
            <v>138167</v>
          </cell>
          <cell r="I717">
            <v>14267912</v>
          </cell>
          <cell r="J717" t="str">
            <v>FU</v>
          </cell>
          <cell r="K717" t="str">
            <v>David Cruz Aguirre</v>
          </cell>
          <cell r="L717" t="str">
            <v>MENSUAL</v>
          </cell>
          <cell r="M717">
            <v>43465</v>
          </cell>
          <cell r="N717">
            <v>42909</v>
          </cell>
          <cell r="O717" t="str">
            <v>BI HOGAR CATEGORIA D</v>
          </cell>
          <cell r="P717" t="str">
            <v>BI</v>
          </cell>
          <cell r="Q717">
            <v>564</v>
          </cell>
          <cell r="R717" t="str">
            <v>Bogota</v>
          </cell>
          <cell r="S717" t="str">
            <v>CGR</v>
          </cell>
        </row>
        <row r="718">
          <cell r="A718">
            <v>16097</v>
          </cell>
          <cell r="B718" t="str">
            <v>Activo</v>
          </cell>
          <cell r="C718">
            <v>2000000</v>
          </cell>
          <cell r="D718">
            <v>1049504.73</v>
          </cell>
          <cell r="E718">
            <v>4</v>
          </cell>
          <cell r="F718">
            <v>546</v>
          </cell>
          <cell r="G718">
            <v>2</v>
          </cell>
          <cell r="H718">
            <v>562193</v>
          </cell>
          <cell r="I718">
            <v>79740387</v>
          </cell>
          <cell r="J718" t="str">
            <v>FU</v>
          </cell>
          <cell r="K718" t="str">
            <v>MIGUEL ANGEL GARZON MANRIQUE</v>
          </cell>
          <cell r="L718" t="str">
            <v>SEMESTRAL</v>
          </cell>
          <cell r="M718">
            <v>43465</v>
          </cell>
          <cell r="N718">
            <v>42909</v>
          </cell>
          <cell r="O718" t="str">
            <v>BI RECREACION  CATEGORIA D</v>
          </cell>
          <cell r="P718" t="str">
            <v>BI</v>
          </cell>
          <cell r="Q718">
            <v>546</v>
          </cell>
          <cell r="R718" t="str">
            <v>Bogota</v>
          </cell>
          <cell r="S718" t="str">
            <v>CGR</v>
          </cell>
        </row>
        <row r="719">
          <cell r="A719">
            <v>16096</v>
          </cell>
          <cell r="B719" t="str">
            <v>Activo</v>
          </cell>
          <cell r="C719">
            <v>11287070</v>
          </cell>
          <cell r="D719">
            <v>6411222.2800000003</v>
          </cell>
          <cell r="E719">
            <v>36</v>
          </cell>
          <cell r="F719">
            <v>547</v>
          </cell>
          <cell r="G719">
            <v>17</v>
          </cell>
          <cell r="H719">
            <v>367364</v>
          </cell>
          <cell r="I719">
            <v>40367563</v>
          </cell>
          <cell r="J719" t="str">
            <v>FU</v>
          </cell>
          <cell r="K719" t="str">
            <v>ANA LUCIA WALDRON REY</v>
          </cell>
          <cell r="L719" t="str">
            <v>MENSUAL</v>
          </cell>
          <cell r="M719">
            <v>43465</v>
          </cell>
          <cell r="N719">
            <v>42909</v>
          </cell>
          <cell r="O719" t="str">
            <v>BI RECREACION  CATEGORIA E</v>
          </cell>
          <cell r="P719" t="str">
            <v>BI</v>
          </cell>
          <cell r="Q719">
            <v>547</v>
          </cell>
          <cell r="R719" t="str">
            <v>Bogota</v>
          </cell>
          <cell r="S719" t="str">
            <v>CGR</v>
          </cell>
        </row>
        <row r="720">
          <cell r="A720">
            <v>16095</v>
          </cell>
          <cell r="B720" t="str">
            <v>Activo</v>
          </cell>
          <cell r="C720">
            <v>9500000</v>
          </cell>
          <cell r="D720">
            <v>4985185.34</v>
          </cell>
          <cell r="E720">
            <v>4</v>
          </cell>
          <cell r="F720">
            <v>546</v>
          </cell>
          <cell r="G720">
            <v>2</v>
          </cell>
          <cell r="H720">
            <v>2670415</v>
          </cell>
          <cell r="I720">
            <v>39358092</v>
          </cell>
          <cell r="J720" t="str">
            <v>FU</v>
          </cell>
          <cell r="K720" t="str">
            <v>ANA MARIA BOTERO ARANGO</v>
          </cell>
          <cell r="L720" t="str">
            <v>SEMESTRAL</v>
          </cell>
          <cell r="M720">
            <v>43465</v>
          </cell>
          <cell r="N720">
            <v>42913</v>
          </cell>
          <cell r="O720" t="str">
            <v>BI RECREACION  CATEGORIA D</v>
          </cell>
          <cell r="P720" t="str">
            <v>BI</v>
          </cell>
          <cell r="Q720">
            <v>546</v>
          </cell>
          <cell r="R720" t="str">
            <v>Medellin</v>
          </cell>
          <cell r="S720" t="str">
            <v>CGR</v>
          </cell>
        </row>
        <row r="721">
          <cell r="A721">
            <v>16094</v>
          </cell>
          <cell r="B721" t="str">
            <v>Activo</v>
          </cell>
          <cell r="C721">
            <v>7510893</v>
          </cell>
          <cell r="D721">
            <v>5181457.51</v>
          </cell>
          <cell r="E721">
            <v>48</v>
          </cell>
          <cell r="F721">
            <v>564</v>
          </cell>
          <cell r="G721">
            <v>17</v>
          </cell>
          <cell r="H721">
            <v>189004</v>
          </cell>
          <cell r="I721">
            <v>40764111</v>
          </cell>
          <cell r="J721" t="str">
            <v>FU</v>
          </cell>
          <cell r="K721" t="str">
            <v>SANDRA RAMIREZ HERNANDEZ</v>
          </cell>
          <cell r="L721" t="str">
            <v>MENSUAL</v>
          </cell>
          <cell r="M721">
            <v>43465</v>
          </cell>
          <cell r="N721">
            <v>42909</v>
          </cell>
          <cell r="O721" t="str">
            <v>BI HOGAR CATEGORIA D</v>
          </cell>
          <cell r="P721" t="str">
            <v>BI</v>
          </cell>
          <cell r="Q721">
            <v>564</v>
          </cell>
          <cell r="R721" t="str">
            <v>Neiva</v>
          </cell>
          <cell r="S721" t="str">
            <v>CGR</v>
          </cell>
        </row>
        <row r="722">
          <cell r="A722">
            <v>16093</v>
          </cell>
          <cell r="B722" t="str">
            <v>Activo</v>
          </cell>
          <cell r="C722">
            <v>3200000</v>
          </cell>
          <cell r="D722">
            <v>860852.63</v>
          </cell>
          <cell r="E722">
            <v>24</v>
          </cell>
          <cell r="F722">
            <v>564</v>
          </cell>
          <cell r="G722">
            <v>18</v>
          </cell>
          <cell r="H722">
            <v>147380</v>
          </cell>
          <cell r="I722">
            <v>19491228</v>
          </cell>
          <cell r="J722" t="str">
            <v>FU</v>
          </cell>
          <cell r="K722" t="str">
            <v>JAIRO JESUS PULIDO GALINDO</v>
          </cell>
          <cell r="L722" t="str">
            <v>MENSUAL</v>
          </cell>
          <cell r="M722">
            <v>43496</v>
          </cell>
          <cell r="N722">
            <v>42909</v>
          </cell>
          <cell r="O722" t="str">
            <v>BI HOGAR CATEGORIA D</v>
          </cell>
          <cell r="P722" t="str">
            <v>BI</v>
          </cell>
          <cell r="Q722">
            <v>564</v>
          </cell>
          <cell r="R722" t="str">
            <v>Bogota</v>
          </cell>
          <cell r="S722" t="str">
            <v>CGR</v>
          </cell>
        </row>
        <row r="723">
          <cell r="A723">
            <v>16092</v>
          </cell>
          <cell r="B723" t="str">
            <v>Activo</v>
          </cell>
          <cell r="C723">
            <v>11287070</v>
          </cell>
          <cell r="D723">
            <v>7834000.3099999996</v>
          </cell>
          <cell r="E723">
            <v>48</v>
          </cell>
          <cell r="F723">
            <v>559</v>
          </cell>
          <cell r="G723">
            <v>17</v>
          </cell>
          <cell r="H723">
            <v>289219</v>
          </cell>
          <cell r="I723">
            <v>3016461</v>
          </cell>
          <cell r="J723" t="str">
            <v>FU</v>
          </cell>
          <cell r="K723" t="str">
            <v>HERIBERTO AGUDELO RAMOS</v>
          </cell>
          <cell r="L723" t="str">
            <v>MENSUAL</v>
          </cell>
          <cell r="M723">
            <v>43465</v>
          </cell>
          <cell r="N723">
            <v>42909</v>
          </cell>
          <cell r="O723" t="str">
            <v>BI SALUD  CATEGORIA E</v>
          </cell>
          <cell r="P723" t="str">
            <v>BI</v>
          </cell>
          <cell r="Q723">
            <v>559</v>
          </cell>
          <cell r="R723" t="str">
            <v>Bogota</v>
          </cell>
          <cell r="S723" t="str">
            <v>CGR</v>
          </cell>
        </row>
        <row r="724">
          <cell r="A724">
            <v>16090</v>
          </cell>
          <cell r="B724" t="str">
            <v>Activo</v>
          </cell>
          <cell r="C724">
            <v>6649000</v>
          </cell>
          <cell r="D724">
            <v>3489104.78</v>
          </cell>
          <cell r="E724">
            <v>4</v>
          </cell>
          <cell r="F724">
            <v>564</v>
          </cell>
          <cell r="G724">
            <v>2</v>
          </cell>
          <cell r="H724">
            <v>1869009</v>
          </cell>
          <cell r="I724">
            <v>23191341</v>
          </cell>
          <cell r="J724" t="str">
            <v>FU</v>
          </cell>
          <cell r="K724" t="str">
            <v>RAQUEL MARIA MENDOZA CAICEDO</v>
          </cell>
          <cell r="L724" t="str">
            <v>SEMESTRAL</v>
          </cell>
          <cell r="M724">
            <v>43465</v>
          </cell>
          <cell r="N724">
            <v>42913</v>
          </cell>
          <cell r="O724" t="str">
            <v>BI HOGAR CATEGORIA D</v>
          </cell>
          <cell r="P724" t="str">
            <v>BI</v>
          </cell>
          <cell r="Q724">
            <v>564</v>
          </cell>
          <cell r="R724" t="str">
            <v>Cartagena</v>
          </cell>
          <cell r="S724" t="str">
            <v>CGR</v>
          </cell>
        </row>
        <row r="725">
          <cell r="A725">
            <v>16089</v>
          </cell>
          <cell r="B725" t="str">
            <v>Activo</v>
          </cell>
          <cell r="C725">
            <v>10099800</v>
          </cell>
          <cell r="D725">
            <v>5345311.99</v>
          </cell>
          <cell r="E725">
            <v>4</v>
          </cell>
          <cell r="F725">
            <v>566</v>
          </cell>
          <cell r="G725">
            <v>2</v>
          </cell>
          <cell r="H725">
            <v>2902090</v>
          </cell>
          <cell r="I725">
            <v>30730390</v>
          </cell>
          <cell r="J725" t="str">
            <v>FU</v>
          </cell>
          <cell r="K725" t="str">
            <v>ANA MARIA LUCERO VALLEJO</v>
          </cell>
          <cell r="L725" t="str">
            <v>SEMESTRAL</v>
          </cell>
          <cell r="M725">
            <v>43465</v>
          </cell>
          <cell r="N725">
            <v>42913</v>
          </cell>
          <cell r="O725" t="str">
            <v>BI HOGAR CATEGORIA F</v>
          </cell>
          <cell r="P725" t="str">
            <v>BI</v>
          </cell>
          <cell r="Q725">
            <v>566</v>
          </cell>
          <cell r="R725" t="str">
            <v>Pasto</v>
          </cell>
          <cell r="S725" t="str">
            <v>CGR</v>
          </cell>
        </row>
        <row r="726">
          <cell r="A726">
            <v>16080</v>
          </cell>
          <cell r="B726" t="str">
            <v>Activo</v>
          </cell>
          <cell r="C726">
            <v>7480000</v>
          </cell>
          <cell r="D726">
            <v>4911759.37</v>
          </cell>
          <cell r="E726">
            <v>48</v>
          </cell>
          <cell r="F726">
            <v>562</v>
          </cell>
          <cell r="G726">
            <v>18</v>
          </cell>
          <cell r="H726">
            <v>178070</v>
          </cell>
          <cell r="I726">
            <v>52908597</v>
          </cell>
          <cell r="J726" t="str">
            <v>FU</v>
          </cell>
          <cell r="K726" t="str">
            <v>LADY DIANA CABALLERO LOPEZ</v>
          </cell>
          <cell r="L726" t="str">
            <v>MENSUAL</v>
          </cell>
          <cell r="M726">
            <v>43465</v>
          </cell>
          <cell r="N726">
            <v>42874</v>
          </cell>
          <cell r="O726" t="str">
            <v>BI HOGAR CATEGORIA B</v>
          </cell>
          <cell r="P726" t="str">
            <v>BI</v>
          </cell>
          <cell r="Q726">
            <v>562</v>
          </cell>
          <cell r="R726" t="str">
            <v>Bogota</v>
          </cell>
          <cell r="S726" t="str">
            <v>FBS</v>
          </cell>
        </row>
        <row r="727">
          <cell r="A727">
            <v>16079</v>
          </cell>
          <cell r="B727" t="str">
            <v>Activo</v>
          </cell>
          <cell r="C727">
            <v>3434975</v>
          </cell>
          <cell r="D727">
            <v>2303322.96</v>
          </cell>
          <cell r="E727">
            <v>48</v>
          </cell>
          <cell r="F727">
            <v>546</v>
          </cell>
          <cell r="G727">
            <v>18</v>
          </cell>
          <cell r="H727">
            <v>86486</v>
          </cell>
          <cell r="I727">
            <v>15243712</v>
          </cell>
          <cell r="J727" t="str">
            <v>FU</v>
          </cell>
          <cell r="K727" t="str">
            <v>BENJAMIN JOSE QUINTERO VENERA</v>
          </cell>
          <cell r="L727" t="str">
            <v>MENSUAL</v>
          </cell>
          <cell r="M727">
            <v>43465</v>
          </cell>
          <cell r="N727">
            <v>42879</v>
          </cell>
          <cell r="O727" t="str">
            <v>BI RECREACION  CATEGORIA D</v>
          </cell>
          <cell r="P727" t="str">
            <v>BI</v>
          </cell>
          <cell r="Q727">
            <v>546</v>
          </cell>
          <cell r="R727" t="str">
            <v>San Andres</v>
          </cell>
          <cell r="S727" t="str">
            <v>CGR</v>
          </cell>
        </row>
        <row r="728">
          <cell r="A728">
            <v>16078</v>
          </cell>
          <cell r="B728" t="str">
            <v>Activo</v>
          </cell>
          <cell r="C728">
            <v>2000000</v>
          </cell>
          <cell r="D728">
            <v>530636.56999999995</v>
          </cell>
          <cell r="E728">
            <v>24</v>
          </cell>
          <cell r="F728">
            <v>563</v>
          </cell>
          <cell r="G728">
            <v>18</v>
          </cell>
          <cell r="H728">
            <v>90386</v>
          </cell>
          <cell r="I728">
            <v>41784321</v>
          </cell>
          <cell r="J728" t="str">
            <v>FU</v>
          </cell>
          <cell r="K728" t="str">
            <v>OLGA MARCELA AMAYA GARCIA</v>
          </cell>
          <cell r="L728" t="str">
            <v>MENSUAL</v>
          </cell>
          <cell r="M728">
            <v>43465</v>
          </cell>
          <cell r="N728">
            <v>42874</v>
          </cell>
          <cell r="O728" t="str">
            <v>BI HOGAR CATEGORIA C</v>
          </cell>
          <cell r="P728" t="str">
            <v>BI</v>
          </cell>
          <cell r="Q728">
            <v>563</v>
          </cell>
          <cell r="R728" t="str">
            <v>Bogota</v>
          </cell>
          <cell r="S728" t="str">
            <v>FBS</v>
          </cell>
        </row>
        <row r="729">
          <cell r="A729">
            <v>16077</v>
          </cell>
          <cell r="B729" t="str">
            <v>Activo</v>
          </cell>
          <cell r="C729">
            <v>9500000</v>
          </cell>
          <cell r="D729">
            <v>2556499.89</v>
          </cell>
          <cell r="E729">
            <v>4</v>
          </cell>
          <cell r="F729">
            <v>564</v>
          </cell>
          <cell r="G729">
            <v>3</v>
          </cell>
          <cell r="H729">
            <v>2677165</v>
          </cell>
          <cell r="I729">
            <v>40018496</v>
          </cell>
          <cell r="J729" t="str">
            <v>FU</v>
          </cell>
          <cell r="K729" t="str">
            <v>MARIA DORIS PULIDO PULIDO</v>
          </cell>
          <cell r="L729" t="str">
            <v>SEMESTRAL</v>
          </cell>
          <cell r="M729">
            <v>43616</v>
          </cell>
          <cell r="N729">
            <v>42874</v>
          </cell>
          <cell r="O729" t="str">
            <v>BI HOGAR CATEGORIA D</v>
          </cell>
          <cell r="P729" t="str">
            <v>BI</v>
          </cell>
          <cell r="Q729">
            <v>564</v>
          </cell>
          <cell r="R729" t="str">
            <v>Bogota</v>
          </cell>
          <cell r="S729" t="str">
            <v>CGR</v>
          </cell>
        </row>
        <row r="730">
          <cell r="A730">
            <v>16076</v>
          </cell>
          <cell r="B730" t="str">
            <v>Activo</v>
          </cell>
          <cell r="C730">
            <v>7848900</v>
          </cell>
          <cell r="D730">
            <v>2112178.12</v>
          </cell>
          <cell r="E730">
            <v>4</v>
          </cell>
          <cell r="F730">
            <v>564</v>
          </cell>
          <cell r="G730">
            <v>3</v>
          </cell>
          <cell r="H730">
            <v>2211874</v>
          </cell>
          <cell r="I730">
            <v>40019305</v>
          </cell>
          <cell r="J730" t="str">
            <v>FU</v>
          </cell>
          <cell r="K730" t="str">
            <v>ASTRID SORAYA PULIDO PULIDO</v>
          </cell>
          <cell r="L730" t="str">
            <v>SEMESTRAL</v>
          </cell>
          <cell r="M730">
            <v>43616</v>
          </cell>
          <cell r="N730">
            <v>42879</v>
          </cell>
          <cell r="O730" t="str">
            <v>BI HOGAR CATEGORIA D</v>
          </cell>
          <cell r="P730" t="str">
            <v>BI</v>
          </cell>
          <cell r="Q730">
            <v>564</v>
          </cell>
          <cell r="R730" t="str">
            <v>Tunja</v>
          </cell>
          <cell r="S730" t="str">
            <v>CGR</v>
          </cell>
        </row>
        <row r="731">
          <cell r="A731">
            <v>16074</v>
          </cell>
          <cell r="B731" t="str">
            <v>Activo</v>
          </cell>
          <cell r="C731">
            <v>6000000</v>
          </cell>
          <cell r="D731">
            <v>1614629.1</v>
          </cell>
          <cell r="E731">
            <v>4</v>
          </cell>
          <cell r="F731">
            <v>564</v>
          </cell>
          <cell r="G731">
            <v>3</v>
          </cell>
          <cell r="H731">
            <v>1690838</v>
          </cell>
          <cell r="I731">
            <v>32680924</v>
          </cell>
          <cell r="J731" t="str">
            <v>FU</v>
          </cell>
          <cell r="K731" t="str">
            <v>Yamile Raquel Iguarán Pinedo</v>
          </cell>
          <cell r="L731" t="str">
            <v>SEMESTRAL</v>
          </cell>
          <cell r="M731">
            <v>43616</v>
          </cell>
          <cell r="N731">
            <v>42874</v>
          </cell>
          <cell r="O731" t="str">
            <v>BI HOGAR CATEGORIA D</v>
          </cell>
          <cell r="P731" t="str">
            <v>BI</v>
          </cell>
          <cell r="Q731">
            <v>564</v>
          </cell>
          <cell r="R731" t="str">
            <v>Bogota</v>
          </cell>
          <cell r="S731" t="str">
            <v>CGR</v>
          </cell>
        </row>
        <row r="732">
          <cell r="A732">
            <v>16073</v>
          </cell>
          <cell r="B732" t="str">
            <v>Activo</v>
          </cell>
          <cell r="C732">
            <v>11287070</v>
          </cell>
          <cell r="D732">
            <v>7614854.75</v>
          </cell>
          <cell r="E732">
            <v>48</v>
          </cell>
          <cell r="F732">
            <v>547</v>
          </cell>
          <cell r="G732">
            <v>18</v>
          </cell>
          <cell r="H732">
            <v>289328</v>
          </cell>
          <cell r="I732">
            <v>50847414</v>
          </cell>
          <cell r="J732" t="str">
            <v>FU</v>
          </cell>
          <cell r="K732" t="str">
            <v>ROSA MARIA PADRON CARVAJAL</v>
          </cell>
          <cell r="L732" t="str">
            <v>MENSUAL</v>
          </cell>
          <cell r="M732">
            <v>43465</v>
          </cell>
          <cell r="N732">
            <v>42874</v>
          </cell>
          <cell r="O732" t="str">
            <v>BI RECREACION  CATEGORIA E</v>
          </cell>
          <cell r="P732" t="str">
            <v>BI</v>
          </cell>
          <cell r="Q732">
            <v>547</v>
          </cell>
          <cell r="R732" t="str">
            <v>Bogota</v>
          </cell>
          <cell r="S732" t="str">
            <v>CGR</v>
          </cell>
        </row>
        <row r="733">
          <cell r="A733">
            <v>16072</v>
          </cell>
          <cell r="B733" t="str">
            <v>Activo</v>
          </cell>
          <cell r="C733">
            <v>9500000</v>
          </cell>
          <cell r="D733">
            <v>2556499.89</v>
          </cell>
          <cell r="E733">
            <v>4</v>
          </cell>
          <cell r="F733">
            <v>546</v>
          </cell>
          <cell r="G733">
            <v>3</v>
          </cell>
          <cell r="H733">
            <v>2677165</v>
          </cell>
          <cell r="I733">
            <v>19260665</v>
          </cell>
          <cell r="J733" t="str">
            <v>FU</v>
          </cell>
          <cell r="K733" t="str">
            <v>JOSE GUILLERMO CAMPOS OSPINA</v>
          </cell>
          <cell r="L733" t="str">
            <v>SEMESTRAL</v>
          </cell>
          <cell r="M733">
            <v>43616</v>
          </cell>
          <cell r="N733">
            <v>42874</v>
          </cell>
          <cell r="O733" t="str">
            <v>BI RECREACION  CATEGORIA D</v>
          </cell>
          <cell r="P733" t="str">
            <v>BI</v>
          </cell>
          <cell r="Q733">
            <v>546</v>
          </cell>
          <cell r="R733" t="str">
            <v>Bogota</v>
          </cell>
          <cell r="S733" t="str">
            <v>CGR</v>
          </cell>
        </row>
        <row r="734">
          <cell r="A734">
            <v>16071</v>
          </cell>
          <cell r="B734" t="str">
            <v>Activo</v>
          </cell>
          <cell r="C734">
            <v>5039700</v>
          </cell>
          <cell r="D734">
            <v>3335161.28</v>
          </cell>
          <cell r="E734">
            <v>48</v>
          </cell>
          <cell r="F734">
            <v>563</v>
          </cell>
          <cell r="G734">
            <v>18</v>
          </cell>
          <cell r="H734">
            <v>122272</v>
          </cell>
          <cell r="I734">
            <v>43075177</v>
          </cell>
          <cell r="J734" t="str">
            <v>FU</v>
          </cell>
          <cell r="K734" t="str">
            <v>GLORIA ROSALBA GOMEZ GIRALDO</v>
          </cell>
          <cell r="L734" t="str">
            <v>MENSUAL</v>
          </cell>
          <cell r="M734">
            <v>43465</v>
          </cell>
          <cell r="N734">
            <v>42874</v>
          </cell>
          <cell r="O734" t="str">
            <v>BI HOGAR CATEGORIA C</v>
          </cell>
          <cell r="P734" t="str">
            <v>BI</v>
          </cell>
          <cell r="Q734">
            <v>563</v>
          </cell>
          <cell r="R734" t="str">
            <v>Medellin</v>
          </cell>
          <cell r="S734" t="str">
            <v>CGR</v>
          </cell>
        </row>
        <row r="735">
          <cell r="A735">
            <v>16070</v>
          </cell>
          <cell r="B735" t="str">
            <v>Activo</v>
          </cell>
          <cell r="C735">
            <v>4592853</v>
          </cell>
          <cell r="D735">
            <v>2401873.46</v>
          </cell>
          <cell r="E735">
            <v>36</v>
          </cell>
          <cell r="F735">
            <v>543</v>
          </cell>
          <cell r="G735">
            <v>18</v>
          </cell>
          <cell r="H735">
            <v>139336</v>
          </cell>
          <cell r="I735">
            <v>51772551</v>
          </cell>
          <cell r="J735" t="str">
            <v>FU</v>
          </cell>
          <cell r="K735" t="str">
            <v>RUTH STELLA ESTRADA CALDERON</v>
          </cell>
          <cell r="L735" t="str">
            <v>MENSUAL</v>
          </cell>
          <cell r="M735">
            <v>43465</v>
          </cell>
          <cell r="N735">
            <v>42879</v>
          </cell>
          <cell r="O735" t="str">
            <v>BI RECREACION  CATEGORIA A</v>
          </cell>
          <cell r="P735" t="str">
            <v>BI</v>
          </cell>
          <cell r="Q735">
            <v>543</v>
          </cell>
          <cell r="R735" t="str">
            <v>Bogota</v>
          </cell>
          <cell r="S735" t="str">
            <v>CGR</v>
          </cell>
        </row>
        <row r="736">
          <cell r="A736">
            <v>16069</v>
          </cell>
          <cell r="B736" t="str">
            <v>Activo</v>
          </cell>
          <cell r="C736">
            <v>3000000</v>
          </cell>
          <cell r="D736">
            <v>788678.65</v>
          </cell>
          <cell r="E736">
            <v>4</v>
          </cell>
          <cell r="F736">
            <v>463</v>
          </cell>
          <cell r="G736">
            <v>3</v>
          </cell>
          <cell r="H736">
            <v>829669</v>
          </cell>
          <cell r="I736">
            <v>1022327569</v>
          </cell>
          <cell r="J736" t="str">
            <v>FU</v>
          </cell>
          <cell r="K736" t="str">
            <v>JACQUELINE LISSETTE GUEVARA PINEDA</v>
          </cell>
          <cell r="L736" t="str">
            <v>SEMESTRAL</v>
          </cell>
          <cell r="M736">
            <v>43616</v>
          </cell>
          <cell r="N736">
            <v>42874</v>
          </cell>
          <cell r="O736" t="str">
            <v>EXF-BI HOGAR CATEGORIA B</v>
          </cell>
          <cell r="P736" t="str">
            <v>BI</v>
          </cell>
          <cell r="Q736">
            <v>463</v>
          </cell>
          <cell r="R736" t="str">
            <v>Bogota</v>
          </cell>
          <cell r="S736" t="str">
            <v>EXF</v>
          </cell>
        </row>
        <row r="737">
          <cell r="A737">
            <v>16068</v>
          </cell>
          <cell r="B737" t="str">
            <v>Activo</v>
          </cell>
          <cell r="C737">
            <v>11287070</v>
          </cell>
          <cell r="D737">
            <v>5791243.0899999999</v>
          </cell>
          <cell r="E737">
            <v>36</v>
          </cell>
          <cell r="F737">
            <v>565</v>
          </cell>
          <cell r="G737">
            <v>19</v>
          </cell>
          <cell r="H737">
            <v>367769</v>
          </cell>
          <cell r="I737">
            <v>8698730</v>
          </cell>
          <cell r="J737" t="str">
            <v>FU</v>
          </cell>
          <cell r="K737" t="str">
            <v>MIGUEL EDUARDO ZABALETA ARIAS</v>
          </cell>
          <cell r="L737" t="str">
            <v>MENSUAL</v>
          </cell>
          <cell r="M737">
            <v>43496</v>
          </cell>
          <cell r="N737">
            <v>42874</v>
          </cell>
          <cell r="O737" t="str">
            <v>BI HOGAR CATEGORIA E</v>
          </cell>
          <cell r="P737" t="str">
            <v>BI</v>
          </cell>
          <cell r="Q737">
            <v>565</v>
          </cell>
          <cell r="R737" t="str">
            <v>Bogota</v>
          </cell>
          <cell r="S737" t="str">
            <v>CGR</v>
          </cell>
        </row>
        <row r="738">
          <cell r="A738">
            <v>16067</v>
          </cell>
          <cell r="B738" t="str">
            <v>Activo</v>
          </cell>
          <cell r="C738">
            <v>9500000</v>
          </cell>
          <cell r="D738">
            <v>2556499.89</v>
          </cell>
          <cell r="E738">
            <v>4</v>
          </cell>
          <cell r="F738">
            <v>564</v>
          </cell>
          <cell r="G738">
            <v>3</v>
          </cell>
          <cell r="H738">
            <v>2677165</v>
          </cell>
          <cell r="I738">
            <v>51770152</v>
          </cell>
          <cell r="J738" t="str">
            <v>FU</v>
          </cell>
          <cell r="K738" t="str">
            <v>DIANA AVILA CARRILLO</v>
          </cell>
          <cell r="L738" t="str">
            <v>SEMESTRAL</v>
          </cell>
          <cell r="M738">
            <v>43616</v>
          </cell>
          <cell r="N738">
            <v>42874</v>
          </cell>
          <cell r="O738" t="str">
            <v>BI HOGAR CATEGORIA D</v>
          </cell>
          <cell r="P738" t="str">
            <v>BI</v>
          </cell>
          <cell r="Q738">
            <v>564</v>
          </cell>
          <cell r="R738" t="str">
            <v>Bogota</v>
          </cell>
          <cell r="S738" t="str">
            <v>CGR</v>
          </cell>
        </row>
        <row r="739">
          <cell r="A739">
            <v>16066</v>
          </cell>
          <cell r="B739" t="str">
            <v>Activo</v>
          </cell>
          <cell r="C739">
            <v>9500000</v>
          </cell>
          <cell r="D739">
            <v>2556499.89</v>
          </cell>
          <cell r="E739">
            <v>4</v>
          </cell>
          <cell r="F739">
            <v>558</v>
          </cell>
          <cell r="G739">
            <v>3</v>
          </cell>
          <cell r="H739">
            <v>2677165</v>
          </cell>
          <cell r="I739">
            <v>43340113</v>
          </cell>
          <cell r="J739" t="str">
            <v>FU</v>
          </cell>
          <cell r="K739" t="str">
            <v>OLGA LUCIA VELEZ DURANGO</v>
          </cell>
          <cell r="L739" t="str">
            <v>SEMESTRAL</v>
          </cell>
          <cell r="M739">
            <v>43616</v>
          </cell>
          <cell r="N739">
            <v>42874</v>
          </cell>
          <cell r="O739" t="str">
            <v>BI SALUD  CATEGORIA D</v>
          </cell>
          <cell r="P739" t="str">
            <v>BI</v>
          </cell>
          <cell r="Q739">
            <v>558</v>
          </cell>
          <cell r="R739" t="str">
            <v>Medellin</v>
          </cell>
          <cell r="S739" t="str">
            <v>CGR</v>
          </cell>
        </row>
        <row r="740">
          <cell r="A740">
            <v>16065</v>
          </cell>
          <cell r="B740" t="str">
            <v>Activo</v>
          </cell>
          <cell r="C740">
            <v>3624820</v>
          </cell>
          <cell r="D740">
            <v>975455.5</v>
          </cell>
          <cell r="E740">
            <v>4</v>
          </cell>
          <cell r="F740">
            <v>546</v>
          </cell>
          <cell r="G740">
            <v>3</v>
          </cell>
          <cell r="H740">
            <v>1021503</v>
          </cell>
          <cell r="I740">
            <v>94319226</v>
          </cell>
          <cell r="J740" t="str">
            <v>FU</v>
          </cell>
          <cell r="K740" t="str">
            <v>JUAN CARLOS DÍAZ GONZÁLEZ</v>
          </cell>
          <cell r="L740" t="str">
            <v>SEMESTRAL</v>
          </cell>
          <cell r="M740">
            <v>43616</v>
          </cell>
          <cell r="N740">
            <v>42874</v>
          </cell>
          <cell r="O740" t="str">
            <v>BI RECREACION  CATEGORIA D</v>
          </cell>
          <cell r="P740" t="str">
            <v>BI</v>
          </cell>
          <cell r="Q740">
            <v>546</v>
          </cell>
          <cell r="R740" t="str">
            <v>P.Inirida-S.Felipe-</v>
          </cell>
          <cell r="S740" t="str">
            <v>CGR</v>
          </cell>
        </row>
        <row r="741">
          <cell r="A741">
            <v>16063</v>
          </cell>
          <cell r="B741" t="str">
            <v>Activo</v>
          </cell>
          <cell r="C741">
            <v>9885407</v>
          </cell>
          <cell r="D741">
            <v>6546804.2300000004</v>
          </cell>
          <cell r="E741">
            <v>48</v>
          </cell>
          <cell r="F741">
            <v>563</v>
          </cell>
          <cell r="G741">
            <v>18</v>
          </cell>
          <cell r="H741">
            <v>239993</v>
          </cell>
          <cell r="I741">
            <v>43321867</v>
          </cell>
          <cell r="J741" t="str">
            <v>FU</v>
          </cell>
          <cell r="K741" t="str">
            <v>GLORIA AMPARO CARDONA CANO</v>
          </cell>
          <cell r="L741" t="str">
            <v>MENSUAL</v>
          </cell>
          <cell r="M741">
            <v>43465</v>
          </cell>
          <cell r="N741">
            <v>42879</v>
          </cell>
          <cell r="O741" t="str">
            <v>BI HOGAR CATEGORIA C</v>
          </cell>
          <cell r="P741" t="str">
            <v>BI</v>
          </cell>
          <cell r="Q741">
            <v>563</v>
          </cell>
          <cell r="R741" t="str">
            <v>Medellin</v>
          </cell>
          <cell r="S741" t="str">
            <v>CGR</v>
          </cell>
        </row>
        <row r="742">
          <cell r="A742">
            <v>16060</v>
          </cell>
          <cell r="B742" t="str">
            <v>Activo</v>
          </cell>
          <cell r="C742">
            <v>4500000</v>
          </cell>
          <cell r="D742">
            <v>2382479.79</v>
          </cell>
          <cell r="E742">
            <v>36</v>
          </cell>
          <cell r="F742">
            <v>551</v>
          </cell>
          <cell r="G742">
            <v>18</v>
          </cell>
          <cell r="H742">
            <v>140362</v>
          </cell>
          <cell r="I742">
            <v>79489076</v>
          </cell>
          <cell r="J742" t="str">
            <v>FU</v>
          </cell>
          <cell r="K742" t="str">
            <v>MIGUEL IGNACIO PABON LASSO</v>
          </cell>
          <cell r="L742" t="str">
            <v>MENSUAL</v>
          </cell>
          <cell r="M742">
            <v>43465</v>
          </cell>
          <cell r="N742">
            <v>42874</v>
          </cell>
          <cell r="O742" t="str">
            <v>BI MEJORAS LOCATIVAS CATEGORIA C</v>
          </cell>
          <cell r="P742" t="str">
            <v>BI</v>
          </cell>
          <cell r="Q742">
            <v>551</v>
          </cell>
          <cell r="R742" t="str">
            <v>Bogota</v>
          </cell>
          <cell r="S742" t="str">
            <v>FBS</v>
          </cell>
        </row>
        <row r="743">
          <cell r="A743">
            <v>16059</v>
          </cell>
          <cell r="B743" t="str">
            <v>Activo</v>
          </cell>
          <cell r="C743">
            <v>5000000</v>
          </cell>
          <cell r="D743">
            <v>3264243.03</v>
          </cell>
          <cell r="E743">
            <v>48</v>
          </cell>
          <cell r="F743">
            <v>561</v>
          </cell>
          <cell r="G743">
            <v>18</v>
          </cell>
          <cell r="H743">
            <v>116757</v>
          </cell>
          <cell r="I743">
            <v>79432769</v>
          </cell>
          <cell r="J743" t="str">
            <v>FU</v>
          </cell>
          <cell r="K743" t="str">
            <v>MANUEL ROBERTO RINCON MORENO</v>
          </cell>
          <cell r="L743" t="str">
            <v>MENSUAL</v>
          </cell>
          <cell r="M743">
            <v>43465</v>
          </cell>
          <cell r="N743">
            <v>42874</v>
          </cell>
          <cell r="O743" t="str">
            <v>BI HOGAR CATEGORIA A</v>
          </cell>
          <cell r="P743" t="str">
            <v>BI</v>
          </cell>
          <cell r="Q743">
            <v>561</v>
          </cell>
          <cell r="R743" t="str">
            <v>Flandes</v>
          </cell>
          <cell r="S743" t="str">
            <v>CGR</v>
          </cell>
        </row>
        <row r="744">
          <cell r="A744">
            <v>16057</v>
          </cell>
          <cell r="B744" t="str">
            <v>Activo</v>
          </cell>
          <cell r="C744">
            <v>9500000</v>
          </cell>
          <cell r="D744">
            <v>2556499.89</v>
          </cell>
          <cell r="E744">
            <v>4</v>
          </cell>
          <cell r="F744">
            <v>564</v>
          </cell>
          <cell r="G744">
            <v>3</v>
          </cell>
          <cell r="H744">
            <v>2677165</v>
          </cell>
          <cell r="I744">
            <v>4992817</v>
          </cell>
          <cell r="J744" t="str">
            <v>FU</v>
          </cell>
          <cell r="K744" t="str">
            <v>ALBERTO E FERNANDEZ ALEANS</v>
          </cell>
          <cell r="L744" t="str">
            <v>SEMESTRAL</v>
          </cell>
          <cell r="M744">
            <v>43616</v>
          </cell>
          <cell r="N744">
            <v>42879</v>
          </cell>
          <cell r="O744" t="str">
            <v>BI HOGAR CATEGORIA D</v>
          </cell>
          <cell r="P744" t="str">
            <v>BI</v>
          </cell>
          <cell r="Q744">
            <v>564</v>
          </cell>
          <cell r="R744" t="str">
            <v>Barranquilla</v>
          </cell>
          <cell r="S744" t="str">
            <v>CGR</v>
          </cell>
        </row>
        <row r="745">
          <cell r="A745">
            <v>16056</v>
          </cell>
          <cell r="B745" t="str">
            <v>Activo</v>
          </cell>
          <cell r="C745">
            <v>8000000</v>
          </cell>
          <cell r="D745">
            <v>4076401.65</v>
          </cell>
          <cell r="E745">
            <v>36</v>
          </cell>
          <cell r="F745">
            <v>564</v>
          </cell>
          <cell r="G745">
            <v>19</v>
          </cell>
          <cell r="H745">
            <v>257076</v>
          </cell>
          <cell r="I745">
            <v>65692415</v>
          </cell>
          <cell r="J745" t="str">
            <v>FU</v>
          </cell>
          <cell r="K745" t="str">
            <v>INES VERA MENDEZ</v>
          </cell>
          <cell r="L745" t="str">
            <v>MENSUAL</v>
          </cell>
          <cell r="M745">
            <v>43496</v>
          </cell>
          <cell r="N745">
            <v>42874</v>
          </cell>
          <cell r="O745" t="str">
            <v>BI HOGAR CATEGORIA D</v>
          </cell>
          <cell r="P745" t="str">
            <v>BI</v>
          </cell>
          <cell r="Q745">
            <v>564</v>
          </cell>
          <cell r="R745" t="str">
            <v>Bogota</v>
          </cell>
          <cell r="S745" t="str">
            <v>CGR</v>
          </cell>
        </row>
        <row r="746">
          <cell r="A746">
            <v>16055</v>
          </cell>
          <cell r="B746" t="str">
            <v>Activo</v>
          </cell>
          <cell r="C746">
            <v>3500000</v>
          </cell>
          <cell r="D746">
            <v>954834.87</v>
          </cell>
          <cell r="E746">
            <v>24</v>
          </cell>
          <cell r="F746">
            <v>566</v>
          </cell>
          <cell r="G746">
            <v>18</v>
          </cell>
          <cell r="H746">
            <v>164365</v>
          </cell>
          <cell r="I746">
            <v>79782184</v>
          </cell>
          <cell r="J746" t="str">
            <v>FU</v>
          </cell>
          <cell r="K746" t="str">
            <v>JOSE ANTONIO SOTO MURGAS</v>
          </cell>
          <cell r="L746" t="str">
            <v>MENSUAL</v>
          </cell>
          <cell r="M746">
            <v>43465</v>
          </cell>
          <cell r="N746">
            <v>42874</v>
          </cell>
          <cell r="O746" t="str">
            <v>BI HOGAR CATEGORIA F</v>
          </cell>
          <cell r="P746" t="str">
            <v>BI</v>
          </cell>
          <cell r="Q746">
            <v>566</v>
          </cell>
          <cell r="R746" t="str">
            <v>Bogota</v>
          </cell>
          <cell r="S746" t="str">
            <v>CGR</v>
          </cell>
        </row>
        <row r="747">
          <cell r="A747">
            <v>16053</v>
          </cell>
          <cell r="B747" t="str">
            <v>Activo</v>
          </cell>
          <cell r="C747">
            <v>11000000</v>
          </cell>
          <cell r="D747">
            <v>2960157.15</v>
          </cell>
          <cell r="E747">
            <v>4</v>
          </cell>
          <cell r="F747">
            <v>535</v>
          </cell>
          <cell r="G747">
            <v>3</v>
          </cell>
          <cell r="H747">
            <v>3099874</v>
          </cell>
          <cell r="I747">
            <v>18123467</v>
          </cell>
          <cell r="J747" t="str">
            <v>FU</v>
          </cell>
          <cell r="K747" t="str">
            <v>FRANCISCO ALFREDO CHACUA ROSERO</v>
          </cell>
          <cell r="L747" t="str">
            <v>SEMESTRAL</v>
          </cell>
          <cell r="M747">
            <v>43616</v>
          </cell>
          <cell r="N747">
            <v>42860</v>
          </cell>
          <cell r="O747" t="str">
            <v>CALAMIDAD CATEGORIA E</v>
          </cell>
          <cell r="P747" t="str">
            <v>CA</v>
          </cell>
          <cell r="Q747">
            <v>535</v>
          </cell>
          <cell r="R747" t="str">
            <v>Mocoa</v>
          </cell>
          <cell r="S747" t="str">
            <v>CGR</v>
          </cell>
        </row>
        <row r="748">
          <cell r="A748">
            <v>16052</v>
          </cell>
          <cell r="B748" t="str">
            <v>Activo</v>
          </cell>
          <cell r="C748">
            <v>9500000</v>
          </cell>
          <cell r="D748">
            <v>2539657.34</v>
          </cell>
          <cell r="E748">
            <v>4</v>
          </cell>
          <cell r="F748">
            <v>534</v>
          </cell>
          <cell r="G748">
            <v>3</v>
          </cell>
          <cell r="H748">
            <v>2647287</v>
          </cell>
          <cell r="I748">
            <v>97470935</v>
          </cell>
          <cell r="J748" t="str">
            <v>FU</v>
          </cell>
          <cell r="K748" t="str">
            <v>Efrén Humberto Luna Guerrero</v>
          </cell>
          <cell r="L748" t="str">
            <v>SEMESTRAL</v>
          </cell>
          <cell r="M748">
            <v>43616</v>
          </cell>
          <cell r="N748">
            <v>42860</v>
          </cell>
          <cell r="O748" t="str">
            <v>CALAMIDAD  CATEGORIA D</v>
          </cell>
          <cell r="P748" t="str">
            <v>CA</v>
          </cell>
          <cell r="Q748">
            <v>534</v>
          </cell>
          <cell r="R748" t="str">
            <v>Mocoa</v>
          </cell>
          <cell r="S748" t="str">
            <v>CGR</v>
          </cell>
        </row>
        <row r="749">
          <cell r="A749">
            <v>16028</v>
          </cell>
          <cell r="B749" t="str">
            <v>Activo</v>
          </cell>
          <cell r="C749">
            <v>9500000</v>
          </cell>
          <cell r="D749">
            <v>2556499.89</v>
          </cell>
          <cell r="E749">
            <v>4</v>
          </cell>
          <cell r="F749">
            <v>564</v>
          </cell>
          <cell r="G749">
            <v>3</v>
          </cell>
          <cell r="H749">
            <v>2677165</v>
          </cell>
          <cell r="I749">
            <v>65732357</v>
          </cell>
          <cell r="J749" t="str">
            <v>FU</v>
          </cell>
          <cell r="K749" t="str">
            <v>nancy consuelo vallejo espinosa</v>
          </cell>
          <cell r="L749" t="str">
            <v>SEMESTRAL</v>
          </cell>
          <cell r="M749">
            <v>43585</v>
          </cell>
          <cell r="N749">
            <v>42851</v>
          </cell>
          <cell r="O749" t="str">
            <v>BI HOGAR CATEGORIA D</v>
          </cell>
          <cell r="P749" t="str">
            <v>BI</v>
          </cell>
          <cell r="Q749">
            <v>564</v>
          </cell>
          <cell r="R749" t="str">
            <v>Bogota</v>
          </cell>
          <cell r="S749" t="str">
            <v>CGR</v>
          </cell>
        </row>
        <row r="750">
          <cell r="A750">
            <v>16027</v>
          </cell>
          <cell r="B750" t="str">
            <v>Activo</v>
          </cell>
          <cell r="C750">
            <v>9221462</v>
          </cell>
          <cell r="D750">
            <v>5882008.2000000002</v>
          </cell>
          <cell r="E750">
            <v>48</v>
          </cell>
          <cell r="F750">
            <v>562</v>
          </cell>
          <cell r="G750">
            <v>19</v>
          </cell>
          <cell r="H750">
            <v>219783</v>
          </cell>
          <cell r="I750">
            <v>5472482</v>
          </cell>
          <cell r="J750" t="str">
            <v>FU</v>
          </cell>
          <cell r="K750" t="str">
            <v>JOSE EVER BAYONA AVENDAÑO</v>
          </cell>
          <cell r="L750" t="str">
            <v>MENSUAL</v>
          </cell>
          <cell r="M750">
            <v>43465</v>
          </cell>
          <cell r="N750">
            <v>42851</v>
          </cell>
          <cell r="O750" t="str">
            <v>BI HOGAR CATEGORIA B</v>
          </cell>
          <cell r="P750" t="str">
            <v>BI</v>
          </cell>
          <cell r="Q750">
            <v>562</v>
          </cell>
          <cell r="R750" t="str">
            <v>Facatativa</v>
          </cell>
          <cell r="S750" t="str">
            <v>FBS</v>
          </cell>
        </row>
        <row r="751">
          <cell r="A751">
            <v>16026</v>
          </cell>
          <cell r="B751" t="str">
            <v>Activo</v>
          </cell>
          <cell r="C751">
            <v>4100000</v>
          </cell>
          <cell r="D751">
            <v>2596042.04</v>
          </cell>
          <cell r="E751">
            <v>48</v>
          </cell>
          <cell r="F751">
            <v>564</v>
          </cell>
          <cell r="G751">
            <v>19</v>
          </cell>
          <cell r="H751">
            <v>100468</v>
          </cell>
          <cell r="I751">
            <v>52222969</v>
          </cell>
          <cell r="J751" t="str">
            <v>FU</v>
          </cell>
          <cell r="K751" t="str">
            <v>ROSA HELENA TIRADO OCHOA</v>
          </cell>
          <cell r="L751" t="str">
            <v>MENSUAL</v>
          </cell>
          <cell r="M751">
            <v>43465</v>
          </cell>
          <cell r="N751">
            <v>42851</v>
          </cell>
          <cell r="O751" t="str">
            <v>BI HOGAR CATEGORIA D</v>
          </cell>
          <cell r="P751" t="str">
            <v>BI</v>
          </cell>
          <cell r="Q751">
            <v>564</v>
          </cell>
          <cell r="R751" t="str">
            <v>Bogota</v>
          </cell>
          <cell r="S751" t="str">
            <v>CGR</v>
          </cell>
        </row>
        <row r="752">
          <cell r="A752">
            <v>16025</v>
          </cell>
          <cell r="B752" t="str">
            <v>Activo</v>
          </cell>
          <cell r="C752">
            <v>8336202</v>
          </cell>
          <cell r="D752">
            <v>5495711.2199999997</v>
          </cell>
          <cell r="E752">
            <v>48</v>
          </cell>
          <cell r="F752">
            <v>561</v>
          </cell>
          <cell r="G752">
            <v>18</v>
          </cell>
          <cell r="H752">
            <v>194685</v>
          </cell>
          <cell r="I752">
            <v>42960948</v>
          </cell>
          <cell r="J752" t="str">
            <v>FU</v>
          </cell>
          <cell r="K752" t="str">
            <v>GLORIA NOHEMY LOAIZA PULGARIN</v>
          </cell>
          <cell r="L752" t="str">
            <v>MENSUAL</v>
          </cell>
          <cell r="M752">
            <v>43465</v>
          </cell>
          <cell r="N752">
            <v>42860</v>
          </cell>
          <cell r="O752" t="str">
            <v>BI HOGAR CATEGORIA A</v>
          </cell>
          <cell r="P752" t="str">
            <v>BI</v>
          </cell>
          <cell r="Q752">
            <v>561</v>
          </cell>
          <cell r="R752" t="str">
            <v>Medellin</v>
          </cell>
          <cell r="S752" t="str">
            <v>CGR</v>
          </cell>
        </row>
        <row r="753">
          <cell r="A753">
            <v>16024</v>
          </cell>
          <cell r="B753" t="str">
            <v>Activo</v>
          </cell>
          <cell r="C753">
            <v>5000000</v>
          </cell>
          <cell r="D753">
            <v>1345528.06</v>
          </cell>
          <cell r="E753">
            <v>4</v>
          </cell>
          <cell r="F753">
            <v>564</v>
          </cell>
          <cell r="G753">
            <v>3</v>
          </cell>
          <cell r="H753">
            <v>1409037</v>
          </cell>
          <cell r="I753">
            <v>51638063</v>
          </cell>
          <cell r="J753" t="str">
            <v>FU</v>
          </cell>
          <cell r="K753" t="str">
            <v>CLAUDIA RITA CASALLAS MARTINEZ</v>
          </cell>
          <cell r="L753" t="str">
            <v>SEMESTRAL</v>
          </cell>
          <cell r="M753">
            <v>43585</v>
          </cell>
          <cell r="N753">
            <v>42851</v>
          </cell>
          <cell r="O753" t="str">
            <v>BI HOGAR CATEGORIA D</v>
          </cell>
          <cell r="P753" t="str">
            <v>BI</v>
          </cell>
          <cell r="Q753">
            <v>564</v>
          </cell>
          <cell r="R753" t="str">
            <v>Flandes</v>
          </cell>
          <cell r="S753" t="str">
            <v>CGR</v>
          </cell>
        </row>
        <row r="754">
          <cell r="A754">
            <v>16021</v>
          </cell>
          <cell r="B754" t="str">
            <v>Activo</v>
          </cell>
          <cell r="C754">
            <v>9500000</v>
          </cell>
          <cell r="D754">
            <v>4957195.08</v>
          </cell>
          <cell r="E754">
            <v>4</v>
          </cell>
          <cell r="F754">
            <v>465</v>
          </cell>
          <cell r="G754">
            <v>2</v>
          </cell>
          <cell r="H754">
            <v>2726815</v>
          </cell>
          <cell r="I754">
            <v>79792319</v>
          </cell>
          <cell r="J754" t="str">
            <v>XF</v>
          </cell>
          <cell r="K754" t="str">
            <v>HECTOR HERNANDO MORENO MORA</v>
          </cell>
          <cell r="L754" t="str">
            <v>SEMESTRAL</v>
          </cell>
          <cell r="M754">
            <v>43404</v>
          </cell>
          <cell r="N754">
            <v>42851</v>
          </cell>
          <cell r="O754" t="str">
            <v>EXF-BI HOGAR CATEGORIA D</v>
          </cell>
          <cell r="P754" t="str">
            <v>BI</v>
          </cell>
          <cell r="Q754">
            <v>465</v>
          </cell>
          <cell r="R754" t="str">
            <v>Bogota</v>
          </cell>
          <cell r="S754" t="str">
            <v>EXF</v>
          </cell>
        </row>
        <row r="755">
          <cell r="A755">
            <v>16020</v>
          </cell>
          <cell r="B755" t="str">
            <v>Activo</v>
          </cell>
          <cell r="C755">
            <v>5500000</v>
          </cell>
          <cell r="D755">
            <v>2873904.47</v>
          </cell>
          <cell r="E755">
            <v>36</v>
          </cell>
          <cell r="F755">
            <v>561</v>
          </cell>
          <cell r="G755">
            <v>18</v>
          </cell>
          <cell r="H755">
            <v>166746</v>
          </cell>
          <cell r="I755">
            <v>6212067</v>
          </cell>
          <cell r="J755" t="str">
            <v>FU</v>
          </cell>
          <cell r="K755" t="str">
            <v>JACINTO MOSQUERA OVALLE</v>
          </cell>
          <cell r="L755" t="str">
            <v>MENSUAL</v>
          </cell>
          <cell r="M755">
            <v>43465</v>
          </cell>
          <cell r="N755">
            <v>42860</v>
          </cell>
          <cell r="O755" t="str">
            <v>BI HOGAR CATEGORIA A</v>
          </cell>
          <cell r="P755" t="str">
            <v>BI</v>
          </cell>
          <cell r="Q755">
            <v>561</v>
          </cell>
          <cell r="R755" t="str">
            <v>Bogota</v>
          </cell>
          <cell r="S755" t="str">
            <v>CGR</v>
          </cell>
        </row>
        <row r="756">
          <cell r="A756">
            <v>16004</v>
          </cell>
          <cell r="B756" t="str">
            <v>Activo</v>
          </cell>
          <cell r="C756">
            <v>72000000</v>
          </cell>
          <cell r="D756">
            <v>71513374.450000003</v>
          </cell>
          <cell r="E756">
            <v>264</v>
          </cell>
          <cell r="F756">
            <v>502</v>
          </cell>
          <cell r="G756">
            <v>3</v>
          </cell>
          <cell r="H756">
            <v>439891</v>
          </cell>
          <cell r="I756">
            <v>79383266</v>
          </cell>
          <cell r="J756" t="str">
            <v>FU</v>
          </cell>
          <cell r="K756" t="str">
            <v>JOSE EUSTACIO CRISTANCHO SIERRA</v>
          </cell>
          <cell r="L756" t="str">
            <v>MENSUAL</v>
          </cell>
          <cell r="M756">
            <v>43496</v>
          </cell>
          <cell r="N756">
            <v>43321</v>
          </cell>
          <cell r="O756" t="str">
            <v>COMPRA CATEGORIA B</v>
          </cell>
          <cell r="P756" t="str">
            <v>VI</v>
          </cell>
          <cell r="Q756">
            <v>502</v>
          </cell>
          <cell r="R756" t="str">
            <v>Bogota</v>
          </cell>
          <cell r="S756" t="str">
            <v>CGR</v>
          </cell>
        </row>
        <row r="757">
          <cell r="A757">
            <v>15997</v>
          </cell>
          <cell r="B757" t="str">
            <v>Activo</v>
          </cell>
          <cell r="C757">
            <v>11287070</v>
          </cell>
          <cell r="D757">
            <v>7620712.4400000004</v>
          </cell>
          <cell r="E757">
            <v>48</v>
          </cell>
          <cell r="F757">
            <v>565</v>
          </cell>
          <cell r="G757">
            <v>18</v>
          </cell>
          <cell r="H757">
            <v>289525</v>
          </cell>
          <cell r="I757">
            <v>14271428</v>
          </cell>
          <cell r="J757" t="str">
            <v>FU</v>
          </cell>
          <cell r="K757" t="str">
            <v>JOSE FERNANDO ZULUAGA MARIN</v>
          </cell>
          <cell r="L757" t="str">
            <v>MENSUAL</v>
          </cell>
          <cell r="M757">
            <v>43465</v>
          </cell>
          <cell r="N757">
            <v>42860</v>
          </cell>
          <cell r="O757" t="str">
            <v>BI HOGAR CATEGORIA E</v>
          </cell>
          <cell r="P757" t="str">
            <v>BI</v>
          </cell>
          <cell r="Q757">
            <v>565</v>
          </cell>
          <cell r="R757" t="str">
            <v>Bogota</v>
          </cell>
          <cell r="S757" t="str">
            <v>CGR</v>
          </cell>
        </row>
        <row r="758">
          <cell r="A758">
            <v>15995</v>
          </cell>
          <cell r="B758" t="str">
            <v>Activo</v>
          </cell>
          <cell r="C758">
            <v>9500000</v>
          </cell>
          <cell r="D758">
            <v>2556499.89</v>
          </cell>
          <cell r="E758">
            <v>4</v>
          </cell>
          <cell r="F758">
            <v>564</v>
          </cell>
          <cell r="G758">
            <v>3</v>
          </cell>
          <cell r="H758">
            <v>2677165</v>
          </cell>
          <cell r="I758">
            <v>52173796</v>
          </cell>
          <cell r="J758" t="str">
            <v>FU</v>
          </cell>
          <cell r="K758" t="str">
            <v>NANCY PATRICIA JUNCO OLARTE</v>
          </cell>
          <cell r="L758" t="str">
            <v>SEMESTRAL</v>
          </cell>
          <cell r="M758">
            <v>43585</v>
          </cell>
          <cell r="N758">
            <v>42851</v>
          </cell>
          <cell r="O758" t="str">
            <v>BI HOGAR CATEGORIA D</v>
          </cell>
          <cell r="P758" t="str">
            <v>BI</v>
          </cell>
          <cell r="Q758">
            <v>564</v>
          </cell>
          <cell r="R758" t="str">
            <v>Bogota</v>
          </cell>
          <cell r="S758" t="str">
            <v>CGR</v>
          </cell>
        </row>
        <row r="759">
          <cell r="A759">
            <v>15994</v>
          </cell>
          <cell r="B759" t="str">
            <v>Activo</v>
          </cell>
          <cell r="C759">
            <v>8500000</v>
          </cell>
          <cell r="D759">
            <v>2287398.37</v>
          </cell>
          <cell r="E759">
            <v>4</v>
          </cell>
          <cell r="F759">
            <v>564</v>
          </cell>
          <cell r="G759">
            <v>3</v>
          </cell>
          <cell r="H759">
            <v>2395359</v>
          </cell>
          <cell r="I759">
            <v>46450635</v>
          </cell>
          <cell r="J759" t="str">
            <v>FU</v>
          </cell>
          <cell r="K759" t="str">
            <v>ANA YOLANDA PINTO CORREA</v>
          </cell>
          <cell r="L759" t="str">
            <v>SEMESTRAL</v>
          </cell>
          <cell r="M759">
            <v>43616</v>
          </cell>
          <cell r="N759">
            <v>42860</v>
          </cell>
          <cell r="O759" t="str">
            <v>BI HOGAR CATEGORIA D</v>
          </cell>
          <cell r="P759" t="str">
            <v>BI</v>
          </cell>
          <cell r="Q759">
            <v>564</v>
          </cell>
          <cell r="R759" t="str">
            <v>Duitama</v>
          </cell>
          <cell r="S759" t="str">
            <v>CGR</v>
          </cell>
        </row>
        <row r="760">
          <cell r="A760">
            <v>15993</v>
          </cell>
          <cell r="B760" t="str">
            <v>Activo</v>
          </cell>
          <cell r="C760">
            <v>2999900</v>
          </cell>
          <cell r="D760">
            <v>1964894.67</v>
          </cell>
          <cell r="E760">
            <v>48</v>
          </cell>
          <cell r="F760">
            <v>565</v>
          </cell>
          <cell r="G760">
            <v>19</v>
          </cell>
          <cell r="H760">
            <v>76906</v>
          </cell>
          <cell r="I760">
            <v>19410267</v>
          </cell>
          <cell r="J760" t="str">
            <v>FU</v>
          </cell>
          <cell r="K760" t="str">
            <v>GUILLERMO ALBERTO VALLEJO DAVALOS</v>
          </cell>
          <cell r="L760" t="str">
            <v>MENSUAL</v>
          </cell>
          <cell r="M760">
            <v>43496</v>
          </cell>
          <cell r="N760">
            <v>42860</v>
          </cell>
          <cell r="O760" t="str">
            <v>BI HOGAR CATEGORIA E</v>
          </cell>
          <cell r="P760" t="str">
            <v>BI</v>
          </cell>
          <cell r="Q760">
            <v>565</v>
          </cell>
          <cell r="R760" t="str">
            <v>Cartagena</v>
          </cell>
          <cell r="S760" t="str">
            <v>CGR</v>
          </cell>
        </row>
        <row r="761">
          <cell r="A761">
            <v>15991</v>
          </cell>
          <cell r="B761" t="str">
            <v>Activo</v>
          </cell>
          <cell r="C761">
            <v>9500000</v>
          </cell>
          <cell r="D761">
            <v>2556499.89</v>
          </cell>
          <cell r="E761">
            <v>4</v>
          </cell>
          <cell r="F761">
            <v>564</v>
          </cell>
          <cell r="G761">
            <v>3</v>
          </cell>
          <cell r="H761">
            <v>2677165</v>
          </cell>
          <cell r="I761">
            <v>79591219</v>
          </cell>
          <cell r="J761" t="str">
            <v>FU</v>
          </cell>
          <cell r="K761" t="str">
            <v>LUIS ENRIQUE MONCADA REYES</v>
          </cell>
          <cell r="L761" t="str">
            <v>SEMESTRAL</v>
          </cell>
          <cell r="M761">
            <v>43585</v>
          </cell>
          <cell r="N761">
            <v>42851</v>
          </cell>
          <cell r="O761" t="str">
            <v>BI HOGAR CATEGORIA D</v>
          </cell>
          <cell r="P761" t="str">
            <v>BI</v>
          </cell>
          <cell r="Q761">
            <v>564</v>
          </cell>
          <cell r="R761" t="str">
            <v>Bogota</v>
          </cell>
          <cell r="S761" t="str">
            <v>CGR</v>
          </cell>
        </row>
        <row r="762">
          <cell r="A762">
            <v>15990</v>
          </cell>
          <cell r="B762" t="str">
            <v>Activo</v>
          </cell>
          <cell r="C762">
            <v>10991983</v>
          </cell>
          <cell r="D762">
            <v>5904221.0199999996</v>
          </cell>
          <cell r="E762">
            <v>36</v>
          </cell>
          <cell r="F762">
            <v>546</v>
          </cell>
          <cell r="G762">
            <v>18</v>
          </cell>
          <cell r="H762">
            <v>353014</v>
          </cell>
          <cell r="I762">
            <v>43629725</v>
          </cell>
          <cell r="J762" t="str">
            <v>FU</v>
          </cell>
          <cell r="K762" t="str">
            <v>MARY LUZ GARCIA JIMENEZ</v>
          </cell>
          <cell r="L762" t="str">
            <v>MENSUAL</v>
          </cell>
          <cell r="M762">
            <v>43465</v>
          </cell>
          <cell r="N762">
            <v>42860</v>
          </cell>
          <cell r="O762" t="str">
            <v>BI RECREACION  CATEGORIA D</v>
          </cell>
          <cell r="P762" t="str">
            <v>BI</v>
          </cell>
          <cell r="Q762">
            <v>546</v>
          </cell>
          <cell r="R762" t="str">
            <v>Medellin</v>
          </cell>
          <cell r="S762" t="str">
            <v>CGR</v>
          </cell>
        </row>
        <row r="763">
          <cell r="A763">
            <v>15989</v>
          </cell>
          <cell r="B763" t="str">
            <v>Activo</v>
          </cell>
          <cell r="C763">
            <v>8100000</v>
          </cell>
          <cell r="D763">
            <v>5129946.12</v>
          </cell>
          <cell r="E763">
            <v>48</v>
          </cell>
          <cell r="F763">
            <v>561</v>
          </cell>
          <cell r="G763">
            <v>19</v>
          </cell>
          <cell r="H763">
            <v>189373</v>
          </cell>
          <cell r="I763">
            <v>52646010</v>
          </cell>
          <cell r="J763" t="str">
            <v>FU</v>
          </cell>
          <cell r="K763" t="str">
            <v>MARISOL CHACON FONTECHA</v>
          </cell>
          <cell r="L763" t="str">
            <v>MENSUAL</v>
          </cell>
          <cell r="M763">
            <v>43465</v>
          </cell>
          <cell r="N763">
            <v>42851</v>
          </cell>
          <cell r="O763" t="str">
            <v>BI HOGAR CATEGORIA A</v>
          </cell>
          <cell r="P763" t="str">
            <v>BI</v>
          </cell>
          <cell r="Q763">
            <v>561</v>
          </cell>
          <cell r="R763" t="str">
            <v>Bogota</v>
          </cell>
          <cell r="S763" t="str">
            <v>CGR</v>
          </cell>
        </row>
        <row r="764">
          <cell r="A764">
            <v>15988</v>
          </cell>
          <cell r="B764" t="str">
            <v>Activo</v>
          </cell>
          <cell r="C764">
            <v>7227300</v>
          </cell>
          <cell r="D764">
            <v>1957587.66</v>
          </cell>
          <cell r="E764">
            <v>4</v>
          </cell>
          <cell r="F764">
            <v>565</v>
          </cell>
          <cell r="G764">
            <v>3</v>
          </cell>
          <cell r="H764">
            <v>2059330</v>
          </cell>
          <cell r="I764">
            <v>41793352</v>
          </cell>
          <cell r="J764" t="str">
            <v>FU</v>
          </cell>
          <cell r="K764" t="str">
            <v>HILDA A REYES GUTIERREZ</v>
          </cell>
          <cell r="L764" t="str">
            <v>SEMESTRAL</v>
          </cell>
          <cell r="M764">
            <v>43585</v>
          </cell>
          <cell r="N764">
            <v>42851</v>
          </cell>
          <cell r="O764" t="str">
            <v>BI HOGAR CATEGORIA E</v>
          </cell>
          <cell r="P764" t="str">
            <v>BI</v>
          </cell>
          <cell r="Q764">
            <v>565</v>
          </cell>
          <cell r="R764" t="str">
            <v>Bogota</v>
          </cell>
          <cell r="S764" t="str">
            <v>CGR</v>
          </cell>
        </row>
        <row r="765">
          <cell r="A765">
            <v>15987</v>
          </cell>
          <cell r="B765" t="str">
            <v>Activo</v>
          </cell>
          <cell r="C765">
            <v>11000000</v>
          </cell>
          <cell r="D765">
            <v>2979453.95</v>
          </cell>
          <cell r="E765">
            <v>4</v>
          </cell>
          <cell r="F765">
            <v>565</v>
          </cell>
          <cell r="G765">
            <v>3</v>
          </cell>
          <cell r="H765">
            <v>3134314</v>
          </cell>
          <cell r="I765">
            <v>39536530</v>
          </cell>
          <cell r="J765" t="str">
            <v>FU</v>
          </cell>
          <cell r="K765" t="str">
            <v>SANDRA ELENA SANCHEZ HERRERA</v>
          </cell>
          <cell r="L765" t="str">
            <v>SEMESTRAL</v>
          </cell>
          <cell r="M765">
            <v>43585</v>
          </cell>
          <cell r="N765">
            <v>42851</v>
          </cell>
          <cell r="O765" t="str">
            <v>BI HOGAR CATEGORIA E</v>
          </cell>
          <cell r="P765" t="str">
            <v>BI</v>
          </cell>
          <cell r="Q765">
            <v>565</v>
          </cell>
          <cell r="R765" t="str">
            <v>Bogota</v>
          </cell>
          <cell r="S765" t="str">
            <v>CGR</v>
          </cell>
        </row>
        <row r="766">
          <cell r="A766">
            <v>15986</v>
          </cell>
          <cell r="B766" t="str">
            <v>Activo</v>
          </cell>
          <cell r="C766">
            <v>10918211</v>
          </cell>
          <cell r="D766">
            <v>7626996.9800000004</v>
          </cell>
          <cell r="E766">
            <v>48</v>
          </cell>
          <cell r="F766">
            <v>564</v>
          </cell>
          <cell r="G766">
            <v>17</v>
          </cell>
          <cell r="H766">
            <v>274745</v>
          </cell>
          <cell r="I766">
            <v>72217518</v>
          </cell>
          <cell r="J766" t="str">
            <v>FU</v>
          </cell>
          <cell r="K766" t="str">
            <v>ROBERTO C DE LA HOZ OSPINO</v>
          </cell>
          <cell r="L766" t="str">
            <v>MENSUAL</v>
          </cell>
          <cell r="M766">
            <v>43434</v>
          </cell>
          <cell r="N766">
            <v>42860</v>
          </cell>
          <cell r="O766" t="str">
            <v>BI HOGAR CATEGORIA D</v>
          </cell>
          <cell r="P766" t="str">
            <v>BI</v>
          </cell>
          <cell r="Q766">
            <v>564</v>
          </cell>
          <cell r="R766" t="str">
            <v>Barranquilla</v>
          </cell>
          <cell r="S766" t="str">
            <v>CGR</v>
          </cell>
        </row>
        <row r="767">
          <cell r="A767">
            <v>15985</v>
          </cell>
          <cell r="B767" t="str">
            <v>Activo</v>
          </cell>
          <cell r="C767">
            <v>9500000</v>
          </cell>
          <cell r="D767">
            <v>2556499.89</v>
          </cell>
          <cell r="E767">
            <v>4</v>
          </cell>
          <cell r="F767">
            <v>546</v>
          </cell>
          <cell r="G767">
            <v>3</v>
          </cell>
          <cell r="H767">
            <v>2677165</v>
          </cell>
          <cell r="I767">
            <v>79750666</v>
          </cell>
          <cell r="J767" t="str">
            <v>FU</v>
          </cell>
          <cell r="K767" t="str">
            <v>DUBER JAIRO BELTRAN ROA</v>
          </cell>
          <cell r="L767" t="str">
            <v>SEMESTRAL</v>
          </cell>
          <cell r="M767">
            <v>43616</v>
          </cell>
          <cell r="N767">
            <v>42860</v>
          </cell>
          <cell r="O767" t="str">
            <v>BI RECREACION  CATEGORIA D</v>
          </cell>
          <cell r="P767" t="str">
            <v>BI</v>
          </cell>
          <cell r="Q767">
            <v>546</v>
          </cell>
          <cell r="R767" t="str">
            <v>Bogota</v>
          </cell>
          <cell r="S767" t="str">
            <v>CGR</v>
          </cell>
        </row>
        <row r="768">
          <cell r="A768">
            <v>15984</v>
          </cell>
          <cell r="B768" t="str">
            <v>Activo</v>
          </cell>
          <cell r="C768">
            <v>10699880</v>
          </cell>
          <cell r="D768">
            <v>7220096.4100000001</v>
          </cell>
          <cell r="E768">
            <v>48</v>
          </cell>
          <cell r="F768">
            <v>565</v>
          </cell>
          <cell r="G768">
            <v>18</v>
          </cell>
          <cell r="H768">
            <v>274305</v>
          </cell>
          <cell r="I768">
            <v>37942458</v>
          </cell>
          <cell r="J768" t="str">
            <v>FU</v>
          </cell>
          <cell r="K768" t="str">
            <v>SARA MORENO NOVA</v>
          </cell>
          <cell r="L768" t="str">
            <v>MENSUAL</v>
          </cell>
          <cell r="M768">
            <v>43465</v>
          </cell>
          <cell r="N768">
            <v>42860</v>
          </cell>
          <cell r="O768" t="str">
            <v>BI HOGAR CATEGORIA E</v>
          </cell>
          <cell r="P768" t="str">
            <v>BI</v>
          </cell>
          <cell r="Q768">
            <v>565</v>
          </cell>
          <cell r="R768" t="str">
            <v>Bogota</v>
          </cell>
          <cell r="S768" t="str">
            <v>CGR</v>
          </cell>
        </row>
        <row r="769">
          <cell r="A769">
            <v>15982</v>
          </cell>
          <cell r="B769" t="str">
            <v>Activo</v>
          </cell>
          <cell r="C769">
            <v>12067544</v>
          </cell>
          <cell r="D769">
            <v>7959724.3499999996</v>
          </cell>
          <cell r="E769">
            <v>48</v>
          </cell>
          <cell r="F769">
            <v>548</v>
          </cell>
          <cell r="G769">
            <v>19</v>
          </cell>
          <cell r="H769">
            <v>315063</v>
          </cell>
          <cell r="I769">
            <v>17332105</v>
          </cell>
          <cell r="J769" t="str">
            <v>FU</v>
          </cell>
          <cell r="K769" t="str">
            <v>NESTOR FABIAN CASTILLO PULIDO</v>
          </cell>
          <cell r="L769" t="str">
            <v>MENSUAL</v>
          </cell>
          <cell r="M769">
            <v>43465</v>
          </cell>
          <cell r="N769">
            <v>42851</v>
          </cell>
          <cell r="O769" t="str">
            <v>BI  RECREACION  CATEGORIA F</v>
          </cell>
          <cell r="P769" t="str">
            <v>BI</v>
          </cell>
          <cell r="Q769">
            <v>548</v>
          </cell>
          <cell r="R769" t="str">
            <v>Bogota</v>
          </cell>
          <cell r="S769" t="str">
            <v>CGR</v>
          </cell>
        </row>
        <row r="770">
          <cell r="A770">
            <v>15981</v>
          </cell>
          <cell r="B770" t="str">
            <v>Activo</v>
          </cell>
          <cell r="C770">
            <v>9500000</v>
          </cell>
          <cell r="D770">
            <v>2556499.89</v>
          </cell>
          <cell r="E770">
            <v>4</v>
          </cell>
          <cell r="F770">
            <v>564</v>
          </cell>
          <cell r="G770">
            <v>3</v>
          </cell>
          <cell r="H770">
            <v>2677165</v>
          </cell>
          <cell r="I770">
            <v>56083839</v>
          </cell>
          <cell r="J770" t="str">
            <v>FU</v>
          </cell>
          <cell r="K770" t="str">
            <v>MARTHA LIGIA ARIZA LOPEZ</v>
          </cell>
          <cell r="L770" t="str">
            <v>SEMESTRAL</v>
          </cell>
          <cell r="M770">
            <v>43616</v>
          </cell>
          <cell r="N770">
            <v>42860</v>
          </cell>
          <cell r="O770" t="str">
            <v>BI HOGAR CATEGORIA D</v>
          </cell>
          <cell r="P770" t="str">
            <v>BI</v>
          </cell>
          <cell r="Q770">
            <v>564</v>
          </cell>
          <cell r="R770" t="str">
            <v>Barranquilla</v>
          </cell>
          <cell r="S770" t="str">
            <v>CGR</v>
          </cell>
        </row>
        <row r="771">
          <cell r="A771">
            <v>15979</v>
          </cell>
          <cell r="B771" t="str">
            <v>Activo</v>
          </cell>
          <cell r="C771">
            <v>8000000</v>
          </cell>
          <cell r="D771">
            <v>3877511.8</v>
          </cell>
          <cell r="E771">
            <v>4</v>
          </cell>
          <cell r="F771">
            <v>465</v>
          </cell>
          <cell r="G771">
            <v>2</v>
          </cell>
          <cell r="H771">
            <v>2132912</v>
          </cell>
          <cell r="I771">
            <v>52715101</v>
          </cell>
          <cell r="J771" t="str">
            <v>XF</v>
          </cell>
          <cell r="K771" t="str">
            <v>ELENA ANDREA SIERRA CUERVO</v>
          </cell>
          <cell r="L771" t="str">
            <v>SEMESTRAL</v>
          </cell>
          <cell r="M771">
            <v>43434</v>
          </cell>
          <cell r="N771">
            <v>42860</v>
          </cell>
          <cell r="O771" t="str">
            <v>EXF-BI HOGAR CATEGORIA D</v>
          </cell>
          <cell r="P771" t="str">
            <v>BI</v>
          </cell>
          <cell r="Q771">
            <v>465</v>
          </cell>
          <cell r="R771" t="str">
            <v>Bogota</v>
          </cell>
          <cell r="S771" t="str">
            <v>EXF</v>
          </cell>
        </row>
        <row r="772">
          <cell r="A772">
            <v>15978</v>
          </cell>
          <cell r="B772" t="str">
            <v>Activo</v>
          </cell>
          <cell r="C772">
            <v>1500000</v>
          </cell>
          <cell r="D772">
            <v>979415.4</v>
          </cell>
          <cell r="E772">
            <v>48</v>
          </cell>
          <cell r="F772">
            <v>561</v>
          </cell>
          <cell r="G772">
            <v>18</v>
          </cell>
          <cell r="H772">
            <v>35030</v>
          </cell>
          <cell r="I772">
            <v>51766340</v>
          </cell>
          <cell r="J772" t="str">
            <v>FU</v>
          </cell>
          <cell r="K772" t="str">
            <v>LUZ MARINA MONROY SANCHEZ</v>
          </cell>
          <cell r="L772" t="str">
            <v>MENSUAL</v>
          </cell>
          <cell r="M772">
            <v>43465</v>
          </cell>
          <cell r="N772">
            <v>42860</v>
          </cell>
          <cell r="O772" t="str">
            <v>BI HOGAR CATEGORIA A</v>
          </cell>
          <cell r="P772" t="str">
            <v>BI</v>
          </cell>
          <cell r="Q772">
            <v>561</v>
          </cell>
          <cell r="R772" t="str">
            <v>Bogota</v>
          </cell>
          <cell r="S772" t="str">
            <v>CGR</v>
          </cell>
        </row>
        <row r="773">
          <cell r="A773">
            <v>15977</v>
          </cell>
          <cell r="B773" t="str">
            <v>Activo</v>
          </cell>
          <cell r="C773">
            <v>3450000</v>
          </cell>
          <cell r="D773">
            <v>903536.27</v>
          </cell>
          <cell r="E773">
            <v>4</v>
          </cell>
          <cell r="F773">
            <v>561</v>
          </cell>
          <cell r="G773">
            <v>3</v>
          </cell>
          <cell r="H773">
            <v>928541</v>
          </cell>
          <cell r="I773">
            <v>51766340</v>
          </cell>
          <cell r="J773" t="str">
            <v>FU</v>
          </cell>
          <cell r="K773" t="str">
            <v>LUZ MARINA MONROY SANCHEZ</v>
          </cell>
          <cell r="L773" t="str">
            <v>SEMESTRAL</v>
          </cell>
          <cell r="M773">
            <v>43616</v>
          </cell>
          <cell r="N773">
            <v>42860</v>
          </cell>
          <cell r="O773" t="str">
            <v>BI HOGAR CATEGORIA A</v>
          </cell>
          <cell r="P773" t="str">
            <v>BI</v>
          </cell>
          <cell r="Q773">
            <v>561</v>
          </cell>
          <cell r="R773" t="str">
            <v>Bogota</v>
          </cell>
          <cell r="S773" t="str">
            <v>CGR</v>
          </cell>
        </row>
        <row r="774">
          <cell r="A774">
            <v>15976</v>
          </cell>
          <cell r="B774" t="str">
            <v>Activo</v>
          </cell>
          <cell r="C774">
            <v>10991983</v>
          </cell>
          <cell r="D774">
            <v>2473496.13</v>
          </cell>
          <cell r="E774">
            <v>24</v>
          </cell>
          <cell r="F774">
            <v>546</v>
          </cell>
          <cell r="G774">
            <v>19</v>
          </cell>
          <cell r="H774">
            <v>506453</v>
          </cell>
          <cell r="I774">
            <v>79252075</v>
          </cell>
          <cell r="J774" t="str">
            <v>FU</v>
          </cell>
          <cell r="K774" t="str">
            <v>HECTOR LIBARDO ORTEGA NARVAEZ</v>
          </cell>
          <cell r="L774" t="str">
            <v>MENSUAL</v>
          </cell>
          <cell r="M774">
            <v>43465</v>
          </cell>
          <cell r="N774">
            <v>42851</v>
          </cell>
          <cell r="O774" t="str">
            <v>BI RECREACION  CATEGORIA D</v>
          </cell>
          <cell r="P774" t="str">
            <v>BI</v>
          </cell>
          <cell r="Q774">
            <v>546</v>
          </cell>
          <cell r="R774" t="str">
            <v>Bogota</v>
          </cell>
          <cell r="S774" t="str">
            <v>CGR</v>
          </cell>
        </row>
        <row r="775">
          <cell r="A775">
            <v>15975</v>
          </cell>
          <cell r="B775" t="str">
            <v>Activo</v>
          </cell>
          <cell r="C775">
            <v>9737864</v>
          </cell>
          <cell r="D775">
            <v>6256792.8200000003</v>
          </cell>
          <cell r="E775">
            <v>48</v>
          </cell>
          <cell r="F775">
            <v>563</v>
          </cell>
          <cell r="G775">
            <v>19</v>
          </cell>
          <cell r="H775">
            <v>236554</v>
          </cell>
          <cell r="I775">
            <v>79052126</v>
          </cell>
          <cell r="J775" t="str">
            <v>FU</v>
          </cell>
          <cell r="K775" t="str">
            <v>Alexander Perez Molina</v>
          </cell>
          <cell r="L775" t="str">
            <v>MENSUAL</v>
          </cell>
          <cell r="M775">
            <v>43465</v>
          </cell>
          <cell r="N775">
            <v>42851</v>
          </cell>
          <cell r="O775" t="str">
            <v>BI HOGAR CATEGORIA C</v>
          </cell>
          <cell r="P775" t="str">
            <v>BI</v>
          </cell>
          <cell r="Q775">
            <v>563</v>
          </cell>
          <cell r="R775" t="str">
            <v>Bogota</v>
          </cell>
          <cell r="S775" t="str">
            <v>CGR</v>
          </cell>
        </row>
        <row r="776">
          <cell r="A776">
            <v>15974</v>
          </cell>
          <cell r="B776" t="str">
            <v>Activo</v>
          </cell>
          <cell r="C776">
            <v>11287070</v>
          </cell>
          <cell r="D776">
            <v>2552999.71</v>
          </cell>
          <cell r="E776">
            <v>24</v>
          </cell>
          <cell r="F776">
            <v>565</v>
          </cell>
          <cell r="G776">
            <v>19</v>
          </cell>
          <cell r="H776">
            <v>523964</v>
          </cell>
          <cell r="I776">
            <v>34976247</v>
          </cell>
          <cell r="J776" t="str">
            <v>FU</v>
          </cell>
          <cell r="K776" t="str">
            <v>CARMENZA JUDITH RICARDO MARTINEZ</v>
          </cell>
          <cell r="L776" t="str">
            <v>MENSUAL</v>
          </cell>
          <cell r="M776">
            <v>43496</v>
          </cell>
          <cell r="N776">
            <v>42860</v>
          </cell>
          <cell r="O776" t="str">
            <v>BI HOGAR CATEGORIA E</v>
          </cell>
          <cell r="P776" t="str">
            <v>BI</v>
          </cell>
          <cell r="Q776">
            <v>565</v>
          </cell>
          <cell r="R776" t="str">
            <v>Barranquilla</v>
          </cell>
          <cell r="S776" t="str">
            <v>CGR</v>
          </cell>
        </row>
        <row r="777">
          <cell r="A777">
            <v>15972</v>
          </cell>
          <cell r="B777" t="str">
            <v>Activo</v>
          </cell>
          <cell r="C777">
            <v>4802600</v>
          </cell>
          <cell r="D777">
            <v>1292398.93</v>
          </cell>
          <cell r="E777">
            <v>4</v>
          </cell>
          <cell r="F777">
            <v>540</v>
          </cell>
          <cell r="G777">
            <v>3</v>
          </cell>
          <cell r="H777">
            <v>1353404</v>
          </cell>
          <cell r="I777">
            <v>79399877</v>
          </cell>
          <cell r="J777" t="str">
            <v>FU</v>
          </cell>
          <cell r="K777" t="str">
            <v>JOSE ALFONSO ROMERO FLOREZ</v>
          </cell>
          <cell r="L777" t="str">
            <v>SEMESTRAL</v>
          </cell>
          <cell r="M777">
            <v>43585</v>
          </cell>
          <cell r="N777">
            <v>42851</v>
          </cell>
          <cell r="O777" t="str">
            <v>BI EDUCACION  CATEGORIA D</v>
          </cell>
          <cell r="P777" t="str">
            <v>BI</v>
          </cell>
          <cell r="Q777">
            <v>540</v>
          </cell>
          <cell r="R777" t="str">
            <v>Bogota</v>
          </cell>
          <cell r="S777" t="str">
            <v>CGR</v>
          </cell>
        </row>
        <row r="778">
          <cell r="A778">
            <v>15971</v>
          </cell>
          <cell r="B778" t="str">
            <v>Activo</v>
          </cell>
          <cell r="C778">
            <v>9500000</v>
          </cell>
          <cell r="D778">
            <v>2556504.89</v>
          </cell>
          <cell r="E778">
            <v>4</v>
          </cell>
          <cell r="F778">
            <v>540</v>
          </cell>
          <cell r="G778">
            <v>3</v>
          </cell>
          <cell r="H778">
            <v>2677165</v>
          </cell>
          <cell r="I778">
            <v>4052462</v>
          </cell>
          <cell r="J778" t="str">
            <v>XF</v>
          </cell>
          <cell r="K778" t="str">
            <v>SEGUNDO E MORANTES MORANTES</v>
          </cell>
          <cell r="L778" t="str">
            <v>SEMESTRAL</v>
          </cell>
          <cell r="M778">
            <v>43585</v>
          </cell>
          <cell r="N778">
            <v>42851</v>
          </cell>
          <cell r="O778" t="str">
            <v>BI EDUCACION  CATEGORIA D</v>
          </cell>
          <cell r="P778" t="str">
            <v>BI</v>
          </cell>
          <cell r="Q778">
            <v>540</v>
          </cell>
          <cell r="R778" t="str">
            <v>Bogota</v>
          </cell>
          <cell r="S778" t="str">
            <v>EXF</v>
          </cell>
        </row>
        <row r="779">
          <cell r="A779">
            <v>15969</v>
          </cell>
          <cell r="B779" t="str">
            <v>Activo</v>
          </cell>
          <cell r="C779">
            <v>4441174</v>
          </cell>
          <cell r="D779">
            <v>1195141.05</v>
          </cell>
          <cell r="E779">
            <v>4</v>
          </cell>
          <cell r="F779">
            <v>546</v>
          </cell>
          <cell r="G779">
            <v>3</v>
          </cell>
          <cell r="H779">
            <v>1251555</v>
          </cell>
          <cell r="I779">
            <v>12188450</v>
          </cell>
          <cell r="J779" t="str">
            <v>FU</v>
          </cell>
          <cell r="K779" t="str">
            <v>FRANCISCO MACIAS PLATA</v>
          </cell>
          <cell r="L779" t="str">
            <v>SEMESTRAL</v>
          </cell>
          <cell r="M779">
            <v>43585</v>
          </cell>
          <cell r="N779">
            <v>42851</v>
          </cell>
          <cell r="O779" t="str">
            <v>BI RECREACION  CATEGORIA D</v>
          </cell>
          <cell r="P779" t="str">
            <v>BI</v>
          </cell>
          <cell r="Q779">
            <v>546</v>
          </cell>
          <cell r="R779" t="str">
            <v>Bogota</v>
          </cell>
          <cell r="S779" t="str">
            <v>CGR</v>
          </cell>
        </row>
        <row r="780">
          <cell r="A780">
            <v>15968</v>
          </cell>
          <cell r="B780" t="str">
            <v>Activo</v>
          </cell>
          <cell r="C780">
            <v>5000000</v>
          </cell>
          <cell r="D780">
            <v>1354292.94</v>
          </cell>
          <cell r="E780">
            <v>4</v>
          </cell>
          <cell r="F780">
            <v>565</v>
          </cell>
          <cell r="G780">
            <v>3</v>
          </cell>
          <cell r="H780">
            <v>1424691</v>
          </cell>
          <cell r="I780">
            <v>57412037</v>
          </cell>
          <cell r="J780" t="str">
            <v>FU</v>
          </cell>
          <cell r="K780" t="str">
            <v>MARIA DE J ALVAREZ OLIVEROS</v>
          </cell>
          <cell r="L780" t="str">
            <v>SEMESTRAL</v>
          </cell>
          <cell r="M780">
            <v>43616</v>
          </cell>
          <cell r="N780">
            <v>42860</v>
          </cell>
          <cell r="O780" t="str">
            <v>BI HOGAR CATEGORIA E</v>
          </cell>
          <cell r="P780" t="str">
            <v>BI</v>
          </cell>
          <cell r="Q780">
            <v>565</v>
          </cell>
          <cell r="R780" t="str">
            <v>Santa Marta</v>
          </cell>
          <cell r="S780" t="str">
            <v>CGR</v>
          </cell>
        </row>
        <row r="781">
          <cell r="A781">
            <v>15967</v>
          </cell>
          <cell r="B781" t="str">
            <v>Activo</v>
          </cell>
          <cell r="C781">
            <v>7900000</v>
          </cell>
          <cell r="D781">
            <v>3608354.16</v>
          </cell>
          <cell r="E781">
            <v>36</v>
          </cell>
          <cell r="F781">
            <v>565</v>
          </cell>
          <cell r="G781">
            <v>21</v>
          </cell>
          <cell r="H781">
            <v>257515</v>
          </cell>
          <cell r="I781">
            <v>79564145</v>
          </cell>
          <cell r="J781" t="str">
            <v>FU</v>
          </cell>
          <cell r="K781" t="str">
            <v>WILLIAMS A VILLARRUEL RINCON</v>
          </cell>
          <cell r="L781" t="str">
            <v>MENSUAL</v>
          </cell>
          <cell r="M781">
            <v>43496</v>
          </cell>
          <cell r="N781">
            <v>42821</v>
          </cell>
          <cell r="O781" t="str">
            <v>BI HOGAR CATEGORIA E</v>
          </cell>
          <cell r="P781" t="str">
            <v>BI</v>
          </cell>
          <cell r="Q781">
            <v>565</v>
          </cell>
          <cell r="R781" t="str">
            <v>Bogota</v>
          </cell>
          <cell r="S781" t="str">
            <v>CGR</v>
          </cell>
        </row>
        <row r="782">
          <cell r="A782">
            <v>15966</v>
          </cell>
          <cell r="B782" t="str">
            <v>Activo</v>
          </cell>
          <cell r="C782">
            <v>6000000</v>
          </cell>
          <cell r="D782">
            <v>1085761.29</v>
          </cell>
          <cell r="E782">
            <v>24</v>
          </cell>
          <cell r="F782">
            <v>564</v>
          </cell>
          <cell r="G782">
            <v>20</v>
          </cell>
          <cell r="H782">
            <v>276596</v>
          </cell>
          <cell r="I782">
            <v>31926074</v>
          </cell>
          <cell r="J782" t="str">
            <v>FU</v>
          </cell>
          <cell r="K782" t="str">
            <v>BEATRIZ EUGENIA CUBIDES MORENO</v>
          </cell>
          <cell r="L782" t="str">
            <v>MENSUAL</v>
          </cell>
          <cell r="M782">
            <v>43465</v>
          </cell>
          <cell r="N782">
            <v>42821</v>
          </cell>
          <cell r="O782" t="str">
            <v>BI HOGAR CATEGORIA D</v>
          </cell>
          <cell r="P782" t="str">
            <v>BI</v>
          </cell>
          <cell r="Q782">
            <v>564</v>
          </cell>
          <cell r="R782" t="str">
            <v>Cali</v>
          </cell>
          <cell r="S782" t="str">
            <v>CGR</v>
          </cell>
        </row>
        <row r="783">
          <cell r="A783">
            <v>15965</v>
          </cell>
          <cell r="B783" t="str">
            <v>Activo</v>
          </cell>
          <cell r="C783">
            <v>8000000</v>
          </cell>
          <cell r="D783">
            <v>2152842.6</v>
          </cell>
          <cell r="E783">
            <v>4</v>
          </cell>
          <cell r="F783">
            <v>564</v>
          </cell>
          <cell r="G783">
            <v>3</v>
          </cell>
          <cell r="H783">
            <v>2254455</v>
          </cell>
          <cell r="I783">
            <v>16671174</v>
          </cell>
          <cell r="J783" t="str">
            <v>FU</v>
          </cell>
          <cell r="K783" t="str">
            <v>ANDRES JULIAN CASTRO OSORIO</v>
          </cell>
          <cell r="L783" t="str">
            <v>SEMESTRAL</v>
          </cell>
          <cell r="M783">
            <v>43555</v>
          </cell>
          <cell r="N783">
            <v>42821</v>
          </cell>
          <cell r="O783" t="str">
            <v>BI HOGAR CATEGORIA D</v>
          </cell>
          <cell r="P783" t="str">
            <v>BI</v>
          </cell>
          <cell r="Q783">
            <v>564</v>
          </cell>
          <cell r="R783" t="str">
            <v>Cali</v>
          </cell>
          <cell r="S783" t="str">
            <v>CGR</v>
          </cell>
        </row>
        <row r="784">
          <cell r="A784">
            <v>15964</v>
          </cell>
          <cell r="B784" t="str">
            <v>Activo</v>
          </cell>
          <cell r="C784">
            <v>10929800</v>
          </cell>
          <cell r="D784">
            <v>6902946.4800000004</v>
          </cell>
          <cell r="E784">
            <v>48</v>
          </cell>
          <cell r="F784">
            <v>564</v>
          </cell>
          <cell r="G784">
            <v>20</v>
          </cell>
          <cell r="H784">
            <v>275618</v>
          </cell>
          <cell r="I784">
            <v>1418723</v>
          </cell>
          <cell r="J784" t="str">
            <v>FU</v>
          </cell>
          <cell r="K784" t="str">
            <v>ROGELIO PATIÑO BETANCOUR</v>
          </cell>
          <cell r="L784" t="str">
            <v>MENSUAL</v>
          </cell>
          <cell r="M784">
            <v>43465</v>
          </cell>
          <cell r="N784">
            <v>42821</v>
          </cell>
          <cell r="O784" t="str">
            <v>BI HOGAR CATEGORIA D</v>
          </cell>
          <cell r="P784" t="str">
            <v>BI</v>
          </cell>
          <cell r="Q784">
            <v>564</v>
          </cell>
          <cell r="R784" t="str">
            <v>Villamaria</v>
          </cell>
          <cell r="S784" t="str">
            <v>CGR</v>
          </cell>
        </row>
        <row r="785">
          <cell r="A785">
            <v>15962</v>
          </cell>
          <cell r="B785" t="str">
            <v>Activo</v>
          </cell>
          <cell r="C785">
            <v>3100000</v>
          </cell>
          <cell r="D785">
            <v>823171.84</v>
          </cell>
          <cell r="E785">
            <v>4</v>
          </cell>
          <cell r="F785">
            <v>539</v>
          </cell>
          <cell r="G785">
            <v>3</v>
          </cell>
          <cell r="H785">
            <v>854063</v>
          </cell>
          <cell r="I785">
            <v>80826469</v>
          </cell>
          <cell r="J785" t="str">
            <v>FU</v>
          </cell>
          <cell r="K785" t="str">
            <v>ROSSWELL RICARDO MEDINA ARCINIEGAS</v>
          </cell>
          <cell r="L785" t="str">
            <v>SEMESTRAL</v>
          </cell>
          <cell r="M785">
            <v>43555</v>
          </cell>
          <cell r="N785">
            <v>42818</v>
          </cell>
          <cell r="O785" t="str">
            <v>BI EDUCACION CATEGORIA C</v>
          </cell>
          <cell r="P785" t="str">
            <v>BI</v>
          </cell>
          <cell r="Q785">
            <v>539</v>
          </cell>
          <cell r="R785" t="str">
            <v>Bogota</v>
          </cell>
          <cell r="S785" t="str">
            <v>FBS</v>
          </cell>
        </row>
        <row r="786">
          <cell r="A786">
            <v>15959</v>
          </cell>
          <cell r="B786" t="str">
            <v>Activo</v>
          </cell>
          <cell r="C786">
            <v>6000000</v>
          </cell>
          <cell r="D786">
            <v>1614629.1</v>
          </cell>
          <cell r="E786">
            <v>4</v>
          </cell>
          <cell r="F786">
            <v>552</v>
          </cell>
          <cell r="G786">
            <v>3</v>
          </cell>
          <cell r="H786">
            <v>1690838</v>
          </cell>
          <cell r="I786">
            <v>79696344</v>
          </cell>
          <cell r="J786" t="str">
            <v>FU</v>
          </cell>
          <cell r="K786" t="str">
            <v>LUIS ENRIQUE BERNAL RAMIREZ</v>
          </cell>
          <cell r="L786" t="str">
            <v>SEMESTRAL</v>
          </cell>
          <cell r="M786">
            <v>43555</v>
          </cell>
          <cell r="N786">
            <v>42821</v>
          </cell>
          <cell r="O786" t="str">
            <v>BI MEJORAS LOCATIVAS  CATEGORIA D</v>
          </cell>
          <cell r="P786" t="str">
            <v>BI</v>
          </cell>
          <cell r="Q786">
            <v>552</v>
          </cell>
          <cell r="R786" t="str">
            <v>Bogota</v>
          </cell>
          <cell r="S786" t="str">
            <v>CGR</v>
          </cell>
        </row>
        <row r="787">
          <cell r="A787">
            <v>15958</v>
          </cell>
          <cell r="B787" t="str">
            <v>Activo</v>
          </cell>
          <cell r="C787">
            <v>10991983</v>
          </cell>
          <cell r="D787">
            <v>6938117.1200000001</v>
          </cell>
          <cell r="E787">
            <v>48</v>
          </cell>
          <cell r="F787">
            <v>564</v>
          </cell>
          <cell r="G787">
            <v>20</v>
          </cell>
          <cell r="H787">
            <v>277022</v>
          </cell>
          <cell r="I787">
            <v>19338346</v>
          </cell>
          <cell r="J787" t="str">
            <v>FU</v>
          </cell>
          <cell r="K787" t="str">
            <v>HENRY DUARTE SERRANO</v>
          </cell>
          <cell r="L787" t="str">
            <v>MENSUAL</v>
          </cell>
          <cell r="M787">
            <v>43465</v>
          </cell>
          <cell r="N787">
            <v>42821</v>
          </cell>
          <cell r="O787" t="str">
            <v>BI HOGAR CATEGORIA D</v>
          </cell>
          <cell r="P787" t="str">
            <v>BI</v>
          </cell>
          <cell r="Q787">
            <v>564</v>
          </cell>
          <cell r="R787" t="str">
            <v>Bogota</v>
          </cell>
          <cell r="S787" t="str">
            <v>CGR</v>
          </cell>
        </row>
        <row r="788">
          <cell r="A788">
            <v>15957</v>
          </cell>
          <cell r="B788" t="str">
            <v>Activo</v>
          </cell>
          <cell r="C788">
            <v>8000000</v>
          </cell>
          <cell r="D788">
            <v>2152842.6</v>
          </cell>
          <cell r="E788">
            <v>4</v>
          </cell>
          <cell r="F788">
            <v>564</v>
          </cell>
          <cell r="G788">
            <v>3</v>
          </cell>
          <cell r="H788">
            <v>2254455</v>
          </cell>
          <cell r="I788">
            <v>52200069</v>
          </cell>
          <cell r="J788" t="str">
            <v>FU</v>
          </cell>
          <cell r="K788" t="str">
            <v>BERTHA INES BALLEN PATIÑO</v>
          </cell>
          <cell r="L788" t="str">
            <v>SEMESTRAL</v>
          </cell>
          <cell r="M788">
            <v>43555</v>
          </cell>
          <cell r="N788">
            <v>42821</v>
          </cell>
          <cell r="O788" t="str">
            <v>BI HOGAR CATEGORIA D</v>
          </cell>
          <cell r="P788" t="str">
            <v>BI</v>
          </cell>
          <cell r="Q788">
            <v>564</v>
          </cell>
          <cell r="R788" t="str">
            <v>Bogota</v>
          </cell>
          <cell r="S788" t="str">
            <v>CGR</v>
          </cell>
        </row>
        <row r="789">
          <cell r="A789">
            <v>15956</v>
          </cell>
          <cell r="B789" t="str">
            <v>Activo</v>
          </cell>
          <cell r="C789">
            <v>2500000</v>
          </cell>
          <cell r="D789">
            <v>324001.7</v>
          </cell>
          <cell r="E789">
            <v>27</v>
          </cell>
          <cell r="F789">
            <v>562</v>
          </cell>
          <cell r="G789">
            <v>21</v>
          </cell>
          <cell r="H789">
            <v>55199</v>
          </cell>
          <cell r="I789">
            <v>52542621</v>
          </cell>
          <cell r="J789" t="str">
            <v>FU</v>
          </cell>
          <cell r="K789" t="str">
            <v>ANGELA ANDREA CORREDOR SIERRA</v>
          </cell>
          <cell r="L789" t="str">
            <v>MENSUAL</v>
          </cell>
          <cell r="M789">
            <v>43496</v>
          </cell>
          <cell r="N789">
            <v>42821</v>
          </cell>
          <cell r="O789" t="str">
            <v>BI HOGAR CATEGORIA B</v>
          </cell>
          <cell r="P789" t="str">
            <v>BI</v>
          </cell>
          <cell r="Q789">
            <v>562</v>
          </cell>
          <cell r="R789" t="str">
            <v>Bogota</v>
          </cell>
          <cell r="S789" t="str">
            <v>CGR</v>
          </cell>
        </row>
        <row r="790">
          <cell r="A790">
            <v>15955</v>
          </cell>
          <cell r="B790" t="str">
            <v>Activo</v>
          </cell>
          <cell r="C790">
            <v>9043793</v>
          </cell>
          <cell r="D790">
            <v>5711788.6799999997</v>
          </cell>
          <cell r="E790">
            <v>48</v>
          </cell>
          <cell r="F790">
            <v>546</v>
          </cell>
          <cell r="G790">
            <v>20</v>
          </cell>
          <cell r="H790">
            <v>228058</v>
          </cell>
          <cell r="I790">
            <v>32606499</v>
          </cell>
          <cell r="J790" t="str">
            <v>FU</v>
          </cell>
          <cell r="K790" t="str">
            <v>BIBIANA BEATRIZ CHIMA BADEL</v>
          </cell>
          <cell r="L790" t="str">
            <v>MENSUAL</v>
          </cell>
          <cell r="M790">
            <v>43465</v>
          </cell>
          <cell r="N790">
            <v>42821</v>
          </cell>
          <cell r="O790" t="str">
            <v>BI RECREACION  CATEGORIA D</v>
          </cell>
          <cell r="P790" t="str">
            <v>BI</v>
          </cell>
          <cell r="Q790">
            <v>546</v>
          </cell>
          <cell r="R790" t="str">
            <v>San Andres</v>
          </cell>
          <cell r="S790" t="str">
            <v>CGR</v>
          </cell>
        </row>
        <row r="791">
          <cell r="A791">
            <v>15954</v>
          </cell>
          <cell r="B791" t="str">
            <v>Activo</v>
          </cell>
          <cell r="C791">
            <v>10991983</v>
          </cell>
          <cell r="D791">
            <v>5297181.33</v>
          </cell>
          <cell r="E791">
            <v>36</v>
          </cell>
          <cell r="F791">
            <v>564</v>
          </cell>
          <cell r="G791">
            <v>20</v>
          </cell>
          <cell r="H791">
            <v>353581</v>
          </cell>
          <cell r="I791">
            <v>37833340</v>
          </cell>
          <cell r="J791" t="str">
            <v>FU</v>
          </cell>
          <cell r="K791" t="str">
            <v>ROCIO PINTO HERNANDEZ</v>
          </cell>
          <cell r="L791" t="str">
            <v>MENSUAL</v>
          </cell>
          <cell r="M791">
            <v>43465</v>
          </cell>
          <cell r="N791">
            <v>42821</v>
          </cell>
          <cell r="O791" t="str">
            <v>BI HOGAR CATEGORIA D</v>
          </cell>
          <cell r="P791" t="str">
            <v>BI</v>
          </cell>
          <cell r="Q791">
            <v>564</v>
          </cell>
          <cell r="R791" t="str">
            <v>Bucaramanga</v>
          </cell>
          <cell r="S791" t="str">
            <v>CGR</v>
          </cell>
        </row>
        <row r="792">
          <cell r="A792">
            <v>15953</v>
          </cell>
          <cell r="B792" t="str">
            <v>Activo</v>
          </cell>
          <cell r="C792">
            <v>3237000</v>
          </cell>
          <cell r="D792">
            <v>1572713.75</v>
          </cell>
          <cell r="E792">
            <v>36</v>
          </cell>
          <cell r="F792">
            <v>448</v>
          </cell>
          <cell r="G792">
            <v>20</v>
          </cell>
          <cell r="H792">
            <v>106414</v>
          </cell>
          <cell r="I792">
            <v>1032396877</v>
          </cell>
          <cell r="J792" t="str">
            <v>XF</v>
          </cell>
          <cell r="K792" t="str">
            <v>GUILLERMO ALFREDO MEDINA RAMIREZ</v>
          </cell>
          <cell r="L792" t="str">
            <v>MENSUAL</v>
          </cell>
          <cell r="M792">
            <v>43465</v>
          </cell>
          <cell r="N792">
            <v>42821</v>
          </cell>
          <cell r="O792" t="str">
            <v>EXF-BI RECREACION CATEGORIA C</v>
          </cell>
          <cell r="P792" t="str">
            <v>BI</v>
          </cell>
          <cell r="Q792">
            <v>448</v>
          </cell>
          <cell r="R792" t="str">
            <v>Bogota</v>
          </cell>
          <cell r="S792" t="str">
            <v>EXF</v>
          </cell>
        </row>
        <row r="793">
          <cell r="A793">
            <v>15952</v>
          </cell>
          <cell r="B793" t="str">
            <v>Activo</v>
          </cell>
          <cell r="C793">
            <v>5800000</v>
          </cell>
          <cell r="D793">
            <v>1575702.91</v>
          </cell>
          <cell r="E793">
            <v>4</v>
          </cell>
          <cell r="F793">
            <v>464</v>
          </cell>
          <cell r="G793">
            <v>3</v>
          </cell>
          <cell r="H793">
            <v>1665080</v>
          </cell>
          <cell r="I793">
            <v>1032396877</v>
          </cell>
          <cell r="J793" t="str">
            <v>XF</v>
          </cell>
          <cell r="K793" t="str">
            <v>GUILLERMO ALFREDO MEDINA RAMIREZ</v>
          </cell>
          <cell r="L793" t="str">
            <v>SEMESTRAL</v>
          </cell>
          <cell r="M793">
            <v>43555</v>
          </cell>
          <cell r="N793">
            <v>42821</v>
          </cell>
          <cell r="O793" t="str">
            <v>EXF-BI HOGAR CATEGORIA C</v>
          </cell>
          <cell r="P793" t="str">
            <v>BI</v>
          </cell>
          <cell r="Q793">
            <v>464</v>
          </cell>
          <cell r="R793" t="str">
            <v>Bogota</v>
          </cell>
          <cell r="S793" t="str">
            <v>EXF</v>
          </cell>
        </row>
        <row r="794">
          <cell r="A794">
            <v>15951</v>
          </cell>
          <cell r="B794" t="str">
            <v>Activo</v>
          </cell>
          <cell r="C794">
            <v>3000000</v>
          </cell>
          <cell r="D794">
            <v>807315.02</v>
          </cell>
          <cell r="E794">
            <v>4</v>
          </cell>
          <cell r="F794">
            <v>540</v>
          </cell>
          <cell r="G794">
            <v>3</v>
          </cell>
          <cell r="H794">
            <v>845424</v>
          </cell>
          <cell r="I794">
            <v>20793679</v>
          </cell>
          <cell r="J794" t="str">
            <v>FU</v>
          </cell>
          <cell r="K794" t="str">
            <v>MARIA LILIA BUSTOS PEREZ</v>
          </cell>
          <cell r="L794" t="str">
            <v>SEMESTRAL</v>
          </cell>
          <cell r="M794">
            <v>43555</v>
          </cell>
          <cell r="N794">
            <v>42821</v>
          </cell>
          <cell r="O794" t="str">
            <v>BI EDUCACION  CATEGORIA D</v>
          </cell>
          <cell r="P794" t="str">
            <v>BI</v>
          </cell>
          <cell r="Q794">
            <v>540</v>
          </cell>
          <cell r="R794" t="str">
            <v>Bogota</v>
          </cell>
          <cell r="S794" t="str">
            <v>CGR</v>
          </cell>
        </row>
        <row r="795">
          <cell r="A795">
            <v>15949</v>
          </cell>
          <cell r="B795" t="str">
            <v>Activo</v>
          </cell>
          <cell r="C795">
            <v>9500000</v>
          </cell>
          <cell r="D795">
            <v>2556499.89</v>
          </cell>
          <cell r="E795">
            <v>4</v>
          </cell>
          <cell r="F795">
            <v>564</v>
          </cell>
          <cell r="G795">
            <v>3</v>
          </cell>
          <cell r="H795">
            <v>2677165</v>
          </cell>
          <cell r="I795">
            <v>31486898</v>
          </cell>
          <cell r="J795" t="str">
            <v>FU</v>
          </cell>
          <cell r="K795" t="str">
            <v>LEYDI SANCHEZ SANCHEZ</v>
          </cell>
          <cell r="L795" t="str">
            <v>SEMESTRAL</v>
          </cell>
          <cell r="M795">
            <v>43555</v>
          </cell>
          <cell r="N795">
            <v>42821</v>
          </cell>
          <cell r="O795" t="str">
            <v>BI HOGAR CATEGORIA D</v>
          </cell>
          <cell r="P795" t="str">
            <v>BI</v>
          </cell>
          <cell r="Q795">
            <v>564</v>
          </cell>
          <cell r="R795" t="str">
            <v>Cali</v>
          </cell>
          <cell r="S795" t="str">
            <v>CGR</v>
          </cell>
        </row>
        <row r="796">
          <cell r="A796">
            <v>15948</v>
          </cell>
          <cell r="B796" t="str">
            <v>Activo</v>
          </cell>
          <cell r="C796">
            <v>3450000</v>
          </cell>
          <cell r="D796">
            <v>903536.27</v>
          </cell>
          <cell r="E796">
            <v>4</v>
          </cell>
          <cell r="F796">
            <v>561</v>
          </cell>
          <cell r="G796">
            <v>3</v>
          </cell>
          <cell r="H796">
            <v>928541</v>
          </cell>
          <cell r="I796">
            <v>79640274</v>
          </cell>
          <cell r="J796" t="str">
            <v>FU</v>
          </cell>
          <cell r="K796" t="str">
            <v>WILSON LUIS PARRA RUIZ</v>
          </cell>
          <cell r="L796" t="str">
            <v>SEMESTRAL</v>
          </cell>
          <cell r="M796">
            <v>43555</v>
          </cell>
          <cell r="N796">
            <v>42821</v>
          </cell>
          <cell r="O796" t="str">
            <v>BI HOGAR CATEGORIA A</v>
          </cell>
          <cell r="P796" t="str">
            <v>BI</v>
          </cell>
          <cell r="Q796">
            <v>561</v>
          </cell>
          <cell r="R796" t="str">
            <v>Bogota</v>
          </cell>
          <cell r="S796" t="str">
            <v>CGR</v>
          </cell>
        </row>
        <row r="797">
          <cell r="A797">
            <v>15947</v>
          </cell>
          <cell r="B797" t="str">
            <v>Activo</v>
          </cell>
          <cell r="C797">
            <v>4000000</v>
          </cell>
          <cell r="D797">
            <v>2490000.56</v>
          </cell>
          <cell r="E797">
            <v>48</v>
          </cell>
          <cell r="F797">
            <v>563</v>
          </cell>
          <cell r="G797">
            <v>20</v>
          </cell>
          <cell r="H797">
            <v>97208</v>
          </cell>
          <cell r="I797">
            <v>7061022</v>
          </cell>
          <cell r="J797" t="str">
            <v>FU</v>
          </cell>
          <cell r="K797" t="str">
            <v>ANEYDER JIMENEZ FAJARDO</v>
          </cell>
          <cell r="L797" t="str">
            <v>MENSUAL</v>
          </cell>
          <cell r="M797">
            <v>43465</v>
          </cell>
          <cell r="N797">
            <v>42821</v>
          </cell>
          <cell r="O797" t="str">
            <v>BI HOGAR CATEGORIA C</v>
          </cell>
          <cell r="P797" t="str">
            <v>BI</v>
          </cell>
          <cell r="Q797">
            <v>563</v>
          </cell>
          <cell r="R797" t="str">
            <v>P.Inirida-S.Felipe-</v>
          </cell>
          <cell r="S797" t="str">
            <v>CGR</v>
          </cell>
        </row>
        <row r="798">
          <cell r="A798">
            <v>15946</v>
          </cell>
          <cell r="B798" t="str">
            <v>Activo</v>
          </cell>
          <cell r="C798">
            <v>9500000</v>
          </cell>
          <cell r="D798">
            <v>2556499.89</v>
          </cell>
          <cell r="E798">
            <v>4</v>
          </cell>
          <cell r="F798">
            <v>564</v>
          </cell>
          <cell r="G798">
            <v>3</v>
          </cell>
          <cell r="H798">
            <v>2677165</v>
          </cell>
          <cell r="I798">
            <v>13842359</v>
          </cell>
          <cell r="J798" t="str">
            <v>FU</v>
          </cell>
          <cell r="K798" t="str">
            <v>MARIO ALBERTO ZAFRA GUARIN</v>
          </cell>
          <cell r="L798" t="str">
            <v>SEMESTRAL</v>
          </cell>
          <cell r="M798">
            <v>43555</v>
          </cell>
          <cell r="N798">
            <v>42821</v>
          </cell>
          <cell r="O798" t="str">
            <v>BI HOGAR CATEGORIA D</v>
          </cell>
          <cell r="P798" t="str">
            <v>BI</v>
          </cell>
          <cell r="Q798">
            <v>564</v>
          </cell>
          <cell r="R798" t="str">
            <v>Villavicencio</v>
          </cell>
          <cell r="S798" t="str">
            <v>CGR</v>
          </cell>
        </row>
        <row r="799">
          <cell r="A799">
            <v>15944</v>
          </cell>
          <cell r="B799" t="str">
            <v>Activo</v>
          </cell>
          <cell r="C799">
            <v>9500000</v>
          </cell>
          <cell r="D799">
            <v>2556499.89</v>
          </cell>
          <cell r="E799">
            <v>4</v>
          </cell>
          <cell r="F799">
            <v>564</v>
          </cell>
          <cell r="G799">
            <v>3</v>
          </cell>
          <cell r="H799">
            <v>2677165</v>
          </cell>
          <cell r="I799">
            <v>91103019</v>
          </cell>
          <cell r="J799" t="str">
            <v>FU</v>
          </cell>
          <cell r="K799" t="str">
            <v>RAFAEL DANIEL REYES CARDENAS</v>
          </cell>
          <cell r="L799" t="str">
            <v>SEMESTRAL</v>
          </cell>
          <cell r="M799">
            <v>43555</v>
          </cell>
          <cell r="N799">
            <v>42821</v>
          </cell>
          <cell r="O799" t="str">
            <v>BI HOGAR CATEGORIA D</v>
          </cell>
          <cell r="P799" t="str">
            <v>BI</v>
          </cell>
          <cell r="Q799">
            <v>564</v>
          </cell>
          <cell r="R799" t="str">
            <v>Bucaramanga</v>
          </cell>
          <cell r="S799" t="str">
            <v>CGR</v>
          </cell>
        </row>
        <row r="800">
          <cell r="A800">
            <v>15943</v>
          </cell>
          <cell r="B800" t="str">
            <v>Activo</v>
          </cell>
          <cell r="C800">
            <v>9500000</v>
          </cell>
          <cell r="D800">
            <v>2556499.89</v>
          </cell>
          <cell r="E800">
            <v>4</v>
          </cell>
          <cell r="F800">
            <v>564</v>
          </cell>
          <cell r="G800">
            <v>3</v>
          </cell>
          <cell r="H800">
            <v>2677165</v>
          </cell>
          <cell r="I800">
            <v>29662978</v>
          </cell>
          <cell r="J800" t="str">
            <v>FU</v>
          </cell>
          <cell r="K800" t="str">
            <v>MONICA FERNANDA GOMEZ SALAZAR</v>
          </cell>
          <cell r="L800" t="str">
            <v>SEMESTRAL</v>
          </cell>
          <cell r="M800">
            <v>43555</v>
          </cell>
          <cell r="N800">
            <v>42821</v>
          </cell>
          <cell r="O800" t="str">
            <v>BI HOGAR CATEGORIA D</v>
          </cell>
          <cell r="P800" t="str">
            <v>BI</v>
          </cell>
          <cell r="Q800">
            <v>564</v>
          </cell>
          <cell r="R800" t="str">
            <v>Palmira</v>
          </cell>
          <cell r="S800" t="str">
            <v>CGR</v>
          </cell>
        </row>
        <row r="801">
          <cell r="A801">
            <v>15942</v>
          </cell>
          <cell r="B801" t="str">
            <v>Activo</v>
          </cell>
          <cell r="C801">
            <v>10995000</v>
          </cell>
          <cell r="D801">
            <v>2978104.95</v>
          </cell>
          <cell r="E801">
            <v>4</v>
          </cell>
          <cell r="F801">
            <v>565</v>
          </cell>
          <cell r="G801">
            <v>3</v>
          </cell>
          <cell r="H801">
            <v>3132889</v>
          </cell>
          <cell r="I801">
            <v>51797150</v>
          </cell>
          <cell r="J801" t="str">
            <v>FU</v>
          </cell>
          <cell r="K801" t="str">
            <v>CATHERINE GALVIS BERBEO</v>
          </cell>
          <cell r="L801" t="str">
            <v>SEMESTRAL</v>
          </cell>
          <cell r="M801">
            <v>43555</v>
          </cell>
          <cell r="N801">
            <v>42821</v>
          </cell>
          <cell r="O801" t="str">
            <v>BI HOGAR CATEGORIA E</v>
          </cell>
          <cell r="P801" t="str">
            <v>BI</v>
          </cell>
          <cell r="Q801">
            <v>565</v>
          </cell>
          <cell r="R801" t="str">
            <v>Yopal</v>
          </cell>
          <cell r="S801" t="str">
            <v>CGR</v>
          </cell>
        </row>
        <row r="802">
          <cell r="A802">
            <v>15941</v>
          </cell>
          <cell r="B802" t="str">
            <v>Activo</v>
          </cell>
          <cell r="C802">
            <v>3450000</v>
          </cell>
          <cell r="D802">
            <v>903536.27</v>
          </cell>
          <cell r="E802">
            <v>4</v>
          </cell>
          <cell r="F802">
            <v>561</v>
          </cell>
          <cell r="G802">
            <v>3</v>
          </cell>
          <cell r="H802">
            <v>928541</v>
          </cell>
          <cell r="I802">
            <v>64574285</v>
          </cell>
          <cell r="J802" t="str">
            <v>FU</v>
          </cell>
          <cell r="K802" t="str">
            <v>ESTELLA MARIA ALVIZ MARTINEZ</v>
          </cell>
          <cell r="L802" t="str">
            <v>SEMESTRAL</v>
          </cell>
          <cell r="M802">
            <v>43555</v>
          </cell>
          <cell r="N802">
            <v>42821</v>
          </cell>
          <cell r="O802" t="str">
            <v>BI HOGAR CATEGORIA A</v>
          </cell>
          <cell r="P802" t="str">
            <v>BI</v>
          </cell>
          <cell r="Q802">
            <v>561</v>
          </cell>
          <cell r="R802" t="str">
            <v>Sincelejo</v>
          </cell>
          <cell r="S802" t="str">
            <v>CGR</v>
          </cell>
        </row>
        <row r="803">
          <cell r="A803">
            <v>15940</v>
          </cell>
          <cell r="B803" t="str">
            <v>Activo</v>
          </cell>
          <cell r="C803">
            <v>9500000</v>
          </cell>
          <cell r="D803">
            <v>2556499.89</v>
          </cell>
          <cell r="E803">
            <v>4</v>
          </cell>
          <cell r="F803">
            <v>564</v>
          </cell>
          <cell r="G803">
            <v>3</v>
          </cell>
          <cell r="H803">
            <v>2677165</v>
          </cell>
          <cell r="I803">
            <v>42205410</v>
          </cell>
          <cell r="J803" t="str">
            <v>FU</v>
          </cell>
          <cell r="K803" t="str">
            <v>INGRID ROSARIO BARRETO TIRADO</v>
          </cell>
          <cell r="L803" t="str">
            <v>SEMESTRAL</v>
          </cell>
          <cell r="M803">
            <v>43555</v>
          </cell>
          <cell r="N803">
            <v>42821</v>
          </cell>
          <cell r="O803" t="str">
            <v>BI HOGAR CATEGORIA D</v>
          </cell>
          <cell r="P803" t="str">
            <v>BI</v>
          </cell>
          <cell r="Q803">
            <v>564</v>
          </cell>
          <cell r="R803" t="str">
            <v>Sincelejo</v>
          </cell>
          <cell r="S803" t="str">
            <v>CGR</v>
          </cell>
        </row>
        <row r="804">
          <cell r="A804">
            <v>15936</v>
          </cell>
          <cell r="B804" t="str">
            <v>Activo</v>
          </cell>
          <cell r="C804">
            <v>9500000</v>
          </cell>
          <cell r="D804">
            <v>2556499.89</v>
          </cell>
          <cell r="E804">
            <v>4</v>
          </cell>
          <cell r="F804">
            <v>564</v>
          </cell>
          <cell r="G804">
            <v>3</v>
          </cell>
          <cell r="H804">
            <v>2677165</v>
          </cell>
          <cell r="I804">
            <v>52368068</v>
          </cell>
          <cell r="J804" t="str">
            <v>FU</v>
          </cell>
          <cell r="K804" t="str">
            <v>EDNA XIOMARA RIVERA VERA</v>
          </cell>
          <cell r="L804" t="str">
            <v>SEMESTRAL</v>
          </cell>
          <cell r="M804">
            <v>43555</v>
          </cell>
          <cell r="N804">
            <v>42821</v>
          </cell>
          <cell r="O804" t="str">
            <v>BI HOGAR CATEGORIA D</v>
          </cell>
          <cell r="P804" t="str">
            <v>BI</v>
          </cell>
          <cell r="Q804">
            <v>564</v>
          </cell>
          <cell r="R804" t="str">
            <v>Bogota</v>
          </cell>
          <cell r="S804" t="str">
            <v>CGR</v>
          </cell>
        </row>
        <row r="805">
          <cell r="A805">
            <v>15935</v>
          </cell>
          <cell r="B805" t="str">
            <v>Activo</v>
          </cell>
          <cell r="C805">
            <v>3841864</v>
          </cell>
          <cell r="D805">
            <v>2426369.7799999998</v>
          </cell>
          <cell r="E805">
            <v>48</v>
          </cell>
          <cell r="F805">
            <v>564</v>
          </cell>
          <cell r="G805">
            <v>20</v>
          </cell>
          <cell r="H805">
            <v>96880</v>
          </cell>
          <cell r="I805">
            <v>65778036</v>
          </cell>
          <cell r="J805" t="str">
            <v>FU</v>
          </cell>
          <cell r="K805" t="str">
            <v>MARCELA DEL PILAR TRIANA CORTES</v>
          </cell>
          <cell r="L805" t="str">
            <v>MENSUAL</v>
          </cell>
          <cell r="M805">
            <v>43465</v>
          </cell>
          <cell r="N805">
            <v>42821</v>
          </cell>
          <cell r="O805" t="str">
            <v>BI HOGAR CATEGORIA D</v>
          </cell>
          <cell r="P805" t="str">
            <v>BI</v>
          </cell>
          <cell r="Q805">
            <v>564</v>
          </cell>
          <cell r="R805" t="str">
            <v>Ibague</v>
          </cell>
          <cell r="S805" t="str">
            <v>CGR</v>
          </cell>
        </row>
        <row r="806">
          <cell r="A806">
            <v>15931</v>
          </cell>
          <cell r="B806" t="str">
            <v>Activo</v>
          </cell>
          <cell r="C806">
            <v>3450000</v>
          </cell>
          <cell r="D806">
            <v>903536.27</v>
          </cell>
          <cell r="E806">
            <v>4</v>
          </cell>
          <cell r="F806">
            <v>561</v>
          </cell>
          <cell r="G806">
            <v>3</v>
          </cell>
          <cell r="H806">
            <v>928541</v>
          </cell>
          <cell r="I806">
            <v>79758439</v>
          </cell>
          <cell r="J806" t="str">
            <v>FU</v>
          </cell>
          <cell r="K806" t="str">
            <v>OSCAR ALEJANDR CASTAÑEDA PARRA</v>
          </cell>
          <cell r="L806" t="str">
            <v>SEMESTRAL</v>
          </cell>
          <cell r="M806">
            <v>43555</v>
          </cell>
          <cell r="N806">
            <v>42821</v>
          </cell>
          <cell r="O806" t="str">
            <v>BI HOGAR CATEGORIA A</v>
          </cell>
          <cell r="P806" t="str">
            <v>BI</v>
          </cell>
          <cell r="Q806">
            <v>561</v>
          </cell>
          <cell r="R806" t="str">
            <v>Bogota</v>
          </cell>
          <cell r="S806" t="str">
            <v>CGR</v>
          </cell>
        </row>
        <row r="807">
          <cell r="A807">
            <v>15929</v>
          </cell>
          <cell r="B807" t="str">
            <v>Activo</v>
          </cell>
          <cell r="C807">
            <v>11287070</v>
          </cell>
          <cell r="D807">
            <v>7174581.29</v>
          </cell>
          <cell r="E807">
            <v>48</v>
          </cell>
          <cell r="F807">
            <v>565</v>
          </cell>
          <cell r="G807">
            <v>20</v>
          </cell>
          <cell r="H807">
            <v>289639</v>
          </cell>
          <cell r="I807">
            <v>41795675</v>
          </cell>
          <cell r="J807" t="str">
            <v>FU</v>
          </cell>
          <cell r="K807" t="str">
            <v>marcela peñaloza cruz</v>
          </cell>
          <cell r="L807" t="str">
            <v>MENSUAL</v>
          </cell>
          <cell r="M807">
            <v>43465</v>
          </cell>
          <cell r="N807">
            <v>42821</v>
          </cell>
          <cell r="O807" t="str">
            <v>BI HOGAR CATEGORIA E</v>
          </cell>
          <cell r="P807" t="str">
            <v>BI</v>
          </cell>
          <cell r="Q807">
            <v>565</v>
          </cell>
          <cell r="R807" t="str">
            <v>Bogota</v>
          </cell>
          <cell r="S807" t="str">
            <v>CGR</v>
          </cell>
        </row>
        <row r="808">
          <cell r="A808">
            <v>15928</v>
          </cell>
          <cell r="B808" t="str">
            <v>Activo</v>
          </cell>
          <cell r="C808">
            <v>10498920</v>
          </cell>
          <cell r="D808">
            <v>2859211.23</v>
          </cell>
          <cell r="E808">
            <v>4</v>
          </cell>
          <cell r="F808">
            <v>466</v>
          </cell>
          <cell r="G808">
            <v>3</v>
          </cell>
          <cell r="H808">
            <v>3070860</v>
          </cell>
          <cell r="I808">
            <v>11446373</v>
          </cell>
          <cell r="J808" t="str">
            <v>XF</v>
          </cell>
          <cell r="K808" t="str">
            <v>VICTOR HUGO LOPEZ GUTIERREZ</v>
          </cell>
          <cell r="L808" t="str">
            <v>SEMESTRAL</v>
          </cell>
          <cell r="M808">
            <v>43555</v>
          </cell>
          <cell r="N808">
            <v>42821</v>
          </cell>
          <cell r="O808" t="str">
            <v>EXF-BI HOGAR CATEGORIA E</v>
          </cell>
          <cell r="P808" t="str">
            <v>BI</v>
          </cell>
          <cell r="Q808">
            <v>466</v>
          </cell>
          <cell r="R808" t="str">
            <v>Bogota</v>
          </cell>
          <cell r="S808" t="str">
            <v>EXF</v>
          </cell>
        </row>
        <row r="809">
          <cell r="A809">
            <v>15927</v>
          </cell>
          <cell r="B809" t="str">
            <v>Activo</v>
          </cell>
          <cell r="C809">
            <v>8200690</v>
          </cell>
          <cell r="D809">
            <v>2206848.2799999998</v>
          </cell>
          <cell r="E809">
            <v>4</v>
          </cell>
          <cell r="F809">
            <v>564</v>
          </cell>
          <cell r="G809">
            <v>3</v>
          </cell>
          <cell r="H809">
            <v>2311013</v>
          </cell>
          <cell r="I809">
            <v>52714251</v>
          </cell>
          <cell r="J809" t="str">
            <v>FU</v>
          </cell>
          <cell r="K809" t="str">
            <v>jenny del pilar Prieto Fuquene</v>
          </cell>
          <cell r="L809" t="str">
            <v>SEMESTRAL</v>
          </cell>
          <cell r="M809">
            <v>43555</v>
          </cell>
          <cell r="N809">
            <v>42821</v>
          </cell>
          <cell r="O809" t="str">
            <v>BI HOGAR CATEGORIA D</v>
          </cell>
          <cell r="P809" t="str">
            <v>BI</v>
          </cell>
          <cell r="Q809">
            <v>564</v>
          </cell>
          <cell r="R809" t="str">
            <v>Bogota</v>
          </cell>
          <cell r="S809" t="str">
            <v>CGR</v>
          </cell>
        </row>
        <row r="810">
          <cell r="A810">
            <v>15924</v>
          </cell>
          <cell r="B810" t="str">
            <v>Activo</v>
          </cell>
          <cell r="C810">
            <v>4009500</v>
          </cell>
          <cell r="D810">
            <v>1057418.69</v>
          </cell>
          <cell r="E810">
            <v>4</v>
          </cell>
          <cell r="F810">
            <v>562</v>
          </cell>
          <cell r="G810">
            <v>3</v>
          </cell>
          <cell r="H810">
            <v>1091908</v>
          </cell>
          <cell r="I810">
            <v>80178256</v>
          </cell>
          <cell r="J810" t="str">
            <v>FU</v>
          </cell>
          <cell r="K810" t="str">
            <v>ALVARO ANDRES CALVO CABRA</v>
          </cell>
          <cell r="L810" t="str">
            <v>SEMESTRAL</v>
          </cell>
          <cell r="M810">
            <v>43555</v>
          </cell>
          <cell r="N810">
            <v>42821</v>
          </cell>
          <cell r="O810" t="str">
            <v>BI HOGAR CATEGORIA B</v>
          </cell>
          <cell r="P810" t="str">
            <v>BI</v>
          </cell>
          <cell r="Q810">
            <v>562</v>
          </cell>
          <cell r="R810" t="str">
            <v>Madrid</v>
          </cell>
          <cell r="S810" t="str">
            <v>CGR</v>
          </cell>
        </row>
        <row r="811">
          <cell r="A811">
            <v>15923</v>
          </cell>
          <cell r="B811" t="str">
            <v>Activo</v>
          </cell>
          <cell r="C811">
            <v>9800000</v>
          </cell>
          <cell r="D811">
            <v>6184848.79</v>
          </cell>
          <cell r="E811">
            <v>48</v>
          </cell>
          <cell r="F811">
            <v>564</v>
          </cell>
          <cell r="G811">
            <v>20</v>
          </cell>
          <cell r="H811">
            <v>246970</v>
          </cell>
          <cell r="I811">
            <v>10137861</v>
          </cell>
          <cell r="J811" t="str">
            <v>FU</v>
          </cell>
          <cell r="K811" t="str">
            <v>HERNAN DE JESUS GOMEZ MUÑOZ</v>
          </cell>
          <cell r="L811" t="str">
            <v>MENSUAL</v>
          </cell>
          <cell r="M811">
            <v>43465</v>
          </cell>
          <cell r="N811">
            <v>42821</v>
          </cell>
          <cell r="O811" t="str">
            <v>BI HOGAR CATEGORIA D</v>
          </cell>
          <cell r="P811" t="str">
            <v>BI</v>
          </cell>
          <cell r="Q811">
            <v>564</v>
          </cell>
          <cell r="R811" t="str">
            <v>Facatativa</v>
          </cell>
          <cell r="S811" t="str">
            <v>CGR</v>
          </cell>
        </row>
        <row r="812">
          <cell r="A812">
            <v>15922</v>
          </cell>
          <cell r="B812" t="str">
            <v>Activo</v>
          </cell>
          <cell r="C812">
            <v>5000000</v>
          </cell>
          <cell r="D812">
            <v>1345528.06</v>
          </cell>
          <cell r="E812">
            <v>4</v>
          </cell>
          <cell r="F812">
            <v>540</v>
          </cell>
          <cell r="G812">
            <v>3</v>
          </cell>
          <cell r="H812">
            <v>1409037</v>
          </cell>
          <cell r="I812">
            <v>31900106</v>
          </cell>
          <cell r="J812" t="str">
            <v>FU</v>
          </cell>
          <cell r="K812" t="str">
            <v>LUZ IVETH MUNOZ BURBANO</v>
          </cell>
          <cell r="L812" t="str">
            <v>SEMESTRAL</v>
          </cell>
          <cell r="M812">
            <v>43555</v>
          </cell>
          <cell r="N812">
            <v>42821</v>
          </cell>
          <cell r="O812" t="str">
            <v>BI EDUCACION  CATEGORIA D</v>
          </cell>
          <cell r="P812" t="str">
            <v>BI</v>
          </cell>
          <cell r="Q812">
            <v>540</v>
          </cell>
          <cell r="R812" t="str">
            <v>Cali</v>
          </cell>
          <cell r="S812" t="str">
            <v>CGR</v>
          </cell>
        </row>
        <row r="813">
          <cell r="A813">
            <v>15919</v>
          </cell>
          <cell r="B813" t="str">
            <v>Activo</v>
          </cell>
          <cell r="C813">
            <v>6450000</v>
          </cell>
          <cell r="D813">
            <v>1712726</v>
          </cell>
          <cell r="E813">
            <v>4</v>
          </cell>
          <cell r="F813">
            <v>551</v>
          </cell>
          <cell r="G813">
            <v>3</v>
          </cell>
          <cell r="H813">
            <v>1776992</v>
          </cell>
          <cell r="I813">
            <v>36555257</v>
          </cell>
          <cell r="J813" t="str">
            <v>FU</v>
          </cell>
          <cell r="K813" t="str">
            <v>YADIRA ISABEL ARRIETA CARRANZA</v>
          </cell>
          <cell r="L813" t="str">
            <v>SEMESTRAL</v>
          </cell>
          <cell r="M813">
            <v>43555</v>
          </cell>
          <cell r="N813">
            <v>42821</v>
          </cell>
          <cell r="O813" t="str">
            <v>BI MEJORAS LOCATIVAS CATEGORIA C</v>
          </cell>
          <cell r="P813" t="str">
            <v>BI</v>
          </cell>
          <cell r="Q813">
            <v>551</v>
          </cell>
          <cell r="R813" t="str">
            <v>Santa Marta</v>
          </cell>
          <cell r="S813" t="str">
            <v>CGR</v>
          </cell>
        </row>
        <row r="814">
          <cell r="A814">
            <v>15918</v>
          </cell>
          <cell r="B814" t="str">
            <v>Activo</v>
          </cell>
          <cell r="C814">
            <v>9166819</v>
          </cell>
          <cell r="D814">
            <v>4961001.3899999997</v>
          </cell>
          <cell r="E814">
            <v>4</v>
          </cell>
          <cell r="F814">
            <v>449</v>
          </cell>
          <cell r="G814">
            <v>2</v>
          </cell>
          <cell r="H814">
            <v>2675155</v>
          </cell>
          <cell r="I814">
            <v>27090455</v>
          </cell>
          <cell r="J814" t="str">
            <v>XF</v>
          </cell>
          <cell r="K814" t="str">
            <v>LUCY DALILA HERNANDEZ BASTIDAS</v>
          </cell>
          <cell r="L814" t="str">
            <v>SEMESTRAL</v>
          </cell>
          <cell r="M814">
            <v>43373</v>
          </cell>
          <cell r="N814">
            <v>42821</v>
          </cell>
          <cell r="O814" t="str">
            <v>EXF-BI RECREACION  CATEGORIA D</v>
          </cell>
          <cell r="P814" t="str">
            <v>BI</v>
          </cell>
          <cell r="Q814">
            <v>449</v>
          </cell>
          <cell r="R814" t="str">
            <v>Cali</v>
          </cell>
          <cell r="S814" t="str">
            <v>EXF</v>
          </cell>
        </row>
        <row r="815">
          <cell r="A815">
            <v>15917</v>
          </cell>
          <cell r="B815" t="str">
            <v>Activo</v>
          </cell>
          <cell r="C815">
            <v>3458900</v>
          </cell>
          <cell r="D815">
            <v>918472.36</v>
          </cell>
          <cell r="E815">
            <v>4</v>
          </cell>
          <cell r="F815">
            <v>563</v>
          </cell>
          <cell r="G815">
            <v>3</v>
          </cell>
          <cell r="H815">
            <v>952936</v>
          </cell>
          <cell r="I815">
            <v>73146992</v>
          </cell>
          <cell r="J815" t="str">
            <v>FU</v>
          </cell>
          <cell r="K815" t="str">
            <v>JORGE ALBERTO OCHOA SUAREZ</v>
          </cell>
          <cell r="L815" t="str">
            <v>SEMESTRAL</v>
          </cell>
          <cell r="M815">
            <v>43555</v>
          </cell>
          <cell r="N815">
            <v>42821</v>
          </cell>
          <cell r="O815" t="str">
            <v>BI HOGAR CATEGORIA C</v>
          </cell>
          <cell r="P815" t="str">
            <v>BI</v>
          </cell>
          <cell r="Q815">
            <v>563</v>
          </cell>
          <cell r="R815" t="str">
            <v>Riohacha</v>
          </cell>
          <cell r="S815" t="str">
            <v>CGR</v>
          </cell>
        </row>
        <row r="816">
          <cell r="A816">
            <v>15916</v>
          </cell>
          <cell r="B816" t="str">
            <v>Activo</v>
          </cell>
          <cell r="C816">
            <v>7947900</v>
          </cell>
          <cell r="D816">
            <v>2138818.6800000002</v>
          </cell>
          <cell r="E816">
            <v>4</v>
          </cell>
          <cell r="F816">
            <v>564</v>
          </cell>
          <cell r="G816">
            <v>3</v>
          </cell>
          <cell r="H816">
            <v>2239773</v>
          </cell>
          <cell r="I816">
            <v>27279758</v>
          </cell>
          <cell r="J816" t="str">
            <v>FU</v>
          </cell>
          <cell r="K816" t="str">
            <v>CRISTINA DELGADO ORDOÑEZ</v>
          </cell>
          <cell r="L816" t="str">
            <v>SEMESTRAL</v>
          </cell>
          <cell r="M816">
            <v>43555</v>
          </cell>
          <cell r="N816">
            <v>42800</v>
          </cell>
          <cell r="O816" t="str">
            <v>BI HOGAR CATEGORIA D</v>
          </cell>
          <cell r="P816" t="str">
            <v>BI</v>
          </cell>
          <cell r="Q816">
            <v>564</v>
          </cell>
          <cell r="R816" t="str">
            <v>Popayan</v>
          </cell>
          <cell r="S816" t="str">
            <v>CGR</v>
          </cell>
        </row>
        <row r="817">
          <cell r="A817">
            <v>15915</v>
          </cell>
          <cell r="B817" t="str">
            <v>Activo</v>
          </cell>
          <cell r="C817">
            <v>9500000</v>
          </cell>
          <cell r="D817">
            <v>2556499.89</v>
          </cell>
          <cell r="E817">
            <v>4</v>
          </cell>
          <cell r="F817">
            <v>564</v>
          </cell>
          <cell r="G817">
            <v>3</v>
          </cell>
          <cell r="H817">
            <v>2677165</v>
          </cell>
          <cell r="I817">
            <v>79427421</v>
          </cell>
          <cell r="J817" t="str">
            <v>FU</v>
          </cell>
          <cell r="K817" t="str">
            <v>EDGAR RICARDO GARZON CARDENAS</v>
          </cell>
          <cell r="L817" t="str">
            <v>SEMESTRAL</v>
          </cell>
          <cell r="M817">
            <v>43555</v>
          </cell>
          <cell r="N817">
            <v>42800</v>
          </cell>
          <cell r="O817" t="str">
            <v>BI HOGAR CATEGORIA D</v>
          </cell>
          <cell r="P817" t="str">
            <v>BI</v>
          </cell>
          <cell r="Q817">
            <v>564</v>
          </cell>
          <cell r="R817" t="str">
            <v>Bogota</v>
          </cell>
          <cell r="S817" t="str">
            <v>CGR</v>
          </cell>
        </row>
        <row r="818">
          <cell r="A818">
            <v>15914</v>
          </cell>
          <cell r="B818" t="str">
            <v>Activo</v>
          </cell>
          <cell r="C818">
            <v>7599800</v>
          </cell>
          <cell r="D818">
            <v>2045143.69</v>
          </cell>
          <cell r="E818">
            <v>4</v>
          </cell>
          <cell r="F818">
            <v>564</v>
          </cell>
          <cell r="G818">
            <v>3</v>
          </cell>
          <cell r="H818">
            <v>2141674</v>
          </cell>
          <cell r="I818">
            <v>52081454</v>
          </cell>
          <cell r="J818" t="str">
            <v>FU</v>
          </cell>
          <cell r="K818" t="str">
            <v>OLGA LUCIA ROMERO SANTIAGO</v>
          </cell>
          <cell r="L818" t="str">
            <v>SEMESTRAL</v>
          </cell>
          <cell r="M818">
            <v>43555</v>
          </cell>
          <cell r="N818">
            <v>42800</v>
          </cell>
          <cell r="O818" t="str">
            <v>BI HOGAR CATEGORIA D</v>
          </cell>
          <cell r="P818" t="str">
            <v>BI</v>
          </cell>
          <cell r="Q818">
            <v>564</v>
          </cell>
          <cell r="R818" t="str">
            <v>Chia</v>
          </cell>
          <cell r="S818" t="str">
            <v>CGR</v>
          </cell>
        </row>
        <row r="819">
          <cell r="A819">
            <v>15913</v>
          </cell>
          <cell r="B819" t="str">
            <v>Activo</v>
          </cell>
          <cell r="C819">
            <v>8900782</v>
          </cell>
          <cell r="D819">
            <v>5617328.25</v>
          </cell>
          <cell r="E819">
            <v>48</v>
          </cell>
          <cell r="F819">
            <v>564</v>
          </cell>
          <cell r="G819">
            <v>20</v>
          </cell>
          <cell r="H819">
            <v>224308</v>
          </cell>
          <cell r="I819">
            <v>19413745</v>
          </cell>
          <cell r="J819" t="str">
            <v>FU</v>
          </cell>
          <cell r="K819" t="str">
            <v>RICARDO MANTILLA RAMIREZ</v>
          </cell>
          <cell r="L819" t="str">
            <v>MENSUAL</v>
          </cell>
          <cell r="M819">
            <v>43465</v>
          </cell>
          <cell r="N819">
            <v>42800</v>
          </cell>
          <cell r="O819" t="str">
            <v>BI HOGAR CATEGORIA D</v>
          </cell>
          <cell r="P819" t="str">
            <v>BI</v>
          </cell>
          <cell r="Q819">
            <v>564</v>
          </cell>
          <cell r="R819" t="str">
            <v>Bogota</v>
          </cell>
          <cell r="S819" t="str">
            <v>CGR</v>
          </cell>
        </row>
        <row r="820">
          <cell r="A820">
            <v>15912</v>
          </cell>
          <cell r="B820" t="str">
            <v>Activo</v>
          </cell>
          <cell r="C820">
            <v>9500000</v>
          </cell>
          <cell r="D820">
            <v>399436.35</v>
          </cell>
          <cell r="E820">
            <v>4</v>
          </cell>
          <cell r="F820">
            <v>564</v>
          </cell>
          <cell r="G820">
            <v>3</v>
          </cell>
          <cell r="H820">
            <v>418290</v>
          </cell>
          <cell r="I820">
            <v>80243740</v>
          </cell>
          <cell r="J820" t="str">
            <v>FU</v>
          </cell>
          <cell r="K820" t="str">
            <v>DIEGO MAURICIO RIAÑO SUAREZ</v>
          </cell>
          <cell r="L820" t="str">
            <v>SEMESTRAL</v>
          </cell>
          <cell r="M820">
            <v>43555</v>
          </cell>
          <cell r="N820">
            <v>42800</v>
          </cell>
          <cell r="O820" t="str">
            <v>BI HOGAR CATEGORIA D</v>
          </cell>
          <cell r="P820" t="str">
            <v>BI</v>
          </cell>
          <cell r="Q820">
            <v>564</v>
          </cell>
          <cell r="R820" t="str">
            <v>Bogota</v>
          </cell>
          <cell r="S820" t="str">
            <v>CGR</v>
          </cell>
        </row>
        <row r="821">
          <cell r="A821">
            <v>15908</v>
          </cell>
          <cell r="B821" t="str">
            <v>Activo</v>
          </cell>
          <cell r="C821">
            <v>5893900</v>
          </cell>
          <cell r="D821">
            <v>3636049.87</v>
          </cell>
          <cell r="E821">
            <v>48</v>
          </cell>
          <cell r="F821">
            <v>562</v>
          </cell>
          <cell r="G821">
            <v>20</v>
          </cell>
          <cell r="H821">
            <v>140344</v>
          </cell>
          <cell r="I821">
            <v>79821485</v>
          </cell>
          <cell r="J821" t="str">
            <v>FU</v>
          </cell>
          <cell r="K821" t="str">
            <v>NELSON OCTAVIO RODRIGUEZ RODRIGUEZ</v>
          </cell>
          <cell r="L821" t="str">
            <v>MENSUAL</v>
          </cell>
          <cell r="M821">
            <v>43465</v>
          </cell>
          <cell r="N821">
            <v>42800</v>
          </cell>
          <cell r="O821" t="str">
            <v>BI HOGAR CATEGORIA B</v>
          </cell>
          <cell r="P821" t="str">
            <v>BI</v>
          </cell>
          <cell r="Q821">
            <v>562</v>
          </cell>
          <cell r="R821" t="str">
            <v>Soacha</v>
          </cell>
          <cell r="S821" t="str">
            <v>FBS</v>
          </cell>
        </row>
        <row r="822">
          <cell r="A822">
            <v>15907</v>
          </cell>
          <cell r="B822" t="str">
            <v>Activo</v>
          </cell>
          <cell r="C822">
            <v>8054514</v>
          </cell>
          <cell r="D822">
            <v>4967432.92</v>
          </cell>
          <cell r="E822">
            <v>48</v>
          </cell>
          <cell r="F822">
            <v>562</v>
          </cell>
          <cell r="G822">
            <v>20</v>
          </cell>
          <cell r="H822">
            <v>191941</v>
          </cell>
          <cell r="I822">
            <v>24576153</v>
          </cell>
          <cell r="J822" t="str">
            <v>FU</v>
          </cell>
          <cell r="K822" t="str">
            <v>MARTHA LILIANA ALONSO GAVIRIA</v>
          </cell>
          <cell r="L822" t="str">
            <v>MENSUAL</v>
          </cell>
          <cell r="M822">
            <v>43465</v>
          </cell>
          <cell r="N822">
            <v>42800</v>
          </cell>
          <cell r="O822" t="str">
            <v>BI HOGAR CATEGORIA B</v>
          </cell>
          <cell r="P822" t="str">
            <v>BI</v>
          </cell>
          <cell r="Q822">
            <v>562</v>
          </cell>
          <cell r="R822" t="str">
            <v>Bogota</v>
          </cell>
          <cell r="S822" t="str">
            <v>FBS</v>
          </cell>
        </row>
        <row r="823">
          <cell r="A823">
            <v>15903</v>
          </cell>
          <cell r="B823" t="str">
            <v>Activo</v>
          </cell>
          <cell r="C823">
            <v>9500000</v>
          </cell>
          <cell r="D823">
            <v>2556499.89</v>
          </cell>
          <cell r="E823">
            <v>4</v>
          </cell>
          <cell r="F823">
            <v>564</v>
          </cell>
          <cell r="G823">
            <v>3</v>
          </cell>
          <cell r="H823">
            <v>2677165</v>
          </cell>
          <cell r="I823">
            <v>11337543</v>
          </cell>
          <cell r="J823" t="str">
            <v>FU</v>
          </cell>
          <cell r="K823" t="str">
            <v>Jorge Enrique Leon Diaz</v>
          </cell>
          <cell r="L823" t="str">
            <v>SEMESTRAL</v>
          </cell>
          <cell r="M823">
            <v>43555</v>
          </cell>
          <cell r="N823">
            <v>42800</v>
          </cell>
          <cell r="O823" t="str">
            <v>BI HOGAR CATEGORIA D</v>
          </cell>
          <cell r="P823" t="str">
            <v>BI</v>
          </cell>
          <cell r="Q823">
            <v>564</v>
          </cell>
          <cell r="R823" t="str">
            <v>Bogota</v>
          </cell>
          <cell r="S823" t="str">
            <v>CGR</v>
          </cell>
        </row>
        <row r="824">
          <cell r="A824">
            <v>15901</v>
          </cell>
          <cell r="B824" t="str">
            <v>Activo</v>
          </cell>
          <cell r="C824">
            <v>7464660</v>
          </cell>
          <cell r="D824">
            <v>4560629.7300000004</v>
          </cell>
          <cell r="E824">
            <v>48</v>
          </cell>
          <cell r="F824">
            <v>540</v>
          </cell>
          <cell r="G824">
            <v>21</v>
          </cell>
          <cell r="H824">
            <v>188127</v>
          </cell>
          <cell r="I824">
            <v>16476685</v>
          </cell>
          <cell r="J824" t="str">
            <v>FU</v>
          </cell>
          <cell r="K824" t="str">
            <v>Luis Alberto Caicedo Urbano</v>
          </cell>
          <cell r="L824" t="str">
            <v>MENSUAL</v>
          </cell>
          <cell r="M824">
            <v>43496</v>
          </cell>
          <cell r="N824">
            <v>42800</v>
          </cell>
          <cell r="O824" t="str">
            <v>BI EDUCACION  CATEGORIA D</v>
          </cell>
          <cell r="P824" t="str">
            <v>BI</v>
          </cell>
          <cell r="Q824">
            <v>540</v>
          </cell>
          <cell r="R824" t="str">
            <v>Bogota</v>
          </cell>
          <cell r="S824" t="str">
            <v>CGR</v>
          </cell>
        </row>
        <row r="825">
          <cell r="A825">
            <v>15900</v>
          </cell>
          <cell r="B825" t="str">
            <v>Activo</v>
          </cell>
          <cell r="C825">
            <v>5926503</v>
          </cell>
          <cell r="D825">
            <v>5242079.87</v>
          </cell>
          <cell r="E825">
            <v>48</v>
          </cell>
          <cell r="F825">
            <v>463</v>
          </cell>
          <cell r="G825">
            <v>7</v>
          </cell>
          <cell r="H825">
            <v>151723</v>
          </cell>
          <cell r="I825">
            <v>79951970</v>
          </cell>
          <cell r="J825" t="str">
            <v>XF</v>
          </cell>
          <cell r="K825" t="str">
            <v>LUIS ALEJANDRO MORALES FAJARDO</v>
          </cell>
          <cell r="L825" t="str">
            <v>MENSUAL</v>
          </cell>
          <cell r="M825">
            <v>43069</v>
          </cell>
          <cell r="N825">
            <v>42800</v>
          </cell>
          <cell r="O825" t="str">
            <v>EXF-BI HOGAR CATEGORIA B</v>
          </cell>
          <cell r="P825" t="str">
            <v>BI</v>
          </cell>
          <cell r="Q825">
            <v>463</v>
          </cell>
          <cell r="R825" t="str">
            <v>Bogota</v>
          </cell>
          <cell r="S825" t="str">
            <v>EXF</v>
          </cell>
        </row>
        <row r="826">
          <cell r="A826">
            <v>15896</v>
          </cell>
          <cell r="B826" t="str">
            <v>Activo</v>
          </cell>
          <cell r="C826">
            <v>8778832</v>
          </cell>
          <cell r="D826">
            <v>5408476.8600000003</v>
          </cell>
          <cell r="E826">
            <v>48</v>
          </cell>
          <cell r="F826">
            <v>562</v>
          </cell>
          <cell r="G826">
            <v>20</v>
          </cell>
          <cell r="H826">
            <v>208756</v>
          </cell>
          <cell r="I826">
            <v>15647240</v>
          </cell>
          <cell r="J826" t="str">
            <v>FU</v>
          </cell>
          <cell r="K826" t="str">
            <v>JOSÉ DAVID HERRERA GUZMÁN</v>
          </cell>
          <cell r="L826" t="str">
            <v>MENSUAL</v>
          </cell>
          <cell r="M826">
            <v>43465</v>
          </cell>
          <cell r="N826">
            <v>42800</v>
          </cell>
          <cell r="O826" t="str">
            <v>BI HOGAR CATEGORIA B</v>
          </cell>
          <cell r="P826" t="str">
            <v>BI</v>
          </cell>
          <cell r="Q826">
            <v>562</v>
          </cell>
          <cell r="R826" t="str">
            <v>Bogota</v>
          </cell>
          <cell r="S826" t="str">
            <v>FBS</v>
          </cell>
        </row>
        <row r="827">
          <cell r="A827">
            <v>15895</v>
          </cell>
          <cell r="B827" t="str">
            <v>Activo</v>
          </cell>
          <cell r="C827">
            <v>6000000</v>
          </cell>
          <cell r="D827">
            <v>1593242.78</v>
          </cell>
          <cell r="E827">
            <v>4</v>
          </cell>
          <cell r="F827">
            <v>545</v>
          </cell>
          <cell r="G827">
            <v>3</v>
          </cell>
          <cell r="H827">
            <v>1653019</v>
          </cell>
          <cell r="I827">
            <v>63458953</v>
          </cell>
          <cell r="J827" t="str">
            <v>FU</v>
          </cell>
          <cell r="K827" t="str">
            <v>SANDRA MILENA JIMENEZ FORERO</v>
          </cell>
          <cell r="L827" t="str">
            <v>SEMESTRAL</v>
          </cell>
          <cell r="M827">
            <v>43555</v>
          </cell>
          <cell r="N827">
            <v>42800</v>
          </cell>
          <cell r="O827" t="str">
            <v>BI RECREACION CATEGORIA C</v>
          </cell>
          <cell r="P827" t="str">
            <v>BI</v>
          </cell>
          <cell r="Q827">
            <v>545</v>
          </cell>
          <cell r="R827" t="str">
            <v>Bucaramanga</v>
          </cell>
          <cell r="S827" t="str">
            <v>CGR</v>
          </cell>
        </row>
        <row r="828">
          <cell r="A828">
            <v>15894</v>
          </cell>
          <cell r="B828" t="str">
            <v>Activo</v>
          </cell>
          <cell r="C828">
            <v>10549353</v>
          </cell>
          <cell r="D828">
            <v>2857392.16</v>
          </cell>
          <cell r="E828">
            <v>4</v>
          </cell>
          <cell r="F828">
            <v>547</v>
          </cell>
          <cell r="G828">
            <v>3</v>
          </cell>
          <cell r="H828">
            <v>3005906</v>
          </cell>
          <cell r="I828">
            <v>38260832</v>
          </cell>
          <cell r="J828" t="str">
            <v>FU</v>
          </cell>
          <cell r="K828" t="str">
            <v>LUZ TERESA NIEVES GONZALEZ</v>
          </cell>
          <cell r="L828" t="str">
            <v>SEMESTRAL</v>
          </cell>
          <cell r="M828">
            <v>43555</v>
          </cell>
          <cell r="N828">
            <v>42800</v>
          </cell>
          <cell r="O828" t="str">
            <v>BI RECREACION  CATEGORIA E</v>
          </cell>
          <cell r="P828" t="str">
            <v>BI</v>
          </cell>
          <cell r="Q828">
            <v>547</v>
          </cell>
          <cell r="R828" t="str">
            <v>Bogota</v>
          </cell>
          <cell r="S828" t="str">
            <v>CGR</v>
          </cell>
        </row>
        <row r="829">
          <cell r="A829">
            <v>15893</v>
          </cell>
          <cell r="B829" t="str">
            <v>Activo</v>
          </cell>
          <cell r="C829">
            <v>6450000</v>
          </cell>
          <cell r="D829">
            <v>1712726</v>
          </cell>
          <cell r="E829">
            <v>4</v>
          </cell>
          <cell r="F829">
            <v>551</v>
          </cell>
          <cell r="G829">
            <v>3</v>
          </cell>
          <cell r="H829">
            <v>1776992</v>
          </cell>
          <cell r="I829">
            <v>51614844</v>
          </cell>
          <cell r="J829" t="str">
            <v>FU</v>
          </cell>
          <cell r="K829" t="str">
            <v>MARTHA CONSUELO MUÑOZ APONTE</v>
          </cell>
          <cell r="L829" t="str">
            <v>SEMESTRAL</v>
          </cell>
          <cell r="M829">
            <v>43555</v>
          </cell>
          <cell r="N829">
            <v>42800</v>
          </cell>
          <cell r="O829" t="str">
            <v>BI MEJORAS LOCATIVAS CATEGORIA C</v>
          </cell>
          <cell r="P829" t="str">
            <v>BI</v>
          </cell>
          <cell r="Q829">
            <v>551</v>
          </cell>
          <cell r="R829" t="str">
            <v>Bogota</v>
          </cell>
          <cell r="S829" t="str">
            <v>CGR</v>
          </cell>
        </row>
        <row r="830">
          <cell r="A830">
            <v>15892</v>
          </cell>
          <cell r="B830" t="str">
            <v>Activo</v>
          </cell>
          <cell r="C830">
            <v>9500000</v>
          </cell>
          <cell r="D830">
            <v>2556499.89</v>
          </cell>
          <cell r="E830">
            <v>4</v>
          </cell>
          <cell r="F830">
            <v>552</v>
          </cell>
          <cell r="G830">
            <v>3</v>
          </cell>
          <cell r="H830">
            <v>2677165</v>
          </cell>
          <cell r="I830">
            <v>19462353</v>
          </cell>
          <cell r="J830" t="str">
            <v>FU</v>
          </cell>
          <cell r="K830" t="str">
            <v>Hernan Palacios Casallas</v>
          </cell>
          <cell r="L830" t="str">
            <v>SEMESTRAL</v>
          </cell>
          <cell r="M830">
            <v>43555</v>
          </cell>
          <cell r="N830">
            <v>42800</v>
          </cell>
          <cell r="O830" t="str">
            <v>BI MEJORAS LOCATIVAS  CATEGORIA D</v>
          </cell>
          <cell r="P830" t="str">
            <v>BI</v>
          </cell>
          <cell r="Q830">
            <v>552</v>
          </cell>
          <cell r="R830" t="str">
            <v>Bogota</v>
          </cell>
          <cell r="S830" t="str">
            <v>CGR</v>
          </cell>
        </row>
        <row r="831">
          <cell r="A831">
            <v>15891</v>
          </cell>
          <cell r="B831" t="str">
            <v>Activo</v>
          </cell>
          <cell r="C831">
            <v>6450000</v>
          </cell>
          <cell r="D831">
            <v>260097.21</v>
          </cell>
          <cell r="E831">
            <v>4</v>
          </cell>
          <cell r="F831">
            <v>563</v>
          </cell>
          <cell r="G831">
            <v>4</v>
          </cell>
          <cell r="H831">
            <v>1757599</v>
          </cell>
          <cell r="I831">
            <v>21872956</v>
          </cell>
          <cell r="J831" t="str">
            <v>PEN</v>
          </cell>
          <cell r="K831" t="str">
            <v>MARIA L CARDONA JARAMILLO</v>
          </cell>
          <cell r="L831" t="str">
            <v>SEMESTRAL</v>
          </cell>
          <cell r="M831">
            <v>43738</v>
          </cell>
          <cell r="N831">
            <v>42801</v>
          </cell>
          <cell r="O831" t="str">
            <v>BI HOGAR CATEGORIA C</v>
          </cell>
          <cell r="P831" t="str">
            <v>BI</v>
          </cell>
          <cell r="Q831">
            <v>563</v>
          </cell>
          <cell r="R831" t="str">
            <v>Medellin</v>
          </cell>
          <cell r="S831" t="str">
            <v>CGR</v>
          </cell>
        </row>
        <row r="832">
          <cell r="A832">
            <v>15890</v>
          </cell>
          <cell r="B832" t="str">
            <v>Activo</v>
          </cell>
          <cell r="C832">
            <v>7109000</v>
          </cell>
          <cell r="D832">
            <v>1913067.61</v>
          </cell>
          <cell r="E832">
            <v>4</v>
          </cell>
          <cell r="F832">
            <v>564</v>
          </cell>
          <cell r="G832">
            <v>3</v>
          </cell>
          <cell r="H832">
            <v>2003365</v>
          </cell>
          <cell r="I832">
            <v>9091374</v>
          </cell>
          <cell r="J832" t="str">
            <v>FU</v>
          </cell>
          <cell r="K832" t="str">
            <v>AMARANTO RODRIGUEZ HERNANDEZ</v>
          </cell>
          <cell r="L832" t="str">
            <v>SEMESTRAL</v>
          </cell>
          <cell r="M832">
            <v>43555</v>
          </cell>
          <cell r="N832">
            <v>42800</v>
          </cell>
          <cell r="O832" t="str">
            <v>BI HOGAR CATEGORIA D</v>
          </cell>
          <cell r="P832" t="str">
            <v>BI</v>
          </cell>
          <cell r="Q832">
            <v>564</v>
          </cell>
          <cell r="R832" t="str">
            <v>Bucaramanga</v>
          </cell>
          <cell r="S832" t="str">
            <v>CGR</v>
          </cell>
        </row>
        <row r="833">
          <cell r="A833">
            <v>15889</v>
          </cell>
          <cell r="B833" t="str">
            <v>Activo</v>
          </cell>
          <cell r="C833">
            <v>6656621</v>
          </cell>
          <cell r="D833">
            <v>1791326.49</v>
          </cell>
          <cell r="E833">
            <v>4</v>
          </cell>
          <cell r="F833">
            <v>564</v>
          </cell>
          <cell r="G833">
            <v>3</v>
          </cell>
          <cell r="H833">
            <v>1875881</v>
          </cell>
          <cell r="I833">
            <v>13886006</v>
          </cell>
          <cell r="J833" t="str">
            <v>FU</v>
          </cell>
          <cell r="K833" t="str">
            <v>JULIO EMIRO MEZA LARA</v>
          </cell>
          <cell r="L833" t="str">
            <v>SEMESTRAL</v>
          </cell>
          <cell r="M833">
            <v>43555</v>
          </cell>
          <cell r="N833">
            <v>42800</v>
          </cell>
          <cell r="O833" t="str">
            <v>BI HOGAR CATEGORIA D</v>
          </cell>
          <cell r="P833" t="str">
            <v>BI</v>
          </cell>
          <cell r="Q833">
            <v>564</v>
          </cell>
          <cell r="R833" t="str">
            <v>Bucaramanga</v>
          </cell>
          <cell r="S833" t="str">
            <v>CGR</v>
          </cell>
        </row>
        <row r="834">
          <cell r="A834">
            <v>15888</v>
          </cell>
          <cell r="B834" t="str">
            <v>Activo</v>
          </cell>
          <cell r="C834">
            <v>9500000</v>
          </cell>
          <cell r="D834">
            <v>2556499.89</v>
          </cell>
          <cell r="E834">
            <v>4</v>
          </cell>
          <cell r="F834">
            <v>564</v>
          </cell>
          <cell r="G834">
            <v>3</v>
          </cell>
          <cell r="H834">
            <v>2677165</v>
          </cell>
          <cell r="I834">
            <v>51776255</v>
          </cell>
          <cell r="J834" t="str">
            <v>FU</v>
          </cell>
          <cell r="K834" t="str">
            <v>CLAUDIA LUCIA DURAN SANCHEZ</v>
          </cell>
          <cell r="L834" t="str">
            <v>SEMESTRAL</v>
          </cell>
          <cell r="M834">
            <v>43555</v>
          </cell>
          <cell r="N834">
            <v>42800</v>
          </cell>
          <cell r="O834" t="str">
            <v>BI HOGAR CATEGORIA D</v>
          </cell>
          <cell r="P834" t="str">
            <v>BI</v>
          </cell>
          <cell r="Q834">
            <v>564</v>
          </cell>
          <cell r="R834" t="str">
            <v>Chima</v>
          </cell>
          <cell r="S834" t="str">
            <v>CGR</v>
          </cell>
        </row>
        <row r="835">
          <cell r="A835">
            <v>15887</v>
          </cell>
          <cell r="B835" t="str">
            <v>Activo</v>
          </cell>
          <cell r="C835">
            <v>9500000</v>
          </cell>
          <cell r="D835">
            <v>2556499.89</v>
          </cell>
          <cell r="E835">
            <v>4</v>
          </cell>
          <cell r="F835">
            <v>546</v>
          </cell>
          <cell r="G835">
            <v>3</v>
          </cell>
          <cell r="H835">
            <v>2677165</v>
          </cell>
          <cell r="I835">
            <v>93421600</v>
          </cell>
          <cell r="J835" t="str">
            <v>FU</v>
          </cell>
          <cell r="K835" t="str">
            <v>MAURICIO HERNANDO CONTRERAS JIMÉNEZ</v>
          </cell>
          <cell r="L835" t="str">
            <v>SEMESTRAL</v>
          </cell>
          <cell r="M835">
            <v>43555</v>
          </cell>
          <cell r="N835">
            <v>42800</v>
          </cell>
          <cell r="O835" t="str">
            <v>BI RECREACION  CATEGORIA D</v>
          </cell>
          <cell r="P835" t="str">
            <v>BI</v>
          </cell>
          <cell r="Q835">
            <v>546</v>
          </cell>
          <cell r="R835" t="str">
            <v>Bogota</v>
          </cell>
          <cell r="S835" t="str">
            <v>CGR</v>
          </cell>
        </row>
        <row r="836">
          <cell r="A836">
            <v>15886</v>
          </cell>
          <cell r="B836" t="str">
            <v>Activo</v>
          </cell>
          <cell r="C836">
            <v>6163590</v>
          </cell>
          <cell r="D836">
            <v>1669462.34</v>
          </cell>
          <cell r="E836">
            <v>4</v>
          </cell>
          <cell r="F836">
            <v>565</v>
          </cell>
          <cell r="G836">
            <v>3</v>
          </cell>
          <cell r="H836">
            <v>1756241</v>
          </cell>
          <cell r="I836">
            <v>1124472</v>
          </cell>
          <cell r="J836" t="str">
            <v>FU</v>
          </cell>
          <cell r="K836" t="str">
            <v>JORGE ALBERTO MURCIA RUIZ</v>
          </cell>
          <cell r="L836" t="str">
            <v>SEMESTRAL</v>
          </cell>
          <cell r="M836">
            <v>43555</v>
          </cell>
          <cell r="N836">
            <v>42800</v>
          </cell>
          <cell r="O836" t="str">
            <v>BI HOGAR CATEGORIA E</v>
          </cell>
          <cell r="P836" t="str">
            <v>BI</v>
          </cell>
          <cell r="Q836">
            <v>565</v>
          </cell>
          <cell r="R836" t="str">
            <v>Tunja</v>
          </cell>
          <cell r="S836" t="str">
            <v>CGR</v>
          </cell>
        </row>
        <row r="837">
          <cell r="A837">
            <v>15885</v>
          </cell>
          <cell r="B837" t="str">
            <v>Activo</v>
          </cell>
          <cell r="C837">
            <v>9500000</v>
          </cell>
          <cell r="D837">
            <v>2556499.89</v>
          </cell>
          <cell r="E837">
            <v>4</v>
          </cell>
          <cell r="F837">
            <v>552</v>
          </cell>
          <cell r="G837">
            <v>3</v>
          </cell>
          <cell r="H837">
            <v>2677165</v>
          </cell>
          <cell r="I837">
            <v>31163020</v>
          </cell>
          <cell r="J837" t="str">
            <v>FU</v>
          </cell>
          <cell r="K837" t="str">
            <v>YANETH FRANCO VALENCIA</v>
          </cell>
          <cell r="L837" t="str">
            <v>SEMESTRAL</v>
          </cell>
          <cell r="M837">
            <v>43555</v>
          </cell>
          <cell r="N837">
            <v>42800</v>
          </cell>
          <cell r="O837" t="str">
            <v>BI MEJORAS LOCATIVAS  CATEGORIA D</v>
          </cell>
          <cell r="P837" t="str">
            <v>BI</v>
          </cell>
          <cell r="Q837">
            <v>552</v>
          </cell>
          <cell r="R837" t="str">
            <v>Cali</v>
          </cell>
          <cell r="S837" t="str">
            <v>CGR</v>
          </cell>
        </row>
        <row r="838">
          <cell r="A838">
            <v>15884</v>
          </cell>
          <cell r="B838" t="str">
            <v>Activo</v>
          </cell>
          <cell r="C838">
            <v>5523242</v>
          </cell>
          <cell r="D838">
            <v>3435639.87</v>
          </cell>
          <cell r="E838">
            <v>48</v>
          </cell>
          <cell r="F838">
            <v>545</v>
          </cell>
          <cell r="G838">
            <v>20</v>
          </cell>
          <cell r="H838">
            <v>134139</v>
          </cell>
          <cell r="I838">
            <v>52909818</v>
          </cell>
          <cell r="J838" t="str">
            <v>FU</v>
          </cell>
          <cell r="K838" t="str">
            <v>ANDRIE HASBLADY ARIAS OSSA</v>
          </cell>
          <cell r="L838" t="str">
            <v>MENSUAL</v>
          </cell>
          <cell r="M838">
            <v>43465</v>
          </cell>
          <cell r="N838">
            <v>42800</v>
          </cell>
          <cell r="O838" t="str">
            <v>BI RECREACION CATEGORIA C</v>
          </cell>
          <cell r="P838" t="str">
            <v>BI</v>
          </cell>
          <cell r="Q838">
            <v>545</v>
          </cell>
          <cell r="R838" t="str">
            <v>Bogota</v>
          </cell>
          <cell r="S838" t="str">
            <v>CGR</v>
          </cell>
        </row>
        <row r="839">
          <cell r="A839">
            <v>15882</v>
          </cell>
          <cell r="B839" t="str">
            <v>Activo</v>
          </cell>
          <cell r="C839">
            <v>10549353</v>
          </cell>
          <cell r="D839">
            <v>2857392.16</v>
          </cell>
          <cell r="E839">
            <v>4</v>
          </cell>
          <cell r="F839">
            <v>565</v>
          </cell>
          <cell r="G839">
            <v>3</v>
          </cell>
          <cell r="H839">
            <v>3005906</v>
          </cell>
          <cell r="I839">
            <v>63289810</v>
          </cell>
          <cell r="J839" t="str">
            <v>FU</v>
          </cell>
          <cell r="K839" t="str">
            <v>CLAUDIA ROSA DURAN TORRES</v>
          </cell>
          <cell r="L839" t="str">
            <v>SEMESTRAL</v>
          </cell>
          <cell r="M839">
            <v>43555</v>
          </cell>
          <cell r="N839">
            <v>42800</v>
          </cell>
          <cell r="O839" t="str">
            <v>BI HOGAR CATEGORIA E</v>
          </cell>
          <cell r="P839" t="str">
            <v>BI</v>
          </cell>
          <cell r="Q839">
            <v>565</v>
          </cell>
          <cell r="R839" t="str">
            <v>Bogota</v>
          </cell>
          <cell r="S839" t="str">
            <v>CGR</v>
          </cell>
        </row>
        <row r="840">
          <cell r="A840">
            <v>15880</v>
          </cell>
          <cell r="B840" t="str">
            <v>Activo</v>
          </cell>
          <cell r="C840">
            <v>4200000</v>
          </cell>
          <cell r="D840">
            <v>1107661.1100000001</v>
          </cell>
          <cell r="E840">
            <v>4</v>
          </cell>
          <cell r="F840">
            <v>562</v>
          </cell>
          <cell r="G840">
            <v>3</v>
          </cell>
          <cell r="H840">
            <v>1143788</v>
          </cell>
          <cell r="I840">
            <v>63392412</v>
          </cell>
          <cell r="J840" t="str">
            <v>FU</v>
          </cell>
          <cell r="K840" t="str">
            <v>FLOR MARIA BARAJAS FLOREZ</v>
          </cell>
          <cell r="L840" t="str">
            <v>SEMESTRAL</v>
          </cell>
          <cell r="M840">
            <v>43555</v>
          </cell>
          <cell r="N840">
            <v>42800</v>
          </cell>
          <cell r="O840" t="str">
            <v>BI HOGAR CATEGORIA B</v>
          </cell>
          <cell r="P840" t="str">
            <v>BI</v>
          </cell>
          <cell r="Q840">
            <v>562</v>
          </cell>
          <cell r="R840" t="str">
            <v>Bogota</v>
          </cell>
          <cell r="S840" t="str">
            <v>FBS</v>
          </cell>
        </row>
        <row r="841">
          <cell r="A841">
            <v>15879</v>
          </cell>
          <cell r="B841" t="str">
            <v>Activo</v>
          </cell>
          <cell r="C841">
            <v>8000000</v>
          </cell>
          <cell r="D841">
            <v>2152842.6</v>
          </cell>
          <cell r="E841">
            <v>4</v>
          </cell>
          <cell r="F841">
            <v>564</v>
          </cell>
          <cell r="G841">
            <v>3</v>
          </cell>
          <cell r="H841">
            <v>2254455</v>
          </cell>
          <cell r="I841">
            <v>73555248</v>
          </cell>
          <cell r="J841" t="str">
            <v>FU</v>
          </cell>
          <cell r="K841" t="str">
            <v>Jose Luis Guardo Pacheco</v>
          </cell>
          <cell r="L841" t="str">
            <v>SEMESTRAL</v>
          </cell>
          <cell r="M841">
            <v>43555</v>
          </cell>
          <cell r="N841">
            <v>42807</v>
          </cell>
          <cell r="O841" t="str">
            <v>BI HOGAR CATEGORIA D</v>
          </cell>
          <cell r="P841" t="str">
            <v>BI</v>
          </cell>
          <cell r="Q841">
            <v>564</v>
          </cell>
          <cell r="R841" t="str">
            <v>Santa Marta</v>
          </cell>
          <cell r="S841" t="str">
            <v>CGR</v>
          </cell>
        </row>
        <row r="842">
          <cell r="A842">
            <v>15878</v>
          </cell>
          <cell r="B842" t="str">
            <v>Activo</v>
          </cell>
          <cell r="C842">
            <v>9885407</v>
          </cell>
          <cell r="D842">
            <v>5488416.2599999998</v>
          </cell>
          <cell r="E842">
            <v>36</v>
          </cell>
          <cell r="F842">
            <v>464</v>
          </cell>
          <cell r="G842">
            <v>18</v>
          </cell>
          <cell r="H842">
            <v>323904</v>
          </cell>
          <cell r="I842">
            <v>24812036</v>
          </cell>
          <cell r="J842" t="str">
            <v>FU</v>
          </cell>
          <cell r="K842" t="str">
            <v>MARIA PIEDAD RAMIREZ VALENCIA</v>
          </cell>
          <cell r="L842" t="str">
            <v>MENSUAL</v>
          </cell>
          <cell r="M842">
            <v>43404</v>
          </cell>
          <cell r="N842">
            <v>42807</v>
          </cell>
          <cell r="O842" t="str">
            <v>EXF-BI HOGAR CATEGORIA C</v>
          </cell>
          <cell r="P842" t="str">
            <v>BI</v>
          </cell>
          <cell r="Q842">
            <v>464</v>
          </cell>
          <cell r="R842" t="str">
            <v>Armenia</v>
          </cell>
          <cell r="S842" t="str">
            <v>CGR</v>
          </cell>
        </row>
        <row r="843">
          <cell r="A843">
            <v>15877</v>
          </cell>
          <cell r="B843" t="str">
            <v>Activo</v>
          </cell>
          <cell r="C843">
            <v>8800000</v>
          </cell>
          <cell r="D843">
            <v>5587729.5899999999</v>
          </cell>
          <cell r="E843">
            <v>48</v>
          </cell>
          <cell r="F843">
            <v>565</v>
          </cell>
          <cell r="G843">
            <v>20</v>
          </cell>
          <cell r="H843">
            <v>225599</v>
          </cell>
          <cell r="I843">
            <v>40179248</v>
          </cell>
          <cell r="J843" t="str">
            <v>FU</v>
          </cell>
          <cell r="K843" t="str">
            <v>MONICA BEATRIZ OROZCO TELLO</v>
          </cell>
          <cell r="L843" t="str">
            <v>MENSUAL</v>
          </cell>
          <cell r="M843">
            <v>43465</v>
          </cell>
          <cell r="N843">
            <v>42800</v>
          </cell>
          <cell r="O843" t="str">
            <v>BI HOGAR CATEGORIA E</v>
          </cell>
          <cell r="P843" t="str">
            <v>BI</v>
          </cell>
          <cell r="Q843">
            <v>565</v>
          </cell>
          <cell r="R843" t="str">
            <v>Suba</v>
          </cell>
          <cell r="S843" t="str">
            <v>FBS</v>
          </cell>
        </row>
        <row r="844">
          <cell r="A844">
            <v>15876</v>
          </cell>
          <cell r="B844" t="str">
            <v>Activo</v>
          </cell>
          <cell r="C844">
            <v>3436269</v>
          </cell>
          <cell r="D844">
            <v>924712.73</v>
          </cell>
          <cell r="E844">
            <v>4</v>
          </cell>
          <cell r="F844">
            <v>564</v>
          </cell>
          <cell r="G844">
            <v>3</v>
          </cell>
          <cell r="H844">
            <v>968364</v>
          </cell>
          <cell r="I844">
            <v>17326470</v>
          </cell>
          <cell r="J844" t="str">
            <v>FU</v>
          </cell>
          <cell r="K844" t="str">
            <v>YESID LANDAETA ESPINOSA</v>
          </cell>
          <cell r="L844" t="str">
            <v>SEMESTRAL</v>
          </cell>
          <cell r="M844">
            <v>43555</v>
          </cell>
          <cell r="N844">
            <v>42802</v>
          </cell>
          <cell r="O844" t="str">
            <v>BI HOGAR CATEGORIA D</v>
          </cell>
          <cell r="P844" t="str">
            <v>BI</v>
          </cell>
          <cell r="Q844">
            <v>564</v>
          </cell>
          <cell r="R844" t="str">
            <v>Bogota</v>
          </cell>
          <cell r="S844" t="str">
            <v>CGR</v>
          </cell>
        </row>
        <row r="845">
          <cell r="A845">
            <v>15875</v>
          </cell>
          <cell r="B845" t="str">
            <v>Activo</v>
          </cell>
          <cell r="C845">
            <v>3450000</v>
          </cell>
          <cell r="D845">
            <v>903536.27</v>
          </cell>
          <cell r="E845">
            <v>4</v>
          </cell>
          <cell r="F845">
            <v>561</v>
          </cell>
          <cell r="G845">
            <v>3</v>
          </cell>
          <cell r="H845">
            <v>928541</v>
          </cell>
          <cell r="I845">
            <v>51835061</v>
          </cell>
          <cell r="J845" t="str">
            <v>FU</v>
          </cell>
          <cell r="K845" t="str">
            <v>GRISELDA LUNA CARDENAS</v>
          </cell>
          <cell r="L845" t="str">
            <v>SEMESTRAL</v>
          </cell>
          <cell r="M845">
            <v>43555</v>
          </cell>
          <cell r="N845">
            <v>42800</v>
          </cell>
          <cell r="O845" t="str">
            <v>BI HOGAR CATEGORIA A</v>
          </cell>
          <cell r="P845" t="str">
            <v>BI</v>
          </cell>
          <cell r="Q845">
            <v>561</v>
          </cell>
          <cell r="R845" t="str">
            <v>Bogota</v>
          </cell>
          <cell r="S845" t="str">
            <v>CGR</v>
          </cell>
        </row>
        <row r="846">
          <cell r="A846">
            <v>15874</v>
          </cell>
          <cell r="B846" t="str">
            <v>Activo</v>
          </cell>
          <cell r="C846">
            <v>7349947</v>
          </cell>
          <cell r="D846">
            <v>1977905.49</v>
          </cell>
          <cell r="E846">
            <v>4</v>
          </cell>
          <cell r="F846">
            <v>546</v>
          </cell>
          <cell r="G846">
            <v>3</v>
          </cell>
          <cell r="H846">
            <v>2071264</v>
          </cell>
          <cell r="I846">
            <v>79845539</v>
          </cell>
          <cell r="J846" t="str">
            <v>FU</v>
          </cell>
          <cell r="K846" t="str">
            <v>Carlos Alberto Jiménez Tejero</v>
          </cell>
          <cell r="L846" t="str">
            <v>SEMESTRAL</v>
          </cell>
          <cell r="M846">
            <v>43555</v>
          </cell>
          <cell r="N846">
            <v>42800</v>
          </cell>
          <cell r="O846" t="str">
            <v>BI RECREACION  CATEGORIA D</v>
          </cell>
          <cell r="P846" t="str">
            <v>BI</v>
          </cell>
          <cell r="Q846">
            <v>546</v>
          </cell>
          <cell r="R846" t="str">
            <v>Mosquera</v>
          </cell>
          <cell r="S846" t="str">
            <v>CGR</v>
          </cell>
        </row>
        <row r="847">
          <cell r="A847">
            <v>15871</v>
          </cell>
          <cell r="B847" t="str">
            <v>Activo</v>
          </cell>
          <cell r="C847">
            <v>3450000</v>
          </cell>
          <cell r="D847">
            <v>903536.27</v>
          </cell>
          <cell r="E847">
            <v>4</v>
          </cell>
          <cell r="F847">
            <v>561</v>
          </cell>
          <cell r="G847">
            <v>3</v>
          </cell>
          <cell r="H847">
            <v>928541</v>
          </cell>
          <cell r="I847">
            <v>36169550</v>
          </cell>
          <cell r="J847" t="str">
            <v>FU</v>
          </cell>
          <cell r="K847" t="str">
            <v>MARIA YISED CLAROS PUENTES</v>
          </cell>
          <cell r="L847" t="str">
            <v>SEMESTRAL</v>
          </cell>
          <cell r="M847">
            <v>43555</v>
          </cell>
          <cell r="N847">
            <v>42800</v>
          </cell>
          <cell r="O847" t="str">
            <v>BI HOGAR CATEGORIA A</v>
          </cell>
          <cell r="P847" t="str">
            <v>BI</v>
          </cell>
          <cell r="Q847">
            <v>561</v>
          </cell>
          <cell r="R847" t="str">
            <v>Bogota</v>
          </cell>
          <cell r="S847" t="str">
            <v>CGR</v>
          </cell>
        </row>
        <row r="848">
          <cell r="A848">
            <v>15870</v>
          </cell>
          <cell r="B848" t="str">
            <v>Activo</v>
          </cell>
          <cell r="C848">
            <v>6450000</v>
          </cell>
          <cell r="D848">
            <v>1712726</v>
          </cell>
          <cell r="E848">
            <v>4</v>
          </cell>
          <cell r="F848">
            <v>563</v>
          </cell>
          <cell r="G848">
            <v>3</v>
          </cell>
          <cell r="H848">
            <v>1776992</v>
          </cell>
          <cell r="I848">
            <v>39640734</v>
          </cell>
          <cell r="J848" t="str">
            <v>FU</v>
          </cell>
          <cell r="K848" t="str">
            <v>ANA ELVIRA LÓPEZ PÉREZ</v>
          </cell>
          <cell r="L848" t="str">
            <v>SEMESTRAL</v>
          </cell>
          <cell r="M848">
            <v>43555</v>
          </cell>
          <cell r="N848">
            <v>42800</v>
          </cell>
          <cell r="O848" t="str">
            <v>BI HOGAR CATEGORIA C</v>
          </cell>
          <cell r="P848" t="str">
            <v>BI</v>
          </cell>
          <cell r="Q848">
            <v>563</v>
          </cell>
          <cell r="R848" t="str">
            <v>Bogota</v>
          </cell>
          <cell r="S848" t="str">
            <v>CGR</v>
          </cell>
        </row>
        <row r="849">
          <cell r="A849">
            <v>15869</v>
          </cell>
          <cell r="B849" t="str">
            <v>Activo</v>
          </cell>
          <cell r="C849">
            <v>8700000</v>
          </cell>
          <cell r="D849">
            <v>2340995.67</v>
          </cell>
          <cell r="E849">
            <v>4</v>
          </cell>
          <cell r="F849">
            <v>564</v>
          </cell>
          <cell r="G849">
            <v>3</v>
          </cell>
          <cell r="H849">
            <v>2451720</v>
          </cell>
          <cell r="I849">
            <v>16077454</v>
          </cell>
          <cell r="J849" t="str">
            <v>FU</v>
          </cell>
          <cell r="K849" t="str">
            <v>JOHAN ANDRES RAMIREZ GRAJALES</v>
          </cell>
          <cell r="L849" t="str">
            <v>SEMESTRAL</v>
          </cell>
          <cell r="M849">
            <v>43555</v>
          </cell>
          <cell r="N849">
            <v>42800</v>
          </cell>
          <cell r="O849" t="str">
            <v>BI HOGAR CATEGORIA D</v>
          </cell>
          <cell r="P849" t="str">
            <v>BI</v>
          </cell>
          <cell r="Q849">
            <v>564</v>
          </cell>
          <cell r="R849" t="str">
            <v>Bogota</v>
          </cell>
          <cell r="S849" t="str">
            <v>CGR</v>
          </cell>
        </row>
        <row r="850">
          <cell r="A850">
            <v>15867</v>
          </cell>
          <cell r="B850" t="str">
            <v>Activo</v>
          </cell>
          <cell r="C850">
            <v>9500000</v>
          </cell>
          <cell r="D850">
            <v>2556499.89</v>
          </cell>
          <cell r="E850">
            <v>4</v>
          </cell>
          <cell r="F850">
            <v>552</v>
          </cell>
          <cell r="G850">
            <v>3</v>
          </cell>
          <cell r="H850">
            <v>2677165</v>
          </cell>
          <cell r="I850">
            <v>17413482</v>
          </cell>
          <cell r="J850" t="str">
            <v>FU</v>
          </cell>
          <cell r="K850" t="str">
            <v>DUMAR ERNESTO CARVAJAL CARRILLO</v>
          </cell>
          <cell r="L850" t="str">
            <v>SEMESTRAL</v>
          </cell>
          <cell r="M850">
            <v>43555</v>
          </cell>
          <cell r="N850">
            <v>42800</v>
          </cell>
          <cell r="O850" t="str">
            <v>BI MEJORAS LOCATIVAS  CATEGORIA D</v>
          </cell>
          <cell r="P850" t="str">
            <v>BI</v>
          </cell>
          <cell r="Q850">
            <v>552</v>
          </cell>
          <cell r="R850" t="str">
            <v>Villavicencio</v>
          </cell>
          <cell r="S850" t="str">
            <v>CGR</v>
          </cell>
        </row>
        <row r="851">
          <cell r="A851">
            <v>15866</v>
          </cell>
          <cell r="B851" t="str">
            <v>Activo</v>
          </cell>
          <cell r="C851">
            <v>9500000</v>
          </cell>
          <cell r="D851">
            <v>2556499.89</v>
          </cell>
          <cell r="E851">
            <v>4</v>
          </cell>
          <cell r="F851">
            <v>546</v>
          </cell>
          <cell r="G851">
            <v>3</v>
          </cell>
          <cell r="H851">
            <v>2677165</v>
          </cell>
          <cell r="I851">
            <v>31858041</v>
          </cell>
          <cell r="J851" t="str">
            <v>FU</v>
          </cell>
          <cell r="K851" t="str">
            <v>ZOILA PALACIOS GOMEZ</v>
          </cell>
          <cell r="L851" t="str">
            <v>SEMESTRAL</v>
          </cell>
          <cell r="M851">
            <v>43555</v>
          </cell>
          <cell r="N851">
            <v>42801</v>
          </cell>
          <cell r="O851" t="str">
            <v>BI RECREACION  CATEGORIA D</v>
          </cell>
          <cell r="P851" t="str">
            <v>BI</v>
          </cell>
          <cell r="Q851">
            <v>546</v>
          </cell>
          <cell r="R851" t="str">
            <v>Cali</v>
          </cell>
          <cell r="S851" t="str">
            <v>CGR</v>
          </cell>
        </row>
        <row r="852">
          <cell r="A852">
            <v>15863</v>
          </cell>
          <cell r="B852" t="str">
            <v>Activo</v>
          </cell>
          <cell r="C852">
            <v>10549353</v>
          </cell>
          <cell r="D852">
            <v>2857392.16</v>
          </cell>
          <cell r="E852">
            <v>4</v>
          </cell>
          <cell r="F852">
            <v>547</v>
          </cell>
          <cell r="G852">
            <v>3</v>
          </cell>
          <cell r="H852">
            <v>3005906</v>
          </cell>
          <cell r="I852">
            <v>9732511</v>
          </cell>
          <cell r="J852" t="str">
            <v>FU</v>
          </cell>
          <cell r="K852" t="str">
            <v>JAIRO IVÁN VALENCIA GUTIÉRREZ</v>
          </cell>
          <cell r="L852" t="str">
            <v>SEMESTRAL</v>
          </cell>
          <cell r="M852">
            <v>43555</v>
          </cell>
          <cell r="N852">
            <v>42800</v>
          </cell>
          <cell r="O852" t="str">
            <v>BI RECREACION  CATEGORIA E</v>
          </cell>
          <cell r="P852" t="str">
            <v>BI</v>
          </cell>
          <cell r="Q852">
            <v>547</v>
          </cell>
          <cell r="R852" t="str">
            <v>Manizales</v>
          </cell>
          <cell r="S852" t="str">
            <v>CGR</v>
          </cell>
        </row>
        <row r="853">
          <cell r="A853">
            <v>15857</v>
          </cell>
          <cell r="B853" t="str">
            <v>Activo</v>
          </cell>
          <cell r="C853">
            <v>6500000</v>
          </cell>
          <cell r="D853">
            <v>1742425</v>
          </cell>
          <cell r="E853">
            <v>4</v>
          </cell>
          <cell r="F853">
            <v>546</v>
          </cell>
          <cell r="G853">
            <v>3</v>
          </cell>
          <cell r="H853">
            <v>1824672</v>
          </cell>
          <cell r="I853">
            <v>80005834</v>
          </cell>
          <cell r="J853" t="str">
            <v>FU</v>
          </cell>
          <cell r="K853" t="str">
            <v>GERMAN DIAZ RODRIGUEZ</v>
          </cell>
          <cell r="L853" t="str">
            <v>SEMESTRAL</v>
          </cell>
          <cell r="M853">
            <v>43555</v>
          </cell>
          <cell r="N853">
            <v>42800</v>
          </cell>
          <cell r="O853" t="str">
            <v>BI RECREACION  CATEGORIA D</v>
          </cell>
          <cell r="P853" t="str">
            <v>BI</v>
          </cell>
          <cell r="Q853">
            <v>546</v>
          </cell>
          <cell r="R853" t="str">
            <v>Bogota</v>
          </cell>
          <cell r="S853" t="str">
            <v>CGR</v>
          </cell>
        </row>
        <row r="854">
          <cell r="A854">
            <v>15856</v>
          </cell>
          <cell r="B854" t="str">
            <v>Activo</v>
          </cell>
          <cell r="C854">
            <v>9035788</v>
          </cell>
          <cell r="D854">
            <v>2462189.5</v>
          </cell>
          <cell r="E854">
            <v>36</v>
          </cell>
          <cell r="F854">
            <v>540</v>
          </cell>
          <cell r="G854">
            <v>20</v>
          </cell>
          <cell r="H854">
            <v>164378</v>
          </cell>
          <cell r="I854">
            <v>52386108</v>
          </cell>
          <cell r="J854" t="str">
            <v>FU</v>
          </cell>
          <cell r="K854" t="str">
            <v>Elvia Patricia Ortiz Cardona</v>
          </cell>
          <cell r="L854" t="str">
            <v>MENSUAL</v>
          </cell>
          <cell r="M854">
            <v>43465</v>
          </cell>
          <cell r="N854">
            <v>42800</v>
          </cell>
          <cell r="O854" t="str">
            <v>BI EDUCACION  CATEGORIA D</v>
          </cell>
          <cell r="P854" t="str">
            <v>BI</v>
          </cell>
          <cell r="Q854">
            <v>540</v>
          </cell>
          <cell r="R854" t="str">
            <v>Bogota</v>
          </cell>
          <cell r="S854" t="str">
            <v>CGR</v>
          </cell>
        </row>
        <row r="855">
          <cell r="A855">
            <v>15855</v>
          </cell>
          <cell r="B855" t="str">
            <v>Activo</v>
          </cell>
          <cell r="C855">
            <v>6450000</v>
          </cell>
          <cell r="D855">
            <v>1712726</v>
          </cell>
          <cell r="E855">
            <v>4</v>
          </cell>
          <cell r="F855">
            <v>563</v>
          </cell>
          <cell r="G855">
            <v>3</v>
          </cell>
          <cell r="H855">
            <v>1776992</v>
          </cell>
          <cell r="I855">
            <v>40772021</v>
          </cell>
          <cell r="J855" t="str">
            <v>FU</v>
          </cell>
          <cell r="K855" t="str">
            <v>MARIA ELENA VARGAS TOVAR</v>
          </cell>
          <cell r="L855" t="str">
            <v>SEMESTRAL</v>
          </cell>
          <cell r="M855">
            <v>43555</v>
          </cell>
          <cell r="N855">
            <v>42800</v>
          </cell>
          <cell r="O855" t="str">
            <v>BI HOGAR CATEGORIA C</v>
          </cell>
          <cell r="P855" t="str">
            <v>BI</v>
          </cell>
          <cell r="Q855">
            <v>563</v>
          </cell>
          <cell r="R855" t="str">
            <v>Sincelejo</v>
          </cell>
          <cell r="S855" t="str">
            <v>CGR</v>
          </cell>
        </row>
        <row r="856">
          <cell r="A856">
            <v>15851</v>
          </cell>
          <cell r="B856" t="str">
            <v>Activo</v>
          </cell>
          <cell r="C856">
            <v>4200000</v>
          </cell>
          <cell r="D856">
            <v>1107661.1100000001</v>
          </cell>
          <cell r="E856">
            <v>4</v>
          </cell>
          <cell r="F856">
            <v>562</v>
          </cell>
          <cell r="G856">
            <v>3</v>
          </cell>
          <cell r="H856">
            <v>1143788</v>
          </cell>
          <cell r="I856">
            <v>92517886</v>
          </cell>
          <cell r="J856" t="str">
            <v>FU</v>
          </cell>
          <cell r="K856" t="str">
            <v>EDILBERTO JOSE CAMARGO UPARELA</v>
          </cell>
          <cell r="L856" t="str">
            <v>SEMESTRAL</v>
          </cell>
          <cell r="M856">
            <v>43555</v>
          </cell>
          <cell r="N856">
            <v>42800</v>
          </cell>
          <cell r="O856" t="str">
            <v>BI HOGAR CATEGORIA B</v>
          </cell>
          <cell r="P856" t="str">
            <v>BI</v>
          </cell>
          <cell r="Q856">
            <v>562</v>
          </cell>
          <cell r="R856" t="str">
            <v>Bogota</v>
          </cell>
          <cell r="S856" t="str">
            <v>FBS</v>
          </cell>
        </row>
        <row r="857">
          <cell r="A857">
            <v>15850</v>
          </cell>
          <cell r="B857" t="str">
            <v>Activo</v>
          </cell>
          <cell r="C857">
            <v>9500000</v>
          </cell>
          <cell r="D857">
            <v>2556499.89</v>
          </cell>
          <cell r="E857">
            <v>4</v>
          </cell>
          <cell r="F857">
            <v>552</v>
          </cell>
          <cell r="G857">
            <v>3</v>
          </cell>
          <cell r="H857">
            <v>2677165</v>
          </cell>
          <cell r="I857">
            <v>31399449</v>
          </cell>
          <cell r="J857" t="str">
            <v>FU</v>
          </cell>
          <cell r="K857" t="str">
            <v>MARTHA BEATRIZ TORRES CONDE</v>
          </cell>
          <cell r="L857" t="str">
            <v>SEMESTRAL</v>
          </cell>
          <cell r="M857">
            <v>43555</v>
          </cell>
          <cell r="N857">
            <v>42800</v>
          </cell>
          <cell r="O857" t="str">
            <v>BI MEJORAS LOCATIVAS  CATEGORIA D</v>
          </cell>
          <cell r="P857" t="str">
            <v>BI</v>
          </cell>
          <cell r="Q857">
            <v>552</v>
          </cell>
          <cell r="R857" t="str">
            <v>Cali</v>
          </cell>
          <cell r="S857" t="str">
            <v>CGR</v>
          </cell>
        </row>
        <row r="858">
          <cell r="A858">
            <v>15849</v>
          </cell>
          <cell r="B858" t="str">
            <v>Activo</v>
          </cell>
          <cell r="C858">
            <v>5250000</v>
          </cell>
          <cell r="D858">
            <v>1422012.59</v>
          </cell>
          <cell r="E858">
            <v>4</v>
          </cell>
          <cell r="F858">
            <v>565</v>
          </cell>
          <cell r="G858">
            <v>3</v>
          </cell>
          <cell r="H858">
            <v>1495925</v>
          </cell>
          <cell r="I858">
            <v>17343539</v>
          </cell>
          <cell r="J858" t="str">
            <v>FU</v>
          </cell>
          <cell r="K858" t="str">
            <v>SAUL DIAZ LADINO</v>
          </cell>
          <cell r="L858" t="str">
            <v>SEMESTRAL</v>
          </cell>
          <cell r="M858">
            <v>43555</v>
          </cell>
          <cell r="N858">
            <v>42800</v>
          </cell>
          <cell r="O858" t="str">
            <v>BI HOGAR CATEGORIA E</v>
          </cell>
          <cell r="P858" t="str">
            <v>BI</v>
          </cell>
          <cell r="Q858">
            <v>565</v>
          </cell>
          <cell r="R858" t="str">
            <v>Villavicencio</v>
          </cell>
          <cell r="S858" t="str">
            <v>CGR</v>
          </cell>
        </row>
        <row r="859">
          <cell r="A859">
            <v>15848</v>
          </cell>
          <cell r="B859" t="str">
            <v>Activo</v>
          </cell>
          <cell r="C859">
            <v>9000000</v>
          </cell>
          <cell r="D859">
            <v>2421944.12</v>
          </cell>
          <cell r="E859">
            <v>4</v>
          </cell>
          <cell r="F859">
            <v>564</v>
          </cell>
          <cell r="G859">
            <v>3</v>
          </cell>
          <cell r="H859">
            <v>2536262</v>
          </cell>
          <cell r="I859">
            <v>14237450</v>
          </cell>
          <cell r="J859" t="str">
            <v>FU</v>
          </cell>
          <cell r="K859" t="str">
            <v>EDGAR ROJAS PASTRANA</v>
          </cell>
          <cell r="L859" t="str">
            <v>SEMESTRAL</v>
          </cell>
          <cell r="M859">
            <v>43555</v>
          </cell>
          <cell r="N859">
            <v>42800</v>
          </cell>
          <cell r="O859" t="str">
            <v>BI HOGAR CATEGORIA D</v>
          </cell>
          <cell r="P859" t="str">
            <v>BI</v>
          </cell>
          <cell r="Q859">
            <v>564</v>
          </cell>
          <cell r="R859" t="str">
            <v>Bogota</v>
          </cell>
          <cell r="S859" t="str">
            <v>CGR</v>
          </cell>
        </row>
        <row r="860">
          <cell r="A860">
            <v>15845</v>
          </cell>
          <cell r="B860" t="str">
            <v>Activo</v>
          </cell>
          <cell r="C860">
            <v>10549353</v>
          </cell>
          <cell r="D860">
            <v>2857392.16</v>
          </cell>
          <cell r="E860">
            <v>4</v>
          </cell>
          <cell r="F860">
            <v>565</v>
          </cell>
          <cell r="G860">
            <v>3</v>
          </cell>
          <cell r="H860">
            <v>3005906</v>
          </cell>
          <cell r="I860">
            <v>9264864</v>
          </cell>
          <cell r="J860" t="str">
            <v>FU</v>
          </cell>
          <cell r="K860" t="str">
            <v>GABRIEL OYAGA ANDRADE</v>
          </cell>
          <cell r="L860" t="str">
            <v>SEMESTRAL</v>
          </cell>
          <cell r="M860">
            <v>43555</v>
          </cell>
          <cell r="N860">
            <v>42800</v>
          </cell>
          <cell r="O860" t="str">
            <v>BI HOGAR CATEGORIA E</v>
          </cell>
          <cell r="P860" t="str">
            <v>BI</v>
          </cell>
          <cell r="Q860">
            <v>565</v>
          </cell>
          <cell r="R860" t="str">
            <v>Riohacha</v>
          </cell>
          <cell r="S860" t="str">
            <v>CGR</v>
          </cell>
        </row>
        <row r="861">
          <cell r="A861">
            <v>15844</v>
          </cell>
          <cell r="B861" t="str">
            <v>Activo</v>
          </cell>
          <cell r="C861">
            <v>9500000</v>
          </cell>
          <cell r="D861">
            <v>2556499.89</v>
          </cell>
          <cell r="E861">
            <v>4</v>
          </cell>
          <cell r="F861">
            <v>552</v>
          </cell>
          <cell r="G861">
            <v>3</v>
          </cell>
          <cell r="H861">
            <v>2677165</v>
          </cell>
          <cell r="I861">
            <v>45450489</v>
          </cell>
          <cell r="J861" t="str">
            <v>FU</v>
          </cell>
          <cell r="K861" t="str">
            <v>NANCY MATURANA FRANCO</v>
          </cell>
          <cell r="L861" t="str">
            <v>SEMESTRAL</v>
          </cell>
          <cell r="M861">
            <v>43555</v>
          </cell>
          <cell r="N861">
            <v>42800</v>
          </cell>
          <cell r="O861" t="str">
            <v>BI MEJORAS LOCATIVAS  CATEGORIA D</v>
          </cell>
          <cell r="P861" t="str">
            <v>BI</v>
          </cell>
          <cell r="Q861">
            <v>552</v>
          </cell>
          <cell r="R861" t="str">
            <v>Cartagena</v>
          </cell>
          <cell r="S861" t="str">
            <v>CGR</v>
          </cell>
        </row>
        <row r="862">
          <cell r="A862">
            <v>15841</v>
          </cell>
          <cell r="B862" t="str">
            <v>Activo</v>
          </cell>
          <cell r="C862">
            <v>3100000</v>
          </cell>
          <cell r="D862">
            <v>1740193.13</v>
          </cell>
          <cell r="E862">
            <v>48</v>
          </cell>
          <cell r="F862">
            <v>563</v>
          </cell>
          <cell r="G862">
            <v>23</v>
          </cell>
          <cell r="H862">
            <v>75399</v>
          </cell>
          <cell r="I862">
            <v>52274092</v>
          </cell>
          <cell r="J862" t="str">
            <v>FU</v>
          </cell>
          <cell r="K862" t="str">
            <v>NATY ROBLEDO GUTIERREZ</v>
          </cell>
          <cell r="L862" t="str">
            <v>MENSUAL</v>
          </cell>
          <cell r="M862">
            <v>43465</v>
          </cell>
          <cell r="N862">
            <v>42730</v>
          </cell>
          <cell r="O862" t="str">
            <v>BI HOGAR CATEGORIA C</v>
          </cell>
          <cell r="P862" t="str">
            <v>BI</v>
          </cell>
          <cell r="Q862">
            <v>563</v>
          </cell>
          <cell r="R862" t="str">
            <v>Bogota</v>
          </cell>
          <cell r="S862" t="str">
            <v>CGR</v>
          </cell>
        </row>
        <row r="863">
          <cell r="A863">
            <v>15840</v>
          </cell>
          <cell r="B863" t="str">
            <v>Activo</v>
          </cell>
          <cell r="C863">
            <v>2899000</v>
          </cell>
          <cell r="D863">
            <v>133153.46</v>
          </cell>
          <cell r="E863">
            <v>24</v>
          </cell>
          <cell r="F863">
            <v>564</v>
          </cell>
          <cell r="G863">
            <v>23</v>
          </cell>
          <cell r="H863">
            <v>133807</v>
          </cell>
          <cell r="I863">
            <v>79276747</v>
          </cell>
          <cell r="J863" t="str">
            <v>FU</v>
          </cell>
          <cell r="K863" t="str">
            <v>LUIS FERNANDO GARNICA ARIAS</v>
          </cell>
          <cell r="L863" t="str">
            <v>MENSUAL</v>
          </cell>
          <cell r="M863">
            <v>43465</v>
          </cell>
          <cell r="N863">
            <v>42730</v>
          </cell>
          <cell r="O863" t="str">
            <v>BI HOGAR CATEGORIA D</v>
          </cell>
          <cell r="P863" t="str">
            <v>BI</v>
          </cell>
          <cell r="Q863">
            <v>564</v>
          </cell>
          <cell r="R863" t="str">
            <v>Bogota</v>
          </cell>
          <cell r="S863" t="str">
            <v>CGR</v>
          </cell>
        </row>
        <row r="864">
          <cell r="A864">
            <v>15839</v>
          </cell>
          <cell r="B864" t="str">
            <v>Activo</v>
          </cell>
          <cell r="C864">
            <v>8800000</v>
          </cell>
          <cell r="D864">
            <v>2369383.09</v>
          </cell>
          <cell r="E864">
            <v>4</v>
          </cell>
          <cell r="F864">
            <v>564</v>
          </cell>
          <cell r="G864">
            <v>3</v>
          </cell>
          <cell r="H864">
            <v>2481216</v>
          </cell>
          <cell r="I864">
            <v>3736003</v>
          </cell>
          <cell r="J864" t="str">
            <v>FU</v>
          </cell>
          <cell r="K864" t="str">
            <v>FREDDY ALBERTO QUANT PEREZ</v>
          </cell>
          <cell r="L864" t="str">
            <v>SEMESTRAL</v>
          </cell>
          <cell r="M864">
            <v>43524</v>
          </cell>
          <cell r="N864">
            <v>42772</v>
          </cell>
          <cell r="O864" t="str">
            <v>BI HOGAR CATEGORIA D</v>
          </cell>
          <cell r="P864" t="str">
            <v>BI</v>
          </cell>
          <cell r="Q864">
            <v>564</v>
          </cell>
          <cell r="R864" t="str">
            <v>Palmar De Varela</v>
          </cell>
          <cell r="S864" t="str">
            <v>CGR</v>
          </cell>
        </row>
        <row r="865">
          <cell r="A865">
            <v>15838</v>
          </cell>
          <cell r="B865" t="str">
            <v>Activo</v>
          </cell>
          <cell r="C865">
            <v>10341825</v>
          </cell>
          <cell r="D865">
            <v>473989.71</v>
          </cell>
          <cell r="E865">
            <v>24</v>
          </cell>
          <cell r="F865">
            <v>552</v>
          </cell>
          <cell r="G865">
            <v>23</v>
          </cell>
          <cell r="H865">
            <v>477810</v>
          </cell>
          <cell r="I865">
            <v>65774526</v>
          </cell>
          <cell r="J865" t="str">
            <v>FU</v>
          </cell>
          <cell r="K865" t="str">
            <v>GLORIA ACENED VARÓN DEVIA</v>
          </cell>
          <cell r="L865" t="str">
            <v>MENSUAL</v>
          </cell>
          <cell r="M865">
            <v>43465</v>
          </cell>
          <cell r="N865">
            <v>42730</v>
          </cell>
          <cell r="O865" t="str">
            <v>BI MEJORAS LOCATIVAS  CATEGORIA D</v>
          </cell>
          <cell r="P865" t="str">
            <v>BI</v>
          </cell>
          <cell r="Q865">
            <v>552</v>
          </cell>
          <cell r="R865" t="str">
            <v>Ibague</v>
          </cell>
          <cell r="S865" t="str">
            <v>CGR</v>
          </cell>
        </row>
        <row r="866">
          <cell r="A866">
            <v>15837</v>
          </cell>
          <cell r="B866" t="str">
            <v>Activo</v>
          </cell>
          <cell r="C866">
            <v>6441875</v>
          </cell>
          <cell r="D866">
            <v>2551831.91</v>
          </cell>
          <cell r="E866">
            <v>36</v>
          </cell>
          <cell r="F866">
            <v>552</v>
          </cell>
          <cell r="G866">
            <v>23</v>
          </cell>
          <cell r="H866">
            <v>207274</v>
          </cell>
          <cell r="I866">
            <v>32663752</v>
          </cell>
          <cell r="J866" t="str">
            <v>FU</v>
          </cell>
          <cell r="K866" t="str">
            <v>ANA DOLORES GUARIN DUARTE</v>
          </cell>
          <cell r="L866" t="str">
            <v>MENSUAL</v>
          </cell>
          <cell r="M866">
            <v>43465</v>
          </cell>
          <cell r="N866">
            <v>42730</v>
          </cell>
          <cell r="O866" t="str">
            <v>BI MEJORAS LOCATIVAS  CATEGORIA D</v>
          </cell>
          <cell r="P866" t="str">
            <v>BI</v>
          </cell>
          <cell r="Q866">
            <v>552</v>
          </cell>
          <cell r="R866" t="str">
            <v>Barranquilla</v>
          </cell>
          <cell r="S866" t="str">
            <v>CGR</v>
          </cell>
        </row>
        <row r="867">
          <cell r="A867">
            <v>15836</v>
          </cell>
          <cell r="B867" t="str">
            <v>Activo</v>
          </cell>
          <cell r="C867">
            <v>6215000</v>
          </cell>
          <cell r="D867">
            <v>4227835.03</v>
          </cell>
          <cell r="E867">
            <v>48</v>
          </cell>
          <cell r="F867">
            <v>565</v>
          </cell>
          <cell r="G867">
            <v>18</v>
          </cell>
          <cell r="H867">
            <v>159476</v>
          </cell>
          <cell r="I867">
            <v>45473331</v>
          </cell>
          <cell r="J867" t="str">
            <v>FU</v>
          </cell>
          <cell r="K867" t="str">
            <v>GUADALUPE EUGENIA MUÑOZ REZA</v>
          </cell>
          <cell r="L867" t="str">
            <v>MENSUAL</v>
          </cell>
          <cell r="M867">
            <v>43312</v>
          </cell>
          <cell r="N867">
            <v>42730</v>
          </cell>
          <cell r="O867" t="str">
            <v>BI HOGAR CATEGORIA E</v>
          </cell>
          <cell r="P867" t="str">
            <v>BI</v>
          </cell>
          <cell r="Q867">
            <v>565</v>
          </cell>
          <cell r="R867" t="str">
            <v>Sincelejo</v>
          </cell>
          <cell r="S867" t="str">
            <v>CGR</v>
          </cell>
        </row>
        <row r="868">
          <cell r="A868">
            <v>15835</v>
          </cell>
          <cell r="B868" t="str">
            <v>Activo</v>
          </cell>
          <cell r="C868">
            <v>7906400</v>
          </cell>
          <cell r="D868">
            <v>2128026.84</v>
          </cell>
          <cell r="E868">
            <v>4</v>
          </cell>
          <cell r="F868">
            <v>564</v>
          </cell>
          <cell r="G868">
            <v>3</v>
          </cell>
          <cell r="H868">
            <v>2228472</v>
          </cell>
          <cell r="I868">
            <v>55152321</v>
          </cell>
          <cell r="J868" t="str">
            <v>FU</v>
          </cell>
          <cell r="K868" t="str">
            <v>NOHORA PIEDAD VARGAS TAFUR</v>
          </cell>
          <cell r="L868" t="str">
            <v>SEMESTRAL</v>
          </cell>
          <cell r="M868">
            <v>43465</v>
          </cell>
          <cell r="N868">
            <v>42730</v>
          </cell>
          <cell r="O868" t="str">
            <v>BI HOGAR CATEGORIA D</v>
          </cell>
          <cell r="P868" t="str">
            <v>BI</v>
          </cell>
          <cell r="Q868">
            <v>564</v>
          </cell>
          <cell r="R868" t="str">
            <v>Neiva</v>
          </cell>
          <cell r="S868" t="str">
            <v>CGR</v>
          </cell>
        </row>
        <row r="869">
          <cell r="A869">
            <v>15834</v>
          </cell>
          <cell r="B869" t="str">
            <v>Activo</v>
          </cell>
          <cell r="C869">
            <v>3500000</v>
          </cell>
          <cell r="D869">
            <v>896976.03</v>
          </cell>
          <cell r="E869">
            <v>30</v>
          </cell>
          <cell r="F869">
            <v>558</v>
          </cell>
          <cell r="G869">
            <v>23</v>
          </cell>
          <cell r="H869">
            <v>132148</v>
          </cell>
          <cell r="I869">
            <v>79300207</v>
          </cell>
          <cell r="J869" t="str">
            <v>FU</v>
          </cell>
          <cell r="K869" t="str">
            <v>GELVER HUMBERTO PARRA GUANUME</v>
          </cell>
          <cell r="L869" t="str">
            <v>MENSUAL</v>
          </cell>
          <cell r="M869">
            <v>43465</v>
          </cell>
          <cell r="N869">
            <v>42730</v>
          </cell>
          <cell r="O869" t="str">
            <v>BI SALUD  CATEGORIA D</v>
          </cell>
          <cell r="P869" t="str">
            <v>BI</v>
          </cell>
          <cell r="Q869">
            <v>558</v>
          </cell>
          <cell r="R869" t="str">
            <v>Bogota</v>
          </cell>
          <cell r="S869" t="str">
            <v>CGR</v>
          </cell>
        </row>
        <row r="870">
          <cell r="A870">
            <v>15833</v>
          </cell>
          <cell r="B870" t="str">
            <v>Activo</v>
          </cell>
          <cell r="C870">
            <v>4000000</v>
          </cell>
          <cell r="D870">
            <v>1062674.76</v>
          </cell>
          <cell r="E870">
            <v>4</v>
          </cell>
          <cell r="F870">
            <v>557</v>
          </cell>
          <cell r="G870">
            <v>3</v>
          </cell>
          <cell r="H870">
            <v>1102547</v>
          </cell>
          <cell r="I870">
            <v>69008026</v>
          </cell>
          <cell r="J870" t="str">
            <v>FU</v>
          </cell>
          <cell r="K870" t="str">
            <v>MARITZA MARLEY CORONEL NAVISOY</v>
          </cell>
          <cell r="L870" t="str">
            <v>SEMESTRAL</v>
          </cell>
          <cell r="M870">
            <v>43465</v>
          </cell>
          <cell r="N870">
            <v>42730</v>
          </cell>
          <cell r="O870" t="str">
            <v>BI SALUD CATEGORIA C</v>
          </cell>
          <cell r="P870" t="str">
            <v>BI</v>
          </cell>
          <cell r="Q870">
            <v>557</v>
          </cell>
          <cell r="R870" t="str">
            <v>Popayan</v>
          </cell>
          <cell r="S870" t="str">
            <v>CGR</v>
          </cell>
        </row>
        <row r="871">
          <cell r="A871">
            <v>15831</v>
          </cell>
          <cell r="B871" t="str">
            <v>Activo</v>
          </cell>
          <cell r="C871">
            <v>4528930</v>
          </cell>
          <cell r="D871">
            <v>2584768.44</v>
          </cell>
          <cell r="E871">
            <v>48</v>
          </cell>
          <cell r="F871">
            <v>564</v>
          </cell>
          <cell r="G871">
            <v>23</v>
          </cell>
          <cell r="H871">
            <v>114282</v>
          </cell>
          <cell r="I871">
            <v>79641093</v>
          </cell>
          <cell r="J871" t="str">
            <v>FU</v>
          </cell>
          <cell r="K871" t="str">
            <v>HERNAN ALEXANDER SARMIENTO BEJARANO</v>
          </cell>
          <cell r="L871" t="str">
            <v>MENSUAL</v>
          </cell>
          <cell r="M871">
            <v>43465</v>
          </cell>
          <cell r="N871">
            <v>42730</v>
          </cell>
          <cell r="O871" t="str">
            <v>BI HOGAR CATEGORIA D</v>
          </cell>
          <cell r="P871" t="str">
            <v>BI</v>
          </cell>
          <cell r="Q871">
            <v>564</v>
          </cell>
          <cell r="R871" t="str">
            <v>Bogota</v>
          </cell>
          <cell r="S871" t="str">
            <v>CGR</v>
          </cell>
        </row>
        <row r="872">
          <cell r="A872">
            <v>15830</v>
          </cell>
          <cell r="B872" t="str">
            <v>Activo</v>
          </cell>
          <cell r="C872">
            <v>8800000</v>
          </cell>
          <cell r="D872">
            <v>4664934.95</v>
          </cell>
          <cell r="E872">
            <v>4</v>
          </cell>
          <cell r="F872">
            <v>443</v>
          </cell>
          <cell r="G872">
            <v>2</v>
          </cell>
          <cell r="H872">
            <v>2560410</v>
          </cell>
          <cell r="I872">
            <v>1065636133</v>
          </cell>
          <cell r="J872" t="str">
            <v>FU</v>
          </cell>
          <cell r="K872" t="str">
            <v xml:space="preserve">JOSE RAUL RODRIGUEZ FLOREZ </v>
          </cell>
          <cell r="L872" t="str">
            <v>SEMESTRAL</v>
          </cell>
          <cell r="M872">
            <v>43281</v>
          </cell>
          <cell r="N872">
            <v>42730</v>
          </cell>
          <cell r="O872" t="str">
            <v>EXF-BI EDUCACION  CATEGORIA D</v>
          </cell>
          <cell r="P872" t="str">
            <v>BI</v>
          </cell>
          <cell r="Q872">
            <v>443</v>
          </cell>
          <cell r="R872" t="str">
            <v>Bogota</v>
          </cell>
          <cell r="S872" t="str">
            <v>EXF</v>
          </cell>
        </row>
        <row r="873">
          <cell r="A873">
            <v>15829</v>
          </cell>
          <cell r="B873" t="str">
            <v>Activo</v>
          </cell>
          <cell r="C873">
            <v>5350000</v>
          </cell>
          <cell r="D873">
            <v>490991.73</v>
          </cell>
          <cell r="E873">
            <v>4</v>
          </cell>
          <cell r="F873">
            <v>563</v>
          </cell>
          <cell r="G873">
            <v>3</v>
          </cell>
          <cell r="H873">
            <v>509422</v>
          </cell>
          <cell r="I873">
            <v>79896257</v>
          </cell>
          <cell r="J873" t="str">
            <v>FU</v>
          </cell>
          <cell r="K873" t="str">
            <v>Oscar Andres Godoy Castillo</v>
          </cell>
          <cell r="L873" t="str">
            <v>SEMESTRAL</v>
          </cell>
          <cell r="M873">
            <v>43465</v>
          </cell>
          <cell r="N873">
            <v>42733</v>
          </cell>
          <cell r="O873" t="str">
            <v>BI HOGAR CATEGORIA C</v>
          </cell>
          <cell r="P873" t="str">
            <v>BI</v>
          </cell>
          <cell r="Q873">
            <v>563</v>
          </cell>
          <cell r="R873" t="str">
            <v>Bogota</v>
          </cell>
          <cell r="S873" t="str">
            <v>CGR</v>
          </cell>
        </row>
        <row r="874">
          <cell r="A874">
            <v>15828</v>
          </cell>
          <cell r="B874" t="str">
            <v>Activo</v>
          </cell>
          <cell r="C874">
            <v>10298000</v>
          </cell>
          <cell r="D874">
            <v>2790082.5</v>
          </cell>
          <cell r="E874">
            <v>4</v>
          </cell>
          <cell r="F874">
            <v>565</v>
          </cell>
          <cell r="G874">
            <v>3</v>
          </cell>
          <cell r="H874">
            <v>2935102</v>
          </cell>
          <cell r="I874">
            <v>98544810</v>
          </cell>
          <cell r="J874" t="str">
            <v>FU</v>
          </cell>
          <cell r="K874" t="str">
            <v>JOSE ANTONIO BOTERO GARRIDO</v>
          </cell>
          <cell r="L874" t="str">
            <v>SEMESTRAL</v>
          </cell>
          <cell r="M874">
            <v>43465</v>
          </cell>
          <cell r="N874">
            <v>42733</v>
          </cell>
          <cell r="O874" t="str">
            <v>BI HOGAR CATEGORIA E</v>
          </cell>
          <cell r="P874" t="str">
            <v>BI</v>
          </cell>
          <cell r="Q874">
            <v>565</v>
          </cell>
          <cell r="R874" t="str">
            <v>Bogota</v>
          </cell>
          <cell r="S874" t="str">
            <v>CGR</v>
          </cell>
        </row>
        <row r="875">
          <cell r="A875">
            <v>15826</v>
          </cell>
          <cell r="B875" t="str">
            <v>Activo</v>
          </cell>
          <cell r="C875">
            <v>10100000</v>
          </cell>
          <cell r="D875">
            <v>2718870.7</v>
          </cell>
          <cell r="E875">
            <v>4</v>
          </cell>
          <cell r="F875">
            <v>535</v>
          </cell>
          <cell r="G875">
            <v>3</v>
          </cell>
          <cell r="H875">
            <v>2847202</v>
          </cell>
          <cell r="I875">
            <v>51758825</v>
          </cell>
          <cell r="J875" t="str">
            <v>FU</v>
          </cell>
          <cell r="K875" t="str">
            <v>OFELIA ESPERANZA SALGADO ACEVEDO</v>
          </cell>
          <cell r="L875" t="str">
            <v>SEMESTRAL</v>
          </cell>
          <cell r="M875">
            <v>43465</v>
          </cell>
          <cell r="N875">
            <v>42733</v>
          </cell>
          <cell r="O875" t="str">
            <v>CALAMIDAD CATEGORIA E</v>
          </cell>
          <cell r="P875" t="str">
            <v>CA</v>
          </cell>
          <cell r="Q875">
            <v>535</v>
          </cell>
          <cell r="R875" t="str">
            <v>Bogota</v>
          </cell>
          <cell r="S875" t="str">
            <v>CGR</v>
          </cell>
        </row>
        <row r="876">
          <cell r="A876">
            <v>15825</v>
          </cell>
          <cell r="B876" t="str">
            <v>Activo</v>
          </cell>
          <cell r="C876">
            <v>10341825</v>
          </cell>
          <cell r="D876">
            <v>4096725.33</v>
          </cell>
          <cell r="E876">
            <v>36</v>
          </cell>
          <cell r="F876">
            <v>552</v>
          </cell>
          <cell r="G876">
            <v>23</v>
          </cell>
          <cell r="H876">
            <v>332757</v>
          </cell>
          <cell r="I876">
            <v>19256932</v>
          </cell>
          <cell r="J876" t="str">
            <v>FU</v>
          </cell>
          <cell r="K876" t="str">
            <v>JORGE ALEJANDRO MENDOZA VARGAS</v>
          </cell>
          <cell r="L876" t="str">
            <v>MENSUAL</v>
          </cell>
          <cell r="M876">
            <v>43465</v>
          </cell>
          <cell r="N876">
            <v>42730</v>
          </cell>
          <cell r="O876" t="str">
            <v>BI MEJORAS LOCATIVAS  CATEGORIA D</v>
          </cell>
          <cell r="P876" t="str">
            <v>BI</v>
          </cell>
          <cell r="Q876">
            <v>552</v>
          </cell>
          <cell r="R876" t="str">
            <v>Bogota</v>
          </cell>
          <cell r="S876" t="str">
            <v>CGR</v>
          </cell>
        </row>
        <row r="877">
          <cell r="A877">
            <v>15824</v>
          </cell>
          <cell r="B877" t="str">
            <v>Activo</v>
          </cell>
          <cell r="C877">
            <v>10341825</v>
          </cell>
          <cell r="D877">
            <v>4097848.07</v>
          </cell>
          <cell r="E877">
            <v>36</v>
          </cell>
          <cell r="F877">
            <v>552</v>
          </cell>
          <cell r="G877">
            <v>23</v>
          </cell>
          <cell r="H877">
            <v>332775</v>
          </cell>
          <cell r="I877">
            <v>38258516</v>
          </cell>
          <cell r="J877" t="str">
            <v>FU</v>
          </cell>
          <cell r="K877" t="str">
            <v>ANA SILDEY VILLAMIL CAÑÓN</v>
          </cell>
          <cell r="L877" t="str">
            <v>MENSUAL</v>
          </cell>
          <cell r="M877">
            <v>43465</v>
          </cell>
          <cell r="N877">
            <v>42730</v>
          </cell>
          <cell r="O877" t="str">
            <v>BI MEJORAS LOCATIVAS  CATEGORIA D</v>
          </cell>
          <cell r="P877" t="str">
            <v>BI</v>
          </cell>
          <cell r="Q877">
            <v>552</v>
          </cell>
          <cell r="R877" t="str">
            <v>Bogota</v>
          </cell>
          <cell r="S877" t="str">
            <v>CGR</v>
          </cell>
        </row>
        <row r="878">
          <cell r="A878">
            <v>15823</v>
          </cell>
          <cell r="B878" t="str">
            <v>Activo</v>
          </cell>
          <cell r="C878">
            <v>10272880</v>
          </cell>
          <cell r="D878">
            <v>4075155.62</v>
          </cell>
          <cell r="E878">
            <v>36</v>
          </cell>
          <cell r="F878">
            <v>552</v>
          </cell>
          <cell r="G878">
            <v>23</v>
          </cell>
          <cell r="H878">
            <v>330932</v>
          </cell>
          <cell r="I878">
            <v>52230680</v>
          </cell>
          <cell r="J878" t="str">
            <v>FU</v>
          </cell>
          <cell r="K878" t="str">
            <v>SANDRA PATRICIA ALEJO RIVEROS</v>
          </cell>
          <cell r="L878" t="str">
            <v>MENSUAL</v>
          </cell>
          <cell r="M878">
            <v>43465</v>
          </cell>
          <cell r="N878">
            <v>42730</v>
          </cell>
          <cell r="O878" t="str">
            <v>BI MEJORAS LOCATIVAS  CATEGORIA D</v>
          </cell>
          <cell r="P878" t="str">
            <v>BI</v>
          </cell>
          <cell r="Q878">
            <v>552</v>
          </cell>
          <cell r="R878" t="str">
            <v>Bogota</v>
          </cell>
          <cell r="S878" t="str">
            <v>CGR</v>
          </cell>
        </row>
        <row r="879">
          <cell r="A879">
            <v>15822</v>
          </cell>
          <cell r="B879" t="str">
            <v>Activo</v>
          </cell>
          <cell r="C879">
            <v>2779900</v>
          </cell>
          <cell r="D879">
            <v>733517.45</v>
          </cell>
          <cell r="E879">
            <v>4</v>
          </cell>
          <cell r="F879">
            <v>562</v>
          </cell>
          <cell r="G879">
            <v>3</v>
          </cell>
          <cell r="H879">
            <v>757445</v>
          </cell>
          <cell r="I879">
            <v>1022349928</v>
          </cell>
          <cell r="J879" t="str">
            <v>FU</v>
          </cell>
          <cell r="K879" t="str">
            <v>DIANA MAYERLI LEON CASTRO</v>
          </cell>
          <cell r="L879" t="str">
            <v>SEMESTRAL</v>
          </cell>
          <cell r="M879">
            <v>43465</v>
          </cell>
          <cell r="N879">
            <v>42734</v>
          </cell>
          <cell r="O879" t="str">
            <v>BI HOGAR CATEGORIA B</v>
          </cell>
          <cell r="P879" t="str">
            <v>BI</v>
          </cell>
          <cell r="Q879">
            <v>562</v>
          </cell>
          <cell r="R879" t="str">
            <v>Bogota</v>
          </cell>
          <cell r="S879" t="str">
            <v>FBS</v>
          </cell>
        </row>
        <row r="880">
          <cell r="A880">
            <v>15821</v>
          </cell>
          <cell r="B880" t="str">
            <v>Activo</v>
          </cell>
          <cell r="C880">
            <v>7048312</v>
          </cell>
          <cell r="D880">
            <v>4023579.67</v>
          </cell>
          <cell r="E880">
            <v>48</v>
          </cell>
          <cell r="F880">
            <v>564</v>
          </cell>
          <cell r="G880">
            <v>23</v>
          </cell>
          <cell r="H880">
            <v>177898</v>
          </cell>
          <cell r="I880">
            <v>40016820</v>
          </cell>
          <cell r="J880" t="str">
            <v>FU</v>
          </cell>
          <cell r="K880" t="str">
            <v>MARIA TERESA ESPINOSA RICAURTE</v>
          </cell>
          <cell r="L880" t="str">
            <v>MENSUAL</v>
          </cell>
          <cell r="M880">
            <v>43465</v>
          </cell>
          <cell r="N880">
            <v>42730</v>
          </cell>
          <cell r="O880" t="str">
            <v>BI HOGAR CATEGORIA D</v>
          </cell>
          <cell r="P880" t="str">
            <v>BI</v>
          </cell>
          <cell r="Q880">
            <v>564</v>
          </cell>
          <cell r="R880" t="str">
            <v>Bogota</v>
          </cell>
          <cell r="S880" t="str">
            <v>CGR</v>
          </cell>
        </row>
        <row r="881">
          <cell r="A881">
            <v>15820</v>
          </cell>
          <cell r="B881" t="str">
            <v>Activo</v>
          </cell>
          <cell r="C881">
            <v>8800000</v>
          </cell>
          <cell r="D881">
            <v>2368726.59</v>
          </cell>
          <cell r="E881">
            <v>4</v>
          </cell>
          <cell r="F881">
            <v>564</v>
          </cell>
          <cell r="G881">
            <v>3</v>
          </cell>
          <cell r="H881">
            <v>2480532</v>
          </cell>
          <cell r="I881">
            <v>24764547</v>
          </cell>
          <cell r="J881" t="str">
            <v>FU</v>
          </cell>
          <cell r="K881" t="str">
            <v>SANDRA MONICA CARDONA LOPEZ</v>
          </cell>
          <cell r="L881" t="str">
            <v>SEMESTRAL</v>
          </cell>
          <cell r="M881">
            <v>43465</v>
          </cell>
          <cell r="N881">
            <v>42730</v>
          </cell>
          <cell r="O881" t="str">
            <v>BI HOGAR CATEGORIA D</v>
          </cell>
          <cell r="P881" t="str">
            <v>BI</v>
          </cell>
          <cell r="Q881">
            <v>564</v>
          </cell>
          <cell r="R881" t="str">
            <v>Pereira</v>
          </cell>
          <cell r="S881" t="str">
            <v>CGR</v>
          </cell>
        </row>
        <row r="882">
          <cell r="A882">
            <v>15819</v>
          </cell>
          <cell r="B882" t="str">
            <v>Activo</v>
          </cell>
          <cell r="C882">
            <v>8590291</v>
          </cell>
          <cell r="D882">
            <v>2312378.0099999998</v>
          </cell>
          <cell r="E882">
            <v>4</v>
          </cell>
          <cell r="F882">
            <v>552</v>
          </cell>
          <cell r="G882">
            <v>3</v>
          </cell>
          <cell r="H882">
            <v>2421523</v>
          </cell>
          <cell r="I882">
            <v>31408295</v>
          </cell>
          <cell r="J882" t="str">
            <v>FU</v>
          </cell>
          <cell r="K882" t="str">
            <v>OLGA PATRICIA JIMENEZ OCAMPO</v>
          </cell>
          <cell r="L882" t="str">
            <v>SEMESTRAL</v>
          </cell>
          <cell r="M882">
            <v>43465</v>
          </cell>
          <cell r="N882">
            <v>42730</v>
          </cell>
          <cell r="O882" t="str">
            <v>BI MEJORAS LOCATIVAS  CATEGORIA D</v>
          </cell>
          <cell r="P882" t="str">
            <v>BI</v>
          </cell>
          <cell r="Q882">
            <v>552</v>
          </cell>
          <cell r="R882" t="str">
            <v>Pereira</v>
          </cell>
          <cell r="S882" t="str">
            <v>CGR</v>
          </cell>
        </row>
        <row r="883">
          <cell r="A883">
            <v>15818</v>
          </cell>
          <cell r="B883" t="str">
            <v>Activo</v>
          </cell>
          <cell r="C883">
            <v>2400000</v>
          </cell>
          <cell r="D883">
            <v>1369833.16</v>
          </cell>
          <cell r="E883">
            <v>48</v>
          </cell>
          <cell r="F883">
            <v>564</v>
          </cell>
          <cell r="G883">
            <v>23</v>
          </cell>
          <cell r="H883">
            <v>60573</v>
          </cell>
          <cell r="I883">
            <v>41723946</v>
          </cell>
          <cell r="J883" t="str">
            <v>FU</v>
          </cell>
          <cell r="K883" t="str">
            <v>CONSTANZA BORRAY FRANCO</v>
          </cell>
          <cell r="L883" t="str">
            <v>MENSUAL</v>
          </cell>
          <cell r="M883">
            <v>43465</v>
          </cell>
          <cell r="N883">
            <v>42730</v>
          </cell>
          <cell r="O883" t="str">
            <v>BI HOGAR CATEGORIA D</v>
          </cell>
          <cell r="P883" t="str">
            <v>BI</v>
          </cell>
          <cell r="Q883">
            <v>564</v>
          </cell>
          <cell r="R883" t="str">
            <v>Bogota</v>
          </cell>
          <cell r="S883" t="str">
            <v>CGR</v>
          </cell>
        </row>
        <row r="884">
          <cell r="A884">
            <v>15817</v>
          </cell>
          <cell r="B884" t="str">
            <v>Activo</v>
          </cell>
          <cell r="C884">
            <v>10341825</v>
          </cell>
          <cell r="D884">
            <v>4097838.41</v>
          </cell>
          <cell r="E884">
            <v>36</v>
          </cell>
          <cell r="F884">
            <v>552</v>
          </cell>
          <cell r="G884">
            <v>23</v>
          </cell>
          <cell r="H884">
            <v>332775</v>
          </cell>
          <cell r="I884">
            <v>18973417</v>
          </cell>
          <cell r="J884" t="str">
            <v>FU</v>
          </cell>
          <cell r="K884" t="str">
            <v>YOVANY VIDEZ URIBE</v>
          </cell>
          <cell r="L884" t="str">
            <v>MENSUAL</v>
          </cell>
          <cell r="M884">
            <v>43465</v>
          </cell>
          <cell r="N884">
            <v>42731</v>
          </cell>
          <cell r="O884" t="str">
            <v>BI MEJORAS LOCATIVAS  CATEGORIA D</v>
          </cell>
          <cell r="P884" t="str">
            <v>BI</v>
          </cell>
          <cell r="Q884">
            <v>552</v>
          </cell>
          <cell r="R884" t="str">
            <v>Valledupar</v>
          </cell>
          <cell r="S884" t="str">
            <v>CGR</v>
          </cell>
        </row>
        <row r="885">
          <cell r="A885">
            <v>15816</v>
          </cell>
          <cell r="B885" t="str">
            <v>Activo</v>
          </cell>
          <cell r="C885">
            <v>8800000</v>
          </cell>
          <cell r="D885">
            <v>2368726.59</v>
          </cell>
          <cell r="E885">
            <v>4</v>
          </cell>
          <cell r="F885">
            <v>546</v>
          </cell>
          <cell r="G885">
            <v>3</v>
          </cell>
          <cell r="H885">
            <v>2480532</v>
          </cell>
          <cell r="I885">
            <v>51561163</v>
          </cell>
          <cell r="J885" t="str">
            <v>FU</v>
          </cell>
          <cell r="K885" t="str">
            <v>MARIA CONSUELO TIBABUZO LOPEZ</v>
          </cell>
          <cell r="L885" t="str">
            <v>SEMESTRAL</v>
          </cell>
          <cell r="M885">
            <v>43465</v>
          </cell>
          <cell r="N885">
            <v>42730</v>
          </cell>
          <cell r="O885" t="str">
            <v>BI RECREACION  CATEGORIA D</v>
          </cell>
          <cell r="P885" t="str">
            <v>BI</v>
          </cell>
          <cell r="Q885">
            <v>546</v>
          </cell>
          <cell r="R885" t="str">
            <v>Bogota</v>
          </cell>
          <cell r="S885" t="str">
            <v>CGR</v>
          </cell>
        </row>
        <row r="886">
          <cell r="A886">
            <v>15814</v>
          </cell>
          <cell r="B886" t="str">
            <v>Activo</v>
          </cell>
          <cell r="C886">
            <v>8800000</v>
          </cell>
          <cell r="D886">
            <v>2368726.59</v>
          </cell>
          <cell r="E886">
            <v>4</v>
          </cell>
          <cell r="F886">
            <v>564</v>
          </cell>
          <cell r="G886">
            <v>3</v>
          </cell>
          <cell r="H886">
            <v>2480532</v>
          </cell>
          <cell r="I886">
            <v>78016642</v>
          </cell>
          <cell r="J886" t="str">
            <v>FU</v>
          </cell>
          <cell r="K886" t="str">
            <v>DAVID SIMON RHENALS BURGOS</v>
          </cell>
          <cell r="L886" t="str">
            <v>SEMESTRAL</v>
          </cell>
          <cell r="M886">
            <v>43465</v>
          </cell>
          <cell r="N886">
            <v>42730</v>
          </cell>
          <cell r="O886" t="str">
            <v>BI HOGAR CATEGORIA D</v>
          </cell>
          <cell r="P886" t="str">
            <v>BI</v>
          </cell>
          <cell r="Q886">
            <v>564</v>
          </cell>
          <cell r="R886" t="str">
            <v>Monteria</v>
          </cell>
          <cell r="S886" t="str">
            <v>CGR</v>
          </cell>
        </row>
        <row r="887">
          <cell r="A887">
            <v>15812</v>
          </cell>
          <cell r="B887" t="str">
            <v>Activo</v>
          </cell>
          <cell r="C887">
            <v>3200000</v>
          </cell>
          <cell r="D887">
            <v>837941.95</v>
          </cell>
          <cell r="E887">
            <v>4</v>
          </cell>
          <cell r="F887">
            <v>561</v>
          </cell>
          <cell r="G887">
            <v>3</v>
          </cell>
          <cell r="H887">
            <v>861127</v>
          </cell>
          <cell r="I887">
            <v>77029609</v>
          </cell>
          <cell r="J887" t="str">
            <v>FU</v>
          </cell>
          <cell r="K887" t="str">
            <v>JAIRO ALBERTO MEJIA ROMERO</v>
          </cell>
          <cell r="L887" t="str">
            <v>SEMESTRAL</v>
          </cell>
          <cell r="M887">
            <v>43465</v>
          </cell>
          <cell r="N887">
            <v>42730</v>
          </cell>
          <cell r="O887" t="str">
            <v>BI HOGAR CATEGORIA A</v>
          </cell>
          <cell r="P887" t="str">
            <v>BI</v>
          </cell>
          <cell r="Q887">
            <v>561</v>
          </cell>
          <cell r="R887" t="str">
            <v>Valledupar</v>
          </cell>
          <cell r="S887" t="str">
            <v>CGR</v>
          </cell>
        </row>
        <row r="888">
          <cell r="A888">
            <v>15811</v>
          </cell>
          <cell r="B888" t="str">
            <v>Activo</v>
          </cell>
          <cell r="C888">
            <v>3200000</v>
          </cell>
          <cell r="D888">
            <v>1591550.78</v>
          </cell>
          <cell r="E888">
            <v>4</v>
          </cell>
          <cell r="F888">
            <v>462</v>
          </cell>
          <cell r="G888">
            <v>3</v>
          </cell>
          <cell r="H888">
            <v>891513</v>
          </cell>
          <cell r="I888">
            <v>80057390</v>
          </cell>
          <cell r="J888" t="str">
            <v>XF</v>
          </cell>
          <cell r="K888" t="str">
            <v>OMAR ANDRES VELOZA OSPINA</v>
          </cell>
          <cell r="L888" t="str">
            <v>SEMESTRAL</v>
          </cell>
          <cell r="M888">
            <v>43465</v>
          </cell>
          <cell r="N888">
            <v>42730</v>
          </cell>
          <cell r="O888" t="str">
            <v>EXF-BI HOGAR CATEGORIA A</v>
          </cell>
          <cell r="P888" t="str">
            <v>BI</v>
          </cell>
          <cell r="Q888">
            <v>462</v>
          </cell>
          <cell r="R888" t="str">
            <v>Bogota</v>
          </cell>
          <cell r="S888" t="str">
            <v>EXF</v>
          </cell>
        </row>
        <row r="889">
          <cell r="A889">
            <v>15810</v>
          </cell>
          <cell r="B889" t="str">
            <v>Activo</v>
          </cell>
          <cell r="C889">
            <v>3200000</v>
          </cell>
          <cell r="D889">
            <v>837941.95</v>
          </cell>
          <cell r="E889">
            <v>4</v>
          </cell>
          <cell r="F889">
            <v>561</v>
          </cell>
          <cell r="G889">
            <v>3</v>
          </cell>
          <cell r="H889">
            <v>861127</v>
          </cell>
          <cell r="I889">
            <v>1022370842</v>
          </cell>
          <cell r="J889" t="str">
            <v>FU</v>
          </cell>
          <cell r="K889" t="str">
            <v>SONIA CONSTANZA GUZMAN SILVA</v>
          </cell>
          <cell r="L889" t="str">
            <v>SEMESTRAL</v>
          </cell>
          <cell r="M889">
            <v>43465</v>
          </cell>
          <cell r="N889">
            <v>42730</v>
          </cell>
          <cell r="O889" t="str">
            <v>BI HOGAR CATEGORIA A</v>
          </cell>
          <cell r="P889" t="str">
            <v>BI</v>
          </cell>
          <cell r="Q889">
            <v>561</v>
          </cell>
          <cell r="R889" t="str">
            <v>Bogota</v>
          </cell>
          <cell r="S889" t="str">
            <v>CGR</v>
          </cell>
        </row>
        <row r="890">
          <cell r="A890">
            <v>15809</v>
          </cell>
          <cell r="B890" t="str">
            <v>Activo</v>
          </cell>
          <cell r="C890">
            <v>6528000</v>
          </cell>
          <cell r="D890">
            <v>298836.02</v>
          </cell>
          <cell r="E890">
            <v>24</v>
          </cell>
          <cell r="F890">
            <v>564</v>
          </cell>
          <cell r="G890">
            <v>23</v>
          </cell>
          <cell r="H890">
            <v>301191</v>
          </cell>
          <cell r="I890">
            <v>21003375</v>
          </cell>
          <cell r="J890" t="str">
            <v>FU</v>
          </cell>
          <cell r="K890" t="str">
            <v>ANA LUCIA MELGAREJO AREVALO</v>
          </cell>
          <cell r="L890" t="str">
            <v>MENSUAL</v>
          </cell>
          <cell r="M890">
            <v>43465</v>
          </cell>
          <cell r="N890">
            <v>42730</v>
          </cell>
          <cell r="O890" t="str">
            <v>BI HOGAR CATEGORIA D</v>
          </cell>
          <cell r="P890" t="str">
            <v>BI</v>
          </cell>
          <cell r="Q890">
            <v>564</v>
          </cell>
          <cell r="R890" t="str">
            <v>Bogota</v>
          </cell>
          <cell r="S890" t="str">
            <v>CGR</v>
          </cell>
        </row>
        <row r="891">
          <cell r="A891">
            <v>15808</v>
          </cell>
          <cell r="B891" t="str">
            <v>Activo</v>
          </cell>
          <cell r="C891">
            <v>9169751</v>
          </cell>
          <cell r="D891">
            <v>5144995.3899999997</v>
          </cell>
          <cell r="E891">
            <v>48</v>
          </cell>
          <cell r="F891">
            <v>563</v>
          </cell>
          <cell r="G891">
            <v>23</v>
          </cell>
          <cell r="H891">
            <v>222921</v>
          </cell>
          <cell r="I891">
            <v>30284001</v>
          </cell>
          <cell r="J891" t="str">
            <v>FU</v>
          </cell>
          <cell r="K891" t="str">
            <v>LUZ VEIRA MARIN CEBALLOS</v>
          </cell>
          <cell r="L891" t="str">
            <v>MENSUAL</v>
          </cell>
          <cell r="M891">
            <v>43465</v>
          </cell>
          <cell r="N891">
            <v>42730</v>
          </cell>
          <cell r="O891" t="str">
            <v>BI HOGAR CATEGORIA C</v>
          </cell>
          <cell r="P891" t="str">
            <v>BI</v>
          </cell>
          <cell r="Q891">
            <v>563</v>
          </cell>
          <cell r="R891" t="str">
            <v>Manizales</v>
          </cell>
          <cell r="S891" t="str">
            <v>CGR</v>
          </cell>
        </row>
        <row r="892">
          <cell r="A892">
            <v>15807</v>
          </cell>
          <cell r="B892" t="str">
            <v>Activo</v>
          </cell>
          <cell r="C892">
            <v>4000000</v>
          </cell>
          <cell r="D892">
            <v>1062167.24</v>
          </cell>
          <cell r="E892">
            <v>4</v>
          </cell>
          <cell r="F892">
            <v>563</v>
          </cell>
          <cell r="G892">
            <v>3</v>
          </cell>
          <cell r="H892">
            <v>1102019</v>
          </cell>
          <cell r="I892">
            <v>41908324</v>
          </cell>
          <cell r="J892" t="str">
            <v>FU</v>
          </cell>
          <cell r="K892" t="str">
            <v>martha ines granada granada</v>
          </cell>
          <cell r="L892" t="str">
            <v>SEMESTRAL</v>
          </cell>
          <cell r="M892">
            <v>43465</v>
          </cell>
          <cell r="N892">
            <v>42730</v>
          </cell>
          <cell r="O892" t="str">
            <v>BI HOGAR CATEGORIA C</v>
          </cell>
          <cell r="P892" t="str">
            <v>BI</v>
          </cell>
          <cell r="Q892">
            <v>563</v>
          </cell>
          <cell r="R892" t="str">
            <v>Armenia</v>
          </cell>
          <cell r="S892" t="str">
            <v>CGR</v>
          </cell>
        </row>
        <row r="893">
          <cell r="A893">
            <v>15806</v>
          </cell>
          <cell r="B893" t="str">
            <v>Activo</v>
          </cell>
          <cell r="C893">
            <v>6198000</v>
          </cell>
          <cell r="D893">
            <v>1668158.42</v>
          </cell>
          <cell r="E893">
            <v>4</v>
          </cell>
          <cell r="F893">
            <v>564</v>
          </cell>
          <cell r="G893">
            <v>3</v>
          </cell>
          <cell r="H893">
            <v>1746901</v>
          </cell>
          <cell r="I893">
            <v>12122401</v>
          </cell>
          <cell r="J893" t="str">
            <v>FU</v>
          </cell>
          <cell r="K893" t="str">
            <v>FERNANDO FERNANDEZ ZAMBRANO</v>
          </cell>
          <cell r="L893" t="str">
            <v>SEMESTRAL</v>
          </cell>
          <cell r="M893">
            <v>43465</v>
          </cell>
          <cell r="N893">
            <v>42730</v>
          </cell>
          <cell r="O893" t="str">
            <v>BI HOGAR CATEGORIA D</v>
          </cell>
          <cell r="P893" t="str">
            <v>BI</v>
          </cell>
          <cell r="Q893">
            <v>564</v>
          </cell>
          <cell r="R893" t="str">
            <v>Bucaramanga</v>
          </cell>
          <cell r="S893" t="str">
            <v>CGR</v>
          </cell>
        </row>
        <row r="894">
          <cell r="A894">
            <v>15805</v>
          </cell>
          <cell r="B894" t="str">
            <v>Activo</v>
          </cell>
          <cell r="C894">
            <v>8800000</v>
          </cell>
          <cell r="D894">
            <v>2369382.81</v>
          </cell>
          <cell r="E894">
            <v>4</v>
          </cell>
          <cell r="F894">
            <v>564</v>
          </cell>
          <cell r="G894">
            <v>3</v>
          </cell>
          <cell r="H894">
            <v>2481216</v>
          </cell>
          <cell r="I894">
            <v>78727713</v>
          </cell>
          <cell r="J894" t="str">
            <v>FU</v>
          </cell>
          <cell r="K894" t="str">
            <v>HECTOR EMIRO VIOLET VILLANUEVA</v>
          </cell>
          <cell r="L894" t="str">
            <v>SEMESTRAL</v>
          </cell>
          <cell r="M894">
            <v>43465</v>
          </cell>
          <cell r="N894">
            <v>42730</v>
          </cell>
          <cell r="O894" t="str">
            <v>BI HOGAR CATEGORIA D</v>
          </cell>
          <cell r="P894" t="str">
            <v>BI</v>
          </cell>
          <cell r="Q894">
            <v>564</v>
          </cell>
          <cell r="R894" t="str">
            <v>Monteria</v>
          </cell>
          <cell r="S894" t="str">
            <v>CGR</v>
          </cell>
        </row>
        <row r="895">
          <cell r="A895">
            <v>15804</v>
          </cell>
          <cell r="B895" t="str">
            <v>Activo</v>
          </cell>
          <cell r="C895">
            <v>5798800</v>
          </cell>
          <cell r="D895">
            <v>3280950.67</v>
          </cell>
          <cell r="E895">
            <v>48</v>
          </cell>
          <cell r="F895">
            <v>561</v>
          </cell>
          <cell r="G895">
            <v>23</v>
          </cell>
          <cell r="H895">
            <v>135698</v>
          </cell>
          <cell r="I895">
            <v>8633262</v>
          </cell>
          <cell r="J895" t="str">
            <v>FU</v>
          </cell>
          <cell r="K895" t="str">
            <v>CRISANTO ANGEL LUQUE ARIZA</v>
          </cell>
          <cell r="L895" t="str">
            <v>MENSUAL</v>
          </cell>
          <cell r="M895">
            <v>43465</v>
          </cell>
          <cell r="N895">
            <v>42730</v>
          </cell>
          <cell r="O895" t="str">
            <v>BI HOGAR CATEGORIA A</v>
          </cell>
          <cell r="P895" t="str">
            <v>BI</v>
          </cell>
          <cell r="Q895">
            <v>561</v>
          </cell>
          <cell r="R895" t="str">
            <v>Barranquilla</v>
          </cell>
          <cell r="S895" t="str">
            <v>CGR</v>
          </cell>
        </row>
        <row r="896">
          <cell r="A896">
            <v>15803</v>
          </cell>
          <cell r="B896" t="str">
            <v>Activo</v>
          </cell>
          <cell r="C896">
            <v>8800000</v>
          </cell>
          <cell r="D896">
            <v>2368726.59</v>
          </cell>
          <cell r="E896">
            <v>4</v>
          </cell>
          <cell r="F896">
            <v>558</v>
          </cell>
          <cell r="G896">
            <v>3</v>
          </cell>
          <cell r="H896">
            <v>2480532</v>
          </cell>
          <cell r="I896">
            <v>23560666</v>
          </cell>
          <cell r="J896" t="str">
            <v>FU</v>
          </cell>
          <cell r="K896" t="str">
            <v>MARY CONSUELO CABRERA SALCEDO</v>
          </cell>
          <cell r="L896" t="str">
            <v>SEMESTRAL</v>
          </cell>
          <cell r="M896">
            <v>43465</v>
          </cell>
          <cell r="N896">
            <v>42730</v>
          </cell>
          <cell r="O896" t="str">
            <v>BI SALUD  CATEGORIA D</v>
          </cell>
          <cell r="P896" t="str">
            <v>BI</v>
          </cell>
          <cell r="Q896">
            <v>558</v>
          </cell>
          <cell r="R896" t="str">
            <v>Bogota</v>
          </cell>
          <cell r="S896" t="str">
            <v>CGR</v>
          </cell>
        </row>
        <row r="897">
          <cell r="A897">
            <v>15802</v>
          </cell>
          <cell r="B897" t="str">
            <v>Activo</v>
          </cell>
          <cell r="C897">
            <v>5900000</v>
          </cell>
          <cell r="D897">
            <v>1566990.15</v>
          </cell>
          <cell r="E897">
            <v>4</v>
          </cell>
          <cell r="F897">
            <v>563</v>
          </cell>
          <cell r="G897">
            <v>3</v>
          </cell>
          <cell r="H897">
            <v>1625780</v>
          </cell>
          <cell r="I897">
            <v>51718316</v>
          </cell>
          <cell r="J897" t="str">
            <v>FU</v>
          </cell>
          <cell r="K897" t="str">
            <v>MARIBEL SALAMANCA SALAMANCA</v>
          </cell>
          <cell r="L897" t="str">
            <v>SEMESTRAL</v>
          </cell>
          <cell r="M897">
            <v>43465</v>
          </cell>
          <cell r="N897">
            <v>42730</v>
          </cell>
          <cell r="O897" t="str">
            <v>BI HOGAR CATEGORIA C</v>
          </cell>
          <cell r="P897" t="str">
            <v>BI</v>
          </cell>
          <cell r="Q897">
            <v>563</v>
          </cell>
          <cell r="R897" t="str">
            <v>Bogota</v>
          </cell>
          <cell r="S897" t="str">
            <v>CGR</v>
          </cell>
        </row>
        <row r="898">
          <cell r="A898">
            <v>15800</v>
          </cell>
          <cell r="B898" t="str">
            <v>Activo</v>
          </cell>
          <cell r="C898">
            <v>11100225</v>
          </cell>
          <cell r="D898">
            <v>3026750.8</v>
          </cell>
          <cell r="E898">
            <v>4</v>
          </cell>
          <cell r="F898">
            <v>554</v>
          </cell>
          <cell r="G898">
            <v>3</v>
          </cell>
          <cell r="H898">
            <v>3198402</v>
          </cell>
          <cell r="I898">
            <v>79734757</v>
          </cell>
          <cell r="J898" t="str">
            <v>FU</v>
          </cell>
          <cell r="K898" t="str">
            <v>RUBÉN DARÍO GALLO LÓPEZ</v>
          </cell>
          <cell r="L898" t="str">
            <v>SEMESTRAL</v>
          </cell>
          <cell r="M898">
            <v>43465</v>
          </cell>
          <cell r="N898">
            <v>42730</v>
          </cell>
          <cell r="O898" t="str">
            <v>BI  MEJORAS LOCATIVAS CATEGORIA F</v>
          </cell>
          <cell r="P898" t="str">
            <v>BI</v>
          </cell>
          <cell r="Q898">
            <v>554</v>
          </cell>
          <cell r="R898" t="str">
            <v>Bogota</v>
          </cell>
          <cell r="S898" t="str">
            <v>CGR</v>
          </cell>
        </row>
        <row r="899">
          <cell r="A899">
            <v>15799</v>
          </cell>
          <cell r="B899" t="str">
            <v>Activo</v>
          </cell>
          <cell r="C899">
            <v>10226000</v>
          </cell>
          <cell r="D899">
            <v>5834169.7000000002</v>
          </cell>
          <cell r="E899">
            <v>48</v>
          </cell>
          <cell r="F899">
            <v>564</v>
          </cell>
          <cell r="G899">
            <v>23</v>
          </cell>
          <cell r="H899">
            <v>257951</v>
          </cell>
          <cell r="I899">
            <v>23605600</v>
          </cell>
          <cell r="J899" t="str">
            <v>FU</v>
          </cell>
          <cell r="K899" t="str">
            <v>MARIA NELCY TOLOZA ACEVEDO</v>
          </cell>
          <cell r="L899" t="str">
            <v>MENSUAL</v>
          </cell>
          <cell r="M899">
            <v>43465</v>
          </cell>
          <cell r="N899">
            <v>42730</v>
          </cell>
          <cell r="O899" t="str">
            <v>BI HOGAR CATEGORIA D</v>
          </cell>
          <cell r="P899" t="str">
            <v>BI</v>
          </cell>
          <cell r="Q899">
            <v>564</v>
          </cell>
          <cell r="R899" t="str">
            <v>Tunja</v>
          </cell>
          <cell r="S899" t="str">
            <v>CGR</v>
          </cell>
        </row>
        <row r="900">
          <cell r="A900">
            <v>15798</v>
          </cell>
          <cell r="B900" t="str">
            <v>Activo</v>
          </cell>
          <cell r="C900">
            <v>8800000</v>
          </cell>
          <cell r="D900">
            <v>2368726.59</v>
          </cell>
          <cell r="E900">
            <v>4</v>
          </cell>
          <cell r="F900">
            <v>564</v>
          </cell>
          <cell r="G900">
            <v>3</v>
          </cell>
          <cell r="H900">
            <v>2480532</v>
          </cell>
          <cell r="I900">
            <v>11312243</v>
          </cell>
          <cell r="J900" t="str">
            <v>FU</v>
          </cell>
          <cell r="K900" t="str">
            <v>MARCO ANTONIO TAFUR BARRIOS</v>
          </cell>
          <cell r="L900" t="str">
            <v>SEMESTRAL</v>
          </cell>
          <cell r="M900">
            <v>43465</v>
          </cell>
          <cell r="N900">
            <v>42730</v>
          </cell>
          <cell r="O900" t="str">
            <v>BI HOGAR CATEGORIA D</v>
          </cell>
          <cell r="P900" t="str">
            <v>BI</v>
          </cell>
          <cell r="Q900">
            <v>564</v>
          </cell>
          <cell r="R900" t="str">
            <v>Bogota</v>
          </cell>
          <cell r="S900" t="str">
            <v>CGR</v>
          </cell>
        </row>
        <row r="901">
          <cell r="A901">
            <v>15797</v>
          </cell>
          <cell r="B901" t="str">
            <v>Activo</v>
          </cell>
          <cell r="C901">
            <v>9018800</v>
          </cell>
          <cell r="D901">
            <v>5189411.84</v>
          </cell>
          <cell r="E901">
            <v>48</v>
          </cell>
          <cell r="F901">
            <v>565</v>
          </cell>
          <cell r="G901">
            <v>23</v>
          </cell>
          <cell r="H901">
            <v>231758</v>
          </cell>
          <cell r="I901">
            <v>28307999</v>
          </cell>
          <cell r="J901" t="str">
            <v>FU</v>
          </cell>
          <cell r="K901" t="str">
            <v>Yazmin Beltran Torres</v>
          </cell>
          <cell r="L901" t="str">
            <v>MENSUAL</v>
          </cell>
          <cell r="M901">
            <v>43465</v>
          </cell>
          <cell r="N901">
            <v>42730</v>
          </cell>
          <cell r="O901" t="str">
            <v>BI HOGAR CATEGORIA E</v>
          </cell>
          <cell r="P901" t="str">
            <v>BI</v>
          </cell>
          <cell r="Q901">
            <v>565</v>
          </cell>
          <cell r="R901" t="str">
            <v>Bogota</v>
          </cell>
          <cell r="S901" t="str">
            <v>CGR</v>
          </cell>
        </row>
        <row r="902">
          <cell r="A902">
            <v>15796</v>
          </cell>
          <cell r="B902" t="str">
            <v>Activo</v>
          </cell>
          <cell r="C902">
            <v>5000000</v>
          </cell>
          <cell r="D902">
            <v>202742.38</v>
          </cell>
          <cell r="E902">
            <v>48</v>
          </cell>
          <cell r="F902">
            <v>564</v>
          </cell>
          <cell r="G902">
            <v>21</v>
          </cell>
          <cell r="H902">
            <v>8364</v>
          </cell>
          <cell r="I902">
            <v>19197424</v>
          </cell>
          <cell r="J902" t="str">
            <v>XF</v>
          </cell>
          <cell r="K902" t="str">
            <v>JOSE HUMBERTO JIMENEZ PICHIMATA</v>
          </cell>
          <cell r="L902" t="str">
            <v>MENSUAL</v>
          </cell>
          <cell r="M902">
            <v>43404</v>
          </cell>
          <cell r="N902">
            <v>42730</v>
          </cell>
          <cell r="O902" t="str">
            <v>BI HOGAR CATEGORIA D</v>
          </cell>
          <cell r="P902" t="str">
            <v>BI</v>
          </cell>
          <cell r="Q902">
            <v>564</v>
          </cell>
          <cell r="R902" t="str">
            <v>Bogota</v>
          </cell>
          <cell r="S902" t="str">
            <v>EXF</v>
          </cell>
        </row>
        <row r="903">
          <cell r="A903">
            <v>15795</v>
          </cell>
          <cell r="B903" t="str">
            <v>Activo</v>
          </cell>
          <cell r="C903">
            <v>5900000</v>
          </cell>
          <cell r="D903">
            <v>1566990.15</v>
          </cell>
          <cell r="E903">
            <v>4</v>
          </cell>
          <cell r="F903">
            <v>545</v>
          </cell>
          <cell r="G903">
            <v>3</v>
          </cell>
          <cell r="H903">
            <v>1625780</v>
          </cell>
          <cell r="I903">
            <v>51689096</v>
          </cell>
          <cell r="J903" t="str">
            <v>FU</v>
          </cell>
          <cell r="K903" t="str">
            <v>MARIA DEL PILAR GARZON GONZALEZ</v>
          </cell>
          <cell r="L903" t="str">
            <v>SEMESTRAL</v>
          </cell>
          <cell r="M903">
            <v>43465</v>
          </cell>
          <cell r="N903">
            <v>42730</v>
          </cell>
          <cell r="O903" t="str">
            <v>BI RECREACION CATEGORIA C</v>
          </cell>
          <cell r="P903" t="str">
            <v>BI</v>
          </cell>
          <cell r="Q903">
            <v>545</v>
          </cell>
          <cell r="R903" t="str">
            <v>Bogota</v>
          </cell>
          <cell r="S903" t="str">
            <v>CGR</v>
          </cell>
        </row>
        <row r="904">
          <cell r="A904">
            <v>15793</v>
          </cell>
          <cell r="B904" t="str">
            <v>Activo</v>
          </cell>
          <cell r="C904">
            <v>3200000</v>
          </cell>
          <cell r="D904">
            <v>837941.95</v>
          </cell>
          <cell r="E904">
            <v>4</v>
          </cell>
          <cell r="F904">
            <v>549</v>
          </cell>
          <cell r="G904">
            <v>3</v>
          </cell>
          <cell r="H904">
            <v>861127</v>
          </cell>
          <cell r="I904">
            <v>12617083</v>
          </cell>
          <cell r="J904" t="str">
            <v>FU</v>
          </cell>
          <cell r="K904" t="str">
            <v>JOSE FERNANDEZ GAMERO</v>
          </cell>
          <cell r="L904" t="str">
            <v>SEMESTRAL</v>
          </cell>
          <cell r="M904">
            <v>43465</v>
          </cell>
          <cell r="N904">
            <v>42730</v>
          </cell>
          <cell r="O904" t="str">
            <v>BI MEJORAS LOCATIVAS CATEGORIA A</v>
          </cell>
          <cell r="P904" t="str">
            <v>BI</v>
          </cell>
          <cell r="Q904">
            <v>549</v>
          </cell>
          <cell r="R904" t="str">
            <v>Santa Marta</v>
          </cell>
          <cell r="S904" t="str">
            <v>CGR</v>
          </cell>
        </row>
        <row r="905">
          <cell r="A905">
            <v>15792</v>
          </cell>
          <cell r="B905" t="str">
            <v>Activo</v>
          </cell>
          <cell r="C905">
            <v>5419800</v>
          </cell>
          <cell r="D905">
            <v>1458612.49</v>
          </cell>
          <cell r="E905">
            <v>4</v>
          </cell>
          <cell r="F905">
            <v>546</v>
          </cell>
          <cell r="G905">
            <v>3</v>
          </cell>
          <cell r="H905">
            <v>1527463</v>
          </cell>
          <cell r="I905">
            <v>63322442</v>
          </cell>
          <cell r="J905" t="str">
            <v>FU</v>
          </cell>
          <cell r="K905" t="str">
            <v>ELCY PIEDAD PRADA NAVAS</v>
          </cell>
          <cell r="L905" t="str">
            <v>SEMESTRAL</v>
          </cell>
          <cell r="M905">
            <v>43465</v>
          </cell>
          <cell r="N905">
            <v>42730</v>
          </cell>
          <cell r="O905" t="str">
            <v>BI RECREACION  CATEGORIA D</v>
          </cell>
          <cell r="P905" t="str">
            <v>BI</v>
          </cell>
          <cell r="Q905">
            <v>546</v>
          </cell>
          <cell r="R905" t="str">
            <v>Bucaramanga</v>
          </cell>
          <cell r="S905" t="str">
            <v>CGR</v>
          </cell>
        </row>
        <row r="906">
          <cell r="A906">
            <v>15791</v>
          </cell>
          <cell r="B906" t="str">
            <v>Activo</v>
          </cell>
          <cell r="C906">
            <v>8800000</v>
          </cell>
          <cell r="D906">
            <v>4631987.59</v>
          </cell>
          <cell r="E906">
            <v>4</v>
          </cell>
          <cell r="F906">
            <v>564</v>
          </cell>
          <cell r="G906">
            <v>3</v>
          </cell>
          <cell r="H906">
            <v>2481215</v>
          </cell>
          <cell r="I906">
            <v>30307618</v>
          </cell>
          <cell r="J906" t="str">
            <v>FU</v>
          </cell>
          <cell r="K906" t="str">
            <v>ANGELA MARIA LOPEZ ARIAS</v>
          </cell>
          <cell r="L906" t="str">
            <v>SEMESTRAL</v>
          </cell>
          <cell r="M906">
            <v>43465</v>
          </cell>
          <cell r="N906">
            <v>42730</v>
          </cell>
          <cell r="O906" t="str">
            <v>BI HOGAR CATEGORIA D</v>
          </cell>
          <cell r="P906" t="str">
            <v>BI</v>
          </cell>
          <cell r="Q906">
            <v>564</v>
          </cell>
          <cell r="R906" t="str">
            <v>Manizales</v>
          </cell>
          <cell r="S906" t="str">
            <v>CGR</v>
          </cell>
        </row>
        <row r="907">
          <cell r="A907">
            <v>15790</v>
          </cell>
          <cell r="B907" t="str">
            <v>Activo</v>
          </cell>
          <cell r="C907">
            <v>10341825</v>
          </cell>
          <cell r="D907">
            <v>5902899.4400000004</v>
          </cell>
          <cell r="E907">
            <v>48</v>
          </cell>
          <cell r="F907">
            <v>564</v>
          </cell>
          <cell r="G907">
            <v>23</v>
          </cell>
          <cell r="H907">
            <v>261018</v>
          </cell>
          <cell r="I907">
            <v>51854106</v>
          </cell>
          <cell r="J907" t="str">
            <v>FU</v>
          </cell>
          <cell r="K907" t="str">
            <v>CONSUELO DE JESUS JARAMILLO ROJAS</v>
          </cell>
          <cell r="L907" t="str">
            <v>MENSUAL</v>
          </cell>
          <cell r="M907">
            <v>43465</v>
          </cell>
          <cell r="N907">
            <v>42730</v>
          </cell>
          <cell r="O907" t="str">
            <v>BI HOGAR CATEGORIA D</v>
          </cell>
          <cell r="P907" t="str">
            <v>BI</v>
          </cell>
          <cell r="Q907">
            <v>564</v>
          </cell>
          <cell r="R907" t="str">
            <v>Bogota</v>
          </cell>
          <cell r="S907" t="str">
            <v>CGR</v>
          </cell>
        </row>
        <row r="908">
          <cell r="A908">
            <v>15789</v>
          </cell>
          <cell r="B908" t="str">
            <v>Activo</v>
          </cell>
          <cell r="C908">
            <v>10100000</v>
          </cell>
          <cell r="D908">
            <v>2736549.28</v>
          </cell>
          <cell r="E908">
            <v>4</v>
          </cell>
          <cell r="F908">
            <v>565</v>
          </cell>
          <cell r="G908">
            <v>3</v>
          </cell>
          <cell r="H908">
            <v>2878784</v>
          </cell>
          <cell r="I908">
            <v>41666398</v>
          </cell>
          <cell r="J908" t="str">
            <v>FU</v>
          </cell>
          <cell r="K908" t="str">
            <v>MARIA CARMENZA RODRIGUEZ AYARZA</v>
          </cell>
          <cell r="L908" t="str">
            <v>SEMESTRAL</v>
          </cell>
          <cell r="M908">
            <v>43465</v>
          </cell>
          <cell r="N908">
            <v>42730</v>
          </cell>
          <cell r="O908" t="str">
            <v>BI HOGAR CATEGORIA E</v>
          </cell>
          <cell r="P908" t="str">
            <v>BI</v>
          </cell>
          <cell r="Q908">
            <v>565</v>
          </cell>
          <cell r="R908" t="str">
            <v>Bogota</v>
          </cell>
          <cell r="S908" t="str">
            <v>CGR</v>
          </cell>
        </row>
        <row r="909">
          <cell r="A909">
            <v>15788</v>
          </cell>
          <cell r="B909" t="str">
            <v>Activo</v>
          </cell>
          <cell r="C909">
            <v>4465000</v>
          </cell>
          <cell r="D909">
            <v>2365289.7599999998</v>
          </cell>
          <cell r="E909">
            <v>48</v>
          </cell>
          <cell r="F909">
            <v>561</v>
          </cell>
          <cell r="G909">
            <v>23</v>
          </cell>
          <cell r="H909">
            <v>100376</v>
          </cell>
          <cell r="I909">
            <v>12117120</v>
          </cell>
          <cell r="J909" t="str">
            <v>FU</v>
          </cell>
          <cell r="K909" t="str">
            <v>FARITH CRUZ PASCUAS</v>
          </cell>
          <cell r="L909" t="str">
            <v>MENSUAL</v>
          </cell>
          <cell r="M909">
            <v>43465</v>
          </cell>
          <cell r="N909">
            <v>42730</v>
          </cell>
          <cell r="O909" t="str">
            <v>BI HOGAR CATEGORIA A</v>
          </cell>
          <cell r="P909" t="str">
            <v>BI</v>
          </cell>
          <cell r="Q909">
            <v>561</v>
          </cell>
          <cell r="R909" t="str">
            <v>Bogota</v>
          </cell>
          <cell r="S909" t="str">
            <v>CGR</v>
          </cell>
        </row>
        <row r="910">
          <cell r="A910">
            <v>15787</v>
          </cell>
          <cell r="B910" t="str">
            <v>Activo</v>
          </cell>
          <cell r="C910">
            <v>6578900</v>
          </cell>
          <cell r="D910">
            <v>2606635.33</v>
          </cell>
          <cell r="E910">
            <v>36</v>
          </cell>
          <cell r="F910">
            <v>564</v>
          </cell>
          <cell r="G910">
            <v>23</v>
          </cell>
          <cell r="H910">
            <v>211725</v>
          </cell>
          <cell r="I910">
            <v>51597538</v>
          </cell>
          <cell r="J910" t="str">
            <v>FU</v>
          </cell>
          <cell r="K910" t="str">
            <v>LUZ MARINA GOMEZ SILVA</v>
          </cell>
          <cell r="L910" t="str">
            <v>MENSUAL</v>
          </cell>
          <cell r="M910">
            <v>43465</v>
          </cell>
          <cell r="N910">
            <v>42730</v>
          </cell>
          <cell r="O910" t="str">
            <v>BI HOGAR CATEGORIA D</v>
          </cell>
          <cell r="P910" t="str">
            <v>BI</v>
          </cell>
          <cell r="Q910">
            <v>564</v>
          </cell>
          <cell r="R910" t="str">
            <v>Bogota</v>
          </cell>
          <cell r="S910" t="str">
            <v>CGR</v>
          </cell>
        </row>
        <row r="911">
          <cell r="A911">
            <v>15786</v>
          </cell>
          <cell r="B911" t="str">
            <v>Activo</v>
          </cell>
          <cell r="C911">
            <v>8000000</v>
          </cell>
          <cell r="D911">
            <v>2153299.98</v>
          </cell>
          <cell r="E911">
            <v>4</v>
          </cell>
          <cell r="F911">
            <v>564</v>
          </cell>
          <cell r="G911">
            <v>3</v>
          </cell>
          <cell r="H911">
            <v>2254930</v>
          </cell>
          <cell r="I911">
            <v>52331978</v>
          </cell>
          <cell r="J911" t="str">
            <v>FU</v>
          </cell>
          <cell r="K911" t="str">
            <v>Yamileth del Carmen Moreno Polo</v>
          </cell>
          <cell r="L911" t="str">
            <v>SEMESTRAL</v>
          </cell>
          <cell r="M911">
            <v>43465</v>
          </cell>
          <cell r="N911">
            <v>42730</v>
          </cell>
          <cell r="O911" t="str">
            <v>BI HOGAR CATEGORIA D</v>
          </cell>
          <cell r="P911" t="str">
            <v>BI</v>
          </cell>
          <cell r="Q911">
            <v>564</v>
          </cell>
          <cell r="R911" t="str">
            <v>Quibdo</v>
          </cell>
          <cell r="S911" t="str">
            <v>CGR</v>
          </cell>
        </row>
        <row r="912">
          <cell r="A912">
            <v>15785</v>
          </cell>
          <cell r="B912" t="str">
            <v>Activo</v>
          </cell>
          <cell r="C912">
            <v>8800000</v>
          </cell>
          <cell r="D912">
            <v>2368726.59</v>
          </cell>
          <cell r="E912">
            <v>4</v>
          </cell>
          <cell r="F912">
            <v>564</v>
          </cell>
          <cell r="G912">
            <v>3</v>
          </cell>
          <cell r="H912">
            <v>2480532</v>
          </cell>
          <cell r="I912">
            <v>72144287</v>
          </cell>
          <cell r="J912" t="str">
            <v>FU</v>
          </cell>
          <cell r="K912" t="str">
            <v>RENE SARMIENTO ESTRADA</v>
          </cell>
          <cell r="L912" t="str">
            <v>SEMESTRAL</v>
          </cell>
          <cell r="M912">
            <v>43465</v>
          </cell>
          <cell r="N912">
            <v>42730</v>
          </cell>
          <cell r="O912" t="str">
            <v>BI HOGAR CATEGORIA D</v>
          </cell>
          <cell r="P912" t="str">
            <v>BI</v>
          </cell>
          <cell r="Q912">
            <v>564</v>
          </cell>
          <cell r="R912" t="str">
            <v>Barranquilla</v>
          </cell>
          <cell r="S912" t="str">
            <v>CGR</v>
          </cell>
        </row>
        <row r="913">
          <cell r="A913">
            <v>15784</v>
          </cell>
          <cell r="B913" t="str">
            <v>Activo</v>
          </cell>
          <cell r="C913">
            <v>8800000</v>
          </cell>
          <cell r="D913">
            <v>2368726.59</v>
          </cell>
          <cell r="E913">
            <v>4</v>
          </cell>
          <cell r="F913">
            <v>564</v>
          </cell>
          <cell r="G913">
            <v>3</v>
          </cell>
          <cell r="H913">
            <v>2480532</v>
          </cell>
          <cell r="I913">
            <v>35195474</v>
          </cell>
          <cell r="J913" t="str">
            <v>FU</v>
          </cell>
          <cell r="K913" t="str">
            <v>DIANA CECIL NAVARRETE CASALLAS</v>
          </cell>
          <cell r="L913" t="str">
            <v>SEMESTRAL</v>
          </cell>
          <cell r="M913">
            <v>43465</v>
          </cell>
          <cell r="N913">
            <v>42730</v>
          </cell>
          <cell r="O913" t="str">
            <v>BI HOGAR CATEGORIA D</v>
          </cell>
          <cell r="P913" t="str">
            <v>BI</v>
          </cell>
          <cell r="Q913">
            <v>564</v>
          </cell>
          <cell r="R913" t="str">
            <v>Bogota</v>
          </cell>
          <cell r="S913" t="str">
            <v>CGR</v>
          </cell>
        </row>
        <row r="914">
          <cell r="A914">
            <v>15782</v>
          </cell>
          <cell r="B914" t="str">
            <v>Activo</v>
          </cell>
          <cell r="C914">
            <v>3680000</v>
          </cell>
          <cell r="D914">
            <v>2100841.7000000002</v>
          </cell>
          <cell r="E914">
            <v>48</v>
          </cell>
          <cell r="F914">
            <v>546</v>
          </cell>
          <cell r="G914">
            <v>23</v>
          </cell>
          <cell r="H914">
            <v>92897</v>
          </cell>
          <cell r="I914">
            <v>39791635</v>
          </cell>
          <cell r="J914" t="str">
            <v>FU</v>
          </cell>
          <cell r="K914" t="str">
            <v>MARCELA BEATRIZ HERRERA ALBA</v>
          </cell>
          <cell r="L914" t="str">
            <v>MENSUAL</v>
          </cell>
          <cell r="M914">
            <v>43465</v>
          </cell>
          <cell r="N914">
            <v>42730</v>
          </cell>
          <cell r="O914" t="str">
            <v>BI RECREACION  CATEGORIA D</v>
          </cell>
          <cell r="P914" t="str">
            <v>BI</v>
          </cell>
          <cell r="Q914">
            <v>546</v>
          </cell>
          <cell r="R914" t="str">
            <v>Bogota</v>
          </cell>
          <cell r="S914" t="str">
            <v>CGR</v>
          </cell>
        </row>
        <row r="915">
          <cell r="A915">
            <v>15779</v>
          </cell>
          <cell r="B915" t="str">
            <v>Activo</v>
          </cell>
          <cell r="C915">
            <v>8800000</v>
          </cell>
          <cell r="D915">
            <v>44661.82</v>
          </cell>
          <cell r="E915">
            <v>4</v>
          </cell>
          <cell r="F915">
            <v>465</v>
          </cell>
          <cell r="G915">
            <v>4</v>
          </cell>
          <cell r="H915">
            <v>2525202</v>
          </cell>
          <cell r="I915">
            <v>59834702</v>
          </cell>
          <cell r="J915" t="str">
            <v>XF</v>
          </cell>
          <cell r="K915" t="str">
            <v>LIZA MARIBEL NOGUERA VILLACRES</v>
          </cell>
          <cell r="L915" t="str">
            <v>SEMESTRAL</v>
          </cell>
          <cell r="M915">
            <v>43646</v>
          </cell>
          <cell r="N915">
            <v>42730</v>
          </cell>
          <cell r="O915" t="str">
            <v>EXF-BI HOGAR CATEGORIA D</v>
          </cell>
          <cell r="P915" t="str">
            <v>BI</v>
          </cell>
          <cell r="Q915">
            <v>465</v>
          </cell>
          <cell r="R915" t="str">
            <v>Pasto</v>
          </cell>
          <cell r="S915" t="str">
            <v>EXF</v>
          </cell>
        </row>
        <row r="916">
          <cell r="A916">
            <v>15778</v>
          </cell>
          <cell r="B916" t="str">
            <v>Activo</v>
          </cell>
          <cell r="C916">
            <v>6400000</v>
          </cell>
          <cell r="D916">
            <v>1722427.18</v>
          </cell>
          <cell r="E916">
            <v>4</v>
          </cell>
          <cell r="F916">
            <v>546</v>
          </cell>
          <cell r="G916">
            <v>3</v>
          </cell>
          <cell r="H916">
            <v>1803731</v>
          </cell>
          <cell r="I916">
            <v>77024120</v>
          </cell>
          <cell r="J916" t="str">
            <v>FU</v>
          </cell>
          <cell r="K916" t="str">
            <v xml:space="preserve"> MARCO ARTURO CASTRO DE CARO</v>
          </cell>
          <cell r="L916" t="str">
            <v>SEMESTRAL</v>
          </cell>
          <cell r="M916">
            <v>43465</v>
          </cell>
          <cell r="N916">
            <v>42727</v>
          </cell>
          <cell r="O916" t="str">
            <v>BI RECREACION  CATEGORIA D</v>
          </cell>
          <cell r="P916" t="str">
            <v>BI</v>
          </cell>
          <cell r="Q916">
            <v>546</v>
          </cell>
          <cell r="R916" t="str">
            <v>Valledupar</v>
          </cell>
          <cell r="S916" t="str">
            <v>CGR</v>
          </cell>
        </row>
        <row r="917">
          <cell r="A917">
            <v>15777</v>
          </cell>
          <cell r="B917" t="str">
            <v>Activo</v>
          </cell>
          <cell r="C917">
            <v>10122300</v>
          </cell>
          <cell r="D917">
            <v>2760753.25</v>
          </cell>
          <cell r="E917">
            <v>4</v>
          </cell>
          <cell r="F917">
            <v>566</v>
          </cell>
          <cell r="G917">
            <v>3</v>
          </cell>
          <cell r="H917">
            <v>2917322</v>
          </cell>
          <cell r="I917">
            <v>51901571</v>
          </cell>
          <cell r="J917" t="str">
            <v>FU</v>
          </cell>
          <cell r="K917" t="str">
            <v xml:space="preserve"> LIDIA ANA HERNANDEZ AYALA</v>
          </cell>
          <cell r="L917" t="str">
            <v>SEMESTRAL</v>
          </cell>
          <cell r="M917">
            <v>43465</v>
          </cell>
          <cell r="N917">
            <v>42726</v>
          </cell>
          <cell r="O917" t="str">
            <v>BI HOGAR CATEGORIA F</v>
          </cell>
          <cell r="P917" t="str">
            <v>BI</v>
          </cell>
          <cell r="Q917">
            <v>566</v>
          </cell>
          <cell r="R917" t="str">
            <v>Bogota</v>
          </cell>
          <cell r="S917" t="str">
            <v>FBS</v>
          </cell>
        </row>
        <row r="918">
          <cell r="A918">
            <v>15776</v>
          </cell>
          <cell r="B918" t="str">
            <v>Activo</v>
          </cell>
          <cell r="C918">
            <v>10341825</v>
          </cell>
          <cell r="D918">
            <v>942775.43</v>
          </cell>
          <cell r="E918">
            <v>24</v>
          </cell>
          <cell r="F918">
            <v>564</v>
          </cell>
          <cell r="G918">
            <v>22</v>
          </cell>
          <cell r="H918">
            <v>477006</v>
          </cell>
          <cell r="I918">
            <v>36553929</v>
          </cell>
          <cell r="J918" t="str">
            <v>FU</v>
          </cell>
          <cell r="K918" t="str">
            <v>GINA LUZ ABELLO ALBINO</v>
          </cell>
          <cell r="L918" t="str">
            <v>MENSUAL</v>
          </cell>
          <cell r="M918">
            <v>43496</v>
          </cell>
          <cell r="N918">
            <v>42772</v>
          </cell>
          <cell r="O918" t="str">
            <v>BI HOGAR CATEGORIA D</v>
          </cell>
          <cell r="P918" t="str">
            <v>BI</v>
          </cell>
          <cell r="Q918">
            <v>564</v>
          </cell>
          <cell r="R918" t="str">
            <v>Santa Marta</v>
          </cell>
          <cell r="S918" t="str">
            <v>CGR</v>
          </cell>
        </row>
        <row r="919">
          <cell r="A919">
            <v>15775</v>
          </cell>
          <cell r="B919" t="str">
            <v>Activo</v>
          </cell>
          <cell r="C919">
            <v>8800000</v>
          </cell>
          <cell r="D919">
            <v>2368726.59</v>
          </cell>
          <cell r="E919">
            <v>4</v>
          </cell>
          <cell r="F919">
            <v>564</v>
          </cell>
          <cell r="G919">
            <v>3</v>
          </cell>
          <cell r="H919">
            <v>2480532</v>
          </cell>
          <cell r="I919">
            <v>26258606</v>
          </cell>
          <cell r="J919" t="str">
            <v>FU</v>
          </cell>
          <cell r="K919" t="str">
            <v>BERTILDA PALACIOS MORENO</v>
          </cell>
          <cell r="L919" t="str">
            <v>SEMESTRAL</v>
          </cell>
          <cell r="M919">
            <v>43465</v>
          </cell>
          <cell r="N919">
            <v>42727</v>
          </cell>
          <cell r="O919" t="str">
            <v>BI HOGAR CATEGORIA D</v>
          </cell>
          <cell r="P919" t="str">
            <v>BI</v>
          </cell>
          <cell r="Q919">
            <v>564</v>
          </cell>
          <cell r="R919" t="str">
            <v>Quibdo</v>
          </cell>
          <cell r="S919" t="str">
            <v>CGR</v>
          </cell>
        </row>
        <row r="920">
          <cell r="A920">
            <v>15773</v>
          </cell>
          <cell r="B920" t="str">
            <v>Activo</v>
          </cell>
          <cell r="C920">
            <v>10000000</v>
          </cell>
          <cell r="D920">
            <v>2709498.11</v>
          </cell>
          <cell r="E920">
            <v>4</v>
          </cell>
          <cell r="F920">
            <v>541</v>
          </cell>
          <cell r="G920">
            <v>3</v>
          </cell>
          <cell r="H920">
            <v>2850325</v>
          </cell>
          <cell r="I920">
            <v>93118796</v>
          </cell>
          <cell r="J920" t="str">
            <v>FU</v>
          </cell>
          <cell r="K920" t="str">
            <v>FERNANDO CARTAGENA GALEANO</v>
          </cell>
          <cell r="L920" t="str">
            <v>SEMESTRAL</v>
          </cell>
          <cell r="M920">
            <v>43465</v>
          </cell>
          <cell r="N920">
            <v>42727</v>
          </cell>
          <cell r="O920" t="str">
            <v>BI EDUCACION CATEGORIA E</v>
          </cell>
          <cell r="P920" t="str">
            <v>BI</v>
          </cell>
          <cell r="Q920">
            <v>541</v>
          </cell>
          <cell r="R920" t="str">
            <v>Ibague</v>
          </cell>
          <cell r="S920" t="str">
            <v>CGR</v>
          </cell>
        </row>
        <row r="921">
          <cell r="A921">
            <v>15771</v>
          </cell>
          <cell r="B921" t="str">
            <v>Activo</v>
          </cell>
          <cell r="C921">
            <v>3200000</v>
          </cell>
          <cell r="D921">
            <v>837941.95</v>
          </cell>
          <cell r="E921">
            <v>4</v>
          </cell>
          <cell r="F921">
            <v>561</v>
          </cell>
          <cell r="G921">
            <v>3</v>
          </cell>
          <cell r="H921">
            <v>861127</v>
          </cell>
          <cell r="I921">
            <v>15346196</v>
          </cell>
          <cell r="J921" t="str">
            <v>FU</v>
          </cell>
          <cell r="K921" t="str">
            <v>JOSE EUCLIDES ARANGO MEDINA</v>
          </cell>
          <cell r="L921" t="str">
            <v>SEMESTRAL</v>
          </cell>
          <cell r="M921">
            <v>43465</v>
          </cell>
          <cell r="N921">
            <v>42731</v>
          </cell>
          <cell r="O921" t="str">
            <v>BI HOGAR CATEGORIA A</v>
          </cell>
          <cell r="P921" t="str">
            <v>BI</v>
          </cell>
          <cell r="Q921">
            <v>561</v>
          </cell>
          <cell r="R921" t="str">
            <v>La Estrella</v>
          </cell>
          <cell r="S921" t="str">
            <v>CGR</v>
          </cell>
        </row>
        <row r="922">
          <cell r="A922">
            <v>15770</v>
          </cell>
          <cell r="B922" t="str">
            <v>Activo</v>
          </cell>
          <cell r="C922">
            <v>5350000</v>
          </cell>
          <cell r="D922">
            <v>1420743.66</v>
          </cell>
          <cell r="E922">
            <v>4</v>
          </cell>
          <cell r="F922">
            <v>563</v>
          </cell>
          <cell r="G922">
            <v>3</v>
          </cell>
          <cell r="H922">
            <v>1474049</v>
          </cell>
          <cell r="I922">
            <v>17332521</v>
          </cell>
          <cell r="J922" t="str">
            <v>FU</v>
          </cell>
          <cell r="K922" t="str">
            <v>JAIRO CRUZ ZAMORA</v>
          </cell>
          <cell r="L922" t="str">
            <v>SEMESTRAL</v>
          </cell>
          <cell r="M922">
            <v>43465</v>
          </cell>
          <cell r="N922">
            <v>42727</v>
          </cell>
          <cell r="O922" t="str">
            <v>BI HOGAR CATEGORIA C</v>
          </cell>
          <cell r="P922" t="str">
            <v>BI</v>
          </cell>
          <cell r="Q922">
            <v>563</v>
          </cell>
          <cell r="R922" t="str">
            <v>Bogota</v>
          </cell>
          <cell r="S922" t="str">
            <v>CGR</v>
          </cell>
        </row>
        <row r="923">
          <cell r="A923">
            <v>15769</v>
          </cell>
          <cell r="B923" t="str">
            <v>Activo</v>
          </cell>
          <cell r="C923">
            <v>4800000</v>
          </cell>
          <cell r="D923">
            <v>2897389.85</v>
          </cell>
          <cell r="E923">
            <v>48</v>
          </cell>
          <cell r="F923">
            <v>449</v>
          </cell>
          <cell r="G923">
            <v>22</v>
          </cell>
          <cell r="H923">
            <v>128823</v>
          </cell>
          <cell r="I923">
            <v>52827453</v>
          </cell>
          <cell r="J923" t="str">
            <v>XF</v>
          </cell>
          <cell r="K923" t="str">
            <v>JOHANA MILENA PULIDO MONTAÑEZ</v>
          </cell>
          <cell r="L923" t="str">
            <v>MENSUAL</v>
          </cell>
          <cell r="M923">
            <v>43434</v>
          </cell>
          <cell r="N923">
            <v>42731</v>
          </cell>
          <cell r="O923" t="str">
            <v>EXF-BI RECREACION  CATEGORIA D</v>
          </cell>
          <cell r="P923" t="str">
            <v>BI</v>
          </cell>
          <cell r="Q923">
            <v>449</v>
          </cell>
          <cell r="R923" t="str">
            <v>Bogota</v>
          </cell>
          <cell r="S923" t="str">
            <v>EXF</v>
          </cell>
        </row>
        <row r="924">
          <cell r="A924">
            <v>15768</v>
          </cell>
          <cell r="B924" t="str">
            <v>Activo</v>
          </cell>
          <cell r="C924">
            <v>6700000</v>
          </cell>
          <cell r="D924">
            <v>1803409.93</v>
          </cell>
          <cell r="E924">
            <v>4</v>
          </cell>
          <cell r="F924">
            <v>558</v>
          </cell>
          <cell r="G924">
            <v>3</v>
          </cell>
          <cell r="H924">
            <v>1888533</v>
          </cell>
          <cell r="I924">
            <v>51597545</v>
          </cell>
          <cell r="J924" t="str">
            <v>FU</v>
          </cell>
          <cell r="K924" t="str">
            <v>MARIA TERESA LOPEZ MEDINA</v>
          </cell>
          <cell r="L924" t="str">
            <v>SEMESTRAL</v>
          </cell>
          <cell r="M924">
            <v>43465</v>
          </cell>
          <cell r="N924">
            <v>42730</v>
          </cell>
          <cell r="O924" t="str">
            <v>BI SALUD  CATEGORIA D</v>
          </cell>
          <cell r="P924" t="str">
            <v>BI</v>
          </cell>
          <cell r="Q924">
            <v>558</v>
          </cell>
          <cell r="R924" t="str">
            <v>Bogota</v>
          </cell>
          <cell r="S924" t="str">
            <v>CGR</v>
          </cell>
        </row>
        <row r="925">
          <cell r="A925">
            <v>15767</v>
          </cell>
          <cell r="B925" t="str">
            <v>Activo</v>
          </cell>
          <cell r="C925">
            <v>3557485</v>
          </cell>
          <cell r="D925">
            <v>1513170.99</v>
          </cell>
          <cell r="E925">
            <v>36</v>
          </cell>
          <cell r="F925">
            <v>563</v>
          </cell>
          <cell r="G925">
            <v>22</v>
          </cell>
          <cell r="H925">
            <v>111345</v>
          </cell>
          <cell r="I925">
            <v>73104298</v>
          </cell>
          <cell r="J925" t="str">
            <v>FU</v>
          </cell>
          <cell r="K925" t="str">
            <v>RAFAEL AUGUSTO ALVAREZ ESPRIELLA</v>
          </cell>
          <cell r="L925" t="str">
            <v>MENSUAL</v>
          </cell>
          <cell r="M925">
            <v>43434</v>
          </cell>
          <cell r="N925">
            <v>42730</v>
          </cell>
          <cell r="O925" t="str">
            <v>BI HOGAR CATEGORIA C</v>
          </cell>
          <cell r="P925" t="str">
            <v>BI</v>
          </cell>
          <cell r="Q925">
            <v>563</v>
          </cell>
          <cell r="R925" t="str">
            <v>Bogota</v>
          </cell>
          <cell r="S925" t="str">
            <v>CGR</v>
          </cell>
        </row>
        <row r="926">
          <cell r="A926">
            <v>15766</v>
          </cell>
          <cell r="B926" t="str">
            <v>Activo</v>
          </cell>
          <cell r="C926">
            <v>3200000</v>
          </cell>
          <cell r="D926">
            <v>837941.95</v>
          </cell>
          <cell r="E926">
            <v>4</v>
          </cell>
          <cell r="F926">
            <v>561</v>
          </cell>
          <cell r="G926">
            <v>3</v>
          </cell>
          <cell r="H926">
            <v>861127</v>
          </cell>
          <cell r="I926">
            <v>17970036</v>
          </cell>
          <cell r="J926" t="str">
            <v>FU</v>
          </cell>
          <cell r="K926" t="str">
            <v>JUAN FELIX GONZALEZ PEREZ</v>
          </cell>
          <cell r="L926" t="str">
            <v>SEMESTRAL</v>
          </cell>
          <cell r="M926">
            <v>43465</v>
          </cell>
          <cell r="N926">
            <v>42731</v>
          </cell>
          <cell r="O926" t="str">
            <v>BI HOGAR CATEGORIA A</v>
          </cell>
          <cell r="P926" t="str">
            <v>BI</v>
          </cell>
          <cell r="Q926">
            <v>561</v>
          </cell>
          <cell r="R926" t="str">
            <v>Riohacha</v>
          </cell>
          <cell r="S926" t="str">
            <v>CGR</v>
          </cell>
        </row>
        <row r="927">
          <cell r="A927">
            <v>15765</v>
          </cell>
          <cell r="B927" t="str">
            <v>Activo</v>
          </cell>
          <cell r="C927">
            <v>8800000</v>
          </cell>
          <cell r="D927">
            <v>2368726.59</v>
          </cell>
          <cell r="E927">
            <v>4</v>
          </cell>
          <cell r="F927">
            <v>546</v>
          </cell>
          <cell r="G927">
            <v>3</v>
          </cell>
          <cell r="H927">
            <v>2480532</v>
          </cell>
          <cell r="I927">
            <v>63352744</v>
          </cell>
          <cell r="J927" t="str">
            <v>FU</v>
          </cell>
          <cell r="K927" t="str">
            <v>MARÍA ALEXANDRA GONZÁLEZ PALENCIA</v>
          </cell>
          <cell r="L927" t="str">
            <v>SEMESTRAL</v>
          </cell>
          <cell r="M927">
            <v>43465</v>
          </cell>
          <cell r="N927">
            <v>42730</v>
          </cell>
          <cell r="O927" t="str">
            <v>BI RECREACION  CATEGORIA D</v>
          </cell>
          <cell r="P927" t="str">
            <v>BI</v>
          </cell>
          <cell r="Q927">
            <v>546</v>
          </cell>
          <cell r="R927" t="str">
            <v>Bogota</v>
          </cell>
          <cell r="S927" t="str">
            <v>CGR</v>
          </cell>
        </row>
        <row r="928">
          <cell r="A928">
            <v>15763</v>
          </cell>
          <cell r="B928" t="str">
            <v>Activo</v>
          </cell>
          <cell r="C928">
            <v>5498900</v>
          </cell>
          <cell r="D928">
            <v>1460406.65</v>
          </cell>
          <cell r="E928">
            <v>4</v>
          </cell>
          <cell r="F928">
            <v>563</v>
          </cell>
          <cell r="G928">
            <v>3</v>
          </cell>
          <cell r="H928">
            <v>1515199</v>
          </cell>
          <cell r="I928">
            <v>21529596</v>
          </cell>
          <cell r="J928" t="str">
            <v>FU</v>
          </cell>
          <cell r="K928" t="str">
            <v>BLANCA NUBIA TOBON RESTREPO</v>
          </cell>
          <cell r="L928" t="str">
            <v>SEMESTRAL</v>
          </cell>
          <cell r="M928">
            <v>43465</v>
          </cell>
          <cell r="N928">
            <v>42730</v>
          </cell>
          <cell r="O928" t="str">
            <v>BI HOGAR CATEGORIA C</v>
          </cell>
          <cell r="P928" t="str">
            <v>BI</v>
          </cell>
          <cell r="Q928">
            <v>563</v>
          </cell>
          <cell r="R928" t="str">
            <v>Medellin</v>
          </cell>
          <cell r="S928" t="str">
            <v>CGR</v>
          </cell>
        </row>
        <row r="929">
          <cell r="A929">
            <v>15762</v>
          </cell>
          <cell r="B929" t="str">
            <v>Activo</v>
          </cell>
          <cell r="C929">
            <v>6700000</v>
          </cell>
          <cell r="D929">
            <v>1803409.93</v>
          </cell>
          <cell r="E929">
            <v>4</v>
          </cell>
          <cell r="F929">
            <v>564</v>
          </cell>
          <cell r="G929">
            <v>3</v>
          </cell>
          <cell r="H929">
            <v>1888533</v>
          </cell>
          <cell r="I929">
            <v>52312466</v>
          </cell>
          <cell r="J929" t="str">
            <v>FU</v>
          </cell>
          <cell r="K929" t="str">
            <v>ALBA GUIOVANA   VARGAS  MORA</v>
          </cell>
          <cell r="L929" t="str">
            <v>SEMESTRAL</v>
          </cell>
          <cell r="M929">
            <v>43465</v>
          </cell>
          <cell r="N929">
            <v>42727</v>
          </cell>
          <cell r="O929" t="str">
            <v>BI HOGAR CATEGORIA D</v>
          </cell>
          <cell r="P929" t="str">
            <v>BI</v>
          </cell>
          <cell r="Q929">
            <v>564</v>
          </cell>
          <cell r="R929" t="str">
            <v>Bogota</v>
          </cell>
          <cell r="S929" t="str">
            <v>CGR</v>
          </cell>
        </row>
        <row r="930">
          <cell r="A930">
            <v>15751</v>
          </cell>
          <cell r="B930" t="str">
            <v>Activo</v>
          </cell>
          <cell r="C930">
            <v>5000000</v>
          </cell>
          <cell r="D930">
            <v>1837084.84</v>
          </cell>
          <cell r="E930">
            <v>36</v>
          </cell>
          <cell r="F930">
            <v>546</v>
          </cell>
          <cell r="G930">
            <v>24</v>
          </cell>
          <cell r="H930">
            <v>161031</v>
          </cell>
          <cell r="I930">
            <v>52536723</v>
          </cell>
          <cell r="J930" t="str">
            <v>FU</v>
          </cell>
          <cell r="K930" t="str">
            <v>NAZLY MILETH RODRIGUEZ MORENO</v>
          </cell>
          <cell r="L930" t="str">
            <v>MENSUAL</v>
          </cell>
          <cell r="M930">
            <v>43465</v>
          </cell>
          <cell r="N930">
            <v>42696</v>
          </cell>
          <cell r="O930" t="str">
            <v>BI RECREACION  CATEGORIA D</v>
          </cell>
          <cell r="P930" t="str">
            <v>BI</v>
          </cell>
          <cell r="Q930">
            <v>546</v>
          </cell>
          <cell r="R930" t="str">
            <v>Bogota</v>
          </cell>
          <cell r="S930" t="str">
            <v>FBS</v>
          </cell>
        </row>
        <row r="931">
          <cell r="A931">
            <v>15714</v>
          </cell>
          <cell r="B931" t="str">
            <v>Activo</v>
          </cell>
          <cell r="C931">
            <v>7790841</v>
          </cell>
          <cell r="D931">
            <v>3973851.98</v>
          </cell>
          <cell r="E931">
            <v>48</v>
          </cell>
          <cell r="F931">
            <v>561</v>
          </cell>
          <cell r="G931">
            <v>25</v>
          </cell>
          <cell r="H931">
            <v>182475</v>
          </cell>
          <cell r="I931">
            <v>42788774</v>
          </cell>
          <cell r="J931" t="str">
            <v>FU</v>
          </cell>
          <cell r="K931" t="str">
            <v>Monica Maria Escobar Higuita</v>
          </cell>
          <cell r="L931" t="str">
            <v>MENSUAL</v>
          </cell>
          <cell r="M931">
            <v>43496</v>
          </cell>
          <cell r="N931">
            <v>42698</v>
          </cell>
          <cell r="O931" t="str">
            <v>BI HOGAR CATEGORIA A</v>
          </cell>
          <cell r="P931" t="str">
            <v>BI</v>
          </cell>
          <cell r="Q931">
            <v>561</v>
          </cell>
          <cell r="R931" t="str">
            <v>Medellin</v>
          </cell>
          <cell r="S931" t="str">
            <v>CGR</v>
          </cell>
        </row>
        <row r="932">
          <cell r="A932">
            <v>15710</v>
          </cell>
          <cell r="B932" t="str">
            <v>Activo</v>
          </cell>
          <cell r="C932">
            <v>9148000</v>
          </cell>
          <cell r="D932">
            <v>4943286.3600000003</v>
          </cell>
          <cell r="E932">
            <v>48</v>
          </cell>
          <cell r="F932">
            <v>563</v>
          </cell>
          <cell r="G932">
            <v>24</v>
          </cell>
          <cell r="H932">
            <v>222454</v>
          </cell>
          <cell r="I932">
            <v>12130409</v>
          </cell>
          <cell r="J932" t="str">
            <v>FU</v>
          </cell>
          <cell r="K932" t="str">
            <v>WILSON HERNAN ARIAS LOSADA</v>
          </cell>
          <cell r="L932" t="str">
            <v>MENSUAL</v>
          </cell>
          <cell r="M932">
            <v>43465</v>
          </cell>
          <cell r="N932">
            <v>42696</v>
          </cell>
          <cell r="O932" t="str">
            <v>BI HOGAR CATEGORIA C</v>
          </cell>
          <cell r="P932" t="str">
            <v>BI</v>
          </cell>
          <cell r="Q932">
            <v>563</v>
          </cell>
          <cell r="R932" t="str">
            <v>Neiva</v>
          </cell>
          <cell r="S932" t="str">
            <v>CGR</v>
          </cell>
        </row>
        <row r="933">
          <cell r="A933">
            <v>15709</v>
          </cell>
          <cell r="B933" t="str">
            <v>Activo</v>
          </cell>
          <cell r="C933">
            <v>9169751</v>
          </cell>
          <cell r="D933">
            <v>4543243.66</v>
          </cell>
          <cell r="E933">
            <v>48</v>
          </cell>
          <cell r="F933">
            <v>563</v>
          </cell>
          <cell r="G933">
            <v>25</v>
          </cell>
          <cell r="H933">
            <v>223111</v>
          </cell>
          <cell r="I933">
            <v>50847624</v>
          </cell>
          <cell r="J933" t="str">
            <v>FU</v>
          </cell>
          <cell r="K933" t="str">
            <v>ROSINA DEL ROSARIO TORRES CUELLO</v>
          </cell>
          <cell r="L933" t="str">
            <v>MENSUAL</v>
          </cell>
          <cell r="M933">
            <v>43496</v>
          </cell>
          <cell r="N933">
            <v>42696</v>
          </cell>
          <cell r="O933" t="str">
            <v>BI HOGAR CATEGORIA C</v>
          </cell>
          <cell r="P933" t="str">
            <v>BI</v>
          </cell>
          <cell r="Q933">
            <v>563</v>
          </cell>
          <cell r="R933" t="str">
            <v>Bogota</v>
          </cell>
          <cell r="S933" t="str">
            <v>CGR</v>
          </cell>
        </row>
        <row r="934">
          <cell r="A934">
            <v>15708</v>
          </cell>
          <cell r="B934" t="str">
            <v>Activo</v>
          </cell>
          <cell r="C934">
            <v>4379700</v>
          </cell>
          <cell r="D934">
            <v>2234943.62</v>
          </cell>
          <cell r="E934">
            <v>48</v>
          </cell>
          <cell r="F934">
            <v>561</v>
          </cell>
          <cell r="G934">
            <v>25</v>
          </cell>
          <cell r="H934">
            <v>102639</v>
          </cell>
          <cell r="I934">
            <v>1094572195</v>
          </cell>
          <cell r="J934" t="str">
            <v>FU</v>
          </cell>
          <cell r="K934" t="str">
            <v>CARLOS DANIEL ORTIZ ORTIZ</v>
          </cell>
          <cell r="L934" t="str">
            <v>MENSUAL</v>
          </cell>
          <cell r="M934">
            <v>43496</v>
          </cell>
          <cell r="N934">
            <v>42696</v>
          </cell>
          <cell r="O934" t="str">
            <v>BI HOGAR CATEGORIA A</v>
          </cell>
          <cell r="P934" t="str">
            <v>BI</v>
          </cell>
          <cell r="Q934">
            <v>561</v>
          </cell>
          <cell r="R934" t="str">
            <v>Bogota</v>
          </cell>
          <cell r="S934" t="str">
            <v>FBS</v>
          </cell>
        </row>
        <row r="935">
          <cell r="A935">
            <v>15707</v>
          </cell>
          <cell r="B935" t="str">
            <v>Activo</v>
          </cell>
          <cell r="C935">
            <v>7130782</v>
          </cell>
          <cell r="D935">
            <v>3822763.55</v>
          </cell>
          <cell r="E935">
            <v>48</v>
          </cell>
          <cell r="F935">
            <v>562</v>
          </cell>
          <cell r="G935">
            <v>24</v>
          </cell>
          <cell r="H935">
            <v>170330</v>
          </cell>
          <cell r="I935">
            <v>19460014</v>
          </cell>
          <cell r="J935" t="str">
            <v>FU</v>
          </cell>
          <cell r="K935" t="str">
            <v>JAIRO HERNANDO MARTINEZ BOLIVAR</v>
          </cell>
          <cell r="L935" t="str">
            <v>MENSUAL</v>
          </cell>
          <cell r="M935">
            <v>43465</v>
          </cell>
          <cell r="N935">
            <v>42696</v>
          </cell>
          <cell r="O935" t="str">
            <v>BI HOGAR CATEGORIA B</v>
          </cell>
          <cell r="P935" t="str">
            <v>BI</v>
          </cell>
          <cell r="Q935">
            <v>562</v>
          </cell>
          <cell r="R935" t="str">
            <v>Bogota</v>
          </cell>
          <cell r="S935" t="str">
            <v>FBS</v>
          </cell>
        </row>
        <row r="936">
          <cell r="A936">
            <v>15692</v>
          </cell>
          <cell r="B936" t="str">
            <v>Activo</v>
          </cell>
          <cell r="C936">
            <v>126149607</v>
          </cell>
          <cell r="D936">
            <v>124147520.61</v>
          </cell>
          <cell r="E936">
            <v>240</v>
          </cell>
          <cell r="F936">
            <v>504</v>
          </cell>
          <cell r="G936">
            <v>9</v>
          </cell>
          <cell r="H936">
            <v>1025196</v>
          </cell>
          <cell r="I936">
            <v>42138542</v>
          </cell>
          <cell r="J936" t="str">
            <v>FU</v>
          </cell>
          <cell r="K936" t="str">
            <v>MARIA CRISTINA GONZALEZ OYUELA</v>
          </cell>
          <cell r="L936" t="str">
            <v>MENSUAL</v>
          </cell>
          <cell r="M936">
            <v>43496</v>
          </cell>
          <cell r="N936">
            <v>43137</v>
          </cell>
          <cell r="O936" t="str">
            <v>COMPRA  CATEGORIA D</v>
          </cell>
          <cell r="P936" t="str">
            <v>VI</v>
          </cell>
          <cell r="Q936">
            <v>504</v>
          </cell>
          <cell r="R936" t="str">
            <v>Pereira</v>
          </cell>
          <cell r="S936" t="str">
            <v>CGR</v>
          </cell>
        </row>
        <row r="937">
          <cell r="A937">
            <v>15688</v>
          </cell>
          <cell r="B937" t="str">
            <v>Activo</v>
          </cell>
          <cell r="C937">
            <v>126060606</v>
          </cell>
          <cell r="D937">
            <v>115646029.89</v>
          </cell>
          <cell r="E937">
            <v>240</v>
          </cell>
          <cell r="F937">
            <v>504</v>
          </cell>
          <cell r="G937">
            <v>12</v>
          </cell>
          <cell r="H937">
            <v>964469</v>
          </cell>
          <cell r="I937">
            <v>10546036</v>
          </cell>
          <cell r="J937" t="str">
            <v>FU</v>
          </cell>
          <cell r="K937" t="str">
            <v>JUAN HUGO TORRES DORADO</v>
          </cell>
          <cell r="L937" t="str">
            <v>MENSUAL</v>
          </cell>
          <cell r="M937">
            <v>43465</v>
          </cell>
          <cell r="N937">
            <v>43019</v>
          </cell>
          <cell r="O937" t="str">
            <v>COMPRA  CATEGORIA D</v>
          </cell>
          <cell r="P937" t="str">
            <v>VI</v>
          </cell>
          <cell r="Q937">
            <v>504</v>
          </cell>
          <cell r="R937" t="str">
            <v>Popayan</v>
          </cell>
          <cell r="S937" t="str">
            <v>CGR</v>
          </cell>
        </row>
        <row r="938">
          <cell r="A938">
            <v>15683</v>
          </cell>
          <cell r="B938" t="str">
            <v>Activo</v>
          </cell>
          <cell r="C938">
            <v>104755814</v>
          </cell>
          <cell r="D938">
            <v>92806117.670000002</v>
          </cell>
          <cell r="E938">
            <v>240</v>
          </cell>
          <cell r="F938">
            <v>504</v>
          </cell>
          <cell r="G938">
            <v>11</v>
          </cell>
          <cell r="H938">
            <v>772699</v>
          </cell>
          <cell r="I938">
            <v>91492489</v>
          </cell>
          <cell r="J938" t="str">
            <v>FU</v>
          </cell>
          <cell r="K938" t="str">
            <v>OMAR DANIEL SEGURA CARDENAS</v>
          </cell>
          <cell r="L938" t="str">
            <v>MENSUAL</v>
          </cell>
          <cell r="M938">
            <v>43465</v>
          </cell>
          <cell r="N938">
            <v>43059</v>
          </cell>
          <cell r="O938" t="str">
            <v>COMPRA  CATEGORIA D</v>
          </cell>
          <cell r="P938" t="str">
            <v>VI</v>
          </cell>
          <cell r="Q938">
            <v>504</v>
          </cell>
          <cell r="R938" t="str">
            <v>Ibague</v>
          </cell>
          <cell r="S938" t="str">
            <v>CGR</v>
          </cell>
        </row>
        <row r="939">
          <cell r="A939">
            <v>15681</v>
          </cell>
          <cell r="B939" t="str">
            <v>Activo</v>
          </cell>
          <cell r="C939">
            <v>82624304</v>
          </cell>
          <cell r="D939">
            <v>75334110.209999993</v>
          </cell>
          <cell r="E939">
            <v>240</v>
          </cell>
          <cell r="F939">
            <v>503</v>
          </cell>
          <cell r="G939">
            <v>11</v>
          </cell>
          <cell r="H939">
            <v>542804</v>
          </cell>
          <cell r="I939">
            <v>51828100</v>
          </cell>
          <cell r="J939" t="str">
            <v>FU</v>
          </cell>
          <cell r="K939" t="str">
            <v>FLOR ALBA MONTENEGRO RODRIGUEZ</v>
          </cell>
          <cell r="L939" t="str">
            <v>MENSUAL</v>
          </cell>
          <cell r="M939">
            <v>43465</v>
          </cell>
          <cell r="N939">
            <v>42951</v>
          </cell>
          <cell r="O939" t="str">
            <v>COMPRA CATEGORIA C</v>
          </cell>
          <cell r="P939" t="str">
            <v>VI</v>
          </cell>
          <cell r="Q939">
            <v>503</v>
          </cell>
          <cell r="R939" t="str">
            <v>Bogota</v>
          </cell>
          <cell r="S939" t="str">
            <v>CGR</v>
          </cell>
        </row>
        <row r="940">
          <cell r="A940">
            <v>15670</v>
          </cell>
          <cell r="B940" t="str">
            <v>Activo</v>
          </cell>
          <cell r="C940">
            <v>133592382</v>
          </cell>
          <cell r="D940">
            <v>133592382</v>
          </cell>
          <cell r="E940">
            <v>240</v>
          </cell>
          <cell r="F940">
            <v>504</v>
          </cell>
          <cell r="G940">
            <v>0</v>
          </cell>
          <cell r="H940">
            <v>1086570</v>
          </cell>
          <cell r="I940">
            <v>80758719</v>
          </cell>
          <cell r="J940" t="str">
            <v>FU</v>
          </cell>
          <cell r="K940" t="str">
            <v>BYRON DAMIAN ERAZO MENDOZA</v>
          </cell>
          <cell r="L940" t="str">
            <v>MENSUAL</v>
          </cell>
          <cell r="M940">
            <v>43465</v>
          </cell>
          <cell r="N940">
            <v>43397</v>
          </cell>
          <cell r="O940" t="str">
            <v>COMPRA  CATEGORIA D</v>
          </cell>
          <cell r="P940" t="str">
            <v>VI</v>
          </cell>
          <cell r="Q940">
            <v>504</v>
          </cell>
          <cell r="R940" t="str">
            <v>Bogota</v>
          </cell>
          <cell r="S940" t="str">
            <v>CGR</v>
          </cell>
        </row>
        <row r="941">
          <cell r="A941">
            <v>15649</v>
          </cell>
          <cell r="B941" t="str">
            <v>Activo</v>
          </cell>
          <cell r="C941">
            <v>80000000</v>
          </cell>
          <cell r="D941">
            <v>78673295.629999995</v>
          </cell>
          <cell r="E941">
            <v>216</v>
          </cell>
          <cell r="F941">
            <v>505</v>
          </cell>
          <cell r="G941">
            <v>8</v>
          </cell>
          <cell r="H941">
            <v>728213</v>
          </cell>
          <cell r="I941">
            <v>52897477</v>
          </cell>
          <cell r="J941" t="str">
            <v>FU</v>
          </cell>
          <cell r="K941" t="str">
            <v>DIANA CAROLINA CALDERON LOPEZ</v>
          </cell>
          <cell r="L941" t="str">
            <v>MENSUAL</v>
          </cell>
          <cell r="M941">
            <v>43465</v>
          </cell>
          <cell r="N941">
            <v>43137</v>
          </cell>
          <cell r="O941" t="str">
            <v>COMPRA CATEGORIA E</v>
          </cell>
          <cell r="P941" t="str">
            <v>VI</v>
          </cell>
          <cell r="Q941">
            <v>505</v>
          </cell>
          <cell r="R941" t="str">
            <v>Florencia</v>
          </cell>
          <cell r="S941" t="str">
            <v>CGR</v>
          </cell>
        </row>
        <row r="942">
          <cell r="A942">
            <v>15647</v>
          </cell>
          <cell r="B942" t="str">
            <v>Activo</v>
          </cell>
          <cell r="C942">
            <v>4800000</v>
          </cell>
          <cell r="D942">
            <v>2381069.33</v>
          </cell>
          <cell r="E942">
            <v>48</v>
          </cell>
          <cell r="F942">
            <v>561</v>
          </cell>
          <cell r="G942">
            <v>25</v>
          </cell>
          <cell r="H942">
            <v>109350</v>
          </cell>
          <cell r="I942">
            <v>94324866</v>
          </cell>
          <cell r="J942" t="str">
            <v>FU</v>
          </cell>
          <cell r="K942" t="str">
            <v>CRISTIAN ROBERT MARIN VILLA</v>
          </cell>
          <cell r="L942" t="str">
            <v>MENSUAL</v>
          </cell>
          <cell r="M942">
            <v>43465</v>
          </cell>
          <cell r="N942">
            <v>42669</v>
          </cell>
          <cell r="O942" t="str">
            <v>BI HOGAR CATEGORIA A</v>
          </cell>
          <cell r="P942" t="str">
            <v>BI</v>
          </cell>
          <cell r="Q942">
            <v>561</v>
          </cell>
          <cell r="R942" t="str">
            <v>Cartagena</v>
          </cell>
          <cell r="S942" t="str">
            <v>CGR</v>
          </cell>
        </row>
        <row r="943">
          <cell r="A943">
            <v>15644</v>
          </cell>
          <cell r="B943" t="str">
            <v>Activo</v>
          </cell>
          <cell r="C943">
            <v>11238116</v>
          </cell>
          <cell r="D943">
            <v>1179155.8899999999</v>
          </cell>
          <cell r="E943">
            <v>24</v>
          </cell>
          <cell r="F943">
            <v>467</v>
          </cell>
          <cell r="G943">
            <v>22</v>
          </cell>
          <cell r="H943">
            <v>536961</v>
          </cell>
          <cell r="I943">
            <v>39692820</v>
          </cell>
          <cell r="J943" t="str">
            <v>XF</v>
          </cell>
          <cell r="K943" t="str">
            <v>ANA MARÍA ARAUJO CASTRO</v>
          </cell>
          <cell r="L943" t="str">
            <v>MENSUAL</v>
          </cell>
          <cell r="M943">
            <v>43373</v>
          </cell>
          <cell r="N943">
            <v>42668</v>
          </cell>
          <cell r="O943" t="str">
            <v>EXF-BI HOGAR CATEGORIA F</v>
          </cell>
          <cell r="P943" t="str">
            <v>BI</v>
          </cell>
          <cell r="Q943">
            <v>467</v>
          </cell>
          <cell r="R943" t="str">
            <v>Bogota</v>
          </cell>
          <cell r="S943" t="str">
            <v>EXF</v>
          </cell>
        </row>
        <row r="944">
          <cell r="A944">
            <v>15641</v>
          </cell>
          <cell r="B944" t="str">
            <v>Activo</v>
          </cell>
          <cell r="C944">
            <v>7549700</v>
          </cell>
          <cell r="D944">
            <v>3691532.78</v>
          </cell>
          <cell r="E944">
            <v>48</v>
          </cell>
          <cell r="F944">
            <v>561</v>
          </cell>
          <cell r="G944">
            <v>26</v>
          </cell>
          <cell r="H944">
            <v>176838</v>
          </cell>
          <cell r="I944">
            <v>1012327849</v>
          </cell>
          <cell r="J944" t="str">
            <v>FU</v>
          </cell>
          <cell r="K944" t="str">
            <v>LESLY KAREN ESCOBAR AGUIRRE</v>
          </cell>
          <cell r="L944" t="str">
            <v>MENSUAL</v>
          </cell>
          <cell r="M944">
            <v>43496</v>
          </cell>
          <cell r="N944">
            <v>42668</v>
          </cell>
          <cell r="O944" t="str">
            <v>BI HOGAR CATEGORIA A</v>
          </cell>
          <cell r="P944" t="str">
            <v>BI</v>
          </cell>
          <cell r="Q944">
            <v>561</v>
          </cell>
          <cell r="R944" t="str">
            <v>Bogota</v>
          </cell>
          <cell r="S944" t="str">
            <v>FBS</v>
          </cell>
        </row>
        <row r="945">
          <cell r="A945">
            <v>15639</v>
          </cell>
          <cell r="B945" t="str">
            <v>Activo</v>
          </cell>
          <cell r="C945">
            <v>9307642</v>
          </cell>
          <cell r="D945">
            <v>4841923.57</v>
          </cell>
          <cell r="E945">
            <v>48</v>
          </cell>
          <cell r="F945">
            <v>563</v>
          </cell>
          <cell r="G945">
            <v>25</v>
          </cell>
          <cell r="H945">
            <v>226648</v>
          </cell>
          <cell r="I945">
            <v>31161411</v>
          </cell>
          <cell r="J945" t="str">
            <v>FU</v>
          </cell>
          <cell r="K945" t="str">
            <v>LEIDY RIASCOS ANGULO</v>
          </cell>
          <cell r="L945" t="str">
            <v>MENSUAL</v>
          </cell>
          <cell r="M945">
            <v>43465</v>
          </cell>
          <cell r="N945">
            <v>42668</v>
          </cell>
          <cell r="O945" t="str">
            <v>BI HOGAR CATEGORIA C</v>
          </cell>
          <cell r="P945" t="str">
            <v>BI</v>
          </cell>
          <cell r="Q945">
            <v>563</v>
          </cell>
          <cell r="R945" t="str">
            <v>Palmira</v>
          </cell>
          <cell r="S945" t="str">
            <v>CGR</v>
          </cell>
        </row>
        <row r="946">
          <cell r="A946">
            <v>15638</v>
          </cell>
          <cell r="B946" t="str">
            <v>Activo</v>
          </cell>
          <cell r="C946">
            <v>3019900</v>
          </cell>
          <cell r="D946">
            <v>1599859.38</v>
          </cell>
          <cell r="E946">
            <v>48</v>
          </cell>
          <cell r="F946">
            <v>564</v>
          </cell>
          <cell r="G946">
            <v>25</v>
          </cell>
          <cell r="H946">
            <v>76305</v>
          </cell>
          <cell r="I946">
            <v>17326470</v>
          </cell>
          <cell r="J946" t="str">
            <v>FU</v>
          </cell>
          <cell r="K946" t="str">
            <v>YESID LANDAETA ESPINOSA</v>
          </cell>
          <cell r="L946" t="str">
            <v>MENSUAL</v>
          </cell>
          <cell r="M946">
            <v>43465</v>
          </cell>
          <cell r="N946">
            <v>42668</v>
          </cell>
          <cell r="O946" t="str">
            <v>BI HOGAR CATEGORIA D</v>
          </cell>
          <cell r="P946" t="str">
            <v>BI</v>
          </cell>
          <cell r="Q946">
            <v>564</v>
          </cell>
          <cell r="R946" t="str">
            <v>Bogota</v>
          </cell>
          <cell r="S946" t="str">
            <v>CGR</v>
          </cell>
        </row>
        <row r="947">
          <cell r="A947">
            <v>15637</v>
          </cell>
          <cell r="B947" t="str">
            <v>Activo</v>
          </cell>
          <cell r="C947">
            <v>6000000</v>
          </cell>
          <cell r="D947">
            <v>2030226.69</v>
          </cell>
          <cell r="E947">
            <v>36</v>
          </cell>
          <cell r="F947">
            <v>564</v>
          </cell>
          <cell r="G947">
            <v>25</v>
          </cell>
          <cell r="H947">
            <v>193391</v>
          </cell>
          <cell r="I947">
            <v>98395747</v>
          </cell>
          <cell r="J947" t="str">
            <v>FU</v>
          </cell>
          <cell r="K947" t="str">
            <v>OSCAR DARIO BENAVIDES GUERRERO</v>
          </cell>
          <cell r="L947" t="str">
            <v>MENSUAL</v>
          </cell>
          <cell r="M947">
            <v>43465</v>
          </cell>
          <cell r="N947">
            <v>42669</v>
          </cell>
          <cell r="O947" t="str">
            <v>BI HOGAR CATEGORIA D</v>
          </cell>
          <cell r="P947" t="str">
            <v>BI</v>
          </cell>
          <cell r="Q947">
            <v>564</v>
          </cell>
          <cell r="R947" t="str">
            <v>Pasto</v>
          </cell>
          <cell r="S947" t="str">
            <v>CGR</v>
          </cell>
        </row>
        <row r="948">
          <cell r="A948">
            <v>15635</v>
          </cell>
          <cell r="B948" t="str">
            <v>Activo</v>
          </cell>
          <cell r="C948">
            <v>2500000</v>
          </cell>
          <cell r="D948">
            <v>1286764.43</v>
          </cell>
          <cell r="E948">
            <v>48</v>
          </cell>
          <cell r="F948">
            <v>562</v>
          </cell>
          <cell r="G948">
            <v>25</v>
          </cell>
          <cell r="H948">
            <v>59737</v>
          </cell>
          <cell r="I948">
            <v>74282463</v>
          </cell>
          <cell r="J948" t="str">
            <v>FU</v>
          </cell>
          <cell r="K948" t="str">
            <v>VICTOR MIGUEL SALCEDO ALFONSO</v>
          </cell>
          <cell r="L948" t="str">
            <v>MENSUAL</v>
          </cell>
          <cell r="M948">
            <v>43465</v>
          </cell>
          <cell r="N948">
            <v>42668</v>
          </cell>
          <cell r="O948" t="str">
            <v>BI HOGAR CATEGORIA B</v>
          </cell>
          <cell r="P948" t="str">
            <v>BI</v>
          </cell>
          <cell r="Q948">
            <v>562</v>
          </cell>
          <cell r="R948" t="str">
            <v>Soacha</v>
          </cell>
          <cell r="S948" t="str">
            <v>FBS</v>
          </cell>
        </row>
        <row r="949">
          <cell r="A949">
            <v>15633</v>
          </cell>
          <cell r="B949" t="str">
            <v>Activo</v>
          </cell>
          <cell r="C949">
            <v>10617607</v>
          </cell>
          <cell r="D949">
            <v>3632698.32</v>
          </cell>
          <cell r="E949">
            <v>36</v>
          </cell>
          <cell r="F949">
            <v>565</v>
          </cell>
          <cell r="G949">
            <v>25</v>
          </cell>
          <cell r="H949">
            <v>347565</v>
          </cell>
          <cell r="I949">
            <v>79126778</v>
          </cell>
          <cell r="J949" t="str">
            <v>FU</v>
          </cell>
          <cell r="K949" t="str">
            <v>Victor Chitiva Acosta</v>
          </cell>
          <cell r="L949" t="str">
            <v>MENSUAL</v>
          </cell>
          <cell r="M949">
            <v>43465</v>
          </cell>
          <cell r="N949">
            <v>42669</v>
          </cell>
          <cell r="O949" t="str">
            <v>BI HOGAR CATEGORIA E</v>
          </cell>
          <cell r="P949" t="str">
            <v>BI</v>
          </cell>
          <cell r="Q949">
            <v>565</v>
          </cell>
          <cell r="R949" t="str">
            <v>Engativa</v>
          </cell>
          <cell r="S949" t="str">
            <v>CGR</v>
          </cell>
        </row>
        <row r="950">
          <cell r="A950">
            <v>15628</v>
          </cell>
          <cell r="B950" t="str">
            <v>Activo</v>
          </cell>
          <cell r="C950">
            <v>8435615</v>
          </cell>
          <cell r="D950">
            <v>4468989.21</v>
          </cell>
          <cell r="E950">
            <v>48</v>
          </cell>
          <cell r="F950">
            <v>564</v>
          </cell>
          <cell r="G950">
            <v>25</v>
          </cell>
          <cell r="H950">
            <v>213146</v>
          </cell>
          <cell r="I950">
            <v>55151523</v>
          </cell>
          <cell r="J950" t="str">
            <v>FU</v>
          </cell>
          <cell r="K950" t="str">
            <v>GLORIA CONSTANZA ALARCON CASTAÑEDA</v>
          </cell>
          <cell r="L950" t="str">
            <v>MENSUAL</v>
          </cell>
          <cell r="M950">
            <v>43465</v>
          </cell>
          <cell r="N950">
            <v>42668</v>
          </cell>
          <cell r="O950" t="str">
            <v>BI HOGAR CATEGORIA D</v>
          </cell>
          <cell r="P950" t="str">
            <v>BI</v>
          </cell>
          <cell r="Q950">
            <v>564</v>
          </cell>
          <cell r="R950" t="str">
            <v>Bogota</v>
          </cell>
          <cell r="S950" t="str">
            <v>CGR</v>
          </cell>
        </row>
        <row r="951">
          <cell r="A951">
            <v>15625</v>
          </cell>
          <cell r="B951" t="str">
            <v>Activo</v>
          </cell>
          <cell r="C951">
            <v>4207000</v>
          </cell>
          <cell r="D951">
            <v>2232143.7200000002</v>
          </cell>
          <cell r="E951">
            <v>48</v>
          </cell>
          <cell r="F951">
            <v>564</v>
          </cell>
          <cell r="G951">
            <v>25</v>
          </cell>
          <cell r="H951">
            <v>106462</v>
          </cell>
          <cell r="I951">
            <v>79467559</v>
          </cell>
          <cell r="J951" t="str">
            <v>FU</v>
          </cell>
          <cell r="K951" t="str">
            <v>JAIRO ARMANDO DOMINGUEZ CLAVIJO</v>
          </cell>
          <cell r="L951" t="str">
            <v>MENSUAL</v>
          </cell>
          <cell r="M951">
            <v>43465</v>
          </cell>
          <cell r="N951">
            <v>42668</v>
          </cell>
          <cell r="O951" t="str">
            <v>BI HOGAR CATEGORIA D</v>
          </cell>
          <cell r="P951" t="str">
            <v>BI</v>
          </cell>
          <cell r="Q951">
            <v>564</v>
          </cell>
          <cell r="R951" t="str">
            <v>Bogota</v>
          </cell>
          <cell r="S951" t="str">
            <v>CGR</v>
          </cell>
        </row>
        <row r="952">
          <cell r="A952">
            <v>15623</v>
          </cell>
          <cell r="B952" t="str">
            <v>Activo</v>
          </cell>
          <cell r="C952">
            <v>4000000</v>
          </cell>
          <cell r="D952">
            <v>2084118.42</v>
          </cell>
          <cell r="E952">
            <v>48</v>
          </cell>
          <cell r="F952">
            <v>563</v>
          </cell>
          <cell r="G952">
            <v>25</v>
          </cell>
          <cell r="H952">
            <v>97557</v>
          </cell>
          <cell r="I952">
            <v>20369550</v>
          </cell>
          <cell r="J952" t="str">
            <v>FU</v>
          </cell>
          <cell r="K952" t="str">
            <v>RUTH ARLEY TRIANA RUBIO</v>
          </cell>
          <cell r="L952" t="str">
            <v>MENSUAL</v>
          </cell>
          <cell r="M952">
            <v>43465</v>
          </cell>
          <cell r="N952">
            <v>42668</v>
          </cell>
          <cell r="O952" t="str">
            <v>BI HOGAR CATEGORIA C</v>
          </cell>
          <cell r="P952" t="str">
            <v>BI</v>
          </cell>
          <cell r="Q952">
            <v>563</v>
          </cell>
          <cell r="R952" t="str">
            <v>Tenjo</v>
          </cell>
          <cell r="S952" t="str">
            <v>CGR</v>
          </cell>
        </row>
        <row r="953">
          <cell r="A953">
            <v>15622</v>
          </cell>
          <cell r="B953" t="str">
            <v>Activo</v>
          </cell>
          <cell r="C953">
            <v>5000000</v>
          </cell>
          <cell r="D953">
            <v>1404375.3</v>
          </cell>
          <cell r="E953">
            <v>4</v>
          </cell>
          <cell r="F953">
            <v>465</v>
          </cell>
          <cell r="G953">
            <v>3</v>
          </cell>
          <cell r="H953">
            <v>1455194</v>
          </cell>
          <cell r="I953">
            <v>1047364194</v>
          </cell>
          <cell r="J953" t="str">
            <v>XF</v>
          </cell>
          <cell r="K953" t="str">
            <v>GUSTAVO ALBERTO HERNANDEZ SABALZA</v>
          </cell>
          <cell r="L953" t="str">
            <v>SEMESTRAL</v>
          </cell>
          <cell r="M953">
            <v>43404</v>
          </cell>
          <cell r="N953">
            <v>42668</v>
          </cell>
          <cell r="O953" t="str">
            <v>EXF-BI HOGAR CATEGORIA D</v>
          </cell>
          <cell r="P953" t="str">
            <v>BI</v>
          </cell>
          <cell r="Q953">
            <v>465</v>
          </cell>
          <cell r="R953" t="str">
            <v>Cartagena</v>
          </cell>
          <cell r="S953" t="str">
            <v>EXF</v>
          </cell>
        </row>
        <row r="954">
          <cell r="A954">
            <v>15619</v>
          </cell>
          <cell r="B954" t="str">
            <v>Activo</v>
          </cell>
          <cell r="C954">
            <v>7790841</v>
          </cell>
          <cell r="D954">
            <v>3818818.28</v>
          </cell>
          <cell r="E954">
            <v>48</v>
          </cell>
          <cell r="F954">
            <v>561</v>
          </cell>
          <cell r="G954">
            <v>26</v>
          </cell>
          <cell r="H954">
            <v>182911</v>
          </cell>
          <cell r="I954">
            <v>71664062</v>
          </cell>
          <cell r="J954" t="str">
            <v>FU</v>
          </cell>
          <cell r="K954" t="str">
            <v>JESUS ANTONIO OSPINA GIRALDO</v>
          </cell>
          <cell r="L954" t="str">
            <v>MENSUAL</v>
          </cell>
          <cell r="M954">
            <v>43496</v>
          </cell>
          <cell r="N954">
            <v>42668</v>
          </cell>
          <cell r="O954" t="str">
            <v>BI HOGAR CATEGORIA A</v>
          </cell>
          <cell r="P954" t="str">
            <v>BI</v>
          </cell>
          <cell r="Q954">
            <v>561</v>
          </cell>
          <cell r="R954" t="str">
            <v>Medellin</v>
          </cell>
          <cell r="S954" t="str">
            <v>CGR</v>
          </cell>
        </row>
        <row r="955">
          <cell r="A955">
            <v>15609</v>
          </cell>
          <cell r="B955" t="str">
            <v>Activo</v>
          </cell>
          <cell r="C955">
            <v>133592382</v>
          </cell>
          <cell r="D955">
            <v>132849604.06999999</v>
          </cell>
          <cell r="E955">
            <v>240</v>
          </cell>
          <cell r="F955">
            <v>504</v>
          </cell>
          <cell r="G955">
            <v>3</v>
          </cell>
          <cell r="H955">
            <v>1086570</v>
          </cell>
          <cell r="I955">
            <v>75034117</v>
          </cell>
          <cell r="J955" t="str">
            <v>FU</v>
          </cell>
          <cell r="K955" t="str">
            <v>JORGE HERNAN CARVAJAL CIFUENTES</v>
          </cell>
          <cell r="L955" t="str">
            <v>MENSUAL</v>
          </cell>
          <cell r="M955">
            <v>43465</v>
          </cell>
          <cell r="N955">
            <v>43308</v>
          </cell>
          <cell r="O955" t="str">
            <v>COMPRA  CATEGORIA D</v>
          </cell>
          <cell r="P955" t="str">
            <v>VI</v>
          </cell>
          <cell r="Q955">
            <v>504</v>
          </cell>
          <cell r="R955" t="str">
            <v>Manizales</v>
          </cell>
          <cell r="S955" t="str">
            <v>CGR</v>
          </cell>
        </row>
        <row r="956">
          <cell r="A956">
            <v>15607</v>
          </cell>
          <cell r="B956" t="str">
            <v>Activo</v>
          </cell>
          <cell r="C956">
            <v>126149607</v>
          </cell>
          <cell r="D956">
            <v>117156658.95999999</v>
          </cell>
          <cell r="E956">
            <v>240</v>
          </cell>
          <cell r="F956">
            <v>504</v>
          </cell>
          <cell r="G956">
            <v>12</v>
          </cell>
          <cell r="H956">
            <v>976692</v>
          </cell>
          <cell r="I956">
            <v>73077150</v>
          </cell>
          <cell r="J956" t="str">
            <v>FU</v>
          </cell>
          <cell r="K956" t="str">
            <v>HUMBERTO ENRIQUE CAICEDO PEREA</v>
          </cell>
          <cell r="L956" t="str">
            <v>MENSUAL</v>
          </cell>
          <cell r="M956">
            <v>43465</v>
          </cell>
          <cell r="N956">
            <v>43033</v>
          </cell>
          <cell r="O956" t="str">
            <v>COMPRA  CATEGORIA D</v>
          </cell>
          <cell r="P956" t="str">
            <v>VI</v>
          </cell>
          <cell r="Q956">
            <v>504</v>
          </cell>
          <cell r="R956" t="str">
            <v>Bucaramanga</v>
          </cell>
          <cell r="S956" t="str">
            <v>CGR</v>
          </cell>
        </row>
        <row r="957">
          <cell r="A957">
            <v>15580</v>
          </cell>
          <cell r="B957" t="str">
            <v>Activo</v>
          </cell>
          <cell r="C957">
            <v>5000000</v>
          </cell>
          <cell r="D957">
            <v>2448784.04</v>
          </cell>
          <cell r="E957">
            <v>48</v>
          </cell>
          <cell r="F957">
            <v>561</v>
          </cell>
          <cell r="G957">
            <v>26</v>
          </cell>
          <cell r="H957">
            <v>117306</v>
          </cell>
          <cell r="I957">
            <v>5711531</v>
          </cell>
          <cell r="J957" t="str">
            <v>FU</v>
          </cell>
          <cell r="K957" t="str">
            <v>EUGENIO MOSQUERA OVALLE</v>
          </cell>
          <cell r="L957" t="str">
            <v>MENSUAL</v>
          </cell>
          <cell r="M957">
            <v>43465</v>
          </cell>
          <cell r="N957">
            <v>42640</v>
          </cell>
          <cell r="O957" t="str">
            <v>BI HOGAR CATEGORIA A</v>
          </cell>
          <cell r="P957" t="str">
            <v>BI</v>
          </cell>
          <cell r="Q957">
            <v>561</v>
          </cell>
          <cell r="R957" t="str">
            <v>Bosa</v>
          </cell>
          <cell r="S957" t="str">
            <v>CGR</v>
          </cell>
        </row>
        <row r="958">
          <cell r="A958">
            <v>15573</v>
          </cell>
          <cell r="B958" t="str">
            <v>Activo</v>
          </cell>
          <cell r="C958">
            <v>7958900</v>
          </cell>
          <cell r="D958">
            <v>2477961.94</v>
          </cell>
          <cell r="E958">
            <v>36</v>
          </cell>
          <cell r="F958">
            <v>465</v>
          </cell>
          <cell r="G958">
            <v>26</v>
          </cell>
          <cell r="H958">
            <v>262834</v>
          </cell>
          <cell r="I958">
            <v>59833594</v>
          </cell>
          <cell r="J958" t="str">
            <v>XF</v>
          </cell>
          <cell r="K958" t="str">
            <v>SANDRA MILENA PANTOJA MUNOZ</v>
          </cell>
          <cell r="L958" t="str">
            <v>MENSUAL</v>
          </cell>
          <cell r="M958">
            <v>43465</v>
          </cell>
          <cell r="N958">
            <v>42640</v>
          </cell>
          <cell r="O958" t="str">
            <v>EXF-BI HOGAR CATEGORIA D</v>
          </cell>
          <cell r="P958" t="str">
            <v>BI</v>
          </cell>
          <cell r="Q958">
            <v>465</v>
          </cell>
          <cell r="R958" t="str">
            <v>Pasto</v>
          </cell>
          <cell r="S958" t="str">
            <v>EXF</v>
          </cell>
        </row>
        <row r="959">
          <cell r="A959">
            <v>15564</v>
          </cell>
          <cell r="B959" t="str">
            <v>Activo</v>
          </cell>
          <cell r="C959">
            <v>5000000</v>
          </cell>
          <cell r="D959">
            <v>1548354.49</v>
          </cell>
          <cell r="E959">
            <v>36</v>
          </cell>
          <cell r="F959">
            <v>546</v>
          </cell>
          <cell r="G959">
            <v>26</v>
          </cell>
          <cell r="H959">
            <v>161566</v>
          </cell>
          <cell r="I959">
            <v>51654945</v>
          </cell>
          <cell r="J959" t="str">
            <v>FU</v>
          </cell>
          <cell r="K959" t="str">
            <v>MARTHA LUCIA PULIDO DIAZ</v>
          </cell>
          <cell r="L959" t="str">
            <v>MENSUAL</v>
          </cell>
          <cell r="M959">
            <v>43465</v>
          </cell>
          <cell r="N959">
            <v>42640</v>
          </cell>
          <cell r="O959" t="str">
            <v>BI RECREACION  CATEGORIA D</v>
          </cell>
          <cell r="P959" t="str">
            <v>BI</v>
          </cell>
          <cell r="Q959">
            <v>546</v>
          </cell>
          <cell r="R959" t="str">
            <v>Bogota</v>
          </cell>
          <cell r="S959" t="str">
            <v>CGR</v>
          </cell>
        </row>
        <row r="960">
          <cell r="A960">
            <v>15561</v>
          </cell>
          <cell r="B960" t="str">
            <v>Activo</v>
          </cell>
          <cell r="C960">
            <v>4000000</v>
          </cell>
          <cell r="D960">
            <v>2036870.87</v>
          </cell>
          <cell r="E960">
            <v>48</v>
          </cell>
          <cell r="F960">
            <v>564</v>
          </cell>
          <cell r="G960">
            <v>26</v>
          </cell>
          <cell r="H960">
            <v>101190</v>
          </cell>
          <cell r="I960">
            <v>79349947</v>
          </cell>
          <cell r="J960" t="str">
            <v>FU</v>
          </cell>
          <cell r="K960" t="str">
            <v>JUAN CARLOS MORALES HOYOS</v>
          </cell>
          <cell r="L960" t="str">
            <v>MENSUAL</v>
          </cell>
          <cell r="M960">
            <v>43465</v>
          </cell>
          <cell r="N960">
            <v>42640</v>
          </cell>
          <cell r="O960" t="str">
            <v>BI HOGAR CATEGORIA D</v>
          </cell>
          <cell r="P960" t="str">
            <v>BI</v>
          </cell>
          <cell r="Q960">
            <v>564</v>
          </cell>
          <cell r="R960" t="str">
            <v>Bogota</v>
          </cell>
          <cell r="S960" t="str">
            <v>CGR</v>
          </cell>
        </row>
        <row r="961">
          <cell r="A961">
            <v>15556</v>
          </cell>
          <cell r="B961" t="str">
            <v>Activo</v>
          </cell>
          <cell r="C961">
            <v>4600000</v>
          </cell>
          <cell r="D961">
            <v>2165262.64</v>
          </cell>
          <cell r="E961">
            <v>48</v>
          </cell>
          <cell r="F961">
            <v>561</v>
          </cell>
          <cell r="G961">
            <v>26</v>
          </cell>
          <cell r="H961">
            <v>103724</v>
          </cell>
          <cell r="I961">
            <v>42546756</v>
          </cell>
          <cell r="J961" t="str">
            <v>FU</v>
          </cell>
          <cell r="K961" t="str">
            <v>Luz Nelcy Alba Montalvo</v>
          </cell>
          <cell r="L961" t="str">
            <v>MENSUAL</v>
          </cell>
          <cell r="M961">
            <v>43465</v>
          </cell>
          <cell r="N961">
            <v>42640</v>
          </cell>
          <cell r="O961" t="str">
            <v>BI HOGAR CATEGORIA A</v>
          </cell>
          <cell r="P961" t="str">
            <v>BI</v>
          </cell>
          <cell r="Q961">
            <v>561</v>
          </cell>
          <cell r="R961" t="str">
            <v>P.Inirida-S.Felipe-</v>
          </cell>
          <cell r="S961" t="str">
            <v>CGR</v>
          </cell>
        </row>
        <row r="962">
          <cell r="A962">
            <v>15555</v>
          </cell>
          <cell r="B962" t="str">
            <v>Activo</v>
          </cell>
          <cell r="C962">
            <v>3900000</v>
          </cell>
          <cell r="D962">
            <v>2246914.15</v>
          </cell>
          <cell r="E962">
            <v>48</v>
          </cell>
          <cell r="F962">
            <v>564</v>
          </cell>
          <cell r="G962">
            <v>23</v>
          </cell>
          <cell r="H962">
            <v>98777</v>
          </cell>
          <cell r="I962">
            <v>72011615</v>
          </cell>
          <cell r="J962" t="str">
            <v>FU</v>
          </cell>
          <cell r="K962" t="str">
            <v>PEDRO MIGUEL GOENAGA CONSUEGRA</v>
          </cell>
          <cell r="L962" t="str">
            <v>MENSUAL</v>
          </cell>
          <cell r="M962">
            <v>43373</v>
          </cell>
          <cell r="N962">
            <v>42640</v>
          </cell>
          <cell r="O962" t="str">
            <v>BI HOGAR CATEGORIA D</v>
          </cell>
          <cell r="P962" t="str">
            <v>BI</v>
          </cell>
          <cell r="Q962">
            <v>564</v>
          </cell>
          <cell r="R962" t="str">
            <v>Bogota</v>
          </cell>
          <cell r="S962" t="str">
            <v>CGR</v>
          </cell>
        </row>
        <row r="963">
          <cell r="A963">
            <v>15553</v>
          </cell>
          <cell r="B963" t="str">
            <v>Activo</v>
          </cell>
          <cell r="C963">
            <v>5350000</v>
          </cell>
          <cell r="D963">
            <v>2796693.16</v>
          </cell>
          <cell r="E963">
            <v>4</v>
          </cell>
          <cell r="F963">
            <v>563</v>
          </cell>
          <cell r="G963">
            <v>2</v>
          </cell>
          <cell r="H963">
            <v>1477523</v>
          </cell>
          <cell r="I963">
            <v>79966171</v>
          </cell>
          <cell r="J963" t="str">
            <v>XF</v>
          </cell>
          <cell r="K963" t="str">
            <v>JOHN LEONARDO ACOSTA</v>
          </cell>
          <cell r="L963" t="str">
            <v>SEMESTRAL</v>
          </cell>
          <cell r="M963">
            <v>43190</v>
          </cell>
          <cell r="N963">
            <v>42640</v>
          </cell>
          <cell r="O963" t="str">
            <v>BI HOGAR CATEGORIA C</v>
          </cell>
          <cell r="P963" t="str">
            <v>BI</v>
          </cell>
          <cell r="Q963">
            <v>563</v>
          </cell>
          <cell r="R963" t="str">
            <v>Bogota</v>
          </cell>
          <cell r="S963" t="str">
            <v>EXF</v>
          </cell>
        </row>
        <row r="964">
          <cell r="A964">
            <v>15549</v>
          </cell>
          <cell r="B964" t="str">
            <v>Activo</v>
          </cell>
          <cell r="C964">
            <v>9746962</v>
          </cell>
          <cell r="D964">
            <v>3828576.89</v>
          </cell>
          <cell r="E964">
            <v>48</v>
          </cell>
          <cell r="F964">
            <v>449</v>
          </cell>
          <cell r="G964">
            <v>25</v>
          </cell>
          <cell r="H964">
            <v>189335</v>
          </cell>
          <cell r="I964">
            <v>91525037</v>
          </cell>
          <cell r="J964" t="str">
            <v>XF</v>
          </cell>
          <cell r="K964" t="str">
            <v>NELSON ALBERTO SANABRIA ARENAS</v>
          </cell>
          <cell r="L964" t="str">
            <v>MENSUAL</v>
          </cell>
          <cell r="M964">
            <v>43434</v>
          </cell>
          <cell r="N964">
            <v>42640</v>
          </cell>
          <cell r="O964" t="str">
            <v>EXF-BI RECREACION  CATEGORIA D</v>
          </cell>
          <cell r="P964" t="str">
            <v>BI</v>
          </cell>
          <cell r="Q964">
            <v>449</v>
          </cell>
          <cell r="R964" t="str">
            <v>Bogota</v>
          </cell>
          <cell r="S964" t="str">
            <v>EXF</v>
          </cell>
        </row>
        <row r="965">
          <cell r="A965">
            <v>15548</v>
          </cell>
          <cell r="B965" t="str">
            <v>Activo</v>
          </cell>
          <cell r="C965">
            <v>4249800</v>
          </cell>
          <cell r="D965">
            <v>2643360.16</v>
          </cell>
          <cell r="E965">
            <v>48</v>
          </cell>
          <cell r="F965">
            <v>565</v>
          </cell>
          <cell r="G965">
            <v>21</v>
          </cell>
          <cell r="H965">
            <v>109454</v>
          </cell>
          <cell r="I965">
            <v>45473331</v>
          </cell>
          <cell r="J965" t="str">
            <v>FU</v>
          </cell>
          <cell r="K965" t="str">
            <v>GUADALUPE EUGENIA MUÑOZ REZA</v>
          </cell>
          <cell r="L965" t="str">
            <v>MENSUAL</v>
          </cell>
          <cell r="M965">
            <v>43312</v>
          </cell>
          <cell r="N965">
            <v>42640</v>
          </cell>
          <cell r="O965" t="str">
            <v>BI HOGAR CATEGORIA E</v>
          </cell>
          <cell r="P965" t="str">
            <v>BI</v>
          </cell>
          <cell r="Q965">
            <v>565</v>
          </cell>
          <cell r="R965" t="str">
            <v>Sincelejo</v>
          </cell>
          <cell r="S965" t="str">
            <v>CGR</v>
          </cell>
        </row>
        <row r="966">
          <cell r="A966">
            <v>15546</v>
          </cell>
          <cell r="B966" t="str">
            <v>Activo</v>
          </cell>
          <cell r="C966">
            <v>6000000</v>
          </cell>
          <cell r="D966">
            <v>2999679.28</v>
          </cell>
          <cell r="E966">
            <v>48</v>
          </cell>
          <cell r="F966">
            <v>563</v>
          </cell>
          <cell r="G966">
            <v>26</v>
          </cell>
          <cell r="H966">
            <v>146349</v>
          </cell>
          <cell r="I966">
            <v>20795037</v>
          </cell>
          <cell r="J966" t="str">
            <v>FU</v>
          </cell>
          <cell r="K966" t="str">
            <v>ANA PILAR PINTO CAO</v>
          </cell>
          <cell r="L966" t="str">
            <v>MENSUAL</v>
          </cell>
          <cell r="M966">
            <v>43465</v>
          </cell>
          <cell r="N966">
            <v>42640</v>
          </cell>
          <cell r="O966" t="str">
            <v>BI HOGAR CATEGORIA C</v>
          </cell>
          <cell r="P966" t="str">
            <v>BI</v>
          </cell>
          <cell r="Q966">
            <v>563</v>
          </cell>
          <cell r="R966" t="str">
            <v>Bogota</v>
          </cell>
          <cell r="S966" t="str">
            <v>CGR</v>
          </cell>
        </row>
        <row r="967">
          <cell r="A967">
            <v>15542</v>
          </cell>
          <cell r="B967" t="str">
            <v>Activo</v>
          </cell>
          <cell r="C967">
            <v>7370700</v>
          </cell>
          <cell r="D967">
            <v>2282504.81</v>
          </cell>
          <cell r="E967">
            <v>36</v>
          </cell>
          <cell r="F967">
            <v>546</v>
          </cell>
          <cell r="G967">
            <v>26</v>
          </cell>
          <cell r="H967">
            <v>238173</v>
          </cell>
          <cell r="I967">
            <v>12188450</v>
          </cell>
          <cell r="J967" t="str">
            <v>FU</v>
          </cell>
          <cell r="K967" t="str">
            <v>FRANCISCO MACIAS PLATA</v>
          </cell>
          <cell r="L967" t="str">
            <v>MENSUAL</v>
          </cell>
          <cell r="M967">
            <v>43465</v>
          </cell>
          <cell r="N967">
            <v>42640</v>
          </cell>
          <cell r="O967" t="str">
            <v>BI RECREACION  CATEGORIA D</v>
          </cell>
          <cell r="P967" t="str">
            <v>BI</v>
          </cell>
          <cell r="Q967">
            <v>546</v>
          </cell>
          <cell r="R967" t="str">
            <v>Bogota</v>
          </cell>
          <cell r="S967" t="str">
            <v>CGR</v>
          </cell>
        </row>
        <row r="968">
          <cell r="A968">
            <v>15537</v>
          </cell>
          <cell r="B968" t="str">
            <v>Activo</v>
          </cell>
          <cell r="C968">
            <v>5500000</v>
          </cell>
          <cell r="D968">
            <v>2513446.62</v>
          </cell>
          <cell r="E968">
            <v>48</v>
          </cell>
          <cell r="F968">
            <v>561</v>
          </cell>
          <cell r="G968">
            <v>27</v>
          </cell>
          <cell r="H968">
            <v>120403</v>
          </cell>
          <cell r="I968">
            <v>1022349928</v>
          </cell>
          <cell r="J968" t="str">
            <v>FU</v>
          </cell>
          <cell r="K968" t="str">
            <v>DIANA MAYERLI LEON CASTRO</v>
          </cell>
          <cell r="L968" t="str">
            <v>MENSUAL</v>
          </cell>
          <cell r="M968">
            <v>43496</v>
          </cell>
          <cell r="N968">
            <v>42640</v>
          </cell>
          <cell r="O968" t="str">
            <v>BI HOGAR CATEGORIA A</v>
          </cell>
          <cell r="P968" t="str">
            <v>BI</v>
          </cell>
          <cell r="Q968">
            <v>561</v>
          </cell>
          <cell r="R968" t="str">
            <v>Bogota</v>
          </cell>
          <cell r="S968" t="str">
            <v>FBS</v>
          </cell>
        </row>
        <row r="969">
          <cell r="A969">
            <v>15536</v>
          </cell>
          <cell r="B969" t="str">
            <v>Activo</v>
          </cell>
          <cell r="C969">
            <v>8342393</v>
          </cell>
          <cell r="D969">
            <v>3955655.34</v>
          </cell>
          <cell r="E969">
            <v>48</v>
          </cell>
          <cell r="F969">
            <v>562</v>
          </cell>
          <cell r="G969">
            <v>27</v>
          </cell>
          <cell r="H969">
            <v>199831</v>
          </cell>
          <cell r="I969">
            <v>1013591471</v>
          </cell>
          <cell r="J969" t="str">
            <v>FU</v>
          </cell>
          <cell r="K969" t="str">
            <v>JOHANA CATHERINE CARRANZA BARBOSA</v>
          </cell>
          <cell r="L969" t="str">
            <v>MENSUAL</v>
          </cell>
          <cell r="M969">
            <v>43496</v>
          </cell>
          <cell r="N969">
            <v>42640</v>
          </cell>
          <cell r="O969" t="str">
            <v>BI HOGAR CATEGORIA B</v>
          </cell>
          <cell r="P969" t="str">
            <v>BI</v>
          </cell>
          <cell r="Q969">
            <v>562</v>
          </cell>
          <cell r="R969" t="str">
            <v>Bogota</v>
          </cell>
          <cell r="S969" t="str">
            <v>FBS</v>
          </cell>
        </row>
        <row r="970">
          <cell r="A970">
            <v>15533</v>
          </cell>
          <cell r="B970" t="str">
            <v>Activo</v>
          </cell>
          <cell r="C970">
            <v>126149607</v>
          </cell>
          <cell r="D970">
            <v>124240385.02</v>
          </cell>
          <cell r="E970">
            <v>240</v>
          </cell>
          <cell r="F970">
            <v>504</v>
          </cell>
          <cell r="G970">
            <v>8</v>
          </cell>
          <cell r="H970">
            <v>1025946</v>
          </cell>
          <cell r="I970">
            <v>4615289</v>
          </cell>
          <cell r="J970" t="str">
            <v>FU</v>
          </cell>
          <cell r="K970" t="str">
            <v>OSCAR DIAZ BETANCUR</v>
          </cell>
          <cell r="L970" t="str">
            <v>MENSUAL</v>
          </cell>
          <cell r="M970">
            <v>43465</v>
          </cell>
          <cell r="N970">
            <v>43136</v>
          </cell>
          <cell r="O970" t="str">
            <v>COMPRA  CATEGORIA D</v>
          </cell>
          <cell r="P970" t="str">
            <v>VI</v>
          </cell>
          <cell r="Q970">
            <v>504</v>
          </cell>
          <cell r="R970" t="str">
            <v>Quibdo</v>
          </cell>
          <cell r="S970" t="str">
            <v>CGR</v>
          </cell>
        </row>
        <row r="971">
          <cell r="A971">
            <v>15532</v>
          </cell>
          <cell r="B971" t="str">
            <v>Activo</v>
          </cell>
          <cell r="C971">
            <v>5000000</v>
          </cell>
          <cell r="D971">
            <v>2344325.6800000002</v>
          </cell>
          <cell r="E971">
            <v>48</v>
          </cell>
          <cell r="F971">
            <v>561</v>
          </cell>
          <cell r="G971">
            <v>27</v>
          </cell>
          <cell r="H971">
            <v>117384</v>
          </cell>
          <cell r="I971">
            <v>28612508</v>
          </cell>
          <cell r="J971" t="str">
            <v>FU</v>
          </cell>
          <cell r="K971" t="str">
            <v>LUZ NEYLA CHARRY TORRES</v>
          </cell>
          <cell r="L971" t="str">
            <v>MENSUAL</v>
          </cell>
          <cell r="M971">
            <v>43496</v>
          </cell>
          <cell r="N971">
            <v>42640</v>
          </cell>
          <cell r="O971" t="str">
            <v>BI HOGAR CATEGORIA A</v>
          </cell>
          <cell r="P971" t="str">
            <v>BI</v>
          </cell>
          <cell r="Q971">
            <v>561</v>
          </cell>
          <cell r="R971" t="str">
            <v>Engativa</v>
          </cell>
          <cell r="S971" t="str">
            <v>FBS</v>
          </cell>
        </row>
        <row r="972">
          <cell r="A972">
            <v>15530</v>
          </cell>
          <cell r="B972" t="str">
            <v>Activo</v>
          </cell>
          <cell r="C972">
            <v>3800000</v>
          </cell>
          <cell r="D972">
            <v>1878000.5</v>
          </cell>
          <cell r="E972">
            <v>48</v>
          </cell>
          <cell r="F972">
            <v>544</v>
          </cell>
          <cell r="G972">
            <v>26</v>
          </cell>
          <cell r="H972">
            <v>90802</v>
          </cell>
          <cell r="I972">
            <v>79685889</v>
          </cell>
          <cell r="J972" t="str">
            <v>FU</v>
          </cell>
          <cell r="K972" t="str">
            <v>WILLIAM HERNAN CORSO CORREA</v>
          </cell>
          <cell r="L972" t="str">
            <v>MENSUAL</v>
          </cell>
          <cell r="M972">
            <v>43465</v>
          </cell>
          <cell r="N972">
            <v>42640</v>
          </cell>
          <cell r="O972" t="str">
            <v>BI RECREACION  CATEGORIA B</v>
          </cell>
          <cell r="P972" t="str">
            <v>BI</v>
          </cell>
          <cell r="Q972">
            <v>544</v>
          </cell>
          <cell r="R972" t="str">
            <v>Bogota</v>
          </cell>
          <cell r="S972" t="str">
            <v>FBS</v>
          </cell>
        </row>
        <row r="973">
          <cell r="A973">
            <v>15528</v>
          </cell>
          <cell r="B973" t="str">
            <v>Activo</v>
          </cell>
          <cell r="C973">
            <v>126149607</v>
          </cell>
          <cell r="D973">
            <v>111460145.73999999</v>
          </cell>
          <cell r="E973">
            <v>240</v>
          </cell>
          <cell r="F973">
            <v>504</v>
          </cell>
          <cell r="G973">
            <v>11</v>
          </cell>
          <cell r="H973">
            <v>928869</v>
          </cell>
          <cell r="I973">
            <v>31945308</v>
          </cell>
          <cell r="J973" t="str">
            <v>FU</v>
          </cell>
          <cell r="K973" t="str">
            <v>MARIA DEL RODRIGUEZ BUSTACARO</v>
          </cell>
          <cell r="L973" t="str">
            <v>MENSUAL</v>
          </cell>
          <cell r="M973">
            <v>43465</v>
          </cell>
          <cell r="N973">
            <v>43047</v>
          </cell>
          <cell r="O973" t="str">
            <v>COMPRA  CATEGORIA D</v>
          </cell>
          <cell r="P973" t="str">
            <v>VI</v>
          </cell>
          <cell r="Q973">
            <v>504</v>
          </cell>
          <cell r="R973" t="str">
            <v>Cali</v>
          </cell>
          <cell r="S973" t="str">
            <v>CGR</v>
          </cell>
        </row>
        <row r="974">
          <cell r="A974">
            <v>15527</v>
          </cell>
          <cell r="B974" t="str">
            <v>Activo</v>
          </cell>
          <cell r="C974">
            <v>135739928</v>
          </cell>
          <cell r="D974">
            <v>134068401.11</v>
          </cell>
          <cell r="E974">
            <v>216</v>
          </cell>
          <cell r="F974">
            <v>505</v>
          </cell>
          <cell r="G974">
            <v>6</v>
          </cell>
          <cell r="H974">
            <v>1235668</v>
          </cell>
          <cell r="I974">
            <v>79554215</v>
          </cell>
          <cell r="J974" t="str">
            <v>FU</v>
          </cell>
          <cell r="K974" t="str">
            <v>JAVIER L GUEVARA RIVEROS</v>
          </cell>
          <cell r="L974" t="str">
            <v>MENSUAL</v>
          </cell>
          <cell r="M974">
            <v>43465</v>
          </cell>
          <cell r="N974">
            <v>43202</v>
          </cell>
          <cell r="O974" t="str">
            <v>COMPRA CATEGORIA E</v>
          </cell>
          <cell r="P974" t="str">
            <v>VI</v>
          </cell>
          <cell r="Q974">
            <v>505</v>
          </cell>
          <cell r="R974" t="str">
            <v>Bogota</v>
          </cell>
          <cell r="S974" t="str">
            <v>CGR</v>
          </cell>
        </row>
        <row r="975">
          <cell r="A975">
            <v>15521</v>
          </cell>
          <cell r="B975" t="str">
            <v>Activo</v>
          </cell>
          <cell r="C975">
            <v>121726260</v>
          </cell>
          <cell r="D975">
            <v>113045070.27</v>
          </cell>
          <cell r="E975">
            <v>240</v>
          </cell>
          <cell r="F975">
            <v>504</v>
          </cell>
          <cell r="G975">
            <v>11</v>
          </cell>
          <cell r="H975">
            <v>940579</v>
          </cell>
          <cell r="I975">
            <v>36752468</v>
          </cell>
          <cell r="J975" t="str">
            <v>FU</v>
          </cell>
          <cell r="K975" t="str">
            <v>PIEDAD HELENA CUASPA PORTILLO</v>
          </cell>
          <cell r="L975" t="str">
            <v>MENSUAL</v>
          </cell>
          <cell r="M975">
            <v>43465</v>
          </cell>
          <cell r="N975">
            <v>43062</v>
          </cell>
          <cell r="O975" t="str">
            <v>COMPRA  CATEGORIA D</v>
          </cell>
          <cell r="P975" t="str">
            <v>VI</v>
          </cell>
          <cell r="Q975">
            <v>504</v>
          </cell>
          <cell r="R975" t="str">
            <v>Ibague</v>
          </cell>
          <cell r="S975" t="str">
            <v>CGR</v>
          </cell>
        </row>
        <row r="976">
          <cell r="A976">
            <v>15497</v>
          </cell>
          <cell r="B976" t="str">
            <v>Activo</v>
          </cell>
          <cell r="C976">
            <v>5600496</v>
          </cell>
          <cell r="D976">
            <v>2853150.99</v>
          </cell>
          <cell r="E976">
            <v>48</v>
          </cell>
          <cell r="F976">
            <v>546</v>
          </cell>
          <cell r="G976">
            <v>26</v>
          </cell>
          <cell r="H976">
            <v>141725</v>
          </cell>
          <cell r="I976">
            <v>51844730</v>
          </cell>
          <cell r="J976" t="str">
            <v>FU</v>
          </cell>
          <cell r="K976" t="str">
            <v>MARLENY SALAZAR SALAZAR</v>
          </cell>
          <cell r="L976" t="str">
            <v>MENSUAL</v>
          </cell>
          <cell r="M976">
            <v>43465</v>
          </cell>
          <cell r="N976">
            <v>42621</v>
          </cell>
          <cell r="O976" t="str">
            <v>BI RECREACION  CATEGORIA D</v>
          </cell>
          <cell r="P976" t="str">
            <v>BI</v>
          </cell>
          <cell r="Q976">
            <v>546</v>
          </cell>
          <cell r="R976" t="str">
            <v>Bogota</v>
          </cell>
          <cell r="S976" t="str">
            <v>CGR</v>
          </cell>
        </row>
        <row r="977">
          <cell r="A977">
            <v>15490</v>
          </cell>
          <cell r="B977" t="str">
            <v>Activo</v>
          </cell>
          <cell r="C977">
            <v>5900000</v>
          </cell>
          <cell r="D977">
            <v>1647812.97</v>
          </cell>
          <cell r="E977">
            <v>4</v>
          </cell>
          <cell r="F977">
            <v>551</v>
          </cell>
          <cell r="G977">
            <v>3</v>
          </cell>
          <cell r="H977">
            <v>1634545</v>
          </cell>
          <cell r="I977">
            <v>8750111</v>
          </cell>
          <cell r="J977" t="str">
            <v>PEN</v>
          </cell>
          <cell r="K977" t="str">
            <v>RAMON ANTONIO VILARO BLANCO</v>
          </cell>
          <cell r="L977" t="str">
            <v>SEMESTRAL</v>
          </cell>
          <cell r="M977">
            <v>43343</v>
          </cell>
          <cell r="N977">
            <v>42608</v>
          </cell>
          <cell r="O977" t="str">
            <v>BI MEJORAS LOCATIVAS CATEGORIA C</v>
          </cell>
          <cell r="P977" t="str">
            <v>BI</v>
          </cell>
          <cell r="Q977">
            <v>551</v>
          </cell>
          <cell r="R977" t="str">
            <v>Barranquilla</v>
          </cell>
          <cell r="S977" t="str">
            <v>CGR</v>
          </cell>
        </row>
        <row r="978">
          <cell r="A978">
            <v>15486</v>
          </cell>
          <cell r="B978" t="str">
            <v>Activo</v>
          </cell>
          <cell r="C978">
            <v>9997083</v>
          </cell>
          <cell r="D978">
            <v>3090853.59</v>
          </cell>
          <cell r="E978">
            <v>36</v>
          </cell>
          <cell r="F978">
            <v>564</v>
          </cell>
          <cell r="G978">
            <v>26</v>
          </cell>
          <cell r="H978">
            <v>322522</v>
          </cell>
          <cell r="I978">
            <v>1020719253</v>
          </cell>
          <cell r="J978" t="str">
            <v>FU</v>
          </cell>
          <cell r="K978" t="str">
            <v>EMILSE MILENA GARZON RODRIGUEZ</v>
          </cell>
          <cell r="L978" t="str">
            <v>MENSUAL</v>
          </cell>
          <cell r="M978">
            <v>43465</v>
          </cell>
          <cell r="N978">
            <v>42621</v>
          </cell>
          <cell r="O978" t="str">
            <v>BI HOGAR CATEGORIA D</v>
          </cell>
          <cell r="P978" t="str">
            <v>BI</v>
          </cell>
          <cell r="Q978">
            <v>564</v>
          </cell>
          <cell r="R978" t="str">
            <v>Bogota</v>
          </cell>
          <cell r="S978" t="str">
            <v>CGR</v>
          </cell>
        </row>
        <row r="979">
          <cell r="A979">
            <v>15484</v>
          </cell>
          <cell r="B979" t="str">
            <v>Activo</v>
          </cell>
          <cell r="C979">
            <v>6021079</v>
          </cell>
          <cell r="D979">
            <v>1447015.54</v>
          </cell>
          <cell r="E979">
            <v>4</v>
          </cell>
          <cell r="F979">
            <v>564</v>
          </cell>
          <cell r="G979">
            <v>4</v>
          </cell>
          <cell r="H979">
            <v>1714167</v>
          </cell>
          <cell r="I979">
            <v>79544818</v>
          </cell>
          <cell r="J979" t="str">
            <v>FU</v>
          </cell>
          <cell r="K979" t="str">
            <v>WILSON JAVIER MEDINA MEJIA</v>
          </cell>
          <cell r="L979" t="str">
            <v>SEMESTRAL</v>
          </cell>
          <cell r="M979">
            <v>43524</v>
          </cell>
          <cell r="N979">
            <v>42608</v>
          </cell>
          <cell r="O979" t="str">
            <v>BI HOGAR CATEGORIA D</v>
          </cell>
          <cell r="P979" t="str">
            <v>BI</v>
          </cell>
          <cell r="Q979">
            <v>564</v>
          </cell>
          <cell r="R979" t="str">
            <v>Bogota</v>
          </cell>
          <cell r="S979" t="str">
            <v>CGR</v>
          </cell>
        </row>
        <row r="980">
          <cell r="A980">
            <v>15482</v>
          </cell>
          <cell r="B980" t="str">
            <v>Activo</v>
          </cell>
          <cell r="C980">
            <v>10617592</v>
          </cell>
          <cell r="D980">
            <v>5458497.71</v>
          </cell>
          <cell r="E980">
            <v>48</v>
          </cell>
          <cell r="F980">
            <v>565</v>
          </cell>
          <cell r="G980">
            <v>26</v>
          </cell>
          <cell r="H980">
            <v>273542</v>
          </cell>
          <cell r="I980">
            <v>51637381</v>
          </cell>
          <cell r="J980" t="str">
            <v>FU</v>
          </cell>
          <cell r="K980" t="str">
            <v>MARTHA PATRICIA AFRICANO GONZALEZ</v>
          </cell>
          <cell r="L980" t="str">
            <v>MENSUAL</v>
          </cell>
          <cell r="M980">
            <v>43465</v>
          </cell>
          <cell r="N980">
            <v>42621</v>
          </cell>
          <cell r="O980" t="str">
            <v>BI HOGAR CATEGORIA E</v>
          </cell>
          <cell r="P980" t="str">
            <v>BI</v>
          </cell>
          <cell r="Q980">
            <v>565</v>
          </cell>
          <cell r="R980" t="str">
            <v>Bogota</v>
          </cell>
          <cell r="S980" t="str">
            <v>CGR</v>
          </cell>
        </row>
        <row r="981">
          <cell r="A981">
            <v>15479</v>
          </cell>
          <cell r="B981" t="str">
            <v>Activo</v>
          </cell>
          <cell r="C981">
            <v>9747900</v>
          </cell>
          <cell r="D981">
            <v>2935616.2</v>
          </cell>
          <cell r="E981">
            <v>48</v>
          </cell>
          <cell r="F981">
            <v>564</v>
          </cell>
          <cell r="G981">
            <v>29</v>
          </cell>
          <cell r="H981">
            <v>166946</v>
          </cell>
          <cell r="I981">
            <v>51552375</v>
          </cell>
          <cell r="J981" t="str">
            <v>XF</v>
          </cell>
          <cell r="K981" t="str">
            <v>NANCY LOURDES AREVALO MARTINEZ</v>
          </cell>
          <cell r="L981" t="str">
            <v>MENSUAL</v>
          </cell>
          <cell r="M981">
            <v>43281</v>
          </cell>
          <cell r="N981">
            <v>42621</v>
          </cell>
          <cell r="O981" t="str">
            <v>BI HOGAR CATEGORIA D</v>
          </cell>
          <cell r="P981" t="str">
            <v>BI</v>
          </cell>
          <cell r="Q981">
            <v>564</v>
          </cell>
          <cell r="R981" t="str">
            <v>Bogota</v>
          </cell>
          <cell r="S981" t="str">
            <v>EXF</v>
          </cell>
        </row>
        <row r="982">
          <cell r="A982">
            <v>15470</v>
          </cell>
          <cell r="B982" t="str">
            <v>Activo</v>
          </cell>
          <cell r="C982">
            <v>8045759</v>
          </cell>
          <cell r="D982">
            <v>2251760.25</v>
          </cell>
          <cell r="E982">
            <v>36</v>
          </cell>
          <cell r="F982">
            <v>564</v>
          </cell>
          <cell r="G982">
            <v>27</v>
          </cell>
          <cell r="H982">
            <v>260056</v>
          </cell>
          <cell r="I982">
            <v>80368366</v>
          </cell>
          <cell r="J982" t="str">
            <v>FU</v>
          </cell>
          <cell r="K982" t="str">
            <v>VICTOR  HUGO LOAIZA SEGURA</v>
          </cell>
          <cell r="L982" t="str">
            <v>MENSUAL</v>
          </cell>
          <cell r="M982">
            <v>43465</v>
          </cell>
          <cell r="N982">
            <v>42608</v>
          </cell>
          <cell r="O982" t="str">
            <v>BI HOGAR CATEGORIA D</v>
          </cell>
          <cell r="P982" t="str">
            <v>BI</v>
          </cell>
          <cell r="Q982">
            <v>564</v>
          </cell>
          <cell r="R982" t="str">
            <v>Bogota</v>
          </cell>
          <cell r="S982" t="str">
            <v>CGR</v>
          </cell>
        </row>
        <row r="983">
          <cell r="A983">
            <v>15465</v>
          </cell>
          <cell r="B983" t="str">
            <v>Activo</v>
          </cell>
          <cell r="C983">
            <v>7476716</v>
          </cell>
          <cell r="D983">
            <v>3650969.3</v>
          </cell>
          <cell r="E983">
            <v>48</v>
          </cell>
          <cell r="F983">
            <v>564</v>
          </cell>
          <cell r="G983">
            <v>26</v>
          </cell>
          <cell r="H983">
            <v>181378</v>
          </cell>
          <cell r="I983">
            <v>46374723</v>
          </cell>
          <cell r="J983" t="str">
            <v>FU</v>
          </cell>
          <cell r="K983" t="str">
            <v>SANDRA LILIANA BERDUGO RINCÓN</v>
          </cell>
          <cell r="L983" t="str">
            <v>MENSUAL</v>
          </cell>
          <cell r="M983">
            <v>43465</v>
          </cell>
          <cell r="N983">
            <v>42621</v>
          </cell>
          <cell r="O983" t="str">
            <v>BI HOGAR CATEGORIA D</v>
          </cell>
          <cell r="P983" t="str">
            <v>BI</v>
          </cell>
          <cell r="Q983">
            <v>564</v>
          </cell>
          <cell r="R983" t="str">
            <v>Yopal</v>
          </cell>
          <cell r="S983" t="str">
            <v>CGR</v>
          </cell>
        </row>
        <row r="984">
          <cell r="A984">
            <v>15456</v>
          </cell>
          <cell r="B984" t="str">
            <v>Activo</v>
          </cell>
          <cell r="C984">
            <v>3750000</v>
          </cell>
          <cell r="D984">
            <v>1159420.23</v>
          </cell>
          <cell r="E984">
            <v>36</v>
          </cell>
          <cell r="F984">
            <v>540</v>
          </cell>
          <cell r="G984">
            <v>26</v>
          </cell>
          <cell r="H984">
            <v>120983</v>
          </cell>
          <cell r="I984">
            <v>17326470</v>
          </cell>
          <cell r="J984" t="str">
            <v>FU</v>
          </cell>
          <cell r="K984" t="str">
            <v>YESID LANDAETA ESPINOSA</v>
          </cell>
          <cell r="L984" t="str">
            <v>MENSUAL</v>
          </cell>
          <cell r="M984">
            <v>43465</v>
          </cell>
          <cell r="N984">
            <v>42621</v>
          </cell>
          <cell r="O984" t="str">
            <v>BI EDUCACION  CATEGORIA D</v>
          </cell>
          <cell r="P984" t="str">
            <v>BI</v>
          </cell>
          <cell r="Q984">
            <v>540</v>
          </cell>
          <cell r="R984" t="str">
            <v>Bogota</v>
          </cell>
          <cell r="S984" t="str">
            <v>CGR</v>
          </cell>
        </row>
        <row r="985">
          <cell r="A985">
            <v>15442</v>
          </cell>
          <cell r="B985" t="str">
            <v>Activo</v>
          </cell>
          <cell r="C985">
            <v>3792000</v>
          </cell>
          <cell r="D985">
            <v>1845650.59</v>
          </cell>
          <cell r="E985">
            <v>48</v>
          </cell>
          <cell r="F985">
            <v>547</v>
          </cell>
          <cell r="G985">
            <v>28</v>
          </cell>
          <cell r="H985">
            <v>97665</v>
          </cell>
          <cell r="I985">
            <v>51556494</v>
          </cell>
          <cell r="J985" t="str">
            <v>FU</v>
          </cell>
          <cell r="K985" t="str">
            <v>GLORIA LEONORA ANDEOTTI CARO</v>
          </cell>
          <cell r="L985" t="str">
            <v>MENSUAL</v>
          </cell>
          <cell r="M985">
            <v>43496</v>
          </cell>
          <cell r="N985">
            <v>42599</v>
          </cell>
          <cell r="O985" t="str">
            <v>BI RECREACION  CATEGORIA E</v>
          </cell>
          <cell r="P985" t="str">
            <v>BI</v>
          </cell>
          <cell r="Q985">
            <v>547</v>
          </cell>
          <cell r="R985" t="str">
            <v>Bogota</v>
          </cell>
          <cell r="S985" t="str">
            <v>CGR</v>
          </cell>
        </row>
        <row r="986">
          <cell r="A986">
            <v>15428</v>
          </cell>
          <cell r="B986" t="str">
            <v>Activo</v>
          </cell>
          <cell r="C986">
            <v>3650000</v>
          </cell>
          <cell r="D986">
            <v>1713152.23</v>
          </cell>
          <cell r="E986">
            <v>48</v>
          </cell>
          <cell r="F986">
            <v>561</v>
          </cell>
          <cell r="G986">
            <v>27</v>
          </cell>
          <cell r="H986">
            <v>85768</v>
          </cell>
          <cell r="I986">
            <v>59793459</v>
          </cell>
          <cell r="J986" t="str">
            <v>FU</v>
          </cell>
          <cell r="K986" t="str">
            <v>MARIA EUGENIA MELO DIAZ</v>
          </cell>
          <cell r="L986" t="str">
            <v>MENSUAL</v>
          </cell>
          <cell r="M986">
            <v>43465</v>
          </cell>
          <cell r="N986">
            <v>42599</v>
          </cell>
          <cell r="O986" t="str">
            <v>BI HOGAR CATEGORIA A</v>
          </cell>
          <cell r="P986" t="str">
            <v>BI</v>
          </cell>
          <cell r="Q986">
            <v>561</v>
          </cell>
          <cell r="R986" t="str">
            <v>Pasto</v>
          </cell>
          <cell r="S986" t="str">
            <v>CGR</v>
          </cell>
        </row>
        <row r="987">
          <cell r="A987">
            <v>15427</v>
          </cell>
          <cell r="B987" t="str">
            <v>Activo</v>
          </cell>
          <cell r="C987">
            <v>2225047</v>
          </cell>
          <cell r="D987">
            <v>1065861.53</v>
          </cell>
          <cell r="E987">
            <v>48</v>
          </cell>
          <cell r="F987">
            <v>539</v>
          </cell>
          <cell r="G987">
            <v>27</v>
          </cell>
          <cell r="H987">
            <v>54312</v>
          </cell>
          <cell r="I987">
            <v>51732431</v>
          </cell>
          <cell r="J987" t="str">
            <v>FU</v>
          </cell>
          <cell r="K987" t="str">
            <v>MARIA CRISTINA RODRIGUEZ MARTIN</v>
          </cell>
          <cell r="L987" t="str">
            <v>MENSUAL</v>
          </cell>
          <cell r="M987">
            <v>43465</v>
          </cell>
          <cell r="N987">
            <v>42599</v>
          </cell>
          <cell r="O987" t="str">
            <v>BI EDUCACION CATEGORIA C</v>
          </cell>
          <cell r="P987" t="str">
            <v>BI</v>
          </cell>
          <cell r="Q987">
            <v>539</v>
          </cell>
          <cell r="R987" t="str">
            <v>Bogota</v>
          </cell>
          <cell r="S987" t="str">
            <v>CGR</v>
          </cell>
        </row>
        <row r="988">
          <cell r="A988">
            <v>15419</v>
          </cell>
          <cell r="B988" t="str">
            <v>Activo</v>
          </cell>
          <cell r="C988">
            <v>126149607</v>
          </cell>
          <cell r="D988">
            <v>116100811.11</v>
          </cell>
          <cell r="E988">
            <v>240</v>
          </cell>
          <cell r="F988">
            <v>504</v>
          </cell>
          <cell r="G988">
            <v>11</v>
          </cell>
          <cell r="H988">
            <v>966277</v>
          </cell>
          <cell r="I988">
            <v>65715887</v>
          </cell>
          <cell r="J988" t="str">
            <v>FU</v>
          </cell>
          <cell r="K988" t="str">
            <v>MARTHA EDITH DUARTE BENITEZ</v>
          </cell>
          <cell r="L988" t="str">
            <v>MENSUAL</v>
          </cell>
          <cell r="M988">
            <v>43465</v>
          </cell>
          <cell r="N988">
            <v>43062</v>
          </cell>
          <cell r="O988" t="str">
            <v>COMPRA  CATEGORIA D</v>
          </cell>
          <cell r="P988" t="str">
            <v>VI</v>
          </cell>
          <cell r="Q988">
            <v>504</v>
          </cell>
          <cell r="R988" t="str">
            <v>Manizales</v>
          </cell>
          <cell r="S988" t="str">
            <v>CGR</v>
          </cell>
        </row>
        <row r="989">
          <cell r="A989">
            <v>15418</v>
          </cell>
          <cell r="B989" t="str">
            <v>Activo</v>
          </cell>
          <cell r="C989">
            <v>110000000</v>
          </cell>
          <cell r="D989">
            <v>68576635.980000004</v>
          </cell>
          <cell r="E989">
            <v>240</v>
          </cell>
          <cell r="F989">
            <v>504</v>
          </cell>
          <cell r="G989">
            <v>12</v>
          </cell>
          <cell r="H989">
            <v>578646</v>
          </cell>
          <cell r="I989">
            <v>79858564</v>
          </cell>
          <cell r="J989" t="str">
            <v>FU</v>
          </cell>
          <cell r="K989" t="str">
            <v>FERNEY PACHECO CAMARGO</v>
          </cell>
          <cell r="L989" t="str">
            <v>MENSUAL</v>
          </cell>
          <cell r="M989">
            <v>43465</v>
          </cell>
          <cell r="N989">
            <v>43034</v>
          </cell>
          <cell r="O989" t="str">
            <v>COMPRA  CATEGORIA D</v>
          </cell>
          <cell r="P989" t="str">
            <v>VI</v>
          </cell>
          <cell r="Q989">
            <v>504</v>
          </cell>
          <cell r="R989" t="str">
            <v>Bogota</v>
          </cell>
          <cell r="S989" t="str">
            <v>CGR</v>
          </cell>
        </row>
        <row r="990">
          <cell r="A990">
            <v>15416</v>
          </cell>
          <cell r="B990" t="str">
            <v>Activo</v>
          </cell>
          <cell r="C990">
            <v>90001474</v>
          </cell>
          <cell r="D990">
            <v>70678613.120000005</v>
          </cell>
          <cell r="E990">
            <v>240</v>
          </cell>
          <cell r="F990">
            <v>503</v>
          </cell>
          <cell r="G990">
            <v>89</v>
          </cell>
          <cell r="H990">
            <v>662040</v>
          </cell>
          <cell r="I990">
            <v>46363053</v>
          </cell>
          <cell r="J990" t="str">
            <v>FU</v>
          </cell>
          <cell r="K990" t="str">
            <v>ANA ROCIO SALCEDO GUATIBONZA</v>
          </cell>
          <cell r="L990" t="str">
            <v>MENSUAL</v>
          </cell>
          <cell r="M990">
            <v>43496</v>
          </cell>
          <cell r="N990">
            <v>43047</v>
          </cell>
          <cell r="O990" t="str">
            <v>COMPRA CATEGORIA C</v>
          </cell>
          <cell r="P990" t="str">
            <v>VI</v>
          </cell>
          <cell r="Q990">
            <v>503</v>
          </cell>
          <cell r="R990" t="str">
            <v>Bogota</v>
          </cell>
          <cell r="S990" t="str">
            <v>FBS</v>
          </cell>
        </row>
        <row r="991">
          <cell r="A991">
            <v>15413</v>
          </cell>
          <cell r="B991" t="str">
            <v>Activo</v>
          </cell>
          <cell r="C991">
            <v>2000000</v>
          </cell>
          <cell r="D991">
            <v>819081.17</v>
          </cell>
          <cell r="E991">
            <v>48</v>
          </cell>
          <cell r="F991">
            <v>544</v>
          </cell>
          <cell r="G991">
            <v>30</v>
          </cell>
          <cell r="H991">
            <v>47950</v>
          </cell>
          <cell r="I991">
            <v>79808403</v>
          </cell>
          <cell r="J991" t="str">
            <v>FU</v>
          </cell>
          <cell r="K991" t="str">
            <v>JAIRO RICO BOLIVAR</v>
          </cell>
          <cell r="L991" t="str">
            <v>MENSUAL</v>
          </cell>
          <cell r="M991">
            <v>43496</v>
          </cell>
          <cell r="N991">
            <v>42548</v>
          </cell>
          <cell r="O991" t="str">
            <v>BI RECREACION  CATEGORIA B</v>
          </cell>
          <cell r="P991" t="str">
            <v>BI</v>
          </cell>
          <cell r="Q991">
            <v>544</v>
          </cell>
          <cell r="R991" t="str">
            <v>Bogota</v>
          </cell>
          <cell r="S991" t="str">
            <v>FBS</v>
          </cell>
        </row>
        <row r="992">
          <cell r="A992">
            <v>15395</v>
          </cell>
          <cell r="B992" t="str">
            <v>Activo</v>
          </cell>
          <cell r="C992">
            <v>10341810</v>
          </cell>
          <cell r="D992">
            <v>4780297.51</v>
          </cell>
          <cell r="E992">
            <v>48</v>
          </cell>
          <cell r="F992">
            <v>546</v>
          </cell>
          <cell r="G992">
            <v>28</v>
          </cell>
          <cell r="H992">
            <v>257934</v>
          </cell>
          <cell r="I992">
            <v>74184724</v>
          </cell>
          <cell r="J992" t="str">
            <v>FU</v>
          </cell>
          <cell r="K992" t="str">
            <v>LUIS ERNESTO BONILLA ORDUZ</v>
          </cell>
          <cell r="L992" t="str">
            <v>MENSUAL</v>
          </cell>
          <cell r="M992">
            <v>43434</v>
          </cell>
          <cell r="N992">
            <v>42548</v>
          </cell>
          <cell r="O992" t="str">
            <v>BI RECREACION  CATEGORIA D</v>
          </cell>
          <cell r="P992" t="str">
            <v>BI</v>
          </cell>
          <cell r="Q992">
            <v>546</v>
          </cell>
          <cell r="R992" t="str">
            <v>Bogota</v>
          </cell>
          <cell r="S992" t="str">
            <v>CGR</v>
          </cell>
        </row>
        <row r="993">
          <cell r="A993">
            <v>15391</v>
          </cell>
          <cell r="B993" t="str">
            <v>Activo</v>
          </cell>
          <cell r="C993">
            <v>5000000</v>
          </cell>
          <cell r="D993">
            <v>1051788.01</v>
          </cell>
          <cell r="E993">
            <v>36</v>
          </cell>
          <cell r="F993">
            <v>543</v>
          </cell>
          <cell r="G993">
            <v>29</v>
          </cell>
          <cell r="H993">
            <v>152975</v>
          </cell>
          <cell r="I993">
            <v>51772551</v>
          </cell>
          <cell r="J993" t="str">
            <v>FU</v>
          </cell>
          <cell r="K993" t="str">
            <v>RUTH STELLA ESTRADA CALDERON</v>
          </cell>
          <cell r="L993" t="str">
            <v>MENSUAL</v>
          </cell>
          <cell r="M993">
            <v>43465</v>
          </cell>
          <cell r="N993">
            <v>42548</v>
          </cell>
          <cell r="O993" t="str">
            <v>BI RECREACION  CATEGORIA A</v>
          </cell>
          <cell r="P993" t="str">
            <v>BI</v>
          </cell>
          <cell r="Q993">
            <v>543</v>
          </cell>
          <cell r="R993" t="str">
            <v>Bogota</v>
          </cell>
          <cell r="S993" t="str">
            <v>CGR</v>
          </cell>
        </row>
        <row r="994">
          <cell r="A994">
            <v>15388</v>
          </cell>
          <cell r="B994" t="str">
            <v>Activo</v>
          </cell>
          <cell r="C994">
            <v>10617591</v>
          </cell>
          <cell r="D994">
            <v>4780631.29</v>
          </cell>
          <cell r="E994">
            <v>48</v>
          </cell>
          <cell r="F994">
            <v>541</v>
          </cell>
          <cell r="G994">
            <v>29</v>
          </cell>
          <cell r="H994">
            <v>273972</v>
          </cell>
          <cell r="I994">
            <v>52332916</v>
          </cell>
          <cell r="J994" t="str">
            <v>FU</v>
          </cell>
          <cell r="K994" t="str">
            <v>ZUDMA LEON CASTILLO</v>
          </cell>
          <cell r="L994" t="str">
            <v>MENSUAL</v>
          </cell>
          <cell r="M994">
            <v>43465</v>
          </cell>
          <cell r="N994">
            <v>42548</v>
          </cell>
          <cell r="O994" t="str">
            <v>BI EDUCACION CATEGORIA E</v>
          </cell>
          <cell r="P994" t="str">
            <v>BI</v>
          </cell>
          <cell r="Q994">
            <v>541</v>
          </cell>
          <cell r="R994" t="str">
            <v>Bogota</v>
          </cell>
          <cell r="S994" t="str">
            <v>CGR</v>
          </cell>
        </row>
        <row r="995">
          <cell r="A995">
            <v>15386</v>
          </cell>
          <cell r="B995" t="str">
            <v>Activo</v>
          </cell>
          <cell r="C995">
            <v>5749600</v>
          </cell>
          <cell r="D995">
            <v>2685541.9</v>
          </cell>
          <cell r="E995">
            <v>48</v>
          </cell>
          <cell r="F995">
            <v>564</v>
          </cell>
          <cell r="G995">
            <v>28</v>
          </cell>
          <cell r="H995">
            <v>145643</v>
          </cell>
          <cell r="I995">
            <v>53073393</v>
          </cell>
          <cell r="J995" t="str">
            <v>FU</v>
          </cell>
          <cell r="K995" t="str">
            <v>CLAUDIA MARCELA ABELLO AVILA</v>
          </cell>
          <cell r="L995" t="str">
            <v>MENSUAL</v>
          </cell>
          <cell r="M995">
            <v>43465</v>
          </cell>
          <cell r="N995">
            <v>42562</v>
          </cell>
          <cell r="O995" t="str">
            <v>BI HOGAR CATEGORIA D</v>
          </cell>
          <cell r="P995" t="str">
            <v>BI</v>
          </cell>
          <cell r="Q995">
            <v>564</v>
          </cell>
          <cell r="R995" t="str">
            <v>Bogota</v>
          </cell>
          <cell r="S995" t="str">
            <v>CGR</v>
          </cell>
        </row>
        <row r="996">
          <cell r="A996">
            <v>15352</v>
          </cell>
          <cell r="B996" t="str">
            <v>Activo</v>
          </cell>
          <cell r="C996">
            <v>70059857</v>
          </cell>
          <cell r="D996">
            <v>61309597.609999999</v>
          </cell>
          <cell r="E996">
            <v>240</v>
          </cell>
          <cell r="F996">
            <v>510</v>
          </cell>
          <cell r="G996">
            <v>14</v>
          </cell>
          <cell r="H996">
            <v>514116</v>
          </cell>
          <cell r="I996">
            <v>19413165</v>
          </cell>
          <cell r="J996" t="str">
            <v>FU</v>
          </cell>
          <cell r="K996" t="str">
            <v>HENRY CORREDOR WILCHES</v>
          </cell>
          <cell r="L996" t="str">
            <v>MENSUAL</v>
          </cell>
          <cell r="M996">
            <v>43465</v>
          </cell>
          <cell r="N996">
            <v>42970</v>
          </cell>
          <cell r="O996" t="str">
            <v>LIBERACION  CATEGORIA D</v>
          </cell>
          <cell r="P996" t="str">
            <v>VI</v>
          </cell>
          <cell r="Q996">
            <v>510</v>
          </cell>
          <cell r="R996" t="str">
            <v>San Jose Guaviare</v>
          </cell>
          <cell r="S996" t="str">
            <v>CGR</v>
          </cell>
        </row>
        <row r="997">
          <cell r="A997">
            <v>15348</v>
          </cell>
          <cell r="B997" t="str">
            <v>Activo</v>
          </cell>
          <cell r="C997">
            <v>3600000</v>
          </cell>
          <cell r="D997">
            <v>1416664.09</v>
          </cell>
          <cell r="E997">
            <v>48</v>
          </cell>
          <cell r="F997">
            <v>545</v>
          </cell>
          <cell r="G997">
            <v>31</v>
          </cell>
          <cell r="H997">
            <v>88102</v>
          </cell>
          <cell r="I997">
            <v>79458976</v>
          </cell>
          <cell r="J997" t="str">
            <v>FU</v>
          </cell>
          <cell r="K997" t="str">
            <v>JOSE GERMAN MACIAS BUSTOS</v>
          </cell>
          <cell r="L997" t="str">
            <v>MENSUAL</v>
          </cell>
          <cell r="M997">
            <v>43496</v>
          </cell>
          <cell r="N997">
            <v>42516</v>
          </cell>
          <cell r="O997" t="str">
            <v>BI RECREACION CATEGORIA C</v>
          </cell>
          <cell r="P997" t="str">
            <v>BI</v>
          </cell>
          <cell r="Q997">
            <v>545</v>
          </cell>
          <cell r="R997" t="str">
            <v>Bogota</v>
          </cell>
          <cell r="S997" t="str">
            <v>FBS</v>
          </cell>
        </row>
        <row r="998">
          <cell r="A998">
            <v>15347</v>
          </cell>
          <cell r="B998" t="str">
            <v>Activo</v>
          </cell>
          <cell r="C998">
            <v>3289731</v>
          </cell>
          <cell r="D998">
            <v>609180.67000000004</v>
          </cell>
          <cell r="E998">
            <v>36</v>
          </cell>
          <cell r="F998">
            <v>539</v>
          </cell>
          <cell r="G998">
            <v>30</v>
          </cell>
          <cell r="H998">
            <v>103713</v>
          </cell>
          <cell r="I998">
            <v>19436015</v>
          </cell>
          <cell r="J998" t="str">
            <v>FU</v>
          </cell>
          <cell r="K998" t="str">
            <v>RAFAEL MENDIETA GONZALEZ</v>
          </cell>
          <cell r="L998" t="str">
            <v>MENSUAL</v>
          </cell>
          <cell r="M998">
            <v>43465</v>
          </cell>
          <cell r="N998">
            <v>42516</v>
          </cell>
          <cell r="O998" t="str">
            <v>BI EDUCACION CATEGORIA C</v>
          </cell>
          <cell r="P998" t="str">
            <v>BI</v>
          </cell>
          <cell r="Q998">
            <v>539</v>
          </cell>
          <cell r="R998" t="str">
            <v>Bogota</v>
          </cell>
          <cell r="S998" t="str">
            <v>CGR</v>
          </cell>
        </row>
        <row r="999">
          <cell r="A999">
            <v>15341</v>
          </cell>
          <cell r="B999" t="str">
            <v>Activo</v>
          </cell>
          <cell r="C999">
            <v>1620000</v>
          </cell>
          <cell r="D999">
            <v>664271.5</v>
          </cell>
          <cell r="E999">
            <v>48</v>
          </cell>
          <cell r="F999">
            <v>544</v>
          </cell>
          <cell r="G999">
            <v>30</v>
          </cell>
          <cell r="H999">
            <v>38839</v>
          </cell>
          <cell r="I999">
            <v>19460014</v>
          </cell>
          <cell r="J999" t="str">
            <v>FU</v>
          </cell>
          <cell r="K999" t="str">
            <v>JAIRO HERNANDO MARTINEZ BOLIVAR</v>
          </cell>
          <cell r="L999" t="str">
            <v>MENSUAL</v>
          </cell>
          <cell r="M999">
            <v>43465</v>
          </cell>
          <cell r="N999">
            <v>42516</v>
          </cell>
          <cell r="O999" t="str">
            <v>BI RECREACION  CATEGORIA B</v>
          </cell>
          <cell r="P999" t="str">
            <v>BI</v>
          </cell>
          <cell r="Q999">
            <v>544</v>
          </cell>
          <cell r="R999" t="str">
            <v>Bogota</v>
          </cell>
          <cell r="S999" t="str">
            <v>FBS</v>
          </cell>
        </row>
        <row r="1000">
          <cell r="A1000">
            <v>15337</v>
          </cell>
          <cell r="B1000" t="str">
            <v>Activo</v>
          </cell>
          <cell r="C1000">
            <v>3300000</v>
          </cell>
          <cell r="D1000">
            <v>724079.24</v>
          </cell>
          <cell r="E1000">
            <v>36</v>
          </cell>
          <cell r="F1000">
            <v>546</v>
          </cell>
          <cell r="G1000">
            <v>29</v>
          </cell>
          <cell r="H1000">
            <v>106677</v>
          </cell>
          <cell r="I1000">
            <v>45531678</v>
          </cell>
          <cell r="J1000" t="str">
            <v>FU</v>
          </cell>
          <cell r="K1000" t="str">
            <v>ARLETH HELENA RENTERIA ROMAÑA</v>
          </cell>
          <cell r="L1000" t="str">
            <v>MENSUAL</v>
          </cell>
          <cell r="M1000">
            <v>43465</v>
          </cell>
          <cell r="N1000">
            <v>42544</v>
          </cell>
          <cell r="O1000" t="str">
            <v>BI RECREACION  CATEGORIA D</v>
          </cell>
          <cell r="P1000" t="str">
            <v>BI</v>
          </cell>
          <cell r="Q1000">
            <v>546</v>
          </cell>
          <cell r="R1000" t="str">
            <v>Quibdo</v>
          </cell>
          <cell r="S1000" t="str">
            <v>CGR</v>
          </cell>
        </row>
        <row r="1001">
          <cell r="A1001">
            <v>15332</v>
          </cell>
          <cell r="B1001" t="str">
            <v>Activo</v>
          </cell>
          <cell r="C1001">
            <v>9334037</v>
          </cell>
          <cell r="D1001">
            <v>1479254.94</v>
          </cell>
          <cell r="E1001">
            <v>36</v>
          </cell>
          <cell r="F1001">
            <v>552</v>
          </cell>
          <cell r="G1001">
            <v>31</v>
          </cell>
          <cell r="H1001">
            <v>302691</v>
          </cell>
          <cell r="I1001">
            <v>36542507</v>
          </cell>
          <cell r="J1001" t="str">
            <v>FU</v>
          </cell>
          <cell r="K1001" t="str">
            <v>MARIA MATILDE RODRIGUEZ ORJUELA</v>
          </cell>
          <cell r="L1001" t="str">
            <v>MENSUAL</v>
          </cell>
          <cell r="M1001">
            <v>43496</v>
          </cell>
          <cell r="N1001">
            <v>42516</v>
          </cell>
          <cell r="O1001" t="str">
            <v>BI MEJORAS LOCATIVAS  CATEGORIA D</v>
          </cell>
          <cell r="P1001" t="str">
            <v>BI</v>
          </cell>
          <cell r="Q1001">
            <v>552</v>
          </cell>
          <cell r="R1001" t="str">
            <v>Santa Marta</v>
          </cell>
          <cell r="S1001" t="str">
            <v>CGR</v>
          </cell>
        </row>
        <row r="1002">
          <cell r="A1002">
            <v>15319</v>
          </cell>
          <cell r="B1002" t="str">
            <v>Activo</v>
          </cell>
          <cell r="C1002">
            <v>9307629</v>
          </cell>
          <cell r="D1002">
            <v>3865700.46</v>
          </cell>
          <cell r="E1002">
            <v>48</v>
          </cell>
          <cell r="F1002">
            <v>563</v>
          </cell>
          <cell r="G1002">
            <v>30</v>
          </cell>
          <cell r="H1002">
            <v>227679</v>
          </cell>
          <cell r="I1002">
            <v>20659546</v>
          </cell>
          <cell r="J1002" t="str">
            <v>PEN</v>
          </cell>
          <cell r="K1002" t="str">
            <v>adela moreno moreno</v>
          </cell>
          <cell r="L1002" t="str">
            <v>MENSUAL</v>
          </cell>
          <cell r="M1002">
            <v>43465</v>
          </cell>
          <cell r="N1002">
            <v>42516</v>
          </cell>
          <cell r="O1002" t="str">
            <v>BI HOGAR CATEGORIA C</v>
          </cell>
          <cell r="P1002" t="str">
            <v>BI</v>
          </cell>
          <cell r="Q1002">
            <v>563</v>
          </cell>
          <cell r="R1002" t="str">
            <v>Bogota</v>
          </cell>
          <cell r="S1002" t="str">
            <v>CGR</v>
          </cell>
        </row>
        <row r="1003">
          <cell r="A1003">
            <v>15301</v>
          </cell>
          <cell r="B1003" t="str">
            <v>Activo</v>
          </cell>
          <cell r="C1003">
            <v>7500000</v>
          </cell>
          <cell r="D1003">
            <v>1187679.6599999999</v>
          </cell>
          <cell r="E1003">
            <v>36</v>
          </cell>
          <cell r="F1003">
            <v>558</v>
          </cell>
          <cell r="G1003">
            <v>31</v>
          </cell>
          <cell r="H1003">
            <v>243029</v>
          </cell>
          <cell r="I1003">
            <v>41910895</v>
          </cell>
          <cell r="J1003" t="str">
            <v>FU</v>
          </cell>
          <cell r="K1003" t="str">
            <v>AYDA CECILIA CIFUENTES LUGO</v>
          </cell>
          <cell r="L1003" t="str">
            <v>MENSUAL</v>
          </cell>
          <cell r="M1003">
            <v>43465</v>
          </cell>
          <cell r="N1003">
            <v>42487</v>
          </cell>
          <cell r="O1003" t="str">
            <v>BI SALUD  CATEGORIA D</v>
          </cell>
          <cell r="P1003" t="str">
            <v>BI</v>
          </cell>
          <cell r="Q1003">
            <v>558</v>
          </cell>
          <cell r="R1003" t="str">
            <v>Bogota</v>
          </cell>
          <cell r="S1003" t="str">
            <v>CGR</v>
          </cell>
        </row>
        <row r="1004">
          <cell r="A1004">
            <v>15299</v>
          </cell>
          <cell r="B1004" t="str">
            <v>Activo</v>
          </cell>
          <cell r="C1004">
            <v>10341810</v>
          </cell>
          <cell r="D1004">
            <v>4171197.5</v>
          </cell>
          <cell r="E1004">
            <v>48</v>
          </cell>
          <cell r="F1004">
            <v>552</v>
          </cell>
          <cell r="G1004">
            <v>31</v>
          </cell>
          <cell r="H1004">
            <v>263055</v>
          </cell>
          <cell r="I1004">
            <v>36535941</v>
          </cell>
          <cell r="J1004" t="str">
            <v>FU</v>
          </cell>
          <cell r="K1004" t="str">
            <v>YENIS CECILIA CABAS GOMEZ</v>
          </cell>
          <cell r="L1004" t="str">
            <v>MENSUAL</v>
          </cell>
          <cell r="M1004">
            <v>43465</v>
          </cell>
          <cell r="N1004">
            <v>42487</v>
          </cell>
          <cell r="O1004" t="str">
            <v>BI MEJORAS LOCATIVAS  CATEGORIA D</v>
          </cell>
          <cell r="P1004" t="str">
            <v>BI</v>
          </cell>
          <cell r="Q1004">
            <v>552</v>
          </cell>
          <cell r="R1004" t="str">
            <v>Santa Marta</v>
          </cell>
          <cell r="S1004" t="str">
            <v>CGR</v>
          </cell>
        </row>
        <row r="1005">
          <cell r="A1005">
            <v>15298</v>
          </cell>
          <cell r="B1005" t="str">
            <v>Activo</v>
          </cell>
          <cell r="C1005">
            <v>7306680</v>
          </cell>
          <cell r="D1005">
            <v>1129999.6299999999</v>
          </cell>
          <cell r="E1005">
            <v>36</v>
          </cell>
          <cell r="F1005">
            <v>545</v>
          </cell>
          <cell r="G1005">
            <v>31</v>
          </cell>
          <cell r="H1005">
            <v>230120</v>
          </cell>
          <cell r="I1005">
            <v>29157060</v>
          </cell>
          <cell r="J1005" t="str">
            <v>FU</v>
          </cell>
          <cell r="K1005" t="str">
            <v>ANA BEATRIZ OCAMPO ARISTIZABAL</v>
          </cell>
          <cell r="L1005" t="str">
            <v>MENSUAL</v>
          </cell>
          <cell r="M1005">
            <v>43496</v>
          </cell>
          <cell r="N1005">
            <v>42501</v>
          </cell>
          <cell r="O1005" t="str">
            <v>BI RECREACION CATEGORIA C</v>
          </cell>
          <cell r="P1005" t="str">
            <v>BI</v>
          </cell>
          <cell r="Q1005">
            <v>545</v>
          </cell>
          <cell r="R1005" t="str">
            <v>Mitu</v>
          </cell>
          <cell r="S1005" t="str">
            <v>CGR</v>
          </cell>
        </row>
        <row r="1006">
          <cell r="A1006">
            <v>15267</v>
          </cell>
          <cell r="B1006" t="str">
            <v>Activo</v>
          </cell>
          <cell r="C1006">
            <v>122000000</v>
          </cell>
          <cell r="D1006">
            <v>111994750.45</v>
          </cell>
          <cell r="E1006">
            <v>216</v>
          </cell>
          <cell r="F1006">
            <v>505</v>
          </cell>
          <cell r="G1006">
            <v>13</v>
          </cell>
          <cell r="H1006">
            <v>1049934</v>
          </cell>
          <cell r="I1006">
            <v>79648485</v>
          </cell>
          <cell r="J1006" t="str">
            <v>FU</v>
          </cell>
          <cell r="K1006" t="str">
            <v>JOHN ALEXANDER TORRES QUITIAN</v>
          </cell>
          <cell r="L1006" t="str">
            <v>MENSUAL</v>
          </cell>
          <cell r="M1006">
            <v>43465</v>
          </cell>
          <cell r="N1006">
            <v>42986</v>
          </cell>
          <cell r="O1006" t="str">
            <v>COMPRA CATEGORIA E</v>
          </cell>
          <cell r="P1006" t="str">
            <v>VI</v>
          </cell>
          <cell r="Q1006">
            <v>505</v>
          </cell>
          <cell r="R1006" t="str">
            <v>Bogota</v>
          </cell>
          <cell r="S1006" t="str">
            <v>CGR</v>
          </cell>
        </row>
        <row r="1007">
          <cell r="A1007">
            <v>15261</v>
          </cell>
          <cell r="B1007" t="str">
            <v>Activo</v>
          </cell>
          <cell r="C1007">
            <v>126149607</v>
          </cell>
          <cell r="D1007">
            <v>96337513.439999998</v>
          </cell>
          <cell r="E1007">
            <v>240</v>
          </cell>
          <cell r="F1007">
            <v>504</v>
          </cell>
          <cell r="G1007">
            <v>9</v>
          </cell>
          <cell r="H1007">
            <v>802708</v>
          </cell>
          <cell r="I1007">
            <v>1095700184</v>
          </cell>
          <cell r="J1007" t="str">
            <v>FU</v>
          </cell>
          <cell r="K1007" t="str">
            <v>EDNA ROCIO JIMENEZ GRANADOS</v>
          </cell>
          <cell r="L1007" t="str">
            <v>MENSUAL</v>
          </cell>
          <cell r="M1007">
            <v>43496</v>
          </cell>
          <cell r="N1007">
            <v>43151</v>
          </cell>
          <cell r="O1007" t="str">
            <v>COMPRA  CATEGORIA D</v>
          </cell>
          <cell r="P1007" t="str">
            <v>VI</v>
          </cell>
          <cell r="Q1007">
            <v>504</v>
          </cell>
          <cell r="R1007" t="str">
            <v>Arauca</v>
          </cell>
          <cell r="S1007" t="str">
            <v>CGR</v>
          </cell>
        </row>
        <row r="1008">
          <cell r="A1008">
            <v>15253</v>
          </cell>
          <cell r="B1008" t="str">
            <v>Activo</v>
          </cell>
          <cell r="C1008">
            <v>118034720</v>
          </cell>
          <cell r="D1008">
            <v>109417413.64</v>
          </cell>
          <cell r="E1008">
            <v>240</v>
          </cell>
          <cell r="F1008">
            <v>504</v>
          </cell>
          <cell r="G1008">
            <v>14</v>
          </cell>
          <cell r="H1008">
            <v>915473</v>
          </cell>
          <cell r="I1008">
            <v>51883396</v>
          </cell>
          <cell r="J1008" t="str">
            <v>FU</v>
          </cell>
          <cell r="K1008" t="str">
            <v>FANNY AVELLANEDA GONZALEZ</v>
          </cell>
          <cell r="L1008" t="str">
            <v>MENSUAL</v>
          </cell>
          <cell r="M1008">
            <v>43465</v>
          </cell>
          <cell r="N1008">
            <v>42972</v>
          </cell>
          <cell r="O1008" t="str">
            <v>COMPRA  CATEGORIA D</v>
          </cell>
          <cell r="P1008" t="str">
            <v>VI</v>
          </cell>
          <cell r="Q1008">
            <v>504</v>
          </cell>
          <cell r="R1008" t="str">
            <v>Bogota</v>
          </cell>
          <cell r="S1008" t="str">
            <v>FBS</v>
          </cell>
        </row>
        <row r="1009">
          <cell r="A1009">
            <v>15249</v>
          </cell>
          <cell r="B1009" t="str">
            <v>Activo</v>
          </cell>
          <cell r="C1009">
            <v>104755814</v>
          </cell>
          <cell r="D1009">
            <v>101103481.2</v>
          </cell>
          <cell r="E1009">
            <v>240</v>
          </cell>
          <cell r="F1009">
            <v>504</v>
          </cell>
          <cell r="G1009">
            <v>8</v>
          </cell>
          <cell r="H1009">
            <v>835263</v>
          </cell>
          <cell r="I1009">
            <v>52065452</v>
          </cell>
          <cell r="J1009" t="str">
            <v>FU</v>
          </cell>
          <cell r="K1009" t="str">
            <v>SANDRA PATRICIA VILLAMIZAR MARTINEZ</v>
          </cell>
          <cell r="L1009" t="str">
            <v>MENSUAL</v>
          </cell>
          <cell r="M1009">
            <v>43465</v>
          </cell>
          <cell r="N1009">
            <v>42972</v>
          </cell>
          <cell r="O1009" t="str">
            <v>COMPRA  CATEGORIA D</v>
          </cell>
          <cell r="P1009" t="str">
            <v>VI</v>
          </cell>
          <cell r="Q1009">
            <v>504</v>
          </cell>
          <cell r="R1009" t="str">
            <v>Bogota</v>
          </cell>
          <cell r="S1009" t="str">
            <v>CGR</v>
          </cell>
        </row>
        <row r="1010">
          <cell r="A1010">
            <v>15222</v>
          </cell>
          <cell r="B1010" t="str">
            <v>Activo</v>
          </cell>
          <cell r="C1010">
            <v>133592000</v>
          </cell>
          <cell r="D1010">
            <v>133592000</v>
          </cell>
          <cell r="E1010">
            <v>240</v>
          </cell>
          <cell r="F1010">
            <v>504</v>
          </cell>
          <cell r="G1010">
            <v>0</v>
          </cell>
          <cell r="H1010">
            <v>1086567</v>
          </cell>
          <cell r="I1010">
            <v>91220898</v>
          </cell>
          <cell r="J1010" t="str">
            <v>FU</v>
          </cell>
          <cell r="K1010" t="str">
            <v>JAIME SANTAMARIA FONSECA</v>
          </cell>
          <cell r="L1010" t="str">
            <v>MENSUAL</v>
          </cell>
          <cell r="M1010">
            <v>43465</v>
          </cell>
          <cell r="N1010">
            <v>43378</v>
          </cell>
          <cell r="O1010" t="str">
            <v>COMPRA  CATEGORIA D</v>
          </cell>
          <cell r="P1010" t="str">
            <v>VI</v>
          </cell>
          <cell r="Q1010">
            <v>504</v>
          </cell>
          <cell r="R1010" t="str">
            <v>Bucaramanga</v>
          </cell>
          <cell r="S1010" t="str">
            <v>CGR</v>
          </cell>
        </row>
        <row r="1011">
          <cell r="A1011">
            <v>15220</v>
          </cell>
          <cell r="B1011" t="str">
            <v>Activo</v>
          </cell>
          <cell r="C1011">
            <v>2612162</v>
          </cell>
          <cell r="D1011">
            <v>117750.38</v>
          </cell>
          <cell r="E1011">
            <v>36</v>
          </cell>
          <cell r="F1011">
            <v>544</v>
          </cell>
          <cell r="G1011">
            <v>33</v>
          </cell>
          <cell r="H1011">
            <v>39679</v>
          </cell>
          <cell r="I1011">
            <v>43806607</v>
          </cell>
          <cell r="J1011" t="str">
            <v>FU</v>
          </cell>
          <cell r="K1011" t="str">
            <v>ROSE MARY OVIEDO VEGA</v>
          </cell>
          <cell r="L1011" t="str">
            <v>MENSUAL</v>
          </cell>
          <cell r="M1011">
            <v>43496</v>
          </cell>
          <cell r="N1011">
            <v>42451</v>
          </cell>
          <cell r="O1011" t="str">
            <v>BI RECREACION  CATEGORIA B</v>
          </cell>
          <cell r="P1011" t="str">
            <v>BI</v>
          </cell>
          <cell r="Q1011">
            <v>544</v>
          </cell>
          <cell r="R1011" t="str">
            <v>Bogota</v>
          </cell>
          <cell r="S1011" t="str">
            <v>FBS</v>
          </cell>
        </row>
        <row r="1012">
          <cell r="A1012">
            <v>15216</v>
          </cell>
          <cell r="B1012" t="str">
            <v>Activo</v>
          </cell>
          <cell r="C1012">
            <v>5236238</v>
          </cell>
          <cell r="D1012">
            <v>666109.34</v>
          </cell>
          <cell r="E1012">
            <v>36</v>
          </cell>
          <cell r="F1012">
            <v>540</v>
          </cell>
          <cell r="G1012">
            <v>32</v>
          </cell>
          <cell r="H1012">
            <v>169815</v>
          </cell>
          <cell r="I1012">
            <v>79792771</v>
          </cell>
          <cell r="J1012" t="str">
            <v>FU</v>
          </cell>
          <cell r="K1012" t="str">
            <v>FREDY ALEXANDER CARVAJAL GOMEZ</v>
          </cell>
          <cell r="L1012" t="str">
            <v>MENSUAL</v>
          </cell>
          <cell r="M1012">
            <v>43465</v>
          </cell>
          <cell r="N1012">
            <v>42451</v>
          </cell>
          <cell r="O1012" t="str">
            <v>BI EDUCACION  CATEGORIA D</v>
          </cell>
          <cell r="P1012" t="str">
            <v>BI</v>
          </cell>
          <cell r="Q1012">
            <v>540</v>
          </cell>
          <cell r="R1012" t="str">
            <v>Bogota</v>
          </cell>
          <cell r="S1012" t="str">
            <v>CGR</v>
          </cell>
        </row>
        <row r="1013">
          <cell r="A1013">
            <v>15208</v>
          </cell>
          <cell r="B1013" t="str">
            <v>Activo</v>
          </cell>
          <cell r="C1013">
            <v>6480877</v>
          </cell>
          <cell r="D1013">
            <v>805880.4</v>
          </cell>
          <cell r="E1013">
            <v>36</v>
          </cell>
          <cell r="F1013">
            <v>545</v>
          </cell>
          <cell r="G1013">
            <v>32</v>
          </cell>
          <cell r="H1013">
            <v>204478</v>
          </cell>
          <cell r="I1013">
            <v>26317469</v>
          </cell>
          <cell r="J1013" t="str">
            <v>FU</v>
          </cell>
          <cell r="K1013" t="str">
            <v>BOLIVIA DEL ROSARIO GARCIA SALAZAR</v>
          </cell>
          <cell r="L1013" t="str">
            <v>MENSUAL</v>
          </cell>
          <cell r="M1013">
            <v>43465</v>
          </cell>
          <cell r="N1013">
            <v>42443</v>
          </cell>
          <cell r="O1013" t="str">
            <v>BI RECREACION CATEGORIA C</v>
          </cell>
          <cell r="P1013" t="str">
            <v>BI</v>
          </cell>
          <cell r="Q1013">
            <v>545</v>
          </cell>
          <cell r="R1013" t="str">
            <v>Bogota</v>
          </cell>
          <cell r="S1013" t="str">
            <v>CGR</v>
          </cell>
        </row>
        <row r="1014">
          <cell r="A1014">
            <v>15193</v>
          </cell>
          <cell r="B1014" t="str">
            <v>Activo</v>
          </cell>
          <cell r="C1014">
            <v>6000000</v>
          </cell>
          <cell r="D1014">
            <v>765168.45</v>
          </cell>
          <cell r="E1014">
            <v>36</v>
          </cell>
          <cell r="F1014">
            <v>535</v>
          </cell>
          <cell r="G1014">
            <v>32</v>
          </cell>
          <cell r="H1014">
            <v>194924</v>
          </cell>
          <cell r="I1014">
            <v>9530133</v>
          </cell>
          <cell r="J1014" t="str">
            <v>FU</v>
          </cell>
          <cell r="K1014" t="str">
            <v>JAVIER RODRIGUEZ CORREDOR</v>
          </cell>
          <cell r="L1014" t="str">
            <v>MENSUAL</v>
          </cell>
          <cell r="M1014">
            <v>43465</v>
          </cell>
          <cell r="N1014">
            <v>42438</v>
          </cell>
          <cell r="O1014" t="str">
            <v>CALAMIDAD CATEGORIA E</v>
          </cell>
          <cell r="P1014" t="str">
            <v>CA</v>
          </cell>
          <cell r="Q1014">
            <v>535</v>
          </cell>
          <cell r="R1014" t="str">
            <v>Bogota</v>
          </cell>
          <cell r="S1014" t="str">
            <v>CGR</v>
          </cell>
        </row>
        <row r="1015">
          <cell r="A1015">
            <v>15182</v>
          </cell>
          <cell r="B1015" t="str">
            <v>Activo</v>
          </cell>
          <cell r="C1015">
            <v>4600000</v>
          </cell>
          <cell r="D1015">
            <v>282357.93</v>
          </cell>
          <cell r="E1015">
            <v>36</v>
          </cell>
          <cell r="F1015">
            <v>544</v>
          </cell>
          <cell r="G1015">
            <v>34</v>
          </cell>
          <cell r="H1015">
            <v>143088</v>
          </cell>
          <cell r="I1015">
            <v>63392412</v>
          </cell>
          <cell r="J1015" t="str">
            <v>FU</v>
          </cell>
          <cell r="K1015" t="str">
            <v>FLOR MARIA BARAJAS FLOREZ</v>
          </cell>
          <cell r="L1015" t="str">
            <v>MENSUAL</v>
          </cell>
          <cell r="M1015">
            <v>43496</v>
          </cell>
          <cell r="N1015">
            <v>42419</v>
          </cell>
          <cell r="O1015" t="str">
            <v>BI RECREACION  CATEGORIA B</v>
          </cell>
          <cell r="P1015" t="str">
            <v>BI</v>
          </cell>
          <cell r="Q1015">
            <v>544</v>
          </cell>
          <cell r="R1015" t="str">
            <v>Bogota</v>
          </cell>
          <cell r="S1015" t="str">
            <v>FBS</v>
          </cell>
        </row>
        <row r="1016">
          <cell r="A1016">
            <v>15175</v>
          </cell>
          <cell r="B1016" t="str">
            <v>Activo</v>
          </cell>
          <cell r="C1016">
            <v>7515048</v>
          </cell>
          <cell r="D1016">
            <v>721187.5</v>
          </cell>
          <cell r="E1016">
            <v>36</v>
          </cell>
          <cell r="F1016">
            <v>546</v>
          </cell>
          <cell r="G1016">
            <v>33</v>
          </cell>
          <cell r="H1016">
            <v>243948</v>
          </cell>
          <cell r="I1016">
            <v>51694571</v>
          </cell>
          <cell r="J1016" t="str">
            <v>FU</v>
          </cell>
          <cell r="K1016" t="str">
            <v>MARIA DEL SOCORRO RUIZ MOLINA</v>
          </cell>
          <cell r="L1016" t="str">
            <v>MENSUAL</v>
          </cell>
          <cell r="M1016">
            <v>43465</v>
          </cell>
          <cell r="N1016">
            <v>42422</v>
          </cell>
          <cell r="O1016" t="str">
            <v>BI RECREACION  CATEGORIA D</v>
          </cell>
          <cell r="P1016" t="str">
            <v>BI</v>
          </cell>
          <cell r="Q1016">
            <v>546</v>
          </cell>
          <cell r="R1016" t="str">
            <v>Bogota</v>
          </cell>
          <cell r="S1016" t="str">
            <v>CGR</v>
          </cell>
        </row>
        <row r="1017">
          <cell r="A1017">
            <v>15171</v>
          </cell>
          <cell r="B1017" t="str">
            <v>Activo</v>
          </cell>
          <cell r="C1017">
            <v>3314258</v>
          </cell>
          <cell r="D1017">
            <v>318268.90000000002</v>
          </cell>
          <cell r="E1017">
            <v>36</v>
          </cell>
          <cell r="F1017">
            <v>546</v>
          </cell>
          <cell r="G1017">
            <v>33</v>
          </cell>
          <cell r="H1017">
            <v>107656</v>
          </cell>
          <cell r="I1017">
            <v>88276815</v>
          </cell>
          <cell r="J1017" t="str">
            <v>FU</v>
          </cell>
          <cell r="K1017" t="str">
            <v>MACHIR ALONSO OVALLE PEÑARANDA</v>
          </cell>
          <cell r="L1017" t="str">
            <v>MENSUAL</v>
          </cell>
          <cell r="M1017">
            <v>43465</v>
          </cell>
          <cell r="N1017">
            <v>42422</v>
          </cell>
          <cell r="O1017" t="str">
            <v>BI RECREACION  CATEGORIA D</v>
          </cell>
          <cell r="P1017" t="str">
            <v>BI</v>
          </cell>
          <cell r="Q1017">
            <v>546</v>
          </cell>
          <cell r="R1017" t="str">
            <v>Bucaramanga</v>
          </cell>
          <cell r="S1017" t="str">
            <v>CGR</v>
          </cell>
        </row>
        <row r="1018">
          <cell r="A1018">
            <v>15166</v>
          </cell>
          <cell r="B1018" t="str">
            <v>Activo</v>
          </cell>
          <cell r="C1018">
            <v>4698591</v>
          </cell>
          <cell r="D1018">
            <v>433270.31</v>
          </cell>
          <cell r="E1018">
            <v>36</v>
          </cell>
          <cell r="F1018">
            <v>544</v>
          </cell>
          <cell r="G1018">
            <v>33</v>
          </cell>
          <cell r="H1018">
            <v>145998</v>
          </cell>
          <cell r="I1018">
            <v>79416361</v>
          </cell>
          <cell r="J1018" t="str">
            <v>FU</v>
          </cell>
          <cell r="K1018" t="str">
            <v>HANSB HERNANDO JIMENEZ BARRIOS</v>
          </cell>
          <cell r="L1018" t="str">
            <v>MENSUAL</v>
          </cell>
          <cell r="M1018">
            <v>43465</v>
          </cell>
          <cell r="N1018">
            <v>42419</v>
          </cell>
          <cell r="O1018" t="str">
            <v>BI RECREACION  CATEGORIA B</v>
          </cell>
          <cell r="P1018" t="str">
            <v>BI</v>
          </cell>
          <cell r="Q1018">
            <v>544</v>
          </cell>
          <cell r="R1018" t="str">
            <v>Bosa</v>
          </cell>
          <cell r="S1018" t="str">
            <v>FBS</v>
          </cell>
        </row>
        <row r="1019">
          <cell r="A1019">
            <v>15147</v>
          </cell>
          <cell r="B1019" t="str">
            <v>Activo</v>
          </cell>
          <cell r="C1019">
            <v>2800000</v>
          </cell>
          <cell r="D1019">
            <v>261706.73</v>
          </cell>
          <cell r="E1019">
            <v>36</v>
          </cell>
          <cell r="F1019">
            <v>441</v>
          </cell>
          <cell r="G1019">
            <v>34</v>
          </cell>
          <cell r="H1019">
            <v>89270</v>
          </cell>
          <cell r="I1019">
            <v>51990843</v>
          </cell>
          <cell r="J1019" t="str">
            <v>XF</v>
          </cell>
          <cell r="K1019" t="str">
            <v>ALEXANDRA BRICEÑO ACERO</v>
          </cell>
          <cell r="L1019" t="str">
            <v>MENSUAL</v>
          </cell>
          <cell r="M1019">
            <v>43496</v>
          </cell>
          <cell r="N1019">
            <v>42419</v>
          </cell>
          <cell r="O1019" t="str">
            <v>EXF-BI EDUCACION CATEGORIA B</v>
          </cell>
          <cell r="P1019" t="str">
            <v>BI</v>
          </cell>
          <cell r="Q1019">
            <v>441</v>
          </cell>
          <cell r="R1019" t="str">
            <v>Soacha</v>
          </cell>
          <cell r="S1019" t="str">
            <v>EXF</v>
          </cell>
        </row>
        <row r="1020">
          <cell r="A1020">
            <v>15139</v>
          </cell>
          <cell r="B1020" t="str">
            <v>Activo</v>
          </cell>
          <cell r="C1020">
            <v>28612341</v>
          </cell>
          <cell r="D1020">
            <v>18237709.510000002</v>
          </cell>
          <cell r="E1020">
            <v>72</v>
          </cell>
          <cell r="F1020">
            <v>520</v>
          </cell>
          <cell r="G1020">
            <v>30</v>
          </cell>
          <cell r="H1020">
            <v>486855</v>
          </cell>
          <cell r="I1020">
            <v>53092691</v>
          </cell>
          <cell r="J1020" t="str">
            <v>FU</v>
          </cell>
          <cell r="K1020" t="str">
            <v>PAOLA YANETH DIAZ SUAREZ</v>
          </cell>
          <cell r="L1020" t="str">
            <v>MENSUAL</v>
          </cell>
          <cell r="M1020">
            <v>43465</v>
          </cell>
          <cell r="N1020">
            <v>42513</v>
          </cell>
          <cell r="O1020" t="str">
            <v>VEHICULO CATEGORIA B</v>
          </cell>
          <cell r="P1020" t="str">
            <v>VH</v>
          </cell>
          <cell r="Q1020">
            <v>520</v>
          </cell>
          <cell r="R1020" t="str">
            <v>Bogota</v>
          </cell>
          <cell r="S1020" t="str">
            <v>FBS</v>
          </cell>
        </row>
        <row r="1021">
          <cell r="A1021">
            <v>15131</v>
          </cell>
          <cell r="B1021" t="str">
            <v>Activo</v>
          </cell>
          <cell r="C1021">
            <v>28000000</v>
          </cell>
          <cell r="D1021">
            <v>18198783.649999999</v>
          </cell>
          <cell r="E1021">
            <v>72</v>
          </cell>
          <cell r="F1021">
            <v>520</v>
          </cell>
          <cell r="G1021">
            <v>29</v>
          </cell>
          <cell r="H1021">
            <v>475759</v>
          </cell>
          <cell r="I1021">
            <v>79363514</v>
          </cell>
          <cell r="J1021" t="str">
            <v>FU</v>
          </cell>
          <cell r="K1021" t="str">
            <v>PEDRO A GUTIERREZ HERRERA</v>
          </cell>
          <cell r="L1021" t="str">
            <v>MENSUAL</v>
          </cell>
          <cell r="M1021">
            <v>43465</v>
          </cell>
          <cell r="N1021">
            <v>42524</v>
          </cell>
          <cell r="O1021" t="str">
            <v>VEHICULO CATEGORIA B</v>
          </cell>
          <cell r="P1021" t="str">
            <v>VH</v>
          </cell>
          <cell r="Q1021">
            <v>520</v>
          </cell>
          <cell r="R1021" t="str">
            <v>Bogota</v>
          </cell>
          <cell r="S1021" t="str">
            <v>CGR</v>
          </cell>
        </row>
        <row r="1022">
          <cell r="A1022">
            <v>15127</v>
          </cell>
          <cell r="B1022" t="str">
            <v>Activo</v>
          </cell>
          <cell r="C1022">
            <v>86251265</v>
          </cell>
          <cell r="D1022">
            <v>85850002.079999998</v>
          </cell>
          <cell r="E1022">
            <v>240</v>
          </cell>
          <cell r="F1022">
            <v>509</v>
          </cell>
          <cell r="G1022">
            <v>2</v>
          </cell>
          <cell r="H1022">
            <v>603922</v>
          </cell>
          <cell r="I1022">
            <v>52095534</v>
          </cell>
          <cell r="J1022" t="str">
            <v>FU</v>
          </cell>
          <cell r="K1022" t="str">
            <v>BLANCA ROCIO PUENTES CORREDOR</v>
          </cell>
          <cell r="L1022" t="str">
            <v>MENSUAL</v>
          </cell>
          <cell r="M1022">
            <v>43465</v>
          </cell>
          <cell r="N1022">
            <v>43340</v>
          </cell>
          <cell r="O1022" t="str">
            <v>LIBERACION CATEGORIA C</v>
          </cell>
          <cell r="P1022" t="str">
            <v>VI</v>
          </cell>
          <cell r="Q1022">
            <v>509</v>
          </cell>
          <cell r="R1022" t="str">
            <v>Bogota</v>
          </cell>
          <cell r="S1022" t="str">
            <v>CGR</v>
          </cell>
        </row>
        <row r="1023">
          <cell r="A1023">
            <v>15105</v>
          </cell>
          <cell r="B1023" t="str">
            <v>Activo</v>
          </cell>
          <cell r="C1023">
            <v>4096655</v>
          </cell>
          <cell r="D1023">
            <v>132654.34</v>
          </cell>
          <cell r="E1023">
            <v>36</v>
          </cell>
          <cell r="F1023">
            <v>540</v>
          </cell>
          <cell r="G1023">
            <v>35</v>
          </cell>
          <cell r="H1023">
            <v>133304</v>
          </cell>
          <cell r="I1023">
            <v>20793679</v>
          </cell>
          <cell r="J1023" t="str">
            <v>FU</v>
          </cell>
          <cell r="K1023" t="str">
            <v>MARIA LILIA BUSTOS PEREZ</v>
          </cell>
          <cell r="L1023" t="str">
            <v>MENSUAL</v>
          </cell>
          <cell r="M1023">
            <v>43465</v>
          </cell>
          <cell r="N1023">
            <v>42359</v>
          </cell>
          <cell r="O1023" t="str">
            <v>BI EDUCACION  CATEGORIA D</v>
          </cell>
          <cell r="P1023" t="str">
            <v>BI</v>
          </cell>
          <cell r="Q1023">
            <v>540</v>
          </cell>
          <cell r="R1023" t="str">
            <v>Bogota</v>
          </cell>
          <cell r="S1023" t="str">
            <v>CGR</v>
          </cell>
        </row>
        <row r="1024">
          <cell r="A1024">
            <v>15101</v>
          </cell>
          <cell r="B1024" t="str">
            <v>Activo</v>
          </cell>
          <cell r="C1024">
            <v>5154800</v>
          </cell>
          <cell r="D1024">
            <v>1369579.93</v>
          </cell>
          <cell r="E1024">
            <v>4</v>
          </cell>
          <cell r="F1024">
            <v>563</v>
          </cell>
          <cell r="G1024">
            <v>3</v>
          </cell>
          <cell r="H1024">
            <v>1420963</v>
          </cell>
          <cell r="I1024">
            <v>80034373</v>
          </cell>
          <cell r="J1024" t="str">
            <v>XF</v>
          </cell>
          <cell r="K1024" t="str">
            <v>CESAR ERNESTO BARRERA MONTAÑEZ</v>
          </cell>
          <cell r="L1024" t="str">
            <v>SEMESTRAL</v>
          </cell>
          <cell r="M1024">
            <v>43100</v>
          </cell>
          <cell r="N1024">
            <v>42359</v>
          </cell>
          <cell r="O1024" t="str">
            <v>BI HOGAR CATEGORIA C</v>
          </cell>
          <cell r="P1024" t="str">
            <v>BI</v>
          </cell>
          <cell r="Q1024">
            <v>563</v>
          </cell>
          <cell r="R1024" t="str">
            <v>Bogota</v>
          </cell>
          <cell r="S1024" t="str">
            <v>EXF</v>
          </cell>
        </row>
        <row r="1025">
          <cell r="A1025">
            <v>15095</v>
          </cell>
          <cell r="B1025" t="str">
            <v>Activo</v>
          </cell>
          <cell r="C1025">
            <v>7023415</v>
          </cell>
          <cell r="D1025">
            <v>227644.34</v>
          </cell>
          <cell r="E1025">
            <v>36</v>
          </cell>
          <cell r="F1025">
            <v>546</v>
          </cell>
          <cell r="G1025">
            <v>35</v>
          </cell>
          <cell r="H1025">
            <v>228752</v>
          </cell>
          <cell r="I1025">
            <v>51994859</v>
          </cell>
          <cell r="J1025" t="str">
            <v>FU</v>
          </cell>
          <cell r="K1025" t="str">
            <v>LYLIA SLENDY TORRES MEDINA</v>
          </cell>
          <cell r="L1025" t="str">
            <v>MENSUAL</v>
          </cell>
          <cell r="M1025">
            <v>43465</v>
          </cell>
          <cell r="N1025">
            <v>42356</v>
          </cell>
          <cell r="O1025" t="str">
            <v>BI RECREACION  CATEGORIA D</v>
          </cell>
          <cell r="P1025" t="str">
            <v>BI</v>
          </cell>
          <cell r="Q1025">
            <v>546</v>
          </cell>
          <cell r="R1025" t="str">
            <v>Bogota</v>
          </cell>
          <cell r="S1025" t="str">
            <v>CGR</v>
          </cell>
        </row>
        <row r="1026">
          <cell r="A1026">
            <v>15066</v>
          </cell>
          <cell r="B1026" t="str">
            <v>Activo</v>
          </cell>
          <cell r="C1026">
            <v>6000000</v>
          </cell>
          <cell r="D1026">
            <v>194298.82</v>
          </cell>
          <cell r="E1026">
            <v>36</v>
          </cell>
          <cell r="F1026">
            <v>540</v>
          </cell>
          <cell r="G1026">
            <v>35</v>
          </cell>
          <cell r="H1026">
            <v>195242</v>
          </cell>
          <cell r="I1026">
            <v>51557136</v>
          </cell>
          <cell r="J1026" t="str">
            <v>FU</v>
          </cell>
          <cell r="K1026" t="str">
            <v>MARIA NORIS VIRGUEZ PEÑA</v>
          </cell>
          <cell r="L1026" t="str">
            <v>MENSUAL</v>
          </cell>
          <cell r="M1026">
            <v>43465</v>
          </cell>
          <cell r="N1026">
            <v>42341</v>
          </cell>
          <cell r="O1026" t="str">
            <v>BI EDUCACION  CATEGORIA D</v>
          </cell>
          <cell r="P1026" t="str">
            <v>BI</v>
          </cell>
          <cell r="Q1026">
            <v>540</v>
          </cell>
          <cell r="R1026" t="str">
            <v>Bogota</v>
          </cell>
          <cell r="S1026" t="str">
            <v>CGR</v>
          </cell>
        </row>
        <row r="1027">
          <cell r="A1027">
            <v>15064</v>
          </cell>
          <cell r="B1027" t="str">
            <v>Activo</v>
          </cell>
          <cell r="C1027">
            <v>4674665</v>
          </cell>
          <cell r="D1027">
            <v>466268.09</v>
          </cell>
          <cell r="E1027">
            <v>36</v>
          </cell>
          <cell r="F1027">
            <v>449</v>
          </cell>
          <cell r="G1027">
            <v>33</v>
          </cell>
          <cell r="H1027">
            <v>153440</v>
          </cell>
          <cell r="I1027">
            <v>52715101</v>
          </cell>
          <cell r="J1027" t="str">
            <v>XF</v>
          </cell>
          <cell r="K1027" t="str">
            <v>ELENA ANDREA SIERRA CUERVO</v>
          </cell>
          <cell r="L1027" t="str">
            <v>MENSUAL</v>
          </cell>
          <cell r="M1027">
            <v>43373</v>
          </cell>
          <cell r="N1027">
            <v>42338</v>
          </cell>
          <cell r="O1027" t="str">
            <v>EXF-BI RECREACION  CATEGORIA D</v>
          </cell>
          <cell r="P1027" t="str">
            <v>BI</v>
          </cell>
          <cell r="Q1027">
            <v>449</v>
          </cell>
          <cell r="R1027" t="str">
            <v>Bogota</v>
          </cell>
          <cell r="S1027" t="str">
            <v>EXF</v>
          </cell>
        </row>
        <row r="1028">
          <cell r="A1028">
            <v>15035</v>
          </cell>
          <cell r="B1028" t="str">
            <v>Activo</v>
          </cell>
          <cell r="C1028">
            <v>53115624</v>
          </cell>
          <cell r="D1028">
            <v>49680943.060000002</v>
          </cell>
          <cell r="E1028">
            <v>300</v>
          </cell>
          <cell r="F1028">
            <v>501</v>
          </cell>
          <cell r="G1028">
            <v>11</v>
          </cell>
          <cell r="H1028">
            <v>262386</v>
          </cell>
          <cell r="I1028">
            <v>41445153</v>
          </cell>
          <cell r="J1028" t="str">
            <v>PEN</v>
          </cell>
          <cell r="K1028" t="str">
            <v>RUTH MANRIQUE BARRAGAN</v>
          </cell>
          <cell r="L1028" t="str">
            <v>MENSUAL</v>
          </cell>
          <cell r="M1028">
            <v>43465</v>
          </cell>
          <cell r="N1028">
            <v>43066</v>
          </cell>
          <cell r="O1028" t="str">
            <v>COMPRA CATEGORIA A</v>
          </cell>
          <cell r="P1028" t="str">
            <v>VI</v>
          </cell>
          <cell r="Q1028">
            <v>501</v>
          </cell>
          <cell r="R1028" t="str">
            <v>Bogota</v>
          </cell>
          <cell r="S1028" t="str">
            <v>FBS</v>
          </cell>
        </row>
        <row r="1029">
          <cell r="A1029">
            <v>15033</v>
          </cell>
          <cell r="B1029" t="str">
            <v>Activo</v>
          </cell>
          <cell r="C1029">
            <v>117896634</v>
          </cell>
          <cell r="D1029">
            <v>96441545.280000001</v>
          </cell>
          <cell r="E1029">
            <v>240</v>
          </cell>
          <cell r="F1029">
            <v>504</v>
          </cell>
          <cell r="G1029">
            <v>20</v>
          </cell>
          <cell r="H1029">
            <v>819852</v>
          </cell>
          <cell r="I1029">
            <v>35893987</v>
          </cell>
          <cell r="J1029" t="str">
            <v>FU</v>
          </cell>
          <cell r="K1029" t="str">
            <v>DIGNA DEL PILAR PALACIOS VALENCIA</v>
          </cell>
          <cell r="L1029" t="str">
            <v>MENSUAL</v>
          </cell>
          <cell r="M1029">
            <v>43465</v>
          </cell>
          <cell r="N1029">
            <v>42773</v>
          </cell>
          <cell r="O1029" t="str">
            <v>COMPRA  CATEGORIA D</v>
          </cell>
          <cell r="P1029" t="str">
            <v>VI</v>
          </cell>
          <cell r="Q1029">
            <v>504</v>
          </cell>
          <cell r="R1029" t="str">
            <v>Medellin</v>
          </cell>
          <cell r="S1029" t="str">
            <v>CGR</v>
          </cell>
        </row>
        <row r="1030">
          <cell r="A1030">
            <v>15032</v>
          </cell>
          <cell r="B1030" t="str">
            <v>Activo</v>
          </cell>
          <cell r="C1030">
            <v>104000000</v>
          </cell>
          <cell r="D1030">
            <v>90101450.890000001</v>
          </cell>
          <cell r="E1030">
            <v>240</v>
          </cell>
          <cell r="F1030">
            <v>504</v>
          </cell>
          <cell r="G1030">
            <v>22</v>
          </cell>
          <cell r="H1030">
            <v>767685</v>
          </cell>
          <cell r="I1030">
            <v>51967687</v>
          </cell>
          <cell r="J1030" t="str">
            <v>FU</v>
          </cell>
          <cell r="K1030" t="str">
            <v>GLADYS MARCELA LIEVANO GOMEZ</v>
          </cell>
          <cell r="L1030" t="str">
            <v>MENSUAL</v>
          </cell>
          <cell r="M1030">
            <v>43465</v>
          </cell>
          <cell r="N1030">
            <v>42726</v>
          </cell>
          <cell r="O1030" t="str">
            <v>COMPRA  CATEGORIA D</v>
          </cell>
          <cell r="P1030" t="str">
            <v>VI</v>
          </cell>
          <cell r="Q1030">
            <v>504</v>
          </cell>
          <cell r="R1030" t="str">
            <v>Bogota</v>
          </cell>
          <cell r="S1030" t="str">
            <v>FBS</v>
          </cell>
        </row>
        <row r="1031">
          <cell r="A1031">
            <v>15030</v>
          </cell>
          <cell r="B1031" t="str">
            <v>Activo</v>
          </cell>
          <cell r="C1031">
            <v>90909091</v>
          </cell>
          <cell r="D1031">
            <v>61366805.450000003</v>
          </cell>
          <cell r="E1031">
            <v>240</v>
          </cell>
          <cell r="F1031">
            <v>504</v>
          </cell>
          <cell r="G1031">
            <v>80</v>
          </cell>
          <cell r="H1031">
            <v>618390</v>
          </cell>
          <cell r="I1031">
            <v>38284474</v>
          </cell>
          <cell r="J1031" t="str">
            <v>FU</v>
          </cell>
          <cell r="K1031" t="str">
            <v>NORMA CONSTANZA GORDILLO VELEZ</v>
          </cell>
          <cell r="L1031" t="str">
            <v>MENSUAL</v>
          </cell>
          <cell r="M1031">
            <v>43465</v>
          </cell>
          <cell r="N1031">
            <v>42669</v>
          </cell>
          <cell r="O1031" t="str">
            <v>COMPRA  CATEGORIA D</v>
          </cell>
          <cell r="P1031" t="str">
            <v>VI</v>
          </cell>
          <cell r="Q1031">
            <v>504</v>
          </cell>
          <cell r="R1031" t="str">
            <v>Honda</v>
          </cell>
          <cell r="S1031" t="str">
            <v>CGR</v>
          </cell>
        </row>
        <row r="1032">
          <cell r="A1032">
            <v>15029</v>
          </cell>
          <cell r="B1032" t="str">
            <v>Activo</v>
          </cell>
          <cell r="C1032">
            <v>77218848</v>
          </cell>
          <cell r="D1032">
            <v>56752840.850000001</v>
          </cell>
          <cell r="E1032">
            <v>240</v>
          </cell>
          <cell r="F1032">
            <v>503</v>
          </cell>
          <cell r="G1032">
            <v>120</v>
          </cell>
          <cell r="H1032">
            <v>626868</v>
          </cell>
          <cell r="I1032">
            <v>80232077</v>
          </cell>
          <cell r="J1032" t="str">
            <v>FU</v>
          </cell>
          <cell r="K1032" t="str">
            <v>ALEX ALBERTO CUBILLOS ALVAREZ</v>
          </cell>
          <cell r="L1032" t="str">
            <v>MENSUAL</v>
          </cell>
          <cell r="M1032">
            <v>43465</v>
          </cell>
          <cell r="N1032">
            <v>42577</v>
          </cell>
          <cell r="O1032" t="str">
            <v>COMPRA CATEGORIA C</v>
          </cell>
          <cell r="P1032" t="str">
            <v>VI</v>
          </cell>
          <cell r="Q1032">
            <v>503</v>
          </cell>
          <cell r="R1032" t="str">
            <v>Bogota</v>
          </cell>
          <cell r="S1032" t="str">
            <v>CGR</v>
          </cell>
        </row>
        <row r="1033">
          <cell r="A1033">
            <v>15028</v>
          </cell>
          <cell r="B1033" t="str">
            <v>Activo</v>
          </cell>
          <cell r="C1033">
            <v>79976664</v>
          </cell>
          <cell r="D1033">
            <v>58767745.189999998</v>
          </cell>
          <cell r="E1033">
            <v>240</v>
          </cell>
          <cell r="F1033">
            <v>503</v>
          </cell>
          <cell r="G1033">
            <v>24</v>
          </cell>
          <cell r="H1033">
            <v>440503</v>
          </cell>
          <cell r="I1033">
            <v>27168813</v>
          </cell>
          <cell r="J1033" t="str">
            <v>FU</v>
          </cell>
          <cell r="K1033" t="str">
            <v>GABRIELA SANCHEZ CASTILLO</v>
          </cell>
          <cell r="L1033" t="str">
            <v>MENSUAL</v>
          </cell>
          <cell r="M1033">
            <v>43465</v>
          </cell>
          <cell r="N1033">
            <v>42657</v>
          </cell>
          <cell r="O1033" t="str">
            <v>COMPRA CATEGORIA C</v>
          </cell>
          <cell r="P1033" t="str">
            <v>VI</v>
          </cell>
          <cell r="Q1033">
            <v>503</v>
          </cell>
          <cell r="R1033" t="str">
            <v>Cali</v>
          </cell>
          <cell r="S1033" t="str">
            <v>CGR</v>
          </cell>
        </row>
        <row r="1034">
          <cell r="A1034">
            <v>15004</v>
          </cell>
          <cell r="B1034" t="str">
            <v>Activo</v>
          </cell>
          <cell r="C1034">
            <v>79976664</v>
          </cell>
          <cell r="D1034">
            <v>65035284.670000002</v>
          </cell>
          <cell r="E1034">
            <v>240</v>
          </cell>
          <cell r="F1034">
            <v>503</v>
          </cell>
          <cell r="G1034">
            <v>94</v>
          </cell>
          <cell r="H1034">
            <v>622931</v>
          </cell>
          <cell r="I1034">
            <v>52234445</v>
          </cell>
          <cell r="J1034" t="str">
            <v>FU</v>
          </cell>
          <cell r="K1034" t="str">
            <v>SANDRA CRISTINA TORRES RIVERA</v>
          </cell>
          <cell r="L1034" t="str">
            <v>MENSUAL</v>
          </cell>
          <cell r="M1034">
            <v>43465</v>
          </cell>
          <cell r="N1034">
            <v>42590</v>
          </cell>
          <cell r="O1034" t="str">
            <v>COMPRA CATEGORIA C</v>
          </cell>
          <cell r="P1034" t="str">
            <v>VI</v>
          </cell>
          <cell r="Q1034">
            <v>503</v>
          </cell>
          <cell r="R1034" t="str">
            <v>Bogota</v>
          </cell>
          <cell r="S1034" t="str">
            <v>CGR</v>
          </cell>
        </row>
        <row r="1035">
          <cell r="A1035">
            <v>14994</v>
          </cell>
          <cell r="B1035" t="str">
            <v>Activo</v>
          </cell>
          <cell r="C1035">
            <v>88880364</v>
          </cell>
          <cell r="D1035">
            <v>77231180.469999999</v>
          </cell>
          <cell r="E1035">
            <v>216</v>
          </cell>
          <cell r="F1035">
            <v>429</v>
          </cell>
          <cell r="G1035">
            <v>25</v>
          </cell>
          <cell r="H1035">
            <v>925030</v>
          </cell>
          <cell r="I1035">
            <v>32852968</v>
          </cell>
          <cell r="J1035" t="str">
            <v>XF</v>
          </cell>
          <cell r="K1035" t="str">
            <v>MARYOLI PAOLA MEJIA PEREZ</v>
          </cell>
          <cell r="L1035" t="str">
            <v>MENSUAL</v>
          </cell>
          <cell r="M1035">
            <v>43434</v>
          </cell>
          <cell r="N1035">
            <v>42607</v>
          </cell>
          <cell r="O1035" t="str">
            <v>EXF-LIBERACION CATEGORIA E</v>
          </cell>
          <cell r="P1035" t="str">
            <v>VI</v>
          </cell>
          <cell r="Q1035">
            <v>429</v>
          </cell>
          <cell r="R1035" t="str">
            <v>Santa Marta</v>
          </cell>
          <cell r="S1035" t="str">
            <v>EXF</v>
          </cell>
        </row>
        <row r="1036">
          <cell r="A1036">
            <v>14968</v>
          </cell>
          <cell r="B1036" t="str">
            <v>Activo</v>
          </cell>
          <cell r="C1036">
            <v>126149607</v>
          </cell>
          <cell r="D1036">
            <v>124243674.94</v>
          </cell>
          <cell r="E1036">
            <v>240</v>
          </cell>
          <cell r="F1036">
            <v>516</v>
          </cell>
          <cell r="G1036">
            <v>8</v>
          </cell>
          <cell r="H1036">
            <v>1025973</v>
          </cell>
          <cell r="I1036">
            <v>40779671</v>
          </cell>
          <cell r="J1036" t="str">
            <v>FU</v>
          </cell>
          <cell r="K1036" t="str">
            <v>MARIA FERNANDA BARRERA SEGURA</v>
          </cell>
          <cell r="L1036" t="str">
            <v>MENSUAL</v>
          </cell>
          <cell r="M1036">
            <v>43465</v>
          </cell>
          <cell r="N1036">
            <v>43137</v>
          </cell>
          <cell r="O1036" t="str">
            <v>CONSTRUCCION  CATEGORIA D</v>
          </cell>
          <cell r="P1036" t="str">
            <v>VI</v>
          </cell>
          <cell r="Q1036">
            <v>516</v>
          </cell>
          <cell r="R1036" t="str">
            <v>Florencia</v>
          </cell>
          <cell r="S1036" t="str">
            <v>CGR</v>
          </cell>
        </row>
        <row r="1037">
          <cell r="A1037">
            <v>14967</v>
          </cell>
          <cell r="B1037" t="str">
            <v>Activo</v>
          </cell>
          <cell r="C1037">
            <v>109090909</v>
          </cell>
          <cell r="D1037">
            <v>88974106.909999996</v>
          </cell>
          <cell r="E1037">
            <v>216</v>
          </cell>
          <cell r="F1037">
            <v>505</v>
          </cell>
          <cell r="G1037">
            <v>25</v>
          </cell>
          <cell r="H1037">
            <v>860210</v>
          </cell>
          <cell r="I1037">
            <v>71790749</v>
          </cell>
          <cell r="J1037" t="str">
            <v>FU</v>
          </cell>
          <cell r="K1037" t="str">
            <v>CARLOS ALBERTO GIRALDO ESPINOSA</v>
          </cell>
          <cell r="L1037" t="str">
            <v>MENSUAL</v>
          </cell>
          <cell r="M1037">
            <v>43465</v>
          </cell>
          <cell r="N1037">
            <v>42640</v>
          </cell>
          <cell r="O1037" t="str">
            <v>COMPRA CATEGORIA E</v>
          </cell>
          <cell r="P1037" t="str">
            <v>VI</v>
          </cell>
          <cell r="Q1037">
            <v>505</v>
          </cell>
          <cell r="R1037" t="str">
            <v>Pereira</v>
          </cell>
          <cell r="S1037" t="str">
            <v>CGR</v>
          </cell>
        </row>
        <row r="1038">
          <cell r="A1038">
            <v>14966</v>
          </cell>
          <cell r="B1038" t="str">
            <v>Activo</v>
          </cell>
          <cell r="C1038">
            <v>117896634</v>
          </cell>
          <cell r="D1038">
            <v>100069183.22</v>
          </cell>
          <cell r="E1038">
            <v>240</v>
          </cell>
          <cell r="F1038">
            <v>504</v>
          </cell>
          <cell r="G1038">
            <v>25</v>
          </cell>
          <cell r="H1038">
            <v>859029</v>
          </cell>
          <cell r="I1038">
            <v>52368068</v>
          </cell>
          <cell r="J1038" t="str">
            <v>FU</v>
          </cell>
          <cell r="K1038" t="str">
            <v>EDNA XIOMARA RIVERA VERA</v>
          </cell>
          <cell r="L1038" t="str">
            <v>MENSUAL</v>
          </cell>
          <cell r="M1038">
            <v>43465</v>
          </cell>
          <cell r="N1038">
            <v>42640</v>
          </cell>
          <cell r="O1038" t="str">
            <v>COMPRA  CATEGORIA D</v>
          </cell>
          <cell r="P1038" t="str">
            <v>VI</v>
          </cell>
          <cell r="Q1038">
            <v>504</v>
          </cell>
          <cell r="R1038" t="str">
            <v>Bogota</v>
          </cell>
          <cell r="S1038" t="str">
            <v>CGR</v>
          </cell>
        </row>
        <row r="1039">
          <cell r="A1039">
            <v>14939</v>
          </cell>
          <cell r="B1039" t="str">
            <v>Activo</v>
          </cell>
          <cell r="C1039">
            <v>5344699</v>
          </cell>
          <cell r="D1039">
            <v>2080497.27</v>
          </cell>
          <cell r="E1039">
            <v>36</v>
          </cell>
          <cell r="F1039">
            <v>447</v>
          </cell>
          <cell r="G1039">
            <v>24</v>
          </cell>
          <cell r="H1039">
            <v>171168</v>
          </cell>
          <cell r="I1039">
            <v>79951970</v>
          </cell>
          <cell r="J1039" t="str">
            <v>XF</v>
          </cell>
          <cell r="K1039" t="str">
            <v>LUIS ALEJANDRO MORALES FAJARDO</v>
          </cell>
          <cell r="L1039" t="str">
            <v>MENSUAL</v>
          </cell>
          <cell r="M1039">
            <v>43069</v>
          </cell>
          <cell r="N1039">
            <v>42304</v>
          </cell>
          <cell r="O1039" t="str">
            <v>EXF-BI RECREACION  CATEGORIA B</v>
          </cell>
          <cell r="P1039" t="str">
            <v>BI</v>
          </cell>
          <cell r="Q1039">
            <v>447</v>
          </cell>
          <cell r="R1039" t="str">
            <v>Bogota</v>
          </cell>
          <cell r="S1039" t="str">
            <v>EXF</v>
          </cell>
        </row>
        <row r="1040">
          <cell r="A1040">
            <v>14923</v>
          </cell>
          <cell r="B1040" t="str">
            <v>Activo</v>
          </cell>
          <cell r="C1040">
            <v>126859536</v>
          </cell>
          <cell r="D1040">
            <v>103632157.39</v>
          </cell>
          <cell r="E1040">
            <v>216</v>
          </cell>
          <cell r="F1040">
            <v>505</v>
          </cell>
          <cell r="G1040">
            <v>90</v>
          </cell>
          <cell r="H1040">
            <v>1256840</v>
          </cell>
          <cell r="I1040">
            <v>38260832</v>
          </cell>
          <cell r="J1040" t="str">
            <v>FU</v>
          </cell>
          <cell r="K1040" t="str">
            <v>LUZ TERESA NIEVES GONZALEZ</v>
          </cell>
          <cell r="L1040" t="str">
            <v>MENSUAL</v>
          </cell>
          <cell r="M1040">
            <v>43465</v>
          </cell>
          <cell r="N1040">
            <v>42607</v>
          </cell>
          <cell r="O1040" t="str">
            <v>COMPRA CATEGORIA E</v>
          </cell>
          <cell r="P1040" t="str">
            <v>VI</v>
          </cell>
          <cell r="Q1040">
            <v>505</v>
          </cell>
          <cell r="R1040" t="str">
            <v>Bogota</v>
          </cell>
          <cell r="S1040" t="str">
            <v>CGR</v>
          </cell>
        </row>
        <row r="1041">
          <cell r="A1041">
            <v>14917</v>
          </cell>
          <cell r="B1041" t="str">
            <v>Activo</v>
          </cell>
          <cell r="C1041">
            <v>117896634</v>
          </cell>
          <cell r="D1041">
            <v>101799408.23</v>
          </cell>
          <cell r="E1041">
            <v>240</v>
          </cell>
          <cell r="F1041">
            <v>424</v>
          </cell>
          <cell r="G1041">
            <v>23</v>
          </cell>
          <cell r="H1041">
            <v>1110414</v>
          </cell>
          <cell r="I1041">
            <v>53123404</v>
          </cell>
          <cell r="J1041" t="str">
            <v>XF</v>
          </cell>
          <cell r="K1041" t="str">
            <v>LILIBET LOZADA ROZO</v>
          </cell>
          <cell r="L1041" t="str">
            <v>MENSUAL</v>
          </cell>
          <cell r="M1041">
            <v>43465</v>
          </cell>
          <cell r="N1041">
            <v>42683</v>
          </cell>
          <cell r="O1041" t="str">
            <v>EXF-COMPRA  CATEGORIA D</v>
          </cell>
          <cell r="P1041" t="str">
            <v>VI</v>
          </cell>
          <cell r="Q1041">
            <v>424</v>
          </cell>
          <cell r="R1041" t="str">
            <v>Bogota</v>
          </cell>
          <cell r="S1041" t="str">
            <v>EXF</v>
          </cell>
        </row>
        <row r="1042">
          <cell r="A1042">
            <v>14906</v>
          </cell>
          <cell r="B1042" t="str">
            <v>Activo</v>
          </cell>
          <cell r="C1042">
            <v>126767677</v>
          </cell>
          <cell r="D1042">
            <v>106307221.89</v>
          </cell>
          <cell r="E1042">
            <v>216</v>
          </cell>
          <cell r="F1042">
            <v>505</v>
          </cell>
          <cell r="G1042">
            <v>25</v>
          </cell>
          <cell r="H1042">
            <v>1027065</v>
          </cell>
          <cell r="I1042">
            <v>52500094</v>
          </cell>
          <cell r="J1042" t="str">
            <v>FU</v>
          </cell>
          <cell r="K1042" t="str">
            <v>GLORIA RAQUEL FERNANDEZ LOPEZ</v>
          </cell>
          <cell r="L1042" t="str">
            <v>MENSUAL</v>
          </cell>
          <cell r="M1042">
            <v>43465</v>
          </cell>
          <cell r="N1042">
            <v>42639</v>
          </cell>
          <cell r="O1042" t="str">
            <v>COMPRA CATEGORIA E</v>
          </cell>
          <cell r="P1042" t="str">
            <v>VI</v>
          </cell>
          <cell r="Q1042">
            <v>505</v>
          </cell>
          <cell r="R1042" t="str">
            <v>Bogota</v>
          </cell>
          <cell r="S1042" t="str">
            <v>CGR</v>
          </cell>
        </row>
        <row r="1043">
          <cell r="A1043">
            <v>14901</v>
          </cell>
          <cell r="B1043" t="str">
            <v>Activo</v>
          </cell>
          <cell r="C1043">
            <v>117896634</v>
          </cell>
          <cell r="D1043">
            <v>93097481.129999995</v>
          </cell>
          <cell r="E1043">
            <v>240</v>
          </cell>
          <cell r="F1043">
            <v>504</v>
          </cell>
          <cell r="G1043">
            <v>27</v>
          </cell>
          <cell r="H1043">
            <v>804262</v>
          </cell>
          <cell r="I1043">
            <v>30235328</v>
          </cell>
          <cell r="J1043" t="str">
            <v>FU</v>
          </cell>
          <cell r="K1043" t="str">
            <v>CAROLINA PINEDA HOYOS</v>
          </cell>
          <cell r="L1043" t="str">
            <v>MENSUAL</v>
          </cell>
          <cell r="M1043">
            <v>43465</v>
          </cell>
          <cell r="N1043">
            <v>42573</v>
          </cell>
          <cell r="O1043" t="str">
            <v>COMPRA  CATEGORIA D</v>
          </cell>
          <cell r="P1043" t="str">
            <v>VI</v>
          </cell>
          <cell r="Q1043">
            <v>504</v>
          </cell>
          <cell r="R1043" t="str">
            <v>Manizales</v>
          </cell>
          <cell r="S1043" t="str">
            <v>CGR</v>
          </cell>
        </row>
        <row r="1044">
          <cell r="A1044">
            <v>14893</v>
          </cell>
          <cell r="B1044" t="str">
            <v>Activo</v>
          </cell>
          <cell r="C1044">
            <v>117896634</v>
          </cell>
          <cell r="D1044">
            <v>91467151.810000002</v>
          </cell>
          <cell r="E1044">
            <v>240</v>
          </cell>
          <cell r="F1044">
            <v>504</v>
          </cell>
          <cell r="G1044">
            <v>18</v>
          </cell>
          <cell r="H1044">
            <v>775465</v>
          </cell>
          <cell r="I1044">
            <v>52962611</v>
          </cell>
          <cell r="J1044" t="str">
            <v>FU</v>
          </cell>
          <cell r="K1044" t="str">
            <v>DIANNE ALXANDRA ZARATE LOPEZ</v>
          </cell>
          <cell r="L1044" t="str">
            <v>MENSUAL</v>
          </cell>
          <cell r="M1044">
            <v>43465</v>
          </cell>
          <cell r="N1044">
            <v>42836</v>
          </cell>
          <cell r="O1044" t="str">
            <v>COMPRA  CATEGORIA D</v>
          </cell>
          <cell r="P1044" t="str">
            <v>VI</v>
          </cell>
          <cell r="Q1044">
            <v>504</v>
          </cell>
          <cell r="R1044" t="str">
            <v>Engativa</v>
          </cell>
          <cell r="S1044" t="str">
            <v>CGR</v>
          </cell>
        </row>
        <row r="1045">
          <cell r="A1045">
            <v>14877</v>
          </cell>
          <cell r="B1045" t="str">
            <v>Activo</v>
          </cell>
          <cell r="C1045">
            <v>5130789</v>
          </cell>
          <cell r="D1045">
            <v>978891.93</v>
          </cell>
          <cell r="E1045">
            <v>36</v>
          </cell>
          <cell r="F1045">
            <v>445</v>
          </cell>
          <cell r="G1045">
            <v>31</v>
          </cell>
          <cell r="H1045">
            <v>175888</v>
          </cell>
          <cell r="I1045">
            <v>13891134</v>
          </cell>
          <cell r="J1045" t="str">
            <v>XF</v>
          </cell>
          <cell r="K1045" t="str">
            <v>DALMIRO ENRIQUE CALAO BARON</v>
          </cell>
          <cell r="L1045" t="str">
            <v>MENSUAL</v>
          </cell>
          <cell r="M1045">
            <v>43220</v>
          </cell>
          <cell r="N1045">
            <v>42222</v>
          </cell>
          <cell r="O1045" t="str">
            <v>EXF-BI EDUCACION  CATEGORIA F</v>
          </cell>
          <cell r="P1045" t="str">
            <v>BI</v>
          </cell>
          <cell r="Q1045">
            <v>445</v>
          </cell>
          <cell r="R1045" t="str">
            <v>Bogota</v>
          </cell>
          <cell r="S1045" t="str">
            <v>EXF</v>
          </cell>
        </row>
        <row r="1046">
          <cell r="A1046">
            <v>14857</v>
          </cell>
          <cell r="B1046" t="str">
            <v>Activo</v>
          </cell>
          <cell r="C1046">
            <v>45090000</v>
          </cell>
          <cell r="D1046">
            <v>11181133.01</v>
          </cell>
          <cell r="E1046">
            <v>72</v>
          </cell>
          <cell r="F1046">
            <v>522</v>
          </cell>
          <cell r="G1046">
            <v>30</v>
          </cell>
          <cell r="H1046">
            <v>313628</v>
          </cell>
          <cell r="I1046">
            <v>79606150</v>
          </cell>
          <cell r="J1046" t="str">
            <v>FU</v>
          </cell>
          <cell r="K1046" t="str">
            <v>JORGE ELIECER MORA ARDILA</v>
          </cell>
          <cell r="L1046" t="str">
            <v>MENSUAL</v>
          </cell>
          <cell r="M1046">
            <v>43465</v>
          </cell>
          <cell r="N1046">
            <v>42501</v>
          </cell>
          <cell r="O1046" t="str">
            <v>VEHICULO  CATEGORIA D</v>
          </cell>
          <cell r="P1046" t="str">
            <v>VH</v>
          </cell>
          <cell r="Q1046">
            <v>522</v>
          </cell>
          <cell r="R1046" t="str">
            <v>Bogota</v>
          </cell>
          <cell r="S1046" t="str">
            <v>CGR</v>
          </cell>
        </row>
        <row r="1047">
          <cell r="A1047">
            <v>14851</v>
          </cell>
          <cell r="B1047" t="str">
            <v>Activo</v>
          </cell>
          <cell r="C1047">
            <v>51271332</v>
          </cell>
          <cell r="D1047">
            <v>42908193.759999998</v>
          </cell>
          <cell r="E1047">
            <v>72</v>
          </cell>
          <cell r="F1047">
            <v>522</v>
          </cell>
          <cell r="G1047">
            <v>15</v>
          </cell>
          <cell r="H1047">
            <v>937015</v>
          </cell>
          <cell r="I1047">
            <v>51794099</v>
          </cell>
          <cell r="J1047" t="str">
            <v>FU</v>
          </cell>
          <cell r="K1047" t="str">
            <v>BETTY LINARES BOLIVAR</v>
          </cell>
          <cell r="L1047" t="str">
            <v>MENSUAL</v>
          </cell>
          <cell r="M1047">
            <v>43465</v>
          </cell>
          <cell r="N1047">
            <v>42951</v>
          </cell>
          <cell r="O1047" t="str">
            <v>VEHICULO  CATEGORIA D</v>
          </cell>
          <cell r="P1047" t="str">
            <v>VH</v>
          </cell>
          <cell r="Q1047">
            <v>522</v>
          </cell>
          <cell r="R1047" t="str">
            <v>Bogota</v>
          </cell>
          <cell r="S1047" t="str">
            <v>CGR</v>
          </cell>
        </row>
        <row r="1048">
          <cell r="A1048">
            <v>14842</v>
          </cell>
          <cell r="B1048" t="str">
            <v>Activo</v>
          </cell>
          <cell r="C1048">
            <v>117896634</v>
          </cell>
          <cell r="D1048">
            <v>98887069.079999998</v>
          </cell>
          <cell r="E1048">
            <v>240</v>
          </cell>
          <cell r="F1048">
            <v>504</v>
          </cell>
          <cell r="G1048">
            <v>25</v>
          </cell>
          <cell r="H1048">
            <v>849141</v>
          </cell>
          <cell r="I1048">
            <v>11806833</v>
          </cell>
          <cell r="J1048" t="str">
            <v>FU</v>
          </cell>
          <cell r="K1048" t="str">
            <v>YEFERSON RENTERIA  PEREA</v>
          </cell>
          <cell r="L1048" t="str">
            <v>MENSUAL</v>
          </cell>
          <cell r="M1048">
            <v>43496</v>
          </cell>
          <cell r="N1048">
            <v>42653</v>
          </cell>
          <cell r="O1048" t="str">
            <v>COMPRA  CATEGORIA D</v>
          </cell>
          <cell r="P1048" t="str">
            <v>VI</v>
          </cell>
          <cell r="Q1048">
            <v>504</v>
          </cell>
          <cell r="R1048" t="str">
            <v>Medellin</v>
          </cell>
          <cell r="S1048" t="str">
            <v>CGR</v>
          </cell>
        </row>
        <row r="1049">
          <cell r="A1049">
            <v>14835</v>
          </cell>
          <cell r="B1049" t="str">
            <v>Activo</v>
          </cell>
          <cell r="C1049">
            <v>14774533</v>
          </cell>
          <cell r="D1049">
            <v>4611852.95</v>
          </cell>
          <cell r="E1049">
            <v>72</v>
          </cell>
          <cell r="F1049">
            <v>521</v>
          </cell>
          <cell r="G1049">
            <v>53</v>
          </cell>
          <cell r="H1049">
            <v>258191</v>
          </cell>
          <cell r="I1049">
            <v>19456818</v>
          </cell>
          <cell r="J1049" t="str">
            <v>FU</v>
          </cell>
          <cell r="K1049" t="str">
            <v>PEDRO LUIS DAZA CORONEL</v>
          </cell>
          <cell r="L1049" t="str">
            <v>MENSUAL</v>
          </cell>
          <cell r="M1049">
            <v>43465</v>
          </cell>
          <cell r="N1049">
            <v>42275</v>
          </cell>
          <cell r="O1049" t="str">
            <v>VEHICULO CATEGORIA C</v>
          </cell>
          <cell r="P1049" t="str">
            <v>VH</v>
          </cell>
          <cell r="Q1049">
            <v>521</v>
          </cell>
          <cell r="R1049" t="str">
            <v>Bogota</v>
          </cell>
          <cell r="S1049" t="str">
            <v>CGR</v>
          </cell>
        </row>
        <row r="1050">
          <cell r="A1050">
            <v>14818</v>
          </cell>
          <cell r="B1050" t="str">
            <v>Activo</v>
          </cell>
          <cell r="C1050">
            <v>117896634</v>
          </cell>
          <cell r="D1050">
            <v>100635266.94</v>
          </cell>
          <cell r="E1050">
            <v>240</v>
          </cell>
          <cell r="F1050">
            <v>504</v>
          </cell>
          <cell r="G1050">
            <v>24</v>
          </cell>
          <cell r="H1050">
            <v>861882</v>
          </cell>
          <cell r="I1050">
            <v>80005834</v>
          </cell>
          <cell r="J1050" t="str">
            <v>FU</v>
          </cell>
          <cell r="K1050" t="str">
            <v>GERMAN DIAZ RODRIGUEZ</v>
          </cell>
          <cell r="L1050" t="str">
            <v>MENSUAL</v>
          </cell>
          <cell r="M1050">
            <v>43465</v>
          </cell>
          <cell r="N1050">
            <v>42656</v>
          </cell>
          <cell r="O1050" t="str">
            <v>COMPRA  CATEGORIA D</v>
          </cell>
          <cell r="P1050" t="str">
            <v>VI</v>
          </cell>
          <cell r="Q1050">
            <v>504</v>
          </cell>
          <cell r="R1050" t="str">
            <v>Bogota</v>
          </cell>
          <cell r="S1050" t="str">
            <v>CGR</v>
          </cell>
        </row>
        <row r="1051">
          <cell r="A1051">
            <v>14817</v>
          </cell>
          <cell r="B1051" t="str">
            <v>Activo</v>
          </cell>
          <cell r="C1051">
            <v>133592382</v>
          </cell>
          <cell r="D1051">
            <v>133592382</v>
          </cell>
          <cell r="E1051">
            <v>240</v>
          </cell>
          <cell r="F1051">
            <v>504</v>
          </cell>
          <cell r="G1051">
            <v>0</v>
          </cell>
          <cell r="H1051">
            <v>1086570</v>
          </cell>
          <cell r="I1051">
            <v>32534668</v>
          </cell>
          <cell r="J1051" t="str">
            <v>FU</v>
          </cell>
          <cell r="K1051" t="str">
            <v>GRECIA C VELEZ ARISTIZABAL</v>
          </cell>
          <cell r="L1051" t="str">
            <v>MENSUAL</v>
          </cell>
          <cell r="M1051">
            <v>43496</v>
          </cell>
          <cell r="N1051">
            <v>43419</v>
          </cell>
          <cell r="O1051" t="str">
            <v>COMPRA  CATEGORIA D</v>
          </cell>
          <cell r="P1051" t="str">
            <v>VI</v>
          </cell>
          <cell r="Q1051">
            <v>504</v>
          </cell>
          <cell r="R1051" t="str">
            <v>Medellin</v>
          </cell>
          <cell r="S1051" t="str">
            <v>CGR</v>
          </cell>
        </row>
        <row r="1052">
          <cell r="A1052">
            <v>14784</v>
          </cell>
          <cell r="B1052" t="str">
            <v>Activo</v>
          </cell>
          <cell r="C1052">
            <v>7281155</v>
          </cell>
          <cell r="D1052">
            <v>2767260.12</v>
          </cell>
          <cell r="E1052">
            <v>4</v>
          </cell>
          <cell r="F1052">
            <v>553</v>
          </cell>
          <cell r="G1052">
            <v>2</v>
          </cell>
          <cell r="H1052">
            <v>1309292</v>
          </cell>
          <cell r="I1052">
            <v>10525411</v>
          </cell>
          <cell r="J1052" t="str">
            <v>PEN</v>
          </cell>
          <cell r="K1052" t="str">
            <v>GERARDO ANCIZAR MUNOZ DORADO</v>
          </cell>
          <cell r="L1052" t="str">
            <v>SEMESTRAL</v>
          </cell>
          <cell r="M1052">
            <v>42766</v>
          </cell>
          <cell r="N1052">
            <v>42200</v>
          </cell>
          <cell r="O1052" t="str">
            <v>BI MEJORAS LOCATIVAS  CATEGORIA E</v>
          </cell>
          <cell r="P1052" t="str">
            <v>BI</v>
          </cell>
          <cell r="Q1052">
            <v>553</v>
          </cell>
          <cell r="R1052" t="str">
            <v>Popayan</v>
          </cell>
          <cell r="S1052" t="str">
            <v>CGR</v>
          </cell>
        </row>
        <row r="1053">
          <cell r="A1053">
            <v>14779</v>
          </cell>
          <cell r="B1053" t="str">
            <v>Activo</v>
          </cell>
          <cell r="C1053">
            <v>91223734</v>
          </cell>
          <cell r="D1053">
            <v>41806884.060000002</v>
          </cell>
          <cell r="E1053">
            <v>216</v>
          </cell>
          <cell r="F1053">
            <v>511</v>
          </cell>
          <cell r="G1053">
            <v>40</v>
          </cell>
          <cell r="H1053">
            <v>427349</v>
          </cell>
          <cell r="I1053">
            <v>16273185</v>
          </cell>
          <cell r="J1053" t="str">
            <v>FU</v>
          </cell>
          <cell r="K1053" t="str">
            <v>DIEGO FERNANDO VARGAS TENORIO</v>
          </cell>
          <cell r="L1053" t="str">
            <v>MENSUAL</v>
          </cell>
          <cell r="M1053">
            <v>43465</v>
          </cell>
          <cell r="N1053">
            <v>42165</v>
          </cell>
          <cell r="O1053" t="str">
            <v>LIBERACION CATEGORIA E</v>
          </cell>
          <cell r="P1053" t="str">
            <v>VI</v>
          </cell>
          <cell r="Q1053">
            <v>511</v>
          </cell>
          <cell r="R1053" t="str">
            <v>Cali</v>
          </cell>
          <cell r="S1053" t="str">
            <v>CGR</v>
          </cell>
        </row>
        <row r="1054">
          <cell r="A1054">
            <v>14774</v>
          </cell>
          <cell r="B1054" t="str">
            <v>Activo</v>
          </cell>
          <cell r="C1054">
            <v>60606061</v>
          </cell>
          <cell r="D1054">
            <v>30182870.140000001</v>
          </cell>
          <cell r="E1054">
            <v>240</v>
          </cell>
          <cell r="F1054">
            <v>504</v>
          </cell>
          <cell r="G1054">
            <v>33</v>
          </cell>
          <cell r="H1054">
            <v>268586</v>
          </cell>
          <cell r="I1054">
            <v>27098216</v>
          </cell>
          <cell r="J1054" t="str">
            <v>FU</v>
          </cell>
          <cell r="K1054" t="str">
            <v>XIMENA PATRICIA HIDALGO PASAJE</v>
          </cell>
          <cell r="L1054" t="str">
            <v>MENSUAL</v>
          </cell>
          <cell r="M1054">
            <v>43465</v>
          </cell>
          <cell r="N1054">
            <v>42395</v>
          </cell>
          <cell r="O1054" t="str">
            <v>COMPRA  CATEGORIA D</v>
          </cell>
          <cell r="P1054" t="str">
            <v>VI</v>
          </cell>
          <cell r="Q1054">
            <v>504</v>
          </cell>
          <cell r="R1054" t="str">
            <v>Pasto</v>
          </cell>
          <cell r="S1054" t="str">
            <v>CGR</v>
          </cell>
        </row>
        <row r="1055">
          <cell r="A1055">
            <v>14773</v>
          </cell>
          <cell r="B1055" t="str">
            <v>Activo</v>
          </cell>
          <cell r="C1055">
            <v>121099101</v>
          </cell>
          <cell r="D1055">
            <v>108931553.15000001</v>
          </cell>
          <cell r="E1055">
            <v>240</v>
          </cell>
          <cell r="F1055">
            <v>504</v>
          </cell>
          <cell r="G1055">
            <v>11</v>
          </cell>
          <cell r="H1055">
            <v>907269</v>
          </cell>
          <cell r="I1055">
            <v>84087324</v>
          </cell>
          <cell r="J1055" t="str">
            <v>FU</v>
          </cell>
          <cell r="K1055" t="str">
            <v>DEIVER JOHEL VILORIA ZUBIRIA</v>
          </cell>
          <cell r="L1055" t="str">
            <v>MENSUAL</v>
          </cell>
          <cell r="M1055">
            <v>43465</v>
          </cell>
          <cell r="N1055">
            <v>43062</v>
          </cell>
          <cell r="O1055" t="str">
            <v>COMPRA  CATEGORIA D</v>
          </cell>
          <cell r="P1055" t="str">
            <v>VI</v>
          </cell>
          <cell r="Q1055">
            <v>504</v>
          </cell>
          <cell r="R1055" t="str">
            <v>Medellin</v>
          </cell>
          <cell r="S1055" t="str">
            <v>CGR</v>
          </cell>
        </row>
        <row r="1056">
          <cell r="A1056">
            <v>14767</v>
          </cell>
          <cell r="B1056" t="str">
            <v>Activo</v>
          </cell>
          <cell r="C1056">
            <v>53777412</v>
          </cell>
          <cell r="D1056">
            <v>33668379.840000004</v>
          </cell>
          <cell r="E1056">
            <v>300</v>
          </cell>
          <cell r="F1056">
            <v>501</v>
          </cell>
          <cell r="G1056">
            <v>18</v>
          </cell>
          <cell r="H1056">
            <v>183798</v>
          </cell>
          <cell r="I1056">
            <v>94324866</v>
          </cell>
          <cell r="J1056" t="str">
            <v>FU</v>
          </cell>
          <cell r="K1056" t="str">
            <v>CRISTIAN ROBERT MARIN VILLA</v>
          </cell>
          <cell r="L1056" t="str">
            <v>MENSUAL</v>
          </cell>
          <cell r="M1056">
            <v>43465</v>
          </cell>
          <cell r="N1056">
            <v>42836</v>
          </cell>
          <cell r="O1056" t="str">
            <v>COMPRA CATEGORIA A</v>
          </cell>
          <cell r="P1056" t="str">
            <v>VI</v>
          </cell>
          <cell r="Q1056">
            <v>501</v>
          </cell>
          <cell r="R1056" t="str">
            <v>Cartagena</v>
          </cell>
          <cell r="S1056" t="str">
            <v>CGR</v>
          </cell>
        </row>
        <row r="1057">
          <cell r="A1057">
            <v>14764</v>
          </cell>
          <cell r="B1057" t="str">
            <v>Activo</v>
          </cell>
          <cell r="C1057">
            <v>135739928</v>
          </cell>
          <cell r="D1057">
            <v>125894904.25</v>
          </cell>
          <cell r="E1057">
            <v>216</v>
          </cell>
          <cell r="F1057">
            <v>505</v>
          </cell>
          <cell r="G1057">
            <v>11</v>
          </cell>
          <cell r="H1057">
            <v>1174765</v>
          </cell>
          <cell r="I1057">
            <v>55160337</v>
          </cell>
          <cell r="J1057" t="str">
            <v>FU</v>
          </cell>
          <cell r="K1057" t="str">
            <v>SONIA MILENA OTALORA MORA</v>
          </cell>
          <cell r="L1057" t="str">
            <v>MENSUAL</v>
          </cell>
          <cell r="M1057">
            <v>43465</v>
          </cell>
          <cell r="N1057">
            <v>43047</v>
          </cell>
          <cell r="O1057" t="str">
            <v>COMPRA CATEGORIA E</v>
          </cell>
          <cell r="P1057" t="str">
            <v>VI</v>
          </cell>
          <cell r="Q1057">
            <v>505</v>
          </cell>
          <cell r="R1057" t="str">
            <v>Neiva</v>
          </cell>
          <cell r="S1057" t="str">
            <v>CGR</v>
          </cell>
        </row>
        <row r="1058">
          <cell r="A1058">
            <v>14762</v>
          </cell>
          <cell r="B1058" t="str">
            <v>Activo</v>
          </cell>
          <cell r="C1058">
            <v>126149607</v>
          </cell>
          <cell r="D1058">
            <v>114907918.92</v>
          </cell>
          <cell r="E1058">
            <v>240</v>
          </cell>
          <cell r="F1058">
            <v>504</v>
          </cell>
          <cell r="G1058">
            <v>10</v>
          </cell>
          <cell r="H1058">
            <v>954811</v>
          </cell>
          <cell r="I1058">
            <v>52357684</v>
          </cell>
          <cell r="J1058" t="str">
            <v>FU</v>
          </cell>
          <cell r="K1058" t="str">
            <v>MYRIAM STELLA GOMEZ ANGARITA</v>
          </cell>
          <cell r="L1058" t="str">
            <v>MENSUAL</v>
          </cell>
          <cell r="M1058">
            <v>43465</v>
          </cell>
          <cell r="N1058">
            <v>43083</v>
          </cell>
          <cell r="O1058" t="str">
            <v>COMPRA  CATEGORIA D</v>
          </cell>
          <cell r="P1058" t="str">
            <v>VI</v>
          </cell>
          <cell r="Q1058">
            <v>504</v>
          </cell>
          <cell r="R1058" t="str">
            <v>Bogota</v>
          </cell>
          <cell r="S1058" t="str">
            <v>CGR</v>
          </cell>
        </row>
        <row r="1059">
          <cell r="A1059">
            <v>14761</v>
          </cell>
          <cell r="B1059" t="str">
            <v>Activo</v>
          </cell>
          <cell r="C1059">
            <v>137246550</v>
          </cell>
          <cell r="D1059">
            <v>93248162.540000007</v>
          </cell>
          <cell r="E1059">
            <v>216</v>
          </cell>
          <cell r="F1059">
            <v>506</v>
          </cell>
          <cell r="G1059">
            <v>37</v>
          </cell>
          <cell r="H1059">
            <v>985651</v>
          </cell>
          <cell r="I1059">
            <v>46676359</v>
          </cell>
          <cell r="J1059" t="str">
            <v>FU</v>
          </cell>
          <cell r="K1059" t="str">
            <v>YUDY NATALIA CARO MORENO</v>
          </cell>
          <cell r="L1059" t="str">
            <v>MENSUAL</v>
          </cell>
          <cell r="M1059">
            <v>43465</v>
          </cell>
          <cell r="N1059">
            <v>42275</v>
          </cell>
          <cell r="O1059" t="str">
            <v>COMPRA  CATEGORIA F</v>
          </cell>
          <cell r="P1059" t="str">
            <v>VI</v>
          </cell>
          <cell r="Q1059">
            <v>506</v>
          </cell>
          <cell r="R1059" t="str">
            <v>Bogota</v>
          </cell>
          <cell r="S1059" t="str">
            <v>CGR</v>
          </cell>
        </row>
        <row r="1060">
          <cell r="A1060">
            <v>14759</v>
          </cell>
          <cell r="B1060" t="str">
            <v>Activo</v>
          </cell>
          <cell r="C1060">
            <v>110183850</v>
          </cell>
          <cell r="D1060">
            <v>72169534.170000002</v>
          </cell>
          <cell r="E1060">
            <v>240</v>
          </cell>
          <cell r="F1060">
            <v>516</v>
          </cell>
          <cell r="G1060">
            <v>35</v>
          </cell>
          <cell r="H1060">
            <v>638002</v>
          </cell>
          <cell r="I1060">
            <v>74282649</v>
          </cell>
          <cell r="J1060" t="str">
            <v>FU</v>
          </cell>
          <cell r="K1060" t="str">
            <v>JUAN PABLO NIETO BARRETO</v>
          </cell>
          <cell r="L1060" t="str">
            <v>MENSUAL</v>
          </cell>
          <cell r="M1060">
            <v>43465</v>
          </cell>
          <cell r="N1060">
            <v>42328</v>
          </cell>
          <cell r="O1060" t="str">
            <v>CONSTRUCCION  CATEGORIA D</v>
          </cell>
          <cell r="P1060" t="str">
            <v>VI</v>
          </cell>
          <cell r="Q1060">
            <v>516</v>
          </cell>
          <cell r="R1060" t="str">
            <v>Tunja</v>
          </cell>
          <cell r="S1060" t="str">
            <v>CGR</v>
          </cell>
        </row>
        <row r="1061">
          <cell r="A1061">
            <v>14752</v>
          </cell>
          <cell r="B1061" t="str">
            <v>Activo</v>
          </cell>
          <cell r="C1061">
            <v>110183850</v>
          </cell>
          <cell r="D1061">
            <v>66714739.960000001</v>
          </cell>
          <cell r="E1061">
            <v>240</v>
          </cell>
          <cell r="F1061">
            <v>504</v>
          </cell>
          <cell r="G1061">
            <v>37</v>
          </cell>
          <cell r="H1061">
            <v>594077</v>
          </cell>
          <cell r="I1061">
            <v>63493837</v>
          </cell>
          <cell r="J1061" t="str">
            <v>FU</v>
          </cell>
          <cell r="K1061" t="str">
            <v>DIANA PATRICIA FUENTES ARIZA</v>
          </cell>
          <cell r="L1061" t="str">
            <v>MENSUAL</v>
          </cell>
          <cell r="M1061">
            <v>43465</v>
          </cell>
          <cell r="N1061">
            <v>42258</v>
          </cell>
          <cell r="O1061" t="str">
            <v>COMPRA  CATEGORIA D</v>
          </cell>
          <cell r="P1061" t="str">
            <v>VI</v>
          </cell>
          <cell r="Q1061">
            <v>504</v>
          </cell>
          <cell r="R1061" t="str">
            <v>Floridablanca</v>
          </cell>
          <cell r="S1061" t="str">
            <v>CGR</v>
          </cell>
        </row>
        <row r="1062">
          <cell r="A1062">
            <v>14749</v>
          </cell>
          <cell r="B1062" t="str">
            <v>Activo</v>
          </cell>
          <cell r="C1062">
            <v>117896634</v>
          </cell>
          <cell r="D1062">
            <v>53278497.409999996</v>
          </cell>
          <cell r="E1062">
            <v>240</v>
          </cell>
          <cell r="F1062">
            <v>424</v>
          </cell>
          <cell r="G1062">
            <v>24</v>
          </cell>
          <cell r="H1062">
            <v>591901</v>
          </cell>
          <cell r="I1062">
            <v>79482081</v>
          </cell>
          <cell r="J1062" t="str">
            <v>XF</v>
          </cell>
          <cell r="K1062" t="str">
            <v>JULIO ARMANDO GONZÁLEZ PALACIOS</v>
          </cell>
          <cell r="L1062" t="str">
            <v>MENSUAL</v>
          </cell>
          <cell r="M1062">
            <v>43465</v>
          </cell>
          <cell r="N1062">
            <v>42669</v>
          </cell>
          <cell r="O1062" t="str">
            <v>EXF-COMPRA  CATEGORIA D</v>
          </cell>
          <cell r="P1062" t="str">
            <v>VI</v>
          </cell>
          <cell r="Q1062">
            <v>424</v>
          </cell>
          <cell r="R1062" t="str">
            <v>Bogota</v>
          </cell>
          <cell r="S1062" t="str">
            <v>EXF</v>
          </cell>
        </row>
        <row r="1063">
          <cell r="A1063">
            <v>14748</v>
          </cell>
          <cell r="B1063" t="str">
            <v>Activo</v>
          </cell>
          <cell r="C1063">
            <v>93737374</v>
          </cell>
          <cell r="D1063">
            <v>65429728.700000003</v>
          </cell>
          <cell r="E1063">
            <v>240</v>
          </cell>
          <cell r="F1063">
            <v>504</v>
          </cell>
          <cell r="G1063">
            <v>35</v>
          </cell>
          <cell r="H1063">
            <v>577838</v>
          </cell>
          <cell r="I1063">
            <v>6872826</v>
          </cell>
          <cell r="J1063" t="str">
            <v>PEN</v>
          </cell>
          <cell r="K1063" t="str">
            <v>Juan Norberto Castillo Fuentes</v>
          </cell>
          <cell r="L1063" t="str">
            <v>MENSUAL</v>
          </cell>
          <cell r="M1063">
            <v>43465</v>
          </cell>
          <cell r="N1063">
            <v>42332</v>
          </cell>
          <cell r="O1063" t="str">
            <v>COMPRA  CATEGORIA D</v>
          </cell>
          <cell r="P1063" t="str">
            <v>VI</v>
          </cell>
          <cell r="Q1063">
            <v>504</v>
          </cell>
          <cell r="R1063" t="str">
            <v>Bogota</v>
          </cell>
          <cell r="S1063" t="str">
            <v>EXF</v>
          </cell>
        </row>
        <row r="1064">
          <cell r="A1064">
            <v>14745</v>
          </cell>
          <cell r="B1064" t="str">
            <v>Activo</v>
          </cell>
          <cell r="C1064">
            <v>94317307</v>
          </cell>
          <cell r="D1064">
            <v>53819711.490000002</v>
          </cell>
          <cell r="E1064">
            <v>240</v>
          </cell>
          <cell r="F1064">
            <v>504</v>
          </cell>
          <cell r="G1064">
            <v>25</v>
          </cell>
          <cell r="H1064">
            <v>467801</v>
          </cell>
          <cell r="I1064">
            <v>13352051</v>
          </cell>
          <cell r="J1064" t="str">
            <v>FU</v>
          </cell>
          <cell r="K1064" t="str">
            <v>LUIS EDUARDO PORTILLA FLÓREZ</v>
          </cell>
          <cell r="L1064" t="str">
            <v>MENSUAL</v>
          </cell>
          <cell r="M1064">
            <v>43465</v>
          </cell>
          <cell r="N1064">
            <v>42620</v>
          </cell>
          <cell r="O1064" t="str">
            <v>COMPRA  CATEGORIA D</v>
          </cell>
          <cell r="P1064" t="str">
            <v>VI</v>
          </cell>
          <cell r="Q1064">
            <v>504</v>
          </cell>
          <cell r="R1064" t="str">
            <v>Bucaramanga</v>
          </cell>
          <cell r="S1064" t="str">
            <v>CGR</v>
          </cell>
        </row>
        <row r="1065">
          <cell r="A1065">
            <v>14734</v>
          </cell>
          <cell r="B1065" t="str">
            <v>Activo</v>
          </cell>
          <cell r="C1065">
            <v>67676768</v>
          </cell>
          <cell r="D1065">
            <v>47576863.5</v>
          </cell>
          <cell r="E1065">
            <v>240</v>
          </cell>
          <cell r="F1065">
            <v>503</v>
          </cell>
          <cell r="G1065">
            <v>27</v>
          </cell>
          <cell r="H1065">
            <v>359990</v>
          </cell>
          <cell r="I1065">
            <v>39049300</v>
          </cell>
          <cell r="J1065" t="str">
            <v>FU</v>
          </cell>
          <cell r="K1065" t="str">
            <v>KIRA JUDITH DIAZ SIERRA</v>
          </cell>
          <cell r="L1065" t="str">
            <v>MENSUAL</v>
          </cell>
          <cell r="M1065">
            <v>43496</v>
          </cell>
          <cell r="N1065">
            <v>42590</v>
          </cell>
          <cell r="O1065" t="str">
            <v>COMPRA CATEGORIA C</v>
          </cell>
          <cell r="P1065" t="str">
            <v>VI</v>
          </cell>
          <cell r="Q1065">
            <v>503</v>
          </cell>
          <cell r="R1065" t="str">
            <v>Santa Marta</v>
          </cell>
          <cell r="S1065" t="str">
            <v>CGR</v>
          </cell>
        </row>
        <row r="1066">
          <cell r="A1066">
            <v>14732</v>
          </cell>
          <cell r="B1066" t="str">
            <v>Activo</v>
          </cell>
          <cell r="C1066">
            <v>117896634</v>
          </cell>
          <cell r="D1066">
            <v>100067958.70999999</v>
          </cell>
          <cell r="E1066">
            <v>240</v>
          </cell>
          <cell r="F1066">
            <v>504</v>
          </cell>
          <cell r="G1066">
            <v>26</v>
          </cell>
          <cell r="H1066">
            <v>860914</v>
          </cell>
          <cell r="I1066">
            <v>34566010</v>
          </cell>
          <cell r="J1066" t="str">
            <v>FU</v>
          </cell>
          <cell r="K1066" t="str">
            <v>MARIA IGNACIA SATIZABAL PALACIOS</v>
          </cell>
          <cell r="L1066" t="str">
            <v>MENSUAL</v>
          </cell>
          <cell r="M1066">
            <v>43465</v>
          </cell>
          <cell r="N1066">
            <v>42607</v>
          </cell>
          <cell r="O1066" t="str">
            <v>COMPRA  CATEGORIA D</v>
          </cell>
          <cell r="P1066" t="str">
            <v>VI</v>
          </cell>
          <cell r="Q1066">
            <v>504</v>
          </cell>
          <cell r="R1066" t="str">
            <v>Villavicencio</v>
          </cell>
          <cell r="S1066" t="str">
            <v>CGR</v>
          </cell>
        </row>
        <row r="1067">
          <cell r="A1067">
            <v>14714</v>
          </cell>
          <cell r="B1067" t="str">
            <v>Activo</v>
          </cell>
          <cell r="C1067">
            <v>117896634</v>
          </cell>
          <cell r="D1067">
            <v>107405263.06</v>
          </cell>
          <cell r="E1067">
            <v>240</v>
          </cell>
          <cell r="F1067">
            <v>424</v>
          </cell>
          <cell r="G1067">
            <v>23</v>
          </cell>
          <cell r="H1067">
            <v>1166055</v>
          </cell>
          <cell r="I1067">
            <v>92546163</v>
          </cell>
          <cell r="J1067" t="str">
            <v>XF</v>
          </cell>
          <cell r="K1067" t="str">
            <v>OSWALDO MARTINEZ PEREDO</v>
          </cell>
          <cell r="L1067" t="str">
            <v>MENSUAL</v>
          </cell>
          <cell r="M1067">
            <v>43465</v>
          </cell>
          <cell r="N1067">
            <v>42688</v>
          </cell>
          <cell r="O1067" t="str">
            <v>EXF-COMPRA  CATEGORIA D</v>
          </cell>
          <cell r="P1067" t="str">
            <v>VI</v>
          </cell>
          <cell r="Q1067">
            <v>424</v>
          </cell>
          <cell r="R1067" t="str">
            <v>Sincelejo</v>
          </cell>
          <cell r="S1067" t="str">
            <v>EXF</v>
          </cell>
        </row>
        <row r="1068">
          <cell r="A1068">
            <v>14710</v>
          </cell>
          <cell r="B1068" t="str">
            <v>Activo</v>
          </cell>
          <cell r="C1068">
            <v>57173068</v>
          </cell>
          <cell r="D1068">
            <v>47444725.020000003</v>
          </cell>
          <cell r="E1068">
            <v>72</v>
          </cell>
          <cell r="F1068">
            <v>523</v>
          </cell>
          <cell r="G1068">
            <v>16</v>
          </cell>
          <cell r="H1068">
            <v>1072857</v>
          </cell>
          <cell r="I1068">
            <v>9310478</v>
          </cell>
          <cell r="J1068" t="str">
            <v>FU</v>
          </cell>
          <cell r="K1068" t="str">
            <v>HIPOLITO JOSE ABAD BUSTAMANTE</v>
          </cell>
          <cell r="L1068" t="str">
            <v>MENSUAL</v>
          </cell>
          <cell r="M1068">
            <v>43465</v>
          </cell>
          <cell r="N1068">
            <v>42933</v>
          </cell>
          <cell r="O1068" t="str">
            <v>VEHICULO CATEGORIA E</v>
          </cell>
          <cell r="P1068" t="str">
            <v>VH</v>
          </cell>
          <cell r="Q1068">
            <v>523</v>
          </cell>
          <cell r="R1068" t="str">
            <v>Sincelejo</v>
          </cell>
          <cell r="S1068" t="str">
            <v>CGR</v>
          </cell>
        </row>
        <row r="1069">
          <cell r="A1069">
            <v>14707</v>
          </cell>
          <cell r="B1069" t="str">
            <v>Activo</v>
          </cell>
          <cell r="C1069">
            <v>117758453</v>
          </cell>
          <cell r="D1069">
            <v>99280398.469999999</v>
          </cell>
          <cell r="E1069">
            <v>240</v>
          </cell>
          <cell r="F1069">
            <v>504</v>
          </cell>
          <cell r="G1069">
            <v>28</v>
          </cell>
          <cell r="H1069">
            <v>858109</v>
          </cell>
          <cell r="I1069">
            <v>19481113</v>
          </cell>
          <cell r="J1069" t="str">
            <v>FU</v>
          </cell>
          <cell r="K1069" t="str">
            <v>RENÉ ALEJANDRO LATORRE LIÉVANO</v>
          </cell>
          <cell r="L1069" t="str">
            <v>MENSUAL</v>
          </cell>
          <cell r="M1069">
            <v>43496</v>
          </cell>
          <cell r="N1069">
            <v>42573</v>
          </cell>
          <cell r="O1069" t="str">
            <v>COMPRA  CATEGORIA D</v>
          </cell>
          <cell r="P1069" t="str">
            <v>VI</v>
          </cell>
          <cell r="Q1069">
            <v>504</v>
          </cell>
          <cell r="R1069" t="str">
            <v>Zipaquira</v>
          </cell>
          <cell r="S1069" t="str">
            <v>CGR</v>
          </cell>
        </row>
        <row r="1070">
          <cell r="A1070">
            <v>14706</v>
          </cell>
          <cell r="B1070" t="str">
            <v>Activo</v>
          </cell>
          <cell r="C1070">
            <v>117896634</v>
          </cell>
          <cell r="D1070">
            <v>99899965.579999998</v>
          </cell>
          <cell r="E1070">
            <v>240</v>
          </cell>
          <cell r="F1070">
            <v>504</v>
          </cell>
          <cell r="G1070">
            <v>23</v>
          </cell>
          <cell r="H1070">
            <v>853901</v>
          </cell>
          <cell r="I1070">
            <v>79703014</v>
          </cell>
          <cell r="J1070" t="str">
            <v>FU</v>
          </cell>
          <cell r="K1070" t="str">
            <v>LUIS FERNANDO GUAVITA MORENO</v>
          </cell>
          <cell r="L1070" t="str">
            <v>MENSUAL</v>
          </cell>
          <cell r="M1070">
            <v>43465</v>
          </cell>
          <cell r="N1070">
            <v>42678</v>
          </cell>
          <cell r="O1070" t="str">
            <v>COMPRA  CATEGORIA D</v>
          </cell>
          <cell r="P1070" t="str">
            <v>VI</v>
          </cell>
          <cell r="Q1070">
            <v>504</v>
          </cell>
          <cell r="R1070" t="str">
            <v>Bogota</v>
          </cell>
          <cell r="S1070" t="str">
            <v>CGR</v>
          </cell>
        </row>
        <row r="1071">
          <cell r="A1071">
            <v>14705</v>
          </cell>
          <cell r="B1071" t="str">
            <v>Activo</v>
          </cell>
          <cell r="C1071">
            <v>93939394</v>
          </cell>
          <cell r="D1071">
            <v>75496373.579999998</v>
          </cell>
          <cell r="E1071">
            <v>240</v>
          </cell>
          <cell r="F1071">
            <v>504</v>
          </cell>
          <cell r="G1071">
            <v>25</v>
          </cell>
          <cell r="H1071">
            <v>648643</v>
          </cell>
          <cell r="I1071">
            <v>33449984</v>
          </cell>
          <cell r="J1071" t="str">
            <v>FU</v>
          </cell>
          <cell r="K1071" t="str">
            <v>NYDIA CARMENZA ALARCON BARRERA</v>
          </cell>
          <cell r="L1071" t="str">
            <v>MENSUAL</v>
          </cell>
          <cell r="M1071">
            <v>43465</v>
          </cell>
          <cell r="N1071">
            <v>42620</v>
          </cell>
          <cell r="O1071" t="str">
            <v>COMPRA  CATEGORIA D</v>
          </cell>
          <cell r="P1071" t="str">
            <v>VI</v>
          </cell>
          <cell r="Q1071">
            <v>504</v>
          </cell>
          <cell r="R1071" t="str">
            <v>Bogota</v>
          </cell>
          <cell r="S1071" t="str">
            <v>CGR</v>
          </cell>
        </row>
        <row r="1072">
          <cell r="A1072">
            <v>14694</v>
          </cell>
          <cell r="B1072" t="str">
            <v>Activo</v>
          </cell>
          <cell r="C1072">
            <v>53777412</v>
          </cell>
          <cell r="D1072">
            <v>45547062.57</v>
          </cell>
          <cell r="E1072">
            <v>300</v>
          </cell>
          <cell r="F1072">
            <v>501</v>
          </cell>
          <cell r="G1072">
            <v>27</v>
          </cell>
          <cell r="H1072">
            <v>250285</v>
          </cell>
          <cell r="I1072">
            <v>40316904</v>
          </cell>
          <cell r="J1072" t="str">
            <v>FU</v>
          </cell>
          <cell r="K1072" t="str">
            <v>OLGA CECILIA LOPEZ RODRIGUEZ</v>
          </cell>
          <cell r="L1072" t="str">
            <v>MENSUAL</v>
          </cell>
          <cell r="M1072">
            <v>43465</v>
          </cell>
          <cell r="N1072">
            <v>42569</v>
          </cell>
          <cell r="O1072" t="str">
            <v>COMPRA CATEGORIA A</v>
          </cell>
          <cell r="P1072" t="str">
            <v>VI</v>
          </cell>
          <cell r="Q1072">
            <v>501</v>
          </cell>
          <cell r="R1072" t="str">
            <v>Bogota</v>
          </cell>
          <cell r="S1072" t="str">
            <v>CGR</v>
          </cell>
        </row>
        <row r="1073">
          <cell r="A1073">
            <v>14693</v>
          </cell>
          <cell r="B1073" t="str">
            <v>Activo</v>
          </cell>
          <cell r="C1073">
            <v>117896634</v>
          </cell>
          <cell r="D1073">
            <v>101557428.31999999</v>
          </cell>
          <cell r="E1073">
            <v>240</v>
          </cell>
          <cell r="F1073">
            <v>424</v>
          </cell>
          <cell r="G1073">
            <v>25</v>
          </cell>
          <cell r="H1073">
            <v>1111005</v>
          </cell>
          <cell r="I1073">
            <v>80737114</v>
          </cell>
          <cell r="J1073" t="str">
            <v>XF</v>
          </cell>
          <cell r="K1073" t="str">
            <v>JAIR OSWALDO MARTINEZ RAMIREZ</v>
          </cell>
          <cell r="L1073" t="str">
            <v>MENSUAL</v>
          </cell>
          <cell r="M1073">
            <v>43465</v>
          </cell>
          <cell r="N1073">
            <v>42632</v>
          </cell>
          <cell r="O1073" t="str">
            <v>EXF-COMPRA  CATEGORIA D</v>
          </cell>
          <cell r="P1073" t="str">
            <v>VI</v>
          </cell>
          <cell r="Q1073">
            <v>424</v>
          </cell>
          <cell r="R1073" t="str">
            <v>Bogota</v>
          </cell>
          <cell r="S1073" t="str">
            <v>EXF</v>
          </cell>
        </row>
        <row r="1074">
          <cell r="A1074">
            <v>14692</v>
          </cell>
          <cell r="B1074" t="str">
            <v>Activo</v>
          </cell>
          <cell r="C1074">
            <v>116161616</v>
          </cell>
          <cell r="D1074">
            <v>107258147.93000001</v>
          </cell>
          <cell r="E1074">
            <v>240</v>
          </cell>
          <cell r="F1074">
            <v>504</v>
          </cell>
          <cell r="G1074">
            <v>14</v>
          </cell>
          <cell r="H1074">
            <v>897874</v>
          </cell>
          <cell r="I1074">
            <v>27279758</v>
          </cell>
          <cell r="J1074" t="str">
            <v>FU</v>
          </cell>
          <cell r="K1074" t="str">
            <v>CRISTINA DELGADO ORDOÑEZ</v>
          </cell>
          <cell r="L1074" t="str">
            <v>MENSUAL</v>
          </cell>
          <cell r="M1074">
            <v>43465</v>
          </cell>
          <cell r="N1074">
            <v>42970</v>
          </cell>
          <cell r="O1074" t="str">
            <v>COMPRA  CATEGORIA D</v>
          </cell>
          <cell r="P1074" t="str">
            <v>VI</v>
          </cell>
          <cell r="Q1074">
            <v>504</v>
          </cell>
          <cell r="R1074" t="str">
            <v>Popayan</v>
          </cell>
          <cell r="S1074" t="str">
            <v>CGR</v>
          </cell>
        </row>
        <row r="1075">
          <cell r="A1075">
            <v>14685</v>
          </cell>
          <cell r="B1075" t="str">
            <v>Activo</v>
          </cell>
          <cell r="C1075">
            <v>117896634</v>
          </cell>
          <cell r="D1075">
            <v>97478421.430000007</v>
          </cell>
          <cell r="E1075">
            <v>240</v>
          </cell>
          <cell r="F1075">
            <v>504</v>
          </cell>
          <cell r="G1075">
            <v>27</v>
          </cell>
          <cell r="H1075">
            <v>841067</v>
          </cell>
          <cell r="I1075">
            <v>3734490</v>
          </cell>
          <cell r="J1075" t="str">
            <v>FU</v>
          </cell>
          <cell r="K1075" t="str">
            <v>JOSE MANUEL VILLA CANTILLO</v>
          </cell>
          <cell r="L1075" t="str">
            <v>MENSUAL</v>
          </cell>
          <cell r="M1075">
            <v>43465</v>
          </cell>
          <cell r="N1075">
            <v>42573</v>
          </cell>
          <cell r="O1075" t="str">
            <v>COMPRA  CATEGORIA D</v>
          </cell>
          <cell r="P1075" t="str">
            <v>VI</v>
          </cell>
          <cell r="Q1075">
            <v>504</v>
          </cell>
          <cell r="R1075" t="str">
            <v>Barranquilla</v>
          </cell>
          <cell r="S1075" t="str">
            <v>CGR</v>
          </cell>
        </row>
        <row r="1076">
          <cell r="A1076">
            <v>14684</v>
          </cell>
          <cell r="B1076" t="str">
            <v>Activo</v>
          </cell>
          <cell r="C1076">
            <v>40135004</v>
          </cell>
          <cell r="D1076">
            <v>19751921.890000001</v>
          </cell>
          <cell r="E1076">
            <v>72</v>
          </cell>
          <cell r="F1076">
            <v>522</v>
          </cell>
          <cell r="G1076">
            <v>42</v>
          </cell>
          <cell r="H1076">
            <v>741784</v>
          </cell>
          <cell r="I1076">
            <v>91207589</v>
          </cell>
          <cell r="J1076" t="str">
            <v>FU</v>
          </cell>
          <cell r="K1076" t="str">
            <v>JULIAN ENRIQUE LEDESMA SERRANO</v>
          </cell>
          <cell r="L1076" t="str">
            <v>MENSUAL</v>
          </cell>
          <cell r="M1076">
            <v>43465</v>
          </cell>
          <cell r="N1076">
            <v>42138</v>
          </cell>
          <cell r="O1076" t="str">
            <v>VEHICULO  CATEGORIA D</v>
          </cell>
          <cell r="P1076" t="str">
            <v>VH</v>
          </cell>
          <cell r="Q1076">
            <v>522</v>
          </cell>
          <cell r="R1076" t="str">
            <v>Bogota</v>
          </cell>
          <cell r="S1076" t="str">
            <v>CGR</v>
          </cell>
        </row>
        <row r="1077">
          <cell r="A1077">
            <v>14683</v>
          </cell>
          <cell r="B1077" t="str">
            <v>Activo</v>
          </cell>
          <cell r="C1077">
            <v>110183850</v>
          </cell>
          <cell r="D1077">
            <v>85919310.670000002</v>
          </cell>
          <cell r="E1077">
            <v>240</v>
          </cell>
          <cell r="F1077">
            <v>504</v>
          </cell>
          <cell r="G1077">
            <v>35</v>
          </cell>
          <cell r="H1077">
            <v>755860</v>
          </cell>
          <cell r="I1077">
            <v>79340881</v>
          </cell>
          <cell r="J1077" t="str">
            <v>FU</v>
          </cell>
          <cell r="K1077" t="str">
            <v>LUIS DILFONSO CRUZ ARDILA</v>
          </cell>
          <cell r="L1077" t="str">
            <v>MENSUAL</v>
          </cell>
          <cell r="M1077">
            <v>43465</v>
          </cell>
          <cell r="N1077">
            <v>42338</v>
          </cell>
          <cell r="O1077" t="str">
            <v>COMPRA  CATEGORIA D</v>
          </cell>
          <cell r="P1077" t="str">
            <v>VI</v>
          </cell>
          <cell r="Q1077">
            <v>504</v>
          </cell>
          <cell r="R1077" t="str">
            <v>Bogota</v>
          </cell>
          <cell r="S1077" t="str">
            <v>CGR</v>
          </cell>
        </row>
        <row r="1078">
          <cell r="A1078">
            <v>14680</v>
          </cell>
          <cell r="B1078" t="str">
            <v>Activo</v>
          </cell>
          <cell r="C1078">
            <v>126859536</v>
          </cell>
          <cell r="D1078">
            <v>96248855.049999997</v>
          </cell>
          <cell r="E1078">
            <v>216</v>
          </cell>
          <cell r="F1078">
            <v>505</v>
          </cell>
          <cell r="G1078">
            <v>74</v>
          </cell>
          <cell r="H1078">
            <v>1088375</v>
          </cell>
          <cell r="I1078">
            <v>21110479</v>
          </cell>
          <cell r="J1078" t="str">
            <v>FU</v>
          </cell>
          <cell r="K1078" t="str">
            <v>ESPERANZA FLOREZ OLAYA</v>
          </cell>
          <cell r="L1078" t="str">
            <v>MENSUAL</v>
          </cell>
          <cell r="M1078">
            <v>43465</v>
          </cell>
          <cell r="N1078">
            <v>42657</v>
          </cell>
          <cell r="O1078" t="str">
            <v>COMPRA CATEGORIA E</v>
          </cell>
          <cell r="P1078" t="str">
            <v>VI</v>
          </cell>
          <cell r="Q1078">
            <v>505</v>
          </cell>
          <cell r="R1078" t="str">
            <v>Bogota</v>
          </cell>
          <cell r="S1078" t="str">
            <v>CGR</v>
          </cell>
        </row>
        <row r="1079">
          <cell r="A1079">
            <v>14679</v>
          </cell>
          <cell r="B1079" t="str">
            <v>Activo</v>
          </cell>
          <cell r="C1079">
            <v>85575172</v>
          </cell>
          <cell r="D1079">
            <v>58263053.969999999</v>
          </cell>
          <cell r="E1079">
            <v>240</v>
          </cell>
          <cell r="F1079">
            <v>503</v>
          </cell>
          <cell r="G1079">
            <v>10</v>
          </cell>
          <cell r="H1079">
            <v>423644</v>
          </cell>
          <cell r="I1079">
            <v>54254193</v>
          </cell>
          <cell r="J1079" t="str">
            <v>FU</v>
          </cell>
          <cell r="K1079" t="str">
            <v>MARTHA LUCIA QUINTO MOSQUERA</v>
          </cell>
          <cell r="L1079" t="str">
            <v>MENSUAL</v>
          </cell>
          <cell r="M1079">
            <v>43465</v>
          </cell>
          <cell r="N1079">
            <v>43089</v>
          </cell>
          <cell r="O1079" t="str">
            <v>COMPRA CATEGORIA C</v>
          </cell>
          <cell r="P1079" t="str">
            <v>VI</v>
          </cell>
          <cell r="Q1079">
            <v>503</v>
          </cell>
          <cell r="R1079" t="str">
            <v>Quibdo</v>
          </cell>
          <cell r="S1079" t="str">
            <v>CGR</v>
          </cell>
        </row>
        <row r="1080">
          <cell r="A1080">
            <v>14678</v>
          </cell>
          <cell r="B1080" t="str">
            <v>Activo</v>
          </cell>
          <cell r="C1080">
            <v>110183850</v>
          </cell>
          <cell r="D1080">
            <v>12471573.02</v>
          </cell>
          <cell r="E1080">
            <v>240</v>
          </cell>
          <cell r="F1080">
            <v>504</v>
          </cell>
          <cell r="G1080">
            <v>226</v>
          </cell>
          <cell r="H1080">
            <v>951618</v>
          </cell>
          <cell r="I1080">
            <v>23943779</v>
          </cell>
          <cell r="J1080" t="str">
            <v>FU</v>
          </cell>
          <cell r="K1080" t="str">
            <v>MARIA NANCY MARLENY MESA HERNANDEZ</v>
          </cell>
          <cell r="L1080" t="str">
            <v>MENSUAL</v>
          </cell>
          <cell r="M1080">
            <v>43465</v>
          </cell>
          <cell r="N1080">
            <v>42356</v>
          </cell>
          <cell r="O1080" t="str">
            <v>COMPRA  CATEGORIA D</v>
          </cell>
          <cell r="P1080" t="str">
            <v>VI</v>
          </cell>
          <cell r="Q1080">
            <v>504</v>
          </cell>
          <cell r="R1080" t="str">
            <v>Bogota</v>
          </cell>
          <cell r="S1080" t="str">
            <v>CGR</v>
          </cell>
        </row>
        <row r="1081">
          <cell r="A1081">
            <v>14675</v>
          </cell>
          <cell r="B1081" t="str">
            <v>Activo</v>
          </cell>
          <cell r="C1081">
            <v>126149607</v>
          </cell>
          <cell r="D1081">
            <v>115376337.40000001</v>
          </cell>
          <cell r="E1081">
            <v>240</v>
          </cell>
          <cell r="F1081">
            <v>504</v>
          </cell>
          <cell r="G1081">
            <v>13</v>
          </cell>
          <cell r="H1081">
            <v>963691</v>
          </cell>
          <cell r="I1081">
            <v>36554658</v>
          </cell>
          <cell r="J1081" t="str">
            <v>FU</v>
          </cell>
          <cell r="K1081" t="str">
            <v>LUZ ESTELLA GARCIA ARCINIEGAS</v>
          </cell>
          <cell r="L1081" t="str">
            <v>MENSUAL</v>
          </cell>
          <cell r="M1081">
            <v>43465</v>
          </cell>
          <cell r="N1081">
            <v>42997</v>
          </cell>
          <cell r="O1081" t="str">
            <v>COMPRA  CATEGORIA D</v>
          </cell>
          <cell r="P1081" t="str">
            <v>VI</v>
          </cell>
          <cell r="Q1081">
            <v>504</v>
          </cell>
          <cell r="R1081" t="str">
            <v>Santa Marta</v>
          </cell>
          <cell r="S1081" t="str">
            <v>CGR</v>
          </cell>
        </row>
        <row r="1082">
          <cell r="A1082">
            <v>14674</v>
          </cell>
          <cell r="B1082" t="str">
            <v>Activo</v>
          </cell>
          <cell r="C1082">
            <v>124966748</v>
          </cell>
          <cell r="D1082">
            <v>90623365.659999996</v>
          </cell>
          <cell r="E1082">
            <v>216</v>
          </cell>
          <cell r="F1082">
            <v>512</v>
          </cell>
          <cell r="G1082">
            <v>22</v>
          </cell>
          <cell r="H1082">
            <v>924592</v>
          </cell>
          <cell r="I1082">
            <v>12254759</v>
          </cell>
          <cell r="J1082" t="str">
            <v>FU</v>
          </cell>
          <cell r="K1082" t="str">
            <v>EDGAR SANCHEZ ESPINOSA</v>
          </cell>
          <cell r="L1082" t="str">
            <v>MENSUAL</v>
          </cell>
          <cell r="M1082">
            <v>43465</v>
          </cell>
          <cell r="N1082">
            <v>42734</v>
          </cell>
          <cell r="O1082" t="str">
            <v>LIBERACION  CATEGORIA F</v>
          </cell>
          <cell r="P1082" t="str">
            <v>VI</v>
          </cell>
          <cell r="Q1082">
            <v>512</v>
          </cell>
          <cell r="R1082" t="str">
            <v>Neiva</v>
          </cell>
          <cell r="S1082" t="str">
            <v>CGR</v>
          </cell>
        </row>
        <row r="1083">
          <cell r="A1083">
            <v>14673</v>
          </cell>
          <cell r="B1083" t="str">
            <v>Activo</v>
          </cell>
          <cell r="C1083">
            <v>126859536</v>
          </cell>
          <cell r="D1083">
            <v>60940459.079999998</v>
          </cell>
          <cell r="E1083">
            <v>216</v>
          </cell>
          <cell r="F1083">
            <v>505</v>
          </cell>
          <cell r="G1083">
            <v>24</v>
          </cell>
          <cell r="H1083">
            <v>598599</v>
          </cell>
          <cell r="I1083">
            <v>38261778</v>
          </cell>
          <cell r="J1083" t="str">
            <v>FU</v>
          </cell>
          <cell r="K1083" t="str">
            <v>DEISI QUINTANA ORTIZ</v>
          </cell>
          <cell r="L1083" t="str">
            <v>MENSUAL</v>
          </cell>
          <cell r="M1083">
            <v>43465</v>
          </cell>
          <cell r="N1083">
            <v>42653</v>
          </cell>
          <cell r="O1083" t="str">
            <v>COMPRA CATEGORIA E</v>
          </cell>
          <cell r="P1083" t="str">
            <v>VI</v>
          </cell>
          <cell r="Q1083">
            <v>505</v>
          </cell>
          <cell r="R1083" t="str">
            <v>Bogota</v>
          </cell>
          <cell r="S1083" t="str">
            <v>CGR</v>
          </cell>
        </row>
        <row r="1084">
          <cell r="A1084">
            <v>14672</v>
          </cell>
          <cell r="B1084" t="str">
            <v>Activo</v>
          </cell>
          <cell r="C1084">
            <v>135739928</v>
          </cell>
          <cell r="D1084">
            <v>121774983.55</v>
          </cell>
          <cell r="E1084">
            <v>216</v>
          </cell>
          <cell r="F1084">
            <v>505</v>
          </cell>
          <cell r="G1084">
            <v>11</v>
          </cell>
          <cell r="H1084">
            <v>1137460</v>
          </cell>
          <cell r="I1084">
            <v>52088489</v>
          </cell>
          <cell r="J1084" t="str">
            <v>FU</v>
          </cell>
          <cell r="K1084" t="str">
            <v>MARIA ANGELICA PEREZ GRIMALDOS</v>
          </cell>
          <cell r="L1084" t="str">
            <v>MENSUAL</v>
          </cell>
          <cell r="M1084">
            <v>43465</v>
          </cell>
          <cell r="N1084">
            <v>43059</v>
          </cell>
          <cell r="O1084" t="str">
            <v>COMPRA CATEGORIA E</v>
          </cell>
          <cell r="P1084" t="str">
            <v>VI</v>
          </cell>
          <cell r="Q1084">
            <v>505</v>
          </cell>
          <cell r="R1084" t="str">
            <v>Bogota</v>
          </cell>
          <cell r="S1084" t="str">
            <v>CGR</v>
          </cell>
        </row>
        <row r="1085">
          <cell r="A1085">
            <v>14647</v>
          </cell>
          <cell r="B1085" t="str">
            <v>Activo</v>
          </cell>
          <cell r="C1085">
            <v>70707071</v>
          </cell>
          <cell r="D1085">
            <v>45904859.700000003</v>
          </cell>
          <cell r="E1085">
            <v>240</v>
          </cell>
          <cell r="F1085">
            <v>503</v>
          </cell>
          <cell r="G1085">
            <v>33</v>
          </cell>
          <cell r="H1085">
            <v>354161</v>
          </cell>
          <cell r="I1085">
            <v>68295904</v>
          </cell>
          <cell r="J1085" t="str">
            <v>FU</v>
          </cell>
          <cell r="K1085" t="str">
            <v xml:space="preserve">ALBA LIZETTE SILVA SANCHEZ </v>
          </cell>
          <cell r="L1085" t="str">
            <v>MENSUAL</v>
          </cell>
          <cell r="M1085">
            <v>43465</v>
          </cell>
          <cell r="N1085">
            <v>42395</v>
          </cell>
          <cell r="O1085" t="str">
            <v>COMPRA CATEGORIA C</v>
          </cell>
          <cell r="P1085" t="str">
            <v>VI</v>
          </cell>
          <cell r="Q1085">
            <v>503</v>
          </cell>
          <cell r="R1085" t="str">
            <v>Arauca</v>
          </cell>
          <cell r="S1085" t="str">
            <v>CGR</v>
          </cell>
        </row>
        <row r="1086">
          <cell r="A1086">
            <v>14637</v>
          </cell>
          <cell r="B1086" t="str">
            <v>Activo</v>
          </cell>
          <cell r="C1086">
            <v>117896634</v>
          </cell>
          <cell r="D1086">
            <v>97044407.870000005</v>
          </cell>
          <cell r="E1086">
            <v>240</v>
          </cell>
          <cell r="F1086">
            <v>504</v>
          </cell>
          <cell r="G1086">
            <v>24</v>
          </cell>
          <cell r="H1086">
            <v>831456</v>
          </cell>
          <cell r="I1086">
            <v>32582114</v>
          </cell>
          <cell r="J1086" t="str">
            <v>FU</v>
          </cell>
          <cell r="K1086" t="str">
            <v>KATY CASTILLO ROJAS</v>
          </cell>
          <cell r="L1086" t="str">
            <v>MENSUAL</v>
          </cell>
          <cell r="M1086">
            <v>43465</v>
          </cell>
          <cell r="N1086">
            <v>42669</v>
          </cell>
          <cell r="O1086" t="str">
            <v>COMPRA  CATEGORIA D</v>
          </cell>
          <cell r="P1086" t="str">
            <v>VI</v>
          </cell>
          <cell r="Q1086">
            <v>504</v>
          </cell>
          <cell r="R1086" t="str">
            <v>Bogota</v>
          </cell>
          <cell r="S1086" t="str">
            <v>CGR</v>
          </cell>
        </row>
        <row r="1087">
          <cell r="A1087">
            <v>14631</v>
          </cell>
          <cell r="B1087" t="str">
            <v>Activo</v>
          </cell>
          <cell r="C1087">
            <v>126149607</v>
          </cell>
          <cell r="D1087">
            <v>108520178.67</v>
          </cell>
          <cell r="E1087">
            <v>240</v>
          </cell>
          <cell r="F1087">
            <v>504</v>
          </cell>
          <cell r="G1087">
            <v>14</v>
          </cell>
          <cell r="H1087">
            <v>910519</v>
          </cell>
          <cell r="I1087">
            <v>11312243</v>
          </cell>
          <cell r="J1087" t="str">
            <v>FU</v>
          </cell>
          <cell r="K1087" t="str">
            <v>MARCO ANTONIO TAFUR BARRIOS</v>
          </cell>
          <cell r="L1087" t="str">
            <v>MENSUAL</v>
          </cell>
          <cell r="M1087">
            <v>43465</v>
          </cell>
          <cell r="N1087">
            <v>42972</v>
          </cell>
          <cell r="O1087" t="str">
            <v>COMPRA  CATEGORIA D</v>
          </cell>
          <cell r="P1087" t="str">
            <v>VI</v>
          </cell>
          <cell r="Q1087">
            <v>504</v>
          </cell>
          <cell r="R1087" t="str">
            <v>Bogota</v>
          </cell>
          <cell r="S1087" t="str">
            <v>CGR</v>
          </cell>
        </row>
        <row r="1088">
          <cell r="A1088">
            <v>14630</v>
          </cell>
          <cell r="B1088" t="str">
            <v>Activo</v>
          </cell>
          <cell r="C1088">
            <v>110183850</v>
          </cell>
          <cell r="D1088">
            <v>83135639.959999993</v>
          </cell>
          <cell r="E1088">
            <v>240</v>
          </cell>
          <cell r="F1088">
            <v>504</v>
          </cell>
          <cell r="G1088">
            <v>35</v>
          </cell>
          <cell r="H1088">
            <v>731999</v>
          </cell>
          <cell r="I1088">
            <v>38940199</v>
          </cell>
          <cell r="J1088" t="str">
            <v>FU</v>
          </cell>
          <cell r="K1088" t="str">
            <v>LUZ MARITZA MARTINEZ RAMOS</v>
          </cell>
          <cell r="L1088" t="str">
            <v>MENSUAL</v>
          </cell>
          <cell r="M1088">
            <v>43465</v>
          </cell>
          <cell r="N1088">
            <v>42327</v>
          </cell>
          <cell r="O1088" t="str">
            <v>COMPRA  CATEGORIA D</v>
          </cell>
          <cell r="P1088" t="str">
            <v>VI</v>
          </cell>
          <cell r="Q1088">
            <v>504</v>
          </cell>
          <cell r="R1088" t="str">
            <v>Cali</v>
          </cell>
          <cell r="S1088" t="str">
            <v>CGR</v>
          </cell>
        </row>
        <row r="1089">
          <cell r="A1089">
            <v>14628</v>
          </cell>
          <cell r="B1089" t="str">
            <v>Activo</v>
          </cell>
          <cell r="C1089">
            <v>74744600</v>
          </cell>
          <cell r="D1089">
            <v>51608885.159999996</v>
          </cell>
          <cell r="E1089">
            <v>240</v>
          </cell>
          <cell r="F1089">
            <v>503</v>
          </cell>
          <cell r="G1089">
            <v>37</v>
          </cell>
          <cell r="H1089">
            <v>401646</v>
          </cell>
          <cell r="I1089">
            <v>31161411</v>
          </cell>
          <cell r="J1089" t="str">
            <v>FU</v>
          </cell>
          <cell r="K1089" t="str">
            <v>LEIDY RIASCOS ANGULO</v>
          </cell>
          <cell r="L1089" t="str">
            <v>MENSUAL</v>
          </cell>
          <cell r="M1089">
            <v>43465</v>
          </cell>
          <cell r="N1089">
            <v>42263</v>
          </cell>
          <cell r="O1089" t="str">
            <v>COMPRA CATEGORIA C</v>
          </cell>
          <cell r="P1089" t="str">
            <v>VI</v>
          </cell>
          <cell r="Q1089">
            <v>503</v>
          </cell>
          <cell r="R1089" t="str">
            <v>Palmira</v>
          </cell>
          <cell r="S1089" t="str">
            <v>CGR</v>
          </cell>
        </row>
        <row r="1090">
          <cell r="A1090">
            <v>14618</v>
          </cell>
          <cell r="B1090" t="str">
            <v>Activo</v>
          </cell>
          <cell r="C1090">
            <v>114449364</v>
          </cell>
          <cell r="D1090">
            <v>78963734.430000007</v>
          </cell>
          <cell r="E1090">
            <v>240</v>
          </cell>
          <cell r="F1090">
            <v>504</v>
          </cell>
          <cell r="G1090">
            <v>130</v>
          </cell>
          <cell r="H1090">
            <v>1008424</v>
          </cell>
          <cell r="I1090">
            <v>80121672</v>
          </cell>
          <cell r="J1090" t="str">
            <v>FU</v>
          </cell>
          <cell r="K1090" t="str">
            <v>RICHARD HELVER LINARES GARZON</v>
          </cell>
          <cell r="L1090" t="str">
            <v>MENSUAL</v>
          </cell>
          <cell r="M1090">
            <v>43465</v>
          </cell>
          <cell r="N1090">
            <v>42626</v>
          </cell>
          <cell r="O1090" t="str">
            <v>COMPRA  CATEGORIA D</v>
          </cell>
          <cell r="P1090" t="str">
            <v>VI</v>
          </cell>
          <cell r="Q1090">
            <v>504</v>
          </cell>
          <cell r="R1090" t="str">
            <v>Bogota</v>
          </cell>
          <cell r="S1090" t="str">
            <v>CGR</v>
          </cell>
        </row>
        <row r="1091">
          <cell r="A1091">
            <v>14612</v>
          </cell>
          <cell r="B1091" t="str">
            <v>Activo</v>
          </cell>
          <cell r="C1091">
            <v>62499360</v>
          </cell>
          <cell r="D1091">
            <v>62103012.789999999</v>
          </cell>
          <cell r="E1091">
            <v>300</v>
          </cell>
          <cell r="F1091">
            <v>501</v>
          </cell>
          <cell r="G1091">
            <v>3</v>
          </cell>
          <cell r="H1091">
            <v>321838</v>
          </cell>
          <cell r="I1091">
            <v>28612508</v>
          </cell>
          <cell r="J1091" t="str">
            <v>FU</v>
          </cell>
          <cell r="K1091" t="str">
            <v>LUZ NEYLA CHARRY TORRES</v>
          </cell>
          <cell r="L1091" t="str">
            <v>MENSUAL</v>
          </cell>
          <cell r="M1091">
            <v>43496</v>
          </cell>
          <cell r="N1091">
            <v>43340</v>
          </cell>
          <cell r="O1091" t="str">
            <v>COMPRA CATEGORIA A</v>
          </cell>
          <cell r="P1091" t="str">
            <v>VI</v>
          </cell>
          <cell r="Q1091">
            <v>501</v>
          </cell>
          <cell r="R1091" t="str">
            <v>Engativa</v>
          </cell>
          <cell r="S1091" t="str">
            <v>FBS</v>
          </cell>
        </row>
        <row r="1092">
          <cell r="A1092">
            <v>14611</v>
          </cell>
          <cell r="B1092" t="str">
            <v>Activo</v>
          </cell>
          <cell r="C1092">
            <v>80808081</v>
          </cell>
          <cell r="D1092">
            <v>62803814.369999997</v>
          </cell>
          <cell r="E1092">
            <v>240</v>
          </cell>
          <cell r="F1092">
            <v>504</v>
          </cell>
          <cell r="G1092">
            <v>109</v>
          </cell>
          <cell r="H1092">
            <v>712479</v>
          </cell>
          <cell r="I1092">
            <v>38288704</v>
          </cell>
          <cell r="J1092" t="str">
            <v>FU</v>
          </cell>
          <cell r="K1092" t="str">
            <v>MILENA DEL PILAR RAMOS MESA</v>
          </cell>
          <cell r="L1092" t="str">
            <v>MENSUAL</v>
          </cell>
          <cell r="M1092">
            <v>43465</v>
          </cell>
          <cell r="N1092">
            <v>42559</v>
          </cell>
          <cell r="O1092" t="str">
            <v>COMPRA  CATEGORIA D</v>
          </cell>
          <cell r="P1092" t="str">
            <v>VI</v>
          </cell>
          <cell r="Q1092">
            <v>504</v>
          </cell>
          <cell r="R1092" t="str">
            <v>Engativa</v>
          </cell>
          <cell r="S1092" t="str">
            <v>CGR</v>
          </cell>
        </row>
        <row r="1093">
          <cell r="A1093">
            <v>14589</v>
          </cell>
          <cell r="B1093" t="str">
            <v>Activo</v>
          </cell>
          <cell r="C1093">
            <v>115792762</v>
          </cell>
          <cell r="D1093">
            <v>88669656</v>
          </cell>
          <cell r="E1093">
            <v>240</v>
          </cell>
          <cell r="F1093">
            <v>510</v>
          </cell>
          <cell r="G1093">
            <v>25</v>
          </cell>
          <cell r="H1093">
            <v>763275</v>
          </cell>
          <cell r="I1093">
            <v>98390448</v>
          </cell>
          <cell r="J1093" t="str">
            <v>FU</v>
          </cell>
          <cell r="K1093" t="str">
            <v>OSCAR ARMANDO YEPES VILLOTA</v>
          </cell>
          <cell r="L1093" t="str">
            <v>MENSUAL</v>
          </cell>
          <cell r="M1093">
            <v>43465</v>
          </cell>
          <cell r="N1093">
            <v>42626</v>
          </cell>
          <cell r="O1093" t="str">
            <v>LIBERACION  CATEGORIA D</v>
          </cell>
          <cell r="P1093" t="str">
            <v>VI</v>
          </cell>
          <cell r="Q1093">
            <v>510</v>
          </cell>
          <cell r="R1093" t="str">
            <v>Bucaramanga</v>
          </cell>
          <cell r="S1093" t="str">
            <v>CGR</v>
          </cell>
        </row>
        <row r="1094">
          <cell r="A1094">
            <v>14588</v>
          </cell>
          <cell r="B1094" t="str">
            <v>Activo</v>
          </cell>
          <cell r="C1094">
            <v>88888889</v>
          </cell>
          <cell r="D1094">
            <v>71609340.829999998</v>
          </cell>
          <cell r="E1094">
            <v>240</v>
          </cell>
          <cell r="F1094">
            <v>504</v>
          </cell>
          <cell r="G1094">
            <v>104</v>
          </cell>
          <cell r="H1094">
            <v>792671</v>
          </cell>
          <cell r="I1094">
            <v>76327838</v>
          </cell>
          <cell r="J1094" t="str">
            <v>FU</v>
          </cell>
          <cell r="K1094" t="str">
            <v>JHOVANY FERNANDO ZAMBRANO JIMENEZ</v>
          </cell>
          <cell r="L1094" t="str">
            <v>MENSUAL</v>
          </cell>
          <cell r="M1094">
            <v>43465</v>
          </cell>
          <cell r="N1094">
            <v>42639</v>
          </cell>
          <cell r="O1094" t="str">
            <v>COMPRA  CATEGORIA D</v>
          </cell>
          <cell r="P1094" t="str">
            <v>VI</v>
          </cell>
          <cell r="Q1094">
            <v>504</v>
          </cell>
          <cell r="R1094" t="str">
            <v>Cucuta</v>
          </cell>
          <cell r="S1094" t="str">
            <v>CGR</v>
          </cell>
        </row>
        <row r="1095">
          <cell r="A1095">
            <v>14586</v>
          </cell>
          <cell r="B1095" t="str">
            <v>Activo</v>
          </cell>
          <cell r="C1095">
            <v>117896634</v>
          </cell>
          <cell r="D1095">
            <v>97439871.290000007</v>
          </cell>
          <cell r="E1095">
            <v>240</v>
          </cell>
          <cell r="F1095">
            <v>504</v>
          </cell>
          <cell r="G1095">
            <v>25</v>
          </cell>
          <cell r="H1095">
            <v>837031</v>
          </cell>
          <cell r="I1095">
            <v>32664405</v>
          </cell>
          <cell r="J1095" t="str">
            <v>FU</v>
          </cell>
          <cell r="K1095" t="str">
            <v>SARA CECILIA VENEGAS ARMESTO</v>
          </cell>
          <cell r="L1095" t="str">
            <v>MENSUAL</v>
          </cell>
          <cell r="M1095">
            <v>43465</v>
          </cell>
          <cell r="N1095">
            <v>42632</v>
          </cell>
          <cell r="O1095" t="str">
            <v>COMPRA  CATEGORIA D</v>
          </cell>
          <cell r="P1095" t="str">
            <v>VI</v>
          </cell>
          <cell r="Q1095">
            <v>504</v>
          </cell>
          <cell r="R1095" t="str">
            <v>Medellin</v>
          </cell>
          <cell r="S1095" t="str">
            <v>CGR</v>
          </cell>
        </row>
        <row r="1096">
          <cell r="A1096">
            <v>14583</v>
          </cell>
          <cell r="B1096" t="str">
            <v>Activo</v>
          </cell>
          <cell r="C1096">
            <v>101010101</v>
          </cell>
          <cell r="D1096">
            <v>83847691.049999997</v>
          </cell>
          <cell r="E1096">
            <v>240</v>
          </cell>
          <cell r="F1096">
            <v>504</v>
          </cell>
          <cell r="G1096">
            <v>25</v>
          </cell>
          <cell r="H1096">
            <v>720240</v>
          </cell>
          <cell r="I1096">
            <v>32143541</v>
          </cell>
          <cell r="J1096" t="str">
            <v>FU</v>
          </cell>
          <cell r="K1096" t="str">
            <v>BEATRIZ EUGENIA MONTOYA YEPES</v>
          </cell>
          <cell r="L1096" t="str">
            <v>MENSUAL</v>
          </cell>
          <cell r="M1096">
            <v>43465</v>
          </cell>
          <cell r="N1096">
            <v>42632</v>
          </cell>
          <cell r="O1096" t="str">
            <v>COMPRA  CATEGORIA D</v>
          </cell>
          <cell r="P1096" t="str">
            <v>VI</v>
          </cell>
          <cell r="Q1096">
            <v>504</v>
          </cell>
          <cell r="R1096" t="str">
            <v>Medellin</v>
          </cell>
          <cell r="S1096" t="str">
            <v>CGR</v>
          </cell>
        </row>
        <row r="1097">
          <cell r="A1097">
            <v>14577</v>
          </cell>
          <cell r="B1097" t="str">
            <v>Activo</v>
          </cell>
          <cell r="C1097">
            <v>93868902</v>
          </cell>
          <cell r="D1097">
            <v>65829835.490000002</v>
          </cell>
          <cell r="E1097">
            <v>240</v>
          </cell>
          <cell r="F1097">
            <v>510</v>
          </cell>
          <cell r="G1097">
            <v>20</v>
          </cell>
          <cell r="H1097">
            <v>562168</v>
          </cell>
          <cell r="I1097">
            <v>98399311</v>
          </cell>
          <cell r="J1097" t="str">
            <v>FU</v>
          </cell>
          <cell r="K1097" t="str">
            <v>GIOVANNY ANDRES INSUASTY SALAS</v>
          </cell>
          <cell r="L1097" t="str">
            <v>MENSUAL</v>
          </cell>
          <cell r="M1097">
            <v>43465</v>
          </cell>
          <cell r="N1097">
            <v>42772</v>
          </cell>
          <cell r="O1097" t="str">
            <v>LIBERACION  CATEGORIA D</v>
          </cell>
          <cell r="P1097" t="str">
            <v>VI</v>
          </cell>
          <cell r="Q1097">
            <v>510</v>
          </cell>
          <cell r="R1097" t="str">
            <v>Pasto</v>
          </cell>
          <cell r="S1097" t="str">
            <v>CGR</v>
          </cell>
        </row>
        <row r="1098">
          <cell r="A1098">
            <v>14576</v>
          </cell>
          <cell r="B1098" t="str">
            <v>Activo</v>
          </cell>
          <cell r="C1098">
            <v>77218848</v>
          </cell>
          <cell r="D1098">
            <v>65200598.659999996</v>
          </cell>
          <cell r="E1098">
            <v>240</v>
          </cell>
          <cell r="F1098">
            <v>503</v>
          </cell>
          <cell r="G1098">
            <v>24</v>
          </cell>
          <cell r="H1098">
            <v>486587</v>
          </cell>
          <cell r="I1098">
            <v>51893874</v>
          </cell>
          <cell r="J1098" t="str">
            <v>FU</v>
          </cell>
          <cell r="K1098" t="str">
            <v>STELLA NUÑEZ LOPEZ</v>
          </cell>
          <cell r="L1098" t="str">
            <v>MENSUAL</v>
          </cell>
          <cell r="M1098">
            <v>43465</v>
          </cell>
          <cell r="N1098">
            <v>42653</v>
          </cell>
          <cell r="O1098" t="str">
            <v>COMPRA CATEGORIA C</v>
          </cell>
          <cell r="P1098" t="str">
            <v>VI</v>
          </cell>
          <cell r="Q1098">
            <v>503</v>
          </cell>
          <cell r="R1098" t="str">
            <v>Chia</v>
          </cell>
          <cell r="S1098" t="str">
            <v>CGR</v>
          </cell>
        </row>
        <row r="1099">
          <cell r="A1099">
            <v>14574</v>
          </cell>
          <cell r="B1099" t="str">
            <v>Activo</v>
          </cell>
          <cell r="C1099">
            <v>117896634</v>
          </cell>
          <cell r="D1099">
            <v>100029938.61</v>
          </cell>
          <cell r="E1099">
            <v>240</v>
          </cell>
          <cell r="F1099">
            <v>504</v>
          </cell>
          <cell r="G1099">
            <v>25</v>
          </cell>
          <cell r="H1099">
            <v>858700</v>
          </cell>
          <cell r="I1099">
            <v>41939371</v>
          </cell>
          <cell r="J1099" t="str">
            <v>FU</v>
          </cell>
          <cell r="K1099" t="str">
            <v>SANDRA MILENA MUÑOZ CASTAÑO</v>
          </cell>
          <cell r="L1099" t="str">
            <v>MENSUAL</v>
          </cell>
          <cell r="M1099">
            <v>43465</v>
          </cell>
          <cell r="N1099">
            <v>42632</v>
          </cell>
          <cell r="O1099" t="str">
            <v>COMPRA  CATEGORIA D</v>
          </cell>
          <cell r="P1099" t="str">
            <v>VI</v>
          </cell>
          <cell r="Q1099">
            <v>504</v>
          </cell>
          <cell r="R1099" t="str">
            <v>Barranquilla</v>
          </cell>
          <cell r="S1099" t="str">
            <v>CGR</v>
          </cell>
        </row>
        <row r="1100">
          <cell r="A1100">
            <v>14571</v>
          </cell>
          <cell r="B1100" t="str">
            <v>Activo</v>
          </cell>
          <cell r="C1100">
            <v>73279741</v>
          </cell>
          <cell r="D1100">
            <v>62043284.25</v>
          </cell>
          <cell r="E1100">
            <v>240</v>
          </cell>
          <cell r="F1100">
            <v>509</v>
          </cell>
          <cell r="G1100">
            <v>22</v>
          </cell>
          <cell r="H1100">
            <v>460359</v>
          </cell>
          <cell r="I1100">
            <v>59830746</v>
          </cell>
          <cell r="J1100" t="str">
            <v>FU</v>
          </cell>
          <cell r="K1100" t="str">
            <v>VICKY LORENA DELGADO VELASCO</v>
          </cell>
          <cell r="L1100" t="str">
            <v>MENSUAL</v>
          </cell>
          <cell r="M1100">
            <v>43465</v>
          </cell>
          <cell r="N1100">
            <v>42734</v>
          </cell>
          <cell r="O1100" t="str">
            <v>LIBERACION CATEGORIA C</v>
          </cell>
          <cell r="P1100" t="str">
            <v>VI</v>
          </cell>
          <cell r="Q1100">
            <v>509</v>
          </cell>
          <cell r="R1100" t="str">
            <v>Pasto</v>
          </cell>
          <cell r="S1100" t="str">
            <v>CGR</v>
          </cell>
        </row>
        <row r="1101">
          <cell r="A1101">
            <v>14570</v>
          </cell>
          <cell r="B1101" t="str">
            <v>Activo</v>
          </cell>
          <cell r="C1101">
            <v>101010101</v>
          </cell>
          <cell r="D1101">
            <v>81527132.069999993</v>
          </cell>
          <cell r="E1101">
            <v>240</v>
          </cell>
          <cell r="F1101">
            <v>424</v>
          </cell>
          <cell r="G1101">
            <v>72</v>
          </cell>
          <cell r="H1101">
            <v>973756</v>
          </cell>
          <cell r="I1101">
            <v>30233329</v>
          </cell>
          <cell r="J1101" t="str">
            <v>XF</v>
          </cell>
          <cell r="K1101" t="str">
            <v>PAOLA LORENA CANO RAMIREZ</v>
          </cell>
          <cell r="L1101" t="str">
            <v>MENSUAL</v>
          </cell>
          <cell r="M1101">
            <v>43465</v>
          </cell>
          <cell r="N1101">
            <v>42577</v>
          </cell>
          <cell r="O1101" t="str">
            <v>EXF-COMPRA  CATEGORIA D</v>
          </cell>
          <cell r="P1101" t="str">
            <v>VI</v>
          </cell>
          <cell r="Q1101">
            <v>424</v>
          </cell>
          <cell r="R1101" t="str">
            <v>Manizales</v>
          </cell>
          <cell r="S1101" t="str">
            <v>EXF</v>
          </cell>
        </row>
        <row r="1102">
          <cell r="A1102">
            <v>14569</v>
          </cell>
          <cell r="B1102" t="str">
            <v>Activo</v>
          </cell>
          <cell r="C1102">
            <v>87499104</v>
          </cell>
          <cell r="D1102">
            <v>87499104</v>
          </cell>
          <cell r="E1102">
            <v>240</v>
          </cell>
          <cell r="F1102">
            <v>503</v>
          </cell>
          <cell r="G1102">
            <v>0</v>
          </cell>
          <cell r="H1102">
            <v>612659</v>
          </cell>
          <cell r="I1102">
            <v>71779887</v>
          </cell>
          <cell r="J1102" t="str">
            <v>FU</v>
          </cell>
          <cell r="K1102" t="str">
            <v>WBER ERNEY ARTEAGA GAVIRIA</v>
          </cell>
          <cell r="L1102" t="str">
            <v>MENSUAL</v>
          </cell>
          <cell r="M1102">
            <v>43465</v>
          </cell>
          <cell r="N1102">
            <v>43378</v>
          </cell>
          <cell r="O1102" t="str">
            <v>COMPRA CATEGORIA C</v>
          </cell>
          <cell r="P1102" t="str">
            <v>VI</v>
          </cell>
          <cell r="Q1102">
            <v>503</v>
          </cell>
          <cell r="R1102" t="str">
            <v>Bogota</v>
          </cell>
          <cell r="S1102" t="str">
            <v>CGR</v>
          </cell>
        </row>
        <row r="1103">
          <cell r="A1103">
            <v>14567</v>
          </cell>
          <cell r="B1103" t="str">
            <v>Activo</v>
          </cell>
          <cell r="C1103">
            <v>126859536</v>
          </cell>
          <cell r="D1103">
            <v>99700421.209999993</v>
          </cell>
          <cell r="E1103">
            <v>216</v>
          </cell>
          <cell r="F1103">
            <v>505</v>
          </cell>
          <cell r="G1103">
            <v>27</v>
          </cell>
          <cell r="H1103">
            <v>969485</v>
          </cell>
          <cell r="I1103">
            <v>92518890</v>
          </cell>
          <cell r="J1103" t="str">
            <v>FU</v>
          </cell>
          <cell r="K1103" t="str">
            <v>LUIS FERNANDO ALANDETE QUIÑONES</v>
          </cell>
          <cell r="L1103" t="str">
            <v>MENSUAL</v>
          </cell>
          <cell r="M1103">
            <v>43465</v>
          </cell>
          <cell r="N1103">
            <v>42573</v>
          </cell>
          <cell r="O1103" t="str">
            <v>COMPRA CATEGORIA E</v>
          </cell>
          <cell r="P1103" t="str">
            <v>VI</v>
          </cell>
          <cell r="Q1103">
            <v>505</v>
          </cell>
          <cell r="R1103" t="str">
            <v>Sincelejo</v>
          </cell>
          <cell r="S1103" t="str">
            <v>CGR</v>
          </cell>
        </row>
        <row r="1104">
          <cell r="A1104">
            <v>14566</v>
          </cell>
          <cell r="B1104" t="str">
            <v>Activo</v>
          </cell>
          <cell r="C1104">
            <v>77218848</v>
          </cell>
          <cell r="D1104">
            <v>63060288.799999997</v>
          </cell>
          <cell r="E1104">
            <v>240</v>
          </cell>
          <cell r="F1104">
            <v>503</v>
          </cell>
          <cell r="G1104">
            <v>27</v>
          </cell>
          <cell r="H1104">
            <v>474982</v>
          </cell>
          <cell r="I1104">
            <v>75098936</v>
          </cell>
          <cell r="J1104" t="str">
            <v>FU</v>
          </cell>
          <cell r="K1104" t="str">
            <v>JULIO CESAR OROZCO MONTOYA</v>
          </cell>
          <cell r="L1104" t="str">
            <v>MENSUAL</v>
          </cell>
          <cell r="M1104">
            <v>43465</v>
          </cell>
          <cell r="N1104">
            <v>42569</v>
          </cell>
          <cell r="O1104" t="str">
            <v>COMPRA CATEGORIA C</v>
          </cell>
          <cell r="P1104" t="str">
            <v>VI</v>
          </cell>
          <cell r="Q1104">
            <v>503</v>
          </cell>
          <cell r="R1104" t="str">
            <v>Manizales</v>
          </cell>
          <cell r="S1104" t="str">
            <v>CGR</v>
          </cell>
        </row>
        <row r="1105">
          <cell r="A1105">
            <v>14565</v>
          </cell>
          <cell r="B1105" t="str">
            <v>Activo</v>
          </cell>
          <cell r="C1105">
            <v>57541926</v>
          </cell>
          <cell r="D1105">
            <v>56554908.450000003</v>
          </cell>
          <cell r="E1105">
            <v>300</v>
          </cell>
          <cell r="F1105">
            <v>501</v>
          </cell>
          <cell r="G1105">
            <v>8</v>
          </cell>
          <cell r="H1105">
            <v>296275</v>
          </cell>
          <cell r="I1105">
            <v>40776012</v>
          </cell>
          <cell r="J1105" t="str">
            <v>FU</v>
          </cell>
          <cell r="K1105" t="str">
            <v>ISABEL GONZALEZ SOGAMOSO</v>
          </cell>
          <cell r="L1105" t="str">
            <v>MENSUAL</v>
          </cell>
          <cell r="M1105">
            <v>43465</v>
          </cell>
          <cell r="N1105">
            <v>43137</v>
          </cell>
          <cell r="O1105" t="str">
            <v>COMPRA CATEGORIA A</v>
          </cell>
          <cell r="P1105" t="str">
            <v>VI</v>
          </cell>
          <cell r="Q1105">
            <v>501</v>
          </cell>
          <cell r="R1105" t="str">
            <v>Villavicencio</v>
          </cell>
          <cell r="S1105" t="str">
            <v>CGR</v>
          </cell>
        </row>
        <row r="1106">
          <cell r="A1106">
            <v>14564</v>
          </cell>
          <cell r="B1106" t="str">
            <v>Activo</v>
          </cell>
          <cell r="C1106">
            <v>80467613</v>
          </cell>
          <cell r="D1106">
            <v>73966729.019999996</v>
          </cell>
          <cell r="E1106">
            <v>240</v>
          </cell>
          <cell r="F1106">
            <v>509</v>
          </cell>
          <cell r="G1106">
            <v>14</v>
          </cell>
          <cell r="H1106">
            <v>536719</v>
          </cell>
          <cell r="I1106">
            <v>80912772</v>
          </cell>
          <cell r="J1106" t="str">
            <v>FU</v>
          </cell>
          <cell r="K1106" t="str">
            <v>JHON JAIRO GONZALEZ RIVERA</v>
          </cell>
          <cell r="L1106" t="str">
            <v>MENSUAL</v>
          </cell>
          <cell r="M1106">
            <v>43465</v>
          </cell>
          <cell r="N1106">
            <v>42971</v>
          </cell>
          <cell r="O1106" t="str">
            <v>LIBERACION CATEGORIA C</v>
          </cell>
          <cell r="P1106" t="str">
            <v>VI</v>
          </cell>
          <cell r="Q1106">
            <v>509</v>
          </cell>
          <cell r="R1106" t="str">
            <v>Soacha</v>
          </cell>
          <cell r="S1106" t="str">
            <v>CGR</v>
          </cell>
        </row>
        <row r="1107">
          <cell r="A1107">
            <v>14561</v>
          </cell>
          <cell r="B1107" t="str">
            <v>Activo</v>
          </cell>
          <cell r="C1107">
            <v>95950720</v>
          </cell>
          <cell r="D1107">
            <v>73121468.760000005</v>
          </cell>
          <cell r="E1107">
            <v>240</v>
          </cell>
          <cell r="F1107">
            <v>424</v>
          </cell>
          <cell r="G1107">
            <v>22</v>
          </cell>
          <cell r="H1107">
            <v>797347</v>
          </cell>
          <cell r="I1107">
            <v>42142250</v>
          </cell>
          <cell r="J1107" t="str">
            <v>XF</v>
          </cell>
          <cell r="K1107" t="str">
            <v>MELISSA DIAZ RAMOS</v>
          </cell>
          <cell r="L1107" t="str">
            <v>MENSUAL</v>
          </cell>
          <cell r="M1107">
            <v>43373</v>
          </cell>
          <cell r="N1107">
            <v>42625</v>
          </cell>
          <cell r="O1107" t="str">
            <v>EXF-COMPRA  CATEGORIA D</v>
          </cell>
          <cell r="P1107" t="str">
            <v>VI</v>
          </cell>
          <cell r="Q1107">
            <v>424</v>
          </cell>
          <cell r="R1107" t="str">
            <v>Pereira</v>
          </cell>
          <cell r="S1107" t="str">
            <v>EXF</v>
          </cell>
        </row>
        <row r="1108">
          <cell r="A1108">
            <v>14560</v>
          </cell>
          <cell r="B1108" t="str">
            <v>Activo</v>
          </cell>
          <cell r="C1108">
            <v>126262626</v>
          </cell>
          <cell r="D1108">
            <v>105130094.33</v>
          </cell>
          <cell r="E1108">
            <v>216</v>
          </cell>
          <cell r="F1108">
            <v>505</v>
          </cell>
          <cell r="G1108">
            <v>25</v>
          </cell>
          <cell r="H1108">
            <v>1015828</v>
          </cell>
          <cell r="I1108">
            <v>73157401</v>
          </cell>
          <cell r="J1108" t="str">
            <v>FU</v>
          </cell>
          <cell r="K1108" t="str">
            <v>JOSE ANTONIO MADERO MORELO</v>
          </cell>
          <cell r="L1108" t="str">
            <v>MENSUAL</v>
          </cell>
          <cell r="M1108">
            <v>43465</v>
          </cell>
          <cell r="N1108">
            <v>42626</v>
          </cell>
          <cell r="O1108" t="str">
            <v>COMPRA CATEGORIA E</v>
          </cell>
          <cell r="P1108" t="str">
            <v>VI</v>
          </cell>
          <cell r="Q1108">
            <v>505</v>
          </cell>
          <cell r="R1108" t="str">
            <v>Cartagena</v>
          </cell>
          <cell r="S1108" t="str">
            <v>CGR</v>
          </cell>
        </row>
        <row r="1109">
          <cell r="A1109">
            <v>14511</v>
          </cell>
          <cell r="B1109" t="str">
            <v>Activo</v>
          </cell>
          <cell r="C1109">
            <v>126149607</v>
          </cell>
          <cell r="D1109">
            <v>114924521.13</v>
          </cell>
          <cell r="E1109">
            <v>240</v>
          </cell>
          <cell r="F1109">
            <v>504</v>
          </cell>
          <cell r="G1109">
            <v>15</v>
          </cell>
          <cell r="H1109">
            <v>964383</v>
          </cell>
          <cell r="I1109">
            <v>52200069</v>
          </cell>
          <cell r="J1109" t="str">
            <v>FU</v>
          </cell>
          <cell r="K1109" t="str">
            <v>BERTHA INES BALLEN PATIÑO</v>
          </cell>
          <cell r="L1109" t="str">
            <v>MENSUAL</v>
          </cell>
          <cell r="M1109">
            <v>43465</v>
          </cell>
          <cell r="N1109">
            <v>42937</v>
          </cell>
          <cell r="O1109" t="str">
            <v>COMPRA  CATEGORIA D</v>
          </cell>
          <cell r="P1109" t="str">
            <v>VI</v>
          </cell>
          <cell r="Q1109">
            <v>504</v>
          </cell>
          <cell r="R1109" t="str">
            <v>Bogota</v>
          </cell>
          <cell r="S1109" t="str">
            <v>CGR</v>
          </cell>
        </row>
        <row r="1110">
          <cell r="A1110">
            <v>14507</v>
          </cell>
          <cell r="B1110" t="str">
            <v>Activo</v>
          </cell>
          <cell r="C1110">
            <v>94949495</v>
          </cell>
          <cell r="D1110">
            <v>66834884.649999999</v>
          </cell>
          <cell r="E1110">
            <v>240</v>
          </cell>
          <cell r="F1110">
            <v>504</v>
          </cell>
          <cell r="G1110">
            <v>131</v>
          </cell>
          <cell r="H1110">
            <v>858580</v>
          </cell>
          <cell r="I1110">
            <v>19422397</v>
          </cell>
          <cell r="J1110" t="str">
            <v>FU</v>
          </cell>
          <cell r="K1110" t="str">
            <v>ÁLVARO DÍAZ BARÓN</v>
          </cell>
          <cell r="L1110" t="str">
            <v>MENSUAL</v>
          </cell>
          <cell r="M1110">
            <v>43465</v>
          </cell>
          <cell r="N1110">
            <v>42181</v>
          </cell>
          <cell r="O1110" t="str">
            <v>COMPRA  CATEGORIA D</v>
          </cell>
          <cell r="P1110" t="str">
            <v>VI</v>
          </cell>
          <cell r="Q1110">
            <v>504</v>
          </cell>
          <cell r="R1110" t="str">
            <v>Bogota</v>
          </cell>
          <cell r="S1110" t="str">
            <v>CGR</v>
          </cell>
        </row>
        <row r="1111">
          <cell r="A1111">
            <v>14406</v>
          </cell>
          <cell r="B1111" t="str">
            <v>Activo</v>
          </cell>
          <cell r="C1111">
            <v>110183850</v>
          </cell>
          <cell r="D1111">
            <v>82316435.159999996</v>
          </cell>
          <cell r="E1111">
            <v>240</v>
          </cell>
          <cell r="F1111">
            <v>504</v>
          </cell>
          <cell r="G1111">
            <v>83</v>
          </cell>
          <cell r="H1111">
            <v>836570</v>
          </cell>
          <cell r="I1111">
            <v>19386859</v>
          </cell>
          <cell r="J1111" t="str">
            <v>FU</v>
          </cell>
          <cell r="K1111" t="str">
            <v>ELKIN ALBERTO ZAPATA RAMIREZ</v>
          </cell>
          <cell r="L1111" t="str">
            <v>MENSUAL</v>
          </cell>
          <cell r="M1111">
            <v>43496</v>
          </cell>
          <cell r="N1111">
            <v>42222</v>
          </cell>
          <cell r="O1111" t="str">
            <v>COMPRA  CATEGORIA D</v>
          </cell>
          <cell r="P1111" t="str">
            <v>VI</v>
          </cell>
          <cell r="Q1111">
            <v>504</v>
          </cell>
          <cell r="R1111" t="str">
            <v>Bogota</v>
          </cell>
          <cell r="S1111" t="str">
            <v>CGR</v>
          </cell>
        </row>
        <row r="1112">
          <cell r="A1112">
            <v>14405</v>
          </cell>
          <cell r="B1112" t="str">
            <v>Activo</v>
          </cell>
          <cell r="C1112">
            <v>110183850</v>
          </cell>
          <cell r="D1112">
            <v>83675018.780000001</v>
          </cell>
          <cell r="E1112">
            <v>240</v>
          </cell>
          <cell r="F1112">
            <v>504</v>
          </cell>
          <cell r="G1112">
            <v>31</v>
          </cell>
          <cell r="H1112">
            <v>730229</v>
          </cell>
          <cell r="I1112">
            <v>53012021</v>
          </cell>
          <cell r="J1112" t="str">
            <v>FU</v>
          </cell>
          <cell r="K1112" t="str">
            <v>Claudia Lorena Arciniegas Ortiz</v>
          </cell>
          <cell r="L1112" t="str">
            <v>MENSUAL</v>
          </cell>
          <cell r="M1112">
            <v>43465</v>
          </cell>
          <cell r="N1112">
            <v>42438</v>
          </cell>
          <cell r="O1112" t="str">
            <v>COMPRA  CATEGORIA D</v>
          </cell>
          <cell r="P1112" t="str">
            <v>VI</v>
          </cell>
          <cell r="Q1112">
            <v>504</v>
          </cell>
          <cell r="R1112" t="str">
            <v>Florencia</v>
          </cell>
          <cell r="S1112" t="str">
            <v>CGR</v>
          </cell>
        </row>
        <row r="1113">
          <cell r="A1113">
            <v>14402</v>
          </cell>
          <cell r="B1113" t="str">
            <v>Activo</v>
          </cell>
          <cell r="C1113">
            <v>117896634</v>
          </cell>
          <cell r="D1113">
            <v>100085321.53</v>
          </cell>
          <cell r="E1113">
            <v>240</v>
          </cell>
          <cell r="F1113">
            <v>504</v>
          </cell>
          <cell r="G1113">
            <v>24</v>
          </cell>
          <cell r="H1113">
            <v>856860</v>
          </cell>
          <cell r="I1113">
            <v>28558794</v>
          </cell>
          <cell r="J1113" t="str">
            <v>FU</v>
          </cell>
          <cell r="K1113" t="str">
            <v>IVONNE MELISA CAICEDO ROJAS</v>
          </cell>
          <cell r="L1113" t="str">
            <v>MENSUAL</v>
          </cell>
          <cell r="M1113">
            <v>43465</v>
          </cell>
          <cell r="N1113">
            <v>42669</v>
          </cell>
          <cell r="O1113" t="str">
            <v>COMPRA  CATEGORIA D</v>
          </cell>
          <cell r="P1113" t="str">
            <v>VI</v>
          </cell>
          <cell r="Q1113">
            <v>504</v>
          </cell>
          <cell r="R1113" t="str">
            <v>Bogota</v>
          </cell>
          <cell r="S1113" t="str">
            <v>CGR</v>
          </cell>
        </row>
        <row r="1114">
          <cell r="A1114">
            <v>14401</v>
          </cell>
          <cell r="B1114" t="str">
            <v>Activo</v>
          </cell>
          <cell r="C1114">
            <v>109656000</v>
          </cell>
          <cell r="D1114">
            <v>96953470.480000004</v>
          </cell>
          <cell r="E1114">
            <v>240</v>
          </cell>
          <cell r="F1114">
            <v>424</v>
          </cell>
          <cell r="G1114">
            <v>31</v>
          </cell>
          <cell r="H1114">
            <v>1076070</v>
          </cell>
          <cell r="I1114">
            <v>79796315</v>
          </cell>
          <cell r="J1114" t="str">
            <v>FU</v>
          </cell>
          <cell r="K1114" t="str">
            <v>Johan Alberto Higuera Moreno</v>
          </cell>
          <cell r="L1114" t="str">
            <v>MENSUAL</v>
          </cell>
          <cell r="M1114">
            <v>43496</v>
          </cell>
          <cell r="N1114">
            <v>42468</v>
          </cell>
          <cell r="O1114" t="str">
            <v>EXF-COMPRA  CATEGORIA D</v>
          </cell>
          <cell r="P1114" t="str">
            <v>VI</v>
          </cell>
          <cell r="Q1114">
            <v>424</v>
          </cell>
          <cell r="R1114" t="str">
            <v>Bogota</v>
          </cell>
          <cell r="S1114" t="str">
            <v>EXF</v>
          </cell>
        </row>
        <row r="1115">
          <cell r="A1115">
            <v>14399</v>
          </cell>
          <cell r="B1115" t="str">
            <v>Activo</v>
          </cell>
          <cell r="C1115">
            <v>110101010</v>
          </cell>
          <cell r="D1115">
            <v>81844120.780000001</v>
          </cell>
          <cell r="E1115">
            <v>240</v>
          </cell>
          <cell r="F1115">
            <v>504</v>
          </cell>
          <cell r="G1115">
            <v>80</v>
          </cell>
          <cell r="H1115">
            <v>822778</v>
          </cell>
          <cell r="I1115">
            <v>80047415</v>
          </cell>
          <cell r="J1115" t="str">
            <v>FU</v>
          </cell>
          <cell r="K1115" t="str">
            <v>FAIBER IVAN PACHON RODRIGUEZ</v>
          </cell>
          <cell r="L1115" t="str">
            <v>MENSUAL</v>
          </cell>
          <cell r="M1115">
            <v>43465</v>
          </cell>
          <cell r="N1115">
            <v>42396</v>
          </cell>
          <cell r="O1115" t="str">
            <v>COMPRA  CATEGORIA D</v>
          </cell>
          <cell r="P1115" t="str">
            <v>VI</v>
          </cell>
          <cell r="Q1115">
            <v>504</v>
          </cell>
          <cell r="R1115" t="str">
            <v>Bogota</v>
          </cell>
          <cell r="S1115" t="str">
            <v>CGR</v>
          </cell>
        </row>
        <row r="1116">
          <cell r="A1116">
            <v>14397</v>
          </cell>
          <cell r="B1116" t="str">
            <v>Activo</v>
          </cell>
          <cell r="C1116">
            <v>99229900</v>
          </cell>
          <cell r="D1116">
            <v>83524317.319999993</v>
          </cell>
          <cell r="E1116">
            <v>240</v>
          </cell>
          <cell r="F1116">
            <v>504</v>
          </cell>
          <cell r="G1116">
            <v>38</v>
          </cell>
          <cell r="H1116">
            <v>738750</v>
          </cell>
          <cell r="I1116">
            <v>30728370</v>
          </cell>
          <cell r="J1116" t="str">
            <v>FU</v>
          </cell>
          <cell r="K1116" t="str">
            <v>MIRIAM DOLORES ESCOBAR PEREZ</v>
          </cell>
          <cell r="L1116" t="str">
            <v>MENSUAL</v>
          </cell>
          <cell r="M1116">
            <v>43496</v>
          </cell>
          <cell r="N1116">
            <v>42258</v>
          </cell>
          <cell r="O1116" t="str">
            <v>COMPRA  CATEGORIA D</v>
          </cell>
          <cell r="P1116" t="str">
            <v>VI</v>
          </cell>
          <cell r="Q1116">
            <v>504</v>
          </cell>
          <cell r="R1116" t="str">
            <v>Bosa</v>
          </cell>
          <cell r="S1116" t="str">
            <v>FBS</v>
          </cell>
        </row>
        <row r="1117">
          <cell r="A1117">
            <v>14394</v>
          </cell>
          <cell r="B1117" t="str">
            <v>Activo</v>
          </cell>
          <cell r="C1117">
            <v>126859536</v>
          </cell>
          <cell r="D1117">
            <v>99797879</v>
          </cell>
          <cell r="E1117">
            <v>216</v>
          </cell>
          <cell r="F1117">
            <v>505</v>
          </cell>
          <cell r="G1117">
            <v>25</v>
          </cell>
          <cell r="H1117">
            <v>964934</v>
          </cell>
          <cell r="I1117">
            <v>19258518</v>
          </cell>
          <cell r="J1117" t="str">
            <v>FU</v>
          </cell>
          <cell r="K1117" t="str">
            <v>ORLANDO LOPEZ NIÑO</v>
          </cell>
          <cell r="L1117" t="str">
            <v>MENSUAL</v>
          </cell>
          <cell r="M1117">
            <v>43465</v>
          </cell>
          <cell r="N1117">
            <v>42626</v>
          </cell>
          <cell r="O1117" t="str">
            <v>COMPRA CATEGORIA E</v>
          </cell>
          <cell r="P1117" t="str">
            <v>VI</v>
          </cell>
          <cell r="Q1117">
            <v>505</v>
          </cell>
          <cell r="R1117" t="str">
            <v>Bogota</v>
          </cell>
          <cell r="S1117" t="str">
            <v>CGR</v>
          </cell>
        </row>
        <row r="1118">
          <cell r="A1118">
            <v>14393</v>
          </cell>
          <cell r="B1118" t="str">
            <v>Activo</v>
          </cell>
          <cell r="C1118">
            <v>72167200</v>
          </cell>
          <cell r="D1118">
            <v>55257532.289999999</v>
          </cell>
          <cell r="E1118">
            <v>240</v>
          </cell>
          <cell r="F1118">
            <v>503</v>
          </cell>
          <cell r="G1118">
            <v>37</v>
          </cell>
          <cell r="H1118">
            <v>428658</v>
          </cell>
          <cell r="I1118">
            <v>28218299</v>
          </cell>
          <cell r="J1118" t="str">
            <v>FU</v>
          </cell>
          <cell r="K1118" t="str">
            <v>NATIVIDAD VASQUEZ CAMACHO</v>
          </cell>
          <cell r="L1118" t="str">
            <v>MENSUAL</v>
          </cell>
          <cell r="M1118">
            <v>43465</v>
          </cell>
          <cell r="N1118">
            <v>42272</v>
          </cell>
          <cell r="O1118" t="str">
            <v>COMPRA CATEGORIA C</v>
          </cell>
          <cell r="P1118" t="str">
            <v>VI</v>
          </cell>
          <cell r="Q1118">
            <v>503</v>
          </cell>
          <cell r="R1118" t="str">
            <v>Lebrija</v>
          </cell>
          <cell r="S1118" t="str">
            <v>CGR</v>
          </cell>
        </row>
        <row r="1119">
          <cell r="A1119">
            <v>14392</v>
          </cell>
          <cell r="B1119" t="str">
            <v>Activo</v>
          </cell>
          <cell r="C1119">
            <v>110183850</v>
          </cell>
          <cell r="D1119">
            <v>83282733.269999996</v>
          </cell>
          <cell r="E1119">
            <v>240</v>
          </cell>
          <cell r="F1119">
            <v>504</v>
          </cell>
          <cell r="G1119">
            <v>35</v>
          </cell>
          <cell r="H1119">
            <v>733260</v>
          </cell>
          <cell r="I1119">
            <v>64577765</v>
          </cell>
          <cell r="J1119" t="str">
            <v>FU</v>
          </cell>
          <cell r="K1119" t="str">
            <v>MARIA TERESA JIMENEZ MESA</v>
          </cell>
          <cell r="L1119" t="str">
            <v>MENSUAL</v>
          </cell>
          <cell r="M1119">
            <v>43465</v>
          </cell>
          <cell r="N1119">
            <v>42333</v>
          </cell>
          <cell r="O1119" t="str">
            <v>COMPRA  CATEGORIA D</v>
          </cell>
          <cell r="P1119" t="str">
            <v>VI</v>
          </cell>
          <cell r="Q1119">
            <v>504</v>
          </cell>
          <cell r="R1119" t="str">
            <v>Since</v>
          </cell>
          <cell r="S1119" t="str">
            <v>CGR</v>
          </cell>
        </row>
        <row r="1120">
          <cell r="A1120">
            <v>14391</v>
          </cell>
          <cell r="B1120" t="str">
            <v>Activo</v>
          </cell>
          <cell r="C1120">
            <v>58800000</v>
          </cell>
          <cell r="D1120">
            <v>50716783.689999998</v>
          </cell>
          <cell r="E1120">
            <v>240</v>
          </cell>
          <cell r="F1120">
            <v>504</v>
          </cell>
          <cell r="G1120">
            <v>76</v>
          </cell>
          <cell r="H1120">
            <v>501036</v>
          </cell>
          <cell r="I1120">
            <v>53094987</v>
          </cell>
          <cell r="J1120" t="str">
            <v>FU</v>
          </cell>
          <cell r="K1120" t="str">
            <v>LEYDY JOHANA HERNANDEZ CARDONA</v>
          </cell>
          <cell r="L1120" t="str">
            <v>MENSUAL</v>
          </cell>
          <cell r="M1120">
            <v>43465</v>
          </cell>
          <cell r="N1120">
            <v>42725</v>
          </cell>
          <cell r="O1120" t="str">
            <v>COMPRA  CATEGORIA D</v>
          </cell>
          <cell r="P1120" t="str">
            <v>VI</v>
          </cell>
          <cell r="Q1120">
            <v>504</v>
          </cell>
          <cell r="R1120" t="str">
            <v>Bogota</v>
          </cell>
          <cell r="S1120" t="str">
            <v>CGR</v>
          </cell>
        </row>
        <row r="1121">
          <cell r="A1121">
            <v>14389</v>
          </cell>
          <cell r="B1121" t="str">
            <v>Activo</v>
          </cell>
          <cell r="C1121">
            <v>71717172</v>
          </cell>
          <cell r="D1121">
            <v>62206674.119999997</v>
          </cell>
          <cell r="E1121">
            <v>240</v>
          </cell>
          <cell r="F1121">
            <v>503</v>
          </cell>
          <cell r="G1121">
            <v>31</v>
          </cell>
          <cell r="H1121">
            <v>472675</v>
          </cell>
          <cell r="I1121">
            <v>79958118</v>
          </cell>
          <cell r="J1121" t="str">
            <v>FU</v>
          </cell>
          <cell r="K1121" t="str">
            <v>José Vicente Ordoñez Chavez</v>
          </cell>
          <cell r="L1121" t="str">
            <v>MENSUAL</v>
          </cell>
          <cell r="M1121">
            <v>43465</v>
          </cell>
          <cell r="N1121">
            <v>42438</v>
          </cell>
          <cell r="O1121" t="str">
            <v>COMPRA CATEGORIA C</v>
          </cell>
          <cell r="P1121" t="str">
            <v>VI</v>
          </cell>
          <cell r="Q1121">
            <v>503</v>
          </cell>
          <cell r="R1121" t="str">
            <v>Bogota</v>
          </cell>
          <cell r="S1121" t="str">
            <v>CGR</v>
          </cell>
        </row>
        <row r="1122">
          <cell r="A1122">
            <v>14388</v>
          </cell>
          <cell r="B1122" t="str">
            <v>Activo</v>
          </cell>
          <cell r="C1122">
            <v>110183850</v>
          </cell>
          <cell r="D1122">
            <v>65600131.189999998</v>
          </cell>
          <cell r="E1122">
            <v>240</v>
          </cell>
          <cell r="F1122">
            <v>424</v>
          </cell>
          <cell r="G1122">
            <v>35</v>
          </cell>
          <cell r="H1122">
            <v>736397</v>
          </cell>
          <cell r="I1122">
            <v>7570535</v>
          </cell>
          <cell r="J1122" t="str">
            <v>XF</v>
          </cell>
          <cell r="K1122" t="str">
            <v>ERNEY BERNAL TARAZONA</v>
          </cell>
          <cell r="L1122" t="str">
            <v>MENSUAL</v>
          </cell>
          <cell r="M1122">
            <v>43465</v>
          </cell>
          <cell r="N1122">
            <v>42321</v>
          </cell>
          <cell r="O1122" t="str">
            <v>EXF-COMPRA  CATEGORIA D</v>
          </cell>
          <cell r="P1122" t="str">
            <v>VI</v>
          </cell>
          <cell r="Q1122">
            <v>424</v>
          </cell>
          <cell r="R1122" t="str">
            <v>Valledupar</v>
          </cell>
          <cell r="S1122" t="str">
            <v>EXF</v>
          </cell>
        </row>
        <row r="1123">
          <cell r="A1123">
            <v>14387</v>
          </cell>
          <cell r="B1123" t="str">
            <v>Activo</v>
          </cell>
          <cell r="C1123">
            <v>110101010</v>
          </cell>
          <cell r="D1123">
            <v>86244548.939999998</v>
          </cell>
          <cell r="E1123">
            <v>240</v>
          </cell>
          <cell r="F1123">
            <v>504</v>
          </cell>
          <cell r="G1123">
            <v>29</v>
          </cell>
          <cell r="H1123">
            <v>748554</v>
          </cell>
          <cell r="I1123">
            <v>32876936</v>
          </cell>
          <cell r="J1123" t="str">
            <v>FU</v>
          </cell>
          <cell r="K1123" t="str">
            <v>MARYORIS JUDITH MIRANDA CARRILLO</v>
          </cell>
          <cell r="L1123" t="str">
            <v>MENSUAL</v>
          </cell>
          <cell r="M1123">
            <v>43465</v>
          </cell>
          <cell r="N1123">
            <v>42517</v>
          </cell>
          <cell r="O1123" t="str">
            <v>COMPRA  CATEGORIA D</v>
          </cell>
          <cell r="P1123" t="str">
            <v>VI</v>
          </cell>
          <cell r="Q1123">
            <v>504</v>
          </cell>
          <cell r="R1123" t="str">
            <v>Barranquilla</v>
          </cell>
          <cell r="S1123" t="str">
            <v>CGR</v>
          </cell>
        </row>
        <row r="1124">
          <cell r="A1124">
            <v>14384</v>
          </cell>
          <cell r="B1124" t="str">
            <v>Activo</v>
          </cell>
          <cell r="C1124">
            <v>110101010</v>
          </cell>
          <cell r="D1124">
            <v>84209607.090000004</v>
          </cell>
          <cell r="E1124">
            <v>240</v>
          </cell>
          <cell r="F1124">
            <v>504</v>
          </cell>
          <cell r="G1124">
            <v>35</v>
          </cell>
          <cell r="H1124">
            <v>741190</v>
          </cell>
          <cell r="I1124">
            <v>56081043</v>
          </cell>
          <cell r="J1124" t="str">
            <v>FU</v>
          </cell>
          <cell r="K1124" t="str">
            <v>LINA MAR SIERRA ARIZA</v>
          </cell>
          <cell r="L1124" t="str">
            <v>MENSUAL</v>
          </cell>
          <cell r="M1124">
            <v>43465</v>
          </cell>
          <cell r="N1124">
            <v>42317</v>
          </cell>
          <cell r="O1124" t="str">
            <v>COMPRA  CATEGORIA D</v>
          </cell>
          <cell r="P1124" t="str">
            <v>VI</v>
          </cell>
          <cell r="Q1124">
            <v>504</v>
          </cell>
          <cell r="R1124" t="str">
            <v>Maicao</v>
          </cell>
          <cell r="S1124" t="str">
            <v>CGR</v>
          </cell>
        </row>
        <row r="1125">
          <cell r="A1125">
            <v>14383</v>
          </cell>
          <cell r="B1125" t="str">
            <v>Activo</v>
          </cell>
          <cell r="C1125">
            <v>110101010</v>
          </cell>
          <cell r="D1125">
            <v>41943832.75</v>
          </cell>
          <cell r="E1125">
            <v>240</v>
          </cell>
          <cell r="F1125">
            <v>504</v>
          </cell>
          <cell r="G1125">
            <v>29</v>
          </cell>
          <cell r="H1125">
            <v>373791</v>
          </cell>
          <cell r="I1125">
            <v>1082897521</v>
          </cell>
          <cell r="J1125" t="str">
            <v>FU</v>
          </cell>
          <cell r="K1125" t="str">
            <v>VANESSA MARGARITA LOPEZ GARCIA</v>
          </cell>
          <cell r="L1125" t="str">
            <v>MENSUAL</v>
          </cell>
          <cell r="M1125">
            <v>43465</v>
          </cell>
          <cell r="N1125">
            <v>42517</v>
          </cell>
          <cell r="O1125" t="str">
            <v>COMPRA  CATEGORIA D</v>
          </cell>
          <cell r="P1125" t="str">
            <v>VI</v>
          </cell>
          <cell r="Q1125">
            <v>504</v>
          </cell>
          <cell r="R1125" t="str">
            <v>Santa Marta</v>
          </cell>
          <cell r="S1125" t="str">
            <v>CGR</v>
          </cell>
        </row>
        <row r="1126">
          <cell r="A1126">
            <v>14382</v>
          </cell>
          <cell r="B1126" t="str">
            <v>Activo</v>
          </cell>
          <cell r="C1126">
            <v>110101010</v>
          </cell>
          <cell r="D1126">
            <v>77960922.170000002</v>
          </cell>
          <cell r="E1126">
            <v>240</v>
          </cell>
          <cell r="F1126">
            <v>504</v>
          </cell>
          <cell r="G1126">
            <v>38</v>
          </cell>
          <cell r="H1126">
            <v>692620</v>
          </cell>
          <cell r="I1126">
            <v>7634696</v>
          </cell>
          <cell r="J1126" t="str">
            <v>FU</v>
          </cell>
          <cell r="K1126" t="str">
            <v>ERNESTO JOSE ROMERO OSPINO</v>
          </cell>
          <cell r="L1126" t="str">
            <v>MENSUAL</v>
          </cell>
          <cell r="M1126">
            <v>43465</v>
          </cell>
          <cell r="N1126">
            <v>42221</v>
          </cell>
          <cell r="O1126" t="str">
            <v>COMPRA  CATEGORIA D</v>
          </cell>
          <cell r="P1126" t="str">
            <v>VI</v>
          </cell>
          <cell r="Q1126">
            <v>504</v>
          </cell>
          <cell r="R1126" t="str">
            <v>Barranquilla</v>
          </cell>
          <cell r="S1126" t="str">
            <v>CGR</v>
          </cell>
        </row>
        <row r="1127">
          <cell r="A1127">
            <v>14381</v>
          </cell>
          <cell r="B1127" t="str">
            <v>Activo</v>
          </cell>
          <cell r="C1127">
            <v>110183850</v>
          </cell>
          <cell r="D1127">
            <v>84803312.579999998</v>
          </cell>
          <cell r="E1127">
            <v>240</v>
          </cell>
          <cell r="F1127">
            <v>504</v>
          </cell>
          <cell r="G1127">
            <v>38</v>
          </cell>
          <cell r="H1127">
            <v>751723</v>
          </cell>
          <cell r="I1127">
            <v>1088277232</v>
          </cell>
          <cell r="J1127" t="str">
            <v>FU</v>
          </cell>
          <cell r="K1127" t="str">
            <v>AURA MARIA HURATADO PEREA</v>
          </cell>
          <cell r="L1127" t="str">
            <v>MENSUAL</v>
          </cell>
          <cell r="M1127">
            <v>43465</v>
          </cell>
          <cell r="N1127">
            <v>42240</v>
          </cell>
          <cell r="O1127" t="str">
            <v>COMPRA  CATEGORIA D</v>
          </cell>
          <cell r="P1127" t="str">
            <v>VI</v>
          </cell>
          <cell r="Q1127">
            <v>504</v>
          </cell>
          <cell r="R1127" t="str">
            <v>Bogota</v>
          </cell>
          <cell r="S1127" t="str">
            <v>CGR</v>
          </cell>
        </row>
        <row r="1128">
          <cell r="A1128">
            <v>14379</v>
          </cell>
          <cell r="B1128" t="str">
            <v>Activo</v>
          </cell>
          <cell r="C1128">
            <v>57541926</v>
          </cell>
          <cell r="D1128">
            <v>53340556.490000002</v>
          </cell>
          <cell r="E1128">
            <v>300</v>
          </cell>
          <cell r="F1128">
            <v>501</v>
          </cell>
          <cell r="G1128">
            <v>10</v>
          </cell>
          <cell r="H1128">
            <v>281355</v>
          </cell>
          <cell r="I1128">
            <v>79596305</v>
          </cell>
          <cell r="J1128" t="str">
            <v>FU</v>
          </cell>
          <cell r="K1128" t="str">
            <v>FREDDY IVAN MARTINEZ RODRIGUEZ</v>
          </cell>
          <cell r="L1128" t="str">
            <v>MENSUAL</v>
          </cell>
          <cell r="M1128">
            <v>43465</v>
          </cell>
          <cell r="N1128">
            <v>43083</v>
          </cell>
          <cell r="O1128" t="str">
            <v>COMPRA CATEGORIA A</v>
          </cell>
          <cell r="P1128" t="str">
            <v>VI</v>
          </cell>
          <cell r="Q1128">
            <v>501</v>
          </cell>
          <cell r="R1128" t="str">
            <v>Bogota</v>
          </cell>
          <cell r="S1128" t="str">
            <v>CGR</v>
          </cell>
        </row>
        <row r="1129">
          <cell r="A1129">
            <v>14378</v>
          </cell>
          <cell r="B1129" t="str">
            <v>Activo</v>
          </cell>
          <cell r="C1129">
            <v>117896634</v>
          </cell>
          <cell r="D1129">
            <v>96722032.090000004</v>
          </cell>
          <cell r="E1129">
            <v>240</v>
          </cell>
          <cell r="F1129">
            <v>504</v>
          </cell>
          <cell r="G1129">
            <v>26</v>
          </cell>
          <cell r="H1129">
            <v>832889</v>
          </cell>
          <cell r="I1129">
            <v>14571669</v>
          </cell>
          <cell r="J1129" t="str">
            <v>FU</v>
          </cell>
          <cell r="K1129" t="str">
            <v>CESAR AUGUSTO PELAEZ GUZMAN</v>
          </cell>
          <cell r="L1129" t="str">
            <v>MENSUAL</v>
          </cell>
          <cell r="M1129">
            <v>43465</v>
          </cell>
          <cell r="N1129">
            <v>42607</v>
          </cell>
          <cell r="O1129" t="str">
            <v>COMPRA  CATEGORIA D</v>
          </cell>
          <cell r="P1129" t="str">
            <v>VI</v>
          </cell>
          <cell r="Q1129">
            <v>504</v>
          </cell>
          <cell r="R1129" t="str">
            <v>Cartago</v>
          </cell>
          <cell r="S1129" t="str">
            <v>CGR</v>
          </cell>
        </row>
        <row r="1130">
          <cell r="A1130">
            <v>14376</v>
          </cell>
          <cell r="B1130" t="str">
            <v>Activo</v>
          </cell>
          <cell r="C1130">
            <v>117896634</v>
          </cell>
          <cell r="D1130">
            <v>85249550.900000006</v>
          </cell>
          <cell r="E1130">
            <v>240</v>
          </cell>
          <cell r="F1130">
            <v>504</v>
          </cell>
          <cell r="G1130">
            <v>24</v>
          </cell>
          <cell r="H1130">
            <v>732922</v>
          </cell>
          <cell r="I1130">
            <v>25001295</v>
          </cell>
          <cell r="J1130" t="str">
            <v>FU</v>
          </cell>
          <cell r="K1130" t="str">
            <v>PAULA ANDREA ALZATE GALLEGO</v>
          </cell>
          <cell r="L1130" t="str">
            <v>MENSUAL</v>
          </cell>
          <cell r="M1130">
            <v>43465</v>
          </cell>
          <cell r="N1130">
            <v>42653</v>
          </cell>
          <cell r="O1130" t="str">
            <v>COMPRA  CATEGORIA D</v>
          </cell>
          <cell r="P1130" t="str">
            <v>VI</v>
          </cell>
          <cell r="Q1130">
            <v>504</v>
          </cell>
          <cell r="R1130" t="str">
            <v>Pereira</v>
          </cell>
          <cell r="S1130" t="str">
            <v>CGR</v>
          </cell>
        </row>
        <row r="1131">
          <cell r="A1131">
            <v>14370</v>
          </cell>
          <cell r="B1131" t="str">
            <v>Activo</v>
          </cell>
          <cell r="C1131">
            <v>130996260</v>
          </cell>
          <cell r="D1131">
            <v>108124853.48</v>
          </cell>
          <cell r="E1131">
            <v>216</v>
          </cell>
          <cell r="F1131">
            <v>505</v>
          </cell>
          <cell r="G1131">
            <v>25</v>
          </cell>
          <cell r="H1131">
            <v>1045022</v>
          </cell>
          <cell r="I1131">
            <v>3234608</v>
          </cell>
          <cell r="J1131" t="str">
            <v>FU</v>
          </cell>
          <cell r="K1131" t="str">
            <v>CARLOS MARTIN HERNANDEZ MURILLO</v>
          </cell>
          <cell r="L1131" t="str">
            <v>MENSUAL</v>
          </cell>
          <cell r="M1131">
            <v>43465</v>
          </cell>
          <cell r="N1131">
            <v>42627</v>
          </cell>
          <cell r="O1131" t="str">
            <v>COMPRA CATEGORIA E</v>
          </cell>
          <cell r="P1131" t="str">
            <v>VI</v>
          </cell>
          <cell r="Q1131">
            <v>505</v>
          </cell>
          <cell r="R1131" t="str">
            <v>Bogota</v>
          </cell>
          <cell r="S1131" t="str">
            <v>CGR</v>
          </cell>
        </row>
        <row r="1132">
          <cell r="A1132">
            <v>14369</v>
          </cell>
          <cell r="B1132" t="str">
            <v>Activo</v>
          </cell>
          <cell r="C1132">
            <v>72167200</v>
          </cell>
          <cell r="D1132">
            <v>48107201.689999998</v>
          </cell>
          <cell r="E1132">
            <v>240</v>
          </cell>
          <cell r="F1132">
            <v>503</v>
          </cell>
          <cell r="G1132">
            <v>35</v>
          </cell>
          <cell r="H1132">
            <v>372671</v>
          </cell>
          <cell r="I1132">
            <v>40277242</v>
          </cell>
          <cell r="J1132" t="str">
            <v>FU</v>
          </cell>
          <cell r="K1132" t="str">
            <v>YUBY OMAIRA SANCHEZ SANCHEZ</v>
          </cell>
          <cell r="L1132" t="str">
            <v>MENSUAL</v>
          </cell>
          <cell r="M1132">
            <v>43465</v>
          </cell>
          <cell r="N1132">
            <v>42333</v>
          </cell>
          <cell r="O1132" t="str">
            <v>COMPRA CATEGORIA C</v>
          </cell>
          <cell r="P1132" t="str">
            <v>VI</v>
          </cell>
          <cell r="Q1132">
            <v>503</v>
          </cell>
          <cell r="R1132" t="str">
            <v>Bogota</v>
          </cell>
          <cell r="S1132" t="str">
            <v>CGR</v>
          </cell>
        </row>
        <row r="1133">
          <cell r="A1133">
            <v>14366</v>
          </cell>
          <cell r="B1133" t="str">
            <v>Activo</v>
          </cell>
          <cell r="C1133">
            <v>114141414</v>
          </cell>
          <cell r="D1133">
            <v>75518517.680000007</v>
          </cell>
          <cell r="E1133">
            <v>216</v>
          </cell>
          <cell r="F1133">
            <v>505</v>
          </cell>
          <cell r="G1133">
            <v>36</v>
          </cell>
          <cell r="H1133">
            <v>754578</v>
          </cell>
          <cell r="I1133">
            <v>76305934</v>
          </cell>
          <cell r="J1133" t="str">
            <v>FU</v>
          </cell>
          <cell r="K1133" t="str">
            <v>LUIS ERNESTO CASAS TRUJILLO</v>
          </cell>
          <cell r="L1133" t="str">
            <v>MENSUAL</v>
          </cell>
          <cell r="M1133">
            <v>43465</v>
          </cell>
          <cell r="N1133">
            <v>42299</v>
          </cell>
          <cell r="O1133" t="str">
            <v>COMPRA CATEGORIA E</v>
          </cell>
          <cell r="P1133" t="str">
            <v>VI</v>
          </cell>
          <cell r="Q1133">
            <v>505</v>
          </cell>
          <cell r="R1133" t="str">
            <v>Popayan</v>
          </cell>
          <cell r="S1133" t="str">
            <v>CGR</v>
          </cell>
        </row>
        <row r="1134">
          <cell r="A1134">
            <v>14365</v>
          </cell>
          <cell r="B1134" t="str">
            <v>Activo</v>
          </cell>
          <cell r="C1134">
            <v>117896634</v>
          </cell>
          <cell r="D1134">
            <v>99334221.060000002</v>
          </cell>
          <cell r="E1134">
            <v>240</v>
          </cell>
          <cell r="F1134">
            <v>504</v>
          </cell>
          <cell r="G1134">
            <v>26</v>
          </cell>
          <cell r="H1134">
            <v>854765</v>
          </cell>
          <cell r="I1134">
            <v>94380551</v>
          </cell>
          <cell r="J1134" t="str">
            <v>FU</v>
          </cell>
          <cell r="K1134" t="str">
            <v>FABIO ANDRES GARCIA MOSQUERA</v>
          </cell>
          <cell r="L1134" t="str">
            <v>MENSUAL</v>
          </cell>
          <cell r="M1134">
            <v>43465</v>
          </cell>
          <cell r="N1134">
            <v>42607</v>
          </cell>
          <cell r="O1134" t="str">
            <v>COMPRA  CATEGORIA D</v>
          </cell>
          <cell r="P1134" t="str">
            <v>VI</v>
          </cell>
          <cell r="Q1134">
            <v>504</v>
          </cell>
          <cell r="R1134" t="str">
            <v>Cali</v>
          </cell>
          <cell r="S1134" t="str">
            <v>CGR</v>
          </cell>
        </row>
        <row r="1135">
          <cell r="A1135">
            <v>14364</v>
          </cell>
          <cell r="B1135" t="str">
            <v>Activo</v>
          </cell>
          <cell r="C1135">
            <v>72167200</v>
          </cell>
          <cell r="D1135">
            <v>50611441.359999999</v>
          </cell>
          <cell r="E1135">
            <v>240</v>
          </cell>
          <cell r="F1135">
            <v>503</v>
          </cell>
          <cell r="G1135">
            <v>31</v>
          </cell>
          <cell r="H1135">
            <v>387001</v>
          </cell>
          <cell r="I1135">
            <v>27472803</v>
          </cell>
          <cell r="J1135" t="str">
            <v>FU</v>
          </cell>
          <cell r="K1135" t="str">
            <v>NURY DEL CARMEN LOPEZ ESPINOSA</v>
          </cell>
          <cell r="L1135" t="str">
            <v>MENSUAL</v>
          </cell>
          <cell r="M1135">
            <v>43465</v>
          </cell>
          <cell r="N1135">
            <v>42268</v>
          </cell>
          <cell r="O1135" t="str">
            <v>COMPRA CATEGORIA C</v>
          </cell>
          <cell r="P1135" t="str">
            <v>VI</v>
          </cell>
          <cell r="Q1135">
            <v>503</v>
          </cell>
          <cell r="R1135" t="str">
            <v>Mocoa</v>
          </cell>
          <cell r="S1135" t="str">
            <v>CGR</v>
          </cell>
        </row>
        <row r="1136">
          <cell r="A1136">
            <v>14363</v>
          </cell>
          <cell r="B1136" t="str">
            <v>Activo</v>
          </cell>
          <cell r="C1136">
            <v>46060606</v>
          </cell>
          <cell r="D1136">
            <v>24457744.699999999</v>
          </cell>
          <cell r="E1136">
            <v>240</v>
          </cell>
          <cell r="F1136">
            <v>503</v>
          </cell>
          <cell r="G1136">
            <v>34</v>
          </cell>
          <cell r="H1136">
            <v>190822</v>
          </cell>
          <cell r="I1136">
            <v>29157060</v>
          </cell>
          <cell r="J1136" t="str">
            <v>FU</v>
          </cell>
          <cell r="K1136" t="str">
            <v>ANA BEATRIZ OCAMPO ARISTIZABAL</v>
          </cell>
          <cell r="L1136" t="str">
            <v>MENSUAL</v>
          </cell>
          <cell r="M1136">
            <v>43496</v>
          </cell>
          <cell r="N1136">
            <v>42395</v>
          </cell>
          <cell r="O1136" t="str">
            <v>COMPRA CATEGORIA C</v>
          </cell>
          <cell r="P1136" t="str">
            <v>VI</v>
          </cell>
          <cell r="Q1136">
            <v>503</v>
          </cell>
          <cell r="R1136" t="str">
            <v>Mitu</v>
          </cell>
          <cell r="S1136" t="str">
            <v>CGR</v>
          </cell>
        </row>
        <row r="1137">
          <cell r="A1137">
            <v>14361</v>
          </cell>
          <cell r="B1137" t="str">
            <v>Activo</v>
          </cell>
          <cell r="C1137">
            <v>110101010</v>
          </cell>
          <cell r="D1137">
            <v>89133782.739999995</v>
          </cell>
          <cell r="E1137">
            <v>240</v>
          </cell>
          <cell r="F1137">
            <v>424</v>
          </cell>
          <cell r="G1137">
            <v>33</v>
          </cell>
          <cell r="H1137">
            <v>988116</v>
          </cell>
          <cell r="I1137">
            <v>1047364194</v>
          </cell>
          <cell r="J1137" t="str">
            <v>XF</v>
          </cell>
          <cell r="K1137" t="str">
            <v>GUSTAVO ALBERTO HERNANDEZ SABALZA</v>
          </cell>
          <cell r="L1137" t="str">
            <v>MENSUAL</v>
          </cell>
          <cell r="M1137">
            <v>43465</v>
          </cell>
          <cell r="N1137">
            <v>42396</v>
          </cell>
          <cell r="O1137" t="str">
            <v>EXF-COMPRA  CATEGORIA D</v>
          </cell>
          <cell r="P1137" t="str">
            <v>VI</v>
          </cell>
          <cell r="Q1137">
            <v>424</v>
          </cell>
          <cell r="R1137" t="str">
            <v>Cartagena</v>
          </cell>
          <cell r="S1137" t="str">
            <v>EXF</v>
          </cell>
        </row>
        <row r="1138">
          <cell r="A1138">
            <v>14358</v>
          </cell>
          <cell r="B1138" t="str">
            <v>Activo</v>
          </cell>
          <cell r="C1138">
            <v>126859536</v>
          </cell>
          <cell r="D1138">
            <v>105341351.13</v>
          </cell>
          <cell r="E1138">
            <v>216</v>
          </cell>
          <cell r="F1138">
            <v>505</v>
          </cell>
          <cell r="G1138">
            <v>25</v>
          </cell>
          <cell r="H1138">
            <v>1017938</v>
          </cell>
          <cell r="I1138">
            <v>78323075</v>
          </cell>
          <cell r="J1138" t="str">
            <v>FU</v>
          </cell>
          <cell r="K1138" t="str">
            <v>HUMBERTO JOSE BERTEL ROJAS</v>
          </cell>
          <cell r="L1138" t="str">
            <v>MENSUAL</v>
          </cell>
          <cell r="M1138">
            <v>43465</v>
          </cell>
          <cell r="N1138">
            <v>42626</v>
          </cell>
          <cell r="O1138" t="str">
            <v>COMPRA CATEGORIA E</v>
          </cell>
          <cell r="P1138" t="str">
            <v>VI</v>
          </cell>
          <cell r="Q1138">
            <v>505</v>
          </cell>
          <cell r="R1138" t="str">
            <v>Monteria</v>
          </cell>
          <cell r="S1138" t="str">
            <v>CGR</v>
          </cell>
        </row>
        <row r="1139">
          <cell r="A1139">
            <v>14356</v>
          </cell>
          <cell r="B1139" t="str">
            <v>Activo</v>
          </cell>
          <cell r="C1139">
            <v>117895960</v>
          </cell>
          <cell r="D1139">
            <v>85328253.280000001</v>
          </cell>
          <cell r="E1139">
            <v>240</v>
          </cell>
          <cell r="F1139">
            <v>504</v>
          </cell>
          <cell r="G1139">
            <v>24</v>
          </cell>
          <cell r="H1139">
            <v>734160</v>
          </cell>
          <cell r="I1139">
            <v>6390202</v>
          </cell>
          <cell r="J1139" t="str">
            <v>FU</v>
          </cell>
          <cell r="K1139" t="str">
            <v>HUGO ARMANDO ORJUELA ROBINS</v>
          </cell>
          <cell r="L1139" t="str">
            <v>MENSUAL</v>
          </cell>
          <cell r="M1139">
            <v>43465</v>
          </cell>
          <cell r="N1139">
            <v>42670</v>
          </cell>
          <cell r="O1139" t="str">
            <v>COMPRA  CATEGORIA D</v>
          </cell>
          <cell r="P1139" t="str">
            <v>VI</v>
          </cell>
          <cell r="Q1139">
            <v>504</v>
          </cell>
          <cell r="R1139" t="str">
            <v>Pereira</v>
          </cell>
          <cell r="S1139" t="str">
            <v>CGR</v>
          </cell>
        </row>
        <row r="1140">
          <cell r="A1140">
            <v>14327</v>
          </cell>
          <cell r="B1140" t="str">
            <v>Activo</v>
          </cell>
          <cell r="C1140">
            <v>110183850</v>
          </cell>
          <cell r="D1140">
            <v>85731895.900000006</v>
          </cell>
          <cell r="E1140">
            <v>240</v>
          </cell>
          <cell r="F1140">
            <v>504</v>
          </cell>
          <cell r="G1140">
            <v>32</v>
          </cell>
          <cell r="H1140">
            <v>749389</v>
          </cell>
          <cell r="I1140">
            <v>52864027</v>
          </cell>
          <cell r="J1140" t="str">
            <v>FU</v>
          </cell>
          <cell r="K1140" t="str">
            <v>ROSALBA GUZMAN GUZMAN</v>
          </cell>
          <cell r="L1140" t="str">
            <v>MENSUAL</v>
          </cell>
          <cell r="M1140">
            <v>43434</v>
          </cell>
          <cell r="N1140">
            <v>42395</v>
          </cell>
          <cell r="O1140" t="str">
            <v>COMPRA  CATEGORIA D</v>
          </cell>
          <cell r="P1140" t="str">
            <v>VI</v>
          </cell>
          <cell r="Q1140">
            <v>504</v>
          </cell>
          <cell r="R1140" t="str">
            <v>Bogota</v>
          </cell>
          <cell r="S1140" t="str">
            <v>CGR</v>
          </cell>
        </row>
        <row r="1141">
          <cell r="A1141">
            <v>14294</v>
          </cell>
          <cell r="B1141" t="str">
            <v>Activo</v>
          </cell>
          <cell r="C1141">
            <v>110183850</v>
          </cell>
          <cell r="D1141">
            <v>79272485.879999995</v>
          </cell>
          <cell r="E1141">
            <v>240</v>
          </cell>
          <cell r="F1141">
            <v>504</v>
          </cell>
          <cell r="G1141">
            <v>38</v>
          </cell>
          <cell r="H1141">
            <v>703961</v>
          </cell>
          <cell r="I1141">
            <v>12990378</v>
          </cell>
          <cell r="J1141" t="str">
            <v>FU</v>
          </cell>
          <cell r="K1141" t="str">
            <v>JOSE IGNACIO PAREDES VILLOTA</v>
          </cell>
          <cell r="L1141" t="str">
            <v>MENSUAL</v>
          </cell>
          <cell r="M1141">
            <v>43465</v>
          </cell>
          <cell r="N1141">
            <v>42247</v>
          </cell>
          <cell r="O1141" t="str">
            <v>COMPRA  CATEGORIA D</v>
          </cell>
          <cell r="P1141" t="str">
            <v>VI</v>
          </cell>
          <cell r="Q1141">
            <v>504</v>
          </cell>
          <cell r="R1141" t="str">
            <v>Pasto</v>
          </cell>
          <cell r="S1141" t="str">
            <v>CGR</v>
          </cell>
        </row>
        <row r="1142">
          <cell r="A1142">
            <v>14292</v>
          </cell>
          <cell r="B1142" t="str">
            <v>Activo</v>
          </cell>
          <cell r="C1142">
            <v>120000000</v>
          </cell>
          <cell r="D1142">
            <v>119332795.34999999</v>
          </cell>
          <cell r="E1142">
            <v>240</v>
          </cell>
          <cell r="F1142">
            <v>504</v>
          </cell>
          <cell r="G1142">
            <v>3</v>
          </cell>
          <cell r="H1142">
            <v>976017</v>
          </cell>
          <cell r="I1142">
            <v>80075621</v>
          </cell>
          <cell r="J1142" t="str">
            <v>FU</v>
          </cell>
          <cell r="K1142" t="str">
            <v>JUAN SEBASTIÁN ROJAS BENAVIDES</v>
          </cell>
          <cell r="L1142" t="str">
            <v>MENSUAL</v>
          </cell>
          <cell r="M1142">
            <v>43496</v>
          </cell>
          <cell r="N1142">
            <v>43339</v>
          </cell>
          <cell r="O1142" t="str">
            <v>COMPRA  CATEGORIA D</v>
          </cell>
          <cell r="P1142" t="str">
            <v>VI</v>
          </cell>
          <cell r="Q1142">
            <v>504</v>
          </cell>
          <cell r="R1142" t="str">
            <v>Bogota</v>
          </cell>
          <cell r="S1142" t="str">
            <v>CGR</v>
          </cell>
        </row>
        <row r="1143">
          <cell r="A1143">
            <v>14291</v>
          </cell>
          <cell r="B1143" t="str">
            <v>Activo</v>
          </cell>
          <cell r="C1143">
            <v>110183850</v>
          </cell>
          <cell r="D1143">
            <v>85600224.620000005</v>
          </cell>
          <cell r="E1143">
            <v>240</v>
          </cell>
          <cell r="F1143">
            <v>504</v>
          </cell>
          <cell r="G1143">
            <v>32</v>
          </cell>
          <cell r="H1143">
            <v>748252</v>
          </cell>
          <cell r="I1143">
            <v>1130602917</v>
          </cell>
          <cell r="J1143" t="str">
            <v>FU</v>
          </cell>
          <cell r="K1143" t="str">
            <v>STEPHANIE CASTRILLON SANCHEZ</v>
          </cell>
          <cell r="L1143" t="str">
            <v>MENSUAL</v>
          </cell>
          <cell r="M1143">
            <v>43465</v>
          </cell>
          <cell r="N1143">
            <v>42405</v>
          </cell>
          <cell r="O1143" t="str">
            <v>COMPRA  CATEGORIA D</v>
          </cell>
          <cell r="P1143" t="str">
            <v>VI</v>
          </cell>
          <cell r="Q1143">
            <v>504</v>
          </cell>
          <cell r="R1143" t="str">
            <v>Bogota</v>
          </cell>
          <cell r="S1143" t="str">
            <v>CGR</v>
          </cell>
        </row>
        <row r="1144">
          <cell r="A1144">
            <v>14290</v>
          </cell>
          <cell r="B1144" t="str">
            <v>Activo</v>
          </cell>
          <cell r="C1144">
            <v>110183850</v>
          </cell>
          <cell r="D1144">
            <v>85078538.75</v>
          </cell>
          <cell r="E1144">
            <v>240</v>
          </cell>
          <cell r="F1144">
            <v>504</v>
          </cell>
          <cell r="G1144">
            <v>36</v>
          </cell>
          <cell r="H1144">
            <v>750449</v>
          </cell>
          <cell r="I1144">
            <v>52792961</v>
          </cell>
          <cell r="J1144" t="str">
            <v>FU</v>
          </cell>
          <cell r="K1144" t="str">
            <v>MARIA CLARA LEUBRO BELTRAN</v>
          </cell>
          <cell r="L1144" t="str">
            <v>MENSUAL</v>
          </cell>
          <cell r="M1144">
            <v>43465</v>
          </cell>
          <cell r="N1144">
            <v>42305</v>
          </cell>
          <cell r="O1144" t="str">
            <v>COMPRA  CATEGORIA D</v>
          </cell>
          <cell r="P1144" t="str">
            <v>VI</v>
          </cell>
          <cell r="Q1144">
            <v>504</v>
          </cell>
          <cell r="R1144" t="str">
            <v>Bogota</v>
          </cell>
          <cell r="S1144" t="str">
            <v>CGR</v>
          </cell>
        </row>
        <row r="1145">
          <cell r="A1145">
            <v>14286</v>
          </cell>
          <cell r="B1145" t="str">
            <v>Activo</v>
          </cell>
          <cell r="C1145">
            <v>110183850</v>
          </cell>
          <cell r="D1145">
            <v>85227495.989999995</v>
          </cell>
          <cell r="E1145">
            <v>240</v>
          </cell>
          <cell r="F1145">
            <v>504</v>
          </cell>
          <cell r="G1145">
            <v>37</v>
          </cell>
          <cell r="H1145">
            <v>753547</v>
          </cell>
          <cell r="I1145">
            <v>74184724</v>
          </cell>
          <cell r="J1145" t="str">
            <v>FU</v>
          </cell>
          <cell r="K1145" t="str">
            <v>LUIS ERNESTO BONILLA ORDUZ</v>
          </cell>
          <cell r="L1145" t="str">
            <v>MENSUAL</v>
          </cell>
          <cell r="M1145">
            <v>43465</v>
          </cell>
          <cell r="N1145">
            <v>42268</v>
          </cell>
          <cell r="O1145" t="str">
            <v>COMPRA  CATEGORIA D</v>
          </cell>
          <cell r="P1145" t="str">
            <v>VI</v>
          </cell>
          <cell r="Q1145">
            <v>504</v>
          </cell>
          <cell r="R1145" t="str">
            <v>Bogota</v>
          </cell>
          <cell r="S1145" t="str">
            <v>CGR</v>
          </cell>
        </row>
        <row r="1146">
          <cell r="A1146">
            <v>14285</v>
          </cell>
          <cell r="B1146" t="str">
            <v>Activo</v>
          </cell>
          <cell r="C1146">
            <v>50259300</v>
          </cell>
          <cell r="D1146">
            <v>38363542.609999999</v>
          </cell>
          <cell r="E1146">
            <v>300</v>
          </cell>
          <cell r="F1146">
            <v>501</v>
          </cell>
          <cell r="G1146">
            <v>32</v>
          </cell>
          <cell r="H1146">
            <v>214212</v>
          </cell>
          <cell r="I1146">
            <v>1022370842</v>
          </cell>
          <cell r="J1146" t="str">
            <v>FU</v>
          </cell>
          <cell r="K1146" t="str">
            <v>SONIA CONSTANZA GUZMAN SILVA</v>
          </cell>
          <cell r="L1146" t="str">
            <v>MENSUAL</v>
          </cell>
          <cell r="M1146">
            <v>43465</v>
          </cell>
          <cell r="N1146">
            <v>42423</v>
          </cell>
          <cell r="O1146" t="str">
            <v>COMPRA CATEGORIA A</v>
          </cell>
          <cell r="P1146" t="str">
            <v>VI</v>
          </cell>
          <cell r="Q1146">
            <v>501</v>
          </cell>
          <cell r="R1146" t="str">
            <v>Bogota</v>
          </cell>
          <cell r="S1146" t="str">
            <v>CGR</v>
          </cell>
        </row>
        <row r="1147">
          <cell r="A1147">
            <v>14284</v>
          </cell>
          <cell r="B1147" t="str">
            <v>Activo</v>
          </cell>
          <cell r="C1147">
            <v>131200000</v>
          </cell>
          <cell r="D1147">
            <v>130958321.87</v>
          </cell>
          <cell r="E1147">
            <v>240</v>
          </cell>
          <cell r="F1147">
            <v>504</v>
          </cell>
          <cell r="G1147">
            <v>1</v>
          </cell>
          <cell r="H1147">
            <v>1067112</v>
          </cell>
          <cell r="I1147">
            <v>1088251785</v>
          </cell>
          <cell r="J1147" t="str">
            <v>FU</v>
          </cell>
          <cell r="K1147" t="str">
            <v>INGRID CARDENAS VARGAS</v>
          </cell>
          <cell r="L1147" t="str">
            <v>MENSUAL</v>
          </cell>
          <cell r="M1147">
            <v>43465</v>
          </cell>
          <cell r="N1147">
            <v>43369</v>
          </cell>
          <cell r="O1147" t="str">
            <v>COMPRA  CATEGORIA D</v>
          </cell>
          <cell r="P1147" t="str">
            <v>VI</v>
          </cell>
          <cell r="Q1147">
            <v>504</v>
          </cell>
          <cell r="R1147" t="str">
            <v>Villavicencio</v>
          </cell>
          <cell r="S1147" t="str">
            <v>CGR</v>
          </cell>
        </row>
        <row r="1148">
          <cell r="A1148">
            <v>14283</v>
          </cell>
          <cell r="B1148" t="str">
            <v>Activo</v>
          </cell>
          <cell r="C1148">
            <v>110183850</v>
          </cell>
          <cell r="D1148">
            <v>80690713.25</v>
          </cell>
          <cell r="E1148">
            <v>240</v>
          </cell>
          <cell r="F1148">
            <v>504</v>
          </cell>
          <cell r="G1148">
            <v>32</v>
          </cell>
          <cell r="H1148">
            <v>706495</v>
          </cell>
          <cell r="I1148">
            <v>12021299</v>
          </cell>
          <cell r="J1148" t="str">
            <v>FU</v>
          </cell>
          <cell r="K1148" t="str">
            <v>GERSON BLANDON VALENCIA</v>
          </cell>
          <cell r="L1148" t="str">
            <v>MENSUAL</v>
          </cell>
          <cell r="M1148">
            <v>43496</v>
          </cell>
          <cell r="N1148">
            <v>42438</v>
          </cell>
          <cell r="O1148" t="str">
            <v>COMPRA  CATEGORIA D</v>
          </cell>
          <cell r="P1148" t="str">
            <v>VI</v>
          </cell>
          <cell r="Q1148">
            <v>504</v>
          </cell>
          <cell r="R1148" t="str">
            <v>Quibdo</v>
          </cell>
          <cell r="S1148" t="str">
            <v>CGR</v>
          </cell>
        </row>
        <row r="1149">
          <cell r="A1149">
            <v>14279</v>
          </cell>
          <cell r="B1149" t="str">
            <v>Activo</v>
          </cell>
          <cell r="C1149">
            <v>72167200</v>
          </cell>
          <cell r="D1149">
            <v>55338461.420000002</v>
          </cell>
          <cell r="E1149">
            <v>240</v>
          </cell>
          <cell r="F1149">
            <v>503</v>
          </cell>
          <cell r="G1149">
            <v>39</v>
          </cell>
          <cell r="H1149">
            <v>431806</v>
          </cell>
          <cell r="I1149">
            <v>79446341</v>
          </cell>
          <cell r="J1149" t="str">
            <v>FU</v>
          </cell>
          <cell r="K1149" t="str">
            <v>MARIO ALBERTO ANGARITA BAUTISTA</v>
          </cell>
          <cell r="L1149" t="str">
            <v>MENSUAL</v>
          </cell>
          <cell r="M1149">
            <v>43465</v>
          </cell>
          <cell r="N1149">
            <v>42209</v>
          </cell>
          <cell r="O1149" t="str">
            <v>COMPRA CATEGORIA C</v>
          </cell>
          <cell r="P1149" t="str">
            <v>VI</v>
          </cell>
          <cell r="Q1149">
            <v>503</v>
          </cell>
          <cell r="R1149" t="str">
            <v>Medellin</v>
          </cell>
          <cell r="S1149" t="str">
            <v>CGR</v>
          </cell>
        </row>
        <row r="1150">
          <cell r="A1150">
            <v>14278</v>
          </cell>
          <cell r="B1150" t="str">
            <v>Activo</v>
          </cell>
          <cell r="C1150">
            <v>21983678</v>
          </cell>
          <cell r="D1150">
            <v>5071672.17</v>
          </cell>
          <cell r="E1150">
            <v>240</v>
          </cell>
          <cell r="F1150">
            <v>509</v>
          </cell>
          <cell r="G1150">
            <v>39</v>
          </cell>
          <cell r="H1150">
            <v>42280</v>
          </cell>
          <cell r="I1150">
            <v>1053769977</v>
          </cell>
          <cell r="J1150" t="str">
            <v>FU</v>
          </cell>
          <cell r="K1150" t="str">
            <v>LUZ OFELIA AGUDELO RAMIREZ</v>
          </cell>
          <cell r="L1150" t="str">
            <v>MENSUAL</v>
          </cell>
          <cell r="M1150">
            <v>43465</v>
          </cell>
          <cell r="N1150">
            <v>42243</v>
          </cell>
          <cell r="O1150" t="str">
            <v>LIBERACION CATEGORIA C</v>
          </cell>
          <cell r="P1150" t="str">
            <v>VI</v>
          </cell>
          <cell r="Q1150">
            <v>509</v>
          </cell>
          <cell r="R1150" t="str">
            <v>Manizales</v>
          </cell>
          <cell r="S1150" t="str">
            <v>CGR</v>
          </cell>
        </row>
        <row r="1151">
          <cell r="A1151">
            <v>14268</v>
          </cell>
          <cell r="B1151" t="str">
            <v>Activo</v>
          </cell>
          <cell r="C1151">
            <v>84848485</v>
          </cell>
          <cell r="D1151">
            <v>55191469.93</v>
          </cell>
          <cell r="E1151">
            <v>240</v>
          </cell>
          <cell r="F1151">
            <v>424</v>
          </cell>
          <cell r="G1151">
            <v>38</v>
          </cell>
          <cell r="H1151">
            <v>619747</v>
          </cell>
          <cell r="I1151">
            <v>67027402</v>
          </cell>
          <cell r="J1151" t="str">
            <v>XF</v>
          </cell>
          <cell r="K1151" t="str">
            <v>CLAUDIA LORENA TEJADA CASAÑAS</v>
          </cell>
          <cell r="L1151" t="str">
            <v>MENSUAL</v>
          </cell>
          <cell r="M1151">
            <v>43465</v>
          </cell>
          <cell r="N1151">
            <v>42221</v>
          </cell>
          <cell r="O1151" t="str">
            <v>EXF-COMPRA  CATEGORIA D</v>
          </cell>
          <cell r="P1151" t="str">
            <v>VI</v>
          </cell>
          <cell r="Q1151">
            <v>424</v>
          </cell>
          <cell r="R1151" t="str">
            <v>Cali</v>
          </cell>
          <cell r="S1151" t="str">
            <v>EXF</v>
          </cell>
        </row>
        <row r="1152">
          <cell r="A1152">
            <v>14267</v>
          </cell>
          <cell r="B1152" t="str">
            <v>Activo</v>
          </cell>
          <cell r="C1152">
            <v>87499104</v>
          </cell>
          <cell r="D1152">
            <v>87092036.280000001</v>
          </cell>
          <cell r="E1152">
            <v>240</v>
          </cell>
          <cell r="F1152">
            <v>503</v>
          </cell>
          <cell r="G1152">
            <v>2</v>
          </cell>
          <cell r="H1152">
            <v>612659</v>
          </cell>
          <cell r="I1152">
            <v>69008026</v>
          </cell>
          <cell r="J1152" t="str">
            <v>FU</v>
          </cell>
          <cell r="K1152" t="str">
            <v>MARITZA MARLEY CORONEL NAVISOY</v>
          </cell>
          <cell r="L1152" t="str">
            <v>MENSUAL</v>
          </cell>
          <cell r="M1152">
            <v>43465</v>
          </cell>
          <cell r="N1152">
            <v>43339</v>
          </cell>
          <cell r="O1152" t="str">
            <v>COMPRA CATEGORIA C</v>
          </cell>
          <cell r="P1152" t="str">
            <v>VI</v>
          </cell>
          <cell r="Q1152">
            <v>503</v>
          </cell>
          <cell r="R1152" t="str">
            <v>Popayan</v>
          </cell>
          <cell r="S1152" t="str">
            <v>CGR</v>
          </cell>
        </row>
        <row r="1153">
          <cell r="A1153">
            <v>14266</v>
          </cell>
          <cell r="B1153" t="str">
            <v>Activo</v>
          </cell>
          <cell r="C1153">
            <v>53777412</v>
          </cell>
          <cell r="D1153">
            <v>45897506.579999998</v>
          </cell>
          <cell r="E1153">
            <v>300</v>
          </cell>
          <cell r="F1153">
            <v>501</v>
          </cell>
          <cell r="G1153">
            <v>26</v>
          </cell>
          <cell r="H1153">
            <v>251550</v>
          </cell>
          <cell r="I1153">
            <v>34570743</v>
          </cell>
          <cell r="J1153" t="str">
            <v>FU</v>
          </cell>
          <cell r="K1153" t="str">
            <v>FRANCELINE GUTIERREZ CUETOCHAMBO</v>
          </cell>
          <cell r="L1153" t="str">
            <v>MENSUAL</v>
          </cell>
          <cell r="M1153">
            <v>43496</v>
          </cell>
          <cell r="N1153">
            <v>42639</v>
          </cell>
          <cell r="O1153" t="str">
            <v>COMPRA CATEGORIA A</v>
          </cell>
          <cell r="P1153" t="str">
            <v>VI</v>
          </cell>
          <cell r="Q1153">
            <v>501</v>
          </cell>
          <cell r="R1153" t="str">
            <v>Popayan</v>
          </cell>
          <cell r="S1153" t="str">
            <v>CGR</v>
          </cell>
        </row>
        <row r="1154">
          <cell r="A1154">
            <v>14264</v>
          </cell>
          <cell r="B1154" t="str">
            <v>Activo</v>
          </cell>
          <cell r="C1154">
            <v>110183850</v>
          </cell>
          <cell r="D1154">
            <v>78458278.700000003</v>
          </cell>
          <cell r="E1154">
            <v>240</v>
          </cell>
          <cell r="F1154">
            <v>504</v>
          </cell>
          <cell r="G1154">
            <v>36</v>
          </cell>
          <cell r="H1154">
            <v>693563</v>
          </cell>
          <cell r="I1154">
            <v>52104207</v>
          </cell>
          <cell r="J1154" t="str">
            <v>FU</v>
          </cell>
          <cell r="K1154" t="str">
            <v>MONICA RIAÑO RUIZ</v>
          </cell>
          <cell r="L1154" t="str">
            <v>MENSUAL</v>
          </cell>
          <cell r="M1154">
            <v>43465</v>
          </cell>
          <cell r="N1154">
            <v>42299</v>
          </cell>
          <cell r="O1154" t="str">
            <v>COMPRA  CATEGORIA D</v>
          </cell>
          <cell r="P1154" t="str">
            <v>VI</v>
          </cell>
          <cell r="Q1154">
            <v>504</v>
          </cell>
          <cell r="R1154" t="str">
            <v>Bogota</v>
          </cell>
          <cell r="S1154" t="str">
            <v>CGR</v>
          </cell>
        </row>
        <row r="1155">
          <cell r="A1155">
            <v>14262</v>
          </cell>
          <cell r="B1155" t="str">
            <v>Activo</v>
          </cell>
          <cell r="C1155">
            <v>110183849</v>
          </cell>
          <cell r="D1155">
            <v>83870722.019999996</v>
          </cell>
          <cell r="E1155">
            <v>240</v>
          </cell>
          <cell r="F1155">
            <v>504</v>
          </cell>
          <cell r="G1155">
            <v>40</v>
          </cell>
          <cell r="H1155">
            <v>747350</v>
          </cell>
          <cell r="I1155">
            <v>80724779</v>
          </cell>
          <cell r="J1155" t="str">
            <v>FU</v>
          </cell>
          <cell r="K1155" t="str">
            <v>RONALD GERMAN MACHADO GUERRERO</v>
          </cell>
          <cell r="L1155" t="str">
            <v>MENSUAL</v>
          </cell>
          <cell r="M1155">
            <v>43465</v>
          </cell>
          <cell r="N1155">
            <v>42180</v>
          </cell>
          <cell r="O1155" t="str">
            <v>COMPRA  CATEGORIA D</v>
          </cell>
          <cell r="P1155" t="str">
            <v>VI</v>
          </cell>
          <cell r="Q1155">
            <v>504</v>
          </cell>
          <cell r="R1155" t="str">
            <v>Bogota</v>
          </cell>
          <cell r="S1155" t="str">
            <v>CGR</v>
          </cell>
        </row>
        <row r="1156">
          <cell r="A1156">
            <v>14261</v>
          </cell>
          <cell r="B1156" t="str">
            <v>Activo</v>
          </cell>
          <cell r="C1156">
            <v>110183850</v>
          </cell>
          <cell r="D1156">
            <v>79991014.310000002</v>
          </cell>
          <cell r="E1156">
            <v>240</v>
          </cell>
          <cell r="F1156">
            <v>504</v>
          </cell>
          <cell r="G1156">
            <v>33</v>
          </cell>
          <cell r="H1156">
            <v>702172</v>
          </cell>
          <cell r="I1156">
            <v>91360173</v>
          </cell>
          <cell r="J1156" t="str">
            <v>FU</v>
          </cell>
          <cell r="K1156" t="str">
            <v>edgar hernandez florez</v>
          </cell>
          <cell r="L1156" t="str">
            <v>MENSUAL</v>
          </cell>
          <cell r="M1156">
            <v>43465</v>
          </cell>
          <cell r="N1156">
            <v>42395</v>
          </cell>
          <cell r="O1156" t="str">
            <v>COMPRA  CATEGORIA D</v>
          </cell>
          <cell r="P1156" t="str">
            <v>VI</v>
          </cell>
          <cell r="Q1156">
            <v>504</v>
          </cell>
          <cell r="R1156" t="str">
            <v>Bogota</v>
          </cell>
          <cell r="S1156" t="str">
            <v>CGR</v>
          </cell>
        </row>
        <row r="1157">
          <cell r="A1157">
            <v>14259</v>
          </cell>
          <cell r="B1157" t="str">
            <v>Activo</v>
          </cell>
          <cell r="C1157">
            <v>110183850</v>
          </cell>
          <cell r="D1157">
            <v>85243578.829999998</v>
          </cell>
          <cell r="E1157">
            <v>240</v>
          </cell>
          <cell r="F1157">
            <v>504</v>
          </cell>
          <cell r="G1157">
            <v>34</v>
          </cell>
          <cell r="H1157">
            <v>748288</v>
          </cell>
          <cell r="I1157">
            <v>3109339</v>
          </cell>
          <cell r="J1157" t="str">
            <v>FU</v>
          </cell>
          <cell r="K1157" t="str">
            <v>EDGAR ALBERTO GAITAN HERNANDEZ</v>
          </cell>
          <cell r="L1157" t="str">
            <v>MENSUAL</v>
          </cell>
          <cell r="M1157">
            <v>43465</v>
          </cell>
          <cell r="N1157">
            <v>42353</v>
          </cell>
          <cell r="O1157" t="str">
            <v>COMPRA  CATEGORIA D</v>
          </cell>
          <cell r="P1157" t="str">
            <v>VI</v>
          </cell>
          <cell r="Q1157">
            <v>504</v>
          </cell>
          <cell r="R1157" t="str">
            <v>Bogota</v>
          </cell>
          <cell r="S1157" t="str">
            <v>CGR</v>
          </cell>
        </row>
        <row r="1158">
          <cell r="A1158">
            <v>14258</v>
          </cell>
          <cell r="B1158" t="str">
            <v>Activo</v>
          </cell>
          <cell r="C1158">
            <v>120910526</v>
          </cell>
          <cell r="D1158">
            <v>120910526</v>
          </cell>
          <cell r="E1158">
            <v>216</v>
          </cell>
          <cell r="F1158">
            <v>505</v>
          </cell>
          <cell r="G1158">
            <v>0</v>
          </cell>
          <cell r="H1158">
            <v>1100673</v>
          </cell>
          <cell r="I1158">
            <v>80012878</v>
          </cell>
          <cell r="J1158" t="str">
            <v>FU</v>
          </cell>
          <cell r="K1158" t="str">
            <v>HERMES HUMBERTO FORERO MORENO</v>
          </cell>
          <cell r="L1158" t="str">
            <v>MENSUAL</v>
          </cell>
          <cell r="M1158">
            <v>43496</v>
          </cell>
          <cell r="N1158">
            <v>43431</v>
          </cell>
          <cell r="O1158" t="str">
            <v>COMPRA CATEGORIA E</v>
          </cell>
          <cell r="P1158" t="str">
            <v>VI</v>
          </cell>
          <cell r="Q1158">
            <v>505</v>
          </cell>
          <cell r="R1158" t="str">
            <v>Bogota</v>
          </cell>
          <cell r="S1158" t="str">
            <v>-</v>
          </cell>
        </row>
        <row r="1159">
          <cell r="A1159">
            <v>14255</v>
          </cell>
          <cell r="B1159" t="str">
            <v>Activo</v>
          </cell>
          <cell r="C1159">
            <v>117896634</v>
          </cell>
          <cell r="D1159">
            <v>101178068.36</v>
          </cell>
          <cell r="E1159">
            <v>240</v>
          </cell>
          <cell r="F1159">
            <v>504</v>
          </cell>
          <cell r="G1159">
            <v>19</v>
          </cell>
          <cell r="H1159">
            <v>857235</v>
          </cell>
          <cell r="I1159">
            <v>52410448</v>
          </cell>
          <cell r="J1159" t="str">
            <v>FU</v>
          </cell>
          <cell r="K1159" t="str">
            <v>MABEL ADRIANA RAMOS PIÑEROS</v>
          </cell>
          <cell r="L1159" t="str">
            <v>MENSUAL</v>
          </cell>
          <cell r="M1159">
            <v>43465</v>
          </cell>
          <cell r="N1159">
            <v>42800</v>
          </cell>
          <cell r="O1159" t="str">
            <v>COMPRA  CATEGORIA D</v>
          </cell>
          <cell r="P1159" t="str">
            <v>VI</v>
          </cell>
          <cell r="Q1159">
            <v>504</v>
          </cell>
          <cell r="R1159" t="str">
            <v>Bogota</v>
          </cell>
          <cell r="S1159" t="str">
            <v>CGR</v>
          </cell>
        </row>
        <row r="1160">
          <cell r="A1160">
            <v>14237</v>
          </cell>
          <cell r="B1160" t="str">
            <v>Activo</v>
          </cell>
          <cell r="C1160">
            <v>110183850</v>
          </cell>
          <cell r="D1160">
            <v>81830010.299999997</v>
          </cell>
          <cell r="E1160">
            <v>240</v>
          </cell>
          <cell r="F1160">
            <v>424</v>
          </cell>
          <cell r="G1160">
            <v>37</v>
          </cell>
          <cell r="H1160">
            <v>913120</v>
          </cell>
          <cell r="I1160">
            <v>11812569</v>
          </cell>
          <cell r="J1160" t="str">
            <v>XF</v>
          </cell>
          <cell r="K1160" t="str">
            <v>FREICER GOMEZ HINESTROZA</v>
          </cell>
          <cell r="L1160" t="str">
            <v>MENSUAL</v>
          </cell>
          <cell r="M1160">
            <v>43465</v>
          </cell>
          <cell r="N1160">
            <v>42268</v>
          </cell>
          <cell r="O1160" t="str">
            <v>EXF-COMPRA  CATEGORIA D</v>
          </cell>
          <cell r="P1160" t="str">
            <v>VI</v>
          </cell>
          <cell r="Q1160">
            <v>424</v>
          </cell>
          <cell r="R1160" t="str">
            <v>Quibdo</v>
          </cell>
          <cell r="S1160" t="str">
            <v>EXF</v>
          </cell>
        </row>
        <row r="1161">
          <cell r="A1161">
            <v>14235</v>
          </cell>
          <cell r="B1161" t="str">
            <v>Activo</v>
          </cell>
          <cell r="C1161">
            <v>72167200</v>
          </cell>
          <cell r="D1161">
            <v>52385511.18</v>
          </cell>
          <cell r="E1161">
            <v>240</v>
          </cell>
          <cell r="F1161">
            <v>503</v>
          </cell>
          <cell r="G1161">
            <v>119</v>
          </cell>
          <cell r="H1161">
            <v>575258</v>
          </cell>
          <cell r="I1161">
            <v>79534603</v>
          </cell>
          <cell r="J1161" t="str">
            <v>FU</v>
          </cell>
          <cell r="K1161" t="str">
            <v>RODRIGO ARTURO HOYOS ZAPATA</v>
          </cell>
          <cell r="L1161" t="str">
            <v>MENSUAL</v>
          </cell>
          <cell r="M1161">
            <v>43465</v>
          </cell>
          <cell r="N1161">
            <v>42396</v>
          </cell>
          <cell r="O1161" t="str">
            <v>COMPRA CATEGORIA C</v>
          </cell>
          <cell r="P1161" t="str">
            <v>VI</v>
          </cell>
          <cell r="Q1161">
            <v>503</v>
          </cell>
          <cell r="R1161" t="str">
            <v>Medellin</v>
          </cell>
          <cell r="S1161" t="str">
            <v>CGR</v>
          </cell>
        </row>
        <row r="1162">
          <cell r="A1162">
            <v>14233</v>
          </cell>
          <cell r="B1162" t="str">
            <v>Activo</v>
          </cell>
          <cell r="C1162">
            <v>117896634</v>
          </cell>
          <cell r="D1162">
            <v>103206959.84</v>
          </cell>
          <cell r="E1162">
            <v>240</v>
          </cell>
          <cell r="F1162">
            <v>424</v>
          </cell>
          <cell r="G1162">
            <v>21</v>
          </cell>
          <cell r="H1162">
            <v>1122410</v>
          </cell>
          <cell r="I1162">
            <v>52425081</v>
          </cell>
          <cell r="J1162" t="str">
            <v>XF</v>
          </cell>
          <cell r="K1162" t="str">
            <v>CLAUDIA JULIETA VEGA BACCA</v>
          </cell>
          <cell r="L1162" t="str">
            <v>MENSUAL</v>
          </cell>
          <cell r="M1162">
            <v>43434</v>
          </cell>
          <cell r="N1162">
            <v>42723</v>
          </cell>
          <cell r="O1162" t="str">
            <v>EXF-COMPRA  CATEGORIA D</v>
          </cell>
          <cell r="P1162" t="str">
            <v>VI</v>
          </cell>
          <cell r="Q1162">
            <v>424</v>
          </cell>
          <cell r="R1162" t="str">
            <v>Bogota</v>
          </cell>
          <cell r="S1162" t="str">
            <v>EXF</v>
          </cell>
        </row>
        <row r="1163">
          <cell r="A1163">
            <v>14232</v>
          </cell>
          <cell r="B1163" t="str">
            <v>Activo</v>
          </cell>
          <cell r="C1163">
            <v>117896634</v>
          </cell>
          <cell r="D1163">
            <v>85665456.439999998</v>
          </cell>
          <cell r="E1163">
            <v>240</v>
          </cell>
          <cell r="F1163">
            <v>504</v>
          </cell>
          <cell r="G1163">
            <v>74</v>
          </cell>
          <cell r="H1163">
            <v>843311</v>
          </cell>
          <cell r="I1163">
            <v>46674715</v>
          </cell>
          <cell r="J1163" t="str">
            <v>FU</v>
          </cell>
          <cell r="K1163" t="str">
            <v>MARIA HELENA MALAGON CHAVEZ</v>
          </cell>
          <cell r="L1163" t="str">
            <v>MENSUAL</v>
          </cell>
          <cell r="M1163">
            <v>43465</v>
          </cell>
          <cell r="N1163">
            <v>42725</v>
          </cell>
          <cell r="O1163" t="str">
            <v>COMPRA  CATEGORIA D</v>
          </cell>
          <cell r="P1163" t="str">
            <v>VI</v>
          </cell>
          <cell r="Q1163">
            <v>504</v>
          </cell>
          <cell r="R1163" t="str">
            <v>Duitama</v>
          </cell>
          <cell r="S1163" t="str">
            <v>CGR</v>
          </cell>
        </row>
        <row r="1164">
          <cell r="A1164">
            <v>14231</v>
          </cell>
          <cell r="B1164" t="str">
            <v>Activo</v>
          </cell>
          <cell r="C1164">
            <v>73043252</v>
          </cell>
          <cell r="D1164">
            <v>12383408.34</v>
          </cell>
          <cell r="E1164">
            <v>240</v>
          </cell>
          <cell r="F1164">
            <v>503</v>
          </cell>
          <cell r="G1164">
            <v>25</v>
          </cell>
          <cell r="H1164">
            <v>102901</v>
          </cell>
          <cell r="I1164">
            <v>42499837</v>
          </cell>
          <cell r="J1164" t="str">
            <v>FU</v>
          </cell>
          <cell r="K1164" t="str">
            <v>DIONES DEL SOCORRO PADILLA ATENCIO</v>
          </cell>
          <cell r="L1164" t="str">
            <v>MENSUAL</v>
          </cell>
          <cell r="M1164">
            <v>43496</v>
          </cell>
          <cell r="N1164">
            <v>42670</v>
          </cell>
          <cell r="O1164" t="str">
            <v>COMPRA CATEGORIA C</v>
          </cell>
          <cell r="P1164" t="str">
            <v>VI</v>
          </cell>
          <cell r="Q1164">
            <v>503</v>
          </cell>
          <cell r="R1164" t="str">
            <v>Valledupar</v>
          </cell>
          <cell r="S1164" t="str">
            <v>CGR</v>
          </cell>
        </row>
        <row r="1165">
          <cell r="A1165">
            <v>14230</v>
          </cell>
          <cell r="B1165" t="str">
            <v>Activo</v>
          </cell>
          <cell r="C1165">
            <v>98801035</v>
          </cell>
          <cell r="D1165">
            <v>74391503.560000002</v>
          </cell>
          <cell r="E1165">
            <v>240</v>
          </cell>
          <cell r="F1165">
            <v>504</v>
          </cell>
          <cell r="G1165">
            <v>35</v>
          </cell>
          <cell r="H1165">
            <v>655045</v>
          </cell>
          <cell r="I1165">
            <v>45561309</v>
          </cell>
          <cell r="J1165" t="str">
            <v>FU</v>
          </cell>
          <cell r="K1165" t="str">
            <v>MARGARITA ROSA DORIA HERNANDEZ</v>
          </cell>
          <cell r="L1165" t="str">
            <v>MENSUAL</v>
          </cell>
          <cell r="M1165">
            <v>43465</v>
          </cell>
          <cell r="N1165">
            <v>42327</v>
          </cell>
          <cell r="O1165" t="str">
            <v>COMPRA  CATEGORIA D</v>
          </cell>
          <cell r="P1165" t="str">
            <v>VI</v>
          </cell>
          <cell r="Q1165">
            <v>504</v>
          </cell>
          <cell r="R1165" t="str">
            <v>Barranquilla</v>
          </cell>
          <cell r="S1165" t="str">
            <v>CGR</v>
          </cell>
        </row>
        <row r="1166">
          <cell r="A1166">
            <v>14189</v>
          </cell>
          <cell r="B1166" t="str">
            <v>Activo</v>
          </cell>
          <cell r="C1166">
            <v>110183850</v>
          </cell>
          <cell r="D1166">
            <v>85845727.019999996</v>
          </cell>
          <cell r="E1166">
            <v>240</v>
          </cell>
          <cell r="F1166">
            <v>504</v>
          </cell>
          <cell r="G1166">
            <v>35</v>
          </cell>
          <cell r="H1166">
            <v>755229</v>
          </cell>
          <cell r="I1166">
            <v>1110463836</v>
          </cell>
          <cell r="J1166" t="str">
            <v>FU</v>
          </cell>
          <cell r="K1166" t="str">
            <v>GILBERTO ALEJANDRO BUCURU MARTINEZ</v>
          </cell>
          <cell r="L1166" t="str">
            <v>MENSUAL</v>
          </cell>
          <cell r="M1166">
            <v>43465</v>
          </cell>
          <cell r="N1166">
            <v>42338</v>
          </cell>
          <cell r="O1166" t="str">
            <v>COMPRA  CATEGORIA D</v>
          </cell>
          <cell r="P1166" t="str">
            <v>VI</v>
          </cell>
          <cell r="Q1166">
            <v>504</v>
          </cell>
          <cell r="R1166" t="str">
            <v>Ibague</v>
          </cell>
          <cell r="S1166" t="str">
            <v>CGR</v>
          </cell>
        </row>
        <row r="1167">
          <cell r="A1167">
            <v>14188</v>
          </cell>
          <cell r="B1167" t="str">
            <v>Activo</v>
          </cell>
          <cell r="C1167">
            <v>118560400</v>
          </cell>
          <cell r="D1167">
            <v>87993853.219999999</v>
          </cell>
          <cell r="E1167">
            <v>216</v>
          </cell>
          <cell r="F1167">
            <v>505</v>
          </cell>
          <cell r="G1167">
            <v>98</v>
          </cell>
          <cell r="H1167">
            <v>1113904</v>
          </cell>
          <cell r="I1167">
            <v>40394610</v>
          </cell>
          <cell r="J1167" t="str">
            <v>FU</v>
          </cell>
          <cell r="K1167" t="str">
            <v>CLAUDIA RAQUEL GRANADOS AMAYA</v>
          </cell>
          <cell r="L1167" t="str">
            <v>MENSUAL</v>
          </cell>
          <cell r="M1167">
            <v>43465</v>
          </cell>
          <cell r="N1167">
            <v>42360</v>
          </cell>
          <cell r="O1167" t="str">
            <v>COMPRA CATEGORIA E</v>
          </cell>
          <cell r="P1167" t="str">
            <v>VI</v>
          </cell>
          <cell r="Q1167">
            <v>505</v>
          </cell>
          <cell r="R1167" t="str">
            <v>Bogota</v>
          </cell>
          <cell r="S1167" t="str">
            <v>CGR</v>
          </cell>
        </row>
        <row r="1168">
          <cell r="A1168">
            <v>14187</v>
          </cell>
          <cell r="B1168" t="str">
            <v>Activo</v>
          </cell>
          <cell r="C1168">
            <v>110183850</v>
          </cell>
          <cell r="D1168">
            <v>92533295.900000006</v>
          </cell>
          <cell r="E1168">
            <v>240</v>
          </cell>
          <cell r="F1168">
            <v>424</v>
          </cell>
          <cell r="G1168">
            <v>26</v>
          </cell>
          <cell r="H1168">
            <v>1019086</v>
          </cell>
          <cell r="I1168">
            <v>69008512</v>
          </cell>
          <cell r="J1168" t="str">
            <v>XF</v>
          </cell>
          <cell r="K1168" t="str">
            <v>FLOR LENY LOLITA MONTENEGRO GUACA</v>
          </cell>
          <cell r="L1168" t="str">
            <v>MENSUAL</v>
          </cell>
          <cell r="M1168">
            <v>43465</v>
          </cell>
          <cell r="N1168">
            <v>42405</v>
          </cell>
          <cell r="O1168" t="str">
            <v>EXF-COMPRA  CATEGORIA D</v>
          </cell>
          <cell r="P1168" t="str">
            <v>VI</v>
          </cell>
          <cell r="Q1168">
            <v>424</v>
          </cell>
          <cell r="R1168" t="str">
            <v>Mocoa</v>
          </cell>
          <cell r="S1168" t="str">
            <v>EXF</v>
          </cell>
        </row>
        <row r="1169">
          <cell r="A1169">
            <v>14185</v>
          </cell>
          <cell r="B1169" t="str">
            <v>Activo</v>
          </cell>
          <cell r="C1169">
            <v>110183850</v>
          </cell>
          <cell r="D1169">
            <v>84315412.450000003</v>
          </cell>
          <cell r="E1169">
            <v>240</v>
          </cell>
          <cell r="F1169">
            <v>504</v>
          </cell>
          <cell r="G1169">
            <v>38</v>
          </cell>
          <cell r="H1169">
            <v>747510</v>
          </cell>
          <cell r="I1169">
            <v>87453836</v>
          </cell>
          <cell r="J1169" t="str">
            <v>FU</v>
          </cell>
          <cell r="K1169" t="str">
            <v>AFRANIO YOVANI MELO BASTIDAS</v>
          </cell>
          <cell r="L1169" t="str">
            <v>MENSUAL</v>
          </cell>
          <cell r="M1169">
            <v>43465</v>
          </cell>
          <cell r="N1169">
            <v>42247</v>
          </cell>
          <cell r="O1169" t="str">
            <v>COMPRA  CATEGORIA D</v>
          </cell>
          <cell r="P1169" t="str">
            <v>VI</v>
          </cell>
          <cell r="Q1169">
            <v>504</v>
          </cell>
          <cell r="R1169" t="str">
            <v>Cali</v>
          </cell>
          <cell r="S1169" t="str">
            <v>CGR</v>
          </cell>
        </row>
        <row r="1170">
          <cell r="A1170">
            <v>14178</v>
          </cell>
          <cell r="B1170" t="str">
            <v>Activo</v>
          </cell>
          <cell r="C1170">
            <v>93939394</v>
          </cell>
          <cell r="D1170">
            <v>65579393.090000004</v>
          </cell>
          <cell r="E1170">
            <v>240</v>
          </cell>
          <cell r="F1170">
            <v>504</v>
          </cell>
          <cell r="G1170">
            <v>84</v>
          </cell>
          <cell r="H1170">
            <v>670038</v>
          </cell>
          <cell r="I1170">
            <v>65758822</v>
          </cell>
          <cell r="J1170" t="str">
            <v>FU</v>
          </cell>
          <cell r="K1170" t="str">
            <v>LUZ ADRIANA GALLO VANEGAS</v>
          </cell>
          <cell r="L1170" t="str">
            <v>MENSUAL</v>
          </cell>
          <cell r="M1170">
            <v>43465</v>
          </cell>
          <cell r="N1170">
            <v>42247</v>
          </cell>
          <cell r="O1170" t="str">
            <v>COMPRA  CATEGORIA D</v>
          </cell>
          <cell r="P1170" t="str">
            <v>VI</v>
          </cell>
          <cell r="Q1170">
            <v>504</v>
          </cell>
          <cell r="R1170" t="str">
            <v>Ibague</v>
          </cell>
          <cell r="S1170" t="str">
            <v>CGR</v>
          </cell>
        </row>
        <row r="1171">
          <cell r="A1171">
            <v>14176</v>
          </cell>
          <cell r="B1171" t="str">
            <v>Activo</v>
          </cell>
          <cell r="C1171">
            <v>101109095</v>
          </cell>
          <cell r="D1171">
            <v>100284819.63</v>
          </cell>
          <cell r="E1171">
            <v>216</v>
          </cell>
          <cell r="F1171">
            <v>511</v>
          </cell>
          <cell r="G1171">
            <v>4</v>
          </cell>
          <cell r="H1171">
            <v>920416</v>
          </cell>
          <cell r="I1171">
            <v>51685119</v>
          </cell>
          <cell r="J1171" t="str">
            <v>FU</v>
          </cell>
          <cell r="K1171" t="str">
            <v>ASTRID RODRIGUEZ LANCHEROS</v>
          </cell>
          <cell r="L1171" t="str">
            <v>MENSUAL</v>
          </cell>
          <cell r="M1171">
            <v>43465</v>
          </cell>
          <cell r="N1171">
            <v>43269</v>
          </cell>
          <cell r="O1171" t="str">
            <v>LIBERACION CATEGORIA E</v>
          </cell>
          <cell r="P1171" t="str">
            <v>VI</v>
          </cell>
          <cell r="Q1171">
            <v>511</v>
          </cell>
          <cell r="R1171" t="str">
            <v>Suba</v>
          </cell>
          <cell r="S1171" t="str">
            <v>CGR</v>
          </cell>
        </row>
        <row r="1172">
          <cell r="A1172">
            <v>14175</v>
          </cell>
          <cell r="B1172" t="str">
            <v>Activo</v>
          </cell>
          <cell r="C1172">
            <v>110183850</v>
          </cell>
          <cell r="D1172">
            <v>58236859.57</v>
          </cell>
          <cell r="E1172">
            <v>240</v>
          </cell>
          <cell r="F1172">
            <v>504</v>
          </cell>
          <cell r="G1172">
            <v>127</v>
          </cell>
          <cell r="H1172">
            <v>734713</v>
          </cell>
          <cell r="I1172">
            <v>41726274</v>
          </cell>
          <cell r="J1172" t="str">
            <v>FU</v>
          </cell>
          <cell r="K1172" t="str">
            <v>AMPARO BACCA VDA DE GAMEZ</v>
          </cell>
          <cell r="L1172" t="str">
            <v>MENSUAL</v>
          </cell>
          <cell r="M1172">
            <v>43465</v>
          </cell>
          <cell r="N1172">
            <v>42257</v>
          </cell>
          <cell r="O1172" t="str">
            <v>COMPRA  CATEGORIA D</v>
          </cell>
          <cell r="P1172" t="str">
            <v>VI</v>
          </cell>
          <cell r="Q1172">
            <v>504</v>
          </cell>
          <cell r="R1172" t="str">
            <v>Bogota</v>
          </cell>
          <cell r="S1172" t="str">
            <v>CGR</v>
          </cell>
        </row>
        <row r="1173">
          <cell r="A1173">
            <v>14157</v>
          </cell>
          <cell r="B1173" t="str">
            <v>Activo</v>
          </cell>
          <cell r="C1173">
            <v>110101010</v>
          </cell>
          <cell r="D1173">
            <v>80259852.390000001</v>
          </cell>
          <cell r="E1173">
            <v>240</v>
          </cell>
          <cell r="F1173">
            <v>504</v>
          </cell>
          <cell r="G1173">
            <v>33</v>
          </cell>
          <cell r="H1173">
            <v>704453</v>
          </cell>
          <cell r="I1173">
            <v>73571597</v>
          </cell>
          <cell r="J1173" t="str">
            <v>FU</v>
          </cell>
          <cell r="K1173" t="str">
            <v>LUIS CARLOS LAMADRID MOLINA</v>
          </cell>
          <cell r="L1173" t="str">
            <v>MENSUAL</v>
          </cell>
          <cell r="M1173">
            <v>43465</v>
          </cell>
          <cell r="N1173">
            <v>42395</v>
          </cell>
          <cell r="O1173" t="str">
            <v>COMPRA  CATEGORIA D</v>
          </cell>
          <cell r="P1173" t="str">
            <v>VI</v>
          </cell>
          <cell r="Q1173">
            <v>504</v>
          </cell>
          <cell r="R1173" t="str">
            <v>Cartagena</v>
          </cell>
          <cell r="S1173" t="str">
            <v>CGR</v>
          </cell>
        </row>
        <row r="1174">
          <cell r="A1174">
            <v>14155</v>
          </cell>
          <cell r="B1174" t="str">
            <v>Activo</v>
          </cell>
          <cell r="C1174">
            <v>110183850</v>
          </cell>
          <cell r="D1174">
            <v>83800670.420000002</v>
          </cell>
          <cell r="E1174">
            <v>240</v>
          </cell>
          <cell r="F1174">
            <v>504</v>
          </cell>
          <cell r="G1174">
            <v>37</v>
          </cell>
          <cell r="H1174">
            <v>741257</v>
          </cell>
          <cell r="I1174">
            <v>65700021</v>
          </cell>
          <cell r="J1174" t="str">
            <v>FU</v>
          </cell>
          <cell r="K1174" t="str">
            <v>DIANA CRISTINA MOLINA GARCIA</v>
          </cell>
          <cell r="L1174" t="str">
            <v>MENSUAL</v>
          </cell>
          <cell r="M1174">
            <v>43465</v>
          </cell>
          <cell r="N1174">
            <v>42258</v>
          </cell>
          <cell r="O1174" t="str">
            <v>COMPRA  CATEGORIA D</v>
          </cell>
          <cell r="P1174" t="str">
            <v>VI</v>
          </cell>
          <cell r="Q1174">
            <v>504</v>
          </cell>
          <cell r="R1174" t="str">
            <v>Bogota</v>
          </cell>
          <cell r="S1174" t="str">
            <v>CGR</v>
          </cell>
        </row>
        <row r="1175">
          <cell r="A1175">
            <v>14134</v>
          </cell>
          <cell r="B1175" t="str">
            <v>Activo</v>
          </cell>
          <cell r="C1175">
            <v>110183850</v>
          </cell>
          <cell r="D1175">
            <v>83902979.420000002</v>
          </cell>
          <cell r="E1175">
            <v>240</v>
          </cell>
          <cell r="F1175">
            <v>504</v>
          </cell>
          <cell r="G1175">
            <v>38</v>
          </cell>
          <cell r="H1175">
            <v>743948</v>
          </cell>
          <cell r="I1175">
            <v>34329036</v>
          </cell>
          <cell r="J1175" t="str">
            <v>FU</v>
          </cell>
          <cell r="K1175" t="str">
            <v>GINA MARCELA CEBALLOS PARRA</v>
          </cell>
          <cell r="L1175" t="str">
            <v>MENSUAL</v>
          </cell>
          <cell r="M1175">
            <v>43465</v>
          </cell>
          <cell r="N1175">
            <v>42221</v>
          </cell>
          <cell r="O1175" t="str">
            <v>COMPRA  CATEGORIA D</v>
          </cell>
          <cell r="P1175" t="str">
            <v>VI</v>
          </cell>
          <cell r="Q1175">
            <v>504</v>
          </cell>
          <cell r="R1175" t="str">
            <v>Ibague</v>
          </cell>
          <cell r="S1175" t="str">
            <v>CGR</v>
          </cell>
        </row>
        <row r="1176">
          <cell r="A1176">
            <v>14131</v>
          </cell>
          <cell r="B1176" t="str">
            <v>Activo</v>
          </cell>
          <cell r="C1176">
            <v>131500000</v>
          </cell>
          <cell r="D1176">
            <v>130768854.79000001</v>
          </cell>
          <cell r="E1176">
            <v>240</v>
          </cell>
          <cell r="F1176">
            <v>504</v>
          </cell>
          <cell r="G1176">
            <v>3</v>
          </cell>
          <cell r="H1176">
            <v>1069552</v>
          </cell>
          <cell r="I1176">
            <v>80844921</v>
          </cell>
          <cell r="J1176" t="str">
            <v>FU</v>
          </cell>
          <cell r="K1176" t="str">
            <v>RODRIGO ALBERTO REYES RODRIGUEZ</v>
          </cell>
          <cell r="L1176" t="str">
            <v>MENSUAL</v>
          </cell>
          <cell r="M1176">
            <v>43465</v>
          </cell>
          <cell r="N1176">
            <v>43308</v>
          </cell>
          <cell r="O1176" t="str">
            <v>COMPRA  CATEGORIA D</v>
          </cell>
          <cell r="P1176" t="str">
            <v>VI</v>
          </cell>
          <cell r="Q1176">
            <v>504</v>
          </cell>
          <cell r="R1176" t="str">
            <v>Bogota</v>
          </cell>
          <cell r="S1176" t="str">
            <v>CGR</v>
          </cell>
        </row>
        <row r="1177">
          <cell r="A1177">
            <v>14128</v>
          </cell>
          <cell r="B1177" t="str">
            <v>Activo</v>
          </cell>
          <cell r="C1177">
            <v>117171717</v>
          </cell>
          <cell r="D1177">
            <v>111349719.18000001</v>
          </cell>
          <cell r="E1177">
            <v>240</v>
          </cell>
          <cell r="F1177">
            <v>424</v>
          </cell>
          <cell r="G1177">
            <v>25</v>
          </cell>
          <cell r="H1177">
            <v>1215994</v>
          </cell>
          <cell r="I1177">
            <v>80040964</v>
          </cell>
          <cell r="J1177" t="str">
            <v>XF</v>
          </cell>
          <cell r="K1177" t="str">
            <v>JAVIER LEONARDO ORJUELA ECHANDIA</v>
          </cell>
          <cell r="L1177" t="str">
            <v>MENSUAL</v>
          </cell>
          <cell r="M1177">
            <v>43465</v>
          </cell>
          <cell r="N1177">
            <v>42632</v>
          </cell>
          <cell r="O1177" t="str">
            <v>EXF-COMPRA  CATEGORIA D</v>
          </cell>
          <cell r="P1177" t="str">
            <v>VI</v>
          </cell>
          <cell r="Q1177">
            <v>424</v>
          </cell>
          <cell r="R1177" t="str">
            <v>Bogota</v>
          </cell>
          <cell r="S1177" t="str">
            <v>EXF</v>
          </cell>
        </row>
        <row r="1178">
          <cell r="A1178">
            <v>14127</v>
          </cell>
          <cell r="B1178" t="str">
            <v>Activo</v>
          </cell>
          <cell r="C1178">
            <v>110183850</v>
          </cell>
          <cell r="D1178">
            <v>85108021.879999995</v>
          </cell>
          <cell r="E1178">
            <v>240</v>
          </cell>
          <cell r="F1178">
            <v>504</v>
          </cell>
          <cell r="G1178">
            <v>38</v>
          </cell>
          <cell r="H1178">
            <v>754355</v>
          </cell>
          <cell r="I1178">
            <v>51927207</v>
          </cell>
          <cell r="J1178" t="str">
            <v>FU</v>
          </cell>
          <cell r="K1178" t="str">
            <v>DIANA YULISSA GALLEGO CALDERON</v>
          </cell>
          <cell r="L1178" t="str">
            <v>MENSUAL</v>
          </cell>
          <cell r="M1178">
            <v>43465</v>
          </cell>
          <cell r="N1178">
            <v>42222</v>
          </cell>
          <cell r="O1178" t="str">
            <v>COMPRA  CATEGORIA D</v>
          </cell>
          <cell r="P1178" t="str">
            <v>VI</v>
          </cell>
          <cell r="Q1178">
            <v>504</v>
          </cell>
          <cell r="R1178" t="str">
            <v>Bogota</v>
          </cell>
          <cell r="S1178" t="str">
            <v>CGR</v>
          </cell>
        </row>
        <row r="1179">
          <cell r="A1179">
            <v>14124</v>
          </cell>
          <cell r="B1179" t="str">
            <v>Activo</v>
          </cell>
          <cell r="C1179">
            <v>135739928</v>
          </cell>
          <cell r="D1179">
            <v>121450780.03</v>
          </cell>
          <cell r="E1179">
            <v>216</v>
          </cell>
          <cell r="F1179">
            <v>505</v>
          </cell>
          <cell r="G1179">
            <v>10</v>
          </cell>
          <cell r="H1179">
            <v>1131147</v>
          </cell>
          <cell r="I1179">
            <v>79906665</v>
          </cell>
          <cell r="J1179" t="str">
            <v>FU</v>
          </cell>
          <cell r="K1179" t="str">
            <v>GUSTAVO JAVIER SANCHEZ GUARIN</v>
          </cell>
          <cell r="L1179" t="str">
            <v>MENSUAL</v>
          </cell>
          <cell r="M1179">
            <v>43465</v>
          </cell>
          <cell r="N1179">
            <v>43095</v>
          </cell>
          <cell r="O1179" t="str">
            <v>COMPRA CATEGORIA E</v>
          </cell>
          <cell r="P1179" t="str">
            <v>VI</v>
          </cell>
          <cell r="Q1179">
            <v>505</v>
          </cell>
          <cell r="R1179" t="str">
            <v>Yopal</v>
          </cell>
          <cell r="S1179" t="str">
            <v>CGR</v>
          </cell>
        </row>
        <row r="1180">
          <cell r="A1180">
            <v>14102</v>
          </cell>
          <cell r="B1180" t="str">
            <v>Activo</v>
          </cell>
          <cell r="C1180">
            <v>33201898</v>
          </cell>
          <cell r="D1180">
            <v>5837558.5499999998</v>
          </cell>
          <cell r="E1180">
            <v>240</v>
          </cell>
          <cell r="F1180">
            <v>510</v>
          </cell>
          <cell r="G1180">
            <v>38</v>
          </cell>
          <cell r="H1180">
            <v>56255</v>
          </cell>
          <cell r="I1180">
            <v>93418851</v>
          </cell>
          <cell r="J1180" t="str">
            <v>FU</v>
          </cell>
          <cell r="K1180" t="str">
            <v>Jhon Gerardo Cossio Ospina</v>
          </cell>
          <cell r="L1180" t="str">
            <v>MENSUAL</v>
          </cell>
          <cell r="M1180">
            <v>43465</v>
          </cell>
          <cell r="N1180">
            <v>42222</v>
          </cell>
          <cell r="O1180" t="str">
            <v>LIBERACION  CATEGORIA D</v>
          </cell>
          <cell r="P1180" t="str">
            <v>VI</v>
          </cell>
          <cell r="Q1180">
            <v>510</v>
          </cell>
          <cell r="R1180" t="str">
            <v>Monteria</v>
          </cell>
          <cell r="S1180" t="str">
            <v>CGR</v>
          </cell>
        </row>
        <row r="1181">
          <cell r="A1181">
            <v>14098</v>
          </cell>
          <cell r="B1181" t="str">
            <v>Activo</v>
          </cell>
          <cell r="C1181">
            <v>110183850</v>
          </cell>
          <cell r="D1181">
            <v>85143007.849999994</v>
          </cell>
          <cell r="E1181">
            <v>240</v>
          </cell>
          <cell r="F1181">
            <v>504</v>
          </cell>
          <cell r="G1181">
            <v>33</v>
          </cell>
          <cell r="H1181">
            <v>745670</v>
          </cell>
          <cell r="I1181">
            <v>73186988</v>
          </cell>
          <cell r="J1181" t="str">
            <v>FU</v>
          </cell>
          <cell r="K1181" t="str">
            <v>Cesar Augusto Blanco Bermejo</v>
          </cell>
          <cell r="L1181" t="str">
            <v>MENSUAL</v>
          </cell>
          <cell r="M1181">
            <v>43465</v>
          </cell>
          <cell r="N1181">
            <v>42395</v>
          </cell>
          <cell r="O1181" t="str">
            <v>COMPRA  CATEGORIA D</v>
          </cell>
          <cell r="P1181" t="str">
            <v>VI</v>
          </cell>
          <cell r="Q1181">
            <v>504</v>
          </cell>
          <cell r="R1181" t="str">
            <v>Sincelejo</v>
          </cell>
          <cell r="S1181" t="str">
            <v>CGR</v>
          </cell>
        </row>
        <row r="1182">
          <cell r="A1182">
            <v>14092</v>
          </cell>
          <cell r="B1182" t="str">
            <v>Activo</v>
          </cell>
          <cell r="C1182">
            <v>72167200</v>
          </cell>
          <cell r="D1182">
            <v>55539559.960000001</v>
          </cell>
          <cell r="E1182">
            <v>240</v>
          </cell>
          <cell r="F1182">
            <v>503</v>
          </cell>
          <cell r="G1182">
            <v>23</v>
          </cell>
          <cell r="H1182">
            <v>414345</v>
          </cell>
          <cell r="I1182">
            <v>18512321</v>
          </cell>
          <cell r="J1182" t="str">
            <v>FU</v>
          </cell>
          <cell r="K1182" t="str">
            <v>JOSE GILBERTO DURANGO JIMENEZ</v>
          </cell>
          <cell r="L1182" t="str">
            <v>MENSUAL</v>
          </cell>
          <cell r="M1182">
            <v>43465</v>
          </cell>
          <cell r="N1182">
            <v>42678</v>
          </cell>
          <cell r="O1182" t="str">
            <v>COMPRA CATEGORIA C</v>
          </cell>
          <cell r="P1182" t="str">
            <v>VI</v>
          </cell>
          <cell r="Q1182">
            <v>503</v>
          </cell>
          <cell r="R1182" t="str">
            <v>Pereira</v>
          </cell>
          <cell r="S1182" t="str">
            <v>CGR</v>
          </cell>
        </row>
        <row r="1183">
          <cell r="A1183">
            <v>14087</v>
          </cell>
          <cell r="B1183" t="str">
            <v>Activo</v>
          </cell>
          <cell r="C1183">
            <v>72167200</v>
          </cell>
          <cell r="D1183">
            <v>58122387.020000003</v>
          </cell>
          <cell r="E1183">
            <v>240</v>
          </cell>
          <cell r="F1183">
            <v>423</v>
          </cell>
          <cell r="G1183">
            <v>37</v>
          </cell>
          <cell r="H1183">
            <v>579660</v>
          </cell>
          <cell r="I1183">
            <v>1032396877</v>
          </cell>
          <cell r="J1183" t="str">
            <v>XF</v>
          </cell>
          <cell r="K1183" t="str">
            <v>GUILLERMO ALFREDO MEDINA RAMIREZ</v>
          </cell>
          <cell r="L1183" t="str">
            <v>MENSUAL</v>
          </cell>
          <cell r="M1183">
            <v>43465</v>
          </cell>
          <cell r="N1183">
            <v>42275</v>
          </cell>
          <cell r="O1183" t="str">
            <v>EXF-COMPRA CATEGORIA C</v>
          </cell>
          <cell r="P1183" t="str">
            <v>VI</v>
          </cell>
          <cell r="Q1183">
            <v>423</v>
          </cell>
          <cell r="R1183" t="str">
            <v>Bogota</v>
          </cell>
          <cell r="S1183" t="str">
            <v>EXF</v>
          </cell>
        </row>
        <row r="1184">
          <cell r="A1184">
            <v>14085</v>
          </cell>
          <cell r="B1184" t="str">
            <v>Activo</v>
          </cell>
          <cell r="C1184">
            <v>57541926</v>
          </cell>
          <cell r="D1184">
            <v>43981716.329999998</v>
          </cell>
          <cell r="E1184">
            <v>300</v>
          </cell>
          <cell r="F1184">
            <v>501</v>
          </cell>
          <cell r="G1184">
            <v>132</v>
          </cell>
          <cell r="H1184">
            <v>340346</v>
          </cell>
          <cell r="I1184">
            <v>52825152</v>
          </cell>
          <cell r="J1184" t="str">
            <v>FU</v>
          </cell>
          <cell r="K1184" t="str">
            <v>AIDA MARCELA RUBIANO FAGUA</v>
          </cell>
          <cell r="L1184" t="str">
            <v>MENSUAL</v>
          </cell>
          <cell r="M1184">
            <v>43465</v>
          </cell>
          <cell r="N1184">
            <v>43049</v>
          </cell>
          <cell r="O1184" t="str">
            <v>COMPRA CATEGORIA A</v>
          </cell>
          <cell r="P1184" t="str">
            <v>VI</v>
          </cell>
          <cell r="Q1184">
            <v>501</v>
          </cell>
          <cell r="R1184" t="str">
            <v>Bogota</v>
          </cell>
          <cell r="S1184" t="str">
            <v>CGR</v>
          </cell>
        </row>
        <row r="1185">
          <cell r="A1185">
            <v>14081</v>
          </cell>
          <cell r="B1185" t="str">
            <v>Activo</v>
          </cell>
          <cell r="C1185">
            <v>106962100</v>
          </cell>
          <cell r="D1185">
            <v>82398194.959999993</v>
          </cell>
          <cell r="E1185">
            <v>240</v>
          </cell>
          <cell r="F1185">
            <v>504</v>
          </cell>
          <cell r="G1185">
            <v>36</v>
          </cell>
          <cell r="H1185">
            <v>726850</v>
          </cell>
          <cell r="I1185">
            <v>80020738</v>
          </cell>
          <cell r="J1185" t="str">
            <v>FU</v>
          </cell>
          <cell r="K1185" t="str">
            <v>ALEX YAMIT SOTO CORTES</v>
          </cell>
          <cell r="L1185" t="str">
            <v>MENSUAL</v>
          </cell>
          <cell r="M1185">
            <v>43465</v>
          </cell>
          <cell r="N1185">
            <v>42299</v>
          </cell>
          <cell r="O1185" t="str">
            <v>COMPRA  CATEGORIA D</v>
          </cell>
          <cell r="P1185" t="str">
            <v>VI</v>
          </cell>
          <cell r="Q1185">
            <v>504</v>
          </cell>
          <cell r="R1185" t="str">
            <v>Bogota</v>
          </cell>
          <cell r="S1185" t="str">
            <v>CGR</v>
          </cell>
        </row>
        <row r="1186">
          <cell r="A1186">
            <v>14080</v>
          </cell>
          <cell r="B1186" t="str">
            <v>Activo</v>
          </cell>
          <cell r="C1186">
            <v>116161616</v>
          </cell>
          <cell r="D1186">
            <v>110299044.54000001</v>
          </cell>
          <cell r="E1186">
            <v>240</v>
          </cell>
          <cell r="F1186">
            <v>504</v>
          </cell>
          <cell r="G1186">
            <v>25</v>
          </cell>
          <cell r="H1186">
            <v>943947</v>
          </cell>
          <cell r="I1186">
            <v>1067877125</v>
          </cell>
          <cell r="J1186" t="str">
            <v>FU</v>
          </cell>
          <cell r="K1186" t="str">
            <v>ANA KARIN ALVAREZ MUÑOZ</v>
          </cell>
          <cell r="L1186" t="str">
            <v>MENSUAL</v>
          </cell>
          <cell r="M1186">
            <v>43465</v>
          </cell>
          <cell r="N1186">
            <v>42632</v>
          </cell>
          <cell r="O1186" t="str">
            <v>COMPRA  CATEGORIA D</v>
          </cell>
          <cell r="P1186" t="str">
            <v>VI</v>
          </cell>
          <cell r="Q1186">
            <v>504</v>
          </cell>
          <cell r="R1186" t="str">
            <v>Monteria</v>
          </cell>
          <cell r="S1186" t="str">
            <v>CGR</v>
          </cell>
        </row>
        <row r="1187">
          <cell r="A1187">
            <v>14079</v>
          </cell>
          <cell r="B1187" t="str">
            <v>Activo</v>
          </cell>
          <cell r="C1187">
            <v>110183850</v>
          </cell>
          <cell r="D1187">
            <v>85359570.480000004</v>
          </cell>
          <cell r="E1187">
            <v>240</v>
          </cell>
          <cell r="F1187">
            <v>504</v>
          </cell>
          <cell r="G1187">
            <v>35</v>
          </cell>
          <cell r="H1187">
            <v>751062</v>
          </cell>
          <cell r="I1187">
            <v>52122025</v>
          </cell>
          <cell r="J1187" t="str">
            <v>FU</v>
          </cell>
          <cell r="K1187" t="str">
            <v>MARTHA INES DOMINGUEZ TAQUEZ</v>
          </cell>
          <cell r="L1187" t="str">
            <v>MENSUAL</v>
          </cell>
          <cell r="M1187">
            <v>43465</v>
          </cell>
          <cell r="N1187">
            <v>42317</v>
          </cell>
          <cell r="O1187" t="str">
            <v>COMPRA  CATEGORIA D</v>
          </cell>
          <cell r="P1187" t="str">
            <v>VI</v>
          </cell>
          <cell r="Q1187">
            <v>504</v>
          </cell>
          <cell r="R1187" t="str">
            <v>Bogota</v>
          </cell>
          <cell r="S1187" t="str">
            <v>CGR</v>
          </cell>
        </row>
        <row r="1188">
          <cell r="A1188">
            <v>14074</v>
          </cell>
          <cell r="B1188" t="str">
            <v>Activo</v>
          </cell>
          <cell r="C1188">
            <v>72167200</v>
          </cell>
          <cell r="D1188">
            <v>53527985.710000001</v>
          </cell>
          <cell r="E1188">
            <v>240</v>
          </cell>
          <cell r="F1188">
            <v>503</v>
          </cell>
          <cell r="G1188">
            <v>101</v>
          </cell>
          <cell r="H1188">
            <v>531708</v>
          </cell>
          <cell r="I1188">
            <v>1023860613</v>
          </cell>
          <cell r="J1188" t="str">
            <v>FU</v>
          </cell>
          <cell r="K1188" t="str">
            <v>MISAEL ANTONIO VALENCIA AVILA</v>
          </cell>
          <cell r="L1188" t="str">
            <v>MENSUAL</v>
          </cell>
          <cell r="M1188">
            <v>43465</v>
          </cell>
          <cell r="N1188">
            <v>42396</v>
          </cell>
          <cell r="O1188" t="str">
            <v>COMPRA CATEGORIA C</v>
          </cell>
          <cell r="P1188" t="str">
            <v>VI</v>
          </cell>
          <cell r="Q1188">
            <v>503</v>
          </cell>
          <cell r="R1188" t="str">
            <v>Bogota</v>
          </cell>
          <cell r="S1188" t="str">
            <v>CGR</v>
          </cell>
        </row>
        <row r="1189">
          <cell r="A1189">
            <v>14073</v>
          </cell>
          <cell r="B1189" t="str">
            <v>Activo</v>
          </cell>
          <cell r="C1189">
            <v>145000000</v>
          </cell>
          <cell r="D1189">
            <v>144413024.78</v>
          </cell>
          <cell r="E1189">
            <v>216</v>
          </cell>
          <cell r="F1189">
            <v>505</v>
          </cell>
          <cell r="G1189">
            <v>2</v>
          </cell>
          <cell r="H1189">
            <v>1319964</v>
          </cell>
          <cell r="I1189">
            <v>25280434</v>
          </cell>
          <cell r="J1189" t="str">
            <v>FU</v>
          </cell>
          <cell r="K1189" t="str">
            <v>LILIANA GAMBOA GRIJALBA</v>
          </cell>
          <cell r="L1189" t="str">
            <v>MENSUAL</v>
          </cell>
          <cell r="M1189">
            <v>43465</v>
          </cell>
          <cell r="N1189">
            <v>43322</v>
          </cell>
          <cell r="O1189" t="str">
            <v>COMPRA CATEGORIA E</v>
          </cell>
          <cell r="P1189" t="str">
            <v>VI</v>
          </cell>
          <cell r="Q1189">
            <v>505</v>
          </cell>
          <cell r="R1189" t="str">
            <v>Bogota</v>
          </cell>
          <cell r="S1189" t="str">
            <v>CGR</v>
          </cell>
        </row>
        <row r="1190">
          <cell r="A1190">
            <v>14070</v>
          </cell>
          <cell r="B1190" t="str">
            <v>Activo</v>
          </cell>
          <cell r="C1190">
            <v>70202020</v>
          </cell>
          <cell r="D1190">
            <v>59916153.770000003</v>
          </cell>
          <cell r="E1190">
            <v>240</v>
          </cell>
          <cell r="F1190">
            <v>423</v>
          </cell>
          <cell r="G1190">
            <v>21</v>
          </cell>
          <cell r="H1190">
            <v>579320</v>
          </cell>
          <cell r="I1190">
            <v>39677493</v>
          </cell>
          <cell r="J1190" t="str">
            <v>FU</v>
          </cell>
          <cell r="K1190" t="str">
            <v>MARLYN DOLORES GUERRERO HERNANDEZ</v>
          </cell>
          <cell r="L1190" t="str">
            <v>MENSUAL</v>
          </cell>
          <cell r="M1190">
            <v>43434</v>
          </cell>
          <cell r="N1190">
            <v>42723</v>
          </cell>
          <cell r="O1190" t="str">
            <v>EXF-COMPRA CATEGORIA C</v>
          </cell>
          <cell r="P1190" t="str">
            <v>VI</v>
          </cell>
          <cell r="Q1190">
            <v>423</v>
          </cell>
          <cell r="R1190" t="str">
            <v>Soacha</v>
          </cell>
          <cell r="S1190" t="str">
            <v>EXF</v>
          </cell>
        </row>
        <row r="1191">
          <cell r="A1191">
            <v>14069</v>
          </cell>
          <cell r="B1191" t="str">
            <v>Activo</v>
          </cell>
          <cell r="C1191">
            <v>118560400</v>
          </cell>
          <cell r="D1191">
            <v>79563267.140000001</v>
          </cell>
          <cell r="E1191">
            <v>216</v>
          </cell>
          <cell r="F1191">
            <v>505</v>
          </cell>
          <cell r="G1191">
            <v>36</v>
          </cell>
          <cell r="H1191">
            <v>794694</v>
          </cell>
          <cell r="I1191">
            <v>36382116</v>
          </cell>
          <cell r="J1191" t="str">
            <v>FU</v>
          </cell>
          <cell r="K1191" t="str">
            <v>VIVIANA ANDREA HERNANDEZ TRUJILLO</v>
          </cell>
          <cell r="L1191" t="str">
            <v>MENSUAL</v>
          </cell>
          <cell r="M1191">
            <v>43465</v>
          </cell>
          <cell r="N1191">
            <v>42305</v>
          </cell>
          <cell r="O1191" t="str">
            <v>COMPRA CATEGORIA E</v>
          </cell>
          <cell r="P1191" t="str">
            <v>VI</v>
          </cell>
          <cell r="Q1191">
            <v>505</v>
          </cell>
          <cell r="R1191" t="str">
            <v>Neiva</v>
          </cell>
          <cell r="S1191" t="str">
            <v>CGR</v>
          </cell>
        </row>
        <row r="1192">
          <cell r="A1192">
            <v>14068</v>
          </cell>
          <cell r="B1192" t="str">
            <v>Activo</v>
          </cell>
          <cell r="C1192">
            <v>110183850</v>
          </cell>
          <cell r="D1192">
            <v>85923981.939999998</v>
          </cell>
          <cell r="E1192">
            <v>240</v>
          </cell>
          <cell r="F1192">
            <v>504</v>
          </cell>
          <cell r="G1192">
            <v>32</v>
          </cell>
          <cell r="H1192">
            <v>751019</v>
          </cell>
          <cell r="I1192">
            <v>36065631</v>
          </cell>
          <cell r="J1192" t="str">
            <v>FU</v>
          </cell>
          <cell r="K1192" t="str">
            <v>TANIA PATRICIA MUÑOZ BURBANO</v>
          </cell>
          <cell r="L1192" t="str">
            <v>MENSUAL</v>
          </cell>
          <cell r="M1192">
            <v>43465</v>
          </cell>
          <cell r="N1192">
            <v>42424</v>
          </cell>
          <cell r="O1192" t="str">
            <v>COMPRA  CATEGORIA D</v>
          </cell>
          <cell r="P1192" t="str">
            <v>VI</v>
          </cell>
          <cell r="Q1192">
            <v>504</v>
          </cell>
          <cell r="R1192" t="str">
            <v>Neiva</v>
          </cell>
          <cell r="S1192" t="str">
            <v>CGR</v>
          </cell>
        </row>
        <row r="1193">
          <cell r="A1193">
            <v>14063</v>
          </cell>
          <cell r="B1193" t="str">
            <v>Activo</v>
          </cell>
          <cell r="C1193">
            <v>50259300</v>
          </cell>
          <cell r="D1193">
            <v>39775853.780000001</v>
          </cell>
          <cell r="E1193">
            <v>300</v>
          </cell>
          <cell r="F1193">
            <v>421</v>
          </cell>
          <cell r="G1193">
            <v>37</v>
          </cell>
          <cell r="H1193">
            <v>313360</v>
          </cell>
          <cell r="I1193">
            <v>41943202</v>
          </cell>
          <cell r="J1193" t="str">
            <v>XF</v>
          </cell>
          <cell r="K1193" t="str">
            <v>ANA MILENA GALEANO INFANTE</v>
          </cell>
          <cell r="L1193" t="str">
            <v>MENSUAL</v>
          </cell>
          <cell r="M1193">
            <v>43465</v>
          </cell>
          <cell r="N1193">
            <v>42258</v>
          </cell>
          <cell r="O1193" t="str">
            <v>EXF-COMPRA CATEGORIA A</v>
          </cell>
          <cell r="P1193" t="str">
            <v>VI</v>
          </cell>
          <cell r="Q1193">
            <v>421</v>
          </cell>
          <cell r="R1193" t="str">
            <v>Armenia</v>
          </cell>
          <cell r="S1193" t="str">
            <v>EXF</v>
          </cell>
        </row>
        <row r="1194">
          <cell r="A1194">
            <v>14057</v>
          </cell>
          <cell r="B1194" t="str">
            <v>Activo</v>
          </cell>
          <cell r="C1194">
            <v>110101010</v>
          </cell>
          <cell r="D1194">
            <v>84364485.840000004</v>
          </cell>
          <cell r="E1194">
            <v>240</v>
          </cell>
          <cell r="F1194">
            <v>504</v>
          </cell>
          <cell r="G1194">
            <v>37</v>
          </cell>
          <cell r="H1194">
            <v>746099</v>
          </cell>
          <cell r="I1194">
            <v>17346097</v>
          </cell>
          <cell r="J1194" t="str">
            <v>FU</v>
          </cell>
          <cell r="K1194" t="str">
            <v>DANIEL PARDO SANTANA</v>
          </cell>
          <cell r="L1194" t="str">
            <v>MENSUAL</v>
          </cell>
          <cell r="M1194">
            <v>43465</v>
          </cell>
          <cell r="N1194">
            <v>42258</v>
          </cell>
          <cell r="O1194" t="str">
            <v>COMPRA  CATEGORIA D</v>
          </cell>
          <cell r="P1194" t="str">
            <v>VI</v>
          </cell>
          <cell r="Q1194">
            <v>504</v>
          </cell>
          <cell r="R1194" t="str">
            <v>Villavicencio</v>
          </cell>
          <cell r="S1194" t="str">
            <v>CGR</v>
          </cell>
        </row>
        <row r="1195">
          <cell r="A1195">
            <v>14052</v>
          </cell>
          <cell r="B1195" t="str">
            <v>Activo</v>
          </cell>
          <cell r="C1195">
            <v>120000000</v>
          </cell>
          <cell r="D1195">
            <v>111099019.47</v>
          </cell>
          <cell r="E1195">
            <v>240</v>
          </cell>
          <cell r="F1195">
            <v>504</v>
          </cell>
          <cell r="G1195">
            <v>10</v>
          </cell>
          <cell r="H1195">
            <v>922688</v>
          </cell>
          <cell r="I1195">
            <v>18185403</v>
          </cell>
          <cell r="J1195" t="str">
            <v>FU</v>
          </cell>
          <cell r="K1195" t="str">
            <v>FABIAN ANDRES JURADO CALVACHE</v>
          </cell>
          <cell r="L1195" t="str">
            <v>MENSUAL</v>
          </cell>
          <cell r="M1195">
            <v>43465</v>
          </cell>
          <cell r="N1195">
            <v>43090</v>
          </cell>
          <cell r="O1195" t="str">
            <v>COMPRA  CATEGORIA D</v>
          </cell>
          <cell r="P1195" t="str">
            <v>VI</v>
          </cell>
          <cell r="Q1195">
            <v>504</v>
          </cell>
          <cell r="R1195" t="str">
            <v>Mocoa</v>
          </cell>
          <cell r="S1195" t="str">
            <v>CGR</v>
          </cell>
        </row>
        <row r="1196">
          <cell r="A1196">
            <v>14047</v>
          </cell>
          <cell r="B1196" t="str">
            <v>Activo</v>
          </cell>
          <cell r="C1196">
            <v>126859536</v>
          </cell>
          <cell r="D1196">
            <v>105485535.73</v>
          </cell>
          <cell r="E1196">
            <v>216</v>
          </cell>
          <cell r="F1196">
            <v>505</v>
          </cell>
          <cell r="G1196">
            <v>62</v>
          </cell>
          <cell r="H1196">
            <v>1137364</v>
          </cell>
          <cell r="I1196">
            <v>55170564</v>
          </cell>
          <cell r="J1196" t="str">
            <v>FU</v>
          </cell>
          <cell r="K1196" t="str">
            <v>ALBENIS LEAL RAMIREZ</v>
          </cell>
          <cell r="L1196" t="str">
            <v>MENSUAL</v>
          </cell>
          <cell r="M1196">
            <v>43465</v>
          </cell>
          <cell r="N1196">
            <v>42653</v>
          </cell>
          <cell r="O1196" t="str">
            <v>COMPRA CATEGORIA E</v>
          </cell>
          <cell r="P1196" t="str">
            <v>VI</v>
          </cell>
          <cell r="Q1196">
            <v>505</v>
          </cell>
          <cell r="R1196" t="str">
            <v>Bogota</v>
          </cell>
          <cell r="S1196" t="str">
            <v>CGR</v>
          </cell>
        </row>
        <row r="1197">
          <cell r="A1197">
            <v>14039</v>
          </cell>
          <cell r="B1197" t="str">
            <v>Activo</v>
          </cell>
          <cell r="C1197">
            <v>117896634</v>
          </cell>
          <cell r="D1197">
            <v>85062311.489999995</v>
          </cell>
          <cell r="E1197">
            <v>240</v>
          </cell>
          <cell r="F1197">
            <v>504</v>
          </cell>
          <cell r="G1197">
            <v>25</v>
          </cell>
          <cell r="H1197">
            <v>733479</v>
          </cell>
          <cell r="I1197">
            <v>52372281</v>
          </cell>
          <cell r="J1197" t="str">
            <v>FU</v>
          </cell>
          <cell r="K1197" t="str">
            <v>YADIRA GOMEZ PALOMARES</v>
          </cell>
          <cell r="L1197" t="str">
            <v>MENSUAL</v>
          </cell>
          <cell r="M1197">
            <v>43465</v>
          </cell>
          <cell r="N1197">
            <v>42640</v>
          </cell>
          <cell r="O1197" t="str">
            <v>COMPRA  CATEGORIA D</v>
          </cell>
          <cell r="P1197" t="str">
            <v>VI</v>
          </cell>
          <cell r="Q1197">
            <v>504</v>
          </cell>
          <cell r="R1197" t="str">
            <v>Bogota</v>
          </cell>
          <cell r="S1197" t="str">
            <v>CGR</v>
          </cell>
        </row>
        <row r="1198">
          <cell r="A1198">
            <v>14035</v>
          </cell>
          <cell r="B1198" t="str">
            <v>Activo</v>
          </cell>
          <cell r="C1198">
            <v>117896634</v>
          </cell>
          <cell r="D1198">
            <v>102539421.61</v>
          </cell>
          <cell r="E1198">
            <v>240</v>
          </cell>
          <cell r="F1198">
            <v>504</v>
          </cell>
          <cell r="G1198">
            <v>24</v>
          </cell>
          <cell r="H1198">
            <v>878264</v>
          </cell>
          <cell r="I1198">
            <v>79851664</v>
          </cell>
          <cell r="J1198" t="str">
            <v>FU</v>
          </cell>
          <cell r="K1198" t="str">
            <v>ALEXIS GIOVANNI RUIZ BOLIVAR</v>
          </cell>
          <cell r="L1198" t="str">
            <v>MENSUAL</v>
          </cell>
          <cell r="M1198">
            <v>43465</v>
          </cell>
          <cell r="N1198">
            <v>42664</v>
          </cell>
          <cell r="O1198" t="str">
            <v>COMPRA  CATEGORIA D</v>
          </cell>
          <cell r="P1198" t="str">
            <v>VI</v>
          </cell>
          <cell r="Q1198">
            <v>504</v>
          </cell>
          <cell r="R1198" t="str">
            <v>Sincelejo</v>
          </cell>
          <cell r="S1198" t="str">
            <v>CGR</v>
          </cell>
        </row>
        <row r="1199">
          <cell r="A1199">
            <v>14034</v>
          </cell>
          <cell r="B1199" t="str">
            <v>Activo</v>
          </cell>
          <cell r="C1199">
            <v>110183850</v>
          </cell>
          <cell r="D1199">
            <v>76790758.680000007</v>
          </cell>
          <cell r="E1199">
            <v>240</v>
          </cell>
          <cell r="F1199">
            <v>504</v>
          </cell>
          <cell r="G1199">
            <v>35</v>
          </cell>
          <cell r="H1199">
            <v>677613</v>
          </cell>
          <cell r="I1199">
            <v>75145201</v>
          </cell>
          <cell r="J1199" t="str">
            <v>FU</v>
          </cell>
          <cell r="K1199" t="str">
            <v>PAULO ANDRES TABARES CARMONA</v>
          </cell>
          <cell r="L1199" t="str">
            <v>MENSUAL</v>
          </cell>
          <cell r="M1199">
            <v>43496</v>
          </cell>
          <cell r="N1199">
            <v>42353</v>
          </cell>
          <cell r="O1199" t="str">
            <v>COMPRA  CATEGORIA D</v>
          </cell>
          <cell r="P1199" t="str">
            <v>VI</v>
          </cell>
          <cell r="Q1199">
            <v>504</v>
          </cell>
          <cell r="R1199" t="str">
            <v>Manizales</v>
          </cell>
          <cell r="S1199" t="str">
            <v>CGR</v>
          </cell>
        </row>
        <row r="1200">
          <cell r="A1200">
            <v>14033</v>
          </cell>
          <cell r="B1200" t="str">
            <v>Activo</v>
          </cell>
          <cell r="C1200">
            <v>99501621</v>
          </cell>
          <cell r="D1200">
            <v>75255179.890000001</v>
          </cell>
          <cell r="E1200">
            <v>240</v>
          </cell>
          <cell r="F1200">
            <v>510</v>
          </cell>
          <cell r="G1200">
            <v>79</v>
          </cell>
          <cell r="H1200">
            <v>753533</v>
          </cell>
          <cell r="I1200">
            <v>79898444</v>
          </cell>
          <cell r="J1200" t="str">
            <v>FU</v>
          </cell>
          <cell r="K1200" t="str">
            <v>FREDY MAURICIO VARON TRIVIÑO</v>
          </cell>
          <cell r="L1200" t="str">
            <v>MENSUAL</v>
          </cell>
          <cell r="M1200">
            <v>43465</v>
          </cell>
          <cell r="N1200">
            <v>42396</v>
          </cell>
          <cell r="O1200" t="str">
            <v>LIBERACION  CATEGORIA D</v>
          </cell>
          <cell r="P1200" t="str">
            <v>VI</v>
          </cell>
          <cell r="Q1200">
            <v>510</v>
          </cell>
          <cell r="R1200" t="str">
            <v>Bogota</v>
          </cell>
          <cell r="S1200" t="str">
            <v>CGR</v>
          </cell>
        </row>
        <row r="1201">
          <cell r="A1201">
            <v>14032</v>
          </cell>
          <cell r="B1201" t="str">
            <v>Activo</v>
          </cell>
          <cell r="C1201">
            <v>106962100</v>
          </cell>
          <cell r="D1201">
            <v>82023908.569999993</v>
          </cell>
          <cell r="E1201">
            <v>240</v>
          </cell>
          <cell r="F1201">
            <v>504</v>
          </cell>
          <cell r="G1201">
            <v>39</v>
          </cell>
          <cell r="H1201">
            <v>728944</v>
          </cell>
          <cell r="I1201">
            <v>79845539</v>
          </cell>
          <cell r="J1201" t="str">
            <v>FU</v>
          </cell>
          <cell r="K1201" t="str">
            <v>Carlos Alberto Jiménez Tejero</v>
          </cell>
          <cell r="L1201" t="str">
            <v>MENSUAL</v>
          </cell>
          <cell r="M1201">
            <v>43496</v>
          </cell>
          <cell r="N1201">
            <v>42247</v>
          </cell>
          <cell r="O1201" t="str">
            <v>COMPRA  CATEGORIA D</v>
          </cell>
          <cell r="P1201" t="str">
            <v>VI</v>
          </cell>
          <cell r="Q1201">
            <v>504</v>
          </cell>
          <cell r="R1201" t="str">
            <v>Mosquera</v>
          </cell>
          <cell r="S1201" t="str">
            <v>CGR</v>
          </cell>
        </row>
        <row r="1202">
          <cell r="A1202">
            <v>14028</v>
          </cell>
          <cell r="B1202" t="str">
            <v>Activo</v>
          </cell>
          <cell r="C1202">
            <v>106962100</v>
          </cell>
          <cell r="D1202">
            <v>75248468.549999997</v>
          </cell>
          <cell r="E1202">
            <v>240</v>
          </cell>
          <cell r="F1202">
            <v>504</v>
          </cell>
          <cell r="G1202">
            <v>38</v>
          </cell>
          <cell r="H1202">
            <v>668644</v>
          </cell>
          <cell r="I1202">
            <v>91265203</v>
          </cell>
          <cell r="J1202" t="str">
            <v>FU</v>
          </cell>
          <cell r="K1202" t="str">
            <v>LIBARDO LIZCANO PULIDO</v>
          </cell>
          <cell r="L1202" t="str">
            <v>MENSUAL</v>
          </cell>
          <cell r="M1202">
            <v>43465</v>
          </cell>
          <cell r="N1202">
            <v>42243</v>
          </cell>
          <cell r="O1202" t="str">
            <v>COMPRA  CATEGORIA D</v>
          </cell>
          <cell r="P1202" t="str">
            <v>VI</v>
          </cell>
          <cell r="Q1202">
            <v>504</v>
          </cell>
          <cell r="R1202" t="str">
            <v>Bogota</v>
          </cell>
          <cell r="S1202" t="str">
            <v>CGR</v>
          </cell>
        </row>
        <row r="1203">
          <cell r="A1203">
            <v>14024</v>
          </cell>
          <cell r="B1203" t="str">
            <v>Activo</v>
          </cell>
          <cell r="C1203">
            <v>110183850</v>
          </cell>
          <cell r="D1203">
            <v>85020428.780000001</v>
          </cell>
          <cell r="E1203">
            <v>240</v>
          </cell>
          <cell r="F1203">
            <v>504</v>
          </cell>
          <cell r="G1203">
            <v>37</v>
          </cell>
          <cell r="H1203">
            <v>751764</v>
          </cell>
          <cell r="I1203">
            <v>11938034</v>
          </cell>
          <cell r="J1203" t="str">
            <v>FU</v>
          </cell>
          <cell r="K1203" t="str">
            <v>YOVANNY BENITEZ HURTADO</v>
          </cell>
          <cell r="L1203" t="str">
            <v>MENSUAL</v>
          </cell>
          <cell r="M1203">
            <v>43465</v>
          </cell>
          <cell r="N1203">
            <v>42268</v>
          </cell>
          <cell r="O1203" t="str">
            <v>COMPRA  CATEGORIA D</v>
          </cell>
          <cell r="P1203" t="str">
            <v>VI</v>
          </cell>
          <cell r="Q1203">
            <v>504</v>
          </cell>
          <cell r="R1203" t="str">
            <v>Condoto</v>
          </cell>
          <cell r="S1203" t="str">
            <v>CGR</v>
          </cell>
        </row>
        <row r="1204">
          <cell r="A1204">
            <v>14023</v>
          </cell>
          <cell r="B1204" t="str">
            <v>Activo</v>
          </cell>
          <cell r="C1204">
            <v>117896634</v>
          </cell>
          <cell r="D1204">
            <v>111962307.22</v>
          </cell>
          <cell r="E1204">
            <v>240</v>
          </cell>
          <cell r="F1204">
            <v>424</v>
          </cell>
          <cell r="G1204">
            <v>25</v>
          </cell>
          <cell r="H1204">
            <v>1224098</v>
          </cell>
          <cell r="I1204">
            <v>73209434</v>
          </cell>
          <cell r="J1204" t="str">
            <v>XF</v>
          </cell>
          <cell r="K1204" t="str">
            <v>GUSTAVO ALFONSO CABARCAS GOMEZ</v>
          </cell>
          <cell r="L1204" t="str">
            <v>MENSUAL</v>
          </cell>
          <cell r="M1204">
            <v>43465</v>
          </cell>
          <cell r="N1204">
            <v>42640</v>
          </cell>
          <cell r="O1204" t="str">
            <v>EXF-COMPRA  CATEGORIA D</v>
          </cell>
          <cell r="P1204" t="str">
            <v>VI</v>
          </cell>
          <cell r="Q1204">
            <v>424</v>
          </cell>
          <cell r="R1204" t="str">
            <v>Bogota</v>
          </cell>
          <cell r="S1204" t="str">
            <v>EXF</v>
          </cell>
        </row>
        <row r="1205">
          <cell r="A1205">
            <v>14021</v>
          </cell>
          <cell r="B1205" t="str">
            <v>Activo</v>
          </cell>
          <cell r="C1205">
            <v>117171717</v>
          </cell>
          <cell r="D1205">
            <v>97160156.530000001</v>
          </cell>
          <cell r="E1205">
            <v>240</v>
          </cell>
          <cell r="F1205">
            <v>504</v>
          </cell>
          <cell r="G1205">
            <v>99</v>
          </cell>
          <cell r="H1205">
            <v>1050944</v>
          </cell>
          <cell r="I1205">
            <v>52394057</v>
          </cell>
          <cell r="J1205" t="str">
            <v>FU</v>
          </cell>
          <cell r="K1205" t="str">
            <v>YANNETH MILENA OTAVO BUITRAGO</v>
          </cell>
          <cell r="L1205" t="str">
            <v>MENSUAL</v>
          </cell>
          <cell r="M1205">
            <v>43465</v>
          </cell>
          <cell r="N1205">
            <v>42632</v>
          </cell>
          <cell r="O1205" t="str">
            <v>COMPRA  CATEGORIA D</v>
          </cell>
          <cell r="P1205" t="str">
            <v>VI</v>
          </cell>
          <cell r="Q1205">
            <v>504</v>
          </cell>
          <cell r="R1205" t="str">
            <v>Bogota</v>
          </cell>
          <cell r="S1205" t="str">
            <v>CGR</v>
          </cell>
        </row>
        <row r="1206">
          <cell r="A1206">
            <v>13988</v>
          </cell>
          <cell r="B1206" t="str">
            <v>Activo</v>
          </cell>
          <cell r="C1206">
            <v>69589800</v>
          </cell>
          <cell r="D1206">
            <v>59297268.740000002</v>
          </cell>
          <cell r="E1206">
            <v>240</v>
          </cell>
          <cell r="F1206">
            <v>503</v>
          </cell>
          <cell r="G1206">
            <v>38</v>
          </cell>
          <cell r="H1206">
            <v>459967</v>
          </cell>
          <cell r="I1206">
            <v>79599607</v>
          </cell>
          <cell r="J1206" t="str">
            <v>FU</v>
          </cell>
          <cell r="K1206" t="str">
            <v>RICARDO CORREA MARTINEZ</v>
          </cell>
          <cell r="L1206" t="str">
            <v>MENSUAL</v>
          </cell>
          <cell r="M1206">
            <v>43496</v>
          </cell>
          <cell r="N1206">
            <v>42270</v>
          </cell>
          <cell r="O1206" t="str">
            <v>COMPRA CATEGORIA C</v>
          </cell>
          <cell r="P1206" t="str">
            <v>VI</v>
          </cell>
          <cell r="Q1206">
            <v>503</v>
          </cell>
          <cell r="R1206" t="str">
            <v>Bogota</v>
          </cell>
          <cell r="S1206" t="str">
            <v>FBS</v>
          </cell>
        </row>
        <row r="1207">
          <cell r="A1207">
            <v>13982</v>
          </cell>
          <cell r="B1207" t="str">
            <v>Activo</v>
          </cell>
          <cell r="C1207">
            <v>69589800</v>
          </cell>
          <cell r="D1207">
            <v>49810240.689999998</v>
          </cell>
          <cell r="E1207">
            <v>240</v>
          </cell>
          <cell r="F1207">
            <v>504</v>
          </cell>
          <cell r="G1207">
            <v>39</v>
          </cell>
          <cell r="H1207">
            <v>443478</v>
          </cell>
          <cell r="I1207">
            <v>51859889</v>
          </cell>
          <cell r="J1207" t="str">
            <v>FU</v>
          </cell>
          <cell r="K1207" t="str">
            <v>LEONOR DEL ROSARIO LECOMPTE MONTES</v>
          </cell>
          <cell r="L1207" t="str">
            <v>MENSUAL</v>
          </cell>
          <cell r="M1207">
            <v>43496</v>
          </cell>
          <cell r="N1207">
            <v>42247</v>
          </cell>
          <cell r="O1207" t="str">
            <v>COMPRA  CATEGORIA D</v>
          </cell>
          <cell r="P1207" t="str">
            <v>VI</v>
          </cell>
          <cell r="Q1207">
            <v>504</v>
          </cell>
          <cell r="R1207" t="str">
            <v>Bogota</v>
          </cell>
          <cell r="S1207" t="str">
            <v>FBS</v>
          </cell>
        </row>
        <row r="1208">
          <cell r="A1208">
            <v>13981</v>
          </cell>
          <cell r="B1208" t="str">
            <v>Activo</v>
          </cell>
          <cell r="C1208">
            <v>117896634</v>
          </cell>
          <cell r="D1208">
            <v>101010020.5</v>
          </cell>
          <cell r="E1208">
            <v>240</v>
          </cell>
          <cell r="F1208">
            <v>504</v>
          </cell>
          <cell r="G1208">
            <v>19</v>
          </cell>
          <cell r="H1208">
            <v>855847</v>
          </cell>
          <cell r="I1208">
            <v>65631884</v>
          </cell>
          <cell r="J1208" t="str">
            <v>FU</v>
          </cell>
          <cell r="K1208" t="str">
            <v>LADY KATHERINE BARRIOS OSORIO</v>
          </cell>
          <cell r="L1208" t="str">
            <v>MENSUAL</v>
          </cell>
          <cell r="M1208">
            <v>43465</v>
          </cell>
          <cell r="N1208">
            <v>42797</v>
          </cell>
          <cell r="O1208" t="str">
            <v>COMPRA  CATEGORIA D</v>
          </cell>
          <cell r="P1208" t="str">
            <v>VI</v>
          </cell>
          <cell r="Q1208">
            <v>504</v>
          </cell>
          <cell r="R1208" t="str">
            <v>Villavicencio</v>
          </cell>
          <cell r="S1208" t="str">
            <v>CGR</v>
          </cell>
        </row>
        <row r="1209">
          <cell r="A1209">
            <v>13980</v>
          </cell>
          <cell r="B1209" t="str">
            <v>Activo</v>
          </cell>
          <cell r="C1209">
            <v>106060606</v>
          </cell>
          <cell r="D1209">
            <v>71062094.200000003</v>
          </cell>
          <cell r="E1209">
            <v>240</v>
          </cell>
          <cell r="F1209">
            <v>504</v>
          </cell>
          <cell r="G1209">
            <v>38</v>
          </cell>
          <cell r="H1209">
            <v>632333</v>
          </cell>
          <cell r="I1209">
            <v>18224765</v>
          </cell>
          <cell r="J1209" t="str">
            <v>FU</v>
          </cell>
          <cell r="K1209" t="str">
            <v>CARLOS ANDRES OVALLE YEPES</v>
          </cell>
          <cell r="L1209" t="str">
            <v>MENSUAL</v>
          </cell>
          <cell r="M1209">
            <v>43465</v>
          </cell>
          <cell r="N1209">
            <v>42222</v>
          </cell>
          <cell r="O1209" t="str">
            <v>COMPRA  CATEGORIA D</v>
          </cell>
          <cell r="P1209" t="str">
            <v>VI</v>
          </cell>
          <cell r="Q1209">
            <v>504</v>
          </cell>
          <cell r="R1209" t="str">
            <v>San Jose Guaviare</v>
          </cell>
          <cell r="S1209" t="str">
            <v>CGR</v>
          </cell>
        </row>
        <row r="1210">
          <cell r="A1210">
            <v>13972</v>
          </cell>
          <cell r="B1210" t="str">
            <v>Activo</v>
          </cell>
          <cell r="C1210">
            <v>135353535</v>
          </cell>
          <cell r="D1210">
            <v>122477770.31999999</v>
          </cell>
          <cell r="E1210">
            <v>216</v>
          </cell>
          <cell r="F1210">
            <v>505</v>
          </cell>
          <cell r="G1210">
            <v>14</v>
          </cell>
          <cell r="H1210">
            <v>1151243</v>
          </cell>
          <cell r="I1210">
            <v>18125821</v>
          </cell>
          <cell r="J1210" t="str">
            <v>FU</v>
          </cell>
          <cell r="K1210" t="str">
            <v>JAIRO ROSMIRO BARRERA SANCHEZ</v>
          </cell>
          <cell r="L1210" t="str">
            <v>MENSUAL</v>
          </cell>
          <cell r="M1210">
            <v>43465</v>
          </cell>
          <cell r="N1210">
            <v>42970</v>
          </cell>
          <cell r="O1210" t="str">
            <v>COMPRA CATEGORIA E</v>
          </cell>
          <cell r="P1210" t="str">
            <v>VI</v>
          </cell>
          <cell r="Q1210">
            <v>505</v>
          </cell>
          <cell r="R1210" t="str">
            <v>Mocoa</v>
          </cell>
          <cell r="S1210" t="str">
            <v>CGR</v>
          </cell>
        </row>
        <row r="1211">
          <cell r="A1211">
            <v>13971</v>
          </cell>
          <cell r="B1211" t="str">
            <v>Activo</v>
          </cell>
          <cell r="C1211">
            <v>100000000</v>
          </cell>
          <cell r="D1211">
            <v>90908277.939999998</v>
          </cell>
          <cell r="E1211">
            <v>240</v>
          </cell>
          <cell r="F1211">
            <v>504</v>
          </cell>
          <cell r="G1211">
            <v>11</v>
          </cell>
          <cell r="H1211">
            <v>756901</v>
          </cell>
          <cell r="I1211">
            <v>41898301</v>
          </cell>
          <cell r="J1211" t="str">
            <v>FU</v>
          </cell>
          <cell r="K1211" t="str">
            <v>NODIER MARIA MARTINEZ TAFUR</v>
          </cell>
          <cell r="L1211" t="str">
            <v>MENSUAL</v>
          </cell>
          <cell r="M1211">
            <v>43465</v>
          </cell>
          <cell r="N1211">
            <v>43062</v>
          </cell>
          <cell r="O1211" t="str">
            <v>COMPRA  CATEGORIA D</v>
          </cell>
          <cell r="P1211" t="str">
            <v>VI</v>
          </cell>
          <cell r="Q1211">
            <v>504</v>
          </cell>
          <cell r="R1211" t="str">
            <v>Armenia</v>
          </cell>
          <cell r="S1211" t="str">
            <v>CGR</v>
          </cell>
        </row>
        <row r="1212">
          <cell r="A1212">
            <v>13908</v>
          </cell>
          <cell r="B1212" t="str">
            <v>Activo</v>
          </cell>
          <cell r="C1212">
            <v>82734480</v>
          </cell>
          <cell r="D1212">
            <v>70006529.040000007</v>
          </cell>
          <cell r="E1212">
            <v>240</v>
          </cell>
          <cell r="F1212">
            <v>503</v>
          </cell>
          <cell r="G1212">
            <v>24</v>
          </cell>
          <cell r="H1212">
            <v>522210</v>
          </cell>
          <cell r="I1212">
            <v>79547404</v>
          </cell>
          <cell r="J1212" t="str">
            <v>FU</v>
          </cell>
          <cell r="K1212" t="str">
            <v>SAMUEL GAITAN MAURICIO</v>
          </cell>
          <cell r="L1212" t="str">
            <v>MENSUAL</v>
          </cell>
          <cell r="M1212">
            <v>43496</v>
          </cell>
          <cell r="N1212">
            <v>42678</v>
          </cell>
          <cell r="O1212" t="str">
            <v>COMPRA CATEGORIA C</v>
          </cell>
          <cell r="P1212" t="str">
            <v>VI</v>
          </cell>
          <cell r="Q1212">
            <v>503</v>
          </cell>
          <cell r="R1212" t="str">
            <v>Zipaquira</v>
          </cell>
          <cell r="S1212" t="str">
            <v>FBS</v>
          </cell>
        </row>
        <row r="1213">
          <cell r="A1213">
            <v>13899</v>
          </cell>
          <cell r="B1213" t="str">
            <v>Activo</v>
          </cell>
          <cell r="C1213">
            <v>16040000</v>
          </cell>
          <cell r="D1213">
            <v>6229972.0199999996</v>
          </cell>
          <cell r="E1213">
            <v>72</v>
          </cell>
          <cell r="F1213">
            <v>521</v>
          </cell>
          <cell r="G1213">
            <v>48</v>
          </cell>
          <cell r="H1213">
            <v>280356</v>
          </cell>
          <cell r="I1213">
            <v>79489076</v>
          </cell>
          <cell r="J1213" t="str">
            <v>FU</v>
          </cell>
          <cell r="K1213" t="str">
            <v>MIGUEL IGNACIO PABON LASSO</v>
          </cell>
          <cell r="L1213" t="str">
            <v>MENSUAL</v>
          </cell>
          <cell r="M1213">
            <v>43465</v>
          </cell>
          <cell r="N1213">
            <v>41956</v>
          </cell>
          <cell r="O1213" t="str">
            <v>VEHICULO CATEGORIA C</v>
          </cell>
          <cell r="P1213" t="str">
            <v>VH</v>
          </cell>
          <cell r="Q1213">
            <v>521</v>
          </cell>
          <cell r="R1213" t="str">
            <v>Bogota</v>
          </cell>
          <cell r="S1213" t="str">
            <v>FBS</v>
          </cell>
        </row>
        <row r="1214">
          <cell r="A1214">
            <v>13898</v>
          </cell>
          <cell r="B1214" t="str">
            <v>Activo</v>
          </cell>
          <cell r="C1214">
            <v>44916000</v>
          </cell>
          <cell r="D1214">
            <v>41574846.280000001</v>
          </cell>
          <cell r="E1214">
            <v>72</v>
          </cell>
          <cell r="F1214">
            <v>522</v>
          </cell>
          <cell r="G1214">
            <v>7</v>
          </cell>
          <cell r="H1214">
            <v>819464</v>
          </cell>
          <cell r="I1214">
            <v>52261569</v>
          </cell>
          <cell r="J1214" t="str">
            <v>FU</v>
          </cell>
          <cell r="K1214" t="str">
            <v>ELIANA ZAMORA CARO</v>
          </cell>
          <cell r="L1214" t="str">
            <v>MENSUAL</v>
          </cell>
          <cell r="M1214">
            <v>43496</v>
          </cell>
          <cell r="N1214">
            <v>43228</v>
          </cell>
          <cell r="O1214" t="str">
            <v>VEHICULO  CATEGORIA D</v>
          </cell>
          <cell r="P1214" t="str">
            <v>VH</v>
          </cell>
          <cell r="Q1214">
            <v>522</v>
          </cell>
          <cell r="R1214" t="str">
            <v>Bogota</v>
          </cell>
          <cell r="S1214" t="str">
            <v>CGR</v>
          </cell>
        </row>
        <row r="1215">
          <cell r="A1215">
            <v>13894</v>
          </cell>
          <cell r="B1215" t="str">
            <v>Activo</v>
          </cell>
          <cell r="C1215">
            <v>53515077</v>
          </cell>
          <cell r="D1215">
            <v>50116495.57</v>
          </cell>
          <cell r="E1215">
            <v>72</v>
          </cell>
          <cell r="F1215">
            <v>522</v>
          </cell>
          <cell r="G1215">
            <v>6</v>
          </cell>
          <cell r="H1215">
            <v>976349</v>
          </cell>
          <cell r="I1215">
            <v>26995235</v>
          </cell>
          <cell r="J1215" t="str">
            <v>FU</v>
          </cell>
          <cell r="K1215" t="str">
            <v>NOLBIS TORRES CUJIA</v>
          </cell>
          <cell r="L1215" t="str">
            <v>MENSUAL</v>
          </cell>
          <cell r="M1215">
            <v>43465</v>
          </cell>
          <cell r="N1215">
            <v>43248</v>
          </cell>
          <cell r="O1215" t="str">
            <v>VEHICULO  CATEGORIA D</v>
          </cell>
          <cell r="P1215" t="str">
            <v>VH</v>
          </cell>
          <cell r="Q1215">
            <v>522</v>
          </cell>
          <cell r="R1215" t="str">
            <v>Barranquilla</v>
          </cell>
          <cell r="S1215" t="str">
            <v>CGR</v>
          </cell>
        </row>
        <row r="1216">
          <cell r="A1216">
            <v>13891</v>
          </cell>
          <cell r="B1216" t="str">
            <v>Activo</v>
          </cell>
          <cell r="C1216">
            <v>45104500</v>
          </cell>
          <cell r="D1216">
            <v>26075691.5</v>
          </cell>
          <cell r="E1216">
            <v>72</v>
          </cell>
          <cell r="F1216">
            <v>522</v>
          </cell>
          <cell r="G1216">
            <v>36</v>
          </cell>
          <cell r="H1216">
            <v>834545</v>
          </cell>
          <cell r="I1216">
            <v>26982935</v>
          </cell>
          <cell r="J1216" t="str">
            <v>FU</v>
          </cell>
          <cell r="K1216" t="str">
            <v>CARMEN REMEDIOS SOLANO CARRILLO</v>
          </cell>
          <cell r="L1216" t="str">
            <v>MENSUAL</v>
          </cell>
          <cell r="M1216">
            <v>43465</v>
          </cell>
          <cell r="N1216">
            <v>42327</v>
          </cell>
          <cell r="O1216" t="str">
            <v>VEHICULO  CATEGORIA D</v>
          </cell>
          <cell r="P1216" t="str">
            <v>VH</v>
          </cell>
          <cell r="Q1216">
            <v>522</v>
          </cell>
          <cell r="R1216" t="str">
            <v>Barranquilla</v>
          </cell>
          <cell r="S1216" t="str">
            <v>CGR</v>
          </cell>
        </row>
        <row r="1217">
          <cell r="A1217">
            <v>13862</v>
          </cell>
          <cell r="B1217" t="str">
            <v>Activo</v>
          </cell>
          <cell r="C1217">
            <v>22440000</v>
          </cell>
          <cell r="D1217">
            <v>11516783.609999999</v>
          </cell>
          <cell r="E1217">
            <v>72</v>
          </cell>
          <cell r="F1217">
            <v>523</v>
          </cell>
          <cell r="G1217">
            <v>41</v>
          </cell>
          <cell r="H1217">
            <v>425217</v>
          </cell>
          <cell r="I1217">
            <v>25157340</v>
          </cell>
          <cell r="J1217" t="str">
            <v>FU</v>
          </cell>
          <cell r="K1217" t="str">
            <v>GLORIA LOPEZ DUQUE</v>
          </cell>
          <cell r="L1217" t="str">
            <v>MENSUAL</v>
          </cell>
          <cell r="M1217">
            <v>43465</v>
          </cell>
          <cell r="N1217">
            <v>42180</v>
          </cell>
          <cell r="O1217" t="str">
            <v>VEHICULO CATEGORIA E</v>
          </cell>
          <cell r="P1217" t="str">
            <v>VH</v>
          </cell>
          <cell r="Q1217">
            <v>523</v>
          </cell>
          <cell r="R1217" t="str">
            <v>Pereira</v>
          </cell>
          <cell r="S1217" t="str">
            <v>CGR</v>
          </cell>
        </row>
        <row r="1218">
          <cell r="A1218">
            <v>13847</v>
          </cell>
          <cell r="B1218" t="str">
            <v>Activo</v>
          </cell>
          <cell r="C1218">
            <v>32440000</v>
          </cell>
          <cell r="D1218">
            <v>11579610.24</v>
          </cell>
          <cell r="E1218">
            <v>72</v>
          </cell>
          <cell r="F1218">
            <v>521</v>
          </cell>
          <cell r="G1218">
            <v>50</v>
          </cell>
          <cell r="H1218">
            <v>565020</v>
          </cell>
          <cell r="I1218">
            <v>51942216</v>
          </cell>
          <cell r="J1218" t="str">
            <v>FU</v>
          </cell>
          <cell r="K1218" t="str">
            <v>JACQUELINE CETINA ZONA</v>
          </cell>
          <cell r="L1218" t="str">
            <v>MENSUAL</v>
          </cell>
          <cell r="M1218">
            <v>43465</v>
          </cell>
          <cell r="N1218">
            <v>41912</v>
          </cell>
          <cell r="O1218" t="str">
            <v>VEHICULO CATEGORIA C</v>
          </cell>
          <cell r="P1218" t="str">
            <v>VH</v>
          </cell>
          <cell r="Q1218">
            <v>521</v>
          </cell>
          <cell r="R1218" t="str">
            <v>Bogota</v>
          </cell>
          <cell r="S1218" t="str">
            <v>CGR</v>
          </cell>
        </row>
        <row r="1219">
          <cell r="A1219">
            <v>13831</v>
          </cell>
          <cell r="B1219" t="str">
            <v>Activo</v>
          </cell>
          <cell r="C1219">
            <v>32032000</v>
          </cell>
          <cell r="D1219">
            <v>8823792.1400000006</v>
          </cell>
          <cell r="E1219">
            <v>72</v>
          </cell>
          <cell r="F1219">
            <v>521</v>
          </cell>
          <cell r="G1219">
            <v>51</v>
          </cell>
          <cell r="H1219">
            <v>461607</v>
          </cell>
          <cell r="I1219">
            <v>36160822</v>
          </cell>
          <cell r="J1219" t="str">
            <v>PEN</v>
          </cell>
          <cell r="K1219" t="str">
            <v>MARIANA ALBARRACIN PALOMINO</v>
          </cell>
          <cell r="L1219" t="str">
            <v>MENSUAL</v>
          </cell>
          <cell r="M1219">
            <v>43465</v>
          </cell>
          <cell r="N1219">
            <v>41871</v>
          </cell>
          <cell r="O1219" t="str">
            <v>VEHICULO CATEGORIA C</v>
          </cell>
          <cell r="P1219" t="str">
            <v>VH</v>
          </cell>
          <cell r="Q1219">
            <v>521</v>
          </cell>
          <cell r="R1219" t="str">
            <v>Neiva</v>
          </cell>
          <cell r="S1219" t="str">
            <v>CGR</v>
          </cell>
        </row>
        <row r="1220">
          <cell r="A1220">
            <v>13822</v>
          </cell>
          <cell r="B1220" t="str">
            <v>Activo</v>
          </cell>
          <cell r="C1220">
            <v>105336000</v>
          </cell>
          <cell r="D1220">
            <v>72042462.349999994</v>
          </cell>
          <cell r="E1220">
            <v>240</v>
          </cell>
          <cell r="F1220">
            <v>504</v>
          </cell>
          <cell r="G1220">
            <v>43</v>
          </cell>
          <cell r="H1220">
            <v>648710</v>
          </cell>
          <cell r="I1220">
            <v>40389168</v>
          </cell>
          <cell r="J1220" t="str">
            <v>FU</v>
          </cell>
          <cell r="K1220" t="str">
            <v>MAGDA JINNETT SAENZ GALINDO</v>
          </cell>
          <cell r="L1220" t="str">
            <v>MENSUAL</v>
          </cell>
          <cell r="M1220">
            <v>43465</v>
          </cell>
          <cell r="N1220">
            <v>42088</v>
          </cell>
          <cell r="O1220" t="str">
            <v>COMPRA  CATEGORIA D</v>
          </cell>
          <cell r="P1220" t="str">
            <v>VI</v>
          </cell>
          <cell r="Q1220">
            <v>504</v>
          </cell>
          <cell r="R1220" t="str">
            <v>Villavicencio</v>
          </cell>
          <cell r="S1220" t="str">
            <v>CGR</v>
          </cell>
        </row>
        <row r="1221">
          <cell r="A1221">
            <v>13812</v>
          </cell>
          <cell r="B1221" t="str">
            <v>Activo</v>
          </cell>
          <cell r="C1221">
            <v>71456000</v>
          </cell>
          <cell r="D1221">
            <v>47624817.909999996</v>
          </cell>
          <cell r="E1221">
            <v>240</v>
          </cell>
          <cell r="F1221">
            <v>503</v>
          </cell>
          <cell r="G1221">
            <v>48</v>
          </cell>
          <cell r="H1221">
            <v>383964</v>
          </cell>
          <cell r="I1221">
            <v>19440763</v>
          </cell>
          <cell r="J1221" t="str">
            <v>FU</v>
          </cell>
          <cell r="K1221" t="str">
            <v>GABRIEL HERNANDO PALOMINO BETANCOURT</v>
          </cell>
          <cell r="L1221" t="str">
            <v>MENSUAL</v>
          </cell>
          <cell r="M1221">
            <v>43465</v>
          </cell>
          <cell r="N1221">
            <v>41922</v>
          </cell>
          <cell r="O1221" t="str">
            <v>COMPRA CATEGORIA C</v>
          </cell>
          <cell r="P1221" t="str">
            <v>VI</v>
          </cell>
          <cell r="Q1221">
            <v>503</v>
          </cell>
          <cell r="R1221" t="str">
            <v>Bogota</v>
          </cell>
          <cell r="S1221" t="str">
            <v>CGR</v>
          </cell>
        </row>
        <row r="1222">
          <cell r="A1222">
            <v>13803</v>
          </cell>
          <cell r="B1222" t="str">
            <v>Activo</v>
          </cell>
          <cell r="C1222">
            <v>105336000</v>
          </cell>
          <cell r="D1222">
            <v>81767484.359999999</v>
          </cell>
          <cell r="E1222">
            <v>240</v>
          </cell>
          <cell r="F1222">
            <v>504</v>
          </cell>
          <cell r="G1222">
            <v>48</v>
          </cell>
          <cell r="H1222">
            <v>743921</v>
          </cell>
          <cell r="I1222">
            <v>23637117</v>
          </cell>
          <cell r="J1222" t="str">
            <v>FU</v>
          </cell>
          <cell r="K1222" t="str">
            <v>CARMEN LUCIA HERNANDEZ VELASCO</v>
          </cell>
          <cell r="L1222" t="str">
            <v>MENSUAL</v>
          </cell>
          <cell r="M1222">
            <v>43465</v>
          </cell>
          <cell r="N1222">
            <v>41933</v>
          </cell>
          <cell r="O1222" t="str">
            <v>COMPRA  CATEGORIA D</v>
          </cell>
          <cell r="P1222" t="str">
            <v>VI</v>
          </cell>
          <cell r="Q1222">
            <v>504</v>
          </cell>
          <cell r="R1222" t="str">
            <v>Bogota</v>
          </cell>
          <cell r="S1222" t="str">
            <v>CGR</v>
          </cell>
        </row>
        <row r="1223">
          <cell r="A1223">
            <v>13792</v>
          </cell>
          <cell r="B1223" t="str">
            <v>Activo</v>
          </cell>
          <cell r="C1223">
            <v>80808081</v>
          </cell>
          <cell r="D1223">
            <v>28179094.350000001</v>
          </cell>
          <cell r="E1223">
            <v>240</v>
          </cell>
          <cell r="F1223">
            <v>504</v>
          </cell>
          <cell r="G1223">
            <v>44</v>
          </cell>
          <cell r="H1223">
            <v>261362</v>
          </cell>
          <cell r="I1223">
            <v>66827410</v>
          </cell>
          <cell r="J1223" t="str">
            <v>FU</v>
          </cell>
          <cell r="K1223" t="str">
            <v>NANCY EDID CASTILLO RUIZ</v>
          </cell>
          <cell r="L1223" t="str">
            <v>MENSUAL</v>
          </cell>
          <cell r="M1223">
            <v>43465</v>
          </cell>
          <cell r="N1223">
            <v>42044</v>
          </cell>
          <cell r="O1223" t="str">
            <v>COMPRA  CATEGORIA D</v>
          </cell>
          <cell r="P1223" t="str">
            <v>VI</v>
          </cell>
          <cell r="Q1223">
            <v>504</v>
          </cell>
          <cell r="R1223" t="str">
            <v>Cali</v>
          </cell>
          <cell r="S1223" t="str">
            <v>CGR</v>
          </cell>
        </row>
        <row r="1224">
          <cell r="A1224">
            <v>13790</v>
          </cell>
          <cell r="B1224" t="str">
            <v>Activo</v>
          </cell>
          <cell r="C1224">
            <v>100799191</v>
          </cell>
          <cell r="D1224">
            <v>62416292.189999998</v>
          </cell>
          <cell r="E1224">
            <v>240</v>
          </cell>
          <cell r="F1224">
            <v>504</v>
          </cell>
          <cell r="G1224">
            <v>44</v>
          </cell>
          <cell r="H1224">
            <v>565151</v>
          </cell>
          <cell r="I1224">
            <v>7228611</v>
          </cell>
          <cell r="J1224" t="str">
            <v>FU</v>
          </cell>
          <cell r="K1224" t="str">
            <v>JUAN CARLOS CARVAJAL ROJAS</v>
          </cell>
          <cell r="L1224" t="str">
            <v>MENSUAL</v>
          </cell>
          <cell r="M1224">
            <v>43465</v>
          </cell>
          <cell r="N1224">
            <v>42053</v>
          </cell>
          <cell r="O1224" t="str">
            <v>COMPRA  CATEGORIA D</v>
          </cell>
          <cell r="P1224" t="str">
            <v>VI</v>
          </cell>
          <cell r="Q1224">
            <v>504</v>
          </cell>
          <cell r="R1224" t="str">
            <v>Tunja</v>
          </cell>
          <cell r="S1224" t="str">
            <v>CGR</v>
          </cell>
        </row>
        <row r="1225">
          <cell r="A1225">
            <v>13782</v>
          </cell>
          <cell r="B1225" t="str">
            <v>Activo</v>
          </cell>
          <cell r="C1225">
            <v>68992000</v>
          </cell>
          <cell r="D1225">
            <v>45845429.460000001</v>
          </cell>
          <cell r="E1225">
            <v>240</v>
          </cell>
          <cell r="F1225">
            <v>503</v>
          </cell>
          <cell r="G1225">
            <v>49</v>
          </cell>
          <cell r="H1225">
            <v>370576</v>
          </cell>
          <cell r="I1225">
            <v>22634652</v>
          </cell>
          <cell r="J1225" t="str">
            <v>FU</v>
          </cell>
          <cell r="K1225" t="str">
            <v>JUDITH ESTHER AHUMADA CANTILLO</v>
          </cell>
          <cell r="L1225" t="str">
            <v>MENSUAL</v>
          </cell>
          <cell r="M1225">
            <v>43465</v>
          </cell>
          <cell r="N1225">
            <v>41891</v>
          </cell>
          <cell r="O1225" t="str">
            <v>COMPRA CATEGORIA C</v>
          </cell>
          <cell r="P1225" t="str">
            <v>VI</v>
          </cell>
          <cell r="Q1225">
            <v>503</v>
          </cell>
          <cell r="R1225" t="str">
            <v>Barranquilla</v>
          </cell>
          <cell r="S1225" t="str">
            <v>CGR</v>
          </cell>
        </row>
        <row r="1226">
          <cell r="A1226">
            <v>13780</v>
          </cell>
          <cell r="B1226" t="str">
            <v>Activo</v>
          </cell>
          <cell r="C1226">
            <v>71456000</v>
          </cell>
          <cell r="D1226">
            <v>2217078.69</v>
          </cell>
          <cell r="E1226">
            <v>240</v>
          </cell>
          <cell r="F1226">
            <v>503</v>
          </cell>
          <cell r="G1226">
            <v>50</v>
          </cell>
          <cell r="H1226">
            <v>29968</v>
          </cell>
          <cell r="I1226">
            <v>32671892</v>
          </cell>
          <cell r="J1226" t="str">
            <v>FU</v>
          </cell>
          <cell r="K1226" t="str">
            <v>LEDA DEL C OROZCO BARRERA</v>
          </cell>
          <cell r="L1226" t="str">
            <v>MENSUAL</v>
          </cell>
          <cell r="M1226">
            <v>43465</v>
          </cell>
          <cell r="N1226">
            <v>41880</v>
          </cell>
          <cell r="O1226" t="str">
            <v>COMPRA CATEGORIA C</v>
          </cell>
          <cell r="P1226" t="str">
            <v>VI</v>
          </cell>
          <cell r="Q1226">
            <v>503</v>
          </cell>
          <cell r="R1226" t="str">
            <v>Barranquilla</v>
          </cell>
          <cell r="S1226" t="str">
            <v>CGR</v>
          </cell>
        </row>
        <row r="1227">
          <cell r="A1227">
            <v>13774</v>
          </cell>
          <cell r="B1227" t="str">
            <v>Activo</v>
          </cell>
          <cell r="C1227">
            <v>117896634</v>
          </cell>
          <cell r="D1227">
            <v>93690397.379999995</v>
          </cell>
          <cell r="E1227">
            <v>240</v>
          </cell>
          <cell r="F1227">
            <v>504</v>
          </cell>
          <cell r="G1227">
            <v>25</v>
          </cell>
          <cell r="H1227">
            <v>806523</v>
          </cell>
          <cell r="I1227">
            <v>75068667</v>
          </cell>
          <cell r="J1227" t="str">
            <v>FU</v>
          </cell>
          <cell r="K1227" t="str">
            <v>DIEGO MAURICIO OSPINA LOPEZ</v>
          </cell>
          <cell r="L1227" t="str">
            <v>MENSUAL</v>
          </cell>
          <cell r="M1227">
            <v>43465</v>
          </cell>
          <cell r="N1227">
            <v>42639</v>
          </cell>
          <cell r="O1227" t="str">
            <v>COMPRA  CATEGORIA D</v>
          </cell>
          <cell r="P1227" t="str">
            <v>VI</v>
          </cell>
          <cell r="Q1227">
            <v>504</v>
          </cell>
          <cell r="R1227" t="str">
            <v>Mocoa</v>
          </cell>
          <cell r="S1227" t="str">
            <v>CGR</v>
          </cell>
        </row>
        <row r="1228">
          <cell r="A1228">
            <v>13773</v>
          </cell>
          <cell r="B1228" t="str">
            <v>Activo</v>
          </cell>
          <cell r="C1228">
            <v>77218848</v>
          </cell>
          <cell r="D1228">
            <v>63853989.420000002</v>
          </cell>
          <cell r="E1228">
            <v>240</v>
          </cell>
          <cell r="F1228">
            <v>503</v>
          </cell>
          <cell r="G1228">
            <v>26</v>
          </cell>
          <cell r="H1228">
            <v>479397</v>
          </cell>
          <cell r="I1228">
            <v>70855542</v>
          </cell>
          <cell r="J1228" t="str">
            <v>FU</v>
          </cell>
          <cell r="K1228" t="str">
            <v>ADRIAN EDUARDO TANGARIFE RIOS</v>
          </cell>
          <cell r="L1228" t="str">
            <v>MENSUAL</v>
          </cell>
          <cell r="M1228">
            <v>43496</v>
          </cell>
          <cell r="N1228">
            <v>42639</v>
          </cell>
          <cell r="O1228" t="str">
            <v>COMPRA CATEGORIA C</v>
          </cell>
          <cell r="P1228" t="str">
            <v>VI</v>
          </cell>
          <cell r="Q1228">
            <v>503</v>
          </cell>
          <cell r="R1228" t="str">
            <v>Medellin</v>
          </cell>
          <cell r="S1228" t="str">
            <v>CGR</v>
          </cell>
        </row>
        <row r="1229">
          <cell r="A1229">
            <v>13772</v>
          </cell>
          <cell r="B1229" t="str">
            <v>Activo</v>
          </cell>
          <cell r="C1229">
            <v>113131313</v>
          </cell>
          <cell r="D1229">
            <v>80188761.879999995</v>
          </cell>
          <cell r="E1229">
            <v>216</v>
          </cell>
          <cell r="F1229">
            <v>425</v>
          </cell>
          <cell r="G1229">
            <v>48</v>
          </cell>
          <cell r="H1229">
            <v>1015135</v>
          </cell>
          <cell r="I1229">
            <v>51763777</v>
          </cell>
          <cell r="J1229" t="str">
            <v>XF</v>
          </cell>
          <cell r="K1229" t="str">
            <v>MARTHA YINNETH SUAREZ QUIROGA</v>
          </cell>
          <cell r="L1229" t="str">
            <v>MENSUAL</v>
          </cell>
          <cell r="M1229">
            <v>43465</v>
          </cell>
          <cell r="N1229">
            <v>41940</v>
          </cell>
          <cell r="O1229" t="str">
            <v>EXF-COMPRA CATEGORIA E</v>
          </cell>
          <cell r="P1229" t="str">
            <v>VI</v>
          </cell>
          <cell r="Q1229">
            <v>425</v>
          </cell>
          <cell r="R1229" t="str">
            <v>Bogota</v>
          </cell>
          <cell r="S1229" t="str">
            <v>EXF</v>
          </cell>
        </row>
        <row r="1230">
          <cell r="A1230">
            <v>13771</v>
          </cell>
          <cell r="B1230" t="str">
            <v>Activo</v>
          </cell>
          <cell r="C1230">
            <v>68992000</v>
          </cell>
          <cell r="D1230">
            <v>47966973.039999999</v>
          </cell>
          <cell r="E1230">
            <v>240</v>
          </cell>
          <cell r="F1230">
            <v>515</v>
          </cell>
          <cell r="G1230">
            <v>49</v>
          </cell>
          <cell r="H1230">
            <v>385930</v>
          </cell>
          <cell r="I1230">
            <v>40033798</v>
          </cell>
          <cell r="J1230" t="str">
            <v>FU</v>
          </cell>
          <cell r="K1230" t="str">
            <v>MARIA C SANDOVAL MAYORGA</v>
          </cell>
          <cell r="L1230" t="str">
            <v>MENSUAL</v>
          </cell>
          <cell r="M1230">
            <v>43496</v>
          </cell>
          <cell r="N1230">
            <v>41940</v>
          </cell>
          <cell r="O1230" t="str">
            <v>CONSTRUCCION CATEGORIA C</v>
          </cell>
          <cell r="P1230" t="str">
            <v>VI</v>
          </cell>
          <cell r="Q1230">
            <v>515</v>
          </cell>
          <cell r="R1230" t="str">
            <v>Tunja</v>
          </cell>
          <cell r="S1230" t="str">
            <v>CGR</v>
          </cell>
        </row>
        <row r="1231">
          <cell r="A1231">
            <v>13767</v>
          </cell>
          <cell r="B1231" t="str">
            <v>Activo</v>
          </cell>
          <cell r="C1231">
            <v>104282640</v>
          </cell>
          <cell r="D1231">
            <v>71606071.239999995</v>
          </cell>
          <cell r="E1231">
            <v>240</v>
          </cell>
          <cell r="F1231">
            <v>516</v>
          </cell>
          <cell r="G1231">
            <v>46</v>
          </cell>
          <cell r="H1231">
            <v>650185</v>
          </cell>
          <cell r="I1231">
            <v>46450635</v>
          </cell>
          <cell r="J1231" t="str">
            <v>FU</v>
          </cell>
          <cell r="K1231" t="str">
            <v>ANA YOLANDA PINTO CORREA</v>
          </cell>
          <cell r="L1231" t="str">
            <v>MENSUAL</v>
          </cell>
          <cell r="M1231">
            <v>43465</v>
          </cell>
          <cell r="N1231">
            <v>41989</v>
          </cell>
          <cell r="O1231" t="str">
            <v>CONSTRUCCION  CATEGORIA D</v>
          </cell>
          <cell r="P1231" t="str">
            <v>VI</v>
          </cell>
          <cell r="Q1231">
            <v>516</v>
          </cell>
          <cell r="R1231" t="str">
            <v>Duitama</v>
          </cell>
          <cell r="S1231" t="str">
            <v>CGR</v>
          </cell>
        </row>
        <row r="1232">
          <cell r="A1232">
            <v>13754</v>
          </cell>
          <cell r="B1232" t="str">
            <v>Activo</v>
          </cell>
          <cell r="C1232">
            <v>113344000</v>
          </cell>
          <cell r="D1232">
            <v>75242372.230000004</v>
          </cell>
          <cell r="E1232">
            <v>216</v>
          </cell>
          <cell r="F1232">
            <v>505</v>
          </cell>
          <cell r="G1232">
            <v>46</v>
          </cell>
          <cell r="H1232">
            <v>773646</v>
          </cell>
          <cell r="I1232">
            <v>91273431</v>
          </cell>
          <cell r="J1232" t="str">
            <v>FU</v>
          </cell>
          <cell r="K1232" t="str">
            <v>José Mauricio Vanegas Carvajal</v>
          </cell>
          <cell r="L1232" t="str">
            <v>MENSUAL</v>
          </cell>
          <cell r="M1232">
            <v>43465</v>
          </cell>
          <cell r="N1232">
            <v>41985</v>
          </cell>
          <cell r="O1232" t="str">
            <v>COMPRA CATEGORIA E</v>
          </cell>
          <cell r="P1232" t="str">
            <v>VI</v>
          </cell>
          <cell r="Q1232">
            <v>505</v>
          </cell>
          <cell r="R1232" t="str">
            <v>Bucaramanga</v>
          </cell>
          <cell r="S1232" t="str">
            <v>CGR</v>
          </cell>
        </row>
        <row r="1233">
          <cell r="A1233">
            <v>13743</v>
          </cell>
          <cell r="B1233" t="str">
            <v>Activo</v>
          </cell>
          <cell r="C1233">
            <v>117896634</v>
          </cell>
          <cell r="D1233">
            <v>98430651.430000007</v>
          </cell>
          <cell r="E1233">
            <v>240</v>
          </cell>
          <cell r="F1233">
            <v>504</v>
          </cell>
          <cell r="G1233">
            <v>22</v>
          </cell>
          <cell r="H1233">
            <v>839847</v>
          </cell>
          <cell r="I1233">
            <v>12234480</v>
          </cell>
          <cell r="J1233" t="str">
            <v>FU</v>
          </cell>
          <cell r="K1233" t="str">
            <v>ENRIQUE BORDA BELTRAN</v>
          </cell>
          <cell r="L1233" t="str">
            <v>MENSUAL</v>
          </cell>
          <cell r="M1233">
            <v>43465</v>
          </cell>
          <cell r="N1233">
            <v>42718</v>
          </cell>
          <cell r="O1233" t="str">
            <v>COMPRA  CATEGORIA D</v>
          </cell>
          <cell r="P1233" t="str">
            <v>VI</v>
          </cell>
          <cell r="Q1233">
            <v>504</v>
          </cell>
          <cell r="R1233" t="str">
            <v>Girardot</v>
          </cell>
          <cell r="S1233" t="str">
            <v>CGR</v>
          </cell>
        </row>
        <row r="1234">
          <cell r="A1234">
            <v>13735</v>
          </cell>
          <cell r="B1234" t="str">
            <v>Activo</v>
          </cell>
          <cell r="C1234">
            <v>110183850</v>
          </cell>
          <cell r="D1234">
            <v>60967944.390000001</v>
          </cell>
          <cell r="E1234">
            <v>240</v>
          </cell>
          <cell r="F1234">
            <v>504</v>
          </cell>
          <cell r="G1234">
            <v>34</v>
          </cell>
          <cell r="H1234">
            <v>540714</v>
          </cell>
          <cell r="I1234">
            <v>5528781</v>
          </cell>
          <cell r="J1234" t="str">
            <v>FU</v>
          </cell>
          <cell r="K1234" t="str">
            <v>LUIS JESUS ACEVEDO GUTIERREZ</v>
          </cell>
          <cell r="L1234" t="str">
            <v>MENSUAL</v>
          </cell>
          <cell r="M1234">
            <v>43465</v>
          </cell>
          <cell r="N1234">
            <v>42353</v>
          </cell>
          <cell r="O1234" t="str">
            <v>COMPRA  CATEGORIA D</v>
          </cell>
          <cell r="P1234" t="str">
            <v>VI</v>
          </cell>
          <cell r="Q1234">
            <v>504</v>
          </cell>
          <cell r="R1234" t="str">
            <v>Bogota</v>
          </cell>
          <cell r="S1234" t="str">
            <v>CGR</v>
          </cell>
        </row>
        <row r="1235">
          <cell r="A1235">
            <v>13718</v>
          </cell>
          <cell r="B1235" t="str">
            <v>Activo</v>
          </cell>
          <cell r="C1235">
            <v>105336000</v>
          </cell>
          <cell r="D1235">
            <v>70562325.689999998</v>
          </cell>
          <cell r="E1235">
            <v>240</v>
          </cell>
          <cell r="F1235">
            <v>504</v>
          </cell>
          <cell r="G1235">
            <v>46</v>
          </cell>
          <cell r="H1235">
            <v>641168</v>
          </cell>
          <cell r="I1235">
            <v>8640880</v>
          </cell>
          <cell r="J1235" t="str">
            <v>FU</v>
          </cell>
          <cell r="K1235" t="str">
            <v>JOSE O CONTRERAS MARRIAGO</v>
          </cell>
          <cell r="L1235" t="str">
            <v>MENSUAL</v>
          </cell>
          <cell r="M1235">
            <v>43465</v>
          </cell>
          <cell r="N1235">
            <v>42002</v>
          </cell>
          <cell r="O1235" t="str">
            <v>COMPRA  CATEGORIA D</v>
          </cell>
          <cell r="P1235" t="str">
            <v>VI</v>
          </cell>
          <cell r="Q1235">
            <v>504</v>
          </cell>
          <cell r="R1235" t="str">
            <v>Manizales</v>
          </cell>
          <cell r="S1235" t="str">
            <v>CGR</v>
          </cell>
        </row>
        <row r="1236">
          <cell r="A1236">
            <v>13706</v>
          </cell>
          <cell r="B1236" t="str">
            <v>Activo</v>
          </cell>
          <cell r="C1236">
            <v>110000000</v>
          </cell>
          <cell r="D1236">
            <v>81981560.939999998</v>
          </cell>
          <cell r="E1236">
            <v>240</v>
          </cell>
          <cell r="F1236">
            <v>504</v>
          </cell>
          <cell r="G1236">
            <v>30</v>
          </cell>
          <cell r="H1236">
            <v>714144</v>
          </cell>
          <cell r="I1236">
            <v>52031088</v>
          </cell>
          <cell r="J1236" t="str">
            <v>FU</v>
          </cell>
          <cell r="K1236" t="str">
            <v>Martha Elena Lugo Duarte</v>
          </cell>
          <cell r="L1236" t="str">
            <v>MENSUAL</v>
          </cell>
          <cell r="M1236">
            <v>43465</v>
          </cell>
          <cell r="N1236">
            <v>42482</v>
          </cell>
          <cell r="O1236" t="str">
            <v>COMPRA  CATEGORIA D</v>
          </cell>
          <cell r="P1236" t="str">
            <v>VI</v>
          </cell>
          <cell r="Q1236">
            <v>504</v>
          </cell>
          <cell r="R1236" t="str">
            <v>Bogota</v>
          </cell>
          <cell r="S1236" t="str">
            <v>CGR</v>
          </cell>
        </row>
        <row r="1237">
          <cell r="A1237">
            <v>13701</v>
          </cell>
          <cell r="B1237" t="str">
            <v>Activo</v>
          </cell>
          <cell r="C1237">
            <v>105336000</v>
          </cell>
          <cell r="D1237">
            <v>58024581.039999999</v>
          </cell>
          <cell r="E1237">
            <v>240</v>
          </cell>
          <cell r="F1237">
            <v>504</v>
          </cell>
          <cell r="G1237">
            <v>117</v>
          </cell>
          <cell r="H1237">
            <v>691132</v>
          </cell>
          <cell r="I1237">
            <v>79379825</v>
          </cell>
          <cell r="J1237" t="str">
            <v>FU</v>
          </cell>
          <cell r="K1237" t="str">
            <v>WILSON ALBERTO SANCHEZ CAMARGO</v>
          </cell>
          <cell r="L1237" t="str">
            <v>MENSUAL</v>
          </cell>
          <cell r="M1237">
            <v>43465</v>
          </cell>
          <cell r="N1237">
            <v>42053</v>
          </cell>
          <cell r="O1237" t="str">
            <v>COMPRA  CATEGORIA D</v>
          </cell>
          <cell r="P1237" t="str">
            <v>VI</v>
          </cell>
          <cell r="Q1237">
            <v>504</v>
          </cell>
          <cell r="R1237" t="str">
            <v>Bogota</v>
          </cell>
          <cell r="S1237" t="str">
            <v>CGR</v>
          </cell>
        </row>
        <row r="1238">
          <cell r="A1238">
            <v>13697</v>
          </cell>
          <cell r="B1238" t="str">
            <v>Activo</v>
          </cell>
          <cell r="C1238">
            <v>73920000</v>
          </cell>
          <cell r="D1238">
            <v>50021680.420000002</v>
          </cell>
          <cell r="E1238">
            <v>240</v>
          </cell>
          <cell r="F1238">
            <v>503</v>
          </cell>
          <cell r="G1238">
            <v>127</v>
          </cell>
          <cell r="H1238">
            <v>575039</v>
          </cell>
          <cell r="I1238">
            <v>79489076</v>
          </cell>
          <cell r="J1238" t="str">
            <v>FU</v>
          </cell>
          <cell r="K1238" t="str">
            <v>MIGUEL IGNACIO PABON LASSO</v>
          </cell>
          <cell r="L1238" t="str">
            <v>MENSUAL</v>
          </cell>
          <cell r="M1238">
            <v>43496</v>
          </cell>
          <cell r="N1238">
            <v>42341</v>
          </cell>
          <cell r="O1238" t="str">
            <v>COMPRA CATEGORIA C</v>
          </cell>
          <cell r="P1238" t="str">
            <v>VI</v>
          </cell>
          <cell r="Q1238">
            <v>503</v>
          </cell>
          <cell r="R1238" t="str">
            <v>Bogota</v>
          </cell>
          <cell r="S1238" t="str">
            <v>FBS</v>
          </cell>
        </row>
        <row r="1239">
          <cell r="A1239">
            <v>13695</v>
          </cell>
          <cell r="B1239" t="str">
            <v>Activo</v>
          </cell>
          <cell r="C1239">
            <v>93000000</v>
          </cell>
          <cell r="D1239">
            <v>73698940.180000007</v>
          </cell>
          <cell r="E1239">
            <v>240</v>
          </cell>
          <cell r="F1239">
            <v>504</v>
          </cell>
          <cell r="G1239">
            <v>25</v>
          </cell>
          <cell r="H1239">
            <v>633429</v>
          </cell>
          <cell r="I1239">
            <v>7166420</v>
          </cell>
          <cell r="J1239" t="str">
            <v>FU</v>
          </cell>
          <cell r="K1239" t="str">
            <v>ELKIN YESID CABREJO SANCHEZ</v>
          </cell>
          <cell r="L1239" t="str">
            <v>MENSUAL</v>
          </cell>
          <cell r="M1239">
            <v>43465</v>
          </cell>
          <cell r="N1239">
            <v>42639</v>
          </cell>
          <cell r="O1239" t="str">
            <v>COMPRA  CATEGORIA D</v>
          </cell>
          <cell r="P1239" t="str">
            <v>VI</v>
          </cell>
          <cell r="Q1239">
            <v>504</v>
          </cell>
          <cell r="R1239" t="str">
            <v>Bogota</v>
          </cell>
          <cell r="S1239" t="str">
            <v>CGR</v>
          </cell>
        </row>
        <row r="1240">
          <cell r="A1240">
            <v>13677</v>
          </cell>
          <cell r="B1240" t="str">
            <v>Activo</v>
          </cell>
          <cell r="C1240">
            <v>56672000</v>
          </cell>
          <cell r="D1240">
            <v>42061718.100000001</v>
          </cell>
          <cell r="E1240">
            <v>264</v>
          </cell>
          <cell r="F1240">
            <v>502</v>
          </cell>
          <cell r="G1240">
            <v>77</v>
          </cell>
          <cell r="H1240">
            <v>321735</v>
          </cell>
          <cell r="I1240">
            <v>79416361</v>
          </cell>
          <cell r="J1240" t="str">
            <v>FU</v>
          </cell>
          <cell r="K1240" t="str">
            <v>HANSB HERNANDO JIMENEZ BARRIOS</v>
          </cell>
          <cell r="L1240" t="str">
            <v>MENSUAL</v>
          </cell>
          <cell r="M1240">
            <v>43465</v>
          </cell>
          <cell r="N1240">
            <v>42268</v>
          </cell>
          <cell r="O1240" t="str">
            <v>COMPRA CATEGORIA B</v>
          </cell>
          <cell r="P1240" t="str">
            <v>VI</v>
          </cell>
          <cell r="Q1240">
            <v>502</v>
          </cell>
          <cell r="R1240" t="str">
            <v>Bosa</v>
          </cell>
          <cell r="S1240" t="str">
            <v>FBS</v>
          </cell>
        </row>
        <row r="1241">
          <cell r="A1241">
            <v>13659</v>
          </cell>
          <cell r="B1241" t="str">
            <v>Activo</v>
          </cell>
          <cell r="C1241">
            <v>105336000</v>
          </cell>
          <cell r="D1241">
            <v>64183341.479999997</v>
          </cell>
          <cell r="E1241">
            <v>240</v>
          </cell>
          <cell r="F1241">
            <v>504</v>
          </cell>
          <cell r="G1241">
            <v>47</v>
          </cell>
          <cell r="H1241">
            <v>586915</v>
          </cell>
          <cell r="I1241">
            <v>92514665</v>
          </cell>
          <cell r="J1241" t="str">
            <v>FU</v>
          </cell>
          <cell r="K1241" t="str">
            <v>RICHARD RAFAEL BUELVAS ROMERO</v>
          </cell>
          <cell r="L1241" t="str">
            <v>MENSUAL</v>
          </cell>
          <cell r="M1241">
            <v>43465</v>
          </cell>
          <cell r="N1241">
            <v>41962</v>
          </cell>
          <cell r="O1241" t="str">
            <v>COMPRA  CATEGORIA D</v>
          </cell>
          <cell r="P1241" t="str">
            <v>VI</v>
          </cell>
          <cell r="Q1241">
            <v>504</v>
          </cell>
          <cell r="R1241" t="str">
            <v>Sincelejo</v>
          </cell>
          <cell r="S1241" t="str">
            <v>CGR</v>
          </cell>
        </row>
        <row r="1242">
          <cell r="A1242">
            <v>13629</v>
          </cell>
          <cell r="B1242" t="str">
            <v>Activo</v>
          </cell>
          <cell r="C1242">
            <v>69000000</v>
          </cell>
          <cell r="D1242">
            <v>27325581.010000002</v>
          </cell>
          <cell r="E1242">
            <v>216</v>
          </cell>
          <cell r="F1242">
            <v>505</v>
          </cell>
          <cell r="G1242">
            <v>30</v>
          </cell>
          <cell r="H1242">
            <v>274351</v>
          </cell>
          <cell r="I1242">
            <v>35518483</v>
          </cell>
          <cell r="J1242" t="str">
            <v>FU</v>
          </cell>
          <cell r="K1242" t="str">
            <v>GLORIA MARCELA RAMIREZ MALDONADO</v>
          </cell>
          <cell r="L1242" t="str">
            <v>MENSUAL</v>
          </cell>
          <cell r="M1242">
            <v>43496</v>
          </cell>
          <cell r="N1242">
            <v>42513</v>
          </cell>
          <cell r="O1242" t="str">
            <v>COMPRA CATEGORIA E</v>
          </cell>
          <cell r="P1242" t="str">
            <v>VI</v>
          </cell>
          <cell r="Q1242">
            <v>505</v>
          </cell>
          <cell r="R1242" t="str">
            <v>Facatativa</v>
          </cell>
          <cell r="S1242" t="str">
            <v>CGR</v>
          </cell>
        </row>
        <row r="1243">
          <cell r="A1243">
            <v>13605</v>
          </cell>
          <cell r="B1243" t="str">
            <v>Activo</v>
          </cell>
          <cell r="C1243">
            <v>113344000</v>
          </cell>
          <cell r="D1243">
            <v>72764564.150000006</v>
          </cell>
          <cell r="E1243">
            <v>216</v>
          </cell>
          <cell r="F1243">
            <v>425</v>
          </cell>
          <cell r="G1243">
            <v>47</v>
          </cell>
          <cell r="H1243">
            <v>915132</v>
          </cell>
          <cell r="I1243">
            <v>13457723</v>
          </cell>
          <cell r="J1243" t="str">
            <v>XF</v>
          </cell>
          <cell r="K1243" t="str">
            <v>JORGE ELER RUBIO ESCALANTE</v>
          </cell>
          <cell r="L1243" t="str">
            <v>MENSUAL</v>
          </cell>
          <cell r="M1243">
            <v>43465</v>
          </cell>
          <cell r="N1243">
            <v>41962</v>
          </cell>
          <cell r="O1243" t="str">
            <v>EXF-COMPRA CATEGORIA E</v>
          </cell>
          <cell r="P1243" t="str">
            <v>VI</v>
          </cell>
          <cell r="Q1243">
            <v>425</v>
          </cell>
          <cell r="R1243" t="str">
            <v>Bogota</v>
          </cell>
          <cell r="S1243" t="str">
            <v>EXF</v>
          </cell>
        </row>
        <row r="1244">
          <cell r="A1244">
            <v>13598</v>
          </cell>
          <cell r="B1244" t="str">
            <v>Activo</v>
          </cell>
          <cell r="C1244">
            <v>74744600</v>
          </cell>
          <cell r="D1244">
            <v>54386818.68</v>
          </cell>
          <cell r="E1244">
            <v>240</v>
          </cell>
          <cell r="F1244">
            <v>503</v>
          </cell>
          <cell r="G1244">
            <v>34</v>
          </cell>
          <cell r="H1244">
            <v>418910</v>
          </cell>
          <cell r="I1244">
            <v>40776847</v>
          </cell>
          <cell r="J1244" t="str">
            <v>FU</v>
          </cell>
          <cell r="K1244" t="str">
            <v>ODILIA CRIOLLO CHIMBACO</v>
          </cell>
          <cell r="L1244" t="str">
            <v>MENSUAL</v>
          </cell>
          <cell r="M1244">
            <v>43465</v>
          </cell>
          <cell r="N1244">
            <v>42366</v>
          </cell>
          <cell r="O1244" t="str">
            <v>COMPRA CATEGORIA C</v>
          </cell>
          <cell r="P1244" t="str">
            <v>VI</v>
          </cell>
          <cell r="Q1244">
            <v>503</v>
          </cell>
          <cell r="R1244" t="str">
            <v>Florencia</v>
          </cell>
          <cell r="S1244" t="str">
            <v>CGR</v>
          </cell>
        </row>
        <row r="1245">
          <cell r="A1245">
            <v>13589</v>
          </cell>
          <cell r="B1245" t="str">
            <v>Activo</v>
          </cell>
          <cell r="C1245">
            <v>117040000</v>
          </cell>
          <cell r="D1245">
            <v>73852754.969999999</v>
          </cell>
          <cell r="E1245">
            <v>216</v>
          </cell>
          <cell r="F1245">
            <v>505</v>
          </cell>
          <cell r="G1245">
            <v>47</v>
          </cell>
          <cell r="H1245">
            <v>762683</v>
          </cell>
          <cell r="I1245">
            <v>79878237</v>
          </cell>
          <cell r="J1245" t="str">
            <v>FU</v>
          </cell>
          <cell r="K1245" t="str">
            <v>HÉCTOR JAVIER ÁVILA CAICA</v>
          </cell>
          <cell r="L1245" t="str">
            <v>MENSUAL</v>
          </cell>
          <cell r="M1245">
            <v>43465</v>
          </cell>
          <cell r="N1245">
            <v>41962</v>
          </cell>
          <cell r="O1245" t="str">
            <v>COMPRA CATEGORIA E</v>
          </cell>
          <cell r="P1245" t="str">
            <v>VI</v>
          </cell>
          <cell r="Q1245">
            <v>505</v>
          </cell>
          <cell r="R1245" t="str">
            <v>Bogota</v>
          </cell>
          <cell r="S1245" t="str">
            <v>CGR</v>
          </cell>
        </row>
        <row r="1246">
          <cell r="A1246">
            <v>13576</v>
          </cell>
          <cell r="B1246" t="str">
            <v>Activo</v>
          </cell>
          <cell r="C1246">
            <v>57541926</v>
          </cell>
          <cell r="D1246">
            <v>53964496.270000003</v>
          </cell>
          <cell r="E1246">
            <v>300</v>
          </cell>
          <cell r="F1246">
            <v>507</v>
          </cell>
          <cell r="G1246">
            <v>11</v>
          </cell>
          <cell r="H1246">
            <v>285040</v>
          </cell>
          <cell r="I1246">
            <v>51901981</v>
          </cell>
          <cell r="J1246" t="str">
            <v>FU</v>
          </cell>
          <cell r="K1246" t="str">
            <v>MARISOL MARIN</v>
          </cell>
          <cell r="L1246" t="str">
            <v>MENSUAL</v>
          </cell>
          <cell r="M1246">
            <v>43465</v>
          </cell>
          <cell r="N1246">
            <v>43049</v>
          </cell>
          <cell r="O1246" t="str">
            <v>LIBERACION CATEGORIA A</v>
          </cell>
          <cell r="P1246" t="str">
            <v>VI</v>
          </cell>
          <cell r="Q1246">
            <v>507</v>
          </cell>
          <cell r="R1246" t="str">
            <v>Bogota</v>
          </cell>
          <cell r="S1246" t="str">
            <v>CGR</v>
          </cell>
        </row>
        <row r="1247">
          <cell r="A1247">
            <v>13530</v>
          </cell>
          <cell r="B1247" t="str">
            <v>Activo</v>
          </cell>
          <cell r="C1247">
            <v>25000000</v>
          </cell>
          <cell r="D1247">
            <v>9643861.9399999995</v>
          </cell>
          <cell r="E1247">
            <v>72</v>
          </cell>
          <cell r="F1247">
            <v>522</v>
          </cell>
          <cell r="G1247">
            <v>49</v>
          </cell>
          <cell r="H1247">
            <v>460537</v>
          </cell>
          <cell r="I1247">
            <v>35520214</v>
          </cell>
          <cell r="J1247" t="str">
            <v>FU</v>
          </cell>
          <cell r="K1247" t="str">
            <v>ANA ADELINA DUARTE QUINTERO</v>
          </cell>
          <cell r="L1247" t="str">
            <v>MENSUAL</v>
          </cell>
          <cell r="M1247">
            <v>43465</v>
          </cell>
          <cell r="N1247">
            <v>41921</v>
          </cell>
          <cell r="O1247" t="str">
            <v>VEHICULO  CATEGORIA D</v>
          </cell>
          <cell r="P1247" t="str">
            <v>VH</v>
          </cell>
          <cell r="Q1247">
            <v>522</v>
          </cell>
          <cell r="R1247" t="str">
            <v>Facatativa</v>
          </cell>
          <cell r="S1247" t="str">
            <v>FBS</v>
          </cell>
        </row>
        <row r="1248">
          <cell r="A1248">
            <v>13526</v>
          </cell>
          <cell r="B1248" t="str">
            <v>Activo</v>
          </cell>
          <cell r="C1248">
            <v>45104500</v>
          </cell>
          <cell r="D1248">
            <v>6418535.5</v>
          </cell>
          <cell r="E1248">
            <v>72</v>
          </cell>
          <cell r="F1248">
            <v>522</v>
          </cell>
          <cell r="G1248">
            <v>37</v>
          </cell>
          <cell r="H1248">
            <v>210505</v>
          </cell>
          <cell r="I1248">
            <v>5758278</v>
          </cell>
          <cell r="J1248" t="str">
            <v>FU</v>
          </cell>
          <cell r="K1248" t="str">
            <v>REINALDO CARDENAS DURAN</v>
          </cell>
          <cell r="L1248" t="str">
            <v>MENSUAL</v>
          </cell>
          <cell r="M1248">
            <v>43465</v>
          </cell>
          <cell r="N1248">
            <v>42305</v>
          </cell>
          <cell r="O1248" t="str">
            <v>VEHICULO  CATEGORIA D</v>
          </cell>
          <cell r="P1248" t="str">
            <v>VH</v>
          </cell>
          <cell r="Q1248">
            <v>522</v>
          </cell>
          <cell r="R1248" t="str">
            <v>Bogota</v>
          </cell>
          <cell r="S1248" t="str">
            <v>CGR</v>
          </cell>
        </row>
        <row r="1249">
          <cell r="A1249">
            <v>13518</v>
          </cell>
          <cell r="B1249" t="str">
            <v>Activo</v>
          </cell>
          <cell r="C1249">
            <v>53777412</v>
          </cell>
          <cell r="D1249">
            <v>45803716.859999999</v>
          </cell>
          <cell r="E1249">
            <v>300</v>
          </cell>
          <cell r="F1249">
            <v>501</v>
          </cell>
          <cell r="G1249">
            <v>22</v>
          </cell>
          <cell r="H1249">
            <v>248849</v>
          </cell>
          <cell r="I1249">
            <v>73559409</v>
          </cell>
          <cell r="J1249" t="str">
            <v>FU</v>
          </cell>
          <cell r="K1249" t="str">
            <v>ANTONIO MANUEL CASTILLA BARRAZA</v>
          </cell>
          <cell r="L1249" t="str">
            <v>MENSUAL</v>
          </cell>
          <cell r="M1249">
            <v>43465</v>
          </cell>
          <cell r="N1249">
            <v>42730</v>
          </cell>
          <cell r="O1249" t="str">
            <v>COMPRA CATEGORIA A</v>
          </cell>
          <cell r="P1249" t="str">
            <v>VI</v>
          </cell>
          <cell r="Q1249">
            <v>501</v>
          </cell>
          <cell r="R1249" t="str">
            <v>Cartagena</v>
          </cell>
          <cell r="S1249" t="str">
            <v>CGR</v>
          </cell>
        </row>
        <row r="1250">
          <cell r="A1250">
            <v>13513</v>
          </cell>
          <cell r="B1250" t="str">
            <v>Activo</v>
          </cell>
          <cell r="C1250">
            <v>105336000</v>
          </cell>
          <cell r="D1250">
            <v>55374425.710000001</v>
          </cell>
          <cell r="E1250">
            <v>240</v>
          </cell>
          <cell r="F1250">
            <v>504</v>
          </cell>
          <cell r="G1250">
            <v>44</v>
          </cell>
          <cell r="H1250">
            <v>504190</v>
          </cell>
          <cell r="I1250">
            <v>41926456</v>
          </cell>
          <cell r="J1250" t="str">
            <v>FU</v>
          </cell>
          <cell r="K1250" t="str">
            <v>GLORIA PATRICIA MARÍN LONDOÑO</v>
          </cell>
          <cell r="L1250" t="str">
            <v>MENSUAL</v>
          </cell>
          <cell r="M1250">
            <v>43465</v>
          </cell>
          <cell r="N1250">
            <v>42053</v>
          </cell>
          <cell r="O1250" t="str">
            <v>COMPRA  CATEGORIA D</v>
          </cell>
          <cell r="P1250" t="str">
            <v>VI</v>
          </cell>
          <cell r="Q1250">
            <v>504</v>
          </cell>
          <cell r="R1250" t="str">
            <v>Armenia</v>
          </cell>
          <cell r="S1250" t="str">
            <v>CGR</v>
          </cell>
        </row>
        <row r="1251">
          <cell r="A1251">
            <v>13511</v>
          </cell>
          <cell r="B1251" t="str">
            <v>Activo</v>
          </cell>
          <cell r="C1251">
            <v>105000000</v>
          </cell>
          <cell r="D1251">
            <v>87697317.140000001</v>
          </cell>
          <cell r="E1251">
            <v>240</v>
          </cell>
          <cell r="F1251">
            <v>504</v>
          </cell>
          <cell r="G1251">
            <v>22</v>
          </cell>
          <cell r="H1251">
            <v>748297</v>
          </cell>
          <cell r="I1251">
            <v>6818502</v>
          </cell>
          <cell r="J1251" t="str">
            <v>FU</v>
          </cell>
          <cell r="K1251" t="str">
            <v>ANSELMO JOSE BELTRAN BERTEL</v>
          </cell>
          <cell r="L1251" t="str">
            <v>MENSUAL</v>
          </cell>
          <cell r="M1251">
            <v>43465</v>
          </cell>
          <cell r="N1251">
            <v>42718</v>
          </cell>
          <cell r="O1251" t="str">
            <v>COMPRA  CATEGORIA D</v>
          </cell>
          <cell r="P1251" t="str">
            <v>VI</v>
          </cell>
          <cell r="Q1251">
            <v>504</v>
          </cell>
          <cell r="R1251" t="str">
            <v>Sincelejo</v>
          </cell>
          <cell r="S1251" t="str">
            <v>CGR</v>
          </cell>
        </row>
        <row r="1252">
          <cell r="A1252">
            <v>13510</v>
          </cell>
          <cell r="B1252" t="str">
            <v>Activo</v>
          </cell>
          <cell r="C1252">
            <v>25000000</v>
          </cell>
          <cell r="D1252">
            <v>20915795.890000001</v>
          </cell>
          <cell r="E1252">
            <v>300</v>
          </cell>
          <cell r="F1252">
            <v>513</v>
          </cell>
          <cell r="G1252">
            <v>47</v>
          </cell>
          <cell r="H1252">
            <v>120431</v>
          </cell>
          <cell r="I1252">
            <v>41667279</v>
          </cell>
          <cell r="J1252" t="str">
            <v>PEN</v>
          </cell>
          <cell r="K1252" t="str">
            <v>GLORIA INES SAAVEDRA ANGULO</v>
          </cell>
          <cell r="L1252" t="str">
            <v>MENSUAL</v>
          </cell>
          <cell r="M1252">
            <v>43404</v>
          </cell>
          <cell r="N1252">
            <v>41912</v>
          </cell>
          <cell r="O1252" t="str">
            <v>CONSTRUCCION CATEGORIA A</v>
          </cell>
          <cell r="P1252" t="str">
            <v>VI</v>
          </cell>
          <cell r="Q1252">
            <v>513</v>
          </cell>
          <cell r="R1252" t="str">
            <v>Bogota</v>
          </cell>
          <cell r="S1252" t="str">
            <v>FBS</v>
          </cell>
        </row>
        <row r="1253">
          <cell r="A1253">
            <v>13507</v>
          </cell>
          <cell r="B1253" t="str">
            <v>Activo</v>
          </cell>
          <cell r="C1253">
            <v>62069004</v>
          </cell>
          <cell r="D1253">
            <v>36467449.960000001</v>
          </cell>
          <cell r="E1253">
            <v>240</v>
          </cell>
          <cell r="F1253">
            <v>387</v>
          </cell>
          <cell r="G1253">
            <v>95</v>
          </cell>
          <cell r="H1253">
            <v>353994</v>
          </cell>
          <cell r="I1253">
            <v>52167350</v>
          </cell>
          <cell r="J1253" t="str">
            <v>FU</v>
          </cell>
          <cell r="K1253" t="str">
            <v>NELLY YAZMINA SANCHEZ CORENA</v>
          </cell>
          <cell r="L1253" t="str">
            <v>MENSUAL</v>
          </cell>
          <cell r="M1253">
            <v>43465</v>
          </cell>
          <cell r="N1253">
            <v>41724</v>
          </cell>
          <cell r="O1253" t="str">
            <v>COMPRA CATEGORIA C</v>
          </cell>
          <cell r="P1253" t="str">
            <v>VI</v>
          </cell>
          <cell r="Q1253">
            <v>387</v>
          </cell>
          <cell r="R1253" t="str">
            <v>Bogota</v>
          </cell>
          <cell r="S1253" t="str">
            <v>CGR</v>
          </cell>
        </row>
        <row r="1254">
          <cell r="A1254">
            <v>13501</v>
          </cell>
          <cell r="B1254" t="str">
            <v>Activo</v>
          </cell>
          <cell r="C1254">
            <v>21560000</v>
          </cell>
          <cell r="D1254">
            <v>7099735.3399999999</v>
          </cell>
          <cell r="E1254">
            <v>72</v>
          </cell>
          <cell r="F1254">
            <v>519</v>
          </cell>
          <cell r="G1254">
            <v>51</v>
          </cell>
          <cell r="H1254">
            <v>355493</v>
          </cell>
          <cell r="I1254">
            <v>19357766</v>
          </cell>
          <cell r="J1254" t="str">
            <v>FU</v>
          </cell>
          <cell r="K1254" t="str">
            <v>GUSTAVO GOMEZ JIMENEZ</v>
          </cell>
          <cell r="L1254" t="str">
            <v>MENSUAL</v>
          </cell>
          <cell r="M1254">
            <v>43465</v>
          </cell>
          <cell r="N1254">
            <v>41859</v>
          </cell>
          <cell r="O1254" t="str">
            <v>VEHICULO CATEGORIA A</v>
          </cell>
          <cell r="P1254" t="str">
            <v>VH</v>
          </cell>
          <cell r="Q1254">
            <v>519</v>
          </cell>
          <cell r="R1254" t="str">
            <v>Bogota</v>
          </cell>
          <cell r="S1254" t="str">
            <v>FBS</v>
          </cell>
        </row>
        <row r="1255">
          <cell r="A1255">
            <v>13500</v>
          </cell>
          <cell r="B1255" t="str">
            <v>Activo</v>
          </cell>
          <cell r="C1255">
            <v>45104500</v>
          </cell>
          <cell r="D1255">
            <v>26088364.07</v>
          </cell>
          <cell r="E1255">
            <v>72</v>
          </cell>
          <cell r="F1255">
            <v>522</v>
          </cell>
          <cell r="G1255">
            <v>36</v>
          </cell>
          <cell r="H1255">
            <v>834951</v>
          </cell>
          <cell r="I1255">
            <v>34940410</v>
          </cell>
          <cell r="J1255" t="str">
            <v>FU</v>
          </cell>
          <cell r="K1255" t="str">
            <v>ONEIDA ROSA DIAZ VILORIA</v>
          </cell>
          <cell r="L1255" t="str">
            <v>MENSUAL</v>
          </cell>
          <cell r="M1255">
            <v>43465</v>
          </cell>
          <cell r="N1255">
            <v>42317</v>
          </cell>
          <cell r="O1255" t="str">
            <v>VEHICULO  CATEGORIA D</v>
          </cell>
          <cell r="P1255" t="str">
            <v>VH</v>
          </cell>
          <cell r="Q1255">
            <v>522</v>
          </cell>
          <cell r="R1255" t="str">
            <v>Bogota</v>
          </cell>
          <cell r="S1255" t="str">
            <v>CGR</v>
          </cell>
        </row>
        <row r="1256">
          <cell r="A1256">
            <v>13486</v>
          </cell>
          <cell r="B1256" t="str">
            <v>Activo</v>
          </cell>
          <cell r="C1256">
            <v>44352000</v>
          </cell>
          <cell r="D1256">
            <v>32257152.109999999</v>
          </cell>
          <cell r="E1256">
            <v>300</v>
          </cell>
          <cell r="F1256">
            <v>513</v>
          </cell>
          <cell r="G1256">
            <v>84</v>
          </cell>
          <cell r="H1256">
            <v>208309</v>
          </cell>
          <cell r="I1256">
            <v>39653576</v>
          </cell>
          <cell r="J1256" t="str">
            <v>FU</v>
          </cell>
          <cell r="K1256" t="str">
            <v>ANAIDE AGUIRRE</v>
          </cell>
          <cell r="L1256" t="str">
            <v>MENSUAL</v>
          </cell>
          <cell r="M1256">
            <v>43496</v>
          </cell>
          <cell r="N1256">
            <v>42002</v>
          </cell>
          <cell r="O1256" t="str">
            <v>CONSTRUCCION CATEGORIA A</v>
          </cell>
          <cell r="P1256" t="str">
            <v>VI</v>
          </cell>
          <cell r="Q1256">
            <v>513</v>
          </cell>
          <cell r="R1256" t="str">
            <v>Bosa</v>
          </cell>
          <cell r="S1256" t="str">
            <v>FBS</v>
          </cell>
        </row>
        <row r="1257">
          <cell r="A1257">
            <v>13483</v>
          </cell>
          <cell r="B1257" t="str">
            <v>Activo</v>
          </cell>
          <cell r="C1257">
            <v>44352000</v>
          </cell>
          <cell r="D1257">
            <v>32989290.739999998</v>
          </cell>
          <cell r="E1257">
            <v>300</v>
          </cell>
          <cell r="F1257">
            <v>501</v>
          </cell>
          <cell r="G1257">
            <v>37</v>
          </cell>
          <cell r="H1257">
            <v>186562</v>
          </cell>
          <cell r="I1257">
            <v>39722594</v>
          </cell>
          <cell r="J1257" t="str">
            <v>FU</v>
          </cell>
          <cell r="K1257" t="str">
            <v>MARIA FIDELA QUEVEDO CASTRO</v>
          </cell>
          <cell r="L1257" t="str">
            <v>MENSUAL</v>
          </cell>
          <cell r="M1257">
            <v>43465</v>
          </cell>
          <cell r="N1257">
            <v>42258</v>
          </cell>
          <cell r="O1257" t="str">
            <v>COMPRA CATEGORIA A</v>
          </cell>
          <cell r="P1257" t="str">
            <v>VI</v>
          </cell>
          <cell r="Q1257">
            <v>501</v>
          </cell>
          <cell r="R1257" t="str">
            <v>Usme</v>
          </cell>
          <cell r="S1257" t="str">
            <v>FBS</v>
          </cell>
        </row>
        <row r="1258">
          <cell r="A1258">
            <v>13482</v>
          </cell>
          <cell r="B1258" t="str">
            <v>Activo</v>
          </cell>
          <cell r="C1258">
            <v>51896720</v>
          </cell>
          <cell r="D1258">
            <v>34887113.719999999</v>
          </cell>
          <cell r="E1258">
            <v>264</v>
          </cell>
          <cell r="F1258">
            <v>386</v>
          </cell>
          <cell r="G1258">
            <v>53</v>
          </cell>
          <cell r="H1258">
            <v>247380</v>
          </cell>
          <cell r="I1258">
            <v>64518765</v>
          </cell>
          <cell r="J1258" t="str">
            <v>FU</v>
          </cell>
          <cell r="K1258" t="str">
            <v>SIXTA DEL SOCORRO GOMEZ BERRIO</v>
          </cell>
          <cell r="L1258" t="str">
            <v>MENSUAL</v>
          </cell>
          <cell r="M1258">
            <v>43465</v>
          </cell>
          <cell r="N1258">
            <v>41775</v>
          </cell>
          <cell r="O1258" t="str">
            <v>COMPRA CATEGORIA B</v>
          </cell>
          <cell r="P1258" t="str">
            <v>VI</v>
          </cell>
          <cell r="Q1258">
            <v>386</v>
          </cell>
          <cell r="R1258" t="str">
            <v>San Onofre</v>
          </cell>
          <cell r="S1258" t="str">
            <v>FBS</v>
          </cell>
        </row>
        <row r="1259">
          <cell r="A1259">
            <v>13462</v>
          </cell>
          <cell r="B1259" t="str">
            <v>Activo</v>
          </cell>
          <cell r="C1259">
            <v>105336000</v>
          </cell>
          <cell r="D1259">
            <v>54391450.329999998</v>
          </cell>
          <cell r="E1259">
            <v>240</v>
          </cell>
          <cell r="F1259">
            <v>504</v>
          </cell>
          <cell r="G1259">
            <v>44</v>
          </cell>
          <cell r="H1259">
            <v>495569</v>
          </cell>
          <cell r="I1259">
            <v>31521666</v>
          </cell>
          <cell r="J1259" t="str">
            <v>FU</v>
          </cell>
          <cell r="K1259" t="str">
            <v>maria isabel arbelaez lourido</v>
          </cell>
          <cell r="L1259" t="str">
            <v>MENSUAL</v>
          </cell>
          <cell r="M1259">
            <v>43465</v>
          </cell>
          <cell r="N1259">
            <v>42053</v>
          </cell>
          <cell r="O1259" t="str">
            <v>COMPRA  CATEGORIA D</v>
          </cell>
          <cell r="P1259" t="str">
            <v>VI</v>
          </cell>
          <cell r="Q1259">
            <v>504</v>
          </cell>
          <cell r="R1259" t="str">
            <v>Cali</v>
          </cell>
          <cell r="S1259" t="str">
            <v>CGR</v>
          </cell>
        </row>
        <row r="1260">
          <cell r="A1260">
            <v>13459</v>
          </cell>
          <cell r="B1260" t="str">
            <v>Activo</v>
          </cell>
          <cell r="C1260">
            <v>105050505</v>
          </cell>
          <cell r="D1260">
            <v>70567571.239999995</v>
          </cell>
          <cell r="E1260">
            <v>240</v>
          </cell>
          <cell r="F1260">
            <v>504</v>
          </cell>
          <cell r="G1260">
            <v>41</v>
          </cell>
          <cell r="H1260">
            <v>632556</v>
          </cell>
          <cell r="I1260">
            <v>80505415</v>
          </cell>
          <cell r="J1260" t="str">
            <v>FU</v>
          </cell>
          <cell r="K1260" t="str">
            <v>JUAN FELIPE ZULETA PARRA</v>
          </cell>
          <cell r="L1260" t="str">
            <v>MENSUAL</v>
          </cell>
          <cell r="M1260">
            <v>43465</v>
          </cell>
          <cell r="N1260">
            <v>42151</v>
          </cell>
          <cell r="O1260" t="str">
            <v>COMPRA  CATEGORIA D</v>
          </cell>
          <cell r="P1260" t="str">
            <v>VI</v>
          </cell>
          <cell r="Q1260">
            <v>504</v>
          </cell>
          <cell r="R1260" t="str">
            <v>Bogota</v>
          </cell>
          <cell r="S1260" t="str">
            <v>CGR</v>
          </cell>
        </row>
        <row r="1261">
          <cell r="A1261">
            <v>13456</v>
          </cell>
          <cell r="B1261" t="str">
            <v>Activo</v>
          </cell>
          <cell r="C1261">
            <v>110312640</v>
          </cell>
          <cell r="D1261">
            <v>89866411.209999993</v>
          </cell>
          <cell r="E1261">
            <v>240</v>
          </cell>
          <cell r="F1261">
            <v>504</v>
          </cell>
          <cell r="G1261">
            <v>16</v>
          </cell>
          <cell r="H1261">
            <v>758435</v>
          </cell>
          <cell r="I1261">
            <v>19166203</v>
          </cell>
          <cell r="J1261" t="str">
            <v>FU</v>
          </cell>
          <cell r="K1261" t="str">
            <v>JORGE LUIS DIAZ BARBOSA</v>
          </cell>
          <cell r="L1261" t="str">
            <v>MENSUAL</v>
          </cell>
          <cell r="M1261">
            <v>43496</v>
          </cell>
          <cell r="N1261">
            <v>42940</v>
          </cell>
          <cell r="O1261" t="str">
            <v>COMPRA  CATEGORIA D</v>
          </cell>
          <cell r="P1261" t="str">
            <v>VI</v>
          </cell>
          <cell r="Q1261">
            <v>504</v>
          </cell>
          <cell r="R1261" t="str">
            <v>Bogota</v>
          </cell>
          <cell r="S1261" t="str">
            <v>FBS</v>
          </cell>
        </row>
        <row r="1262">
          <cell r="A1262">
            <v>13447</v>
          </cell>
          <cell r="B1262" t="str">
            <v>Activo</v>
          </cell>
          <cell r="C1262">
            <v>60936876</v>
          </cell>
          <cell r="D1262">
            <v>60420885.850000001</v>
          </cell>
          <cell r="E1262">
            <v>300</v>
          </cell>
          <cell r="F1262">
            <v>501</v>
          </cell>
          <cell r="G1262">
            <v>4</v>
          </cell>
          <cell r="H1262">
            <v>313792</v>
          </cell>
          <cell r="I1262">
            <v>51979142</v>
          </cell>
          <cell r="J1262" t="str">
            <v>FU</v>
          </cell>
          <cell r="K1262" t="str">
            <v>NELCY MARLEM GONZALEZ ROMERO</v>
          </cell>
          <cell r="L1262" t="str">
            <v>MENSUAL</v>
          </cell>
          <cell r="M1262">
            <v>43465</v>
          </cell>
          <cell r="N1262">
            <v>43257</v>
          </cell>
          <cell r="O1262" t="str">
            <v>COMPRA CATEGORIA A</v>
          </cell>
          <cell r="P1262" t="str">
            <v>VI</v>
          </cell>
          <cell r="Q1262">
            <v>501</v>
          </cell>
          <cell r="R1262" t="str">
            <v>Bogota</v>
          </cell>
          <cell r="S1262" t="str">
            <v>CGR</v>
          </cell>
        </row>
        <row r="1263">
          <cell r="A1263">
            <v>13415</v>
          </cell>
          <cell r="B1263" t="str">
            <v>Activo</v>
          </cell>
          <cell r="C1263">
            <v>50259300</v>
          </cell>
          <cell r="D1263">
            <v>17187975.670000002</v>
          </cell>
          <cell r="E1263">
            <v>300</v>
          </cell>
          <cell r="F1263">
            <v>501</v>
          </cell>
          <cell r="G1263">
            <v>38</v>
          </cell>
          <cell r="H1263">
            <v>102218</v>
          </cell>
          <cell r="I1263">
            <v>35490360</v>
          </cell>
          <cell r="J1263" t="str">
            <v>FU</v>
          </cell>
          <cell r="K1263" t="str">
            <v>ROSA DELINA LARA NAVARRETE</v>
          </cell>
          <cell r="L1263" t="str">
            <v>MENSUAL</v>
          </cell>
          <cell r="M1263">
            <v>43465</v>
          </cell>
          <cell r="N1263">
            <v>42222</v>
          </cell>
          <cell r="O1263" t="str">
            <v>COMPRA CATEGORIA A</v>
          </cell>
          <cell r="P1263" t="str">
            <v>VI</v>
          </cell>
          <cell r="Q1263">
            <v>501</v>
          </cell>
          <cell r="R1263" t="str">
            <v>Usme</v>
          </cell>
          <cell r="S1263" t="str">
            <v>CGR</v>
          </cell>
        </row>
        <row r="1264">
          <cell r="A1264">
            <v>13414</v>
          </cell>
          <cell r="B1264" t="str">
            <v>Activo</v>
          </cell>
          <cell r="C1264">
            <v>105336000</v>
          </cell>
          <cell r="D1264">
            <v>57975323.829999998</v>
          </cell>
          <cell r="E1264">
            <v>240</v>
          </cell>
          <cell r="F1264">
            <v>504</v>
          </cell>
          <cell r="G1264">
            <v>44</v>
          </cell>
          <cell r="H1264">
            <v>527000</v>
          </cell>
          <cell r="I1264">
            <v>60322572</v>
          </cell>
          <cell r="J1264" t="str">
            <v>FU</v>
          </cell>
          <cell r="K1264" t="str">
            <v>Maritza Arévalo Esteban</v>
          </cell>
          <cell r="L1264" t="str">
            <v>MENSUAL</v>
          </cell>
          <cell r="M1264">
            <v>43465</v>
          </cell>
          <cell r="N1264">
            <v>42044</v>
          </cell>
          <cell r="O1264" t="str">
            <v>COMPRA  CATEGORIA D</v>
          </cell>
          <cell r="P1264" t="str">
            <v>VI</v>
          </cell>
          <cell r="Q1264">
            <v>504</v>
          </cell>
          <cell r="R1264" t="str">
            <v>Cucuta</v>
          </cell>
          <cell r="S1264" t="str">
            <v>CGR</v>
          </cell>
        </row>
        <row r="1265">
          <cell r="A1265">
            <v>13412</v>
          </cell>
          <cell r="B1265" t="str">
            <v>Activo</v>
          </cell>
          <cell r="C1265">
            <v>68368234</v>
          </cell>
          <cell r="D1265">
            <v>52875609.710000001</v>
          </cell>
          <cell r="E1265">
            <v>240</v>
          </cell>
          <cell r="F1265">
            <v>503</v>
          </cell>
          <cell r="G1265">
            <v>33</v>
          </cell>
          <cell r="H1265">
            <v>405357</v>
          </cell>
          <cell r="I1265">
            <v>80826469</v>
          </cell>
          <cell r="J1265" t="str">
            <v>FU</v>
          </cell>
          <cell r="K1265" t="str">
            <v>ROSSWELL RICARDO MEDINA ARCINIEGAS</v>
          </cell>
          <cell r="L1265" t="str">
            <v>MENSUAL</v>
          </cell>
          <cell r="M1265">
            <v>43465</v>
          </cell>
          <cell r="N1265">
            <v>42395</v>
          </cell>
          <cell r="O1265" t="str">
            <v>COMPRA CATEGORIA C</v>
          </cell>
          <cell r="P1265" t="str">
            <v>VI</v>
          </cell>
          <cell r="Q1265">
            <v>503</v>
          </cell>
          <cell r="R1265" t="str">
            <v>Bogota</v>
          </cell>
          <cell r="S1265" t="str">
            <v>FBS</v>
          </cell>
        </row>
        <row r="1266">
          <cell r="A1266">
            <v>13410</v>
          </cell>
          <cell r="B1266" t="str">
            <v>Activo</v>
          </cell>
          <cell r="C1266">
            <v>15400000</v>
          </cell>
          <cell r="D1266">
            <v>3930934.77</v>
          </cell>
          <cell r="E1266">
            <v>72</v>
          </cell>
          <cell r="F1266">
            <v>373</v>
          </cell>
          <cell r="G1266">
            <v>56</v>
          </cell>
          <cell r="H1266">
            <v>252268</v>
          </cell>
          <cell r="I1266">
            <v>19267159</v>
          </cell>
          <cell r="J1266" t="str">
            <v>PEN</v>
          </cell>
          <cell r="K1266" t="str">
            <v>VICTOR FABIO MORA AGUILAR</v>
          </cell>
          <cell r="L1266" t="str">
            <v>MENSUAL</v>
          </cell>
          <cell r="M1266">
            <v>43373</v>
          </cell>
          <cell r="N1266">
            <v>41626</v>
          </cell>
          <cell r="O1266" t="str">
            <v>VEHICULO CATEGORIA A</v>
          </cell>
          <cell r="P1266" t="str">
            <v>VH</v>
          </cell>
          <cell r="Q1266">
            <v>373</v>
          </cell>
          <cell r="R1266" t="str">
            <v>Bogota</v>
          </cell>
          <cell r="S1266" t="str">
            <v>CGR</v>
          </cell>
        </row>
        <row r="1267">
          <cell r="A1267">
            <v>13409</v>
          </cell>
          <cell r="B1267" t="str">
            <v>Activo</v>
          </cell>
          <cell r="C1267">
            <v>27477613</v>
          </cell>
          <cell r="D1267">
            <v>21647903.73</v>
          </cell>
          <cell r="E1267">
            <v>300</v>
          </cell>
          <cell r="F1267">
            <v>385</v>
          </cell>
          <cell r="G1267">
            <v>49</v>
          </cell>
          <cell r="H1267">
            <v>125906</v>
          </cell>
          <cell r="I1267">
            <v>35485451</v>
          </cell>
          <cell r="J1267" t="str">
            <v>PEN</v>
          </cell>
          <cell r="K1267" t="str">
            <v>MARIA AURORA LOPEZ MALAVER</v>
          </cell>
          <cell r="L1267" t="str">
            <v>MENSUAL</v>
          </cell>
          <cell r="M1267">
            <v>43373</v>
          </cell>
          <cell r="N1267">
            <v>41794</v>
          </cell>
          <cell r="O1267" t="str">
            <v>COMPRA CATEGORIA A</v>
          </cell>
          <cell r="P1267" t="str">
            <v>VI</v>
          </cell>
          <cell r="Q1267">
            <v>385</v>
          </cell>
          <cell r="R1267" t="str">
            <v>Bogota</v>
          </cell>
          <cell r="S1267" t="str">
            <v>FBS</v>
          </cell>
        </row>
        <row r="1268">
          <cell r="A1268">
            <v>13407</v>
          </cell>
          <cell r="B1268" t="str">
            <v>Activo</v>
          </cell>
          <cell r="C1268">
            <v>31300000</v>
          </cell>
          <cell r="D1268">
            <v>6227839.4500000002</v>
          </cell>
          <cell r="E1268">
            <v>72</v>
          </cell>
          <cell r="F1268">
            <v>375</v>
          </cell>
          <cell r="G1268">
            <v>60</v>
          </cell>
          <cell r="H1268">
            <v>540330</v>
          </cell>
          <cell r="I1268">
            <v>51600452</v>
          </cell>
          <cell r="J1268" t="str">
            <v>FU</v>
          </cell>
          <cell r="K1268" t="str">
            <v>Gloria Patricia Blanco Porras</v>
          </cell>
          <cell r="L1268" t="str">
            <v>MENSUAL</v>
          </cell>
          <cell r="M1268">
            <v>43465</v>
          </cell>
          <cell r="N1268">
            <v>41607</v>
          </cell>
          <cell r="O1268" t="str">
            <v>VEHICULO CATEGORIA C</v>
          </cell>
          <cell r="P1268" t="str">
            <v>VH</v>
          </cell>
          <cell r="Q1268">
            <v>375</v>
          </cell>
          <cell r="R1268" t="str">
            <v>Bogota</v>
          </cell>
          <cell r="S1268" t="str">
            <v>CGR</v>
          </cell>
        </row>
        <row r="1269">
          <cell r="A1269">
            <v>13391</v>
          </cell>
          <cell r="B1269" t="str">
            <v>Activo</v>
          </cell>
          <cell r="C1269">
            <v>53820237</v>
          </cell>
          <cell r="D1269">
            <v>34754748.390000001</v>
          </cell>
          <cell r="E1269">
            <v>264</v>
          </cell>
          <cell r="F1269">
            <v>386</v>
          </cell>
          <cell r="G1269">
            <v>56</v>
          </cell>
          <cell r="H1269">
            <v>249080</v>
          </cell>
          <cell r="I1269">
            <v>24576153</v>
          </cell>
          <cell r="J1269" t="str">
            <v>FU</v>
          </cell>
          <cell r="K1269" t="str">
            <v>MARTHA LILIANA ALONSO GAVIRIA</v>
          </cell>
          <cell r="L1269" t="str">
            <v>MENSUAL</v>
          </cell>
          <cell r="M1269">
            <v>43465</v>
          </cell>
          <cell r="N1269">
            <v>41687</v>
          </cell>
          <cell r="O1269" t="str">
            <v>COMPRA CATEGORIA B</v>
          </cell>
          <cell r="P1269" t="str">
            <v>VI</v>
          </cell>
          <cell r="Q1269">
            <v>386</v>
          </cell>
          <cell r="R1269" t="str">
            <v>Bogota</v>
          </cell>
          <cell r="S1269" t="str">
            <v>FBS</v>
          </cell>
        </row>
        <row r="1270">
          <cell r="A1270">
            <v>13369</v>
          </cell>
          <cell r="B1270" t="str">
            <v>Activo</v>
          </cell>
          <cell r="C1270">
            <v>89567494</v>
          </cell>
          <cell r="D1270">
            <v>45774878.100000001</v>
          </cell>
          <cell r="E1270">
            <v>240</v>
          </cell>
          <cell r="F1270">
            <v>388</v>
          </cell>
          <cell r="G1270">
            <v>59</v>
          </cell>
          <cell r="H1270">
            <v>433378</v>
          </cell>
          <cell r="I1270">
            <v>396785</v>
          </cell>
          <cell r="J1270" t="str">
            <v>FU</v>
          </cell>
          <cell r="K1270" t="str">
            <v>JAIME MEDELLIN GOMEZ</v>
          </cell>
          <cell r="L1270" t="str">
            <v>MENSUAL</v>
          </cell>
          <cell r="M1270">
            <v>43496</v>
          </cell>
          <cell r="N1270">
            <v>41626</v>
          </cell>
          <cell r="O1270" t="str">
            <v>COMPRA  CATEGORIA D</v>
          </cell>
          <cell r="P1270" t="str">
            <v>VI</v>
          </cell>
          <cell r="Q1270">
            <v>388</v>
          </cell>
          <cell r="R1270" t="str">
            <v>Villavicencio</v>
          </cell>
          <cell r="S1270" t="str">
            <v>CGR</v>
          </cell>
        </row>
        <row r="1271">
          <cell r="A1271">
            <v>13357</v>
          </cell>
          <cell r="B1271" t="str">
            <v>Activo</v>
          </cell>
          <cell r="C1271">
            <v>97053285</v>
          </cell>
          <cell r="D1271">
            <v>58328390.43</v>
          </cell>
          <cell r="E1271">
            <v>216</v>
          </cell>
          <cell r="F1271">
            <v>389</v>
          </cell>
          <cell r="G1271">
            <v>58</v>
          </cell>
          <cell r="H1271">
            <v>624895</v>
          </cell>
          <cell r="I1271">
            <v>40442154</v>
          </cell>
          <cell r="J1271" t="str">
            <v>FU</v>
          </cell>
          <cell r="K1271" t="str">
            <v>ROSA HELENA CALDERON ROJAS</v>
          </cell>
          <cell r="L1271" t="str">
            <v>MENSUAL</v>
          </cell>
          <cell r="M1271">
            <v>43465</v>
          </cell>
          <cell r="N1271">
            <v>41614</v>
          </cell>
          <cell r="O1271" t="str">
            <v>COMPRA CATEGORIA E</v>
          </cell>
          <cell r="P1271" t="str">
            <v>VI</v>
          </cell>
          <cell r="Q1271">
            <v>389</v>
          </cell>
          <cell r="R1271" t="str">
            <v>Bogota</v>
          </cell>
          <cell r="S1271" t="str">
            <v>FBS</v>
          </cell>
        </row>
        <row r="1272">
          <cell r="A1272">
            <v>13327</v>
          </cell>
          <cell r="B1272" t="str">
            <v>Activo</v>
          </cell>
          <cell r="C1272">
            <v>92929293</v>
          </cell>
          <cell r="D1272">
            <v>70528369.780000001</v>
          </cell>
          <cell r="E1272">
            <v>240</v>
          </cell>
          <cell r="F1272">
            <v>504</v>
          </cell>
          <cell r="G1272">
            <v>45</v>
          </cell>
          <cell r="H1272">
            <v>636557</v>
          </cell>
          <cell r="I1272">
            <v>91507358</v>
          </cell>
          <cell r="J1272" t="str">
            <v>FU</v>
          </cell>
          <cell r="K1272" t="str">
            <v>EMIRO CACERES GONZALEZ</v>
          </cell>
          <cell r="L1272" t="str">
            <v>MENSUAL</v>
          </cell>
          <cell r="M1272">
            <v>43496</v>
          </cell>
          <cell r="N1272">
            <v>42044</v>
          </cell>
          <cell r="O1272" t="str">
            <v>COMPRA  CATEGORIA D</v>
          </cell>
          <cell r="P1272" t="str">
            <v>VI</v>
          </cell>
          <cell r="Q1272">
            <v>504</v>
          </cell>
          <cell r="R1272" t="str">
            <v>Pereira</v>
          </cell>
          <cell r="S1272" t="str">
            <v>CGR</v>
          </cell>
        </row>
        <row r="1273">
          <cell r="A1273">
            <v>13322</v>
          </cell>
          <cell r="B1273" t="str">
            <v>Activo</v>
          </cell>
          <cell r="C1273">
            <v>26500000</v>
          </cell>
          <cell r="D1273">
            <v>19053536.98</v>
          </cell>
          <cell r="E1273">
            <v>72</v>
          </cell>
          <cell r="F1273">
            <v>522</v>
          </cell>
          <cell r="G1273">
            <v>25</v>
          </cell>
          <cell r="H1273">
            <v>486515</v>
          </cell>
          <cell r="I1273">
            <v>21003375</v>
          </cell>
          <cell r="J1273" t="str">
            <v>FU</v>
          </cell>
          <cell r="K1273" t="str">
            <v>ANA LUCIA MELGAREJO AREVALO</v>
          </cell>
          <cell r="L1273" t="str">
            <v>MENSUAL</v>
          </cell>
          <cell r="M1273">
            <v>43465</v>
          </cell>
          <cell r="N1273">
            <v>42664</v>
          </cell>
          <cell r="O1273" t="str">
            <v>VEHICULO  CATEGORIA D</v>
          </cell>
          <cell r="P1273" t="str">
            <v>VH</v>
          </cell>
          <cell r="Q1273">
            <v>522</v>
          </cell>
          <cell r="R1273" t="str">
            <v>Bogota</v>
          </cell>
          <cell r="S1273" t="str">
            <v>CGR</v>
          </cell>
        </row>
        <row r="1274">
          <cell r="A1274">
            <v>13309</v>
          </cell>
          <cell r="B1274" t="str">
            <v>Activo</v>
          </cell>
          <cell r="C1274">
            <v>113344000</v>
          </cell>
          <cell r="D1274">
            <v>82397114.269999996</v>
          </cell>
          <cell r="E1274">
            <v>216</v>
          </cell>
          <cell r="F1274">
            <v>505</v>
          </cell>
          <cell r="G1274">
            <v>46</v>
          </cell>
          <cell r="H1274">
            <v>845305</v>
          </cell>
          <cell r="I1274">
            <v>79160108</v>
          </cell>
          <cell r="J1274" t="str">
            <v>FU</v>
          </cell>
          <cell r="K1274" t="str">
            <v>Luis Alejandro Rodrìguez Aguilar</v>
          </cell>
          <cell r="L1274" t="str">
            <v>MENSUAL</v>
          </cell>
          <cell r="M1274">
            <v>43465</v>
          </cell>
          <cell r="N1274">
            <v>41983</v>
          </cell>
          <cell r="O1274" t="str">
            <v>COMPRA CATEGORIA E</v>
          </cell>
          <cell r="P1274" t="str">
            <v>VI</v>
          </cell>
          <cell r="Q1274">
            <v>505</v>
          </cell>
          <cell r="R1274" t="str">
            <v>Bogota</v>
          </cell>
          <cell r="S1274" t="str">
            <v>CGR</v>
          </cell>
        </row>
        <row r="1275">
          <cell r="A1275">
            <v>13308</v>
          </cell>
          <cell r="B1275" t="str">
            <v>Activo</v>
          </cell>
          <cell r="C1275">
            <v>66666667</v>
          </cell>
          <cell r="D1275">
            <v>50088030.960000001</v>
          </cell>
          <cell r="E1275">
            <v>240</v>
          </cell>
          <cell r="F1275">
            <v>503</v>
          </cell>
          <cell r="G1275">
            <v>40</v>
          </cell>
          <cell r="H1275">
            <v>392242</v>
          </cell>
          <cell r="I1275">
            <v>37279372</v>
          </cell>
          <cell r="J1275" t="str">
            <v>FU</v>
          </cell>
          <cell r="K1275" t="str">
            <v>DORIS PRIETO MARIÑO</v>
          </cell>
          <cell r="L1275" t="str">
            <v>MENSUAL</v>
          </cell>
          <cell r="M1275">
            <v>43465</v>
          </cell>
          <cell r="N1275">
            <v>42171</v>
          </cell>
          <cell r="O1275" t="str">
            <v>COMPRA CATEGORIA C</v>
          </cell>
          <cell r="P1275" t="str">
            <v>VI</v>
          </cell>
          <cell r="Q1275">
            <v>503</v>
          </cell>
          <cell r="R1275" t="str">
            <v>Bogota</v>
          </cell>
          <cell r="S1275" t="str">
            <v>FBS</v>
          </cell>
        </row>
        <row r="1276">
          <cell r="A1276">
            <v>13307</v>
          </cell>
          <cell r="B1276" t="str">
            <v>Activo</v>
          </cell>
          <cell r="C1276">
            <v>70224000</v>
          </cell>
          <cell r="D1276">
            <v>46375023.259999998</v>
          </cell>
          <cell r="E1276">
            <v>240</v>
          </cell>
          <cell r="F1276">
            <v>503</v>
          </cell>
          <cell r="G1276">
            <v>44</v>
          </cell>
          <cell r="H1276">
            <v>369103</v>
          </cell>
          <cell r="I1276">
            <v>52161036</v>
          </cell>
          <cell r="J1276" t="str">
            <v>FU</v>
          </cell>
          <cell r="K1276" t="str">
            <v>MARIA ANGELICA MARTINEZ ALBARRACIN</v>
          </cell>
          <cell r="L1276" t="str">
            <v>MENSUAL</v>
          </cell>
          <cell r="M1276">
            <v>43496</v>
          </cell>
          <cell r="N1276">
            <v>42088</v>
          </cell>
          <cell r="O1276" t="str">
            <v>COMPRA CATEGORIA C</v>
          </cell>
          <cell r="P1276" t="str">
            <v>VI</v>
          </cell>
          <cell r="Q1276">
            <v>503</v>
          </cell>
          <cell r="R1276" t="str">
            <v>Bogota</v>
          </cell>
          <cell r="S1276" t="str">
            <v>FBS</v>
          </cell>
        </row>
        <row r="1277">
          <cell r="A1277">
            <v>13306</v>
          </cell>
          <cell r="B1277" t="str">
            <v>Activo</v>
          </cell>
          <cell r="C1277">
            <v>82734480</v>
          </cell>
          <cell r="D1277">
            <v>68570134.219999999</v>
          </cell>
          <cell r="E1277">
            <v>240</v>
          </cell>
          <cell r="F1277">
            <v>503</v>
          </cell>
          <cell r="G1277">
            <v>26</v>
          </cell>
          <cell r="H1277">
            <v>514546</v>
          </cell>
          <cell r="I1277">
            <v>41799245</v>
          </cell>
          <cell r="J1277" t="str">
            <v>FU</v>
          </cell>
          <cell r="K1277" t="str">
            <v>DORIS MARIA MORENO TRIVIÑO</v>
          </cell>
          <cell r="L1277" t="str">
            <v>MENSUAL</v>
          </cell>
          <cell r="M1277">
            <v>43496</v>
          </cell>
          <cell r="N1277">
            <v>42626</v>
          </cell>
          <cell r="O1277" t="str">
            <v>COMPRA CATEGORIA C</v>
          </cell>
          <cell r="P1277" t="str">
            <v>VI</v>
          </cell>
          <cell r="Q1277">
            <v>503</v>
          </cell>
          <cell r="R1277" t="str">
            <v>Bogota</v>
          </cell>
          <cell r="S1277" t="str">
            <v>FBS</v>
          </cell>
        </row>
        <row r="1278">
          <cell r="A1278">
            <v>13260</v>
          </cell>
          <cell r="B1278" t="str">
            <v>Activo</v>
          </cell>
          <cell r="C1278">
            <v>41500000</v>
          </cell>
          <cell r="D1278">
            <v>33786762.07</v>
          </cell>
          <cell r="E1278">
            <v>72</v>
          </cell>
          <cell r="F1278">
            <v>522</v>
          </cell>
          <cell r="G1278">
            <v>17</v>
          </cell>
          <cell r="H1278">
            <v>759121</v>
          </cell>
          <cell r="I1278">
            <v>51912783</v>
          </cell>
          <cell r="J1278" t="str">
            <v>FU</v>
          </cell>
          <cell r="K1278" t="str">
            <v>LETY HERNÁNDEZ GUEVARA</v>
          </cell>
          <cell r="L1278" t="str">
            <v>MENSUAL</v>
          </cell>
          <cell r="M1278">
            <v>43465</v>
          </cell>
          <cell r="N1278">
            <v>42909</v>
          </cell>
          <cell r="O1278" t="str">
            <v>VEHICULO  CATEGORIA D</v>
          </cell>
          <cell r="P1278" t="str">
            <v>VH</v>
          </cell>
          <cell r="Q1278">
            <v>522</v>
          </cell>
          <cell r="R1278" t="str">
            <v>Bogota</v>
          </cell>
          <cell r="S1278" t="str">
            <v>CGR</v>
          </cell>
        </row>
        <row r="1279">
          <cell r="A1279">
            <v>13244</v>
          </cell>
          <cell r="B1279" t="str">
            <v>Activo</v>
          </cell>
          <cell r="C1279">
            <v>65656566</v>
          </cell>
          <cell r="D1279">
            <v>37209737.399999999</v>
          </cell>
          <cell r="E1279">
            <v>240</v>
          </cell>
          <cell r="F1279">
            <v>503</v>
          </cell>
          <cell r="G1279">
            <v>39</v>
          </cell>
          <cell r="H1279">
            <v>293363</v>
          </cell>
          <cell r="I1279">
            <v>51858713</v>
          </cell>
          <cell r="J1279" t="str">
            <v>FU</v>
          </cell>
          <cell r="K1279" t="str">
            <v>MARISELA BULLA GARZON</v>
          </cell>
          <cell r="L1279" t="str">
            <v>MENSUAL</v>
          </cell>
          <cell r="M1279">
            <v>43496</v>
          </cell>
          <cell r="N1279">
            <v>42240</v>
          </cell>
          <cell r="O1279" t="str">
            <v>COMPRA CATEGORIA C</v>
          </cell>
          <cell r="P1279" t="str">
            <v>VI</v>
          </cell>
          <cell r="Q1279">
            <v>503</v>
          </cell>
          <cell r="R1279" t="str">
            <v>Bogota</v>
          </cell>
          <cell r="S1279" t="str">
            <v>FBS</v>
          </cell>
        </row>
        <row r="1280">
          <cell r="A1280">
            <v>13242</v>
          </cell>
          <cell r="B1280" t="str">
            <v>Activo</v>
          </cell>
          <cell r="C1280">
            <v>77218848</v>
          </cell>
          <cell r="D1280">
            <v>59623781.259999998</v>
          </cell>
          <cell r="E1280">
            <v>240</v>
          </cell>
          <cell r="F1280">
            <v>503</v>
          </cell>
          <cell r="G1280">
            <v>22</v>
          </cell>
          <cell r="H1280">
            <v>443866</v>
          </cell>
          <cell r="I1280">
            <v>9264919</v>
          </cell>
          <cell r="J1280" t="str">
            <v>FU</v>
          </cell>
          <cell r="K1280" t="str">
            <v>BERNARDINO MONTENEGRO PEDROZO</v>
          </cell>
          <cell r="L1280" t="str">
            <v>MENSUAL</v>
          </cell>
          <cell r="M1280">
            <v>43465</v>
          </cell>
          <cell r="N1280">
            <v>42718</v>
          </cell>
          <cell r="O1280" t="str">
            <v>COMPRA CATEGORIA C</v>
          </cell>
          <cell r="P1280" t="str">
            <v>VI</v>
          </cell>
          <cell r="Q1280">
            <v>503</v>
          </cell>
          <cell r="R1280" t="str">
            <v>Bogota</v>
          </cell>
          <cell r="S1280" t="str">
            <v>CGR</v>
          </cell>
        </row>
        <row r="1281">
          <cell r="A1281">
            <v>13230</v>
          </cell>
          <cell r="B1281" t="str">
            <v>Activo</v>
          </cell>
          <cell r="C1281">
            <v>53535354</v>
          </cell>
          <cell r="D1281">
            <v>46416888.119999997</v>
          </cell>
          <cell r="E1281">
            <v>240</v>
          </cell>
          <cell r="F1281">
            <v>393</v>
          </cell>
          <cell r="G1281">
            <v>11</v>
          </cell>
          <cell r="H1281">
            <v>441339</v>
          </cell>
          <cell r="I1281">
            <v>79861859</v>
          </cell>
          <cell r="J1281" t="str">
            <v>XF</v>
          </cell>
          <cell r="K1281" t="str">
            <v>JHON JAIRO CASTILLO RODRIGUEZ</v>
          </cell>
          <cell r="L1281" t="str">
            <v>MENSUAL</v>
          </cell>
          <cell r="M1281">
            <v>41912</v>
          </cell>
          <cell r="N1281">
            <v>41507</v>
          </cell>
          <cell r="O1281" t="str">
            <v>EXF-COMPRA  EXFUNC CATEGORIA C</v>
          </cell>
          <cell r="P1281" t="str">
            <v>VI</v>
          </cell>
          <cell r="Q1281">
            <v>393</v>
          </cell>
          <cell r="R1281" t="str">
            <v>Bogota</v>
          </cell>
          <cell r="S1281" t="str">
            <v>EXF</v>
          </cell>
        </row>
        <row r="1282">
          <cell r="A1282">
            <v>13228</v>
          </cell>
          <cell r="B1282" t="str">
            <v>Activo</v>
          </cell>
          <cell r="C1282">
            <v>74747475</v>
          </cell>
          <cell r="D1282">
            <v>59762854.460000001</v>
          </cell>
          <cell r="E1282">
            <v>240</v>
          </cell>
          <cell r="F1282">
            <v>394</v>
          </cell>
          <cell r="G1282">
            <v>76</v>
          </cell>
          <cell r="H1282">
            <v>721026</v>
          </cell>
          <cell r="I1282">
            <v>51943906</v>
          </cell>
          <cell r="J1282" t="str">
            <v>XF</v>
          </cell>
          <cell r="K1282" t="str">
            <v>ALIX ROCIO GARCIA CASTILLO</v>
          </cell>
          <cell r="L1282" t="str">
            <v>MENSUAL</v>
          </cell>
          <cell r="M1282">
            <v>43343</v>
          </cell>
          <cell r="N1282">
            <v>41498</v>
          </cell>
          <cell r="O1282" t="str">
            <v>EXF-COMPRA  EXFUNC CATEGORIA D</v>
          </cell>
          <cell r="P1282" t="str">
            <v>VI</v>
          </cell>
          <cell r="Q1282">
            <v>394</v>
          </cell>
          <cell r="R1282" t="str">
            <v>Bogota</v>
          </cell>
          <cell r="S1282" t="str">
            <v>EXF</v>
          </cell>
        </row>
        <row r="1283">
          <cell r="A1283">
            <v>13227</v>
          </cell>
          <cell r="B1283" t="str">
            <v>Activo</v>
          </cell>
          <cell r="C1283">
            <v>56248806</v>
          </cell>
          <cell r="D1283">
            <v>43299762.189999998</v>
          </cell>
          <cell r="E1283">
            <v>264</v>
          </cell>
          <cell r="F1283">
            <v>386</v>
          </cell>
          <cell r="G1283">
            <v>59</v>
          </cell>
          <cell r="H1283">
            <v>311311</v>
          </cell>
          <cell r="I1283">
            <v>51657109</v>
          </cell>
          <cell r="J1283" t="str">
            <v>PEN</v>
          </cell>
          <cell r="K1283" t="str">
            <v>MARTHA NIDIA ARBOLEDA BERNAL</v>
          </cell>
          <cell r="L1283" t="str">
            <v>MENSUAL</v>
          </cell>
          <cell r="M1283">
            <v>43373</v>
          </cell>
          <cell r="N1283">
            <v>41507</v>
          </cell>
          <cell r="O1283" t="str">
            <v>COMPRA CATEGORIA B</v>
          </cell>
          <cell r="P1283" t="str">
            <v>VI</v>
          </cell>
          <cell r="Q1283">
            <v>386</v>
          </cell>
          <cell r="R1283" t="str">
            <v>Flandes</v>
          </cell>
          <cell r="S1283" t="str">
            <v>FBS</v>
          </cell>
        </row>
        <row r="1284">
          <cell r="A1284">
            <v>13190</v>
          </cell>
          <cell r="B1284" t="str">
            <v>Activo</v>
          </cell>
          <cell r="C1284">
            <v>105336000</v>
          </cell>
          <cell r="D1284">
            <v>71446060.680000007</v>
          </cell>
          <cell r="E1284">
            <v>240</v>
          </cell>
          <cell r="F1284">
            <v>504</v>
          </cell>
          <cell r="G1284">
            <v>44</v>
          </cell>
          <cell r="H1284">
            <v>645143</v>
          </cell>
          <cell r="I1284">
            <v>29488999</v>
          </cell>
          <cell r="J1284" t="str">
            <v>FU</v>
          </cell>
          <cell r="K1284" t="str">
            <v>MARIA JENNY ECHEVERRI TROCHEZ</v>
          </cell>
          <cell r="L1284" t="str">
            <v>MENSUAL</v>
          </cell>
          <cell r="M1284">
            <v>43465</v>
          </cell>
          <cell r="N1284">
            <v>42044</v>
          </cell>
          <cell r="O1284" t="str">
            <v>COMPRA  CATEGORIA D</v>
          </cell>
          <cell r="P1284" t="str">
            <v>VI</v>
          </cell>
          <cell r="Q1284">
            <v>504</v>
          </cell>
          <cell r="R1284" t="str">
            <v>Palmira</v>
          </cell>
          <cell r="S1284" t="str">
            <v>CGR</v>
          </cell>
        </row>
        <row r="1285">
          <cell r="A1285">
            <v>13189</v>
          </cell>
          <cell r="B1285" t="str">
            <v>Activo</v>
          </cell>
          <cell r="C1285">
            <v>72167200</v>
          </cell>
          <cell r="D1285">
            <v>29897919.420000002</v>
          </cell>
          <cell r="E1285">
            <v>240</v>
          </cell>
          <cell r="F1285">
            <v>503</v>
          </cell>
          <cell r="G1285">
            <v>30</v>
          </cell>
          <cell r="H1285">
            <v>233488</v>
          </cell>
          <cell r="I1285">
            <v>64552602</v>
          </cell>
          <cell r="J1285" t="str">
            <v>FU</v>
          </cell>
          <cell r="K1285" t="str">
            <v>VILMA ROSA PACHECO TORRES</v>
          </cell>
          <cell r="L1285" t="str">
            <v>MENSUAL</v>
          </cell>
          <cell r="M1285">
            <v>43465</v>
          </cell>
          <cell r="N1285">
            <v>42468</v>
          </cell>
          <cell r="O1285" t="str">
            <v>COMPRA CATEGORIA C</v>
          </cell>
          <cell r="P1285" t="str">
            <v>VI</v>
          </cell>
          <cell r="Q1285">
            <v>503</v>
          </cell>
          <cell r="R1285" t="str">
            <v>Sincelejo</v>
          </cell>
          <cell r="S1285" t="str">
            <v>CGR</v>
          </cell>
        </row>
        <row r="1286">
          <cell r="A1286">
            <v>13180</v>
          </cell>
          <cell r="B1286" t="str">
            <v>Activo</v>
          </cell>
          <cell r="C1286">
            <v>85000000</v>
          </cell>
          <cell r="D1286">
            <v>70856809.560000002</v>
          </cell>
          <cell r="E1286">
            <v>240</v>
          </cell>
          <cell r="F1286">
            <v>504</v>
          </cell>
          <cell r="G1286">
            <v>11</v>
          </cell>
          <cell r="H1286">
            <v>591653</v>
          </cell>
          <cell r="I1286">
            <v>6759965</v>
          </cell>
          <cell r="J1286" t="str">
            <v>FU</v>
          </cell>
          <cell r="K1286" t="str">
            <v>RAFAEL HIPOLITO BERNAL BERNAL</v>
          </cell>
          <cell r="L1286" t="str">
            <v>MENSUAL</v>
          </cell>
          <cell r="M1286">
            <v>43465</v>
          </cell>
          <cell r="N1286">
            <v>43047</v>
          </cell>
          <cell r="O1286" t="str">
            <v>COMPRA  CATEGORIA D</v>
          </cell>
          <cell r="P1286" t="str">
            <v>VI</v>
          </cell>
          <cell r="Q1286">
            <v>504</v>
          </cell>
          <cell r="R1286" t="str">
            <v>Tunja</v>
          </cell>
          <cell r="S1286" t="str">
            <v>CGR</v>
          </cell>
        </row>
        <row r="1287">
          <cell r="A1287">
            <v>13178</v>
          </cell>
          <cell r="B1287" t="str">
            <v>Activo</v>
          </cell>
          <cell r="C1287">
            <v>48048000</v>
          </cell>
          <cell r="D1287">
            <v>31294149.699999999</v>
          </cell>
          <cell r="E1287">
            <v>300</v>
          </cell>
          <cell r="F1287">
            <v>501</v>
          </cell>
          <cell r="G1287">
            <v>48</v>
          </cell>
          <cell r="H1287">
            <v>182999</v>
          </cell>
          <cell r="I1287">
            <v>79432769</v>
          </cell>
          <cell r="J1287" t="str">
            <v>FU</v>
          </cell>
          <cell r="K1287" t="str">
            <v>MANUEL ROBERTO RINCON MORENO</v>
          </cell>
          <cell r="L1287" t="str">
            <v>MENSUAL</v>
          </cell>
          <cell r="M1287">
            <v>43465</v>
          </cell>
          <cell r="N1287">
            <v>41940</v>
          </cell>
          <cell r="O1287" t="str">
            <v>COMPRA CATEGORIA A</v>
          </cell>
          <cell r="P1287" t="str">
            <v>VI</v>
          </cell>
          <cell r="Q1287">
            <v>501</v>
          </cell>
          <cell r="R1287" t="str">
            <v>Flandes</v>
          </cell>
          <cell r="S1287" t="str">
            <v>CGR</v>
          </cell>
        </row>
        <row r="1288">
          <cell r="A1288">
            <v>13171</v>
          </cell>
          <cell r="B1288" t="str">
            <v>Activo</v>
          </cell>
          <cell r="C1288">
            <v>27780000</v>
          </cell>
          <cell r="D1288">
            <v>9852168.6400000006</v>
          </cell>
          <cell r="E1288">
            <v>72</v>
          </cell>
          <cell r="F1288">
            <v>522</v>
          </cell>
          <cell r="G1288">
            <v>51</v>
          </cell>
          <cell r="H1288">
            <v>510810</v>
          </cell>
          <cell r="I1288">
            <v>13255990</v>
          </cell>
          <cell r="J1288" t="str">
            <v>FU</v>
          </cell>
          <cell r="K1288" t="str">
            <v>ELKIN OMAR WILCHES SANCHEZ</v>
          </cell>
          <cell r="L1288" t="str">
            <v>MENSUAL</v>
          </cell>
          <cell r="M1288">
            <v>43465</v>
          </cell>
          <cell r="N1288">
            <v>41866</v>
          </cell>
          <cell r="O1288" t="str">
            <v>VEHICULO  CATEGORIA D</v>
          </cell>
          <cell r="P1288" t="str">
            <v>VH</v>
          </cell>
          <cell r="Q1288">
            <v>522</v>
          </cell>
          <cell r="R1288" t="str">
            <v>Floridablanca</v>
          </cell>
          <cell r="S1288" t="str">
            <v>CGR</v>
          </cell>
        </row>
        <row r="1289">
          <cell r="A1289">
            <v>13164</v>
          </cell>
          <cell r="B1289" t="str">
            <v>Activo</v>
          </cell>
          <cell r="C1289">
            <v>27990000</v>
          </cell>
          <cell r="D1289">
            <v>10541091.92</v>
          </cell>
          <cell r="E1289">
            <v>72</v>
          </cell>
          <cell r="F1289">
            <v>523</v>
          </cell>
          <cell r="G1289">
            <v>50</v>
          </cell>
          <cell r="H1289">
            <v>528311</v>
          </cell>
          <cell r="I1289">
            <v>42204267</v>
          </cell>
          <cell r="J1289" t="str">
            <v>FU</v>
          </cell>
          <cell r="K1289" t="str">
            <v>ALBA ROSA VELILLA CUELLO</v>
          </cell>
          <cell r="L1289" t="str">
            <v>MENSUAL</v>
          </cell>
          <cell r="M1289">
            <v>43465</v>
          </cell>
          <cell r="N1289">
            <v>41900</v>
          </cell>
          <cell r="O1289" t="str">
            <v>VEHICULO CATEGORIA E</v>
          </cell>
          <cell r="P1289" t="str">
            <v>VH</v>
          </cell>
          <cell r="Q1289">
            <v>523</v>
          </cell>
          <cell r="R1289" t="str">
            <v>Sincelejo</v>
          </cell>
          <cell r="S1289" t="str">
            <v>CGR</v>
          </cell>
        </row>
        <row r="1290">
          <cell r="A1290">
            <v>13146</v>
          </cell>
          <cell r="B1290" t="str">
            <v>Activo</v>
          </cell>
          <cell r="C1290">
            <v>31000000</v>
          </cell>
          <cell r="D1290">
            <v>4451199.9000000004</v>
          </cell>
          <cell r="E1290">
            <v>72</v>
          </cell>
          <cell r="F1290">
            <v>377</v>
          </cell>
          <cell r="G1290">
            <v>64</v>
          </cell>
          <cell r="H1290">
            <v>578308</v>
          </cell>
          <cell r="I1290">
            <v>19319192</v>
          </cell>
          <cell r="J1290" t="str">
            <v>FU</v>
          </cell>
          <cell r="K1290" t="str">
            <v>LUIS ALBERTO TORRES SALGADO</v>
          </cell>
          <cell r="L1290" t="str">
            <v>MENSUAL</v>
          </cell>
          <cell r="M1290">
            <v>43465</v>
          </cell>
          <cell r="N1290">
            <v>41466</v>
          </cell>
          <cell r="O1290" t="str">
            <v>VEHICULO CATEGORIA E</v>
          </cell>
          <cell r="P1290" t="str">
            <v>VH</v>
          </cell>
          <cell r="Q1290">
            <v>377</v>
          </cell>
          <cell r="R1290" t="str">
            <v>Bogota</v>
          </cell>
          <cell r="S1290" t="str">
            <v>CGR</v>
          </cell>
        </row>
        <row r="1291">
          <cell r="A1291">
            <v>13141</v>
          </cell>
          <cell r="B1291" t="str">
            <v>Activo</v>
          </cell>
          <cell r="C1291">
            <v>27668000</v>
          </cell>
          <cell r="D1291">
            <v>3488566.38</v>
          </cell>
          <cell r="E1291">
            <v>72</v>
          </cell>
          <cell r="F1291">
            <v>377</v>
          </cell>
          <cell r="G1291">
            <v>65</v>
          </cell>
          <cell r="H1291">
            <v>515785</v>
          </cell>
          <cell r="I1291">
            <v>79202097</v>
          </cell>
          <cell r="J1291" t="str">
            <v>FU</v>
          </cell>
          <cell r="K1291" t="str">
            <v>Pedro Antonio Tinjacá Guerrero</v>
          </cell>
          <cell r="L1291" t="str">
            <v>MENSUAL</v>
          </cell>
          <cell r="M1291">
            <v>43465</v>
          </cell>
          <cell r="N1291">
            <v>41449</v>
          </cell>
          <cell r="O1291" t="str">
            <v>VEHICULO CATEGORIA E</v>
          </cell>
          <cell r="P1291" t="str">
            <v>VH</v>
          </cell>
          <cell r="Q1291">
            <v>377</v>
          </cell>
          <cell r="R1291" t="str">
            <v>Soacha</v>
          </cell>
          <cell r="S1291" t="str">
            <v>CGR</v>
          </cell>
        </row>
        <row r="1292">
          <cell r="A1292">
            <v>13138</v>
          </cell>
          <cell r="B1292" t="str">
            <v>Activo</v>
          </cell>
          <cell r="C1292">
            <v>24891000</v>
          </cell>
          <cell r="D1292">
            <v>10369885.880000001</v>
          </cell>
          <cell r="E1292">
            <v>72</v>
          </cell>
          <cell r="F1292">
            <v>522</v>
          </cell>
          <cell r="G1292">
            <v>47</v>
          </cell>
          <cell r="H1292">
            <v>458546</v>
          </cell>
          <cell r="I1292">
            <v>30291330</v>
          </cell>
          <cell r="J1292" t="str">
            <v>FU</v>
          </cell>
          <cell r="K1292" t="str">
            <v>Olga Lucia Tabares Moncada</v>
          </cell>
          <cell r="L1292" t="str">
            <v>MENSUAL</v>
          </cell>
          <cell r="M1292">
            <v>43465</v>
          </cell>
          <cell r="N1292">
            <v>41976</v>
          </cell>
          <cell r="O1292" t="str">
            <v>VEHICULO  CATEGORIA D</v>
          </cell>
          <cell r="P1292" t="str">
            <v>VH</v>
          </cell>
          <cell r="Q1292">
            <v>522</v>
          </cell>
          <cell r="R1292" t="str">
            <v>Manizales</v>
          </cell>
          <cell r="S1292" t="str">
            <v>CGR</v>
          </cell>
        </row>
        <row r="1293">
          <cell r="A1293">
            <v>13129</v>
          </cell>
          <cell r="B1293" t="str">
            <v>Activo</v>
          </cell>
          <cell r="C1293">
            <v>24500000</v>
          </cell>
          <cell r="D1293">
            <v>3944425.85</v>
          </cell>
          <cell r="E1293">
            <v>72</v>
          </cell>
          <cell r="F1293">
            <v>377</v>
          </cell>
          <cell r="G1293">
            <v>63</v>
          </cell>
          <cell r="H1293">
            <v>457470</v>
          </cell>
          <cell r="I1293">
            <v>59812914</v>
          </cell>
          <cell r="J1293" t="str">
            <v>FU</v>
          </cell>
          <cell r="K1293" t="str">
            <v>MARIA CRISTINA SILVA TAPIA</v>
          </cell>
          <cell r="L1293" t="str">
            <v>MENSUAL</v>
          </cell>
          <cell r="M1293">
            <v>43465</v>
          </cell>
          <cell r="N1293">
            <v>41507</v>
          </cell>
          <cell r="O1293" t="str">
            <v>VEHICULO CATEGORIA E</v>
          </cell>
          <cell r="P1293" t="str">
            <v>VH</v>
          </cell>
          <cell r="Q1293">
            <v>377</v>
          </cell>
          <cell r="R1293" t="str">
            <v>Manizales</v>
          </cell>
          <cell r="S1293" t="str">
            <v>CGR</v>
          </cell>
        </row>
        <row r="1294">
          <cell r="A1294">
            <v>13128</v>
          </cell>
          <cell r="B1294" t="str">
            <v>Activo</v>
          </cell>
          <cell r="C1294">
            <v>43670000</v>
          </cell>
          <cell r="D1294">
            <v>28694667.539999999</v>
          </cell>
          <cell r="E1294">
            <v>72</v>
          </cell>
          <cell r="F1294">
            <v>522</v>
          </cell>
          <cell r="G1294">
            <v>30</v>
          </cell>
          <cell r="H1294">
            <v>804930</v>
          </cell>
          <cell r="I1294">
            <v>51867451</v>
          </cell>
          <cell r="J1294" t="str">
            <v>FU</v>
          </cell>
          <cell r="K1294" t="str">
            <v>NELSA YANETH SILVA MENDOZA</v>
          </cell>
          <cell r="L1294" t="str">
            <v>MENSUAL</v>
          </cell>
          <cell r="M1294">
            <v>43465</v>
          </cell>
          <cell r="N1294">
            <v>42501</v>
          </cell>
          <cell r="O1294" t="str">
            <v>VEHICULO  CATEGORIA D</v>
          </cell>
          <cell r="P1294" t="str">
            <v>VH</v>
          </cell>
          <cell r="Q1294">
            <v>522</v>
          </cell>
          <cell r="R1294" t="str">
            <v>Bogota</v>
          </cell>
          <cell r="S1294" t="str">
            <v>CGR</v>
          </cell>
        </row>
        <row r="1295">
          <cell r="A1295">
            <v>13127</v>
          </cell>
          <cell r="B1295" t="str">
            <v>Activo</v>
          </cell>
          <cell r="C1295">
            <v>22490000</v>
          </cell>
          <cell r="D1295">
            <v>3226841.47</v>
          </cell>
          <cell r="E1295">
            <v>72</v>
          </cell>
          <cell r="F1295">
            <v>377</v>
          </cell>
          <cell r="G1295">
            <v>64</v>
          </cell>
          <cell r="H1295">
            <v>419248</v>
          </cell>
          <cell r="I1295">
            <v>19243827</v>
          </cell>
          <cell r="J1295" t="str">
            <v>FU</v>
          </cell>
          <cell r="K1295" t="str">
            <v>Silva Fuquen Carlos Manuel</v>
          </cell>
          <cell r="L1295" t="str">
            <v>MENSUAL</v>
          </cell>
          <cell r="M1295">
            <v>43465</v>
          </cell>
          <cell r="N1295">
            <v>41486</v>
          </cell>
          <cell r="O1295" t="str">
            <v>VEHICULO CATEGORIA E</v>
          </cell>
          <cell r="P1295" t="str">
            <v>VH</v>
          </cell>
          <cell r="Q1295">
            <v>377</v>
          </cell>
          <cell r="R1295" t="str">
            <v>Pasto</v>
          </cell>
          <cell r="S1295" t="str">
            <v>CGR</v>
          </cell>
        </row>
        <row r="1296">
          <cell r="A1296">
            <v>13113</v>
          </cell>
          <cell r="B1296" t="str">
            <v>Activo</v>
          </cell>
          <cell r="C1296">
            <v>42550000</v>
          </cell>
          <cell r="D1296">
            <v>6840409.0700000003</v>
          </cell>
          <cell r="E1296">
            <v>72</v>
          </cell>
          <cell r="F1296">
            <v>377</v>
          </cell>
          <cell r="G1296">
            <v>63</v>
          </cell>
          <cell r="H1296">
            <v>793352</v>
          </cell>
          <cell r="I1296">
            <v>65765707</v>
          </cell>
          <cell r="J1296" t="str">
            <v>FU</v>
          </cell>
          <cell r="K1296" t="str">
            <v>CAROLINA SANCHEZ BRAVO</v>
          </cell>
          <cell r="L1296" t="str">
            <v>MENSUAL</v>
          </cell>
          <cell r="M1296">
            <v>43465</v>
          </cell>
          <cell r="N1296">
            <v>41494</v>
          </cell>
          <cell r="O1296" t="str">
            <v>VEHICULO CATEGORIA E</v>
          </cell>
          <cell r="P1296" t="str">
            <v>VH</v>
          </cell>
          <cell r="Q1296">
            <v>377</v>
          </cell>
          <cell r="R1296" t="str">
            <v>Bogota</v>
          </cell>
          <cell r="S1296" t="str">
            <v>CGR</v>
          </cell>
        </row>
        <row r="1297">
          <cell r="A1297">
            <v>13105</v>
          </cell>
          <cell r="B1297" t="str">
            <v>Activo</v>
          </cell>
          <cell r="C1297">
            <v>43500000</v>
          </cell>
          <cell r="D1297">
            <v>6237821.9699999997</v>
          </cell>
          <cell r="E1297">
            <v>72</v>
          </cell>
          <cell r="F1297">
            <v>377</v>
          </cell>
          <cell r="G1297">
            <v>64</v>
          </cell>
          <cell r="H1297">
            <v>810439</v>
          </cell>
          <cell r="I1297">
            <v>19382663</v>
          </cell>
          <cell r="J1297" t="str">
            <v>FU</v>
          </cell>
          <cell r="K1297" t="str">
            <v>WILSON JAVIER ROMERO TORRES</v>
          </cell>
          <cell r="L1297" t="str">
            <v>MENSUAL</v>
          </cell>
          <cell r="M1297">
            <v>43465</v>
          </cell>
          <cell r="N1297">
            <v>41477</v>
          </cell>
          <cell r="O1297" t="str">
            <v>VEHICULO CATEGORIA E</v>
          </cell>
          <cell r="P1297" t="str">
            <v>VH</v>
          </cell>
          <cell r="Q1297">
            <v>377</v>
          </cell>
          <cell r="R1297" t="str">
            <v>Bogota</v>
          </cell>
          <cell r="S1297" t="str">
            <v>CGR</v>
          </cell>
        </row>
        <row r="1298">
          <cell r="A1298">
            <v>13100</v>
          </cell>
          <cell r="B1298" t="str">
            <v>Activo</v>
          </cell>
          <cell r="C1298">
            <v>44212500</v>
          </cell>
          <cell r="D1298">
            <v>7116047.1600000001</v>
          </cell>
          <cell r="E1298">
            <v>72</v>
          </cell>
          <cell r="F1298">
            <v>377</v>
          </cell>
          <cell r="G1298">
            <v>63</v>
          </cell>
          <cell r="H1298">
            <v>825321</v>
          </cell>
          <cell r="I1298">
            <v>52617944</v>
          </cell>
          <cell r="J1298" t="str">
            <v>FU</v>
          </cell>
          <cell r="K1298" t="str">
            <v>LILIANA RODRIGUEZ SANCHEZ</v>
          </cell>
          <cell r="L1298" t="str">
            <v>MENSUAL</v>
          </cell>
          <cell r="M1298">
            <v>43465</v>
          </cell>
          <cell r="N1298">
            <v>41498</v>
          </cell>
          <cell r="O1298" t="str">
            <v>VEHICULO CATEGORIA E</v>
          </cell>
          <cell r="P1298" t="str">
            <v>VH</v>
          </cell>
          <cell r="Q1298">
            <v>377</v>
          </cell>
          <cell r="R1298" t="str">
            <v>Bogota</v>
          </cell>
          <cell r="S1298" t="str">
            <v>CGR</v>
          </cell>
        </row>
        <row r="1299">
          <cell r="A1299">
            <v>13094</v>
          </cell>
          <cell r="B1299" t="str">
            <v>Activo</v>
          </cell>
          <cell r="C1299">
            <v>45000000</v>
          </cell>
          <cell r="D1299">
            <v>19087067.899999999</v>
          </cell>
          <cell r="E1299">
            <v>72</v>
          </cell>
          <cell r="F1299">
            <v>523</v>
          </cell>
          <cell r="G1299">
            <v>47</v>
          </cell>
          <cell r="H1299">
            <v>852425</v>
          </cell>
          <cell r="I1299">
            <v>10255386</v>
          </cell>
          <cell r="J1299" t="str">
            <v>FU</v>
          </cell>
          <cell r="K1299" t="str">
            <v>OSCAR RODRIGUEZ CASTAÑO</v>
          </cell>
          <cell r="L1299" t="str">
            <v>MENSUAL</v>
          </cell>
          <cell r="M1299">
            <v>43465</v>
          </cell>
          <cell r="N1299">
            <v>41976</v>
          </cell>
          <cell r="O1299" t="str">
            <v>VEHICULO CATEGORIA E</v>
          </cell>
          <cell r="P1299" t="str">
            <v>VH</v>
          </cell>
          <cell r="Q1299">
            <v>523</v>
          </cell>
          <cell r="R1299" t="str">
            <v>Manizales</v>
          </cell>
          <cell r="S1299" t="str">
            <v>CGR</v>
          </cell>
        </row>
        <row r="1300">
          <cell r="A1300">
            <v>13072</v>
          </cell>
          <cell r="B1300" t="str">
            <v>Activo</v>
          </cell>
          <cell r="C1300">
            <v>61016679</v>
          </cell>
          <cell r="D1300">
            <v>41639145.93</v>
          </cell>
          <cell r="E1300">
            <v>72</v>
          </cell>
          <cell r="F1300">
            <v>524</v>
          </cell>
          <cell r="G1300">
            <v>29</v>
          </cell>
          <cell r="H1300">
            <v>1182926</v>
          </cell>
          <cell r="I1300">
            <v>51762674</v>
          </cell>
          <cell r="J1300" t="str">
            <v>FU</v>
          </cell>
          <cell r="K1300" t="str">
            <v>CECILIA QUIMBAYO CARVAJAL</v>
          </cell>
          <cell r="L1300" t="str">
            <v>MENSUAL</v>
          </cell>
          <cell r="M1300">
            <v>43465</v>
          </cell>
          <cell r="N1300">
            <v>42544</v>
          </cell>
          <cell r="O1300" t="str">
            <v>VEHICULO  CATEGORIA F</v>
          </cell>
          <cell r="P1300" t="str">
            <v>VH</v>
          </cell>
          <cell r="Q1300">
            <v>524</v>
          </cell>
          <cell r="R1300" t="str">
            <v>Neiva</v>
          </cell>
          <cell r="S1300" t="str">
            <v>CGR</v>
          </cell>
        </row>
        <row r="1301">
          <cell r="A1301">
            <v>13045</v>
          </cell>
          <cell r="B1301" t="str">
            <v>Activo</v>
          </cell>
          <cell r="C1301">
            <v>30000000</v>
          </cell>
          <cell r="D1301">
            <v>10639369.039999999</v>
          </cell>
          <cell r="E1301">
            <v>72</v>
          </cell>
          <cell r="F1301">
            <v>522</v>
          </cell>
          <cell r="G1301">
            <v>51</v>
          </cell>
          <cell r="H1301">
            <v>551624</v>
          </cell>
          <cell r="I1301">
            <v>1418723</v>
          </cell>
          <cell r="J1301" t="str">
            <v>FU</v>
          </cell>
          <cell r="K1301" t="str">
            <v>ROGELIO PATIÑO BETANCOUR</v>
          </cell>
          <cell r="L1301" t="str">
            <v>MENSUAL</v>
          </cell>
          <cell r="M1301">
            <v>43465</v>
          </cell>
          <cell r="N1301">
            <v>41880</v>
          </cell>
          <cell r="O1301" t="str">
            <v>VEHICULO  CATEGORIA D</v>
          </cell>
          <cell r="P1301" t="str">
            <v>VH</v>
          </cell>
          <cell r="Q1301">
            <v>522</v>
          </cell>
          <cell r="R1301" t="str">
            <v>Villamaria</v>
          </cell>
          <cell r="S1301" t="str">
            <v>CGR</v>
          </cell>
        </row>
        <row r="1302">
          <cell r="A1302">
            <v>13016</v>
          </cell>
          <cell r="B1302" t="str">
            <v>Activo</v>
          </cell>
          <cell r="C1302">
            <v>46880000</v>
          </cell>
          <cell r="D1302">
            <v>7477964.6799999997</v>
          </cell>
          <cell r="E1302">
            <v>72</v>
          </cell>
          <cell r="F1302">
            <v>523</v>
          </cell>
          <cell r="G1302">
            <v>62</v>
          </cell>
          <cell r="H1302">
            <v>783885</v>
          </cell>
          <cell r="I1302">
            <v>60367983</v>
          </cell>
          <cell r="J1302" t="str">
            <v>FU</v>
          </cell>
          <cell r="K1302" t="str">
            <v>ALBA VIOLETA MRAD CALA</v>
          </cell>
          <cell r="L1302" t="str">
            <v>MENSUAL</v>
          </cell>
          <cell r="M1302">
            <v>43465</v>
          </cell>
          <cell r="N1302">
            <v>42501</v>
          </cell>
          <cell r="O1302" t="str">
            <v>VEHICULO CATEGORIA E</v>
          </cell>
          <cell r="P1302" t="str">
            <v>VH</v>
          </cell>
          <cell r="Q1302">
            <v>523</v>
          </cell>
          <cell r="R1302" t="str">
            <v>Bogota</v>
          </cell>
          <cell r="S1302" t="str">
            <v>CGR</v>
          </cell>
        </row>
        <row r="1303">
          <cell r="A1303">
            <v>12992</v>
          </cell>
          <cell r="B1303" t="str">
            <v>Activo</v>
          </cell>
          <cell r="C1303">
            <v>29490000</v>
          </cell>
          <cell r="D1303">
            <v>10468576.130000001</v>
          </cell>
          <cell r="E1303">
            <v>72</v>
          </cell>
          <cell r="F1303">
            <v>522</v>
          </cell>
          <cell r="G1303">
            <v>51</v>
          </cell>
          <cell r="H1303">
            <v>542765</v>
          </cell>
          <cell r="I1303">
            <v>19441728</v>
          </cell>
          <cell r="J1303" t="str">
            <v>FU</v>
          </cell>
          <cell r="K1303" t="str">
            <v>CARLOS aRTURO MEDINA TORRES</v>
          </cell>
          <cell r="L1303" t="str">
            <v>MENSUAL</v>
          </cell>
          <cell r="M1303">
            <v>43465</v>
          </cell>
          <cell r="N1303">
            <v>41863</v>
          </cell>
          <cell r="O1303" t="str">
            <v>VEHICULO  CATEGORIA D</v>
          </cell>
          <cell r="P1303" t="str">
            <v>VH</v>
          </cell>
          <cell r="Q1303">
            <v>522</v>
          </cell>
          <cell r="R1303" t="str">
            <v>Bogota</v>
          </cell>
          <cell r="S1303" t="str">
            <v>CGR</v>
          </cell>
        </row>
        <row r="1304">
          <cell r="A1304">
            <v>12991</v>
          </cell>
          <cell r="B1304" t="str">
            <v>Activo</v>
          </cell>
          <cell r="C1304">
            <v>53000000</v>
          </cell>
          <cell r="D1304">
            <v>42038147.109999999</v>
          </cell>
          <cell r="E1304">
            <v>72</v>
          </cell>
          <cell r="F1304">
            <v>522</v>
          </cell>
          <cell r="G1304">
            <v>5</v>
          </cell>
          <cell r="H1304">
            <v>809639</v>
          </cell>
          <cell r="I1304">
            <v>25559390</v>
          </cell>
          <cell r="J1304" t="str">
            <v>FU</v>
          </cell>
          <cell r="K1304" t="str">
            <v>YOLANDA MEDINA PERDOMO</v>
          </cell>
          <cell r="L1304" t="str">
            <v>MENSUAL</v>
          </cell>
          <cell r="M1304">
            <v>43465</v>
          </cell>
          <cell r="N1304">
            <v>43264</v>
          </cell>
          <cell r="O1304" t="str">
            <v>VEHICULO  CATEGORIA D</v>
          </cell>
          <cell r="P1304" t="str">
            <v>VH</v>
          </cell>
          <cell r="Q1304">
            <v>522</v>
          </cell>
          <cell r="R1304" t="str">
            <v>Popayan</v>
          </cell>
          <cell r="S1304" t="str">
            <v>CGR</v>
          </cell>
        </row>
        <row r="1305">
          <cell r="A1305">
            <v>12982</v>
          </cell>
          <cell r="B1305" t="str">
            <v>Activo</v>
          </cell>
          <cell r="C1305">
            <v>29990000</v>
          </cell>
          <cell r="D1305">
            <v>14770268.5</v>
          </cell>
          <cell r="E1305">
            <v>72</v>
          </cell>
          <cell r="F1305">
            <v>521</v>
          </cell>
          <cell r="G1305">
            <v>41</v>
          </cell>
          <cell r="H1305">
            <v>525617</v>
          </cell>
          <cell r="I1305">
            <v>9165171</v>
          </cell>
          <cell r="J1305" t="str">
            <v>FU</v>
          </cell>
          <cell r="K1305" t="str">
            <v>CELSO MANOTAS RANGEL</v>
          </cell>
          <cell r="L1305" t="str">
            <v>MENSUAL</v>
          </cell>
          <cell r="M1305">
            <v>43465</v>
          </cell>
          <cell r="N1305">
            <v>42180</v>
          </cell>
          <cell r="O1305" t="str">
            <v>VEHICULO CATEGORIA C</v>
          </cell>
          <cell r="P1305" t="str">
            <v>VH</v>
          </cell>
          <cell r="Q1305">
            <v>521</v>
          </cell>
          <cell r="R1305" t="str">
            <v>Cartagena</v>
          </cell>
          <cell r="S1305" t="str">
            <v>CGR</v>
          </cell>
        </row>
        <row r="1306">
          <cell r="A1306">
            <v>12961</v>
          </cell>
          <cell r="B1306" t="str">
            <v>Activo</v>
          </cell>
          <cell r="C1306">
            <v>18000000</v>
          </cell>
          <cell r="D1306">
            <v>2525848.36</v>
          </cell>
          <cell r="E1306">
            <v>72</v>
          </cell>
          <cell r="F1306">
            <v>376</v>
          </cell>
          <cell r="G1306">
            <v>64</v>
          </cell>
          <cell r="H1306">
            <v>326890</v>
          </cell>
          <cell r="I1306">
            <v>11340378</v>
          </cell>
          <cell r="J1306" t="str">
            <v>FU</v>
          </cell>
          <cell r="K1306" t="str">
            <v>GUSTAVO JURADO BERNAL</v>
          </cell>
          <cell r="L1306" t="str">
            <v>MENSUAL</v>
          </cell>
          <cell r="M1306">
            <v>43465</v>
          </cell>
          <cell r="N1306">
            <v>41479</v>
          </cell>
          <cell r="O1306" t="str">
            <v>VEHICULO  CATEGORIA D</v>
          </cell>
          <cell r="P1306" t="str">
            <v>VH</v>
          </cell>
          <cell r="Q1306">
            <v>376</v>
          </cell>
          <cell r="R1306" t="str">
            <v>Bogota</v>
          </cell>
          <cell r="S1306" t="str">
            <v>CGR</v>
          </cell>
        </row>
        <row r="1307">
          <cell r="A1307">
            <v>12955</v>
          </cell>
          <cell r="B1307" t="str">
            <v>Activo</v>
          </cell>
          <cell r="C1307">
            <v>43120000</v>
          </cell>
          <cell r="D1307">
            <v>15292614.880000001</v>
          </cell>
          <cell r="E1307">
            <v>72</v>
          </cell>
          <cell r="F1307">
            <v>522</v>
          </cell>
          <cell r="G1307">
            <v>51</v>
          </cell>
          <cell r="H1307">
            <v>792880</v>
          </cell>
          <cell r="I1307">
            <v>64557375</v>
          </cell>
          <cell r="J1307" t="str">
            <v>FU</v>
          </cell>
          <cell r="K1307" t="str">
            <v>MARÍA YANETH IDARRAGA PATIÑO</v>
          </cell>
          <cell r="L1307" t="str">
            <v>MENSUAL</v>
          </cell>
          <cell r="M1307">
            <v>43465</v>
          </cell>
          <cell r="N1307">
            <v>41877</v>
          </cell>
          <cell r="O1307" t="str">
            <v>VEHICULO  CATEGORIA D</v>
          </cell>
          <cell r="P1307" t="str">
            <v>VH</v>
          </cell>
          <cell r="Q1307">
            <v>522</v>
          </cell>
          <cell r="R1307" t="str">
            <v>Bogota</v>
          </cell>
          <cell r="S1307" t="str">
            <v>CGR</v>
          </cell>
        </row>
        <row r="1308">
          <cell r="A1308">
            <v>12943</v>
          </cell>
          <cell r="B1308" t="str">
            <v>Activo</v>
          </cell>
          <cell r="C1308">
            <v>30000000</v>
          </cell>
          <cell r="D1308">
            <v>10664486.65</v>
          </cell>
          <cell r="E1308">
            <v>72</v>
          </cell>
          <cell r="F1308">
            <v>522</v>
          </cell>
          <cell r="G1308">
            <v>51</v>
          </cell>
          <cell r="H1308">
            <v>552926</v>
          </cell>
          <cell r="I1308">
            <v>30649218</v>
          </cell>
          <cell r="J1308" t="str">
            <v>FU</v>
          </cell>
          <cell r="K1308" t="str">
            <v>ARLEDYS DEL SOCORRO HERNANDEZ BABILONIA</v>
          </cell>
          <cell r="L1308" t="str">
            <v>MENSUAL</v>
          </cell>
          <cell r="M1308">
            <v>43496</v>
          </cell>
          <cell r="N1308">
            <v>41900</v>
          </cell>
          <cell r="O1308" t="str">
            <v>VEHICULO  CATEGORIA D</v>
          </cell>
          <cell r="P1308" t="str">
            <v>VH</v>
          </cell>
          <cell r="Q1308">
            <v>522</v>
          </cell>
          <cell r="R1308" t="str">
            <v>Bogota</v>
          </cell>
          <cell r="S1308" t="str">
            <v>CGR</v>
          </cell>
        </row>
        <row r="1309">
          <cell r="A1309">
            <v>12932</v>
          </cell>
          <cell r="B1309" t="str">
            <v>Activo</v>
          </cell>
          <cell r="C1309">
            <v>39467860</v>
          </cell>
          <cell r="D1309">
            <v>33019677.190000001</v>
          </cell>
          <cell r="E1309">
            <v>72</v>
          </cell>
          <cell r="F1309">
            <v>521</v>
          </cell>
          <cell r="G1309">
            <v>14</v>
          </cell>
          <cell r="H1309">
            <v>680526</v>
          </cell>
          <cell r="I1309">
            <v>54254193</v>
          </cell>
          <cell r="J1309" t="str">
            <v>FU</v>
          </cell>
          <cell r="K1309" t="str">
            <v>MARTHA LUCIA QUINTO MOSQUERA</v>
          </cell>
          <cell r="L1309" t="str">
            <v>MENSUAL</v>
          </cell>
          <cell r="M1309">
            <v>43465</v>
          </cell>
          <cell r="N1309">
            <v>42983</v>
          </cell>
          <cell r="O1309" t="str">
            <v>VEHICULO CATEGORIA C</v>
          </cell>
          <cell r="P1309" t="str">
            <v>VH</v>
          </cell>
          <cell r="Q1309">
            <v>521</v>
          </cell>
          <cell r="R1309" t="str">
            <v>Quibdo</v>
          </cell>
          <cell r="S1309" t="str">
            <v>CGR</v>
          </cell>
        </row>
        <row r="1310">
          <cell r="A1310">
            <v>12923</v>
          </cell>
          <cell r="B1310" t="str">
            <v>Activo</v>
          </cell>
          <cell r="C1310">
            <v>33536000</v>
          </cell>
          <cell r="D1310">
            <v>6977268.1699999999</v>
          </cell>
          <cell r="E1310">
            <v>72</v>
          </cell>
          <cell r="F1310">
            <v>376</v>
          </cell>
          <cell r="G1310">
            <v>60</v>
          </cell>
          <cell r="H1310">
            <v>611596</v>
          </cell>
          <cell r="I1310">
            <v>42073538</v>
          </cell>
          <cell r="J1310" t="str">
            <v>FU</v>
          </cell>
          <cell r="K1310" t="str">
            <v>MARGARITA GOMEZ CALDERON</v>
          </cell>
          <cell r="L1310" t="str">
            <v>MENSUAL</v>
          </cell>
          <cell r="M1310">
            <v>43465</v>
          </cell>
          <cell r="N1310">
            <v>41607</v>
          </cell>
          <cell r="O1310" t="str">
            <v>VEHICULO  CATEGORIA D</v>
          </cell>
          <cell r="P1310" t="str">
            <v>VH</v>
          </cell>
          <cell r="Q1310">
            <v>376</v>
          </cell>
          <cell r="R1310" t="str">
            <v>Dos Quebradas</v>
          </cell>
          <cell r="S1310" t="str">
            <v>CGR</v>
          </cell>
        </row>
        <row r="1311">
          <cell r="A1311">
            <v>12920</v>
          </cell>
          <cell r="B1311" t="str">
            <v>Activo</v>
          </cell>
          <cell r="C1311">
            <v>42990000</v>
          </cell>
          <cell r="D1311">
            <v>17284267.43</v>
          </cell>
          <cell r="E1311">
            <v>72</v>
          </cell>
          <cell r="F1311">
            <v>522</v>
          </cell>
          <cell r="G1311">
            <v>48</v>
          </cell>
          <cell r="H1311">
            <v>793117</v>
          </cell>
          <cell r="I1311">
            <v>12972795</v>
          </cell>
          <cell r="J1311" t="str">
            <v>FU</v>
          </cell>
          <cell r="K1311" t="str">
            <v>ALFREDO RODRIGO GARZON MONTENEGRO</v>
          </cell>
          <cell r="L1311" t="str">
            <v>MENSUAL</v>
          </cell>
          <cell r="M1311">
            <v>43465</v>
          </cell>
          <cell r="N1311">
            <v>41962</v>
          </cell>
          <cell r="O1311" t="str">
            <v>VEHICULO  CATEGORIA D</v>
          </cell>
          <cell r="P1311" t="str">
            <v>VH</v>
          </cell>
          <cell r="Q1311">
            <v>522</v>
          </cell>
          <cell r="R1311" t="str">
            <v>Pasto</v>
          </cell>
          <cell r="S1311" t="str">
            <v>CGR</v>
          </cell>
        </row>
        <row r="1312">
          <cell r="A1312">
            <v>12919</v>
          </cell>
          <cell r="B1312" t="str">
            <v>Activo</v>
          </cell>
          <cell r="C1312">
            <v>46690000</v>
          </cell>
          <cell r="D1312">
            <v>17931674.289999999</v>
          </cell>
          <cell r="E1312">
            <v>72</v>
          </cell>
          <cell r="F1312">
            <v>523</v>
          </cell>
          <cell r="G1312">
            <v>48</v>
          </cell>
          <cell r="H1312">
            <v>832202</v>
          </cell>
          <cell r="I1312">
            <v>41725072</v>
          </cell>
          <cell r="J1312" t="str">
            <v>PEN</v>
          </cell>
          <cell r="K1312" t="str">
            <v>MARIA DOLORES GARZON LAVERDE</v>
          </cell>
          <cell r="L1312" t="str">
            <v>MENSUAL</v>
          </cell>
          <cell r="M1312">
            <v>43404</v>
          </cell>
          <cell r="N1312">
            <v>41886</v>
          </cell>
          <cell r="O1312" t="str">
            <v>VEHICULO CATEGORIA E</v>
          </cell>
          <cell r="P1312" t="str">
            <v>VH</v>
          </cell>
          <cell r="Q1312">
            <v>523</v>
          </cell>
          <cell r="R1312" t="str">
            <v>Bogota</v>
          </cell>
          <cell r="S1312" t="str">
            <v>CGR</v>
          </cell>
        </row>
        <row r="1313">
          <cell r="A1313">
            <v>12903</v>
          </cell>
          <cell r="B1313" t="str">
            <v>Activo</v>
          </cell>
          <cell r="C1313">
            <v>30000000</v>
          </cell>
          <cell r="D1313">
            <v>8389518.1400000006</v>
          </cell>
          <cell r="E1313">
            <v>72</v>
          </cell>
          <cell r="F1313">
            <v>377</v>
          </cell>
          <cell r="G1313">
            <v>56</v>
          </cell>
          <cell r="H1313">
            <v>563791</v>
          </cell>
          <cell r="I1313">
            <v>79203817</v>
          </cell>
          <cell r="J1313" t="str">
            <v>FU</v>
          </cell>
          <cell r="K1313" t="str">
            <v>Ricardo Fino Galeano</v>
          </cell>
          <cell r="L1313" t="str">
            <v>MENSUAL</v>
          </cell>
          <cell r="M1313">
            <v>43465</v>
          </cell>
          <cell r="N1313">
            <v>41726</v>
          </cell>
          <cell r="O1313" t="str">
            <v>VEHICULO CATEGORIA E</v>
          </cell>
          <cell r="P1313" t="str">
            <v>VH</v>
          </cell>
          <cell r="Q1313">
            <v>377</v>
          </cell>
          <cell r="R1313" t="str">
            <v>Sibate</v>
          </cell>
          <cell r="S1313" t="str">
            <v>CGR</v>
          </cell>
        </row>
        <row r="1314">
          <cell r="A1314">
            <v>12893</v>
          </cell>
          <cell r="B1314" t="str">
            <v>Activo</v>
          </cell>
          <cell r="C1314">
            <v>38317500</v>
          </cell>
          <cell r="D1314">
            <v>7334921.8099999996</v>
          </cell>
          <cell r="E1314">
            <v>72</v>
          </cell>
          <cell r="F1314">
            <v>376</v>
          </cell>
          <cell r="G1314">
            <v>61</v>
          </cell>
          <cell r="H1314">
            <v>698702</v>
          </cell>
          <cell r="I1314">
            <v>51811062</v>
          </cell>
          <cell r="J1314" t="str">
            <v>FU</v>
          </cell>
          <cell r="K1314" t="str">
            <v>DAISSY DURAN NUÑEZ</v>
          </cell>
          <cell r="L1314" t="str">
            <v>MENSUAL</v>
          </cell>
          <cell r="M1314">
            <v>43465</v>
          </cell>
          <cell r="N1314">
            <v>41578</v>
          </cell>
          <cell r="O1314" t="str">
            <v>VEHICULO  CATEGORIA D</v>
          </cell>
          <cell r="P1314" t="str">
            <v>VH</v>
          </cell>
          <cell r="Q1314">
            <v>376</v>
          </cell>
          <cell r="R1314" t="str">
            <v>Bogota</v>
          </cell>
          <cell r="S1314" t="str">
            <v>CGR</v>
          </cell>
        </row>
        <row r="1315">
          <cell r="A1315">
            <v>12855</v>
          </cell>
          <cell r="B1315" t="str">
            <v>Activo</v>
          </cell>
          <cell r="C1315">
            <v>21667476</v>
          </cell>
          <cell r="D1315">
            <v>5331255.97</v>
          </cell>
          <cell r="E1315">
            <v>72</v>
          </cell>
          <cell r="F1315">
            <v>378</v>
          </cell>
          <cell r="G1315">
            <v>58</v>
          </cell>
          <cell r="H1315">
            <v>408348</v>
          </cell>
          <cell r="I1315">
            <v>16775721</v>
          </cell>
          <cell r="J1315" t="str">
            <v>FU</v>
          </cell>
          <cell r="K1315" t="str">
            <v>MAURICIO ANDRES CAICEDO GARCIA</v>
          </cell>
          <cell r="L1315" t="str">
            <v>MENSUAL</v>
          </cell>
          <cell r="M1315">
            <v>43465</v>
          </cell>
          <cell r="N1315">
            <v>41667</v>
          </cell>
          <cell r="O1315" t="str">
            <v>VEHICULO  CATEGORIA F</v>
          </cell>
          <cell r="P1315" t="str">
            <v>VH</v>
          </cell>
          <cell r="Q1315">
            <v>378</v>
          </cell>
          <cell r="R1315" t="str">
            <v>Pasto</v>
          </cell>
          <cell r="S1315" t="str">
            <v>CGR</v>
          </cell>
        </row>
        <row r="1316">
          <cell r="A1316">
            <v>12854</v>
          </cell>
          <cell r="B1316" t="str">
            <v>Activo</v>
          </cell>
          <cell r="C1316">
            <v>38317500</v>
          </cell>
          <cell r="D1316">
            <v>7966090.9100000001</v>
          </cell>
          <cell r="E1316">
            <v>72</v>
          </cell>
          <cell r="F1316">
            <v>376</v>
          </cell>
          <cell r="G1316">
            <v>60</v>
          </cell>
          <cell r="H1316">
            <v>698278</v>
          </cell>
          <cell r="I1316">
            <v>31385724</v>
          </cell>
          <cell r="J1316" t="str">
            <v>FU</v>
          </cell>
          <cell r="K1316" t="str">
            <v>YANETH MARIA CADENA BUENO</v>
          </cell>
          <cell r="L1316" t="str">
            <v>MENSUAL</v>
          </cell>
          <cell r="M1316">
            <v>43465</v>
          </cell>
          <cell r="N1316">
            <v>41596</v>
          </cell>
          <cell r="O1316" t="str">
            <v>VEHICULO  CATEGORIA D</v>
          </cell>
          <cell r="P1316" t="str">
            <v>VH</v>
          </cell>
          <cell r="Q1316">
            <v>376</v>
          </cell>
          <cell r="R1316" t="str">
            <v>Cali</v>
          </cell>
          <cell r="S1316" t="str">
            <v>CGR</v>
          </cell>
        </row>
        <row r="1317">
          <cell r="A1317">
            <v>12848</v>
          </cell>
          <cell r="B1317" t="str">
            <v>Activo</v>
          </cell>
          <cell r="C1317">
            <v>23190000</v>
          </cell>
          <cell r="D1317">
            <v>4824751.7300000004</v>
          </cell>
          <cell r="E1317">
            <v>72</v>
          </cell>
          <cell r="F1317">
            <v>376</v>
          </cell>
          <cell r="G1317">
            <v>60</v>
          </cell>
          <cell r="H1317">
            <v>422926</v>
          </cell>
          <cell r="I1317">
            <v>19395516</v>
          </cell>
          <cell r="J1317" t="str">
            <v>FU</v>
          </cell>
          <cell r="K1317" t="str">
            <v>PEDRO PABLO BUSTOS PINTO</v>
          </cell>
          <cell r="L1317" t="str">
            <v>MENSUAL</v>
          </cell>
          <cell r="M1317">
            <v>43465</v>
          </cell>
          <cell r="N1317">
            <v>41607</v>
          </cell>
          <cell r="O1317" t="str">
            <v>VEHICULO  CATEGORIA D</v>
          </cell>
          <cell r="P1317" t="str">
            <v>VH</v>
          </cell>
          <cell r="Q1317">
            <v>376</v>
          </cell>
          <cell r="R1317" t="str">
            <v>Bogota</v>
          </cell>
          <cell r="S1317" t="str">
            <v>CGR</v>
          </cell>
        </row>
        <row r="1318">
          <cell r="A1318">
            <v>12844</v>
          </cell>
          <cell r="B1318" t="str">
            <v>Activo</v>
          </cell>
          <cell r="C1318">
            <v>38317500</v>
          </cell>
          <cell r="D1318">
            <v>7317243.8399999999</v>
          </cell>
          <cell r="E1318">
            <v>72</v>
          </cell>
          <cell r="F1318">
            <v>376</v>
          </cell>
          <cell r="G1318">
            <v>61</v>
          </cell>
          <cell r="H1318">
            <v>697018</v>
          </cell>
          <cell r="I1318">
            <v>37933999</v>
          </cell>
          <cell r="J1318" t="str">
            <v>FU</v>
          </cell>
          <cell r="K1318" t="str">
            <v>Gina del Carmen Brigante del Guercio</v>
          </cell>
          <cell r="L1318" t="str">
            <v>MENSUAL</v>
          </cell>
          <cell r="M1318">
            <v>43465</v>
          </cell>
          <cell r="N1318">
            <v>41578</v>
          </cell>
          <cell r="O1318" t="str">
            <v>VEHICULO  CATEGORIA D</v>
          </cell>
          <cell r="P1318" t="str">
            <v>VH</v>
          </cell>
          <cell r="Q1318">
            <v>376</v>
          </cell>
          <cell r="R1318" t="str">
            <v>Usaquen</v>
          </cell>
          <cell r="S1318" t="str">
            <v>CGR</v>
          </cell>
        </row>
        <row r="1319">
          <cell r="A1319">
            <v>12841</v>
          </cell>
          <cell r="B1319" t="str">
            <v>Activo</v>
          </cell>
          <cell r="C1319">
            <v>44212500</v>
          </cell>
          <cell r="D1319">
            <v>7119660.7400000002</v>
          </cell>
          <cell r="E1319">
            <v>72</v>
          </cell>
          <cell r="F1319">
            <v>377</v>
          </cell>
          <cell r="G1319">
            <v>63</v>
          </cell>
          <cell r="H1319">
            <v>825731</v>
          </cell>
          <cell r="I1319">
            <v>54259544</v>
          </cell>
          <cell r="J1319" t="str">
            <v>FU</v>
          </cell>
          <cell r="K1319" t="str">
            <v>JASCENIA BLANDON PEREA</v>
          </cell>
          <cell r="L1319" t="str">
            <v>MENSUAL</v>
          </cell>
          <cell r="M1319">
            <v>43465</v>
          </cell>
          <cell r="N1319">
            <v>41498</v>
          </cell>
          <cell r="O1319" t="str">
            <v>VEHICULO CATEGORIA E</v>
          </cell>
          <cell r="P1319" t="str">
            <v>VH</v>
          </cell>
          <cell r="Q1319">
            <v>377</v>
          </cell>
          <cell r="R1319" t="str">
            <v>Quibdo</v>
          </cell>
          <cell r="S1319" t="str">
            <v>CGR</v>
          </cell>
        </row>
        <row r="1320">
          <cell r="A1320">
            <v>12832</v>
          </cell>
          <cell r="B1320" t="str">
            <v>Activo</v>
          </cell>
          <cell r="C1320">
            <v>33000000</v>
          </cell>
          <cell r="D1320">
            <v>4628996.38</v>
          </cell>
          <cell r="E1320">
            <v>72</v>
          </cell>
          <cell r="F1320">
            <v>376</v>
          </cell>
          <cell r="G1320">
            <v>64</v>
          </cell>
          <cell r="H1320">
            <v>599305</v>
          </cell>
          <cell r="I1320">
            <v>52149563</v>
          </cell>
          <cell r="J1320" t="str">
            <v>FU</v>
          </cell>
          <cell r="K1320" t="str">
            <v>Emilse Bejarano Bejarano</v>
          </cell>
          <cell r="L1320" t="str">
            <v>MENSUAL</v>
          </cell>
          <cell r="M1320">
            <v>43465</v>
          </cell>
          <cell r="N1320">
            <v>41479</v>
          </cell>
          <cell r="O1320" t="str">
            <v>VEHICULO  CATEGORIA D</v>
          </cell>
          <cell r="P1320" t="str">
            <v>VH</v>
          </cell>
          <cell r="Q1320">
            <v>376</v>
          </cell>
          <cell r="R1320" t="str">
            <v>Bogota</v>
          </cell>
          <cell r="S1320" t="str">
            <v>CGR</v>
          </cell>
        </row>
        <row r="1321">
          <cell r="A1321">
            <v>12826</v>
          </cell>
          <cell r="B1321" t="str">
            <v>Activo</v>
          </cell>
          <cell r="C1321">
            <v>38317500</v>
          </cell>
          <cell r="D1321">
            <v>7330867.9199999999</v>
          </cell>
          <cell r="E1321">
            <v>72</v>
          </cell>
          <cell r="F1321">
            <v>376</v>
          </cell>
          <cell r="G1321">
            <v>61</v>
          </cell>
          <cell r="H1321">
            <v>698310</v>
          </cell>
          <cell r="I1321">
            <v>23301096</v>
          </cell>
          <cell r="J1321" t="str">
            <v>PEN</v>
          </cell>
          <cell r="K1321" t="str">
            <v>luz del carmen barreto gonzalez</v>
          </cell>
          <cell r="L1321" t="str">
            <v>MENSUAL</v>
          </cell>
          <cell r="M1321">
            <v>43465</v>
          </cell>
          <cell r="N1321">
            <v>41578</v>
          </cell>
          <cell r="O1321" t="str">
            <v>VEHICULO  CATEGORIA D</v>
          </cell>
          <cell r="P1321" t="str">
            <v>VH</v>
          </cell>
          <cell r="Q1321">
            <v>376</v>
          </cell>
          <cell r="R1321" t="str">
            <v>Bogota</v>
          </cell>
          <cell r="S1321" t="str">
            <v>CGR</v>
          </cell>
        </row>
        <row r="1322">
          <cell r="A1322">
            <v>12813</v>
          </cell>
          <cell r="B1322" t="str">
            <v>Activo</v>
          </cell>
          <cell r="C1322">
            <v>39290000</v>
          </cell>
          <cell r="D1322">
            <v>5532241.46</v>
          </cell>
          <cell r="E1322">
            <v>72</v>
          </cell>
          <cell r="F1322">
            <v>377</v>
          </cell>
          <cell r="G1322">
            <v>64</v>
          </cell>
          <cell r="H1322">
            <v>718575</v>
          </cell>
          <cell r="I1322">
            <v>19239982</v>
          </cell>
          <cell r="J1322" t="str">
            <v>PEN</v>
          </cell>
          <cell r="K1322" t="str">
            <v>ALVARO JOSE ARRIETA CONSUEGRA</v>
          </cell>
          <cell r="L1322" t="str">
            <v>MENSUAL</v>
          </cell>
          <cell r="M1322">
            <v>43465</v>
          </cell>
          <cell r="N1322">
            <v>41463</v>
          </cell>
          <cell r="O1322" t="str">
            <v>VEHICULO CATEGORIA E</v>
          </cell>
          <cell r="P1322" t="str">
            <v>VH</v>
          </cell>
          <cell r="Q1322">
            <v>377</v>
          </cell>
          <cell r="R1322" t="str">
            <v>Bogota</v>
          </cell>
          <cell r="S1322" t="str">
            <v>CGR</v>
          </cell>
        </row>
        <row r="1323">
          <cell r="A1323">
            <v>12805</v>
          </cell>
          <cell r="B1323" t="str">
            <v>Activo</v>
          </cell>
          <cell r="C1323">
            <v>29500000</v>
          </cell>
          <cell r="D1323">
            <v>3949156.5</v>
          </cell>
          <cell r="E1323">
            <v>72</v>
          </cell>
          <cell r="F1323">
            <v>375</v>
          </cell>
          <cell r="G1323">
            <v>64</v>
          </cell>
          <cell r="H1323">
            <v>507637</v>
          </cell>
          <cell r="I1323">
            <v>65733771</v>
          </cell>
          <cell r="J1323" t="str">
            <v>FU</v>
          </cell>
          <cell r="K1323" t="str">
            <v>Cielo Liliana Arango Hernández</v>
          </cell>
          <cell r="L1323" t="str">
            <v>MENSUAL</v>
          </cell>
          <cell r="M1323">
            <v>43465</v>
          </cell>
          <cell r="N1323">
            <v>41479</v>
          </cell>
          <cell r="O1323" t="str">
            <v>VEHICULO CATEGORIA C</v>
          </cell>
          <cell r="P1323" t="str">
            <v>VH</v>
          </cell>
          <cell r="Q1323">
            <v>375</v>
          </cell>
          <cell r="R1323" t="str">
            <v>Armenia</v>
          </cell>
          <cell r="S1323" t="str">
            <v>CGR</v>
          </cell>
        </row>
        <row r="1324">
          <cell r="A1324">
            <v>12791</v>
          </cell>
          <cell r="B1324" t="str">
            <v>Activo</v>
          </cell>
          <cell r="C1324">
            <v>126859536</v>
          </cell>
          <cell r="D1324">
            <v>89086439.629999995</v>
          </cell>
          <cell r="E1324">
            <v>216</v>
          </cell>
          <cell r="F1324">
            <v>505</v>
          </cell>
          <cell r="G1324">
            <v>26</v>
          </cell>
          <cell r="H1324">
            <v>866827</v>
          </cell>
          <cell r="I1324">
            <v>8668323</v>
          </cell>
          <cell r="J1324" t="str">
            <v>FU</v>
          </cell>
          <cell r="K1324" t="str">
            <v>LUIS FERNANDO TRUJILLO BURGOS</v>
          </cell>
          <cell r="L1324" t="str">
            <v>MENSUAL</v>
          </cell>
          <cell r="M1324">
            <v>43465</v>
          </cell>
          <cell r="N1324">
            <v>42607</v>
          </cell>
          <cell r="O1324" t="str">
            <v>COMPRA CATEGORIA E</v>
          </cell>
          <cell r="P1324" t="str">
            <v>VI</v>
          </cell>
          <cell r="Q1324">
            <v>505</v>
          </cell>
          <cell r="R1324" t="str">
            <v>Barranquilla</v>
          </cell>
          <cell r="S1324" t="str">
            <v>CGR</v>
          </cell>
        </row>
        <row r="1325">
          <cell r="A1325">
            <v>12786</v>
          </cell>
          <cell r="B1325" t="str">
            <v>Activo</v>
          </cell>
          <cell r="C1325">
            <v>143748528</v>
          </cell>
          <cell r="D1325">
            <v>143748528</v>
          </cell>
          <cell r="E1325">
            <v>216</v>
          </cell>
          <cell r="F1325">
            <v>505</v>
          </cell>
          <cell r="G1325">
            <v>0</v>
          </cell>
          <cell r="H1325">
            <v>1308571</v>
          </cell>
          <cell r="I1325">
            <v>19318288</v>
          </cell>
          <cell r="J1325" t="str">
            <v>FU</v>
          </cell>
          <cell r="K1325" t="str">
            <v>JAIME AUGUSTO MEJIA CASTAÑEDA</v>
          </cell>
          <cell r="L1325" t="str">
            <v>MENSUAL</v>
          </cell>
          <cell r="M1325">
            <v>43496</v>
          </cell>
          <cell r="N1325">
            <v>43423</v>
          </cell>
          <cell r="O1325" t="str">
            <v>COMPRA CATEGORIA E</v>
          </cell>
          <cell r="P1325" t="str">
            <v>VI</v>
          </cell>
          <cell r="Q1325">
            <v>505</v>
          </cell>
          <cell r="R1325" t="str">
            <v>Bogota</v>
          </cell>
          <cell r="S1325" t="str">
            <v>CGR</v>
          </cell>
        </row>
        <row r="1326">
          <cell r="A1326">
            <v>12782</v>
          </cell>
          <cell r="B1326" t="str">
            <v>Activo</v>
          </cell>
          <cell r="C1326">
            <v>133592382</v>
          </cell>
          <cell r="D1326">
            <v>132849604.06999999</v>
          </cell>
          <cell r="E1326">
            <v>240</v>
          </cell>
          <cell r="F1326">
            <v>504</v>
          </cell>
          <cell r="G1326">
            <v>3</v>
          </cell>
          <cell r="H1326">
            <v>1086570</v>
          </cell>
          <cell r="I1326">
            <v>41910730</v>
          </cell>
          <cell r="J1326" t="str">
            <v>FU</v>
          </cell>
          <cell r="K1326" t="str">
            <v>CLAUDIA MARIA DIAZ LONDONO</v>
          </cell>
          <cell r="L1326" t="str">
            <v>MENSUAL</v>
          </cell>
          <cell r="M1326">
            <v>43465</v>
          </cell>
          <cell r="N1326">
            <v>43293</v>
          </cell>
          <cell r="O1326" t="str">
            <v>COMPRA  CATEGORIA D</v>
          </cell>
          <cell r="P1326" t="str">
            <v>VI</v>
          </cell>
          <cell r="Q1326">
            <v>504</v>
          </cell>
          <cell r="R1326" t="str">
            <v>Armenia</v>
          </cell>
          <cell r="S1326" t="str">
            <v>CGR</v>
          </cell>
        </row>
        <row r="1327">
          <cell r="A1327">
            <v>12778</v>
          </cell>
          <cell r="B1327" t="str">
            <v>Activo</v>
          </cell>
          <cell r="C1327">
            <v>88888889</v>
          </cell>
          <cell r="D1327">
            <v>46911299.229999997</v>
          </cell>
          <cell r="E1327">
            <v>240</v>
          </cell>
          <cell r="F1327">
            <v>388</v>
          </cell>
          <cell r="G1327">
            <v>63</v>
          </cell>
          <cell r="H1327">
            <v>448887</v>
          </cell>
          <cell r="I1327">
            <v>14237450</v>
          </cell>
          <cell r="J1327" t="str">
            <v>FU</v>
          </cell>
          <cell r="K1327" t="str">
            <v>EDGAR ROJAS PASTRANA</v>
          </cell>
          <cell r="L1327" t="str">
            <v>MENSUAL</v>
          </cell>
          <cell r="M1327">
            <v>43496</v>
          </cell>
          <cell r="N1327">
            <v>41507</v>
          </cell>
          <cell r="O1327" t="str">
            <v>COMPRA  CATEGORIA D</v>
          </cell>
          <cell r="P1327" t="str">
            <v>VI</v>
          </cell>
          <cell r="Q1327">
            <v>388</v>
          </cell>
          <cell r="R1327" t="str">
            <v>Bogota</v>
          </cell>
          <cell r="S1327" t="str">
            <v>CGR</v>
          </cell>
        </row>
        <row r="1328">
          <cell r="A1328">
            <v>12776</v>
          </cell>
          <cell r="B1328" t="str">
            <v>Activo</v>
          </cell>
          <cell r="C1328">
            <v>89567494</v>
          </cell>
          <cell r="D1328">
            <v>49911997.390000001</v>
          </cell>
          <cell r="E1328">
            <v>240</v>
          </cell>
          <cell r="F1328">
            <v>388</v>
          </cell>
          <cell r="G1328">
            <v>61</v>
          </cell>
          <cell r="H1328">
            <v>473886</v>
          </cell>
          <cell r="I1328">
            <v>23492643</v>
          </cell>
          <cell r="J1328" t="str">
            <v>FU</v>
          </cell>
          <cell r="K1328" t="str">
            <v>SANDRA MARCELA DUARTE ACERO</v>
          </cell>
          <cell r="L1328" t="str">
            <v>MENSUAL</v>
          </cell>
          <cell r="M1328">
            <v>43496</v>
          </cell>
          <cell r="N1328">
            <v>41578</v>
          </cell>
          <cell r="O1328" t="str">
            <v>COMPRA  CATEGORIA D</v>
          </cell>
          <cell r="P1328" t="str">
            <v>VI</v>
          </cell>
          <cell r="Q1328">
            <v>388</v>
          </cell>
          <cell r="R1328" t="str">
            <v>Bogota</v>
          </cell>
          <cell r="S1328" t="str">
            <v>CGR</v>
          </cell>
        </row>
        <row r="1329">
          <cell r="A1329">
            <v>12772</v>
          </cell>
          <cell r="B1329" t="str">
            <v>Activo</v>
          </cell>
          <cell r="C1329">
            <v>111111111</v>
          </cell>
          <cell r="D1329">
            <v>23408536.5</v>
          </cell>
          <cell r="E1329">
            <v>216</v>
          </cell>
          <cell r="F1329">
            <v>505</v>
          </cell>
          <cell r="G1329">
            <v>39</v>
          </cell>
          <cell r="H1329">
            <v>249176</v>
          </cell>
          <cell r="I1329">
            <v>19293294</v>
          </cell>
          <cell r="J1329" t="str">
            <v>FU</v>
          </cell>
          <cell r="K1329" t="str">
            <v>HUGO ARMANDO PEÑARENAS PEÑA</v>
          </cell>
          <cell r="L1329" t="str">
            <v>MENSUAL</v>
          </cell>
          <cell r="M1329">
            <v>43465</v>
          </cell>
          <cell r="N1329">
            <v>42209</v>
          </cell>
          <cell r="O1329" t="str">
            <v>COMPRA CATEGORIA E</v>
          </cell>
          <cell r="P1329" t="str">
            <v>VI</v>
          </cell>
          <cell r="Q1329">
            <v>505</v>
          </cell>
          <cell r="R1329" t="str">
            <v>Medellin</v>
          </cell>
          <cell r="S1329" t="str">
            <v>CGR</v>
          </cell>
        </row>
        <row r="1330">
          <cell r="A1330">
            <v>12761</v>
          </cell>
          <cell r="B1330" t="str">
            <v>Activo</v>
          </cell>
          <cell r="C1330">
            <v>126149607</v>
          </cell>
          <cell r="D1330">
            <v>123491022.44</v>
          </cell>
          <cell r="E1330">
            <v>240</v>
          </cell>
          <cell r="F1330">
            <v>504</v>
          </cell>
          <cell r="G1330">
            <v>11</v>
          </cell>
          <cell r="H1330">
            <v>1025849</v>
          </cell>
          <cell r="I1330">
            <v>40756901</v>
          </cell>
          <cell r="J1330" t="str">
            <v>FU</v>
          </cell>
          <cell r="K1330" t="str">
            <v>GLORIA AMPARO AGUDELO JIMENEZ</v>
          </cell>
          <cell r="L1330" t="str">
            <v>MENSUAL</v>
          </cell>
          <cell r="M1330">
            <v>43465</v>
          </cell>
          <cell r="N1330">
            <v>43047</v>
          </cell>
          <cell r="O1330" t="str">
            <v>COMPRA  CATEGORIA D</v>
          </cell>
          <cell r="P1330" t="str">
            <v>VI</v>
          </cell>
          <cell r="Q1330">
            <v>504</v>
          </cell>
          <cell r="R1330" t="str">
            <v>Bogota</v>
          </cell>
          <cell r="S1330" t="str">
            <v>CGR</v>
          </cell>
        </row>
        <row r="1331">
          <cell r="A1331">
            <v>12757</v>
          </cell>
          <cell r="B1331" t="str">
            <v>Activo</v>
          </cell>
          <cell r="C1331">
            <v>146853702</v>
          </cell>
          <cell r="D1331">
            <v>31897702.829999998</v>
          </cell>
          <cell r="E1331">
            <v>216</v>
          </cell>
          <cell r="F1331">
            <v>506</v>
          </cell>
          <cell r="G1331">
            <v>23</v>
          </cell>
          <cell r="H1331">
            <v>343049</v>
          </cell>
          <cell r="I1331">
            <v>19400020</v>
          </cell>
          <cell r="J1331" t="str">
            <v>FU</v>
          </cell>
          <cell r="K1331" t="str">
            <v>JORGE ENRIQUE ESPITIA ZAMORA</v>
          </cell>
          <cell r="L1331" t="str">
            <v>MENSUAL</v>
          </cell>
          <cell r="M1331">
            <v>43496</v>
          </cell>
          <cell r="N1331">
            <v>42725</v>
          </cell>
          <cell r="O1331" t="str">
            <v>COMPRA  CATEGORIA F</v>
          </cell>
          <cell r="P1331" t="str">
            <v>VI</v>
          </cell>
          <cell r="Q1331">
            <v>506</v>
          </cell>
          <cell r="R1331" t="str">
            <v>Bogota</v>
          </cell>
          <cell r="S1331" t="str">
            <v>CGR</v>
          </cell>
        </row>
        <row r="1332">
          <cell r="A1332">
            <v>12756</v>
          </cell>
          <cell r="B1332" t="str">
            <v>Activo</v>
          </cell>
          <cell r="C1332">
            <v>113344000</v>
          </cell>
          <cell r="D1332">
            <v>101691018.98999999</v>
          </cell>
          <cell r="E1332">
            <v>216</v>
          </cell>
          <cell r="F1332">
            <v>505</v>
          </cell>
          <cell r="G1332">
            <v>41</v>
          </cell>
          <cell r="H1332">
            <v>1023312</v>
          </cell>
          <cell r="I1332">
            <v>40760483</v>
          </cell>
          <cell r="J1332" t="str">
            <v>FU</v>
          </cell>
          <cell r="K1332" t="str">
            <v>Elizabeth Cruz Artunduaga</v>
          </cell>
          <cell r="L1332" t="str">
            <v>MENSUAL</v>
          </cell>
          <cell r="M1332">
            <v>43465</v>
          </cell>
          <cell r="N1332">
            <v>42139</v>
          </cell>
          <cell r="O1332" t="str">
            <v>COMPRA CATEGORIA E</v>
          </cell>
          <cell r="P1332" t="str">
            <v>VI</v>
          </cell>
          <cell r="Q1332">
            <v>505</v>
          </cell>
          <cell r="R1332" t="str">
            <v>Bogota</v>
          </cell>
          <cell r="S1332" t="str">
            <v>CGR</v>
          </cell>
        </row>
        <row r="1333">
          <cell r="A1333">
            <v>12755</v>
          </cell>
          <cell r="B1333" t="str">
            <v>Activo</v>
          </cell>
          <cell r="C1333">
            <v>79976664</v>
          </cell>
          <cell r="D1333">
            <v>67518038.299999997</v>
          </cell>
          <cell r="E1333">
            <v>240</v>
          </cell>
          <cell r="F1333">
            <v>503</v>
          </cell>
          <cell r="G1333">
            <v>18</v>
          </cell>
          <cell r="H1333">
            <v>496089</v>
          </cell>
          <cell r="I1333">
            <v>27354846</v>
          </cell>
          <cell r="J1333" t="str">
            <v>FU</v>
          </cell>
          <cell r="K1333" t="str">
            <v>ANA LUCIA CASTRO MELENDEZ</v>
          </cell>
          <cell r="L1333" t="str">
            <v>MENSUAL</v>
          </cell>
          <cell r="M1333">
            <v>43616</v>
          </cell>
          <cell r="N1333">
            <v>42632</v>
          </cell>
          <cell r="O1333" t="str">
            <v>COMPRA CATEGORIA C</v>
          </cell>
          <cell r="P1333" t="str">
            <v>VI</v>
          </cell>
          <cell r="Q1333">
            <v>503</v>
          </cell>
          <cell r="R1333" t="str">
            <v>Bogota</v>
          </cell>
          <cell r="S1333" t="str">
            <v>CGR</v>
          </cell>
        </row>
        <row r="1334">
          <cell r="A1334">
            <v>12754</v>
          </cell>
          <cell r="B1334" t="str">
            <v>Activo</v>
          </cell>
          <cell r="C1334">
            <v>122606309</v>
          </cell>
          <cell r="D1334">
            <v>92418970.489999995</v>
          </cell>
          <cell r="E1334">
            <v>216</v>
          </cell>
          <cell r="F1334">
            <v>511</v>
          </cell>
          <cell r="G1334">
            <v>25</v>
          </cell>
          <cell r="H1334">
            <v>894491</v>
          </cell>
          <cell r="I1334">
            <v>28392779</v>
          </cell>
          <cell r="J1334" t="str">
            <v>FU</v>
          </cell>
          <cell r="K1334" t="str">
            <v>TILCIA HORTENCIA PACHECO OVIEDO</v>
          </cell>
          <cell r="L1334" t="str">
            <v>MENSUAL</v>
          </cell>
          <cell r="M1334">
            <v>43465</v>
          </cell>
          <cell r="N1334">
            <v>42632</v>
          </cell>
          <cell r="O1334" t="str">
            <v>LIBERACION CATEGORIA E</v>
          </cell>
          <cell r="P1334" t="str">
            <v>VI</v>
          </cell>
          <cell r="Q1334">
            <v>511</v>
          </cell>
          <cell r="R1334" t="str">
            <v>Bogota</v>
          </cell>
          <cell r="S1334" t="str">
            <v>CGR</v>
          </cell>
        </row>
        <row r="1335">
          <cell r="A1335">
            <v>12750</v>
          </cell>
          <cell r="B1335" t="str">
            <v>Activo</v>
          </cell>
          <cell r="C1335">
            <v>110183850</v>
          </cell>
          <cell r="D1335">
            <v>102142000.44</v>
          </cell>
          <cell r="E1335">
            <v>240</v>
          </cell>
          <cell r="F1335">
            <v>504</v>
          </cell>
          <cell r="G1335">
            <v>35</v>
          </cell>
          <cell r="H1335">
            <v>894906</v>
          </cell>
          <cell r="I1335">
            <v>37941630</v>
          </cell>
          <cell r="J1335" t="str">
            <v>FU</v>
          </cell>
          <cell r="K1335" t="str">
            <v>MARIA ESTHER URIBE MORENO</v>
          </cell>
          <cell r="L1335" t="str">
            <v>MENSUAL</v>
          </cell>
          <cell r="M1335">
            <v>43496</v>
          </cell>
          <cell r="N1335">
            <v>42366</v>
          </cell>
          <cell r="O1335" t="str">
            <v>COMPRA  CATEGORIA D</v>
          </cell>
          <cell r="P1335" t="str">
            <v>VI</v>
          </cell>
          <cell r="Q1335">
            <v>504</v>
          </cell>
          <cell r="R1335" t="str">
            <v>Socorro</v>
          </cell>
          <cell r="S1335" t="str">
            <v>CGR</v>
          </cell>
        </row>
        <row r="1336">
          <cell r="A1336">
            <v>12749</v>
          </cell>
          <cell r="B1336" t="str">
            <v>Activo</v>
          </cell>
          <cell r="C1336">
            <v>80808081</v>
          </cell>
          <cell r="D1336">
            <v>61770932.200000003</v>
          </cell>
          <cell r="E1336">
            <v>240</v>
          </cell>
          <cell r="F1336">
            <v>504</v>
          </cell>
          <cell r="G1336">
            <v>23</v>
          </cell>
          <cell r="H1336">
            <v>529576</v>
          </cell>
          <cell r="I1336">
            <v>15261538</v>
          </cell>
          <cell r="J1336" t="str">
            <v>FU</v>
          </cell>
          <cell r="K1336" t="str">
            <v>RUBEN DARIO SIERRA SIERRA</v>
          </cell>
          <cell r="L1336" t="str">
            <v>MENSUAL</v>
          </cell>
          <cell r="M1336">
            <v>43465</v>
          </cell>
          <cell r="N1336">
            <v>42696</v>
          </cell>
          <cell r="O1336" t="str">
            <v>COMPRA  CATEGORIA D</v>
          </cell>
          <cell r="P1336" t="str">
            <v>VI</v>
          </cell>
          <cell r="Q1336">
            <v>504</v>
          </cell>
          <cell r="R1336" t="str">
            <v>Medellin</v>
          </cell>
          <cell r="S1336" t="str">
            <v>CGR</v>
          </cell>
        </row>
        <row r="1337">
          <cell r="A1337">
            <v>12748</v>
          </cell>
          <cell r="B1337" t="str">
            <v>Activo</v>
          </cell>
          <cell r="C1337">
            <v>105336000</v>
          </cell>
          <cell r="D1337">
            <v>72445780.060000002</v>
          </cell>
          <cell r="E1337">
            <v>240</v>
          </cell>
          <cell r="F1337">
            <v>504</v>
          </cell>
          <cell r="G1337">
            <v>49</v>
          </cell>
          <cell r="H1337">
            <v>662565</v>
          </cell>
          <cell r="I1337">
            <v>38256450</v>
          </cell>
          <cell r="J1337" t="str">
            <v>FU</v>
          </cell>
          <cell r="K1337" t="str">
            <v>JACQUELINE RAMIREZ ORTIZ</v>
          </cell>
          <cell r="L1337" t="str">
            <v>MENSUAL</v>
          </cell>
          <cell r="M1337">
            <v>43465</v>
          </cell>
          <cell r="N1337">
            <v>41904</v>
          </cell>
          <cell r="O1337" t="str">
            <v>COMPRA  CATEGORIA D</v>
          </cell>
          <cell r="P1337" t="str">
            <v>VI</v>
          </cell>
          <cell r="Q1337">
            <v>504</v>
          </cell>
          <cell r="R1337" t="str">
            <v>Bogota</v>
          </cell>
          <cell r="S1337" t="str">
            <v>CGR</v>
          </cell>
        </row>
        <row r="1338">
          <cell r="A1338">
            <v>12747</v>
          </cell>
          <cell r="B1338" t="str">
            <v>Activo</v>
          </cell>
          <cell r="C1338">
            <v>151515152</v>
          </cell>
          <cell r="D1338">
            <v>148349475.02000001</v>
          </cell>
          <cell r="E1338">
            <v>216</v>
          </cell>
          <cell r="F1338">
            <v>506</v>
          </cell>
          <cell r="G1338">
            <v>11</v>
          </cell>
          <cell r="H1338">
            <v>1467885</v>
          </cell>
          <cell r="I1338">
            <v>51694014</v>
          </cell>
          <cell r="J1338" t="str">
            <v>FU</v>
          </cell>
          <cell r="K1338" t="str">
            <v>Yoli Margarita Ochoa Gonzalez</v>
          </cell>
          <cell r="L1338" t="str">
            <v>MENSUAL</v>
          </cell>
          <cell r="M1338">
            <v>43465</v>
          </cell>
          <cell r="N1338">
            <v>43053</v>
          </cell>
          <cell r="O1338" t="str">
            <v>COMPRA  CATEGORIA F</v>
          </cell>
          <cell r="P1338" t="str">
            <v>VI</v>
          </cell>
          <cell r="Q1338">
            <v>506</v>
          </cell>
          <cell r="R1338" t="str">
            <v>Bogota</v>
          </cell>
          <cell r="S1338" t="str">
            <v>CGR</v>
          </cell>
        </row>
        <row r="1339">
          <cell r="A1339">
            <v>12745</v>
          </cell>
          <cell r="B1339" t="str">
            <v>Activo</v>
          </cell>
          <cell r="C1339">
            <v>110183850</v>
          </cell>
          <cell r="D1339">
            <v>85432341.200000003</v>
          </cell>
          <cell r="E1339">
            <v>240</v>
          </cell>
          <cell r="F1339">
            <v>504</v>
          </cell>
          <cell r="G1339">
            <v>37</v>
          </cell>
          <cell r="H1339">
            <v>755312</v>
          </cell>
          <cell r="I1339">
            <v>6770560</v>
          </cell>
          <cell r="J1339" t="str">
            <v>FU</v>
          </cell>
          <cell r="K1339" t="str">
            <v>JOSE EUDORO FUQUENE RAMOS</v>
          </cell>
          <cell r="L1339" t="str">
            <v>MENSUAL</v>
          </cell>
          <cell r="M1339">
            <v>43465</v>
          </cell>
          <cell r="N1339">
            <v>42258</v>
          </cell>
          <cell r="O1339" t="str">
            <v>COMPRA  CATEGORIA D</v>
          </cell>
          <cell r="P1339" t="str">
            <v>VI</v>
          </cell>
          <cell r="Q1339">
            <v>504</v>
          </cell>
          <cell r="R1339" t="str">
            <v>Tunja</v>
          </cell>
          <cell r="S1339" t="str">
            <v>CGR</v>
          </cell>
        </row>
        <row r="1340">
          <cell r="A1340">
            <v>12744</v>
          </cell>
          <cell r="B1340" t="str">
            <v>Activo</v>
          </cell>
          <cell r="C1340">
            <v>77218848</v>
          </cell>
          <cell r="D1340">
            <v>72202680.420000002</v>
          </cell>
          <cell r="E1340">
            <v>240</v>
          </cell>
          <cell r="F1340">
            <v>503</v>
          </cell>
          <cell r="G1340">
            <v>26</v>
          </cell>
          <cell r="H1340">
            <v>540062</v>
          </cell>
          <cell r="I1340">
            <v>8717464</v>
          </cell>
          <cell r="J1340" t="str">
            <v>FU</v>
          </cell>
          <cell r="K1340" t="str">
            <v>VICTOR HUGO DIAZ POLO</v>
          </cell>
          <cell r="L1340" t="str">
            <v>MENSUAL</v>
          </cell>
          <cell r="M1340">
            <v>43465</v>
          </cell>
          <cell r="N1340">
            <v>42607</v>
          </cell>
          <cell r="O1340" t="str">
            <v>COMPRA CATEGORIA C</v>
          </cell>
          <cell r="P1340" t="str">
            <v>VI</v>
          </cell>
          <cell r="Q1340">
            <v>503</v>
          </cell>
          <cell r="R1340" t="str">
            <v>Barranquilla</v>
          </cell>
          <cell r="S1340" t="str">
            <v>CGR</v>
          </cell>
        </row>
        <row r="1341">
          <cell r="A1341">
            <v>12741</v>
          </cell>
          <cell r="B1341" t="str">
            <v>Activo</v>
          </cell>
          <cell r="C1341">
            <v>113344000</v>
          </cell>
          <cell r="D1341">
            <v>47357006.68</v>
          </cell>
          <cell r="E1341">
            <v>216</v>
          </cell>
          <cell r="F1341">
            <v>505</v>
          </cell>
          <cell r="G1341">
            <v>44</v>
          </cell>
          <cell r="H1341">
            <v>491421</v>
          </cell>
          <cell r="I1341">
            <v>41898960</v>
          </cell>
          <cell r="J1341" t="str">
            <v>FU</v>
          </cell>
          <cell r="K1341" t="str">
            <v>GABRIELA EMMA HERRERA CORREA</v>
          </cell>
          <cell r="L1341" t="str">
            <v>MENSUAL</v>
          </cell>
          <cell r="M1341">
            <v>43465</v>
          </cell>
          <cell r="N1341">
            <v>42053</v>
          </cell>
          <cell r="O1341" t="str">
            <v>COMPRA CATEGORIA E</v>
          </cell>
          <cell r="P1341" t="str">
            <v>VI</v>
          </cell>
          <cell r="Q1341">
            <v>505</v>
          </cell>
          <cell r="R1341" t="str">
            <v>Armenia</v>
          </cell>
          <cell r="S1341" t="str">
            <v>CGR</v>
          </cell>
        </row>
        <row r="1342">
          <cell r="A1342">
            <v>12740</v>
          </cell>
          <cell r="B1342" t="str">
            <v>Activo</v>
          </cell>
          <cell r="C1342">
            <v>80808081</v>
          </cell>
          <cell r="D1342">
            <v>17924790.989999998</v>
          </cell>
          <cell r="E1342">
            <v>216</v>
          </cell>
          <cell r="F1342">
            <v>389</v>
          </cell>
          <cell r="G1342">
            <v>60</v>
          </cell>
          <cell r="H1342">
            <v>201667</v>
          </cell>
          <cell r="I1342">
            <v>36376406</v>
          </cell>
          <cell r="J1342" t="str">
            <v>FU</v>
          </cell>
          <cell r="K1342" t="str">
            <v>MARTHA L HERNANDEZ TRUJILLO</v>
          </cell>
          <cell r="L1342" t="str">
            <v>MENSUAL</v>
          </cell>
          <cell r="M1342">
            <v>43496</v>
          </cell>
          <cell r="N1342">
            <v>41607</v>
          </cell>
          <cell r="O1342" t="str">
            <v>COMPRA CATEGORIA E</v>
          </cell>
          <cell r="P1342" t="str">
            <v>VI</v>
          </cell>
          <cell r="Q1342">
            <v>389</v>
          </cell>
          <cell r="R1342" t="str">
            <v>Neiva</v>
          </cell>
          <cell r="S1342" t="str">
            <v>CGR</v>
          </cell>
        </row>
        <row r="1343">
          <cell r="A1343">
            <v>12737</v>
          </cell>
          <cell r="B1343" t="str">
            <v>Activo</v>
          </cell>
          <cell r="C1343">
            <v>113344000</v>
          </cell>
          <cell r="D1343">
            <v>103873007.27</v>
          </cell>
          <cell r="E1343">
            <v>216</v>
          </cell>
          <cell r="F1343">
            <v>505</v>
          </cell>
          <cell r="G1343">
            <v>36</v>
          </cell>
          <cell r="H1343">
            <v>1030212</v>
          </cell>
          <cell r="I1343">
            <v>51648506</v>
          </cell>
          <cell r="J1343" t="str">
            <v>FU</v>
          </cell>
          <cell r="K1343" t="str">
            <v>Lucero Peña Pineda</v>
          </cell>
          <cell r="L1343" t="str">
            <v>MENSUAL</v>
          </cell>
          <cell r="M1343">
            <v>43465</v>
          </cell>
          <cell r="N1343">
            <v>42299</v>
          </cell>
          <cell r="O1343" t="str">
            <v>COMPRA CATEGORIA E</v>
          </cell>
          <cell r="P1343" t="str">
            <v>VI</v>
          </cell>
          <cell r="Q1343">
            <v>505</v>
          </cell>
          <cell r="R1343" t="str">
            <v>Bogota</v>
          </cell>
          <cell r="S1343" t="str">
            <v>CGR</v>
          </cell>
        </row>
        <row r="1344">
          <cell r="A1344">
            <v>12736</v>
          </cell>
          <cell r="B1344" t="str">
            <v>Activo</v>
          </cell>
          <cell r="C1344">
            <v>48048000</v>
          </cell>
          <cell r="D1344">
            <v>32976209.129999999</v>
          </cell>
          <cell r="E1344">
            <v>300</v>
          </cell>
          <cell r="F1344">
            <v>501</v>
          </cell>
          <cell r="G1344">
            <v>46</v>
          </cell>
          <cell r="H1344">
            <v>191393</v>
          </cell>
          <cell r="I1344">
            <v>6212067</v>
          </cell>
          <cell r="J1344" t="str">
            <v>FU</v>
          </cell>
          <cell r="K1344" t="str">
            <v>JACINTO MOSQUERA OVALLE</v>
          </cell>
          <cell r="L1344" t="str">
            <v>MENSUAL</v>
          </cell>
          <cell r="M1344">
            <v>43465</v>
          </cell>
          <cell r="N1344">
            <v>42002</v>
          </cell>
          <cell r="O1344" t="str">
            <v>COMPRA CATEGORIA A</v>
          </cell>
          <cell r="P1344" t="str">
            <v>VI</v>
          </cell>
          <cell r="Q1344">
            <v>501</v>
          </cell>
          <cell r="R1344" t="str">
            <v>Bogota</v>
          </cell>
          <cell r="S1344" t="str">
            <v>CGR</v>
          </cell>
        </row>
        <row r="1345">
          <cell r="A1345">
            <v>12735</v>
          </cell>
          <cell r="B1345" t="str">
            <v>Activo</v>
          </cell>
          <cell r="C1345">
            <v>71456000</v>
          </cell>
          <cell r="D1345">
            <v>10386915.66</v>
          </cell>
          <cell r="E1345">
            <v>240</v>
          </cell>
          <cell r="F1345">
            <v>503</v>
          </cell>
          <cell r="G1345">
            <v>47</v>
          </cell>
          <cell r="H1345">
            <v>94111</v>
          </cell>
          <cell r="I1345">
            <v>37919966</v>
          </cell>
          <cell r="J1345" t="str">
            <v>PEN</v>
          </cell>
          <cell r="K1345" t="str">
            <v>MARLENE MIRANDA AVILA</v>
          </cell>
          <cell r="L1345" t="str">
            <v>MENSUAL</v>
          </cell>
          <cell r="M1345">
            <v>43465</v>
          </cell>
          <cell r="N1345">
            <v>41969</v>
          </cell>
          <cell r="O1345" t="str">
            <v>COMPRA CATEGORIA C</v>
          </cell>
          <cell r="P1345" t="str">
            <v>VI</v>
          </cell>
          <cell r="Q1345">
            <v>503</v>
          </cell>
          <cell r="R1345" t="str">
            <v>Bogota</v>
          </cell>
          <cell r="S1345" t="str">
            <v>CGR</v>
          </cell>
        </row>
        <row r="1346">
          <cell r="A1346">
            <v>12732</v>
          </cell>
          <cell r="B1346" t="str">
            <v>Activo</v>
          </cell>
          <cell r="C1346">
            <v>113344000</v>
          </cell>
          <cell r="D1346">
            <v>100788203.47</v>
          </cell>
          <cell r="E1346">
            <v>216</v>
          </cell>
          <cell r="F1346">
            <v>505</v>
          </cell>
          <cell r="G1346">
            <v>46</v>
          </cell>
          <cell r="H1346">
            <v>1029538</v>
          </cell>
          <cell r="I1346">
            <v>38263128</v>
          </cell>
          <cell r="J1346" t="str">
            <v>FU</v>
          </cell>
          <cell r="K1346" t="str">
            <v>JULIETA ARIAS GONZALEZ</v>
          </cell>
          <cell r="L1346" t="str">
            <v>MENSUAL</v>
          </cell>
          <cell r="M1346">
            <v>43465</v>
          </cell>
          <cell r="N1346">
            <v>41974</v>
          </cell>
          <cell r="O1346" t="str">
            <v>COMPRA CATEGORIA E</v>
          </cell>
          <cell r="P1346" t="str">
            <v>VI</v>
          </cell>
          <cell r="Q1346">
            <v>505</v>
          </cell>
          <cell r="R1346" t="str">
            <v>Alban</v>
          </cell>
          <cell r="S1346" t="str">
            <v>CGR</v>
          </cell>
        </row>
        <row r="1347">
          <cell r="A1347">
            <v>12731</v>
          </cell>
          <cell r="B1347" t="str">
            <v>Activo</v>
          </cell>
          <cell r="C1347">
            <v>121990821</v>
          </cell>
          <cell r="D1347">
            <v>90712691.799999997</v>
          </cell>
          <cell r="E1347">
            <v>216</v>
          </cell>
          <cell r="F1347">
            <v>505</v>
          </cell>
          <cell r="G1347">
            <v>24</v>
          </cell>
          <cell r="H1347">
            <v>876115</v>
          </cell>
          <cell r="I1347">
            <v>19422165</v>
          </cell>
          <cell r="J1347" t="str">
            <v>FU</v>
          </cell>
          <cell r="K1347" t="str">
            <v>JOSE MANUEL APONTE GARCIA</v>
          </cell>
          <cell r="L1347" t="str">
            <v>MENSUAL</v>
          </cell>
          <cell r="M1347">
            <v>43465</v>
          </cell>
          <cell r="N1347">
            <v>42669</v>
          </cell>
          <cell r="O1347" t="str">
            <v>COMPRA CATEGORIA E</v>
          </cell>
          <cell r="P1347" t="str">
            <v>VI</v>
          </cell>
          <cell r="Q1347">
            <v>505</v>
          </cell>
          <cell r="R1347" t="str">
            <v>Bogota</v>
          </cell>
          <cell r="S1347" t="str">
            <v>CGR</v>
          </cell>
        </row>
        <row r="1348">
          <cell r="A1348">
            <v>12727</v>
          </cell>
          <cell r="B1348" t="str">
            <v>Activo</v>
          </cell>
          <cell r="C1348">
            <v>89567494</v>
          </cell>
          <cell r="D1348">
            <v>52008907.490000002</v>
          </cell>
          <cell r="E1348">
            <v>240</v>
          </cell>
          <cell r="F1348">
            <v>388</v>
          </cell>
          <cell r="G1348">
            <v>56</v>
          </cell>
          <cell r="H1348">
            <v>486060</v>
          </cell>
          <cell r="I1348">
            <v>41902724</v>
          </cell>
          <cell r="J1348" t="str">
            <v>FU</v>
          </cell>
          <cell r="K1348" t="str">
            <v>OLGA PATRICIA LONDOÑO GUTIERREZ</v>
          </cell>
          <cell r="L1348" t="str">
            <v>MENSUAL</v>
          </cell>
          <cell r="M1348">
            <v>43496</v>
          </cell>
          <cell r="N1348">
            <v>41729</v>
          </cell>
          <cell r="O1348" t="str">
            <v>COMPRA  CATEGORIA D</v>
          </cell>
          <cell r="P1348" t="str">
            <v>VI</v>
          </cell>
          <cell r="Q1348">
            <v>388</v>
          </cell>
          <cell r="R1348" t="str">
            <v>Armenia</v>
          </cell>
          <cell r="S1348" t="str">
            <v>CGR</v>
          </cell>
        </row>
        <row r="1349">
          <cell r="A1349">
            <v>12724</v>
          </cell>
          <cell r="B1349" t="str">
            <v>Activo</v>
          </cell>
          <cell r="C1349">
            <v>109090909</v>
          </cell>
          <cell r="D1349">
            <v>78756438.170000002</v>
          </cell>
          <cell r="E1349">
            <v>240</v>
          </cell>
          <cell r="F1349">
            <v>504</v>
          </cell>
          <cell r="G1349">
            <v>38</v>
          </cell>
          <cell r="H1349">
            <v>699312</v>
          </cell>
          <cell r="I1349">
            <v>79446096</v>
          </cell>
          <cell r="J1349" t="str">
            <v>FU</v>
          </cell>
          <cell r="K1349" t="str">
            <v>RICARDO OCHOA RUIZ</v>
          </cell>
          <cell r="L1349" t="str">
            <v>MENSUAL</v>
          </cell>
          <cell r="M1349">
            <v>43465</v>
          </cell>
          <cell r="N1349">
            <v>42221</v>
          </cell>
          <cell r="O1349" t="str">
            <v>COMPRA  CATEGORIA D</v>
          </cell>
          <cell r="P1349" t="str">
            <v>VI</v>
          </cell>
          <cell r="Q1349">
            <v>504</v>
          </cell>
          <cell r="R1349" t="str">
            <v>Bogota</v>
          </cell>
          <cell r="S1349" t="str">
            <v>CGR</v>
          </cell>
        </row>
        <row r="1350">
          <cell r="A1350">
            <v>12714</v>
          </cell>
          <cell r="B1350" t="str">
            <v>Activo</v>
          </cell>
          <cell r="C1350">
            <v>63132366</v>
          </cell>
          <cell r="D1350">
            <v>32376312.890000001</v>
          </cell>
          <cell r="E1350">
            <v>240</v>
          </cell>
          <cell r="F1350">
            <v>387</v>
          </cell>
          <cell r="G1350">
            <v>59</v>
          </cell>
          <cell r="H1350">
            <v>272166</v>
          </cell>
          <cell r="I1350">
            <v>35374506</v>
          </cell>
          <cell r="J1350" t="str">
            <v>FU</v>
          </cell>
          <cell r="K1350" t="str">
            <v>MARIA STELLA ROMERO NIETO</v>
          </cell>
          <cell r="L1350" t="str">
            <v>MENSUAL</v>
          </cell>
          <cell r="M1350">
            <v>43496</v>
          </cell>
          <cell r="N1350">
            <v>41634</v>
          </cell>
          <cell r="O1350" t="str">
            <v>COMPRA CATEGORIA C</v>
          </cell>
          <cell r="P1350" t="str">
            <v>VI</v>
          </cell>
          <cell r="Q1350">
            <v>387</v>
          </cell>
          <cell r="R1350" t="str">
            <v>Bogota</v>
          </cell>
          <cell r="S1350" t="str">
            <v>CGR</v>
          </cell>
        </row>
        <row r="1351">
          <cell r="A1351">
            <v>12710</v>
          </cell>
          <cell r="B1351" t="str">
            <v>Activo</v>
          </cell>
          <cell r="C1351">
            <v>118560400</v>
          </cell>
          <cell r="D1351">
            <v>77458211.450000003</v>
          </cell>
          <cell r="E1351">
            <v>216</v>
          </cell>
          <cell r="F1351">
            <v>505</v>
          </cell>
          <cell r="G1351">
            <v>32</v>
          </cell>
          <cell r="H1351">
            <v>766905</v>
          </cell>
          <cell r="I1351">
            <v>13834343</v>
          </cell>
          <cell r="J1351" t="str">
            <v>FU</v>
          </cell>
          <cell r="K1351" t="str">
            <v>RUPERTO CORREDOR RODRIGUEZ</v>
          </cell>
          <cell r="L1351" t="str">
            <v>MENSUAL</v>
          </cell>
          <cell r="M1351">
            <v>43465</v>
          </cell>
          <cell r="N1351">
            <v>42423</v>
          </cell>
          <cell r="O1351" t="str">
            <v>COMPRA CATEGORIA E</v>
          </cell>
          <cell r="P1351" t="str">
            <v>VI</v>
          </cell>
          <cell r="Q1351">
            <v>505</v>
          </cell>
          <cell r="R1351" t="str">
            <v>Bucaramanga</v>
          </cell>
          <cell r="S1351" t="str">
            <v>CGR</v>
          </cell>
        </row>
        <row r="1352">
          <cell r="A1352">
            <v>12708</v>
          </cell>
          <cell r="B1352" t="str">
            <v>Activo</v>
          </cell>
          <cell r="C1352">
            <v>86500000</v>
          </cell>
          <cell r="D1352">
            <v>38809607.509999998</v>
          </cell>
          <cell r="E1352">
            <v>240</v>
          </cell>
          <cell r="F1352">
            <v>400</v>
          </cell>
          <cell r="G1352">
            <v>50</v>
          </cell>
          <cell r="H1352">
            <v>361820</v>
          </cell>
          <cell r="I1352">
            <v>63304888</v>
          </cell>
          <cell r="J1352" t="str">
            <v>FU</v>
          </cell>
          <cell r="K1352" t="str">
            <v>ELIZABETH ZUÑIGA HERREÑO</v>
          </cell>
          <cell r="L1352" t="str">
            <v>MENSUAL</v>
          </cell>
          <cell r="M1352">
            <v>43465</v>
          </cell>
          <cell r="N1352">
            <v>41877</v>
          </cell>
          <cell r="O1352" t="str">
            <v>LIBERACION  CATEGORIA D</v>
          </cell>
          <cell r="P1352" t="str">
            <v>VI</v>
          </cell>
          <cell r="Q1352">
            <v>400</v>
          </cell>
          <cell r="R1352" t="str">
            <v>Bogota</v>
          </cell>
          <cell r="S1352" t="str">
            <v>CGR</v>
          </cell>
        </row>
        <row r="1353">
          <cell r="A1353">
            <v>12693</v>
          </cell>
          <cell r="B1353" t="str">
            <v>Activo</v>
          </cell>
          <cell r="C1353">
            <v>126149607</v>
          </cell>
          <cell r="D1353">
            <v>115288593.78</v>
          </cell>
          <cell r="E1353">
            <v>240</v>
          </cell>
          <cell r="F1353">
            <v>504</v>
          </cell>
          <cell r="G1353">
            <v>13</v>
          </cell>
          <cell r="H1353">
            <v>963497</v>
          </cell>
          <cell r="I1353">
            <v>12593897</v>
          </cell>
          <cell r="J1353" t="str">
            <v>FU</v>
          </cell>
          <cell r="K1353" t="str">
            <v>Mario Ramon Villadiego Tovar</v>
          </cell>
          <cell r="L1353" t="str">
            <v>MENSUAL</v>
          </cell>
          <cell r="M1353">
            <v>43465</v>
          </cell>
          <cell r="N1353">
            <v>42997</v>
          </cell>
          <cell r="O1353" t="str">
            <v>COMPRA  CATEGORIA D</v>
          </cell>
          <cell r="P1353" t="str">
            <v>VI</v>
          </cell>
          <cell r="Q1353">
            <v>504</v>
          </cell>
          <cell r="R1353" t="str">
            <v>Sincelejo</v>
          </cell>
          <cell r="S1353" t="str">
            <v>CGR</v>
          </cell>
        </row>
        <row r="1354">
          <cell r="A1354">
            <v>12688</v>
          </cell>
          <cell r="B1354" t="str">
            <v>Activo</v>
          </cell>
          <cell r="C1354">
            <v>141139914</v>
          </cell>
          <cell r="D1354">
            <v>88954926.890000001</v>
          </cell>
          <cell r="E1354">
            <v>216</v>
          </cell>
          <cell r="F1354">
            <v>506</v>
          </cell>
          <cell r="G1354">
            <v>10</v>
          </cell>
          <cell r="H1354">
            <v>887317</v>
          </cell>
          <cell r="I1354">
            <v>39684683</v>
          </cell>
          <cell r="J1354" t="str">
            <v>FU</v>
          </cell>
          <cell r="K1354" t="str">
            <v>ADRIANA VELOSA TOVAR</v>
          </cell>
          <cell r="L1354" t="str">
            <v>MENSUAL</v>
          </cell>
          <cell r="M1354">
            <v>43465</v>
          </cell>
          <cell r="N1354">
            <v>43081</v>
          </cell>
          <cell r="O1354" t="str">
            <v>COMPRA  CATEGORIA F</v>
          </cell>
          <cell r="P1354" t="str">
            <v>VI</v>
          </cell>
          <cell r="Q1354">
            <v>506</v>
          </cell>
          <cell r="R1354" t="str">
            <v>Ibague</v>
          </cell>
          <cell r="S1354" t="str">
            <v>CGR</v>
          </cell>
        </row>
        <row r="1355">
          <cell r="A1355">
            <v>12684</v>
          </cell>
          <cell r="B1355" t="str">
            <v>Activo</v>
          </cell>
          <cell r="C1355">
            <v>105000000</v>
          </cell>
          <cell r="D1355">
            <v>73385918.590000004</v>
          </cell>
          <cell r="E1355">
            <v>240</v>
          </cell>
          <cell r="F1355">
            <v>504</v>
          </cell>
          <cell r="G1355">
            <v>46</v>
          </cell>
          <cell r="H1355">
            <v>665515</v>
          </cell>
          <cell r="I1355">
            <v>41635459</v>
          </cell>
          <cell r="J1355" t="str">
            <v>PEN</v>
          </cell>
          <cell r="K1355" t="str">
            <v>MARIA NANCY C VELANDIA JIMENEZ</v>
          </cell>
          <cell r="L1355" t="str">
            <v>MENSUAL</v>
          </cell>
          <cell r="M1355">
            <v>43465</v>
          </cell>
          <cell r="N1355">
            <v>41974</v>
          </cell>
          <cell r="O1355" t="str">
            <v>COMPRA  CATEGORIA D</v>
          </cell>
          <cell r="P1355" t="str">
            <v>VI</v>
          </cell>
          <cell r="Q1355">
            <v>504</v>
          </cell>
          <cell r="R1355" t="str">
            <v>Flandes</v>
          </cell>
          <cell r="S1355" t="str">
            <v>CGR</v>
          </cell>
        </row>
        <row r="1356">
          <cell r="A1356">
            <v>12678</v>
          </cell>
          <cell r="B1356" t="str">
            <v>Activo</v>
          </cell>
          <cell r="C1356">
            <v>113344000</v>
          </cell>
          <cell r="D1356">
            <v>62379489.68</v>
          </cell>
          <cell r="E1356">
            <v>216</v>
          </cell>
          <cell r="F1356">
            <v>505</v>
          </cell>
          <cell r="G1356">
            <v>49</v>
          </cell>
          <cell r="H1356">
            <v>648720</v>
          </cell>
          <cell r="I1356">
            <v>42869566</v>
          </cell>
          <cell r="J1356" t="str">
            <v>FU</v>
          </cell>
          <cell r="K1356" t="str">
            <v>CARMEN LUCRECIA VARGAS ARISTIZABAL</v>
          </cell>
          <cell r="L1356" t="str">
            <v>MENSUAL</v>
          </cell>
          <cell r="M1356">
            <v>43496</v>
          </cell>
          <cell r="N1356">
            <v>41941</v>
          </cell>
          <cell r="O1356" t="str">
            <v>COMPRA CATEGORIA E</v>
          </cell>
          <cell r="P1356" t="str">
            <v>VI</v>
          </cell>
          <cell r="Q1356">
            <v>505</v>
          </cell>
          <cell r="R1356" t="str">
            <v>Envigado</v>
          </cell>
          <cell r="S1356" t="str">
            <v>CGR</v>
          </cell>
        </row>
        <row r="1357">
          <cell r="A1357">
            <v>12676</v>
          </cell>
          <cell r="B1357" t="str">
            <v>Activo</v>
          </cell>
          <cell r="C1357">
            <v>110183850</v>
          </cell>
          <cell r="D1357">
            <v>68867805.790000007</v>
          </cell>
          <cell r="E1357">
            <v>240</v>
          </cell>
          <cell r="F1357">
            <v>504</v>
          </cell>
          <cell r="G1357">
            <v>39</v>
          </cell>
          <cell r="H1357">
            <v>615613</v>
          </cell>
          <cell r="I1357">
            <v>3184088</v>
          </cell>
          <cell r="J1357" t="str">
            <v>FU</v>
          </cell>
          <cell r="K1357" t="str">
            <v>HECTOR GUILLERMO VARGAS ANGEL</v>
          </cell>
          <cell r="L1357" t="str">
            <v>MENSUAL</v>
          </cell>
          <cell r="M1357">
            <v>43465</v>
          </cell>
          <cell r="N1357">
            <v>42208</v>
          </cell>
          <cell r="O1357" t="str">
            <v>COMPRA  CATEGORIA D</v>
          </cell>
          <cell r="P1357" t="str">
            <v>VI</v>
          </cell>
          <cell r="Q1357">
            <v>504</v>
          </cell>
          <cell r="R1357" t="str">
            <v>Bogota</v>
          </cell>
          <cell r="S1357" t="str">
            <v>CGR</v>
          </cell>
        </row>
        <row r="1358">
          <cell r="A1358">
            <v>12675</v>
          </cell>
          <cell r="B1358" t="str">
            <v>Activo</v>
          </cell>
          <cell r="C1358">
            <v>71456000</v>
          </cell>
          <cell r="D1358">
            <v>26949523.579999998</v>
          </cell>
          <cell r="E1358">
            <v>240</v>
          </cell>
          <cell r="F1358">
            <v>503</v>
          </cell>
          <cell r="G1358">
            <v>46</v>
          </cell>
          <cell r="H1358">
            <v>222459</v>
          </cell>
          <cell r="I1358">
            <v>31174831</v>
          </cell>
          <cell r="J1358" t="str">
            <v>FU</v>
          </cell>
          <cell r="K1358" t="str">
            <v>CILIA DANERY VARELA LAMOS</v>
          </cell>
          <cell r="L1358" t="str">
            <v>MENSUAL</v>
          </cell>
          <cell r="M1358">
            <v>43465</v>
          </cell>
          <cell r="N1358">
            <v>41993</v>
          </cell>
          <cell r="O1358" t="str">
            <v>COMPRA CATEGORIA C</v>
          </cell>
          <cell r="P1358" t="str">
            <v>VI</v>
          </cell>
          <cell r="Q1358">
            <v>503</v>
          </cell>
          <cell r="R1358" t="str">
            <v>Palmira</v>
          </cell>
          <cell r="S1358" t="str">
            <v>CGR</v>
          </cell>
        </row>
        <row r="1359">
          <cell r="A1359">
            <v>12670</v>
          </cell>
          <cell r="B1359" t="str">
            <v>Activo</v>
          </cell>
          <cell r="C1359">
            <v>89567494</v>
          </cell>
          <cell r="D1359">
            <v>31232338.260000002</v>
          </cell>
          <cell r="E1359">
            <v>240</v>
          </cell>
          <cell r="F1359">
            <v>388</v>
          </cell>
          <cell r="G1359">
            <v>47</v>
          </cell>
          <cell r="H1359">
            <v>291148</v>
          </cell>
          <cell r="I1359">
            <v>65732357</v>
          </cell>
          <cell r="J1359" t="str">
            <v>FU</v>
          </cell>
          <cell r="K1359" t="str">
            <v>nancy consuelo vallejo espinosa</v>
          </cell>
          <cell r="L1359" t="str">
            <v>MENSUAL</v>
          </cell>
          <cell r="M1359">
            <v>43496</v>
          </cell>
          <cell r="N1359">
            <v>41989</v>
          </cell>
          <cell r="O1359" t="str">
            <v>COMPRA  CATEGORIA D</v>
          </cell>
          <cell r="P1359" t="str">
            <v>VI</v>
          </cell>
          <cell r="Q1359">
            <v>388</v>
          </cell>
          <cell r="R1359" t="str">
            <v>Bogota</v>
          </cell>
          <cell r="S1359" t="str">
            <v>CGR</v>
          </cell>
        </row>
        <row r="1360">
          <cell r="A1360">
            <v>12669</v>
          </cell>
          <cell r="B1360" t="str">
            <v>Activo</v>
          </cell>
          <cell r="C1360">
            <v>113131313</v>
          </cell>
          <cell r="D1360">
            <v>73105920.290000007</v>
          </cell>
          <cell r="E1360">
            <v>216</v>
          </cell>
          <cell r="F1360">
            <v>505</v>
          </cell>
          <cell r="G1360">
            <v>49</v>
          </cell>
          <cell r="H1360">
            <v>759822</v>
          </cell>
          <cell r="I1360">
            <v>19410267</v>
          </cell>
          <cell r="J1360" t="str">
            <v>FU</v>
          </cell>
          <cell r="K1360" t="str">
            <v>GUILLERMO ALBERTO VALLEJO DAVALOS</v>
          </cell>
          <cell r="L1360" t="str">
            <v>MENSUAL</v>
          </cell>
          <cell r="M1360">
            <v>43496</v>
          </cell>
          <cell r="N1360">
            <v>41941</v>
          </cell>
          <cell r="O1360" t="str">
            <v>COMPRA CATEGORIA E</v>
          </cell>
          <cell r="P1360" t="str">
            <v>VI</v>
          </cell>
          <cell r="Q1360">
            <v>505</v>
          </cell>
          <cell r="R1360" t="str">
            <v>Cartagena</v>
          </cell>
          <cell r="S1360" t="str">
            <v>CGR</v>
          </cell>
        </row>
        <row r="1361">
          <cell r="A1361">
            <v>12664</v>
          </cell>
          <cell r="B1361" t="str">
            <v>Activo</v>
          </cell>
          <cell r="C1361">
            <v>117896634</v>
          </cell>
          <cell r="D1361">
            <v>87881774.170000002</v>
          </cell>
          <cell r="E1361">
            <v>240</v>
          </cell>
          <cell r="F1361">
            <v>504</v>
          </cell>
          <cell r="G1361">
            <v>26</v>
          </cell>
          <cell r="H1361">
            <v>758896</v>
          </cell>
          <cell r="I1361">
            <v>51692925</v>
          </cell>
          <cell r="J1361" t="str">
            <v>FU</v>
          </cell>
          <cell r="K1361" t="str">
            <v>MARIA ISABEL DEL SOCORRO URRUTIA GONZALEZ</v>
          </cell>
          <cell r="L1361" t="str">
            <v>MENSUAL</v>
          </cell>
          <cell r="M1361">
            <v>43496</v>
          </cell>
          <cell r="N1361">
            <v>42620</v>
          </cell>
          <cell r="O1361" t="str">
            <v>COMPRA  CATEGORIA D</v>
          </cell>
          <cell r="P1361" t="str">
            <v>VI</v>
          </cell>
          <cell r="Q1361">
            <v>504</v>
          </cell>
          <cell r="R1361" t="str">
            <v>Bogota</v>
          </cell>
          <cell r="S1361" t="str">
            <v>CGR</v>
          </cell>
        </row>
        <row r="1362">
          <cell r="A1362">
            <v>12658</v>
          </cell>
          <cell r="B1362" t="str">
            <v>Activo</v>
          </cell>
          <cell r="C1362">
            <v>110183850</v>
          </cell>
          <cell r="D1362">
            <v>100839984.65000001</v>
          </cell>
          <cell r="E1362">
            <v>240</v>
          </cell>
          <cell r="F1362">
            <v>504</v>
          </cell>
          <cell r="G1362">
            <v>40</v>
          </cell>
          <cell r="H1362">
            <v>894627</v>
          </cell>
          <cell r="I1362">
            <v>12722392</v>
          </cell>
          <cell r="J1362" t="str">
            <v>FU</v>
          </cell>
          <cell r="K1362" t="str">
            <v>JOSE DE LA CRUZ TRUJILLO PACHECO</v>
          </cell>
          <cell r="L1362" t="str">
            <v>MENSUAL</v>
          </cell>
          <cell r="M1362">
            <v>43496</v>
          </cell>
          <cell r="N1362">
            <v>42209</v>
          </cell>
          <cell r="O1362" t="str">
            <v>COMPRA  CATEGORIA D</v>
          </cell>
          <cell r="P1362" t="str">
            <v>VI</v>
          </cell>
          <cell r="Q1362">
            <v>504</v>
          </cell>
          <cell r="R1362" t="str">
            <v>Valledupar</v>
          </cell>
          <cell r="S1362" t="str">
            <v>CGR</v>
          </cell>
        </row>
        <row r="1363">
          <cell r="A1363">
            <v>12654</v>
          </cell>
          <cell r="B1363" t="str">
            <v>Activo</v>
          </cell>
          <cell r="C1363">
            <v>126149607</v>
          </cell>
          <cell r="D1363">
            <v>103093665.38</v>
          </cell>
          <cell r="E1363">
            <v>240</v>
          </cell>
          <cell r="F1363">
            <v>516</v>
          </cell>
          <cell r="G1363">
            <v>38</v>
          </cell>
          <cell r="H1363">
            <v>912482</v>
          </cell>
          <cell r="I1363">
            <v>93380861</v>
          </cell>
          <cell r="J1363" t="str">
            <v>FU</v>
          </cell>
          <cell r="K1363" t="str">
            <v>VICTOR HUGO TRIANA DOZA</v>
          </cell>
          <cell r="L1363" t="str">
            <v>MENSUAL</v>
          </cell>
          <cell r="M1363">
            <v>43496</v>
          </cell>
          <cell r="N1363">
            <v>42970</v>
          </cell>
          <cell r="O1363" t="str">
            <v>CONSTRUCCION  CATEGORIA D</v>
          </cell>
          <cell r="P1363" t="str">
            <v>VI</v>
          </cell>
          <cell r="Q1363">
            <v>516</v>
          </cell>
          <cell r="R1363" t="str">
            <v>Ibague</v>
          </cell>
          <cell r="S1363" t="str">
            <v>CGR</v>
          </cell>
        </row>
        <row r="1364">
          <cell r="A1364">
            <v>12647</v>
          </cell>
          <cell r="B1364" t="str">
            <v>Activo</v>
          </cell>
          <cell r="C1364">
            <v>89567494</v>
          </cell>
          <cell r="D1364">
            <v>37447180.829999998</v>
          </cell>
          <cell r="E1364">
            <v>240</v>
          </cell>
          <cell r="F1364">
            <v>388</v>
          </cell>
          <cell r="G1364">
            <v>61</v>
          </cell>
          <cell r="H1364">
            <v>359477</v>
          </cell>
          <cell r="I1364">
            <v>28211622</v>
          </cell>
          <cell r="J1364" t="str">
            <v>FU</v>
          </cell>
          <cell r="K1364" t="str">
            <v>CONSUELO TORRES BARRAGAN</v>
          </cell>
          <cell r="L1364" t="str">
            <v>MENSUAL</v>
          </cell>
          <cell r="M1364">
            <v>43496</v>
          </cell>
          <cell r="N1364">
            <v>41569</v>
          </cell>
          <cell r="O1364" t="str">
            <v>COMPRA  CATEGORIA D</v>
          </cell>
          <cell r="P1364" t="str">
            <v>VI</v>
          </cell>
          <cell r="Q1364">
            <v>388</v>
          </cell>
          <cell r="R1364" t="str">
            <v>Bucaramanga</v>
          </cell>
          <cell r="S1364" t="str">
            <v>CGR</v>
          </cell>
        </row>
        <row r="1365">
          <cell r="A1365">
            <v>12646</v>
          </cell>
          <cell r="B1365" t="str">
            <v>Activo</v>
          </cell>
          <cell r="C1365">
            <v>90909091</v>
          </cell>
          <cell r="D1365">
            <v>19780633.68</v>
          </cell>
          <cell r="E1365">
            <v>240</v>
          </cell>
          <cell r="F1365">
            <v>504</v>
          </cell>
          <cell r="G1365">
            <v>47</v>
          </cell>
          <cell r="H1365">
            <v>190450</v>
          </cell>
          <cell r="I1365">
            <v>16266509</v>
          </cell>
          <cell r="J1365" t="str">
            <v>FU</v>
          </cell>
          <cell r="K1365" t="str">
            <v>gustavo Toro Moreno</v>
          </cell>
          <cell r="L1365" t="str">
            <v>MENSUAL</v>
          </cell>
          <cell r="M1365">
            <v>43496</v>
          </cell>
          <cell r="N1365">
            <v>41993</v>
          </cell>
          <cell r="O1365" t="str">
            <v>COMPRA  CATEGORIA D</v>
          </cell>
          <cell r="P1365" t="str">
            <v>VI</v>
          </cell>
          <cell r="Q1365">
            <v>504</v>
          </cell>
          <cell r="R1365" t="str">
            <v>Palmira</v>
          </cell>
          <cell r="S1365" t="str">
            <v>CGR</v>
          </cell>
        </row>
        <row r="1366">
          <cell r="A1366">
            <v>12645</v>
          </cell>
          <cell r="B1366" t="str">
            <v>Activo</v>
          </cell>
          <cell r="C1366">
            <v>105336000</v>
          </cell>
          <cell r="D1366">
            <v>55259865.590000004</v>
          </cell>
          <cell r="E1366">
            <v>240</v>
          </cell>
          <cell r="F1366">
            <v>504</v>
          </cell>
          <cell r="G1366">
            <v>37</v>
          </cell>
          <cell r="H1366">
            <v>494551</v>
          </cell>
          <cell r="I1366">
            <v>26515216</v>
          </cell>
          <cell r="J1366" t="str">
            <v>FU</v>
          </cell>
          <cell r="K1366" t="str">
            <v>TERESA TORO GENZALEZ</v>
          </cell>
          <cell r="L1366" t="str">
            <v>MENSUAL</v>
          </cell>
          <cell r="M1366">
            <v>43465</v>
          </cell>
          <cell r="N1366">
            <v>42258</v>
          </cell>
          <cell r="O1366" t="str">
            <v>COMPRA  CATEGORIA D</v>
          </cell>
          <cell r="P1366" t="str">
            <v>VI</v>
          </cell>
          <cell r="Q1366">
            <v>504</v>
          </cell>
          <cell r="R1366" t="str">
            <v>Neiva</v>
          </cell>
          <cell r="S1366" t="str">
            <v>CGR</v>
          </cell>
        </row>
        <row r="1367">
          <cell r="A1367">
            <v>12644</v>
          </cell>
          <cell r="B1367" t="str">
            <v>Activo</v>
          </cell>
          <cell r="C1367">
            <v>105336000</v>
          </cell>
          <cell r="D1367">
            <v>63709206.240000002</v>
          </cell>
          <cell r="E1367">
            <v>240</v>
          </cell>
          <cell r="F1367">
            <v>504</v>
          </cell>
          <cell r="G1367">
            <v>47</v>
          </cell>
          <cell r="H1367">
            <v>582248</v>
          </cell>
          <cell r="I1367">
            <v>12561161</v>
          </cell>
          <cell r="J1367" t="str">
            <v>FU</v>
          </cell>
          <cell r="K1367" t="str">
            <v>LUIS EDUARDO TONCELL SALCEDO</v>
          </cell>
          <cell r="L1367" t="str">
            <v>MENSUAL</v>
          </cell>
          <cell r="M1367">
            <v>43496</v>
          </cell>
          <cell r="N1367">
            <v>42002</v>
          </cell>
          <cell r="O1367" t="str">
            <v>COMPRA  CATEGORIA D</v>
          </cell>
          <cell r="P1367" t="str">
            <v>VI</v>
          </cell>
          <cell r="Q1367">
            <v>504</v>
          </cell>
          <cell r="R1367" t="str">
            <v>Santa Marta</v>
          </cell>
          <cell r="S1367" t="str">
            <v>CGR</v>
          </cell>
        </row>
        <row r="1368">
          <cell r="A1368">
            <v>12643</v>
          </cell>
          <cell r="B1368" t="str">
            <v>Activo</v>
          </cell>
          <cell r="C1368">
            <v>127512000</v>
          </cell>
          <cell r="D1368">
            <v>52073167.780000001</v>
          </cell>
          <cell r="E1368">
            <v>216</v>
          </cell>
          <cell r="F1368">
            <v>506</v>
          </cell>
          <cell r="G1368">
            <v>43</v>
          </cell>
          <cell r="H1368">
            <v>568098</v>
          </cell>
          <cell r="I1368">
            <v>8458805</v>
          </cell>
          <cell r="J1368" t="str">
            <v>FU</v>
          </cell>
          <cell r="K1368" t="str">
            <v>Alfredo Tobon Tobon</v>
          </cell>
          <cell r="L1368" t="str">
            <v>MENSUAL</v>
          </cell>
          <cell r="M1368">
            <v>43465</v>
          </cell>
          <cell r="N1368">
            <v>42067</v>
          </cell>
          <cell r="O1368" t="str">
            <v>COMPRA  CATEGORIA F</v>
          </cell>
          <cell r="P1368" t="str">
            <v>VI</v>
          </cell>
          <cell r="Q1368">
            <v>506</v>
          </cell>
          <cell r="R1368" t="str">
            <v>La Ceja</v>
          </cell>
          <cell r="S1368" t="str">
            <v>CGR</v>
          </cell>
        </row>
        <row r="1369">
          <cell r="A1369">
            <v>12638</v>
          </cell>
          <cell r="B1369" t="str">
            <v>Activo</v>
          </cell>
          <cell r="C1369">
            <v>69999052</v>
          </cell>
          <cell r="D1369">
            <v>69999052</v>
          </cell>
          <cell r="E1369">
            <v>240</v>
          </cell>
          <cell r="F1369">
            <v>503</v>
          </cell>
          <cell r="G1369">
            <v>0</v>
          </cell>
          <cell r="H1369">
            <v>490126</v>
          </cell>
          <cell r="I1369">
            <v>39548880</v>
          </cell>
          <cell r="J1369" t="str">
            <v>FU</v>
          </cell>
          <cell r="K1369" t="str">
            <v>ADRIANA TENJICA RODRIGUEZ</v>
          </cell>
          <cell r="L1369" t="str">
            <v>MENSUAL</v>
          </cell>
          <cell r="M1369">
            <v>43496</v>
          </cell>
          <cell r="N1369">
            <v>43419</v>
          </cell>
          <cell r="O1369" t="str">
            <v>COMPRA CATEGORIA C</v>
          </cell>
          <cell r="P1369" t="str">
            <v>VI</v>
          </cell>
          <cell r="Q1369">
            <v>503</v>
          </cell>
          <cell r="R1369" t="str">
            <v>Bogota</v>
          </cell>
          <cell r="S1369" t="str">
            <v>CGR</v>
          </cell>
        </row>
        <row r="1370">
          <cell r="A1370">
            <v>12632</v>
          </cell>
          <cell r="B1370" t="str">
            <v>Activo</v>
          </cell>
          <cell r="C1370">
            <v>89567494</v>
          </cell>
          <cell r="D1370">
            <v>25807743.199999999</v>
          </cell>
          <cell r="E1370">
            <v>240</v>
          </cell>
          <cell r="F1370">
            <v>388</v>
          </cell>
          <cell r="G1370">
            <v>161</v>
          </cell>
          <cell r="H1370">
            <v>430937</v>
          </cell>
          <cell r="I1370">
            <v>4378851</v>
          </cell>
          <cell r="J1370" t="str">
            <v>FU</v>
          </cell>
          <cell r="K1370" t="str">
            <v>Fernando Tabares Ramírez</v>
          </cell>
          <cell r="L1370" t="str">
            <v>MENSUAL</v>
          </cell>
          <cell r="M1370">
            <v>43465</v>
          </cell>
          <cell r="N1370">
            <v>41607</v>
          </cell>
          <cell r="O1370" t="str">
            <v>COMPRA  CATEGORIA D</v>
          </cell>
          <cell r="P1370" t="str">
            <v>VI</v>
          </cell>
          <cell r="Q1370">
            <v>388</v>
          </cell>
          <cell r="R1370" t="str">
            <v>Bogota</v>
          </cell>
          <cell r="S1370" t="str">
            <v>CGR</v>
          </cell>
        </row>
        <row r="1371">
          <cell r="A1371">
            <v>12629</v>
          </cell>
          <cell r="B1371" t="str">
            <v>Activo</v>
          </cell>
          <cell r="C1371">
            <v>89567494</v>
          </cell>
          <cell r="D1371">
            <v>18074786.260000002</v>
          </cell>
          <cell r="E1371">
            <v>240</v>
          </cell>
          <cell r="F1371">
            <v>388</v>
          </cell>
          <cell r="G1371">
            <v>56</v>
          </cell>
          <cell r="H1371">
            <v>179207</v>
          </cell>
          <cell r="I1371">
            <v>98583547</v>
          </cell>
          <cell r="J1371" t="str">
            <v>FU</v>
          </cell>
          <cell r="K1371" t="str">
            <v>Henry Alonso Soto Rua</v>
          </cell>
          <cell r="L1371" t="str">
            <v>MENSUAL</v>
          </cell>
          <cell r="M1371">
            <v>43496</v>
          </cell>
          <cell r="N1371">
            <v>41724</v>
          </cell>
          <cell r="O1371" t="str">
            <v>COMPRA  CATEGORIA D</v>
          </cell>
          <cell r="P1371" t="str">
            <v>VI</v>
          </cell>
          <cell r="Q1371">
            <v>388</v>
          </cell>
          <cell r="R1371" t="str">
            <v>Medellin</v>
          </cell>
          <cell r="S1371" t="str">
            <v>CGR</v>
          </cell>
        </row>
        <row r="1372">
          <cell r="A1372">
            <v>12627</v>
          </cell>
          <cell r="B1372" t="str">
            <v>Activo</v>
          </cell>
          <cell r="C1372">
            <v>63132366</v>
          </cell>
          <cell r="D1372">
            <v>3882377.63</v>
          </cell>
          <cell r="E1372">
            <v>240</v>
          </cell>
          <cell r="F1372">
            <v>387</v>
          </cell>
          <cell r="G1372">
            <v>53</v>
          </cell>
          <cell r="H1372">
            <v>42516</v>
          </cell>
          <cell r="I1372">
            <v>42497536</v>
          </cell>
          <cell r="J1372" t="str">
            <v>FU</v>
          </cell>
          <cell r="K1372" t="str">
            <v>VILMA ROSA SOLANO TORRES</v>
          </cell>
          <cell r="L1372" t="str">
            <v>MENSUAL</v>
          </cell>
          <cell r="M1372">
            <v>43524</v>
          </cell>
          <cell r="N1372">
            <v>41836</v>
          </cell>
          <cell r="O1372" t="str">
            <v>COMPRA CATEGORIA C</v>
          </cell>
          <cell r="P1372" t="str">
            <v>VI</v>
          </cell>
          <cell r="Q1372">
            <v>387</v>
          </cell>
          <cell r="R1372" t="str">
            <v>Valledupar</v>
          </cell>
          <cell r="S1372" t="str">
            <v>CGR</v>
          </cell>
        </row>
        <row r="1373">
          <cell r="A1373">
            <v>12623</v>
          </cell>
          <cell r="B1373" t="str">
            <v>Activo</v>
          </cell>
          <cell r="C1373">
            <v>126149607</v>
          </cell>
          <cell r="D1373">
            <v>115936252.77</v>
          </cell>
          <cell r="E1373">
            <v>240</v>
          </cell>
          <cell r="F1373">
            <v>504</v>
          </cell>
          <cell r="G1373">
            <v>12</v>
          </cell>
          <cell r="H1373">
            <v>966835</v>
          </cell>
          <cell r="I1373">
            <v>55160437</v>
          </cell>
          <cell r="J1373" t="str">
            <v>FU</v>
          </cell>
          <cell r="K1373" t="str">
            <v>MARIA FERNANDA SILVA RODIGUEZ</v>
          </cell>
          <cell r="L1373" t="str">
            <v>MENSUAL</v>
          </cell>
          <cell r="M1373">
            <v>43465</v>
          </cell>
          <cell r="N1373">
            <v>43028</v>
          </cell>
          <cell r="O1373" t="str">
            <v>COMPRA  CATEGORIA D</v>
          </cell>
          <cell r="P1373" t="str">
            <v>VI</v>
          </cell>
          <cell r="Q1373">
            <v>504</v>
          </cell>
          <cell r="R1373" t="str">
            <v>Neiva</v>
          </cell>
          <cell r="S1373" t="str">
            <v>CGR</v>
          </cell>
        </row>
        <row r="1374">
          <cell r="A1374">
            <v>12621</v>
          </cell>
          <cell r="B1374" t="str">
            <v>Activo</v>
          </cell>
          <cell r="C1374">
            <v>101010101</v>
          </cell>
          <cell r="D1374">
            <v>10390069.140000001</v>
          </cell>
          <cell r="E1374">
            <v>216</v>
          </cell>
          <cell r="F1374">
            <v>505</v>
          </cell>
          <cell r="G1374">
            <v>26</v>
          </cell>
          <cell r="H1374">
            <v>116062</v>
          </cell>
          <cell r="I1374">
            <v>19243827</v>
          </cell>
          <cell r="J1374" t="str">
            <v>FU</v>
          </cell>
          <cell r="K1374" t="str">
            <v>Silva Fuquen Carlos Manuel</v>
          </cell>
          <cell r="L1374" t="str">
            <v>MENSUAL</v>
          </cell>
          <cell r="M1374">
            <v>43465</v>
          </cell>
          <cell r="N1374">
            <v>42607</v>
          </cell>
          <cell r="O1374" t="str">
            <v>COMPRA CATEGORIA E</v>
          </cell>
          <cell r="P1374" t="str">
            <v>VI</v>
          </cell>
          <cell r="Q1374">
            <v>505</v>
          </cell>
          <cell r="R1374" t="str">
            <v>Pasto</v>
          </cell>
          <cell r="S1374" t="str">
            <v>CGR</v>
          </cell>
        </row>
        <row r="1375">
          <cell r="A1375">
            <v>12618</v>
          </cell>
          <cell r="B1375" t="str">
            <v>Activo</v>
          </cell>
          <cell r="C1375">
            <v>105336000</v>
          </cell>
          <cell r="D1375">
            <v>69925660.260000005</v>
          </cell>
          <cell r="E1375">
            <v>240</v>
          </cell>
          <cell r="F1375">
            <v>504</v>
          </cell>
          <cell r="G1375">
            <v>34</v>
          </cell>
          <cell r="H1375">
            <v>616456</v>
          </cell>
          <cell r="I1375">
            <v>39431366</v>
          </cell>
          <cell r="J1375" t="str">
            <v>FU</v>
          </cell>
          <cell r="K1375" t="str">
            <v>Maria Magdalena Serna de Rendon</v>
          </cell>
          <cell r="L1375" t="str">
            <v>MENSUAL</v>
          </cell>
          <cell r="M1375">
            <v>43465</v>
          </cell>
          <cell r="N1375">
            <v>42353</v>
          </cell>
          <cell r="O1375" t="str">
            <v>COMPRA  CATEGORIA D</v>
          </cell>
          <cell r="P1375" t="str">
            <v>VI</v>
          </cell>
          <cell r="Q1375">
            <v>504</v>
          </cell>
          <cell r="R1375" t="str">
            <v>Rionegro</v>
          </cell>
          <cell r="S1375" t="str">
            <v>CGR</v>
          </cell>
        </row>
        <row r="1376">
          <cell r="A1376">
            <v>12615</v>
          </cell>
          <cell r="B1376" t="str">
            <v>Activo</v>
          </cell>
          <cell r="C1376">
            <v>126859536</v>
          </cell>
          <cell r="D1376">
            <v>104011483.69</v>
          </cell>
          <cell r="E1376">
            <v>216</v>
          </cell>
          <cell r="F1376">
            <v>505</v>
          </cell>
          <cell r="G1376">
            <v>26</v>
          </cell>
          <cell r="H1376">
            <v>1007859</v>
          </cell>
          <cell r="I1376">
            <v>4104148</v>
          </cell>
          <cell r="J1376" t="str">
            <v>FU</v>
          </cell>
          <cell r="K1376" t="str">
            <v>CESAR AUGUSTO SARMIENTO MARTINEZ</v>
          </cell>
          <cell r="L1376" t="str">
            <v>MENSUAL</v>
          </cell>
          <cell r="M1376">
            <v>43465</v>
          </cell>
          <cell r="N1376">
            <v>42592</v>
          </cell>
          <cell r="O1376" t="str">
            <v>COMPRA CATEGORIA E</v>
          </cell>
          <cell r="P1376" t="str">
            <v>VI</v>
          </cell>
          <cell r="Q1376">
            <v>505</v>
          </cell>
          <cell r="R1376" t="str">
            <v>Villavicencio</v>
          </cell>
          <cell r="S1376" t="str">
            <v>CGR</v>
          </cell>
        </row>
        <row r="1377">
          <cell r="A1377">
            <v>12611</v>
          </cell>
          <cell r="B1377" t="str">
            <v>Activo</v>
          </cell>
          <cell r="C1377">
            <v>113344000</v>
          </cell>
          <cell r="D1377">
            <v>62461103.630000003</v>
          </cell>
          <cell r="E1377">
            <v>216</v>
          </cell>
          <cell r="F1377">
            <v>505</v>
          </cell>
          <cell r="G1377">
            <v>44</v>
          </cell>
          <cell r="H1377">
            <v>641793</v>
          </cell>
          <cell r="I1377">
            <v>40367359</v>
          </cell>
          <cell r="J1377" t="str">
            <v>FU</v>
          </cell>
          <cell r="K1377" t="str">
            <v>DORA ALICIA SARAY MUÑOZ</v>
          </cell>
          <cell r="L1377" t="str">
            <v>MENSUAL</v>
          </cell>
          <cell r="M1377">
            <v>43465</v>
          </cell>
          <cell r="N1377">
            <v>42044</v>
          </cell>
          <cell r="O1377" t="str">
            <v>COMPRA CATEGORIA E</v>
          </cell>
          <cell r="P1377" t="str">
            <v>VI</v>
          </cell>
          <cell r="Q1377">
            <v>505</v>
          </cell>
          <cell r="R1377" t="str">
            <v>Villavicencio</v>
          </cell>
          <cell r="S1377" t="str">
            <v>CGR</v>
          </cell>
        </row>
        <row r="1378">
          <cell r="A1378">
            <v>12609</v>
          </cell>
          <cell r="B1378" t="str">
            <v>Activo</v>
          </cell>
          <cell r="C1378">
            <v>87472000</v>
          </cell>
          <cell r="D1378">
            <v>19675477.550000001</v>
          </cell>
          <cell r="E1378">
            <v>240</v>
          </cell>
          <cell r="F1378">
            <v>504</v>
          </cell>
          <cell r="G1378">
            <v>49</v>
          </cell>
          <cell r="H1378">
            <v>190445</v>
          </cell>
          <cell r="I1378">
            <v>7305286</v>
          </cell>
          <cell r="J1378" t="str">
            <v>FU</v>
          </cell>
          <cell r="K1378" t="str">
            <v>Victor Manuel Sanchez Villamil</v>
          </cell>
          <cell r="L1378" t="str">
            <v>MENSUAL</v>
          </cell>
          <cell r="M1378">
            <v>43496</v>
          </cell>
          <cell r="N1378">
            <v>41940</v>
          </cell>
          <cell r="O1378" t="str">
            <v>COMPRA  CATEGORIA D</v>
          </cell>
          <cell r="P1378" t="str">
            <v>VI</v>
          </cell>
          <cell r="Q1378">
            <v>504</v>
          </cell>
          <cell r="R1378" t="str">
            <v>Bogota</v>
          </cell>
          <cell r="S1378" t="str">
            <v>CGR</v>
          </cell>
        </row>
        <row r="1379">
          <cell r="A1379">
            <v>12604</v>
          </cell>
          <cell r="B1379" t="str">
            <v>Activo</v>
          </cell>
          <cell r="C1379">
            <v>110183850</v>
          </cell>
          <cell r="D1379">
            <v>63440446.759999998</v>
          </cell>
          <cell r="E1379">
            <v>240</v>
          </cell>
          <cell r="F1379">
            <v>504</v>
          </cell>
          <cell r="G1379">
            <v>39</v>
          </cell>
          <cell r="H1379">
            <v>568625</v>
          </cell>
          <cell r="I1379">
            <v>40376969</v>
          </cell>
          <cell r="J1379" t="str">
            <v>FU</v>
          </cell>
          <cell r="K1379" t="str">
            <v>YANET SANABRIA PEREZ</v>
          </cell>
          <cell r="L1379" t="str">
            <v>MENSUAL</v>
          </cell>
          <cell r="M1379">
            <v>43465</v>
          </cell>
          <cell r="N1379">
            <v>42200</v>
          </cell>
          <cell r="O1379" t="str">
            <v>COMPRA  CATEGORIA D</v>
          </cell>
          <cell r="P1379" t="str">
            <v>VI</v>
          </cell>
          <cell r="Q1379">
            <v>504</v>
          </cell>
          <cell r="R1379" t="str">
            <v>Bogota</v>
          </cell>
          <cell r="S1379" t="str">
            <v>FBS</v>
          </cell>
        </row>
        <row r="1380">
          <cell r="A1380">
            <v>12603</v>
          </cell>
          <cell r="B1380" t="str">
            <v>Activo</v>
          </cell>
          <cell r="C1380">
            <v>110101010</v>
          </cell>
          <cell r="D1380">
            <v>55358707.170000002</v>
          </cell>
          <cell r="E1380">
            <v>216</v>
          </cell>
          <cell r="F1380">
            <v>505</v>
          </cell>
          <cell r="G1380">
            <v>47</v>
          </cell>
          <cell r="H1380">
            <v>575631</v>
          </cell>
          <cell r="I1380">
            <v>19295347</v>
          </cell>
          <cell r="J1380" t="str">
            <v>FU</v>
          </cell>
          <cell r="K1380" t="str">
            <v>GERMAN SALINAS BELTRAN</v>
          </cell>
          <cell r="L1380" t="str">
            <v>MENSUAL</v>
          </cell>
          <cell r="M1380">
            <v>43465</v>
          </cell>
          <cell r="N1380">
            <v>41962</v>
          </cell>
          <cell r="O1380" t="str">
            <v>COMPRA CATEGORIA E</v>
          </cell>
          <cell r="P1380" t="str">
            <v>VI</v>
          </cell>
          <cell r="Q1380">
            <v>505</v>
          </cell>
          <cell r="R1380" t="str">
            <v>Suba</v>
          </cell>
          <cell r="S1380" t="str">
            <v>CGR</v>
          </cell>
        </row>
        <row r="1381">
          <cell r="A1381">
            <v>12598</v>
          </cell>
          <cell r="B1381" t="str">
            <v>Activo</v>
          </cell>
          <cell r="C1381">
            <v>105336000</v>
          </cell>
          <cell r="D1381">
            <v>58553145.359999999</v>
          </cell>
          <cell r="E1381">
            <v>240</v>
          </cell>
          <cell r="F1381">
            <v>504</v>
          </cell>
          <cell r="G1381">
            <v>48</v>
          </cell>
          <cell r="H1381">
            <v>536216</v>
          </cell>
          <cell r="I1381">
            <v>32661325</v>
          </cell>
          <cell r="J1381" t="str">
            <v>FU</v>
          </cell>
          <cell r="K1381" t="str">
            <v>Emilia Del Rosario Salcedo de Alzate</v>
          </cell>
          <cell r="L1381" t="str">
            <v>MENSUAL</v>
          </cell>
          <cell r="M1381">
            <v>43496</v>
          </cell>
          <cell r="N1381">
            <v>41963</v>
          </cell>
          <cell r="O1381" t="str">
            <v>COMPRA  CATEGORIA D</v>
          </cell>
          <cell r="P1381" t="str">
            <v>VI</v>
          </cell>
          <cell r="Q1381">
            <v>504</v>
          </cell>
          <cell r="R1381" t="str">
            <v>Barranquilla</v>
          </cell>
          <cell r="S1381" t="str">
            <v>CGR</v>
          </cell>
        </row>
        <row r="1382">
          <cell r="A1382">
            <v>12596</v>
          </cell>
          <cell r="B1382" t="str">
            <v>Activo</v>
          </cell>
          <cell r="C1382">
            <v>105000000</v>
          </cell>
          <cell r="D1382">
            <v>59165257.299999997</v>
          </cell>
          <cell r="E1382">
            <v>240</v>
          </cell>
          <cell r="F1382">
            <v>504</v>
          </cell>
          <cell r="G1382">
            <v>46</v>
          </cell>
          <cell r="H1382">
            <v>540156</v>
          </cell>
          <cell r="I1382">
            <v>74240102</v>
          </cell>
          <cell r="J1382" t="str">
            <v>FU</v>
          </cell>
          <cell r="K1382" t="str">
            <v>Henry Sáenz Motta</v>
          </cell>
          <cell r="L1382" t="str">
            <v>MENSUAL</v>
          </cell>
          <cell r="M1382">
            <v>43465</v>
          </cell>
          <cell r="N1382">
            <v>41993</v>
          </cell>
          <cell r="O1382" t="str">
            <v>COMPRA  CATEGORIA D</v>
          </cell>
          <cell r="P1382" t="str">
            <v>VI</v>
          </cell>
          <cell r="Q1382">
            <v>504</v>
          </cell>
          <cell r="R1382" t="str">
            <v>Bogota</v>
          </cell>
          <cell r="S1382" t="str">
            <v>CGR</v>
          </cell>
        </row>
        <row r="1383">
          <cell r="A1383">
            <v>12593</v>
          </cell>
          <cell r="B1383" t="str">
            <v>Activo</v>
          </cell>
          <cell r="C1383">
            <v>110183850</v>
          </cell>
          <cell r="D1383">
            <v>78060172.5</v>
          </cell>
          <cell r="E1383">
            <v>240</v>
          </cell>
          <cell r="F1383">
            <v>504</v>
          </cell>
          <cell r="G1383">
            <v>34</v>
          </cell>
          <cell r="H1383">
            <v>686865</v>
          </cell>
          <cell r="I1383">
            <v>7330339</v>
          </cell>
          <cell r="J1383" t="str">
            <v>FU</v>
          </cell>
          <cell r="K1383" t="str">
            <v>EDGAR SANTIAGO RUIZ PINTO</v>
          </cell>
          <cell r="L1383" t="str">
            <v>MENSUAL</v>
          </cell>
          <cell r="M1383">
            <v>43465</v>
          </cell>
          <cell r="N1383">
            <v>42361</v>
          </cell>
          <cell r="O1383" t="str">
            <v>COMPRA  CATEGORIA D</v>
          </cell>
          <cell r="P1383" t="str">
            <v>VI</v>
          </cell>
          <cell r="Q1383">
            <v>504</v>
          </cell>
          <cell r="R1383" t="str">
            <v>Bogota</v>
          </cell>
          <cell r="S1383" t="str">
            <v>CGR</v>
          </cell>
        </row>
        <row r="1384">
          <cell r="A1384">
            <v>12591</v>
          </cell>
          <cell r="B1384" t="str">
            <v>Activo</v>
          </cell>
          <cell r="C1384">
            <v>48048000</v>
          </cell>
          <cell r="D1384">
            <v>31261121.84</v>
          </cell>
          <cell r="E1384">
            <v>300</v>
          </cell>
          <cell r="F1384">
            <v>501</v>
          </cell>
          <cell r="G1384">
            <v>37</v>
          </cell>
          <cell r="H1384">
            <v>177848</v>
          </cell>
          <cell r="I1384">
            <v>51618847</v>
          </cell>
          <cell r="J1384" t="str">
            <v>FU</v>
          </cell>
          <cell r="K1384" t="str">
            <v>LUZ INES RUIZ</v>
          </cell>
          <cell r="L1384" t="str">
            <v>MENSUAL</v>
          </cell>
          <cell r="M1384">
            <v>43465</v>
          </cell>
          <cell r="N1384">
            <v>42263</v>
          </cell>
          <cell r="O1384" t="str">
            <v>COMPRA CATEGORIA A</v>
          </cell>
          <cell r="P1384" t="str">
            <v>VI</v>
          </cell>
          <cell r="Q1384">
            <v>501</v>
          </cell>
          <cell r="R1384" t="str">
            <v>Flandes</v>
          </cell>
          <cell r="S1384" t="str">
            <v>CGR</v>
          </cell>
        </row>
        <row r="1385">
          <cell r="A1385">
            <v>12587</v>
          </cell>
          <cell r="B1385" t="str">
            <v>Activo</v>
          </cell>
          <cell r="C1385">
            <v>133592382</v>
          </cell>
          <cell r="D1385">
            <v>133346297.34</v>
          </cell>
          <cell r="E1385">
            <v>240</v>
          </cell>
          <cell r="F1385">
            <v>504</v>
          </cell>
          <cell r="G1385">
            <v>1</v>
          </cell>
          <cell r="H1385">
            <v>1086570</v>
          </cell>
          <cell r="I1385">
            <v>63292402</v>
          </cell>
          <cell r="J1385" t="str">
            <v>FU</v>
          </cell>
          <cell r="K1385" t="str">
            <v>LEONOR RUEDA MURILLO</v>
          </cell>
          <cell r="L1385" t="str">
            <v>MENSUAL</v>
          </cell>
          <cell r="M1385">
            <v>43465</v>
          </cell>
          <cell r="N1385">
            <v>43356</v>
          </cell>
          <cell r="O1385" t="str">
            <v>COMPRA  CATEGORIA D</v>
          </cell>
          <cell r="P1385" t="str">
            <v>VI</v>
          </cell>
          <cell r="Q1385">
            <v>504</v>
          </cell>
          <cell r="R1385" t="str">
            <v>Bucaramanga</v>
          </cell>
          <cell r="S1385" t="str">
            <v>CGR</v>
          </cell>
        </row>
        <row r="1386">
          <cell r="A1386">
            <v>12583</v>
          </cell>
          <cell r="B1386" t="str">
            <v>Activo</v>
          </cell>
          <cell r="C1386">
            <v>105336000</v>
          </cell>
          <cell r="D1386">
            <v>66353901.969999999</v>
          </cell>
          <cell r="E1386">
            <v>240</v>
          </cell>
          <cell r="F1386">
            <v>504</v>
          </cell>
          <cell r="G1386">
            <v>48</v>
          </cell>
          <cell r="H1386">
            <v>607418</v>
          </cell>
          <cell r="I1386">
            <v>20722934</v>
          </cell>
          <cell r="J1386" t="str">
            <v>FU</v>
          </cell>
          <cell r="K1386" t="str">
            <v>HILDA MERCEDES ROMERO RODRIGUEZ</v>
          </cell>
          <cell r="L1386" t="str">
            <v>MENSUAL</v>
          </cell>
          <cell r="M1386">
            <v>43496</v>
          </cell>
          <cell r="N1386">
            <v>41962</v>
          </cell>
          <cell r="O1386" t="str">
            <v>COMPRA  CATEGORIA D</v>
          </cell>
          <cell r="P1386" t="str">
            <v>VI</v>
          </cell>
          <cell r="Q1386">
            <v>504</v>
          </cell>
          <cell r="R1386" t="str">
            <v>Bogota</v>
          </cell>
          <cell r="S1386" t="str">
            <v>CGR</v>
          </cell>
        </row>
        <row r="1387">
          <cell r="A1387">
            <v>12582</v>
          </cell>
          <cell r="B1387" t="str">
            <v>Activo</v>
          </cell>
          <cell r="C1387">
            <v>97472509</v>
          </cell>
          <cell r="D1387">
            <v>49689524.609999999</v>
          </cell>
          <cell r="E1387">
            <v>216</v>
          </cell>
          <cell r="F1387">
            <v>389</v>
          </cell>
          <cell r="G1387">
            <v>60</v>
          </cell>
          <cell r="H1387">
            <v>536771</v>
          </cell>
          <cell r="I1387">
            <v>19487809</v>
          </cell>
          <cell r="J1387" t="str">
            <v>FU</v>
          </cell>
          <cell r="K1387" t="str">
            <v>VICTOR MARTIN ROMERO MORALES</v>
          </cell>
          <cell r="L1387" t="str">
            <v>MENSUAL</v>
          </cell>
          <cell r="M1387">
            <v>43496</v>
          </cell>
          <cell r="N1387">
            <v>41596</v>
          </cell>
          <cell r="O1387" t="str">
            <v>COMPRA CATEGORIA E</v>
          </cell>
          <cell r="P1387" t="str">
            <v>VI</v>
          </cell>
          <cell r="Q1387">
            <v>389</v>
          </cell>
          <cell r="R1387" t="str">
            <v>Bogota</v>
          </cell>
          <cell r="S1387" t="str">
            <v>CGR</v>
          </cell>
        </row>
        <row r="1388">
          <cell r="A1388">
            <v>12571</v>
          </cell>
          <cell r="B1388" t="str">
            <v>Activo</v>
          </cell>
          <cell r="C1388">
            <v>56565657</v>
          </cell>
          <cell r="D1388">
            <v>25878429.43</v>
          </cell>
          <cell r="E1388">
            <v>240</v>
          </cell>
          <cell r="F1388">
            <v>387</v>
          </cell>
          <cell r="G1388">
            <v>61</v>
          </cell>
          <cell r="H1388">
            <v>220116</v>
          </cell>
          <cell r="I1388">
            <v>79471468</v>
          </cell>
          <cell r="J1388" t="str">
            <v>FU</v>
          </cell>
          <cell r="K1388" t="str">
            <v>juan David Rojas Garcia</v>
          </cell>
          <cell r="L1388" t="str">
            <v>MENSUAL</v>
          </cell>
          <cell r="M1388">
            <v>43496</v>
          </cell>
          <cell r="N1388">
            <v>41565</v>
          </cell>
          <cell r="O1388" t="str">
            <v>COMPRA CATEGORIA C</v>
          </cell>
          <cell r="P1388" t="str">
            <v>VI</v>
          </cell>
          <cell r="Q1388">
            <v>387</v>
          </cell>
          <cell r="R1388" t="str">
            <v>Bogota</v>
          </cell>
          <cell r="S1388" t="str">
            <v>CGR</v>
          </cell>
        </row>
        <row r="1389">
          <cell r="A1389">
            <v>12567</v>
          </cell>
          <cell r="B1389" t="str">
            <v>Activo</v>
          </cell>
          <cell r="C1389">
            <v>126149607</v>
          </cell>
          <cell r="D1389">
            <v>19150886.789999999</v>
          </cell>
          <cell r="E1389">
            <v>240</v>
          </cell>
          <cell r="F1389">
            <v>504</v>
          </cell>
          <cell r="G1389">
            <v>217</v>
          </cell>
          <cell r="H1389">
            <v>917319</v>
          </cell>
          <cell r="I1389">
            <v>35321543</v>
          </cell>
          <cell r="J1389" t="str">
            <v>FU</v>
          </cell>
          <cell r="K1389" t="str">
            <v>BEATRIZ RODRIGUEZ YEPES</v>
          </cell>
          <cell r="L1389" t="str">
            <v>MENSUAL</v>
          </cell>
          <cell r="M1389">
            <v>43465</v>
          </cell>
          <cell r="N1389">
            <v>43019</v>
          </cell>
          <cell r="O1389" t="str">
            <v>COMPRA  CATEGORIA D</v>
          </cell>
          <cell r="P1389" t="str">
            <v>VI</v>
          </cell>
          <cell r="Q1389">
            <v>504</v>
          </cell>
          <cell r="R1389" t="str">
            <v>Bogota</v>
          </cell>
          <cell r="S1389" t="str">
            <v>CGR</v>
          </cell>
        </row>
        <row r="1390">
          <cell r="A1390">
            <v>12564</v>
          </cell>
          <cell r="B1390" t="str">
            <v>Activo</v>
          </cell>
          <cell r="C1390">
            <v>89567494</v>
          </cell>
          <cell r="D1390">
            <v>36937666.729999997</v>
          </cell>
          <cell r="E1390">
            <v>240</v>
          </cell>
          <cell r="F1390">
            <v>388</v>
          </cell>
          <cell r="G1390">
            <v>58</v>
          </cell>
          <cell r="H1390">
            <v>352754</v>
          </cell>
          <cell r="I1390">
            <v>17625980</v>
          </cell>
          <cell r="J1390" t="str">
            <v>FU</v>
          </cell>
          <cell r="K1390" t="str">
            <v>Delio Olivo Rodriguez Rodriguez</v>
          </cell>
          <cell r="L1390" t="str">
            <v>MENSUAL</v>
          </cell>
          <cell r="M1390">
            <v>43465</v>
          </cell>
          <cell r="N1390">
            <v>41625</v>
          </cell>
          <cell r="O1390" t="str">
            <v>COMPRA  CATEGORIA D</v>
          </cell>
          <cell r="P1390" t="str">
            <v>VI</v>
          </cell>
          <cell r="Q1390">
            <v>388</v>
          </cell>
          <cell r="R1390" t="str">
            <v>Bogota</v>
          </cell>
          <cell r="S1390" t="str">
            <v>CGR</v>
          </cell>
        </row>
        <row r="1391">
          <cell r="A1391">
            <v>12556</v>
          </cell>
          <cell r="B1391" t="str">
            <v>Activo</v>
          </cell>
          <cell r="C1391">
            <v>112000000</v>
          </cell>
          <cell r="D1391">
            <v>109643902.58</v>
          </cell>
          <cell r="E1391">
            <v>240</v>
          </cell>
          <cell r="F1391">
            <v>504</v>
          </cell>
          <cell r="G1391">
            <v>11</v>
          </cell>
          <cell r="H1391">
            <v>910812</v>
          </cell>
          <cell r="I1391">
            <v>52072147</v>
          </cell>
          <cell r="J1391" t="str">
            <v>FU</v>
          </cell>
          <cell r="K1391" t="str">
            <v>GLORIA L RODRIGUEZ HERRERA</v>
          </cell>
          <cell r="L1391" t="str">
            <v>MENSUAL</v>
          </cell>
          <cell r="M1391">
            <v>43465</v>
          </cell>
          <cell r="N1391">
            <v>43047</v>
          </cell>
          <cell r="O1391" t="str">
            <v>COMPRA  CATEGORIA D</v>
          </cell>
          <cell r="P1391" t="str">
            <v>VI</v>
          </cell>
          <cell r="Q1391">
            <v>504</v>
          </cell>
          <cell r="R1391" t="str">
            <v>Bogota</v>
          </cell>
          <cell r="S1391" t="str">
            <v>CGR</v>
          </cell>
        </row>
        <row r="1392">
          <cell r="A1392">
            <v>12553</v>
          </cell>
          <cell r="B1392" t="str">
            <v>Activo</v>
          </cell>
          <cell r="C1392">
            <v>105336000</v>
          </cell>
          <cell r="D1392">
            <v>9725699.0700000003</v>
          </cell>
          <cell r="E1392">
            <v>240</v>
          </cell>
          <cell r="F1392">
            <v>504</v>
          </cell>
          <cell r="G1392">
            <v>43</v>
          </cell>
          <cell r="H1392">
            <v>104527</v>
          </cell>
          <cell r="I1392">
            <v>51550689</v>
          </cell>
          <cell r="J1392" t="str">
            <v>FU</v>
          </cell>
          <cell r="K1392" t="str">
            <v>ELSY P RODRIGUEZ BERMUDEZ</v>
          </cell>
          <cell r="L1392" t="str">
            <v>MENSUAL</v>
          </cell>
          <cell r="M1392">
            <v>43496</v>
          </cell>
          <cell r="N1392">
            <v>42122</v>
          </cell>
          <cell r="O1392" t="str">
            <v>COMPRA  CATEGORIA D</v>
          </cell>
          <cell r="P1392" t="str">
            <v>VI</v>
          </cell>
          <cell r="Q1392">
            <v>504</v>
          </cell>
          <cell r="R1392" t="str">
            <v>Bogota</v>
          </cell>
          <cell r="S1392" t="str">
            <v>CGR</v>
          </cell>
        </row>
        <row r="1393">
          <cell r="A1393">
            <v>12551</v>
          </cell>
          <cell r="B1393" t="str">
            <v>Activo</v>
          </cell>
          <cell r="C1393">
            <v>80808081</v>
          </cell>
          <cell r="D1393">
            <v>29022879.48</v>
          </cell>
          <cell r="E1393">
            <v>240</v>
          </cell>
          <cell r="F1393">
            <v>504</v>
          </cell>
          <cell r="G1393">
            <v>71</v>
          </cell>
          <cell r="H1393">
            <v>290200</v>
          </cell>
          <cell r="I1393">
            <v>37915870</v>
          </cell>
          <cell r="J1393" t="str">
            <v>FU</v>
          </cell>
          <cell r="K1393" t="str">
            <v>Catalina Rodriguez</v>
          </cell>
          <cell r="L1393" t="str">
            <v>MENSUAL</v>
          </cell>
          <cell r="M1393">
            <v>43465</v>
          </cell>
          <cell r="N1393">
            <v>42053</v>
          </cell>
          <cell r="O1393" t="str">
            <v>COMPRA  CATEGORIA D</v>
          </cell>
          <cell r="P1393" t="str">
            <v>VI</v>
          </cell>
          <cell r="Q1393">
            <v>504</v>
          </cell>
          <cell r="R1393" t="str">
            <v>Bogota</v>
          </cell>
          <cell r="S1393" t="str">
            <v>CGR</v>
          </cell>
        </row>
        <row r="1394">
          <cell r="A1394">
            <v>12549</v>
          </cell>
          <cell r="B1394" t="str">
            <v>Activo</v>
          </cell>
          <cell r="C1394">
            <v>74744600</v>
          </cell>
          <cell r="D1394">
            <v>39940182.380000003</v>
          </cell>
          <cell r="E1394">
            <v>240</v>
          </cell>
          <cell r="F1394">
            <v>503</v>
          </cell>
          <cell r="G1394">
            <v>36</v>
          </cell>
          <cell r="H1394">
            <v>312907</v>
          </cell>
          <cell r="I1394">
            <v>17325246</v>
          </cell>
          <cell r="J1394" t="str">
            <v>FU</v>
          </cell>
          <cell r="K1394" t="str">
            <v>RICARDO riveros gutierrez</v>
          </cell>
          <cell r="L1394" t="str">
            <v>MENSUAL</v>
          </cell>
          <cell r="M1394">
            <v>43465</v>
          </cell>
          <cell r="N1394">
            <v>42299</v>
          </cell>
          <cell r="O1394" t="str">
            <v>COMPRA CATEGORIA C</v>
          </cell>
          <cell r="P1394" t="str">
            <v>VI</v>
          </cell>
          <cell r="Q1394">
            <v>503</v>
          </cell>
          <cell r="R1394" t="str">
            <v>Tunja</v>
          </cell>
          <cell r="S1394" t="str">
            <v>CGR</v>
          </cell>
        </row>
        <row r="1395">
          <cell r="A1395">
            <v>12548</v>
          </cell>
          <cell r="B1395" t="str">
            <v>Activo</v>
          </cell>
          <cell r="C1395">
            <v>126149607</v>
          </cell>
          <cell r="D1395">
            <v>117221551.94</v>
          </cell>
          <cell r="E1395">
            <v>240</v>
          </cell>
          <cell r="F1395">
            <v>504</v>
          </cell>
          <cell r="G1395">
            <v>10</v>
          </cell>
          <cell r="H1395">
            <v>973425</v>
          </cell>
          <cell r="I1395">
            <v>79409681</v>
          </cell>
          <cell r="J1395" t="str">
            <v>FU</v>
          </cell>
          <cell r="K1395" t="str">
            <v>LUIS ARIEL RIVERA ROJAS</v>
          </cell>
          <cell r="L1395" t="str">
            <v>MENSUAL</v>
          </cell>
          <cell r="M1395">
            <v>43465</v>
          </cell>
          <cell r="N1395">
            <v>43090</v>
          </cell>
          <cell r="O1395" t="str">
            <v>COMPRA  CATEGORIA D</v>
          </cell>
          <cell r="P1395" t="str">
            <v>VI</v>
          </cell>
          <cell r="Q1395">
            <v>504</v>
          </cell>
          <cell r="R1395" t="str">
            <v>Villavicencio</v>
          </cell>
          <cell r="S1395" t="str">
            <v>CGR</v>
          </cell>
        </row>
        <row r="1396">
          <cell r="A1396">
            <v>12547</v>
          </cell>
          <cell r="B1396" t="str">
            <v>Activo</v>
          </cell>
          <cell r="C1396">
            <v>113344000</v>
          </cell>
          <cell r="D1396">
            <v>72277154.859999999</v>
          </cell>
          <cell r="E1396">
            <v>216</v>
          </cell>
          <cell r="F1396">
            <v>505</v>
          </cell>
          <cell r="G1396">
            <v>46</v>
          </cell>
          <cell r="H1396">
            <v>743944</v>
          </cell>
          <cell r="I1396">
            <v>51788049</v>
          </cell>
          <cell r="J1396" t="str">
            <v>FU</v>
          </cell>
          <cell r="K1396" t="str">
            <v>ROSAURA RIVERA MATEUS</v>
          </cell>
          <cell r="L1396" t="str">
            <v>MENSUAL</v>
          </cell>
          <cell r="M1396">
            <v>43465</v>
          </cell>
          <cell r="N1396">
            <v>41990</v>
          </cell>
          <cell r="O1396" t="str">
            <v>COMPRA CATEGORIA E</v>
          </cell>
          <cell r="P1396" t="str">
            <v>VI</v>
          </cell>
          <cell r="Q1396">
            <v>505</v>
          </cell>
          <cell r="R1396" t="str">
            <v>Bogota</v>
          </cell>
          <cell r="S1396" t="str">
            <v>CGR</v>
          </cell>
        </row>
        <row r="1397">
          <cell r="A1397">
            <v>12539</v>
          </cell>
          <cell r="B1397" t="str">
            <v>Activo</v>
          </cell>
          <cell r="C1397">
            <v>89567494</v>
          </cell>
          <cell r="D1397">
            <v>57805672.710000001</v>
          </cell>
          <cell r="E1397">
            <v>240</v>
          </cell>
          <cell r="F1397">
            <v>388</v>
          </cell>
          <cell r="G1397">
            <v>58</v>
          </cell>
          <cell r="H1397">
            <v>542522</v>
          </cell>
          <cell r="I1397">
            <v>26758316</v>
          </cell>
          <cell r="J1397" t="str">
            <v>PEN</v>
          </cell>
          <cell r="K1397" t="str">
            <v>EVANGELINA DEL R RICO CALVANO</v>
          </cell>
          <cell r="L1397" t="str">
            <v>MENSUAL</v>
          </cell>
          <cell r="M1397">
            <v>43373</v>
          </cell>
          <cell r="N1397">
            <v>41535</v>
          </cell>
          <cell r="O1397" t="str">
            <v>COMPRA  CATEGORIA D</v>
          </cell>
          <cell r="P1397" t="str">
            <v>VI</v>
          </cell>
          <cell r="Q1397">
            <v>388</v>
          </cell>
          <cell r="R1397" t="str">
            <v>Cartagena</v>
          </cell>
          <cell r="S1397" t="str">
            <v>CGR</v>
          </cell>
        </row>
        <row r="1398">
          <cell r="A1398">
            <v>12537</v>
          </cell>
          <cell r="B1398" t="str">
            <v>Activo</v>
          </cell>
          <cell r="C1398">
            <v>126859536</v>
          </cell>
          <cell r="D1398">
            <v>104847576.73</v>
          </cell>
          <cell r="E1398">
            <v>216</v>
          </cell>
          <cell r="F1398">
            <v>505</v>
          </cell>
          <cell r="G1398">
            <v>27</v>
          </cell>
          <cell r="H1398">
            <v>1018362</v>
          </cell>
          <cell r="I1398">
            <v>34976247</v>
          </cell>
          <cell r="J1398" t="str">
            <v>FU</v>
          </cell>
          <cell r="K1398" t="str">
            <v>CARMENZA JUDITH RICARDO MARTINEZ</v>
          </cell>
          <cell r="L1398" t="str">
            <v>MENSUAL</v>
          </cell>
          <cell r="M1398">
            <v>43496</v>
          </cell>
          <cell r="N1398">
            <v>42607</v>
          </cell>
          <cell r="O1398" t="str">
            <v>COMPRA CATEGORIA E</v>
          </cell>
          <cell r="P1398" t="str">
            <v>VI</v>
          </cell>
          <cell r="Q1398">
            <v>505</v>
          </cell>
          <cell r="R1398" t="str">
            <v>Barranquilla</v>
          </cell>
          <cell r="S1398" t="str">
            <v>CGR</v>
          </cell>
        </row>
        <row r="1399">
          <cell r="A1399">
            <v>12532</v>
          </cell>
          <cell r="B1399" t="str">
            <v>Activo</v>
          </cell>
          <cell r="C1399">
            <v>105336000</v>
          </cell>
          <cell r="D1399">
            <v>72129349.349999994</v>
          </cell>
          <cell r="E1399">
            <v>240</v>
          </cell>
          <cell r="F1399">
            <v>504</v>
          </cell>
          <cell r="G1399">
            <v>46</v>
          </cell>
          <cell r="H1399">
            <v>654523</v>
          </cell>
          <cell r="I1399">
            <v>43007671</v>
          </cell>
          <cell r="J1399" t="str">
            <v>FU</v>
          </cell>
          <cell r="K1399" t="str">
            <v>LUZ BEATRIZ RESTREPO RESTREPO</v>
          </cell>
          <cell r="L1399" t="str">
            <v>MENSUAL</v>
          </cell>
          <cell r="M1399">
            <v>43465</v>
          </cell>
          <cell r="N1399">
            <v>41983</v>
          </cell>
          <cell r="O1399" t="str">
            <v>COMPRA  CATEGORIA D</v>
          </cell>
          <cell r="P1399" t="str">
            <v>VI</v>
          </cell>
          <cell r="Q1399">
            <v>504</v>
          </cell>
          <cell r="R1399" t="str">
            <v>Medellin</v>
          </cell>
          <cell r="S1399" t="str">
            <v>CGR</v>
          </cell>
        </row>
        <row r="1400">
          <cell r="A1400">
            <v>12529</v>
          </cell>
          <cell r="B1400" t="str">
            <v>Activo</v>
          </cell>
          <cell r="C1400">
            <v>94317307</v>
          </cell>
          <cell r="D1400">
            <v>49279696.219999999</v>
          </cell>
          <cell r="E1400">
            <v>240</v>
          </cell>
          <cell r="F1400">
            <v>504</v>
          </cell>
          <cell r="G1400">
            <v>25</v>
          </cell>
          <cell r="H1400">
            <v>429668</v>
          </cell>
          <cell r="I1400">
            <v>37889292</v>
          </cell>
          <cell r="J1400" t="str">
            <v>FU</v>
          </cell>
          <cell r="K1400" t="str">
            <v>CECILIA REMOLINA ORTIZ</v>
          </cell>
          <cell r="L1400" t="str">
            <v>MENSUAL</v>
          </cell>
          <cell r="M1400">
            <v>43465</v>
          </cell>
          <cell r="N1400">
            <v>42632</v>
          </cell>
          <cell r="O1400" t="str">
            <v>COMPRA  CATEGORIA D</v>
          </cell>
          <cell r="P1400" t="str">
            <v>VI</v>
          </cell>
          <cell r="Q1400">
            <v>504</v>
          </cell>
          <cell r="R1400" t="str">
            <v>Bogota</v>
          </cell>
          <cell r="S1400" t="str">
            <v>CGR</v>
          </cell>
        </row>
        <row r="1401">
          <cell r="A1401">
            <v>12526</v>
          </cell>
          <cell r="B1401" t="str">
            <v>Activo</v>
          </cell>
          <cell r="C1401">
            <v>89567494</v>
          </cell>
          <cell r="D1401">
            <v>62594164.939999998</v>
          </cell>
          <cell r="E1401">
            <v>240</v>
          </cell>
          <cell r="F1401">
            <v>388</v>
          </cell>
          <cell r="G1401">
            <v>60</v>
          </cell>
          <cell r="H1401">
            <v>591245</v>
          </cell>
          <cell r="I1401">
            <v>21234536</v>
          </cell>
          <cell r="J1401" t="str">
            <v>PEN</v>
          </cell>
          <cell r="K1401" t="str">
            <v>Luz Esperanza Rangel Rodriguez</v>
          </cell>
          <cell r="L1401" t="str">
            <v>MENSUAL</v>
          </cell>
          <cell r="M1401">
            <v>43465</v>
          </cell>
          <cell r="N1401">
            <v>41571</v>
          </cell>
          <cell r="O1401" t="str">
            <v>COMPRA  CATEGORIA D</v>
          </cell>
          <cell r="P1401" t="str">
            <v>VI</v>
          </cell>
          <cell r="Q1401">
            <v>388</v>
          </cell>
          <cell r="R1401" t="str">
            <v>Medellin</v>
          </cell>
          <cell r="S1401" t="str">
            <v>CGR</v>
          </cell>
        </row>
        <row r="1402">
          <cell r="A1402">
            <v>12522</v>
          </cell>
          <cell r="B1402" t="str">
            <v>Activo</v>
          </cell>
          <cell r="C1402">
            <v>110183850</v>
          </cell>
          <cell r="D1402">
            <v>83563389.409999996</v>
          </cell>
          <cell r="E1402">
            <v>240</v>
          </cell>
          <cell r="F1402">
            <v>504</v>
          </cell>
          <cell r="G1402">
            <v>33</v>
          </cell>
          <cell r="H1402">
            <v>732642</v>
          </cell>
          <cell r="I1402">
            <v>73127124</v>
          </cell>
          <cell r="J1402" t="str">
            <v>FU</v>
          </cell>
          <cell r="K1402" t="str">
            <v>ANSELMO RAMOS ARRIETA</v>
          </cell>
          <cell r="L1402" t="str">
            <v>MENSUAL</v>
          </cell>
          <cell r="M1402">
            <v>43465</v>
          </cell>
          <cell r="N1402">
            <v>42396</v>
          </cell>
          <cell r="O1402" t="str">
            <v>COMPRA  CATEGORIA D</v>
          </cell>
          <cell r="P1402" t="str">
            <v>VI</v>
          </cell>
          <cell r="Q1402">
            <v>504</v>
          </cell>
          <cell r="R1402" t="str">
            <v>Cartagena</v>
          </cell>
          <cell r="S1402" t="str">
            <v>CGR</v>
          </cell>
        </row>
        <row r="1403">
          <cell r="A1403">
            <v>12520</v>
          </cell>
          <cell r="B1403" t="str">
            <v>Activo</v>
          </cell>
          <cell r="C1403">
            <v>68992000</v>
          </cell>
          <cell r="D1403">
            <v>43951211.82</v>
          </cell>
          <cell r="E1403">
            <v>240</v>
          </cell>
          <cell r="F1403">
            <v>503</v>
          </cell>
          <cell r="G1403">
            <v>49</v>
          </cell>
          <cell r="H1403">
            <v>354637</v>
          </cell>
          <cell r="I1403">
            <v>20369142</v>
          </cell>
          <cell r="J1403" t="str">
            <v>FU</v>
          </cell>
          <cell r="K1403" t="str">
            <v>MARIA YANETH RAMIREZ VARGAS</v>
          </cell>
          <cell r="L1403" t="str">
            <v>MENSUAL</v>
          </cell>
          <cell r="M1403">
            <v>43496</v>
          </cell>
          <cell r="N1403">
            <v>41941</v>
          </cell>
          <cell r="O1403" t="str">
            <v>COMPRA CATEGORIA C</v>
          </cell>
          <cell r="P1403" t="str">
            <v>VI</v>
          </cell>
          <cell r="Q1403">
            <v>503</v>
          </cell>
          <cell r="R1403" t="str">
            <v>Bogota</v>
          </cell>
          <cell r="S1403" t="str">
            <v>CGR</v>
          </cell>
        </row>
        <row r="1404">
          <cell r="A1404">
            <v>12519</v>
          </cell>
          <cell r="B1404" t="str">
            <v>Activo</v>
          </cell>
          <cell r="C1404">
            <v>135739928</v>
          </cell>
          <cell r="D1404">
            <v>133487649.29000001</v>
          </cell>
          <cell r="E1404">
            <v>216</v>
          </cell>
          <cell r="F1404">
            <v>505</v>
          </cell>
          <cell r="G1404">
            <v>8</v>
          </cell>
          <cell r="H1404">
            <v>1235594</v>
          </cell>
          <cell r="I1404">
            <v>30297307</v>
          </cell>
          <cell r="J1404" t="str">
            <v>FU</v>
          </cell>
          <cell r="K1404" t="str">
            <v>LINA MARIA RAMIREZ RIANO</v>
          </cell>
          <cell r="L1404" t="str">
            <v>MENSUAL</v>
          </cell>
          <cell r="M1404">
            <v>43465</v>
          </cell>
          <cell r="N1404">
            <v>43151</v>
          </cell>
          <cell r="O1404" t="str">
            <v>COMPRA CATEGORIA E</v>
          </cell>
          <cell r="P1404" t="str">
            <v>VI</v>
          </cell>
          <cell r="Q1404">
            <v>505</v>
          </cell>
          <cell r="R1404" t="str">
            <v>Bogota</v>
          </cell>
          <cell r="S1404" t="str">
            <v>CGR</v>
          </cell>
        </row>
        <row r="1405">
          <cell r="A1405">
            <v>12515</v>
          </cell>
          <cell r="B1405" t="str">
            <v>Activo</v>
          </cell>
          <cell r="C1405">
            <v>89567494</v>
          </cell>
          <cell r="D1405">
            <v>29985643.120000001</v>
          </cell>
          <cell r="E1405">
            <v>240</v>
          </cell>
          <cell r="F1405">
            <v>388</v>
          </cell>
          <cell r="G1405">
            <v>59</v>
          </cell>
          <cell r="H1405">
            <v>289330</v>
          </cell>
          <cell r="I1405">
            <v>10084248</v>
          </cell>
          <cell r="J1405" t="str">
            <v>FU</v>
          </cell>
          <cell r="K1405" t="str">
            <v>Javier Ramírez Cardona</v>
          </cell>
          <cell r="L1405" t="str">
            <v>MENSUAL</v>
          </cell>
          <cell r="M1405">
            <v>43496</v>
          </cell>
          <cell r="N1405">
            <v>41631</v>
          </cell>
          <cell r="O1405" t="str">
            <v>COMPRA  CATEGORIA D</v>
          </cell>
          <cell r="P1405" t="str">
            <v>VI</v>
          </cell>
          <cell r="Q1405">
            <v>388</v>
          </cell>
          <cell r="R1405" t="str">
            <v>Pereira</v>
          </cell>
          <cell r="S1405" t="str">
            <v>CGR</v>
          </cell>
        </row>
        <row r="1406">
          <cell r="A1406">
            <v>12514</v>
          </cell>
          <cell r="B1406" t="str">
            <v>Activo</v>
          </cell>
          <cell r="C1406">
            <v>50259300</v>
          </cell>
          <cell r="D1406">
            <v>36931567.07</v>
          </cell>
          <cell r="E1406">
            <v>300</v>
          </cell>
          <cell r="F1406">
            <v>501</v>
          </cell>
          <cell r="G1406">
            <v>36</v>
          </cell>
          <cell r="H1406">
            <v>208455</v>
          </cell>
          <cell r="I1406">
            <v>26928882</v>
          </cell>
          <cell r="J1406" t="str">
            <v>FU</v>
          </cell>
          <cell r="K1406" t="str">
            <v>LUISA ESTHER RADA ANDRADE</v>
          </cell>
          <cell r="L1406" t="str">
            <v>MENSUAL</v>
          </cell>
          <cell r="M1406">
            <v>43465</v>
          </cell>
          <cell r="N1406">
            <v>42284</v>
          </cell>
          <cell r="O1406" t="str">
            <v>COMPRA CATEGORIA A</v>
          </cell>
          <cell r="P1406" t="str">
            <v>VI</v>
          </cell>
          <cell r="Q1406">
            <v>501</v>
          </cell>
          <cell r="R1406" t="str">
            <v>Valledupar</v>
          </cell>
          <cell r="S1406" t="str">
            <v>CGR</v>
          </cell>
        </row>
        <row r="1407">
          <cell r="A1407">
            <v>12513</v>
          </cell>
          <cell r="B1407" t="str">
            <v>Activo</v>
          </cell>
          <cell r="C1407">
            <v>105336000</v>
          </cell>
          <cell r="D1407">
            <v>64426719.82</v>
          </cell>
          <cell r="E1407">
            <v>240</v>
          </cell>
          <cell r="F1407">
            <v>504</v>
          </cell>
          <cell r="G1407">
            <v>49</v>
          </cell>
          <cell r="H1407">
            <v>589702</v>
          </cell>
          <cell r="I1407">
            <v>39529367</v>
          </cell>
          <cell r="J1407" t="str">
            <v>FU</v>
          </cell>
          <cell r="K1407" t="str">
            <v>PATRICIA QUIROGA CAICEDO</v>
          </cell>
          <cell r="L1407" t="str">
            <v>MENSUAL</v>
          </cell>
          <cell r="M1407">
            <v>43496</v>
          </cell>
          <cell r="N1407">
            <v>41941</v>
          </cell>
          <cell r="O1407" t="str">
            <v>COMPRA  CATEGORIA D</v>
          </cell>
          <cell r="P1407" t="str">
            <v>VI</v>
          </cell>
          <cell r="Q1407">
            <v>504</v>
          </cell>
          <cell r="R1407" t="str">
            <v>Bogota</v>
          </cell>
          <cell r="S1407" t="str">
            <v>CGR</v>
          </cell>
        </row>
        <row r="1408">
          <cell r="A1408">
            <v>12510</v>
          </cell>
          <cell r="B1408" t="str">
            <v>Activo</v>
          </cell>
          <cell r="C1408">
            <v>133592382</v>
          </cell>
          <cell r="D1408">
            <v>133346297.34</v>
          </cell>
          <cell r="E1408">
            <v>240</v>
          </cell>
          <cell r="F1408">
            <v>504</v>
          </cell>
          <cell r="G1408">
            <v>1</v>
          </cell>
          <cell r="H1408">
            <v>1086570</v>
          </cell>
          <cell r="I1408">
            <v>13360374</v>
          </cell>
          <cell r="J1408" t="str">
            <v>FU</v>
          </cell>
          <cell r="K1408" t="str">
            <v>HELMER QUINTERO DIAZ</v>
          </cell>
          <cell r="L1408" t="str">
            <v>MENSUAL</v>
          </cell>
          <cell r="M1408">
            <v>43465</v>
          </cell>
          <cell r="N1408">
            <v>43362</v>
          </cell>
          <cell r="O1408" t="str">
            <v>COMPRA  CATEGORIA D</v>
          </cell>
          <cell r="P1408" t="str">
            <v>VI</v>
          </cell>
          <cell r="Q1408">
            <v>504</v>
          </cell>
          <cell r="R1408" t="str">
            <v>Bucaramanga</v>
          </cell>
          <cell r="S1408" t="str">
            <v>CGR</v>
          </cell>
        </row>
        <row r="1409">
          <cell r="A1409">
            <v>12508</v>
          </cell>
          <cell r="B1409" t="str">
            <v>Activo</v>
          </cell>
          <cell r="C1409">
            <v>80000000</v>
          </cell>
          <cell r="D1409">
            <v>52610834.93</v>
          </cell>
          <cell r="E1409">
            <v>240</v>
          </cell>
          <cell r="F1409">
            <v>504</v>
          </cell>
          <cell r="G1409">
            <v>25</v>
          </cell>
          <cell r="H1409">
            <v>455220</v>
          </cell>
          <cell r="I1409">
            <v>5986582</v>
          </cell>
          <cell r="J1409" t="str">
            <v>FU</v>
          </cell>
          <cell r="K1409" t="str">
            <v>CARLOS ORLANDO QUINTANA</v>
          </cell>
          <cell r="L1409" t="str">
            <v>MENSUAL</v>
          </cell>
          <cell r="M1409">
            <v>43465</v>
          </cell>
          <cell r="N1409">
            <v>42620</v>
          </cell>
          <cell r="O1409" t="str">
            <v>COMPRA  CATEGORIA D</v>
          </cell>
          <cell r="P1409" t="str">
            <v>VI</v>
          </cell>
          <cell r="Q1409">
            <v>504</v>
          </cell>
          <cell r="R1409" t="str">
            <v>Neiva</v>
          </cell>
          <cell r="S1409" t="str">
            <v>CGR</v>
          </cell>
        </row>
        <row r="1410">
          <cell r="A1410">
            <v>12507</v>
          </cell>
          <cell r="B1410" t="str">
            <v>Activo</v>
          </cell>
          <cell r="C1410">
            <v>135739928</v>
          </cell>
          <cell r="D1410">
            <v>96525360.480000004</v>
          </cell>
          <cell r="E1410">
            <v>216</v>
          </cell>
          <cell r="F1410">
            <v>505</v>
          </cell>
          <cell r="G1410">
            <v>13</v>
          </cell>
          <cell r="H1410">
            <v>909810</v>
          </cell>
          <cell r="I1410">
            <v>71594747</v>
          </cell>
          <cell r="J1410" t="str">
            <v>FU</v>
          </cell>
          <cell r="K1410" t="str">
            <v>CARLOS ARTURO QUICENO PIEDRAHITA</v>
          </cell>
          <cell r="L1410" t="str">
            <v>MENSUAL</v>
          </cell>
          <cell r="M1410">
            <v>43465</v>
          </cell>
          <cell r="N1410">
            <v>42997</v>
          </cell>
          <cell r="O1410" t="str">
            <v>COMPRA CATEGORIA E</v>
          </cell>
          <cell r="P1410" t="str">
            <v>VI</v>
          </cell>
          <cell r="Q1410">
            <v>505</v>
          </cell>
          <cell r="R1410" t="str">
            <v>Medellin</v>
          </cell>
          <cell r="S1410" t="str">
            <v>CGR</v>
          </cell>
        </row>
        <row r="1411">
          <cell r="A1411">
            <v>12506</v>
          </cell>
          <cell r="B1411" t="str">
            <v>Activo</v>
          </cell>
          <cell r="C1411">
            <v>133592382</v>
          </cell>
          <cell r="D1411">
            <v>133592382</v>
          </cell>
          <cell r="E1411">
            <v>240</v>
          </cell>
          <cell r="F1411">
            <v>504</v>
          </cell>
          <cell r="G1411">
            <v>0</v>
          </cell>
          <cell r="H1411">
            <v>1086570</v>
          </cell>
          <cell r="I1411">
            <v>40018496</v>
          </cell>
          <cell r="J1411" t="str">
            <v>FU</v>
          </cell>
          <cell r="K1411" t="str">
            <v>MARIA DORIS PULIDO PULIDO</v>
          </cell>
          <cell r="L1411" t="str">
            <v>MENSUAL</v>
          </cell>
          <cell r="M1411">
            <v>43496</v>
          </cell>
          <cell r="N1411">
            <v>43431</v>
          </cell>
          <cell r="O1411" t="str">
            <v>COMPRA  CATEGORIA D</v>
          </cell>
          <cell r="P1411" t="str">
            <v>VI</v>
          </cell>
          <cell r="Q1411">
            <v>504</v>
          </cell>
          <cell r="R1411" t="str">
            <v>Bogota</v>
          </cell>
          <cell r="S1411" t="str">
            <v>CGR</v>
          </cell>
        </row>
        <row r="1412">
          <cell r="A1412">
            <v>12503</v>
          </cell>
          <cell r="B1412" t="str">
            <v>Activo</v>
          </cell>
          <cell r="C1412">
            <v>110101010</v>
          </cell>
          <cell r="D1412">
            <v>76045926.400000006</v>
          </cell>
          <cell r="E1412">
            <v>240</v>
          </cell>
          <cell r="F1412">
            <v>504</v>
          </cell>
          <cell r="G1412">
            <v>39</v>
          </cell>
          <cell r="H1412">
            <v>677742</v>
          </cell>
          <cell r="I1412">
            <v>79327599</v>
          </cell>
          <cell r="J1412" t="str">
            <v>FU</v>
          </cell>
          <cell r="K1412" t="str">
            <v>Hjalmar Alirio Puerto Abella</v>
          </cell>
          <cell r="L1412" t="str">
            <v>MENSUAL</v>
          </cell>
          <cell r="M1412">
            <v>43496</v>
          </cell>
          <cell r="N1412">
            <v>42222</v>
          </cell>
          <cell r="O1412" t="str">
            <v>COMPRA  CATEGORIA D</v>
          </cell>
          <cell r="P1412" t="str">
            <v>VI</v>
          </cell>
          <cell r="Q1412">
            <v>504</v>
          </cell>
          <cell r="R1412" t="str">
            <v>Bogota</v>
          </cell>
          <cell r="S1412" t="str">
            <v>CGR</v>
          </cell>
        </row>
        <row r="1413">
          <cell r="A1413">
            <v>12501</v>
          </cell>
          <cell r="B1413" t="str">
            <v>Activo</v>
          </cell>
          <cell r="C1413">
            <v>117896634</v>
          </cell>
          <cell r="D1413">
            <v>94865750.879999995</v>
          </cell>
          <cell r="E1413">
            <v>240</v>
          </cell>
          <cell r="F1413">
            <v>504</v>
          </cell>
          <cell r="G1413">
            <v>24</v>
          </cell>
          <cell r="H1413">
            <v>813718</v>
          </cell>
          <cell r="I1413">
            <v>51594953</v>
          </cell>
          <cell r="J1413" t="str">
            <v>FU</v>
          </cell>
          <cell r="K1413" t="str">
            <v>CLARA INES PRECIADO PINEDA</v>
          </cell>
          <cell r="L1413" t="str">
            <v>MENSUAL</v>
          </cell>
          <cell r="M1413">
            <v>43465</v>
          </cell>
          <cell r="N1413">
            <v>42664</v>
          </cell>
          <cell r="O1413" t="str">
            <v>COMPRA  CATEGORIA D</v>
          </cell>
          <cell r="P1413" t="str">
            <v>VI</v>
          </cell>
          <cell r="Q1413">
            <v>504</v>
          </cell>
          <cell r="R1413" t="str">
            <v>Bogota</v>
          </cell>
          <cell r="S1413" t="str">
            <v>CGR</v>
          </cell>
        </row>
        <row r="1414">
          <cell r="A1414">
            <v>12496</v>
          </cell>
          <cell r="B1414" t="str">
            <v>Activo</v>
          </cell>
          <cell r="C1414">
            <v>105050505</v>
          </cell>
          <cell r="D1414">
            <v>3469748.74</v>
          </cell>
          <cell r="E1414">
            <v>240</v>
          </cell>
          <cell r="F1414">
            <v>504</v>
          </cell>
          <cell r="G1414">
            <v>49</v>
          </cell>
          <cell r="H1414">
            <v>49352</v>
          </cell>
          <cell r="I1414">
            <v>7542023</v>
          </cell>
          <cell r="J1414" t="str">
            <v>FU</v>
          </cell>
          <cell r="K1414" t="str">
            <v>JOSE GABRIEL POVEDA FLOREZ</v>
          </cell>
          <cell r="L1414" t="str">
            <v>MENSUAL</v>
          </cell>
          <cell r="M1414">
            <v>43496</v>
          </cell>
          <cell r="N1414">
            <v>41940</v>
          </cell>
          <cell r="O1414" t="str">
            <v>COMPRA  CATEGORIA D</v>
          </cell>
          <cell r="P1414" t="str">
            <v>VI</v>
          </cell>
          <cell r="Q1414">
            <v>504</v>
          </cell>
          <cell r="R1414" t="str">
            <v>Armenia</v>
          </cell>
          <cell r="S1414" t="str">
            <v>CGR</v>
          </cell>
        </row>
        <row r="1415">
          <cell r="A1415">
            <v>12491</v>
          </cell>
          <cell r="B1415" t="str">
            <v>Activo</v>
          </cell>
          <cell r="C1415">
            <v>133592382</v>
          </cell>
          <cell r="D1415">
            <v>133592382</v>
          </cell>
          <cell r="E1415">
            <v>240</v>
          </cell>
          <cell r="F1415">
            <v>504</v>
          </cell>
          <cell r="G1415">
            <v>0</v>
          </cell>
          <cell r="H1415">
            <v>1086570</v>
          </cell>
          <cell r="I1415">
            <v>45486068</v>
          </cell>
          <cell r="J1415" t="str">
            <v>FU</v>
          </cell>
          <cell r="K1415" t="str">
            <v>NOHORA ELENA POLO VERBEL</v>
          </cell>
          <cell r="L1415" t="str">
            <v>MENSUAL</v>
          </cell>
          <cell r="M1415">
            <v>43465</v>
          </cell>
          <cell r="N1415">
            <v>43378</v>
          </cell>
          <cell r="O1415" t="str">
            <v>COMPRA  CATEGORIA D</v>
          </cell>
          <cell r="P1415" t="str">
            <v>VI</v>
          </cell>
          <cell r="Q1415">
            <v>504</v>
          </cell>
          <cell r="R1415" t="str">
            <v>Cartagena</v>
          </cell>
          <cell r="S1415" t="str">
            <v>CGR</v>
          </cell>
        </row>
        <row r="1416">
          <cell r="A1416">
            <v>12485</v>
          </cell>
          <cell r="B1416" t="str">
            <v>Activo</v>
          </cell>
          <cell r="C1416">
            <v>91919192</v>
          </cell>
          <cell r="D1416">
            <v>19250933.43</v>
          </cell>
          <cell r="E1416">
            <v>216</v>
          </cell>
          <cell r="F1416">
            <v>389</v>
          </cell>
          <cell r="G1416">
            <v>59</v>
          </cell>
          <cell r="H1416">
            <v>217490</v>
          </cell>
          <cell r="I1416">
            <v>23621745</v>
          </cell>
          <cell r="J1416" t="str">
            <v>FU</v>
          </cell>
          <cell r="K1416" t="str">
            <v>GLENDA LUCIA PINTO ACOSTA</v>
          </cell>
          <cell r="L1416" t="str">
            <v>MENSUAL</v>
          </cell>
          <cell r="M1416">
            <v>43465</v>
          </cell>
          <cell r="N1416">
            <v>41607</v>
          </cell>
          <cell r="O1416" t="str">
            <v>COMPRA CATEGORIA E</v>
          </cell>
          <cell r="P1416" t="str">
            <v>VI</v>
          </cell>
          <cell r="Q1416">
            <v>389</v>
          </cell>
          <cell r="R1416" t="str">
            <v>Bogota</v>
          </cell>
          <cell r="S1416" t="str">
            <v>CGR</v>
          </cell>
        </row>
        <row r="1417">
          <cell r="A1417">
            <v>12484</v>
          </cell>
          <cell r="B1417" t="str">
            <v>Activo</v>
          </cell>
          <cell r="C1417">
            <v>105336000</v>
          </cell>
          <cell r="D1417">
            <v>59525967.640000001</v>
          </cell>
          <cell r="E1417">
            <v>240</v>
          </cell>
          <cell r="F1417">
            <v>504</v>
          </cell>
          <cell r="G1417">
            <v>40</v>
          </cell>
          <cell r="H1417">
            <v>535196</v>
          </cell>
          <cell r="I1417">
            <v>40922043</v>
          </cell>
          <cell r="J1417" t="str">
            <v>FU</v>
          </cell>
          <cell r="K1417" t="str">
            <v>GLENDA E PINEDO CARRILLO</v>
          </cell>
          <cell r="L1417" t="str">
            <v>MENSUAL</v>
          </cell>
          <cell r="M1417">
            <v>43465</v>
          </cell>
          <cell r="N1417">
            <v>42165</v>
          </cell>
          <cell r="O1417" t="str">
            <v>COMPRA  CATEGORIA D</v>
          </cell>
          <cell r="P1417" t="str">
            <v>VI</v>
          </cell>
          <cell r="Q1417">
            <v>504</v>
          </cell>
          <cell r="R1417" t="str">
            <v>Barranquilla</v>
          </cell>
          <cell r="S1417" t="str">
            <v>CGR</v>
          </cell>
        </row>
        <row r="1418">
          <cell r="A1418">
            <v>12482</v>
          </cell>
          <cell r="B1418" t="str">
            <v>Activo</v>
          </cell>
          <cell r="C1418">
            <v>105336000</v>
          </cell>
          <cell r="D1418">
            <v>69448505.420000002</v>
          </cell>
          <cell r="E1418">
            <v>240</v>
          </cell>
          <cell r="F1418">
            <v>504</v>
          </cell>
          <cell r="G1418">
            <v>41</v>
          </cell>
          <cell r="H1418">
            <v>622869</v>
          </cell>
          <cell r="I1418">
            <v>23489689</v>
          </cell>
          <cell r="J1418" t="str">
            <v>FU</v>
          </cell>
          <cell r="K1418" t="str">
            <v>ANA MODESTA PINEDA PULIDO</v>
          </cell>
          <cell r="L1418" t="str">
            <v>MENSUAL</v>
          </cell>
          <cell r="M1418">
            <v>43465</v>
          </cell>
          <cell r="N1418">
            <v>42139</v>
          </cell>
          <cell r="O1418" t="str">
            <v>COMPRA  CATEGORIA D</v>
          </cell>
          <cell r="P1418" t="str">
            <v>VI</v>
          </cell>
          <cell r="Q1418">
            <v>504</v>
          </cell>
          <cell r="R1418" t="str">
            <v>Bogota</v>
          </cell>
          <cell r="S1418" t="str">
            <v>CGR</v>
          </cell>
        </row>
        <row r="1419">
          <cell r="A1419">
            <v>12477</v>
          </cell>
          <cell r="B1419" t="str">
            <v>Activo</v>
          </cell>
          <cell r="C1419">
            <v>57541926</v>
          </cell>
          <cell r="D1419">
            <v>54067564.859999999</v>
          </cell>
          <cell r="E1419">
            <v>300</v>
          </cell>
          <cell r="F1419">
            <v>501</v>
          </cell>
          <cell r="G1419">
            <v>10</v>
          </cell>
          <cell r="H1419">
            <v>284955</v>
          </cell>
          <cell r="I1419">
            <v>30297943</v>
          </cell>
          <cell r="J1419" t="str">
            <v>FU</v>
          </cell>
          <cell r="K1419" t="str">
            <v>BLANCA ISABEL PEREZ RINCON</v>
          </cell>
          <cell r="L1419" t="str">
            <v>MENSUAL</v>
          </cell>
          <cell r="M1419">
            <v>43465</v>
          </cell>
          <cell r="N1419">
            <v>43089</v>
          </cell>
          <cell r="O1419" t="str">
            <v>COMPRA CATEGORIA A</v>
          </cell>
          <cell r="P1419" t="str">
            <v>VI</v>
          </cell>
          <cell r="Q1419">
            <v>501</v>
          </cell>
          <cell r="R1419" t="str">
            <v>Manizales</v>
          </cell>
          <cell r="S1419" t="str">
            <v>CGR</v>
          </cell>
        </row>
        <row r="1420">
          <cell r="A1420">
            <v>12475</v>
          </cell>
          <cell r="B1420" t="str">
            <v>Activo</v>
          </cell>
          <cell r="C1420">
            <v>117896634</v>
          </cell>
          <cell r="D1420">
            <v>93741267.790000007</v>
          </cell>
          <cell r="E1420">
            <v>240</v>
          </cell>
          <cell r="F1420">
            <v>504</v>
          </cell>
          <cell r="G1420">
            <v>25</v>
          </cell>
          <cell r="H1420">
            <v>806251</v>
          </cell>
          <cell r="I1420">
            <v>4122623</v>
          </cell>
          <cell r="J1420" t="str">
            <v>FU</v>
          </cell>
          <cell r="K1420" t="str">
            <v>LUIS EDILBERTO PEREZ QUIROGA</v>
          </cell>
          <cell r="L1420" t="str">
            <v>MENSUAL</v>
          </cell>
          <cell r="M1420">
            <v>43465</v>
          </cell>
          <cell r="N1420">
            <v>42620</v>
          </cell>
          <cell r="O1420" t="str">
            <v>COMPRA  CATEGORIA D</v>
          </cell>
          <cell r="P1420" t="str">
            <v>VI</v>
          </cell>
          <cell r="Q1420">
            <v>504</v>
          </cell>
          <cell r="R1420" t="str">
            <v>Tunja</v>
          </cell>
          <cell r="S1420" t="str">
            <v>CGR</v>
          </cell>
        </row>
        <row r="1421">
          <cell r="A1421">
            <v>12474</v>
          </cell>
          <cell r="B1421" t="str">
            <v>Activo</v>
          </cell>
          <cell r="C1421">
            <v>126149607</v>
          </cell>
          <cell r="D1421">
            <v>110453631.41</v>
          </cell>
          <cell r="E1421">
            <v>240</v>
          </cell>
          <cell r="F1421">
            <v>504</v>
          </cell>
          <cell r="G1421">
            <v>10</v>
          </cell>
          <cell r="H1421">
            <v>918977</v>
          </cell>
          <cell r="I1421">
            <v>51754987</v>
          </cell>
          <cell r="J1421" t="str">
            <v>FU</v>
          </cell>
          <cell r="K1421" t="str">
            <v>MARTHA VICTORIA PEREZ PULIDO</v>
          </cell>
          <cell r="L1421" t="str">
            <v>MENSUAL</v>
          </cell>
          <cell r="M1421">
            <v>43465</v>
          </cell>
          <cell r="N1421">
            <v>43089</v>
          </cell>
          <cell r="O1421" t="str">
            <v>COMPRA  CATEGORIA D</v>
          </cell>
          <cell r="P1421" t="str">
            <v>VI</v>
          </cell>
          <cell r="Q1421">
            <v>504</v>
          </cell>
          <cell r="R1421" t="str">
            <v>Bogota</v>
          </cell>
          <cell r="S1421" t="str">
            <v>CGR</v>
          </cell>
        </row>
        <row r="1422">
          <cell r="A1422">
            <v>12463</v>
          </cell>
          <cell r="B1422" t="str">
            <v>Activo</v>
          </cell>
          <cell r="C1422">
            <v>118560400</v>
          </cell>
          <cell r="D1422">
            <v>81696145.400000006</v>
          </cell>
          <cell r="E1422">
            <v>216</v>
          </cell>
          <cell r="F1422">
            <v>505</v>
          </cell>
          <cell r="G1422">
            <v>36</v>
          </cell>
          <cell r="H1422">
            <v>815438</v>
          </cell>
          <cell r="I1422">
            <v>41795675</v>
          </cell>
          <cell r="J1422" t="str">
            <v>FU</v>
          </cell>
          <cell r="K1422" t="str">
            <v>marcela peñaloza cruz</v>
          </cell>
          <cell r="L1422" t="str">
            <v>MENSUAL</v>
          </cell>
          <cell r="M1422">
            <v>43465</v>
          </cell>
          <cell r="N1422">
            <v>42299</v>
          </cell>
          <cell r="O1422" t="str">
            <v>COMPRA CATEGORIA E</v>
          </cell>
          <cell r="P1422" t="str">
            <v>VI</v>
          </cell>
          <cell r="Q1422">
            <v>505</v>
          </cell>
          <cell r="R1422" t="str">
            <v>Bogota</v>
          </cell>
          <cell r="S1422" t="str">
            <v>CGR</v>
          </cell>
        </row>
        <row r="1423">
          <cell r="A1423">
            <v>12454</v>
          </cell>
          <cell r="B1423" t="str">
            <v>Activo</v>
          </cell>
          <cell r="C1423">
            <v>113344000</v>
          </cell>
          <cell r="D1423">
            <v>41063377.359999999</v>
          </cell>
          <cell r="E1423">
            <v>216</v>
          </cell>
          <cell r="F1423">
            <v>505</v>
          </cell>
          <cell r="G1423">
            <v>42</v>
          </cell>
          <cell r="H1423">
            <v>426314</v>
          </cell>
          <cell r="I1423">
            <v>14222445</v>
          </cell>
          <cell r="J1423" t="str">
            <v>FU</v>
          </cell>
          <cell r="K1423" t="str">
            <v>WILLIAM BERNARDO PARRA TRUJILLO</v>
          </cell>
          <cell r="L1423" t="str">
            <v>MENSUAL</v>
          </cell>
          <cell r="M1423">
            <v>43465</v>
          </cell>
          <cell r="N1423">
            <v>42116</v>
          </cell>
          <cell r="O1423" t="str">
            <v>COMPRA CATEGORIA E</v>
          </cell>
          <cell r="P1423" t="str">
            <v>VI</v>
          </cell>
          <cell r="Q1423">
            <v>505</v>
          </cell>
          <cell r="R1423" t="str">
            <v>Ibague</v>
          </cell>
          <cell r="S1423" t="str">
            <v>CGR</v>
          </cell>
        </row>
        <row r="1424">
          <cell r="A1424">
            <v>12448</v>
          </cell>
          <cell r="B1424" t="str">
            <v>Activo</v>
          </cell>
          <cell r="C1424">
            <v>110183850</v>
          </cell>
          <cell r="D1424">
            <v>102131189.19</v>
          </cell>
          <cell r="E1424">
            <v>240</v>
          </cell>
          <cell r="F1424">
            <v>504</v>
          </cell>
          <cell r="G1424">
            <v>35</v>
          </cell>
          <cell r="H1424">
            <v>894822</v>
          </cell>
          <cell r="I1424">
            <v>28032567</v>
          </cell>
          <cell r="J1424" t="str">
            <v>FU</v>
          </cell>
          <cell r="K1424" t="str">
            <v>LILIA STELLA PALOMINO LOPEZ</v>
          </cell>
          <cell r="L1424" t="str">
            <v>MENSUAL</v>
          </cell>
          <cell r="M1424">
            <v>43465</v>
          </cell>
          <cell r="N1424">
            <v>42338</v>
          </cell>
          <cell r="O1424" t="str">
            <v>COMPRA  CATEGORIA D</v>
          </cell>
          <cell r="P1424" t="str">
            <v>VI</v>
          </cell>
          <cell r="Q1424">
            <v>504</v>
          </cell>
          <cell r="R1424" t="str">
            <v>Bogota</v>
          </cell>
          <cell r="S1424" t="str">
            <v>CGR</v>
          </cell>
        </row>
        <row r="1425">
          <cell r="A1425">
            <v>12444</v>
          </cell>
          <cell r="B1425" t="str">
            <v>Activo</v>
          </cell>
          <cell r="C1425">
            <v>105000000</v>
          </cell>
          <cell r="D1425">
            <v>68810996.719999999</v>
          </cell>
          <cell r="E1425">
            <v>240</v>
          </cell>
          <cell r="F1425">
            <v>504</v>
          </cell>
          <cell r="G1425">
            <v>50</v>
          </cell>
          <cell r="H1425">
            <v>630193</v>
          </cell>
          <cell r="I1425">
            <v>19462353</v>
          </cell>
          <cell r="J1425" t="str">
            <v>FU</v>
          </cell>
          <cell r="K1425" t="str">
            <v>Hernan Palacios Casallas</v>
          </cell>
          <cell r="L1425" t="str">
            <v>MENSUAL</v>
          </cell>
          <cell r="M1425">
            <v>43496</v>
          </cell>
          <cell r="N1425">
            <v>41905</v>
          </cell>
          <cell r="O1425" t="str">
            <v>COMPRA  CATEGORIA D</v>
          </cell>
          <cell r="P1425" t="str">
            <v>VI</v>
          </cell>
          <cell r="Q1425">
            <v>504</v>
          </cell>
          <cell r="R1425" t="str">
            <v>Bogota</v>
          </cell>
          <cell r="S1425" t="str">
            <v>CGR</v>
          </cell>
        </row>
        <row r="1426">
          <cell r="A1426">
            <v>12443</v>
          </cell>
          <cell r="B1426" t="str">
            <v>Activo</v>
          </cell>
          <cell r="C1426">
            <v>105336000</v>
          </cell>
          <cell r="D1426">
            <v>70001890.540000007</v>
          </cell>
          <cell r="E1426">
            <v>240</v>
          </cell>
          <cell r="F1426">
            <v>504</v>
          </cell>
          <cell r="G1426">
            <v>47</v>
          </cell>
          <cell r="H1426">
            <v>637436</v>
          </cell>
          <cell r="I1426">
            <v>43087215</v>
          </cell>
          <cell r="J1426" t="str">
            <v>FU</v>
          </cell>
          <cell r="K1426" t="str">
            <v>CLAUDIA MARIA PALACIO LONDONO</v>
          </cell>
          <cell r="L1426" t="str">
            <v>MENSUAL</v>
          </cell>
          <cell r="M1426">
            <v>43465</v>
          </cell>
          <cell r="N1426">
            <v>41967</v>
          </cell>
          <cell r="O1426" t="str">
            <v>COMPRA  CATEGORIA D</v>
          </cell>
          <cell r="P1426" t="str">
            <v>VI</v>
          </cell>
          <cell r="Q1426">
            <v>504</v>
          </cell>
          <cell r="R1426" t="str">
            <v>Medellin</v>
          </cell>
          <cell r="S1426" t="str">
            <v>CGR</v>
          </cell>
        </row>
        <row r="1427">
          <cell r="A1427">
            <v>12442</v>
          </cell>
          <cell r="B1427" t="str">
            <v>Activo</v>
          </cell>
          <cell r="C1427">
            <v>105336000</v>
          </cell>
          <cell r="D1427">
            <v>69649766.950000003</v>
          </cell>
          <cell r="E1427">
            <v>240</v>
          </cell>
          <cell r="F1427">
            <v>504</v>
          </cell>
          <cell r="G1427">
            <v>40</v>
          </cell>
          <cell r="H1427">
            <v>623528</v>
          </cell>
          <cell r="I1427">
            <v>72300119</v>
          </cell>
          <cell r="J1427" t="str">
            <v>FU</v>
          </cell>
          <cell r="K1427" t="str">
            <v>GILBERTO RAFAEL PACHECO SOLANO</v>
          </cell>
          <cell r="L1427" t="str">
            <v>MENSUAL</v>
          </cell>
          <cell r="M1427">
            <v>43465</v>
          </cell>
          <cell r="N1427">
            <v>42171</v>
          </cell>
          <cell r="O1427" t="str">
            <v>COMPRA  CATEGORIA D</v>
          </cell>
          <cell r="P1427" t="str">
            <v>VI</v>
          </cell>
          <cell r="Q1427">
            <v>504</v>
          </cell>
          <cell r="R1427" t="str">
            <v>Barranquilla</v>
          </cell>
          <cell r="S1427" t="str">
            <v>CGR</v>
          </cell>
        </row>
        <row r="1428">
          <cell r="A1428">
            <v>12440</v>
          </cell>
          <cell r="B1428" t="str">
            <v>Activo</v>
          </cell>
          <cell r="C1428">
            <v>68992000</v>
          </cell>
          <cell r="D1428">
            <v>40844764.630000003</v>
          </cell>
          <cell r="E1428">
            <v>240</v>
          </cell>
          <cell r="F1428">
            <v>503</v>
          </cell>
          <cell r="G1428">
            <v>49</v>
          </cell>
          <cell r="H1428">
            <v>331805</v>
          </cell>
          <cell r="I1428">
            <v>52018194</v>
          </cell>
          <cell r="J1428" t="str">
            <v>FU</v>
          </cell>
          <cell r="K1428" t="str">
            <v>ELIZABETH OTALORA DIAZ</v>
          </cell>
          <cell r="L1428" t="str">
            <v>MENSUAL</v>
          </cell>
          <cell r="M1428">
            <v>43496</v>
          </cell>
          <cell r="N1428">
            <v>41941</v>
          </cell>
          <cell r="O1428" t="str">
            <v>COMPRA CATEGORIA C</v>
          </cell>
          <cell r="P1428" t="str">
            <v>VI</v>
          </cell>
          <cell r="Q1428">
            <v>503</v>
          </cell>
          <cell r="R1428" t="str">
            <v>Suba</v>
          </cell>
          <cell r="S1428" t="str">
            <v>CGR</v>
          </cell>
        </row>
        <row r="1429">
          <cell r="A1429">
            <v>12438</v>
          </cell>
          <cell r="B1429" t="str">
            <v>Activo</v>
          </cell>
          <cell r="C1429">
            <v>85065697</v>
          </cell>
          <cell r="D1429">
            <v>69482034.609999999</v>
          </cell>
          <cell r="E1429">
            <v>240</v>
          </cell>
          <cell r="F1429">
            <v>504</v>
          </cell>
          <cell r="G1429">
            <v>11</v>
          </cell>
          <cell r="H1429">
            <v>580587</v>
          </cell>
          <cell r="I1429">
            <v>79506345</v>
          </cell>
          <cell r="J1429" t="str">
            <v>FU</v>
          </cell>
          <cell r="K1429" t="str">
            <v>JORGE E OSPINA MERCHAN</v>
          </cell>
          <cell r="L1429" t="str">
            <v>MENSUAL</v>
          </cell>
          <cell r="M1429">
            <v>43465</v>
          </cell>
          <cell r="N1429">
            <v>43062</v>
          </cell>
          <cell r="O1429" t="str">
            <v>COMPRA  CATEGORIA D</v>
          </cell>
          <cell r="P1429" t="str">
            <v>VI</v>
          </cell>
          <cell r="Q1429">
            <v>504</v>
          </cell>
          <cell r="R1429" t="str">
            <v>Bogota</v>
          </cell>
          <cell r="S1429" t="str">
            <v>CGR</v>
          </cell>
        </row>
        <row r="1430">
          <cell r="A1430">
            <v>12437</v>
          </cell>
          <cell r="B1430" t="str">
            <v>Activo</v>
          </cell>
          <cell r="C1430">
            <v>75757576</v>
          </cell>
          <cell r="D1430">
            <v>74612989.359999999</v>
          </cell>
          <cell r="E1430">
            <v>240</v>
          </cell>
          <cell r="F1430">
            <v>504</v>
          </cell>
          <cell r="G1430">
            <v>8</v>
          </cell>
          <cell r="H1430">
            <v>616135</v>
          </cell>
          <cell r="I1430">
            <v>52223328</v>
          </cell>
          <cell r="J1430" t="str">
            <v>FU</v>
          </cell>
          <cell r="K1430" t="str">
            <v>ERIKA BIBIANA OSPINA GUZMAN</v>
          </cell>
          <cell r="L1430" t="str">
            <v>MENSUAL</v>
          </cell>
          <cell r="M1430">
            <v>43465</v>
          </cell>
          <cell r="N1430">
            <v>43137</v>
          </cell>
          <cell r="O1430" t="str">
            <v>COMPRA  CATEGORIA D</v>
          </cell>
          <cell r="P1430" t="str">
            <v>VI</v>
          </cell>
          <cell r="Q1430">
            <v>504</v>
          </cell>
          <cell r="R1430" t="str">
            <v>Ibague</v>
          </cell>
          <cell r="S1430" t="str">
            <v>CGR</v>
          </cell>
        </row>
        <row r="1431">
          <cell r="A1431">
            <v>12429</v>
          </cell>
          <cell r="B1431" t="str">
            <v>Activo</v>
          </cell>
          <cell r="C1431">
            <v>113344000</v>
          </cell>
          <cell r="D1431">
            <v>50154816.68</v>
          </cell>
          <cell r="E1431">
            <v>216</v>
          </cell>
          <cell r="F1431">
            <v>505</v>
          </cell>
          <cell r="G1431">
            <v>49</v>
          </cell>
          <cell r="H1431">
            <v>527106</v>
          </cell>
          <cell r="I1431">
            <v>15042617</v>
          </cell>
          <cell r="J1431" t="str">
            <v>FU</v>
          </cell>
          <cell r="K1431" t="str">
            <v>Carlos Octavio Ortega Otero</v>
          </cell>
          <cell r="L1431" t="str">
            <v>MENSUAL</v>
          </cell>
          <cell r="M1431">
            <v>43465</v>
          </cell>
          <cell r="N1431">
            <v>41912</v>
          </cell>
          <cell r="O1431" t="str">
            <v>COMPRA CATEGORIA E</v>
          </cell>
          <cell r="P1431" t="str">
            <v>VI</v>
          </cell>
          <cell r="Q1431">
            <v>505</v>
          </cell>
          <cell r="R1431" t="str">
            <v>Monteria</v>
          </cell>
          <cell r="S1431" t="str">
            <v>CGR</v>
          </cell>
        </row>
        <row r="1432">
          <cell r="A1432">
            <v>12427</v>
          </cell>
          <cell r="B1432" t="str">
            <v>Activo</v>
          </cell>
          <cell r="C1432">
            <v>126149607</v>
          </cell>
          <cell r="D1432">
            <v>116164197.54000001</v>
          </cell>
          <cell r="E1432">
            <v>240</v>
          </cell>
          <cell r="F1432">
            <v>504</v>
          </cell>
          <cell r="G1432">
            <v>10</v>
          </cell>
          <cell r="H1432">
            <v>964918</v>
          </cell>
          <cell r="I1432">
            <v>41180794</v>
          </cell>
          <cell r="J1432" t="str">
            <v>FU</v>
          </cell>
          <cell r="K1432" t="str">
            <v>SANDRA CECILIA ORTEGA DELGADO</v>
          </cell>
          <cell r="L1432" t="str">
            <v>MENSUAL</v>
          </cell>
          <cell r="M1432">
            <v>43465</v>
          </cell>
          <cell r="N1432">
            <v>43090</v>
          </cell>
          <cell r="O1432" t="str">
            <v>COMPRA  CATEGORIA D</v>
          </cell>
          <cell r="P1432" t="str">
            <v>VI</v>
          </cell>
          <cell r="Q1432">
            <v>504</v>
          </cell>
          <cell r="R1432" t="str">
            <v>Mocoa</v>
          </cell>
          <cell r="S1432" t="str">
            <v>CGR</v>
          </cell>
        </row>
        <row r="1433">
          <cell r="A1433">
            <v>12426</v>
          </cell>
          <cell r="B1433" t="str">
            <v>Activo</v>
          </cell>
          <cell r="C1433">
            <v>89567494</v>
          </cell>
          <cell r="D1433">
            <v>52298575.049999997</v>
          </cell>
          <cell r="E1433">
            <v>240</v>
          </cell>
          <cell r="F1433">
            <v>388</v>
          </cell>
          <cell r="G1433">
            <v>56</v>
          </cell>
          <cell r="H1433">
            <v>490068</v>
          </cell>
          <cell r="I1433">
            <v>3748718</v>
          </cell>
          <cell r="J1433" t="str">
            <v>FU</v>
          </cell>
          <cell r="K1433" t="str">
            <v>ALFREDO OROZCO SARMIENTO</v>
          </cell>
          <cell r="L1433" t="str">
            <v>MENSUAL</v>
          </cell>
          <cell r="M1433">
            <v>43465</v>
          </cell>
          <cell r="N1433">
            <v>41687</v>
          </cell>
          <cell r="O1433" t="str">
            <v>COMPRA  CATEGORIA D</v>
          </cell>
          <cell r="P1433" t="str">
            <v>VI</v>
          </cell>
          <cell r="Q1433">
            <v>388</v>
          </cell>
          <cell r="R1433" t="str">
            <v>Barranquilla</v>
          </cell>
          <cell r="S1433" t="str">
            <v>CGR</v>
          </cell>
        </row>
        <row r="1434">
          <cell r="A1434">
            <v>12425</v>
          </cell>
          <cell r="B1434" t="str">
            <v>Activo</v>
          </cell>
          <cell r="C1434">
            <v>44403216</v>
          </cell>
          <cell r="D1434">
            <v>36376153.219999999</v>
          </cell>
          <cell r="E1434">
            <v>300</v>
          </cell>
          <cell r="F1434">
            <v>385</v>
          </cell>
          <cell r="G1434">
            <v>57</v>
          </cell>
          <cell r="H1434">
            <v>215377</v>
          </cell>
          <cell r="I1434">
            <v>77022778</v>
          </cell>
          <cell r="J1434" t="str">
            <v>XF</v>
          </cell>
          <cell r="K1434" t="str">
            <v>ALCIDES ENRIQUE OROZCO GUTIERREZ</v>
          </cell>
          <cell r="L1434" t="str">
            <v>MENSUAL</v>
          </cell>
          <cell r="M1434">
            <v>43373</v>
          </cell>
          <cell r="N1434">
            <v>41554</v>
          </cell>
          <cell r="O1434" t="str">
            <v>COMPRA CATEGORIA A</v>
          </cell>
          <cell r="P1434" t="str">
            <v>VI</v>
          </cell>
          <cell r="Q1434">
            <v>385</v>
          </cell>
          <cell r="R1434" t="str">
            <v>Valledupar</v>
          </cell>
          <cell r="S1434" t="str">
            <v>EXF</v>
          </cell>
        </row>
        <row r="1435">
          <cell r="A1435">
            <v>12422</v>
          </cell>
          <cell r="B1435" t="str">
            <v>Activo</v>
          </cell>
          <cell r="C1435">
            <v>125252525</v>
          </cell>
          <cell r="D1435">
            <v>105112389.18000001</v>
          </cell>
          <cell r="E1435">
            <v>216</v>
          </cell>
          <cell r="F1435">
            <v>505</v>
          </cell>
          <cell r="G1435">
            <v>23</v>
          </cell>
          <cell r="H1435">
            <v>1010517</v>
          </cell>
          <cell r="I1435">
            <v>60308516</v>
          </cell>
          <cell r="J1435" t="str">
            <v>FU</v>
          </cell>
          <cell r="K1435" t="str">
            <v>NOHORA OLIVEROS QUINTERO</v>
          </cell>
          <cell r="L1435" t="str">
            <v>MENSUAL</v>
          </cell>
          <cell r="M1435">
            <v>43465</v>
          </cell>
          <cell r="N1435">
            <v>42690</v>
          </cell>
          <cell r="O1435" t="str">
            <v>COMPRA CATEGORIA E</v>
          </cell>
          <cell r="P1435" t="str">
            <v>VI</v>
          </cell>
          <cell r="Q1435">
            <v>505</v>
          </cell>
          <cell r="R1435" t="str">
            <v>Cucuta</v>
          </cell>
          <cell r="S1435" t="str">
            <v>CGR</v>
          </cell>
        </row>
        <row r="1436">
          <cell r="A1436">
            <v>12418</v>
          </cell>
          <cell r="B1436" t="str">
            <v>Activo</v>
          </cell>
          <cell r="C1436">
            <v>133592382</v>
          </cell>
          <cell r="D1436">
            <v>133592382</v>
          </cell>
          <cell r="E1436">
            <v>240</v>
          </cell>
          <cell r="F1436">
            <v>504</v>
          </cell>
          <cell r="G1436">
            <v>0</v>
          </cell>
          <cell r="H1436">
            <v>1086570</v>
          </cell>
          <cell r="I1436">
            <v>39527833</v>
          </cell>
          <cell r="J1436" t="str">
            <v>FU</v>
          </cell>
          <cell r="K1436" t="str">
            <v>GLADYS OCHOA RUIZ</v>
          </cell>
          <cell r="L1436" t="str">
            <v>MENSUAL</v>
          </cell>
          <cell r="M1436">
            <v>43465</v>
          </cell>
          <cell r="N1436">
            <v>43392</v>
          </cell>
          <cell r="O1436" t="str">
            <v>COMPRA  CATEGORIA D</v>
          </cell>
          <cell r="P1436" t="str">
            <v>VI</v>
          </cell>
          <cell r="Q1436">
            <v>504</v>
          </cell>
          <cell r="R1436" t="str">
            <v>Bogota</v>
          </cell>
          <cell r="S1436" t="str">
            <v>CGR</v>
          </cell>
        </row>
        <row r="1437">
          <cell r="A1437">
            <v>12417</v>
          </cell>
          <cell r="B1437" t="str">
            <v>Activo</v>
          </cell>
          <cell r="C1437">
            <v>117896634</v>
          </cell>
          <cell r="D1437">
            <v>78947010.290000007</v>
          </cell>
          <cell r="E1437">
            <v>240</v>
          </cell>
          <cell r="F1437">
            <v>504</v>
          </cell>
          <cell r="G1437">
            <v>26</v>
          </cell>
          <cell r="H1437">
            <v>683910</v>
          </cell>
          <cell r="I1437">
            <v>12268877</v>
          </cell>
          <cell r="J1437" t="str">
            <v>FU</v>
          </cell>
          <cell r="K1437" t="str">
            <v>ARMANDO OCHOA HERNANDEZ</v>
          </cell>
          <cell r="L1437" t="str">
            <v>MENSUAL</v>
          </cell>
          <cell r="M1437">
            <v>43465</v>
          </cell>
          <cell r="N1437">
            <v>42607</v>
          </cell>
          <cell r="O1437" t="str">
            <v>COMPRA  CATEGORIA D</v>
          </cell>
          <cell r="P1437" t="str">
            <v>VI</v>
          </cell>
          <cell r="Q1437">
            <v>504</v>
          </cell>
          <cell r="R1437" t="str">
            <v>Bogota</v>
          </cell>
          <cell r="S1437" t="str">
            <v>CGR</v>
          </cell>
        </row>
        <row r="1438">
          <cell r="A1438">
            <v>12414</v>
          </cell>
          <cell r="B1438" t="str">
            <v>Activo</v>
          </cell>
          <cell r="C1438">
            <v>116161616</v>
          </cell>
          <cell r="D1438">
            <v>33442469.039999999</v>
          </cell>
          <cell r="E1438">
            <v>240</v>
          </cell>
          <cell r="F1438">
            <v>504</v>
          </cell>
          <cell r="G1438">
            <v>23</v>
          </cell>
          <cell r="H1438">
            <v>300206</v>
          </cell>
          <cell r="I1438">
            <v>73080735</v>
          </cell>
          <cell r="J1438" t="str">
            <v>FU</v>
          </cell>
          <cell r="K1438" t="str">
            <v>EUDIBER NUÑEZ CARDENAS</v>
          </cell>
          <cell r="L1438" t="str">
            <v>MENSUAL</v>
          </cell>
          <cell r="M1438">
            <v>43465</v>
          </cell>
          <cell r="N1438">
            <v>42696</v>
          </cell>
          <cell r="O1438" t="str">
            <v>COMPRA  CATEGORIA D</v>
          </cell>
          <cell r="P1438" t="str">
            <v>VI</v>
          </cell>
          <cell r="Q1438">
            <v>504</v>
          </cell>
          <cell r="R1438" t="str">
            <v>Monteria</v>
          </cell>
          <cell r="S1438" t="str">
            <v>CGR</v>
          </cell>
        </row>
        <row r="1439">
          <cell r="A1439">
            <v>12407</v>
          </cell>
          <cell r="B1439" t="str">
            <v>Activo</v>
          </cell>
          <cell r="C1439">
            <v>89567494</v>
          </cell>
          <cell r="D1439">
            <v>45255799.289999999</v>
          </cell>
          <cell r="E1439">
            <v>240</v>
          </cell>
          <cell r="F1439">
            <v>388</v>
          </cell>
          <cell r="G1439">
            <v>56</v>
          </cell>
          <cell r="H1439">
            <v>426196</v>
          </cell>
          <cell r="I1439">
            <v>49740803</v>
          </cell>
          <cell r="J1439" t="str">
            <v>FU</v>
          </cell>
          <cell r="K1439" t="str">
            <v>ALEXIS PATRICIA NAVARRO PEÑA</v>
          </cell>
          <cell r="L1439" t="str">
            <v>MENSUAL</v>
          </cell>
          <cell r="M1439">
            <v>43465</v>
          </cell>
          <cell r="N1439">
            <v>41694</v>
          </cell>
          <cell r="O1439" t="str">
            <v>COMPRA  CATEGORIA D</v>
          </cell>
          <cell r="P1439" t="str">
            <v>VI</v>
          </cell>
          <cell r="Q1439">
            <v>388</v>
          </cell>
          <cell r="R1439" t="str">
            <v>Valledupar</v>
          </cell>
          <cell r="S1439" t="str">
            <v>CGR</v>
          </cell>
        </row>
        <row r="1440">
          <cell r="A1440">
            <v>12400</v>
          </cell>
          <cell r="B1440" t="str">
            <v>Activo</v>
          </cell>
          <cell r="C1440">
            <v>106060606</v>
          </cell>
          <cell r="D1440">
            <v>2890673.37</v>
          </cell>
          <cell r="E1440">
            <v>216</v>
          </cell>
          <cell r="F1440">
            <v>506</v>
          </cell>
          <cell r="G1440">
            <v>38</v>
          </cell>
          <cell r="H1440">
            <v>48551</v>
          </cell>
          <cell r="I1440">
            <v>25035764</v>
          </cell>
          <cell r="J1440" t="str">
            <v>FU</v>
          </cell>
          <cell r="K1440" t="str">
            <v>LUZ ESTELA MUÑOZ CARDENAS</v>
          </cell>
          <cell r="L1440" t="str">
            <v>MENSUAL</v>
          </cell>
          <cell r="M1440">
            <v>43465</v>
          </cell>
          <cell r="N1440">
            <v>42247</v>
          </cell>
          <cell r="O1440" t="str">
            <v>COMPRA  CATEGORIA F</v>
          </cell>
          <cell r="P1440" t="str">
            <v>VI</v>
          </cell>
          <cell r="Q1440">
            <v>506</v>
          </cell>
          <cell r="R1440" t="str">
            <v>Pereira</v>
          </cell>
          <cell r="S1440" t="str">
            <v>CGR</v>
          </cell>
        </row>
        <row r="1441">
          <cell r="A1441">
            <v>12399</v>
          </cell>
          <cell r="B1441" t="str">
            <v>Activo</v>
          </cell>
          <cell r="C1441">
            <v>79976664</v>
          </cell>
          <cell r="D1441">
            <v>63278868.329999998</v>
          </cell>
          <cell r="E1441">
            <v>240</v>
          </cell>
          <cell r="F1441">
            <v>503</v>
          </cell>
          <cell r="G1441">
            <v>26</v>
          </cell>
          <cell r="H1441">
            <v>475739</v>
          </cell>
          <cell r="I1441">
            <v>51614844</v>
          </cell>
          <cell r="J1441" t="str">
            <v>FU</v>
          </cell>
          <cell r="K1441" t="str">
            <v>MARTHA CONSUELO MUÑOZ APONTE</v>
          </cell>
          <cell r="L1441" t="str">
            <v>MENSUAL</v>
          </cell>
          <cell r="M1441">
            <v>43465</v>
          </cell>
          <cell r="N1441">
            <v>42590</v>
          </cell>
          <cell r="O1441" t="str">
            <v>COMPRA CATEGORIA C</v>
          </cell>
          <cell r="P1441" t="str">
            <v>VI</v>
          </cell>
          <cell r="Q1441">
            <v>503</v>
          </cell>
          <cell r="R1441" t="str">
            <v>Bogota</v>
          </cell>
          <cell r="S1441" t="str">
            <v>CGR</v>
          </cell>
        </row>
        <row r="1442">
          <cell r="A1442">
            <v>12391</v>
          </cell>
          <cell r="B1442" t="str">
            <v>Activo</v>
          </cell>
          <cell r="C1442">
            <v>117323232</v>
          </cell>
          <cell r="D1442">
            <v>93386152.079999998</v>
          </cell>
          <cell r="E1442">
            <v>240</v>
          </cell>
          <cell r="F1442">
            <v>504</v>
          </cell>
          <cell r="G1442">
            <v>24</v>
          </cell>
          <cell r="H1442">
            <v>801402</v>
          </cell>
          <cell r="I1442">
            <v>63390907</v>
          </cell>
          <cell r="J1442" t="str">
            <v>FU</v>
          </cell>
          <cell r="K1442" t="str">
            <v>MELVA CECILIA MORENO CACERES</v>
          </cell>
          <cell r="L1442" t="str">
            <v>MENSUAL</v>
          </cell>
          <cell r="M1442">
            <v>43465</v>
          </cell>
          <cell r="N1442">
            <v>42662</v>
          </cell>
          <cell r="O1442" t="str">
            <v>COMPRA  CATEGORIA D</v>
          </cell>
          <cell r="P1442" t="str">
            <v>VI</v>
          </cell>
          <cell r="Q1442">
            <v>504</v>
          </cell>
          <cell r="R1442" t="str">
            <v>Piedecuesta</v>
          </cell>
          <cell r="S1442" t="str">
            <v>CGR</v>
          </cell>
        </row>
        <row r="1443">
          <cell r="A1443">
            <v>12390</v>
          </cell>
          <cell r="B1443" t="str">
            <v>Activo</v>
          </cell>
          <cell r="C1443">
            <v>105336000</v>
          </cell>
          <cell r="D1443">
            <v>73980925.760000005</v>
          </cell>
          <cell r="E1443">
            <v>240</v>
          </cell>
          <cell r="F1443">
            <v>504</v>
          </cell>
          <cell r="G1443">
            <v>41</v>
          </cell>
          <cell r="H1443">
            <v>662309</v>
          </cell>
          <cell r="I1443">
            <v>73142017</v>
          </cell>
          <cell r="J1443" t="str">
            <v>FU</v>
          </cell>
          <cell r="K1443" t="str">
            <v>Alfonso Morelos Arnedo</v>
          </cell>
          <cell r="L1443" t="str">
            <v>MENSUAL</v>
          </cell>
          <cell r="M1443">
            <v>43465</v>
          </cell>
          <cell r="N1443">
            <v>42151</v>
          </cell>
          <cell r="O1443" t="str">
            <v>COMPRA  CATEGORIA D</v>
          </cell>
          <cell r="P1443" t="str">
            <v>VI</v>
          </cell>
          <cell r="Q1443">
            <v>504</v>
          </cell>
          <cell r="R1443" t="str">
            <v>Cartagena</v>
          </cell>
          <cell r="S1443" t="str">
            <v>CGR</v>
          </cell>
        </row>
        <row r="1444">
          <cell r="A1444">
            <v>12388</v>
          </cell>
          <cell r="B1444" t="str">
            <v>Activo</v>
          </cell>
          <cell r="C1444">
            <v>105336000</v>
          </cell>
          <cell r="D1444">
            <v>60242752.469999999</v>
          </cell>
          <cell r="E1444">
            <v>240</v>
          </cell>
          <cell r="F1444">
            <v>504</v>
          </cell>
          <cell r="G1444">
            <v>38</v>
          </cell>
          <cell r="H1444">
            <v>538774</v>
          </cell>
          <cell r="I1444">
            <v>51901350</v>
          </cell>
          <cell r="J1444" t="str">
            <v>FU</v>
          </cell>
          <cell r="K1444" t="str">
            <v>DIANA IRENE MORALES PABÓN</v>
          </cell>
          <cell r="L1444" t="str">
            <v>MENSUAL</v>
          </cell>
          <cell r="M1444">
            <v>43465</v>
          </cell>
          <cell r="N1444">
            <v>42247</v>
          </cell>
          <cell r="O1444" t="str">
            <v>COMPRA  CATEGORIA D</v>
          </cell>
          <cell r="P1444" t="str">
            <v>VI</v>
          </cell>
          <cell r="Q1444">
            <v>504</v>
          </cell>
          <cell r="R1444" t="str">
            <v>Bogota</v>
          </cell>
          <cell r="S1444" t="str">
            <v>CGR</v>
          </cell>
        </row>
        <row r="1445">
          <cell r="A1445">
            <v>12385</v>
          </cell>
          <cell r="B1445" t="str">
            <v>Activo</v>
          </cell>
          <cell r="C1445">
            <v>82624304</v>
          </cell>
          <cell r="D1445">
            <v>81656814.540000007</v>
          </cell>
          <cell r="E1445">
            <v>240</v>
          </cell>
          <cell r="F1445">
            <v>503</v>
          </cell>
          <cell r="G1445">
            <v>5</v>
          </cell>
          <cell r="H1445">
            <v>578526</v>
          </cell>
          <cell r="I1445">
            <v>51968759</v>
          </cell>
          <cell r="J1445" t="str">
            <v>FU</v>
          </cell>
          <cell r="K1445" t="str">
            <v>ADRIANA JANETH MORA JAVELA</v>
          </cell>
          <cell r="L1445" t="str">
            <v>MENSUAL</v>
          </cell>
          <cell r="M1445">
            <v>43465</v>
          </cell>
          <cell r="N1445">
            <v>43244</v>
          </cell>
          <cell r="O1445" t="str">
            <v>COMPRA CATEGORIA C</v>
          </cell>
          <cell r="P1445" t="str">
            <v>VI</v>
          </cell>
          <cell r="Q1445">
            <v>503</v>
          </cell>
          <cell r="R1445" t="str">
            <v>Bogota</v>
          </cell>
          <cell r="S1445" t="str">
            <v>CGR</v>
          </cell>
        </row>
        <row r="1446">
          <cell r="A1446">
            <v>12382</v>
          </cell>
          <cell r="B1446" t="str">
            <v>Activo</v>
          </cell>
          <cell r="C1446">
            <v>116161616</v>
          </cell>
          <cell r="D1446">
            <v>94753823.109999999</v>
          </cell>
          <cell r="E1446">
            <v>240</v>
          </cell>
          <cell r="F1446">
            <v>504</v>
          </cell>
          <cell r="G1446">
            <v>24</v>
          </cell>
          <cell r="H1446">
            <v>812606</v>
          </cell>
          <cell r="I1446">
            <v>43523135</v>
          </cell>
          <cell r="J1446" t="str">
            <v>FU</v>
          </cell>
          <cell r="K1446" t="str">
            <v>ANA PATRICIA MONTOYA FLOREZ</v>
          </cell>
          <cell r="L1446" t="str">
            <v>MENSUAL</v>
          </cell>
          <cell r="M1446">
            <v>43465</v>
          </cell>
          <cell r="N1446">
            <v>42657</v>
          </cell>
          <cell r="O1446" t="str">
            <v>COMPRA  CATEGORIA D</v>
          </cell>
          <cell r="P1446" t="str">
            <v>VI</v>
          </cell>
          <cell r="Q1446">
            <v>504</v>
          </cell>
          <cell r="R1446" t="str">
            <v>Medellin</v>
          </cell>
          <cell r="S1446" t="str">
            <v>CGR</v>
          </cell>
        </row>
        <row r="1447">
          <cell r="A1447">
            <v>12380</v>
          </cell>
          <cell r="B1447" t="str">
            <v>Activo</v>
          </cell>
          <cell r="C1447">
            <v>105336000</v>
          </cell>
          <cell r="D1447">
            <v>72788274.180000007</v>
          </cell>
          <cell r="E1447">
            <v>240</v>
          </cell>
          <cell r="F1447">
            <v>504</v>
          </cell>
          <cell r="G1447">
            <v>41</v>
          </cell>
          <cell r="H1447">
            <v>651931</v>
          </cell>
          <cell r="I1447">
            <v>9134491</v>
          </cell>
          <cell r="J1447" t="str">
            <v>FU</v>
          </cell>
          <cell r="K1447" t="str">
            <v>RAUL CAYETANO MONTES PINEDA</v>
          </cell>
          <cell r="L1447" t="str">
            <v>MENSUAL</v>
          </cell>
          <cell r="M1447">
            <v>43465</v>
          </cell>
          <cell r="N1447">
            <v>42144</v>
          </cell>
          <cell r="O1447" t="str">
            <v>COMPRA  CATEGORIA D</v>
          </cell>
          <cell r="P1447" t="str">
            <v>VI</v>
          </cell>
          <cell r="Q1447">
            <v>504</v>
          </cell>
          <cell r="R1447" t="str">
            <v>Bogota</v>
          </cell>
          <cell r="S1447" t="str">
            <v>CGR</v>
          </cell>
        </row>
        <row r="1448">
          <cell r="A1448">
            <v>12379</v>
          </cell>
          <cell r="B1448" t="str">
            <v>Activo</v>
          </cell>
          <cell r="C1448">
            <v>89567494</v>
          </cell>
          <cell r="D1448">
            <v>49575841.93</v>
          </cell>
          <cell r="E1448">
            <v>240</v>
          </cell>
          <cell r="F1448">
            <v>388</v>
          </cell>
          <cell r="G1448">
            <v>60</v>
          </cell>
          <cell r="H1448">
            <v>470801</v>
          </cell>
          <cell r="I1448">
            <v>30567890</v>
          </cell>
          <cell r="J1448" t="str">
            <v>FU</v>
          </cell>
          <cell r="K1448" t="str">
            <v>EDNA RUTH MONTES ALVAREZ</v>
          </cell>
          <cell r="L1448" t="str">
            <v>MENSUAL</v>
          </cell>
          <cell r="M1448">
            <v>43465</v>
          </cell>
          <cell r="N1448">
            <v>41562</v>
          </cell>
          <cell r="O1448" t="str">
            <v>COMPRA  CATEGORIA D</v>
          </cell>
          <cell r="P1448" t="str">
            <v>VI</v>
          </cell>
          <cell r="Q1448">
            <v>388</v>
          </cell>
          <cell r="R1448" t="str">
            <v>Medellin</v>
          </cell>
          <cell r="S1448" t="str">
            <v>CGR</v>
          </cell>
        </row>
        <row r="1449">
          <cell r="A1449">
            <v>12377</v>
          </cell>
          <cell r="B1449" t="str">
            <v>Activo</v>
          </cell>
          <cell r="C1449">
            <v>72167200</v>
          </cell>
          <cell r="D1449">
            <v>52332347.049999997</v>
          </cell>
          <cell r="E1449">
            <v>240</v>
          </cell>
          <cell r="F1449">
            <v>503</v>
          </cell>
          <cell r="G1449">
            <v>36</v>
          </cell>
          <cell r="H1449">
            <v>405456</v>
          </cell>
          <cell r="I1449">
            <v>43456057</v>
          </cell>
          <cell r="J1449" t="str">
            <v>FU</v>
          </cell>
          <cell r="K1449" t="str">
            <v>GLORIA CECILIA MONSALVE CARDONA</v>
          </cell>
          <cell r="L1449" t="str">
            <v>MENSUAL</v>
          </cell>
          <cell r="M1449">
            <v>43465</v>
          </cell>
          <cell r="N1449">
            <v>42305</v>
          </cell>
          <cell r="O1449" t="str">
            <v>COMPRA CATEGORIA C</v>
          </cell>
          <cell r="P1449" t="str">
            <v>VI</v>
          </cell>
          <cell r="Q1449">
            <v>503</v>
          </cell>
          <cell r="R1449" t="str">
            <v>Medellin</v>
          </cell>
          <cell r="S1449" t="str">
            <v>CGR</v>
          </cell>
        </row>
        <row r="1450">
          <cell r="A1450">
            <v>12376</v>
          </cell>
          <cell r="B1450" t="str">
            <v>Activo</v>
          </cell>
          <cell r="C1450">
            <v>89567494</v>
          </cell>
          <cell r="D1450">
            <v>44198458.859999999</v>
          </cell>
          <cell r="E1450">
            <v>240</v>
          </cell>
          <cell r="F1450">
            <v>400</v>
          </cell>
          <cell r="G1450">
            <v>59</v>
          </cell>
          <cell r="H1450">
            <v>418996</v>
          </cell>
          <cell r="I1450">
            <v>17585242</v>
          </cell>
          <cell r="J1450" t="str">
            <v>FU</v>
          </cell>
          <cell r="K1450" t="str">
            <v>HUMBERTO OCTAVIO MONROY PINZON</v>
          </cell>
          <cell r="L1450" t="str">
            <v>MENSUAL</v>
          </cell>
          <cell r="M1450">
            <v>43496</v>
          </cell>
          <cell r="N1450">
            <v>41634</v>
          </cell>
          <cell r="O1450" t="str">
            <v>LIBERACION  CATEGORIA D</v>
          </cell>
          <cell r="P1450" t="str">
            <v>VI</v>
          </cell>
          <cell r="Q1450">
            <v>400</v>
          </cell>
          <cell r="R1450" t="str">
            <v>Santa Marta</v>
          </cell>
          <cell r="S1450" t="str">
            <v>CGR</v>
          </cell>
        </row>
        <row r="1451">
          <cell r="A1451">
            <v>12374</v>
          </cell>
          <cell r="B1451" t="str">
            <v>Activo</v>
          </cell>
          <cell r="C1451">
            <v>143748528</v>
          </cell>
          <cell r="D1451">
            <v>143748528</v>
          </cell>
          <cell r="E1451">
            <v>216</v>
          </cell>
          <cell r="F1451">
            <v>505</v>
          </cell>
          <cell r="G1451">
            <v>0</v>
          </cell>
          <cell r="H1451">
            <v>1308571</v>
          </cell>
          <cell r="I1451">
            <v>41548531</v>
          </cell>
          <cell r="J1451" t="str">
            <v>FU</v>
          </cell>
          <cell r="K1451" t="str">
            <v>MARTHA CECLIA DEL SOCORRO MOLINA HOYOS</v>
          </cell>
          <cell r="L1451" t="str">
            <v>MENSUAL</v>
          </cell>
          <cell r="M1451">
            <v>43465</v>
          </cell>
          <cell r="N1451">
            <v>43395</v>
          </cell>
          <cell r="O1451" t="str">
            <v>COMPRA CATEGORIA E</v>
          </cell>
          <cell r="P1451" t="str">
            <v>VI</v>
          </cell>
          <cell r="Q1451">
            <v>505</v>
          </cell>
          <cell r="R1451" t="str">
            <v>Bogota</v>
          </cell>
          <cell r="S1451" t="str">
            <v>CGR</v>
          </cell>
        </row>
        <row r="1452">
          <cell r="A1452">
            <v>12373</v>
          </cell>
          <cell r="B1452" t="str">
            <v>Activo</v>
          </cell>
          <cell r="C1452">
            <v>60606061</v>
          </cell>
          <cell r="D1452">
            <v>31289421.32</v>
          </cell>
          <cell r="E1452">
            <v>240</v>
          </cell>
          <cell r="F1452">
            <v>509</v>
          </cell>
          <cell r="G1452">
            <v>49</v>
          </cell>
          <cell r="H1452">
            <v>255526</v>
          </cell>
          <cell r="I1452">
            <v>39554024</v>
          </cell>
          <cell r="J1452" t="str">
            <v>FU</v>
          </cell>
          <cell r="K1452" t="str">
            <v>RUTH MERCY MOLINA DIAZ</v>
          </cell>
          <cell r="L1452" t="str">
            <v>MENSUAL</v>
          </cell>
          <cell r="M1452">
            <v>43496</v>
          </cell>
          <cell r="N1452">
            <v>41940</v>
          </cell>
          <cell r="O1452" t="str">
            <v>LIBERACION CATEGORIA C</v>
          </cell>
          <cell r="P1452" t="str">
            <v>VI</v>
          </cell>
          <cell r="Q1452">
            <v>509</v>
          </cell>
          <cell r="R1452" t="str">
            <v>Girardot</v>
          </cell>
          <cell r="S1452" t="str">
            <v>CGR</v>
          </cell>
        </row>
        <row r="1453">
          <cell r="A1453">
            <v>12368</v>
          </cell>
          <cell r="B1453" t="str">
            <v>Activo</v>
          </cell>
          <cell r="C1453">
            <v>101010101</v>
          </cell>
          <cell r="D1453">
            <v>40115566.479999997</v>
          </cell>
          <cell r="E1453">
            <v>240</v>
          </cell>
          <cell r="F1453">
            <v>504</v>
          </cell>
          <cell r="G1453">
            <v>34</v>
          </cell>
          <cell r="H1453">
            <v>360796</v>
          </cell>
          <cell r="I1453">
            <v>12547747</v>
          </cell>
          <cell r="J1453" t="str">
            <v>FU</v>
          </cell>
          <cell r="K1453" t="str">
            <v>ALFONSO RAFAEL MEZA PRADO</v>
          </cell>
          <cell r="L1453" t="str">
            <v>MENSUAL</v>
          </cell>
          <cell r="M1453">
            <v>43465</v>
          </cell>
          <cell r="N1453">
            <v>42355</v>
          </cell>
          <cell r="O1453" t="str">
            <v>COMPRA  CATEGORIA D</v>
          </cell>
          <cell r="P1453" t="str">
            <v>VI</v>
          </cell>
          <cell r="Q1453">
            <v>504</v>
          </cell>
          <cell r="R1453" t="str">
            <v>Santa Marta</v>
          </cell>
          <cell r="S1453" t="str">
            <v>CGR</v>
          </cell>
        </row>
        <row r="1454">
          <cell r="A1454">
            <v>12366</v>
          </cell>
          <cell r="B1454" t="str">
            <v>Activo</v>
          </cell>
          <cell r="C1454">
            <v>89567494</v>
          </cell>
          <cell r="D1454">
            <v>34364420.130000003</v>
          </cell>
          <cell r="E1454">
            <v>240</v>
          </cell>
          <cell r="F1454">
            <v>388</v>
          </cell>
          <cell r="G1454">
            <v>56</v>
          </cell>
          <cell r="H1454">
            <v>326508</v>
          </cell>
          <cell r="I1454">
            <v>13886006</v>
          </cell>
          <cell r="J1454" t="str">
            <v>FU</v>
          </cell>
          <cell r="K1454" t="str">
            <v>JULIO EMIRO MEZA LARA</v>
          </cell>
          <cell r="L1454" t="str">
            <v>MENSUAL</v>
          </cell>
          <cell r="M1454">
            <v>43496</v>
          </cell>
          <cell r="N1454">
            <v>41729</v>
          </cell>
          <cell r="O1454" t="str">
            <v>COMPRA  CATEGORIA D</v>
          </cell>
          <cell r="P1454" t="str">
            <v>VI</v>
          </cell>
          <cell r="Q1454">
            <v>388</v>
          </cell>
          <cell r="R1454" t="str">
            <v>Bucaramanga</v>
          </cell>
          <cell r="S1454" t="str">
            <v>CGR</v>
          </cell>
        </row>
        <row r="1455">
          <cell r="A1455">
            <v>12364</v>
          </cell>
          <cell r="B1455" t="str">
            <v>Activo</v>
          </cell>
          <cell r="C1455">
            <v>89567494</v>
          </cell>
          <cell r="D1455">
            <v>38865858.399999999</v>
          </cell>
          <cell r="E1455">
            <v>240</v>
          </cell>
          <cell r="F1455">
            <v>388</v>
          </cell>
          <cell r="G1455">
            <v>60</v>
          </cell>
          <cell r="H1455">
            <v>371415</v>
          </cell>
          <cell r="I1455">
            <v>23553344</v>
          </cell>
          <cell r="J1455" t="str">
            <v>FU</v>
          </cell>
          <cell r="K1455" t="str">
            <v>ROSMIRA DEL CARMEN MESA MARTINEZ</v>
          </cell>
          <cell r="L1455" t="str">
            <v>MENSUAL</v>
          </cell>
          <cell r="M1455">
            <v>43496</v>
          </cell>
          <cell r="N1455">
            <v>41607</v>
          </cell>
          <cell r="O1455" t="str">
            <v>COMPRA  CATEGORIA D</v>
          </cell>
          <cell r="P1455" t="str">
            <v>VI</v>
          </cell>
          <cell r="Q1455">
            <v>388</v>
          </cell>
          <cell r="R1455" t="str">
            <v>Tunja</v>
          </cell>
          <cell r="S1455" t="str">
            <v>CGR</v>
          </cell>
        </row>
        <row r="1456">
          <cell r="A1456">
            <v>12361</v>
          </cell>
          <cell r="B1456" t="str">
            <v>Activo</v>
          </cell>
          <cell r="C1456">
            <v>53777412</v>
          </cell>
          <cell r="D1456">
            <v>42144587.609999999</v>
          </cell>
          <cell r="E1456">
            <v>300</v>
          </cell>
          <cell r="F1456">
            <v>501</v>
          </cell>
          <cell r="G1456">
            <v>27</v>
          </cell>
          <cell r="H1456">
            <v>232341</v>
          </cell>
          <cell r="I1456">
            <v>16783661</v>
          </cell>
          <cell r="J1456" t="str">
            <v>FU</v>
          </cell>
          <cell r="K1456" t="str">
            <v>LEONARDO MENDOZA GOMEZ</v>
          </cell>
          <cell r="L1456" t="str">
            <v>MENSUAL</v>
          </cell>
          <cell r="M1456">
            <v>43465</v>
          </cell>
          <cell r="N1456">
            <v>42559</v>
          </cell>
          <cell r="O1456" t="str">
            <v>COMPRA CATEGORIA A</v>
          </cell>
          <cell r="P1456" t="str">
            <v>VI</v>
          </cell>
          <cell r="Q1456">
            <v>501</v>
          </cell>
          <cell r="R1456" t="str">
            <v>Cali</v>
          </cell>
          <cell r="S1456" t="str">
            <v>CGR</v>
          </cell>
        </row>
        <row r="1457">
          <cell r="A1457">
            <v>12359</v>
          </cell>
          <cell r="B1457" t="str">
            <v>Activo</v>
          </cell>
          <cell r="C1457">
            <v>89567494</v>
          </cell>
          <cell r="D1457">
            <v>50217813.990000002</v>
          </cell>
          <cell r="E1457">
            <v>240</v>
          </cell>
          <cell r="F1457">
            <v>388</v>
          </cell>
          <cell r="G1457">
            <v>60</v>
          </cell>
          <cell r="H1457">
            <v>475294</v>
          </cell>
          <cell r="I1457">
            <v>8735984</v>
          </cell>
          <cell r="J1457" t="str">
            <v>FU</v>
          </cell>
          <cell r="K1457" t="str">
            <v>Eduardo Apolinar Mendez Mesino</v>
          </cell>
          <cell r="L1457" t="str">
            <v>MENSUAL</v>
          </cell>
          <cell r="M1457">
            <v>43496</v>
          </cell>
          <cell r="N1457">
            <v>41607</v>
          </cell>
          <cell r="O1457" t="str">
            <v>COMPRA  CATEGORIA D</v>
          </cell>
          <cell r="P1457" t="str">
            <v>VI</v>
          </cell>
          <cell r="Q1457">
            <v>388</v>
          </cell>
          <cell r="R1457" t="str">
            <v>Barranquilla</v>
          </cell>
          <cell r="S1457" t="str">
            <v>CGR</v>
          </cell>
        </row>
        <row r="1458">
          <cell r="A1458">
            <v>12357</v>
          </cell>
          <cell r="B1458" t="str">
            <v>Activo</v>
          </cell>
          <cell r="C1458">
            <v>117896634</v>
          </cell>
          <cell r="D1458">
            <v>64568828.25</v>
          </cell>
          <cell r="E1458">
            <v>240</v>
          </cell>
          <cell r="F1458">
            <v>504</v>
          </cell>
          <cell r="G1458">
            <v>25</v>
          </cell>
          <cell r="H1458">
            <v>562028</v>
          </cell>
          <cell r="I1458">
            <v>54253702</v>
          </cell>
          <cell r="J1458" t="str">
            <v>FU</v>
          </cell>
          <cell r="K1458" t="str">
            <v>OFELIA MENA HINESTROZA</v>
          </cell>
          <cell r="L1458" t="str">
            <v>MENSUAL</v>
          </cell>
          <cell r="M1458">
            <v>43465</v>
          </cell>
          <cell r="N1458">
            <v>42626</v>
          </cell>
          <cell r="O1458" t="str">
            <v>COMPRA  CATEGORIA D</v>
          </cell>
          <cell r="P1458" t="str">
            <v>VI</v>
          </cell>
          <cell r="Q1458">
            <v>504</v>
          </cell>
          <cell r="R1458" t="str">
            <v>Medellin</v>
          </cell>
          <cell r="S1458" t="str">
            <v>CGR</v>
          </cell>
        </row>
        <row r="1459">
          <cell r="A1459">
            <v>12356</v>
          </cell>
          <cell r="B1459" t="str">
            <v>Activo</v>
          </cell>
          <cell r="C1459">
            <v>117896634</v>
          </cell>
          <cell r="D1459">
            <v>93319393.890000001</v>
          </cell>
          <cell r="E1459">
            <v>240</v>
          </cell>
          <cell r="F1459">
            <v>504</v>
          </cell>
          <cell r="G1459">
            <v>24</v>
          </cell>
          <cell r="H1459">
            <v>800810</v>
          </cell>
          <cell r="I1459">
            <v>17330756</v>
          </cell>
          <cell r="J1459" t="str">
            <v>FU</v>
          </cell>
          <cell r="K1459" t="str">
            <v>PACIFICO MELO JIMENEZ</v>
          </cell>
          <cell r="L1459" t="str">
            <v>MENSUAL</v>
          </cell>
          <cell r="M1459">
            <v>43465</v>
          </cell>
          <cell r="N1459">
            <v>42664</v>
          </cell>
          <cell r="O1459" t="str">
            <v>COMPRA  CATEGORIA D</v>
          </cell>
          <cell r="P1459" t="str">
            <v>VI</v>
          </cell>
          <cell r="Q1459">
            <v>504</v>
          </cell>
          <cell r="R1459" t="str">
            <v>Villavicencio</v>
          </cell>
          <cell r="S1459" t="str">
            <v>CGR</v>
          </cell>
        </row>
        <row r="1460">
          <cell r="A1460">
            <v>12352</v>
          </cell>
          <cell r="B1460" t="str">
            <v>Activo</v>
          </cell>
          <cell r="C1460">
            <v>117896634</v>
          </cell>
          <cell r="D1460">
            <v>71446249.599999994</v>
          </cell>
          <cell r="E1460">
            <v>240</v>
          </cell>
          <cell r="F1460">
            <v>504</v>
          </cell>
          <cell r="G1460">
            <v>25</v>
          </cell>
          <cell r="H1460">
            <v>619706</v>
          </cell>
          <cell r="I1460">
            <v>51663568</v>
          </cell>
          <cell r="J1460" t="str">
            <v>FU</v>
          </cell>
          <cell r="K1460" t="str">
            <v>YOLANDA MELO CHAVARRO</v>
          </cell>
          <cell r="L1460" t="str">
            <v>MENSUAL</v>
          </cell>
          <cell r="M1460">
            <v>43465</v>
          </cell>
          <cell r="N1460">
            <v>42632</v>
          </cell>
          <cell r="O1460" t="str">
            <v>COMPRA  CATEGORIA D</v>
          </cell>
          <cell r="P1460" t="str">
            <v>VI</v>
          </cell>
          <cell r="Q1460">
            <v>504</v>
          </cell>
          <cell r="R1460" t="str">
            <v>Bogota</v>
          </cell>
          <cell r="S1460" t="str">
            <v>CGR</v>
          </cell>
        </row>
        <row r="1461">
          <cell r="A1461">
            <v>12350</v>
          </cell>
          <cell r="B1461" t="str">
            <v>Activo</v>
          </cell>
          <cell r="C1461">
            <v>110183850</v>
          </cell>
          <cell r="D1461">
            <v>66482723.170000002</v>
          </cell>
          <cell r="E1461">
            <v>240</v>
          </cell>
          <cell r="F1461">
            <v>504</v>
          </cell>
          <cell r="G1461">
            <v>34</v>
          </cell>
          <cell r="H1461">
            <v>587869</v>
          </cell>
          <cell r="I1461">
            <v>30726203</v>
          </cell>
          <cell r="J1461" t="str">
            <v>FU</v>
          </cell>
          <cell r="K1461" t="str">
            <v>NHORA PATRICIA MEJIA MEJIA</v>
          </cell>
          <cell r="L1461" t="str">
            <v>MENSUAL</v>
          </cell>
          <cell r="M1461">
            <v>43465</v>
          </cell>
          <cell r="N1461">
            <v>42341</v>
          </cell>
          <cell r="O1461" t="str">
            <v>COMPRA  CATEGORIA D</v>
          </cell>
          <cell r="P1461" t="str">
            <v>VI</v>
          </cell>
          <cell r="Q1461">
            <v>504</v>
          </cell>
          <cell r="R1461" t="str">
            <v>Pasto</v>
          </cell>
          <cell r="S1461" t="str">
            <v>CGR</v>
          </cell>
        </row>
        <row r="1462">
          <cell r="A1462">
            <v>12347</v>
          </cell>
          <cell r="B1462" t="str">
            <v>Activo</v>
          </cell>
          <cell r="C1462">
            <v>113344000</v>
          </cell>
          <cell r="D1462">
            <v>57571400.82</v>
          </cell>
          <cell r="E1462">
            <v>216</v>
          </cell>
          <cell r="F1462">
            <v>505</v>
          </cell>
          <cell r="G1462">
            <v>47</v>
          </cell>
          <cell r="H1462">
            <v>596638</v>
          </cell>
          <cell r="I1462">
            <v>63293689</v>
          </cell>
          <cell r="J1462" t="str">
            <v>FU</v>
          </cell>
          <cell r="K1462" t="str">
            <v>MARTHA ROCIO MEDINA MENDEZ</v>
          </cell>
          <cell r="L1462" t="str">
            <v>MENSUAL</v>
          </cell>
          <cell r="M1462">
            <v>43496</v>
          </cell>
          <cell r="N1462">
            <v>41993</v>
          </cell>
          <cell r="O1462" t="str">
            <v>COMPRA CATEGORIA E</v>
          </cell>
          <cell r="P1462" t="str">
            <v>VI</v>
          </cell>
          <cell r="Q1462">
            <v>505</v>
          </cell>
          <cell r="R1462" t="str">
            <v>Bucaramanga</v>
          </cell>
          <cell r="S1462" t="str">
            <v>CGR</v>
          </cell>
        </row>
        <row r="1463">
          <cell r="A1463">
            <v>12346</v>
          </cell>
          <cell r="B1463" t="str">
            <v>Activo</v>
          </cell>
          <cell r="C1463">
            <v>117878788</v>
          </cell>
          <cell r="D1463">
            <v>86023765.180000007</v>
          </cell>
          <cell r="E1463">
            <v>240</v>
          </cell>
          <cell r="F1463">
            <v>504</v>
          </cell>
          <cell r="G1463">
            <v>22</v>
          </cell>
          <cell r="H1463">
            <v>736867</v>
          </cell>
          <cell r="I1463">
            <v>51779175</v>
          </cell>
          <cell r="J1463" t="str">
            <v>FU</v>
          </cell>
          <cell r="K1463" t="str">
            <v>ANA ISABEL MAYORGA RODRIGUEZ</v>
          </cell>
          <cell r="L1463" t="str">
            <v>MENSUAL</v>
          </cell>
          <cell r="M1463">
            <v>43465</v>
          </cell>
          <cell r="N1463">
            <v>42718</v>
          </cell>
          <cell r="O1463" t="str">
            <v>COMPRA  CATEGORIA D</v>
          </cell>
          <cell r="P1463" t="str">
            <v>VI</v>
          </cell>
          <cell r="Q1463">
            <v>504</v>
          </cell>
          <cell r="R1463" t="str">
            <v>Bogota</v>
          </cell>
          <cell r="S1463" t="str">
            <v>CGR</v>
          </cell>
        </row>
        <row r="1464">
          <cell r="A1464">
            <v>12340</v>
          </cell>
          <cell r="B1464" t="str">
            <v>Activo</v>
          </cell>
          <cell r="C1464">
            <v>115151515</v>
          </cell>
          <cell r="D1464">
            <v>95739826.650000006</v>
          </cell>
          <cell r="E1464">
            <v>240</v>
          </cell>
          <cell r="F1464">
            <v>504</v>
          </cell>
          <cell r="G1464">
            <v>22</v>
          </cell>
          <cell r="H1464">
            <v>816980</v>
          </cell>
          <cell r="I1464">
            <v>79049066</v>
          </cell>
          <cell r="J1464" t="str">
            <v>FU</v>
          </cell>
          <cell r="K1464" t="str">
            <v>CARLOS EDUARDO MARTINEZ MARTINEZ</v>
          </cell>
          <cell r="L1464" t="str">
            <v>MENSUAL</v>
          </cell>
          <cell r="M1464">
            <v>43465</v>
          </cell>
          <cell r="N1464">
            <v>42734</v>
          </cell>
          <cell r="O1464" t="str">
            <v>COMPRA  CATEGORIA D</v>
          </cell>
          <cell r="P1464" t="str">
            <v>VI</v>
          </cell>
          <cell r="Q1464">
            <v>504</v>
          </cell>
          <cell r="R1464" t="str">
            <v>Bogota</v>
          </cell>
          <cell r="S1464" t="str">
            <v>CGR</v>
          </cell>
        </row>
        <row r="1465">
          <cell r="A1465">
            <v>12331</v>
          </cell>
          <cell r="B1465" t="str">
            <v>Activo</v>
          </cell>
          <cell r="C1465">
            <v>105336000</v>
          </cell>
          <cell r="D1465">
            <v>42443353.57</v>
          </cell>
          <cell r="E1465">
            <v>240</v>
          </cell>
          <cell r="F1465">
            <v>504</v>
          </cell>
          <cell r="G1465">
            <v>43</v>
          </cell>
          <cell r="H1465">
            <v>389801</v>
          </cell>
          <cell r="I1465">
            <v>77007360</v>
          </cell>
          <cell r="J1465" t="str">
            <v>FU</v>
          </cell>
          <cell r="K1465" t="str">
            <v>RAFAEL JULIO MAESTRE MAYA</v>
          </cell>
          <cell r="L1465" t="str">
            <v>MENSUAL</v>
          </cell>
          <cell r="M1465">
            <v>43465</v>
          </cell>
          <cell r="N1465">
            <v>42073</v>
          </cell>
          <cell r="O1465" t="str">
            <v>COMPRA  CATEGORIA D</v>
          </cell>
          <cell r="P1465" t="str">
            <v>VI</v>
          </cell>
          <cell r="Q1465">
            <v>504</v>
          </cell>
          <cell r="R1465" t="str">
            <v>Florencia</v>
          </cell>
          <cell r="S1465" t="str">
            <v>CGR</v>
          </cell>
        </row>
        <row r="1466">
          <cell r="A1466">
            <v>12329</v>
          </cell>
          <cell r="B1466" t="str">
            <v>Activo</v>
          </cell>
          <cell r="C1466">
            <v>105336000</v>
          </cell>
          <cell r="D1466">
            <v>62592655.25</v>
          </cell>
          <cell r="E1466">
            <v>240</v>
          </cell>
          <cell r="F1466">
            <v>504</v>
          </cell>
          <cell r="G1466">
            <v>47</v>
          </cell>
          <cell r="H1466">
            <v>572813</v>
          </cell>
          <cell r="I1466">
            <v>51583245</v>
          </cell>
          <cell r="J1466" t="str">
            <v>FU</v>
          </cell>
          <cell r="K1466" t="str">
            <v>STELLA MADRID ALARCON</v>
          </cell>
          <cell r="L1466" t="str">
            <v>MENSUAL</v>
          </cell>
          <cell r="M1466">
            <v>43465</v>
          </cell>
          <cell r="N1466">
            <v>41962</v>
          </cell>
          <cell r="O1466" t="str">
            <v>COMPRA  CATEGORIA D</v>
          </cell>
          <cell r="P1466" t="str">
            <v>VI</v>
          </cell>
          <cell r="Q1466">
            <v>504</v>
          </cell>
          <cell r="R1466" t="str">
            <v>Bogota</v>
          </cell>
          <cell r="S1466" t="str">
            <v>CGR</v>
          </cell>
        </row>
        <row r="1467">
          <cell r="A1467">
            <v>12327</v>
          </cell>
          <cell r="B1467" t="str">
            <v>Activo</v>
          </cell>
          <cell r="C1467">
            <v>126859536</v>
          </cell>
          <cell r="D1467">
            <v>92576742.040000007</v>
          </cell>
          <cell r="E1467">
            <v>216</v>
          </cell>
          <cell r="F1467">
            <v>505</v>
          </cell>
          <cell r="G1467">
            <v>23</v>
          </cell>
          <cell r="H1467">
            <v>893312</v>
          </cell>
          <cell r="I1467">
            <v>54252784</v>
          </cell>
          <cell r="J1467" t="str">
            <v>FU</v>
          </cell>
          <cell r="K1467" t="str">
            <v>BENNY LISSED LUNA GARCIA</v>
          </cell>
          <cell r="L1467" t="str">
            <v>MENSUAL</v>
          </cell>
          <cell r="M1467">
            <v>43465</v>
          </cell>
          <cell r="N1467">
            <v>42678</v>
          </cell>
          <cell r="O1467" t="str">
            <v>COMPRA CATEGORIA E</v>
          </cell>
          <cell r="P1467" t="str">
            <v>VI</v>
          </cell>
          <cell r="Q1467">
            <v>505</v>
          </cell>
          <cell r="R1467" t="str">
            <v>Medellin</v>
          </cell>
          <cell r="S1467" t="str">
            <v>CGR</v>
          </cell>
        </row>
        <row r="1468">
          <cell r="A1468">
            <v>12326</v>
          </cell>
          <cell r="B1468" t="str">
            <v>Activo</v>
          </cell>
          <cell r="C1468">
            <v>127512000</v>
          </cell>
          <cell r="D1468">
            <v>59088940.920000002</v>
          </cell>
          <cell r="E1468">
            <v>216</v>
          </cell>
          <cell r="F1468">
            <v>506</v>
          </cell>
          <cell r="G1468">
            <v>46</v>
          </cell>
          <cell r="H1468">
            <v>650117</v>
          </cell>
          <cell r="I1468">
            <v>30730390</v>
          </cell>
          <cell r="J1468" t="str">
            <v>FU</v>
          </cell>
          <cell r="K1468" t="str">
            <v>ANA MARIA LUCERO VALLEJO</v>
          </cell>
          <cell r="L1468" t="str">
            <v>MENSUAL</v>
          </cell>
          <cell r="M1468">
            <v>43465</v>
          </cell>
          <cell r="N1468">
            <v>41983</v>
          </cell>
          <cell r="O1468" t="str">
            <v>COMPRA  CATEGORIA F</v>
          </cell>
          <cell r="P1468" t="str">
            <v>VI</v>
          </cell>
          <cell r="Q1468">
            <v>506</v>
          </cell>
          <cell r="R1468" t="str">
            <v>Pasto</v>
          </cell>
          <cell r="S1468" t="str">
            <v>CGR</v>
          </cell>
        </row>
        <row r="1469">
          <cell r="A1469">
            <v>12325</v>
          </cell>
          <cell r="B1469" t="str">
            <v>Activo</v>
          </cell>
          <cell r="C1469">
            <v>139823950</v>
          </cell>
          <cell r="D1469">
            <v>81338968.510000005</v>
          </cell>
          <cell r="E1469">
            <v>216</v>
          </cell>
          <cell r="F1469">
            <v>506</v>
          </cell>
          <cell r="G1469">
            <v>35</v>
          </cell>
          <cell r="H1469">
            <v>858997</v>
          </cell>
          <cell r="I1469">
            <v>79533101</v>
          </cell>
          <cell r="J1469" t="str">
            <v>FU</v>
          </cell>
          <cell r="K1469" t="str">
            <v>FELIX DAVID LOZANO MONROY</v>
          </cell>
          <cell r="L1469" t="str">
            <v>MENSUAL</v>
          </cell>
          <cell r="M1469">
            <v>43496</v>
          </cell>
          <cell r="N1469">
            <v>42367</v>
          </cell>
          <cell r="O1469" t="str">
            <v>COMPRA  CATEGORIA F</v>
          </cell>
          <cell r="P1469" t="str">
            <v>VI</v>
          </cell>
          <cell r="Q1469">
            <v>506</v>
          </cell>
          <cell r="R1469" t="str">
            <v>Bogota</v>
          </cell>
          <cell r="S1469" t="str">
            <v>CGR</v>
          </cell>
        </row>
        <row r="1470">
          <cell r="A1470">
            <v>12316</v>
          </cell>
          <cell r="B1470" t="str">
            <v>Activo</v>
          </cell>
          <cell r="C1470">
            <v>68013913</v>
          </cell>
          <cell r="D1470">
            <v>51976719.109999999</v>
          </cell>
          <cell r="E1470">
            <v>240</v>
          </cell>
          <cell r="F1470">
            <v>503</v>
          </cell>
          <cell r="G1470">
            <v>47</v>
          </cell>
          <cell r="H1470">
            <v>416018</v>
          </cell>
          <cell r="I1470">
            <v>45420315</v>
          </cell>
          <cell r="J1470" t="str">
            <v>PEN</v>
          </cell>
          <cell r="K1470" t="str">
            <v>ANA LEONOR LOPEZ IRIARTE</v>
          </cell>
          <cell r="L1470" t="str">
            <v>MENSUAL</v>
          </cell>
          <cell r="M1470">
            <v>43465</v>
          </cell>
          <cell r="N1470">
            <v>41963</v>
          </cell>
          <cell r="O1470" t="str">
            <v>COMPRA CATEGORIA C</v>
          </cell>
          <cell r="P1470" t="str">
            <v>VI</v>
          </cell>
          <cell r="Q1470">
            <v>503</v>
          </cell>
          <cell r="R1470" t="str">
            <v>Barranquilla</v>
          </cell>
          <cell r="S1470" t="str">
            <v>CGR</v>
          </cell>
        </row>
        <row r="1471">
          <cell r="A1471">
            <v>12308</v>
          </cell>
          <cell r="B1471" t="str">
            <v>Activo</v>
          </cell>
          <cell r="C1471">
            <v>118560400</v>
          </cell>
          <cell r="D1471">
            <v>5173274.5199999996</v>
          </cell>
          <cell r="E1471">
            <v>216</v>
          </cell>
          <cell r="F1471">
            <v>505</v>
          </cell>
          <cell r="G1471">
            <v>33</v>
          </cell>
          <cell r="H1471">
            <v>70847</v>
          </cell>
          <cell r="I1471">
            <v>73076280</v>
          </cell>
          <cell r="J1471" t="str">
            <v>FU</v>
          </cell>
          <cell r="K1471" t="str">
            <v>GUSTAVO LEZAMA TAJAN</v>
          </cell>
          <cell r="L1471" t="str">
            <v>MENSUAL</v>
          </cell>
          <cell r="M1471">
            <v>43465</v>
          </cell>
          <cell r="N1471">
            <v>42396</v>
          </cell>
          <cell r="O1471" t="str">
            <v>COMPRA CATEGORIA E</v>
          </cell>
          <cell r="P1471" t="str">
            <v>VI</v>
          </cell>
          <cell r="Q1471">
            <v>505</v>
          </cell>
          <cell r="R1471" t="str">
            <v>Barranquilla</v>
          </cell>
          <cell r="S1471" t="str">
            <v>CGR</v>
          </cell>
        </row>
        <row r="1472">
          <cell r="A1472">
            <v>12306</v>
          </cell>
          <cell r="B1472" t="str">
            <v>Activo</v>
          </cell>
          <cell r="C1472">
            <v>105336000</v>
          </cell>
          <cell r="D1472">
            <v>78370908.609999999</v>
          </cell>
          <cell r="E1472">
            <v>240</v>
          </cell>
          <cell r="F1472">
            <v>504</v>
          </cell>
          <cell r="G1472">
            <v>36</v>
          </cell>
          <cell r="H1472">
            <v>691974</v>
          </cell>
          <cell r="I1472">
            <v>34510322</v>
          </cell>
          <cell r="J1472" t="str">
            <v>PEN</v>
          </cell>
          <cell r="K1472" t="str">
            <v>ALDARI LERMA</v>
          </cell>
          <cell r="L1472" t="str">
            <v>MENSUAL</v>
          </cell>
          <cell r="M1472">
            <v>43465</v>
          </cell>
          <cell r="N1472">
            <v>42299</v>
          </cell>
          <cell r="O1472" t="str">
            <v>COMPRA  CATEGORIA D</v>
          </cell>
          <cell r="P1472" t="str">
            <v>VI</v>
          </cell>
          <cell r="Q1472">
            <v>504</v>
          </cell>
          <cell r="R1472" t="str">
            <v>Puerto Tejada</v>
          </cell>
          <cell r="S1472" t="str">
            <v>CGR</v>
          </cell>
        </row>
        <row r="1473">
          <cell r="A1473">
            <v>12300</v>
          </cell>
          <cell r="B1473" t="str">
            <v>Activo</v>
          </cell>
          <cell r="C1473">
            <v>110183850</v>
          </cell>
          <cell r="D1473">
            <v>77174810.650000006</v>
          </cell>
          <cell r="E1473">
            <v>240</v>
          </cell>
          <cell r="F1473">
            <v>504</v>
          </cell>
          <cell r="G1473">
            <v>37</v>
          </cell>
          <cell r="H1473">
            <v>684181</v>
          </cell>
          <cell r="I1473">
            <v>74320878</v>
          </cell>
          <cell r="J1473" t="str">
            <v>FU</v>
          </cell>
          <cell r="K1473" t="str">
            <v>JUAN ANDRES LEAL PARADA</v>
          </cell>
          <cell r="L1473" t="str">
            <v>MENSUAL</v>
          </cell>
          <cell r="M1473">
            <v>43465</v>
          </cell>
          <cell r="N1473">
            <v>42275</v>
          </cell>
          <cell r="O1473" t="str">
            <v>COMPRA  CATEGORIA D</v>
          </cell>
          <cell r="P1473" t="str">
            <v>VI</v>
          </cell>
          <cell r="Q1473">
            <v>504</v>
          </cell>
          <cell r="R1473" t="str">
            <v>Bogota</v>
          </cell>
          <cell r="S1473" t="str">
            <v>CGR</v>
          </cell>
        </row>
        <row r="1474">
          <cell r="A1474">
            <v>12299</v>
          </cell>
          <cell r="B1474" t="str">
            <v>Activo</v>
          </cell>
          <cell r="C1474">
            <v>63132366</v>
          </cell>
          <cell r="D1474">
            <v>32526697.789999999</v>
          </cell>
          <cell r="E1474">
            <v>240</v>
          </cell>
          <cell r="F1474">
            <v>387</v>
          </cell>
          <cell r="G1474">
            <v>59</v>
          </cell>
          <cell r="H1474">
            <v>273378</v>
          </cell>
          <cell r="I1474">
            <v>79273823</v>
          </cell>
          <cell r="J1474" t="str">
            <v>FU</v>
          </cell>
          <cell r="K1474" t="str">
            <v>GUSTAVO ALFREDO LARRANAGA HERNANDEZ</v>
          </cell>
          <cell r="L1474" t="str">
            <v>MENSUAL</v>
          </cell>
          <cell r="M1474">
            <v>43496</v>
          </cell>
          <cell r="N1474">
            <v>41618</v>
          </cell>
          <cell r="O1474" t="str">
            <v>COMPRA CATEGORIA C</v>
          </cell>
          <cell r="P1474" t="str">
            <v>VI</v>
          </cell>
          <cell r="Q1474">
            <v>387</v>
          </cell>
          <cell r="R1474" t="str">
            <v>Bogota</v>
          </cell>
          <cell r="S1474" t="str">
            <v>CGR</v>
          </cell>
        </row>
        <row r="1475">
          <cell r="A1475">
            <v>12297</v>
          </cell>
          <cell r="B1475" t="str">
            <v>Activo</v>
          </cell>
          <cell r="C1475">
            <v>110183850</v>
          </cell>
          <cell r="D1475">
            <v>22328567.199999999</v>
          </cell>
          <cell r="E1475">
            <v>240</v>
          </cell>
          <cell r="F1475">
            <v>504</v>
          </cell>
          <cell r="G1475">
            <v>35</v>
          </cell>
          <cell r="H1475">
            <v>210785</v>
          </cell>
          <cell r="I1475">
            <v>26362602</v>
          </cell>
          <cell r="J1475" t="str">
            <v>FU</v>
          </cell>
          <cell r="K1475" t="str">
            <v>RUTH MARY LARGACHA GAMBOA</v>
          </cell>
          <cell r="L1475" t="str">
            <v>MENSUAL</v>
          </cell>
          <cell r="M1475">
            <v>43465</v>
          </cell>
          <cell r="N1475">
            <v>42327</v>
          </cell>
          <cell r="O1475" t="str">
            <v>COMPRA  CATEGORIA D</v>
          </cell>
          <cell r="P1475" t="str">
            <v>VI</v>
          </cell>
          <cell r="Q1475">
            <v>504</v>
          </cell>
          <cell r="R1475" t="str">
            <v>Bello</v>
          </cell>
          <cell r="S1475" t="str">
            <v>CGR</v>
          </cell>
        </row>
        <row r="1476">
          <cell r="A1476">
            <v>12284</v>
          </cell>
          <cell r="B1476" t="str">
            <v>Activo</v>
          </cell>
          <cell r="C1476">
            <v>105336000</v>
          </cell>
          <cell r="D1476">
            <v>71296045.430000007</v>
          </cell>
          <cell r="E1476">
            <v>240</v>
          </cell>
          <cell r="F1476">
            <v>504</v>
          </cell>
          <cell r="G1476">
            <v>35</v>
          </cell>
          <cell r="H1476">
            <v>629662</v>
          </cell>
          <cell r="I1476">
            <v>33213617</v>
          </cell>
          <cell r="J1476" t="str">
            <v>FU</v>
          </cell>
          <cell r="K1476" t="str">
            <v>MERLY SOFIA JIMENEZ RODRIGUEZ</v>
          </cell>
          <cell r="L1476" t="str">
            <v>MENSUAL</v>
          </cell>
          <cell r="M1476">
            <v>43465</v>
          </cell>
          <cell r="N1476">
            <v>42327</v>
          </cell>
          <cell r="O1476" t="str">
            <v>COMPRA  CATEGORIA D</v>
          </cell>
          <cell r="P1476" t="str">
            <v>VI</v>
          </cell>
          <cell r="Q1476">
            <v>504</v>
          </cell>
          <cell r="R1476" t="str">
            <v>Cartagena</v>
          </cell>
          <cell r="S1476" t="str">
            <v>CGR</v>
          </cell>
        </row>
        <row r="1477">
          <cell r="A1477">
            <v>12279</v>
          </cell>
          <cell r="B1477" t="str">
            <v>Activo</v>
          </cell>
          <cell r="C1477">
            <v>84848485</v>
          </cell>
          <cell r="D1477">
            <v>52424509.729999997</v>
          </cell>
          <cell r="E1477">
            <v>240</v>
          </cell>
          <cell r="F1477">
            <v>504</v>
          </cell>
          <cell r="G1477">
            <v>25</v>
          </cell>
          <cell r="H1477">
            <v>454404</v>
          </cell>
          <cell r="I1477">
            <v>16582580</v>
          </cell>
          <cell r="J1477" t="str">
            <v>FU</v>
          </cell>
          <cell r="K1477" t="str">
            <v>LUIS ALBERTO JARAMILLO</v>
          </cell>
          <cell r="L1477" t="str">
            <v>MENSUAL</v>
          </cell>
          <cell r="M1477">
            <v>43465</v>
          </cell>
          <cell r="N1477">
            <v>42640</v>
          </cell>
          <cell r="O1477" t="str">
            <v>COMPRA  CATEGORIA D</v>
          </cell>
          <cell r="P1477" t="str">
            <v>VI</v>
          </cell>
          <cell r="Q1477">
            <v>504</v>
          </cell>
          <cell r="R1477" t="str">
            <v>Cali</v>
          </cell>
          <cell r="S1477" t="str">
            <v>CGR</v>
          </cell>
        </row>
        <row r="1478">
          <cell r="A1478">
            <v>12272</v>
          </cell>
          <cell r="B1478" t="str">
            <v>Activo</v>
          </cell>
          <cell r="C1478">
            <v>110183850</v>
          </cell>
          <cell r="D1478">
            <v>86045377.469999999</v>
          </cell>
          <cell r="E1478">
            <v>240</v>
          </cell>
          <cell r="F1478">
            <v>504</v>
          </cell>
          <cell r="G1478">
            <v>34</v>
          </cell>
          <cell r="H1478">
            <v>755144</v>
          </cell>
          <cell r="I1478">
            <v>31938353</v>
          </cell>
          <cell r="J1478" t="str">
            <v>FU</v>
          </cell>
          <cell r="K1478" t="str">
            <v>ORLENY HURTADO CANAVAL</v>
          </cell>
          <cell r="L1478" t="str">
            <v>MENSUAL</v>
          </cell>
          <cell r="M1478">
            <v>43465</v>
          </cell>
          <cell r="N1478">
            <v>42366</v>
          </cell>
          <cell r="O1478" t="str">
            <v>COMPRA  CATEGORIA D</v>
          </cell>
          <cell r="P1478" t="str">
            <v>VI</v>
          </cell>
          <cell r="Q1478">
            <v>504</v>
          </cell>
          <cell r="R1478" t="str">
            <v>Cali</v>
          </cell>
          <cell r="S1478" t="str">
            <v>CGR</v>
          </cell>
        </row>
        <row r="1479">
          <cell r="A1479">
            <v>12269</v>
          </cell>
          <cell r="B1479" t="str">
            <v>Activo</v>
          </cell>
          <cell r="C1479">
            <v>117896634</v>
          </cell>
          <cell r="D1479">
            <v>62922508.590000004</v>
          </cell>
          <cell r="E1479">
            <v>240</v>
          </cell>
          <cell r="F1479">
            <v>504</v>
          </cell>
          <cell r="G1479">
            <v>22</v>
          </cell>
          <cell r="H1479">
            <v>544750</v>
          </cell>
          <cell r="I1479">
            <v>73083963</v>
          </cell>
          <cell r="J1479" t="str">
            <v>FU</v>
          </cell>
          <cell r="K1479" t="str">
            <v>ARMANDO HERRERA LADEUTT</v>
          </cell>
          <cell r="L1479" t="str">
            <v>MENSUAL</v>
          </cell>
          <cell r="M1479">
            <v>43465</v>
          </cell>
          <cell r="N1479">
            <v>42723</v>
          </cell>
          <cell r="O1479" t="str">
            <v>COMPRA  CATEGORIA D</v>
          </cell>
          <cell r="P1479" t="str">
            <v>VI</v>
          </cell>
          <cell r="Q1479">
            <v>504</v>
          </cell>
          <cell r="R1479" t="str">
            <v>Cartagena</v>
          </cell>
          <cell r="S1479" t="str">
            <v>CGR</v>
          </cell>
        </row>
        <row r="1480">
          <cell r="A1480">
            <v>12268</v>
          </cell>
          <cell r="B1480" t="str">
            <v>Activo</v>
          </cell>
          <cell r="C1480">
            <v>48307482</v>
          </cell>
          <cell r="D1480">
            <v>22849737.739999998</v>
          </cell>
          <cell r="E1480">
            <v>240</v>
          </cell>
          <cell r="F1480">
            <v>510</v>
          </cell>
          <cell r="G1480">
            <v>50</v>
          </cell>
          <cell r="H1480">
            <v>211631</v>
          </cell>
          <cell r="I1480">
            <v>24622779</v>
          </cell>
          <cell r="J1480" t="str">
            <v>FU</v>
          </cell>
          <cell r="K1480" t="str">
            <v>Bertha Inés Herrera Alzate</v>
          </cell>
          <cell r="L1480" t="str">
            <v>MENSUAL</v>
          </cell>
          <cell r="M1480">
            <v>43496</v>
          </cell>
          <cell r="N1480">
            <v>41891</v>
          </cell>
          <cell r="O1480" t="str">
            <v>LIBERACION  CATEGORIA D</v>
          </cell>
          <cell r="P1480" t="str">
            <v>VI</v>
          </cell>
          <cell r="Q1480">
            <v>510</v>
          </cell>
          <cell r="R1480" t="str">
            <v>Manizales</v>
          </cell>
          <cell r="S1480" t="str">
            <v>CGR</v>
          </cell>
        </row>
        <row r="1481">
          <cell r="A1481">
            <v>12253</v>
          </cell>
          <cell r="B1481" t="str">
            <v>Activo</v>
          </cell>
          <cell r="C1481">
            <v>62069004</v>
          </cell>
          <cell r="D1481">
            <v>31685404.829999998</v>
          </cell>
          <cell r="E1481">
            <v>240</v>
          </cell>
          <cell r="F1481">
            <v>399</v>
          </cell>
          <cell r="G1481">
            <v>132</v>
          </cell>
          <cell r="H1481">
            <v>382091</v>
          </cell>
          <cell r="I1481">
            <v>20493778</v>
          </cell>
          <cell r="J1481" t="str">
            <v>FU</v>
          </cell>
          <cell r="K1481" t="str">
            <v>SANDRA MILENA GUAYAMBUCO</v>
          </cell>
          <cell r="L1481" t="str">
            <v>MENSUAL</v>
          </cell>
          <cell r="M1481">
            <v>43496</v>
          </cell>
          <cell r="N1481">
            <v>41625</v>
          </cell>
          <cell r="O1481" t="str">
            <v>LIBERACION CATEGORIA C</v>
          </cell>
          <cell r="P1481" t="str">
            <v>VI</v>
          </cell>
          <cell r="Q1481">
            <v>399</v>
          </cell>
          <cell r="R1481" t="str">
            <v>Bogota</v>
          </cell>
          <cell r="S1481" t="str">
            <v>CGR</v>
          </cell>
        </row>
        <row r="1482">
          <cell r="A1482">
            <v>12251</v>
          </cell>
          <cell r="B1482" t="str">
            <v>Activo</v>
          </cell>
          <cell r="C1482">
            <v>117896634</v>
          </cell>
          <cell r="D1482">
            <v>92973735.069999993</v>
          </cell>
          <cell r="E1482">
            <v>240</v>
          </cell>
          <cell r="F1482">
            <v>504</v>
          </cell>
          <cell r="G1482">
            <v>25</v>
          </cell>
          <cell r="H1482">
            <v>799667</v>
          </cell>
          <cell r="I1482">
            <v>22675741</v>
          </cell>
          <cell r="J1482" t="str">
            <v>FU</v>
          </cell>
          <cell r="K1482" t="str">
            <v>TANIA PATRICIA GUARDIOLA SARMIENTO</v>
          </cell>
          <cell r="L1482" t="str">
            <v>MENSUAL</v>
          </cell>
          <cell r="M1482">
            <v>43465</v>
          </cell>
          <cell r="N1482">
            <v>42626</v>
          </cell>
          <cell r="O1482" t="str">
            <v>COMPRA  CATEGORIA D</v>
          </cell>
          <cell r="P1482" t="str">
            <v>VI</v>
          </cell>
          <cell r="Q1482">
            <v>504</v>
          </cell>
          <cell r="R1482" t="str">
            <v>Barranquilla</v>
          </cell>
          <cell r="S1482" t="str">
            <v>CGR</v>
          </cell>
        </row>
        <row r="1483">
          <cell r="A1483">
            <v>12246</v>
          </cell>
          <cell r="B1483" t="str">
            <v>Activo</v>
          </cell>
          <cell r="C1483">
            <v>110101010</v>
          </cell>
          <cell r="D1483">
            <v>82797911.269999996</v>
          </cell>
          <cell r="E1483">
            <v>240</v>
          </cell>
          <cell r="F1483">
            <v>504</v>
          </cell>
          <cell r="G1483">
            <v>32</v>
          </cell>
          <cell r="H1483">
            <v>724570</v>
          </cell>
          <cell r="I1483">
            <v>51655157</v>
          </cell>
          <cell r="J1483" t="str">
            <v>FU</v>
          </cell>
          <cell r="K1483" t="str">
            <v>GLORIA CECILIA GONZALEZ VIVAS</v>
          </cell>
          <cell r="L1483" t="str">
            <v>MENSUAL</v>
          </cell>
          <cell r="M1483">
            <v>43465</v>
          </cell>
          <cell r="N1483">
            <v>42417</v>
          </cell>
          <cell r="O1483" t="str">
            <v>COMPRA  CATEGORIA D</v>
          </cell>
          <cell r="P1483" t="str">
            <v>VI</v>
          </cell>
          <cell r="Q1483">
            <v>504</v>
          </cell>
          <cell r="R1483" t="str">
            <v>Bogota</v>
          </cell>
          <cell r="S1483" t="str">
            <v>CGR</v>
          </cell>
        </row>
        <row r="1484">
          <cell r="A1484">
            <v>12241</v>
          </cell>
          <cell r="B1484" t="str">
            <v>Activo</v>
          </cell>
          <cell r="C1484">
            <v>133592382</v>
          </cell>
          <cell r="D1484">
            <v>133346297.34</v>
          </cell>
          <cell r="E1484">
            <v>240</v>
          </cell>
          <cell r="F1484">
            <v>504</v>
          </cell>
          <cell r="G1484">
            <v>1</v>
          </cell>
          <cell r="H1484">
            <v>1086570</v>
          </cell>
          <cell r="I1484">
            <v>51872689</v>
          </cell>
          <cell r="J1484" t="str">
            <v>FU</v>
          </cell>
          <cell r="K1484" t="str">
            <v>EDITH ROCIO GONZALEZ MARTINEZ</v>
          </cell>
          <cell r="L1484" t="str">
            <v>MENSUAL</v>
          </cell>
          <cell r="M1484">
            <v>43465</v>
          </cell>
          <cell r="N1484">
            <v>43356</v>
          </cell>
          <cell r="O1484" t="str">
            <v>COMPRA  CATEGORIA D</v>
          </cell>
          <cell r="P1484" t="str">
            <v>VI</v>
          </cell>
          <cell r="Q1484">
            <v>504</v>
          </cell>
          <cell r="R1484" t="str">
            <v>Bogota</v>
          </cell>
          <cell r="S1484" t="str">
            <v>CGR</v>
          </cell>
        </row>
        <row r="1485">
          <cell r="A1485">
            <v>12240</v>
          </cell>
          <cell r="B1485" t="str">
            <v>Activo</v>
          </cell>
          <cell r="C1485">
            <v>105336000</v>
          </cell>
          <cell r="D1485">
            <v>18816480.23</v>
          </cell>
          <cell r="E1485">
            <v>240</v>
          </cell>
          <cell r="F1485">
            <v>504</v>
          </cell>
          <cell r="G1485">
            <v>185</v>
          </cell>
          <cell r="H1485">
            <v>422476</v>
          </cell>
          <cell r="I1485">
            <v>32666661</v>
          </cell>
          <cell r="J1485" t="str">
            <v>FU</v>
          </cell>
          <cell r="K1485" t="str">
            <v>MINERVA MERCEDES GONZALEZ GONZALEZ</v>
          </cell>
          <cell r="L1485" t="str">
            <v>MENSUAL</v>
          </cell>
          <cell r="M1485">
            <v>43465</v>
          </cell>
          <cell r="N1485">
            <v>42244</v>
          </cell>
          <cell r="O1485" t="str">
            <v>COMPRA  CATEGORIA D</v>
          </cell>
          <cell r="P1485" t="str">
            <v>VI</v>
          </cell>
          <cell r="Q1485">
            <v>504</v>
          </cell>
          <cell r="R1485" t="str">
            <v>Barranquilla</v>
          </cell>
          <cell r="S1485" t="str">
            <v>CGR</v>
          </cell>
        </row>
        <row r="1486">
          <cell r="A1486">
            <v>12237</v>
          </cell>
          <cell r="B1486" t="str">
            <v>Activo</v>
          </cell>
          <cell r="C1486">
            <v>128744000</v>
          </cell>
          <cell r="D1486">
            <v>40577339.979999997</v>
          </cell>
          <cell r="E1486">
            <v>216</v>
          </cell>
          <cell r="F1486">
            <v>506</v>
          </cell>
          <cell r="G1486">
            <v>40</v>
          </cell>
          <cell r="H1486">
            <v>444390</v>
          </cell>
          <cell r="I1486">
            <v>13838431</v>
          </cell>
          <cell r="J1486" t="str">
            <v>FU</v>
          </cell>
          <cell r="K1486" t="str">
            <v>JAIME ENRIQUE GONZALEZ BILBAO</v>
          </cell>
          <cell r="L1486" t="str">
            <v>MENSUAL</v>
          </cell>
          <cell r="M1486">
            <v>43465</v>
          </cell>
          <cell r="N1486">
            <v>42165</v>
          </cell>
          <cell r="O1486" t="str">
            <v>COMPRA  CATEGORIA F</v>
          </cell>
          <cell r="P1486" t="str">
            <v>VI</v>
          </cell>
          <cell r="Q1486">
            <v>506</v>
          </cell>
          <cell r="R1486" t="str">
            <v>Barranquilla</v>
          </cell>
          <cell r="S1486" t="str">
            <v>CGR</v>
          </cell>
        </row>
        <row r="1487">
          <cell r="A1487">
            <v>12235</v>
          </cell>
          <cell r="B1487" t="str">
            <v>Activo</v>
          </cell>
          <cell r="C1487">
            <v>126149607</v>
          </cell>
          <cell r="D1487">
            <v>106304986.11</v>
          </cell>
          <cell r="E1487">
            <v>240</v>
          </cell>
          <cell r="F1487">
            <v>504</v>
          </cell>
          <cell r="G1487">
            <v>10</v>
          </cell>
          <cell r="H1487">
            <v>885601</v>
          </cell>
          <cell r="I1487">
            <v>70102387</v>
          </cell>
          <cell r="J1487" t="str">
            <v>FU</v>
          </cell>
          <cell r="K1487" t="str">
            <v>WILLIAM DE JESUS GOMEZ VELASQUEZ</v>
          </cell>
          <cell r="L1487" t="str">
            <v>MENSUAL</v>
          </cell>
          <cell r="M1487">
            <v>43465</v>
          </cell>
          <cell r="N1487">
            <v>43089</v>
          </cell>
          <cell r="O1487" t="str">
            <v>COMPRA  CATEGORIA D</v>
          </cell>
          <cell r="P1487" t="str">
            <v>VI</v>
          </cell>
          <cell r="Q1487">
            <v>504</v>
          </cell>
          <cell r="R1487" t="str">
            <v>Antioquia</v>
          </cell>
          <cell r="S1487" t="str">
            <v>CGR</v>
          </cell>
        </row>
        <row r="1488">
          <cell r="A1488">
            <v>12234</v>
          </cell>
          <cell r="B1488" t="str">
            <v>Activo</v>
          </cell>
          <cell r="C1488">
            <v>67596613</v>
          </cell>
          <cell r="D1488">
            <v>31800917.420000002</v>
          </cell>
          <cell r="E1488">
            <v>216</v>
          </cell>
          <cell r="F1488">
            <v>511</v>
          </cell>
          <cell r="G1488">
            <v>47</v>
          </cell>
          <cell r="H1488">
            <v>332441</v>
          </cell>
          <cell r="I1488">
            <v>42058239</v>
          </cell>
          <cell r="J1488" t="str">
            <v>FU</v>
          </cell>
          <cell r="K1488" t="str">
            <v>MARIA DEL CARMEN GOMEZ LOAIZA</v>
          </cell>
          <cell r="L1488" t="str">
            <v>MENSUAL</v>
          </cell>
          <cell r="M1488">
            <v>43496</v>
          </cell>
          <cell r="N1488">
            <v>41988</v>
          </cell>
          <cell r="O1488" t="str">
            <v>LIBERACION CATEGORIA E</v>
          </cell>
          <cell r="P1488" t="str">
            <v>VI</v>
          </cell>
          <cell r="Q1488">
            <v>511</v>
          </cell>
          <cell r="R1488" t="str">
            <v>Manizales</v>
          </cell>
          <cell r="S1488" t="str">
            <v>CGR</v>
          </cell>
        </row>
        <row r="1489">
          <cell r="A1489">
            <v>12233</v>
          </cell>
          <cell r="B1489" t="str">
            <v>Activo</v>
          </cell>
          <cell r="C1489">
            <v>105336000</v>
          </cell>
          <cell r="D1489">
            <v>73512553.280000001</v>
          </cell>
          <cell r="E1489">
            <v>240</v>
          </cell>
          <cell r="F1489">
            <v>504</v>
          </cell>
          <cell r="G1489">
            <v>43</v>
          </cell>
          <cell r="H1489">
            <v>661570</v>
          </cell>
          <cell r="I1489">
            <v>34983404</v>
          </cell>
          <cell r="J1489" t="str">
            <v>FU</v>
          </cell>
          <cell r="K1489" t="str">
            <v>BEATRIZ ELENA GOMEZ CASSAB</v>
          </cell>
          <cell r="L1489" t="str">
            <v>MENSUAL</v>
          </cell>
          <cell r="M1489">
            <v>43465</v>
          </cell>
          <cell r="N1489">
            <v>42067</v>
          </cell>
          <cell r="O1489" t="str">
            <v>COMPRA  CATEGORIA D</v>
          </cell>
          <cell r="P1489" t="str">
            <v>VI</v>
          </cell>
          <cell r="Q1489">
            <v>504</v>
          </cell>
          <cell r="R1489" t="str">
            <v>Medellin</v>
          </cell>
          <cell r="S1489" t="str">
            <v>CGR</v>
          </cell>
        </row>
        <row r="1490">
          <cell r="A1490">
            <v>12230</v>
          </cell>
          <cell r="B1490" t="str">
            <v>Activo</v>
          </cell>
          <cell r="C1490">
            <v>82828283</v>
          </cell>
          <cell r="D1490">
            <v>59514808.420000002</v>
          </cell>
          <cell r="E1490">
            <v>240</v>
          </cell>
          <cell r="F1490">
            <v>504</v>
          </cell>
          <cell r="G1490">
            <v>32</v>
          </cell>
          <cell r="H1490">
            <v>521472</v>
          </cell>
          <cell r="I1490">
            <v>72011615</v>
          </cell>
          <cell r="J1490" t="str">
            <v>FU</v>
          </cell>
          <cell r="K1490" t="str">
            <v>PEDRO MIGUEL GOENAGA CONSUEGRA</v>
          </cell>
          <cell r="L1490" t="str">
            <v>MENSUAL</v>
          </cell>
          <cell r="M1490">
            <v>43465</v>
          </cell>
          <cell r="N1490">
            <v>42405</v>
          </cell>
          <cell r="O1490" t="str">
            <v>COMPRA  CATEGORIA D</v>
          </cell>
          <cell r="P1490" t="str">
            <v>VI</v>
          </cell>
          <cell r="Q1490">
            <v>504</v>
          </cell>
          <cell r="R1490" t="str">
            <v>Bogota</v>
          </cell>
          <cell r="S1490" t="str">
            <v>CGR</v>
          </cell>
        </row>
        <row r="1491">
          <cell r="A1491">
            <v>12229</v>
          </cell>
          <cell r="B1491" t="str">
            <v>Activo</v>
          </cell>
          <cell r="C1491">
            <v>126859536</v>
          </cell>
          <cell r="D1491">
            <v>63785064.159999996</v>
          </cell>
          <cell r="E1491">
            <v>216</v>
          </cell>
          <cell r="F1491">
            <v>505</v>
          </cell>
          <cell r="G1491">
            <v>23</v>
          </cell>
          <cell r="H1491">
            <v>622993</v>
          </cell>
          <cell r="I1491">
            <v>38862854</v>
          </cell>
          <cell r="J1491" t="str">
            <v>FU</v>
          </cell>
          <cell r="K1491" t="str">
            <v>ALEYDA GIRALDO RESTREPO</v>
          </cell>
          <cell r="L1491" t="str">
            <v>MENSUAL</v>
          </cell>
          <cell r="M1491">
            <v>43465</v>
          </cell>
          <cell r="N1491">
            <v>42683</v>
          </cell>
          <cell r="O1491" t="str">
            <v>COMPRA CATEGORIA E</v>
          </cell>
          <cell r="P1491" t="str">
            <v>VI</v>
          </cell>
          <cell r="Q1491">
            <v>505</v>
          </cell>
          <cell r="R1491" t="str">
            <v>Cali</v>
          </cell>
          <cell r="S1491" t="str">
            <v>CGR</v>
          </cell>
        </row>
        <row r="1492">
          <cell r="A1492">
            <v>12221</v>
          </cell>
          <cell r="B1492" t="str">
            <v>Activo</v>
          </cell>
          <cell r="C1492">
            <v>118560400</v>
          </cell>
          <cell r="D1492">
            <v>58615122.520000003</v>
          </cell>
          <cell r="E1492">
            <v>216</v>
          </cell>
          <cell r="F1492">
            <v>505</v>
          </cell>
          <cell r="G1492">
            <v>35</v>
          </cell>
          <cell r="H1492">
            <v>589364</v>
          </cell>
          <cell r="I1492">
            <v>39437185</v>
          </cell>
          <cell r="J1492" t="str">
            <v>FU</v>
          </cell>
          <cell r="K1492" t="str">
            <v>ALBA PATRICIA GARZON SEPULVEDA</v>
          </cell>
          <cell r="L1492" t="str">
            <v>MENSUAL</v>
          </cell>
          <cell r="M1492">
            <v>43465</v>
          </cell>
          <cell r="N1492">
            <v>42327</v>
          </cell>
          <cell r="O1492" t="str">
            <v>COMPRA CATEGORIA E</v>
          </cell>
          <cell r="P1492" t="str">
            <v>VI</v>
          </cell>
          <cell r="Q1492">
            <v>505</v>
          </cell>
          <cell r="R1492" t="str">
            <v>Rionegro</v>
          </cell>
          <cell r="S1492" t="str">
            <v>CGR</v>
          </cell>
        </row>
        <row r="1493">
          <cell r="A1493">
            <v>12220</v>
          </cell>
          <cell r="B1493" t="str">
            <v>Activo</v>
          </cell>
          <cell r="C1493">
            <v>68992000</v>
          </cell>
          <cell r="D1493">
            <v>44719975.390000001</v>
          </cell>
          <cell r="E1493">
            <v>240</v>
          </cell>
          <cell r="F1493">
            <v>503</v>
          </cell>
          <cell r="G1493">
            <v>36</v>
          </cell>
          <cell r="H1493">
            <v>347766</v>
          </cell>
          <cell r="I1493">
            <v>20749211</v>
          </cell>
          <cell r="J1493" t="str">
            <v>FU</v>
          </cell>
          <cell r="K1493" t="str">
            <v>MARIA JULIA GARZON MORENO</v>
          </cell>
          <cell r="L1493" t="str">
            <v>MENSUAL</v>
          </cell>
          <cell r="M1493">
            <v>43465</v>
          </cell>
          <cell r="N1493">
            <v>42299</v>
          </cell>
          <cell r="O1493" t="str">
            <v>COMPRA CATEGORIA C</v>
          </cell>
          <cell r="P1493" t="str">
            <v>VI</v>
          </cell>
          <cell r="Q1493">
            <v>503</v>
          </cell>
          <cell r="R1493" t="str">
            <v>Villavicencio</v>
          </cell>
          <cell r="S1493" t="str">
            <v>CGR</v>
          </cell>
        </row>
        <row r="1494">
          <cell r="A1494">
            <v>12219</v>
          </cell>
          <cell r="B1494" t="str">
            <v>Activo</v>
          </cell>
          <cell r="C1494">
            <v>110183850</v>
          </cell>
          <cell r="D1494">
            <v>77467151.280000001</v>
          </cell>
          <cell r="E1494">
            <v>240</v>
          </cell>
          <cell r="F1494">
            <v>504</v>
          </cell>
          <cell r="G1494">
            <v>34</v>
          </cell>
          <cell r="H1494">
            <v>681794</v>
          </cell>
          <cell r="I1494">
            <v>51782614</v>
          </cell>
          <cell r="J1494" t="str">
            <v>FU</v>
          </cell>
          <cell r="K1494" t="str">
            <v>NIDIA LICINIA GARZON LEON</v>
          </cell>
          <cell r="L1494" t="str">
            <v>MENSUAL</v>
          </cell>
          <cell r="M1494">
            <v>43465</v>
          </cell>
          <cell r="N1494">
            <v>42348</v>
          </cell>
          <cell r="O1494" t="str">
            <v>COMPRA  CATEGORIA D</v>
          </cell>
          <cell r="P1494" t="str">
            <v>VI</v>
          </cell>
          <cell r="Q1494">
            <v>504</v>
          </cell>
          <cell r="R1494" t="str">
            <v>Bogota</v>
          </cell>
          <cell r="S1494" t="str">
            <v>CGR</v>
          </cell>
        </row>
        <row r="1495">
          <cell r="A1495">
            <v>12216</v>
          </cell>
          <cell r="B1495" t="str">
            <v>Activo</v>
          </cell>
          <cell r="C1495">
            <v>89567494</v>
          </cell>
          <cell r="D1495">
            <v>53215977.020000003</v>
          </cell>
          <cell r="E1495">
            <v>240</v>
          </cell>
          <cell r="F1495">
            <v>388</v>
          </cell>
          <cell r="G1495">
            <v>57</v>
          </cell>
          <cell r="H1495">
            <v>498388</v>
          </cell>
          <cell r="I1495">
            <v>79427421</v>
          </cell>
          <cell r="J1495" t="str">
            <v>FU</v>
          </cell>
          <cell r="K1495" t="str">
            <v>EDGAR RICARDO GARZON CARDENAS</v>
          </cell>
          <cell r="L1495" t="str">
            <v>MENSUAL</v>
          </cell>
          <cell r="M1495">
            <v>43496</v>
          </cell>
          <cell r="N1495">
            <v>41688</v>
          </cell>
          <cell r="O1495" t="str">
            <v>COMPRA  CATEGORIA D</v>
          </cell>
          <cell r="P1495" t="str">
            <v>VI</v>
          </cell>
          <cell r="Q1495">
            <v>388</v>
          </cell>
          <cell r="R1495" t="str">
            <v>Bogota</v>
          </cell>
          <cell r="S1495" t="str">
            <v>CGR</v>
          </cell>
        </row>
        <row r="1496">
          <cell r="A1496">
            <v>12215</v>
          </cell>
          <cell r="B1496" t="str">
            <v>Activo</v>
          </cell>
          <cell r="C1496">
            <v>105336000</v>
          </cell>
          <cell r="D1496">
            <v>62135025.770000003</v>
          </cell>
          <cell r="E1496">
            <v>240</v>
          </cell>
          <cell r="F1496">
            <v>504</v>
          </cell>
          <cell r="G1496">
            <v>38</v>
          </cell>
          <cell r="H1496">
            <v>555115</v>
          </cell>
          <cell r="I1496">
            <v>79276747</v>
          </cell>
          <cell r="J1496" t="str">
            <v>FU</v>
          </cell>
          <cell r="K1496" t="str">
            <v>LUIS FERNANDO GARNICA ARIAS</v>
          </cell>
          <cell r="L1496" t="str">
            <v>MENSUAL</v>
          </cell>
          <cell r="M1496">
            <v>43465</v>
          </cell>
          <cell r="N1496">
            <v>42244</v>
          </cell>
          <cell r="O1496" t="str">
            <v>COMPRA  CATEGORIA D</v>
          </cell>
          <cell r="P1496" t="str">
            <v>VI</v>
          </cell>
          <cell r="Q1496">
            <v>504</v>
          </cell>
          <cell r="R1496" t="str">
            <v>Bogota</v>
          </cell>
          <cell r="S1496" t="str">
            <v>CGR</v>
          </cell>
        </row>
        <row r="1497">
          <cell r="A1497">
            <v>12214</v>
          </cell>
          <cell r="B1497" t="str">
            <v>Activo</v>
          </cell>
          <cell r="C1497">
            <v>113344000</v>
          </cell>
          <cell r="D1497">
            <v>74726324.150000006</v>
          </cell>
          <cell r="E1497">
            <v>216</v>
          </cell>
          <cell r="F1497">
            <v>505</v>
          </cell>
          <cell r="G1497">
            <v>38</v>
          </cell>
          <cell r="H1497">
            <v>750863</v>
          </cell>
          <cell r="I1497">
            <v>63483769</v>
          </cell>
          <cell r="J1497" t="str">
            <v>FU</v>
          </cell>
          <cell r="K1497" t="str">
            <v>CLAUDIA LILIANA GARCIA SARMIENTO</v>
          </cell>
          <cell r="L1497" t="str">
            <v>MENSUAL</v>
          </cell>
          <cell r="M1497">
            <v>43465</v>
          </cell>
          <cell r="N1497">
            <v>42221</v>
          </cell>
          <cell r="O1497" t="str">
            <v>COMPRA CATEGORIA E</v>
          </cell>
          <cell r="P1497" t="str">
            <v>VI</v>
          </cell>
          <cell r="Q1497">
            <v>505</v>
          </cell>
          <cell r="R1497" t="str">
            <v>Bucaramanga</v>
          </cell>
          <cell r="S1497" t="str">
            <v>CGR</v>
          </cell>
        </row>
        <row r="1498">
          <cell r="A1498">
            <v>12213</v>
          </cell>
          <cell r="B1498" t="str">
            <v>Activo</v>
          </cell>
          <cell r="C1498">
            <v>105336000</v>
          </cell>
          <cell r="D1498">
            <v>63840616.68</v>
          </cell>
          <cell r="E1498">
            <v>240</v>
          </cell>
          <cell r="F1498">
            <v>504</v>
          </cell>
          <cell r="G1498">
            <v>44</v>
          </cell>
          <cell r="H1498">
            <v>578441</v>
          </cell>
          <cell r="I1498">
            <v>88140237</v>
          </cell>
          <cell r="J1498" t="str">
            <v>FU</v>
          </cell>
          <cell r="K1498" t="str">
            <v>henry garcia sanchez</v>
          </cell>
          <cell r="L1498" t="str">
            <v>MENSUAL</v>
          </cell>
          <cell r="M1498">
            <v>43465</v>
          </cell>
          <cell r="N1498">
            <v>42053</v>
          </cell>
          <cell r="O1498" t="str">
            <v>COMPRA  CATEGORIA D</v>
          </cell>
          <cell r="P1498" t="str">
            <v>VI</v>
          </cell>
          <cell r="Q1498">
            <v>504</v>
          </cell>
          <cell r="R1498" t="str">
            <v>Bucaramanga</v>
          </cell>
          <cell r="S1498" t="str">
            <v>CGR</v>
          </cell>
        </row>
        <row r="1499">
          <cell r="A1499">
            <v>12212</v>
          </cell>
          <cell r="B1499" t="str">
            <v>Activo</v>
          </cell>
          <cell r="C1499">
            <v>117896634</v>
          </cell>
          <cell r="D1499">
            <v>90756101.269999996</v>
          </cell>
          <cell r="E1499">
            <v>240</v>
          </cell>
          <cell r="F1499">
            <v>504</v>
          </cell>
          <cell r="G1499">
            <v>23</v>
          </cell>
          <cell r="H1499">
            <v>777834</v>
          </cell>
          <cell r="I1499">
            <v>3763688</v>
          </cell>
          <cell r="J1499" t="str">
            <v>FU</v>
          </cell>
          <cell r="K1499" t="str">
            <v>ORLANDO ENRIQUE GARCIA SANANDRES</v>
          </cell>
          <cell r="L1499" t="str">
            <v>MENSUAL</v>
          </cell>
          <cell r="M1499">
            <v>43465</v>
          </cell>
          <cell r="N1499">
            <v>42696</v>
          </cell>
          <cell r="O1499" t="str">
            <v>COMPRA  CATEGORIA D</v>
          </cell>
          <cell r="P1499" t="str">
            <v>VI</v>
          </cell>
          <cell r="Q1499">
            <v>504</v>
          </cell>
          <cell r="R1499" t="str">
            <v>Barranquilla</v>
          </cell>
          <cell r="S1499" t="str">
            <v>CGR</v>
          </cell>
        </row>
        <row r="1500">
          <cell r="A1500">
            <v>12211</v>
          </cell>
          <cell r="B1500" t="str">
            <v>Activo</v>
          </cell>
          <cell r="C1500">
            <v>60032062</v>
          </cell>
          <cell r="D1500">
            <v>21916837.359999999</v>
          </cell>
          <cell r="E1500">
            <v>240</v>
          </cell>
          <cell r="F1500">
            <v>388</v>
          </cell>
          <cell r="G1500">
            <v>59</v>
          </cell>
          <cell r="H1500">
            <v>210518</v>
          </cell>
          <cell r="I1500">
            <v>19486909</v>
          </cell>
          <cell r="J1500" t="str">
            <v>FU</v>
          </cell>
          <cell r="K1500" t="str">
            <v>GUILLERMO GARCIA SALAZAR</v>
          </cell>
          <cell r="L1500" t="str">
            <v>MENSUAL</v>
          </cell>
          <cell r="M1500">
            <v>43496</v>
          </cell>
          <cell r="N1500">
            <v>41613</v>
          </cell>
          <cell r="O1500" t="str">
            <v>COMPRA  CATEGORIA D</v>
          </cell>
          <cell r="P1500" t="str">
            <v>VI</v>
          </cell>
          <cell r="Q1500">
            <v>388</v>
          </cell>
          <cell r="R1500" t="str">
            <v>Bogota</v>
          </cell>
          <cell r="S1500" t="str">
            <v>CGR</v>
          </cell>
        </row>
        <row r="1501">
          <cell r="A1501">
            <v>12206</v>
          </cell>
          <cell r="B1501" t="str">
            <v>Activo</v>
          </cell>
          <cell r="C1501">
            <v>87499104</v>
          </cell>
          <cell r="D1501">
            <v>87092036.280000001</v>
          </cell>
          <cell r="E1501">
            <v>240</v>
          </cell>
          <cell r="F1501">
            <v>503</v>
          </cell>
          <cell r="G1501">
            <v>2</v>
          </cell>
          <cell r="H1501">
            <v>612659</v>
          </cell>
          <cell r="I1501">
            <v>21118096</v>
          </cell>
          <cell r="J1501" t="str">
            <v>FU</v>
          </cell>
          <cell r="K1501" t="str">
            <v>LUZ ALEIDA GARCIA CAMPOS</v>
          </cell>
          <cell r="L1501" t="str">
            <v>MENSUAL</v>
          </cell>
          <cell r="M1501">
            <v>43465</v>
          </cell>
          <cell r="N1501">
            <v>43339</v>
          </cell>
          <cell r="O1501" t="str">
            <v>COMPRA CATEGORIA C</v>
          </cell>
          <cell r="P1501" t="str">
            <v>VI</v>
          </cell>
          <cell r="Q1501">
            <v>503</v>
          </cell>
          <cell r="R1501" t="str">
            <v>Bogota</v>
          </cell>
          <cell r="S1501" t="str">
            <v>CGR</v>
          </cell>
        </row>
        <row r="1502">
          <cell r="A1502">
            <v>12204</v>
          </cell>
          <cell r="B1502" t="str">
            <v>Activo</v>
          </cell>
          <cell r="C1502">
            <v>110183850</v>
          </cell>
          <cell r="D1502">
            <v>70649331.819999993</v>
          </cell>
          <cell r="E1502">
            <v>240</v>
          </cell>
          <cell r="F1502">
            <v>504</v>
          </cell>
          <cell r="G1502">
            <v>34</v>
          </cell>
          <cell r="H1502">
            <v>623497</v>
          </cell>
          <cell r="I1502">
            <v>31386785</v>
          </cell>
          <cell r="J1502" t="str">
            <v>FU</v>
          </cell>
          <cell r="K1502" t="str">
            <v>DAISY GARCES MONDRAGON</v>
          </cell>
          <cell r="L1502" t="str">
            <v>MENSUAL</v>
          </cell>
          <cell r="M1502">
            <v>43465</v>
          </cell>
          <cell r="N1502">
            <v>42366</v>
          </cell>
          <cell r="O1502" t="str">
            <v>COMPRA  CATEGORIA D</v>
          </cell>
          <cell r="P1502" t="str">
            <v>VI</v>
          </cell>
          <cell r="Q1502">
            <v>504</v>
          </cell>
          <cell r="R1502" t="str">
            <v>Cali</v>
          </cell>
          <cell r="S1502" t="str">
            <v>CGR</v>
          </cell>
        </row>
        <row r="1503">
          <cell r="A1503">
            <v>12203</v>
          </cell>
          <cell r="B1503" t="str">
            <v>Activo</v>
          </cell>
          <cell r="C1503">
            <v>113344000</v>
          </cell>
          <cell r="D1503">
            <v>65913721.020000003</v>
          </cell>
          <cell r="E1503">
            <v>216</v>
          </cell>
          <cell r="F1503">
            <v>505</v>
          </cell>
          <cell r="G1503">
            <v>46</v>
          </cell>
          <cell r="H1503">
            <v>682199</v>
          </cell>
          <cell r="I1503">
            <v>51694773</v>
          </cell>
          <cell r="J1503" t="str">
            <v>FU</v>
          </cell>
          <cell r="K1503" t="str">
            <v>GOLDYN PATRICIA GARAY RIOBO</v>
          </cell>
          <cell r="L1503" t="str">
            <v>MENSUAL</v>
          </cell>
          <cell r="M1503">
            <v>43465</v>
          </cell>
          <cell r="N1503">
            <v>41988</v>
          </cell>
          <cell r="O1503" t="str">
            <v>COMPRA CATEGORIA E</v>
          </cell>
          <cell r="P1503" t="str">
            <v>VI</v>
          </cell>
          <cell r="Q1503">
            <v>505</v>
          </cell>
          <cell r="R1503" t="str">
            <v>Bogota</v>
          </cell>
          <cell r="S1503" t="str">
            <v>CGR</v>
          </cell>
        </row>
        <row r="1504">
          <cell r="A1504">
            <v>12201</v>
          </cell>
          <cell r="B1504" t="str">
            <v>Activo</v>
          </cell>
          <cell r="C1504">
            <v>117896634</v>
          </cell>
          <cell r="D1504">
            <v>95643472.859999999</v>
          </cell>
          <cell r="E1504">
            <v>240</v>
          </cell>
          <cell r="F1504">
            <v>504</v>
          </cell>
          <cell r="G1504">
            <v>24</v>
          </cell>
          <cell r="H1504">
            <v>820261</v>
          </cell>
          <cell r="I1504">
            <v>51669805</v>
          </cell>
          <cell r="J1504" t="str">
            <v>PEN</v>
          </cell>
          <cell r="K1504" t="str">
            <v>YULI DEL CARMEN GAMBOA MARTINEZ</v>
          </cell>
          <cell r="L1504" t="str">
            <v>MENSUAL</v>
          </cell>
          <cell r="M1504">
            <v>43465</v>
          </cell>
          <cell r="N1504">
            <v>42664</v>
          </cell>
          <cell r="O1504" t="str">
            <v>COMPRA  CATEGORIA D</v>
          </cell>
          <cell r="P1504" t="str">
            <v>VI</v>
          </cell>
          <cell r="Q1504">
            <v>504</v>
          </cell>
          <cell r="R1504" t="str">
            <v>Mosquera</v>
          </cell>
          <cell r="S1504" t="str">
            <v>CGR</v>
          </cell>
        </row>
        <row r="1505">
          <cell r="A1505">
            <v>12196</v>
          </cell>
          <cell r="B1505" t="str">
            <v>Activo</v>
          </cell>
          <cell r="C1505">
            <v>117896634</v>
          </cell>
          <cell r="D1505">
            <v>95665764.120000005</v>
          </cell>
          <cell r="E1505">
            <v>240</v>
          </cell>
          <cell r="F1505">
            <v>504</v>
          </cell>
          <cell r="G1505">
            <v>17</v>
          </cell>
          <cell r="H1505">
            <v>808495</v>
          </cell>
          <cell r="I1505">
            <v>51653314</v>
          </cell>
          <cell r="J1505" t="str">
            <v>FU</v>
          </cell>
          <cell r="K1505" t="str">
            <v>LIBIA GALINDO PORRAS</v>
          </cell>
          <cell r="L1505" t="str">
            <v>MENSUAL</v>
          </cell>
          <cell r="M1505">
            <v>43465</v>
          </cell>
          <cell r="N1505">
            <v>42879</v>
          </cell>
          <cell r="O1505" t="str">
            <v>COMPRA  CATEGORIA D</v>
          </cell>
          <cell r="P1505" t="str">
            <v>VI</v>
          </cell>
          <cell r="Q1505">
            <v>504</v>
          </cell>
          <cell r="R1505" t="str">
            <v>Bogota</v>
          </cell>
          <cell r="S1505" t="str">
            <v>CGR</v>
          </cell>
        </row>
        <row r="1506">
          <cell r="A1506">
            <v>12191</v>
          </cell>
          <cell r="B1506" t="str">
            <v>Activo</v>
          </cell>
          <cell r="C1506">
            <v>75757576</v>
          </cell>
          <cell r="D1506">
            <v>74612989.359999999</v>
          </cell>
          <cell r="E1506">
            <v>240</v>
          </cell>
          <cell r="F1506">
            <v>504</v>
          </cell>
          <cell r="G1506">
            <v>8</v>
          </cell>
          <cell r="H1506">
            <v>616135</v>
          </cell>
          <cell r="I1506">
            <v>93406555</v>
          </cell>
          <cell r="J1506" t="str">
            <v>FU</v>
          </cell>
          <cell r="K1506" t="str">
            <v>JAVIER FERNANDO FUERTES GONZALEZ</v>
          </cell>
          <cell r="L1506" t="str">
            <v>MENSUAL</v>
          </cell>
          <cell r="M1506">
            <v>43465</v>
          </cell>
          <cell r="N1506">
            <v>43137</v>
          </cell>
          <cell r="O1506" t="str">
            <v>COMPRA  CATEGORIA D</v>
          </cell>
          <cell r="P1506" t="str">
            <v>VI</v>
          </cell>
          <cell r="Q1506">
            <v>504</v>
          </cell>
          <cell r="R1506" t="str">
            <v>Ibague</v>
          </cell>
          <cell r="S1506" t="str">
            <v>CGR</v>
          </cell>
        </row>
        <row r="1507">
          <cell r="A1507">
            <v>12186</v>
          </cell>
          <cell r="B1507" t="str">
            <v>Activo</v>
          </cell>
          <cell r="C1507">
            <v>105050505</v>
          </cell>
          <cell r="D1507">
            <v>59599830.869999997</v>
          </cell>
          <cell r="E1507">
            <v>240</v>
          </cell>
          <cell r="F1507">
            <v>510</v>
          </cell>
          <cell r="G1507">
            <v>47</v>
          </cell>
          <cell r="H1507">
            <v>543996</v>
          </cell>
          <cell r="I1507">
            <v>45445143</v>
          </cell>
          <cell r="J1507" t="str">
            <v>FU</v>
          </cell>
          <cell r="K1507" t="str">
            <v>Sandra Esperanza Fox Garcés</v>
          </cell>
          <cell r="L1507" t="str">
            <v>MENSUAL</v>
          </cell>
          <cell r="M1507">
            <v>43496</v>
          </cell>
          <cell r="N1507">
            <v>41974</v>
          </cell>
          <cell r="O1507" t="str">
            <v>LIBERACION  CATEGORIA D</v>
          </cell>
          <cell r="P1507" t="str">
            <v>VI</v>
          </cell>
          <cell r="Q1507">
            <v>510</v>
          </cell>
          <cell r="R1507" t="str">
            <v>Cartagena</v>
          </cell>
          <cell r="S1507" t="str">
            <v>CGR</v>
          </cell>
        </row>
        <row r="1508">
          <cell r="A1508">
            <v>12184</v>
          </cell>
          <cell r="B1508" t="str">
            <v>Activo</v>
          </cell>
          <cell r="C1508">
            <v>72167200</v>
          </cell>
          <cell r="D1508">
            <v>39768020.350000001</v>
          </cell>
          <cell r="E1508">
            <v>240</v>
          </cell>
          <cell r="F1508">
            <v>503</v>
          </cell>
          <cell r="G1508">
            <v>37</v>
          </cell>
          <cell r="H1508">
            <v>312059</v>
          </cell>
          <cell r="I1508">
            <v>38244812</v>
          </cell>
          <cell r="J1508" t="str">
            <v>FU</v>
          </cell>
          <cell r="K1508" t="str">
            <v>MARIA DORA FORERO FORERO</v>
          </cell>
          <cell r="L1508" t="str">
            <v>MENSUAL</v>
          </cell>
          <cell r="M1508">
            <v>43465</v>
          </cell>
          <cell r="N1508">
            <v>42268</v>
          </cell>
          <cell r="O1508" t="str">
            <v>COMPRA CATEGORIA C</v>
          </cell>
          <cell r="P1508" t="str">
            <v>VI</v>
          </cell>
          <cell r="Q1508">
            <v>503</v>
          </cell>
          <cell r="R1508" t="str">
            <v>Ibague</v>
          </cell>
          <cell r="S1508" t="str">
            <v>CGR</v>
          </cell>
        </row>
        <row r="1509">
          <cell r="A1509">
            <v>12183</v>
          </cell>
          <cell r="B1509" t="str">
            <v>Activo</v>
          </cell>
          <cell r="C1509">
            <v>133592382</v>
          </cell>
          <cell r="D1509">
            <v>133346297.34</v>
          </cell>
          <cell r="E1509">
            <v>240</v>
          </cell>
          <cell r="F1509">
            <v>504</v>
          </cell>
          <cell r="G1509">
            <v>1</v>
          </cell>
          <cell r="H1509">
            <v>1086570</v>
          </cell>
          <cell r="I1509">
            <v>19327518</v>
          </cell>
          <cell r="J1509" t="str">
            <v>FU</v>
          </cell>
          <cell r="K1509" t="str">
            <v>MARTIN A FONTALVO FERREIRA</v>
          </cell>
          <cell r="L1509" t="str">
            <v>MENSUAL</v>
          </cell>
          <cell r="M1509">
            <v>43465</v>
          </cell>
          <cell r="N1509">
            <v>43369</v>
          </cell>
          <cell r="O1509" t="str">
            <v>COMPRA  CATEGORIA D</v>
          </cell>
          <cell r="P1509" t="str">
            <v>VI</v>
          </cell>
          <cell r="Q1509">
            <v>504</v>
          </cell>
          <cell r="R1509" t="str">
            <v>Bogota</v>
          </cell>
          <cell r="S1509" t="str">
            <v>CGR</v>
          </cell>
        </row>
        <row r="1510">
          <cell r="A1510">
            <v>12178</v>
          </cell>
          <cell r="B1510" t="str">
            <v>Activo</v>
          </cell>
          <cell r="C1510">
            <v>133333333</v>
          </cell>
          <cell r="D1510">
            <v>77312225.230000004</v>
          </cell>
          <cell r="E1510">
            <v>216</v>
          </cell>
          <cell r="F1510">
            <v>506</v>
          </cell>
          <cell r="G1510">
            <v>28</v>
          </cell>
          <cell r="H1510">
            <v>802998</v>
          </cell>
          <cell r="I1510">
            <v>51698550</v>
          </cell>
          <cell r="J1510" t="str">
            <v>FU</v>
          </cell>
          <cell r="K1510" t="str">
            <v>Judy Hasnneth Florez Valdes</v>
          </cell>
          <cell r="L1510" t="str">
            <v>MENSUAL</v>
          </cell>
          <cell r="M1510">
            <v>43465</v>
          </cell>
          <cell r="N1510">
            <v>42549</v>
          </cell>
          <cell r="O1510" t="str">
            <v>COMPRA  CATEGORIA F</v>
          </cell>
          <cell r="P1510" t="str">
            <v>VI</v>
          </cell>
          <cell r="Q1510">
            <v>506</v>
          </cell>
          <cell r="R1510" t="str">
            <v>Medellin</v>
          </cell>
          <cell r="S1510" t="str">
            <v>CGR</v>
          </cell>
        </row>
        <row r="1511">
          <cell r="A1511">
            <v>12171</v>
          </cell>
          <cell r="B1511" t="str">
            <v>Activo</v>
          </cell>
          <cell r="C1511">
            <v>48048000</v>
          </cell>
          <cell r="D1511">
            <v>31871436.760000002</v>
          </cell>
          <cell r="E1511">
            <v>300</v>
          </cell>
          <cell r="F1511">
            <v>501</v>
          </cell>
          <cell r="G1511">
            <v>94</v>
          </cell>
          <cell r="H1511">
            <v>213520</v>
          </cell>
          <cell r="I1511">
            <v>51772551</v>
          </cell>
          <cell r="J1511" t="str">
            <v>FU</v>
          </cell>
          <cell r="K1511" t="str">
            <v>RUTH STELLA ESTRADA CALDERON</v>
          </cell>
          <cell r="L1511" t="str">
            <v>MENSUAL</v>
          </cell>
          <cell r="M1511">
            <v>43465</v>
          </cell>
          <cell r="N1511">
            <v>42165</v>
          </cell>
          <cell r="O1511" t="str">
            <v>COMPRA CATEGORIA A</v>
          </cell>
          <cell r="P1511" t="str">
            <v>VI</v>
          </cell>
          <cell r="Q1511">
            <v>501</v>
          </cell>
          <cell r="R1511" t="str">
            <v>Bogota</v>
          </cell>
          <cell r="S1511" t="str">
            <v>CGR</v>
          </cell>
        </row>
        <row r="1512">
          <cell r="A1512">
            <v>12169</v>
          </cell>
          <cell r="B1512" t="str">
            <v>Activo</v>
          </cell>
          <cell r="C1512">
            <v>89567494</v>
          </cell>
          <cell r="D1512">
            <v>35160672</v>
          </cell>
          <cell r="E1512">
            <v>240</v>
          </cell>
          <cell r="F1512">
            <v>388</v>
          </cell>
          <cell r="G1512">
            <v>60</v>
          </cell>
          <cell r="H1512">
            <v>337510</v>
          </cell>
          <cell r="I1512">
            <v>16484043</v>
          </cell>
          <cell r="J1512" t="str">
            <v>FU</v>
          </cell>
          <cell r="K1512" t="str">
            <v>HENRY ELY ESTACIO SATIZABAL</v>
          </cell>
          <cell r="L1512" t="str">
            <v>MENSUAL</v>
          </cell>
          <cell r="M1512">
            <v>43496</v>
          </cell>
          <cell r="N1512">
            <v>41596</v>
          </cell>
          <cell r="O1512" t="str">
            <v>COMPRA  CATEGORIA D</v>
          </cell>
          <cell r="P1512" t="str">
            <v>VI</v>
          </cell>
          <cell r="Q1512">
            <v>388</v>
          </cell>
          <cell r="R1512" t="str">
            <v>Cali</v>
          </cell>
          <cell r="S1512" t="str">
            <v>CGR</v>
          </cell>
        </row>
        <row r="1513">
          <cell r="A1513">
            <v>12168</v>
          </cell>
          <cell r="B1513" t="str">
            <v>Activo</v>
          </cell>
          <cell r="C1513">
            <v>68992000</v>
          </cell>
          <cell r="D1513">
            <v>41711350.159999996</v>
          </cell>
          <cell r="E1513">
            <v>240</v>
          </cell>
          <cell r="F1513">
            <v>503</v>
          </cell>
          <cell r="G1513">
            <v>47</v>
          </cell>
          <cell r="H1513">
            <v>336491</v>
          </cell>
          <cell r="I1513">
            <v>39525234</v>
          </cell>
          <cell r="J1513" t="str">
            <v>FU</v>
          </cell>
          <cell r="K1513" t="str">
            <v>SOLEDAD ESQUIVEL</v>
          </cell>
          <cell r="L1513" t="str">
            <v>MENSUAL</v>
          </cell>
          <cell r="M1513">
            <v>43496</v>
          </cell>
          <cell r="N1513">
            <v>41993</v>
          </cell>
          <cell r="O1513" t="str">
            <v>COMPRA CATEGORIA C</v>
          </cell>
          <cell r="P1513" t="str">
            <v>VI</v>
          </cell>
          <cell r="Q1513">
            <v>503</v>
          </cell>
          <cell r="R1513" t="str">
            <v>Madrid</v>
          </cell>
          <cell r="S1513" t="str">
            <v>CGR</v>
          </cell>
        </row>
        <row r="1514">
          <cell r="A1514">
            <v>12167</v>
          </cell>
          <cell r="B1514" t="str">
            <v>Activo</v>
          </cell>
          <cell r="C1514">
            <v>105336000</v>
          </cell>
          <cell r="D1514">
            <v>49800120.07</v>
          </cell>
          <cell r="E1514">
            <v>240</v>
          </cell>
          <cell r="F1514">
            <v>504</v>
          </cell>
          <cell r="G1514">
            <v>38</v>
          </cell>
          <cell r="H1514">
            <v>448595</v>
          </cell>
          <cell r="I1514">
            <v>2993977</v>
          </cell>
          <cell r="J1514" t="str">
            <v>FU</v>
          </cell>
          <cell r="K1514" t="str">
            <v>YAMIL ARMANDO ESPITIA RUIZ</v>
          </cell>
          <cell r="L1514" t="str">
            <v>MENSUAL</v>
          </cell>
          <cell r="M1514">
            <v>43465</v>
          </cell>
          <cell r="N1514">
            <v>42222</v>
          </cell>
          <cell r="O1514" t="str">
            <v>COMPRA  CATEGORIA D</v>
          </cell>
          <cell r="P1514" t="str">
            <v>VI</v>
          </cell>
          <cell r="Q1514">
            <v>504</v>
          </cell>
          <cell r="R1514" t="str">
            <v>Chia</v>
          </cell>
          <cell r="S1514" t="str">
            <v>CGR</v>
          </cell>
        </row>
        <row r="1515">
          <cell r="A1515">
            <v>12165</v>
          </cell>
          <cell r="B1515" t="str">
            <v>Activo</v>
          </cell>
          <cell r="C1515">
            <v>117896634</v>
          </cell>
          <cell r="D1515">
            <v>97133574.609999999</v>
          </cell>
          <cell r="E1515">
            <v>240</v>
          </cell>
          <cell r="F1515">
            <v>504</v>
          </cell>
          <cell r="G1515">
            <v>24</v>
          </cell>
          <cell r="H1515">
            <v>832201</v>
          </cell>
          <cell r="I1515">
            <v>32630476</v>
          </cell>
          <cell r="J1515" t="str">
            <v>FU</v>
          </cell>
          <cell r="K1515" t="str">
            <v>ROCIO ESPINOSA AGUIRRE</v>
          </cell>
          <cell r="L1515" t="str">
            <v>MENSUAL</v>
          </cell>
          <cell r="M1515">
            <v>43465</v>
          </cell>
          <cell r="N1515">
            <v>42656</v>
          </cell>
          <cell r="O1515" t="str">
            <v>COMPRA  CATEGORIA D</v>
          </cell>
          <cell r="P1515" t="str">
            <v>VI</v>
          </cell>
          <cell r="Q1515">
            <v>504</v>
          </cell>
          <cell r="R1515" t="str">
            <v>Barranquilla</v>
          </cell>
          <cell r="S1515" t="str">
            <v>CGR</v>
          </cell>
        </row>
        <row r="1516">
          <cell r="A1516">
            <v>12158</v>
          </cell>
          <cell r="B1516" t="str">
            <v>Activo</v>
          </cell>
          <cell r="C1516">
            <v>105336000</v>
          </cell>
          <cell r="D1516">
            <v>72953878.769999996</v>
          </cell>
          <cell r="E1516">
            <v>240</v>
          </cell>
          <cell r="F1516">
            <v>504</v>
          </cell>
          <cell r="G1516">
            <v>47</v>
          </cell>
          <cell r="H1516">
            <v>664455</v>
          </cell>
          <cell r="I1516">
            <v>31151415</v>
          </cell>
          <cell r="J1516" t="str">
            <v>FU</v>
          </cell>
          <cell r="K1516" t="str">
            <v>Yolanda Duran</v>
          </cell>
          <cell r="L1516" t="str">
            <v>MENSUAL</v>
          </cell>
          <cell r="M1516">
            <v>43465</v>
          </cell>
          <cell r="N1516">
            <v>41969</v>
          </cell>
          <cell r="O1516" t="str">
            <v>COMPRA  CATEGORIA D</v>
          </cell>
          <cell r="P1516" t="str">
            <v>VI</v>
          </cell>
          <cell r="Q1516">
            <v>504</v>
          </cell>
          <cell r="R1516" t="str">
            <v>Palmira</v>
          </cell>
          <cell r="S1516" t="str">
            <v>CGR</v>
          </cell>
        </row>
        <row r="1517">
          <cell r="A1517">
            <v>12154</v>
          </cell>
          <cell r="B1517" t="str">
            <v>Activo</v>
          </cell>
          <cell r="C1517">
            <v>133592382</v>
          </cell>
          <cell r="D1517">
            <v>133098707.77</v>
          </cell>
          <cell r="E1517">
            <v>240</v>
          </cell>
          <cell r="F1517">
            <v>504</v>
          </cell>
          <cell r="G1517">
            <v>2</v>
          </cell>
          <cell r="H1517">
            <v>1086570</v>
          </cell>
          <cell r="I1517">
            <v>63343576</v>
          </cell>
          <cell r="J1517" t="str">
            <v>FU</v>
          </cell>
          <cell r="K1517" t="str">
            <v>NHORA CLEMENCIA DUARTE CAMACHO</v>
          </cell>
          <cell r="L1517" t="str">
            <v>MENSUAL</v>
          </cell>
          <cell r="M1517">
            <v>43496</v>
          </cell>
          <cell r="N1517">
            <v>43350</v>
          </cell>
          <cell r="O1517" t="str">
            <v>COMPRA  CATEGORIA D</v>
          </cell>
          <cell r="P1517" t="str">
            <v>VI</v>
          </cell>
          <cell r="Q1517">
            <v>504</v>
          </cell>
          <cell r="R1517" t="str">
            <v>Bucaramanga</v>
          </cell>
          <cell r="S1517" t="str">
            <v>CGR</v>
          </cell>
        </row>
        <row r="1518">
          <cell r="A1518">
            <v>12148</v>
          </cell>
          <cell r="B1518" t="str">
            <v>Activo</v>
          </cell>
          <cell r="C1518">
            <v>110101010</v>
          </cell>
          <cell r="D1518">
            <v>102314422.88</v>
          </cell>
          <cell r="E1518">
            <v>240</v>
          </cell>
          <cell r="F1518">
            <v>504</v>
          </cell>
          <cell r="G1518">
            <v>34</v>
          </cell>
          <cell r="H1518">
            <v>894234</v>
          </cell>
          <cell r="I1518">
            <v>20644310</v>
          </cell>
          <cell r="J1518" t="str">
            <v>FU</v>
          </cell>
          <cell r="K1518" t="str">
            <v>Ruth Diolima Díaz Sánchez</v>
          </cell>
          <cell r="L1518" t="str">
            <v>MENSUAL</v>
          </cell>
          <cell r="M1518">
            <v>43465</v>
          </cell>
          <cell r="N1518">
            <v>42360</v>
          </cell>
          <cell r="O1518" t="str">
            <v>COMPRA  CATEGORIA D</v>
          </cell>
          <cell r="P1518" t="str">
            <v>VI</v>
          </cell>
          <cell r="Q1518">
            <v>504</v>
          </cell>
          <cell r="R1518" t="str">
            <v>Bogota</v>
          </cell>
          <cell r="S1518" t="str">
            <v>CGR</v>
          </cell>
        </row>
        <row r="1519">
          <cell r="A1519">
            <v>12133</v>
          </cell>
          <cell r="B1519" t="str">
            <v>Activo</v>
          </cell>
          <cell r="C1519">
            <v>121714620</v>
          </cell>
          <cell r="D1519">
            <v>118900690.01000001</v>
          </cell>
          <cell r="E1519">
            <v>216</v>
          </cell>
          <cell r="F1519">
            <v>511</v>
          </cell>
          <cell r="G1519">
            <v>11</v>
          </cell>
          <cell r="H1519">
            <v>1107827</v>
          </cell>
          <cell r="I1519">
            <v>80408974</v>
          </cell>
          <cell r="J1519" t="str">
            <v>FU</v>
          </cell>
          <cell r="K1519" t="str">
            <v>MIGUEL EDUARDO CUERVO ROJAS</v>
          </cell>
          <cell r="L1519" t="str">
            <v>MENSUAL</v>
          </cell>
          <cell r="M1519">
            <v>43496</v>
          </cell>
          <cell r="N1519">
            <v>43095</v>
          </cell>
          <cell r="O1519" t="str">
            <v>LIBERACION CATEGORIA E</v>
          </cell>
          <cell r="P1519" t="str">
            <v>VI</v>
          </cell>
          <cell r="Q1519">
            <v>511</v>
          </cell>
          <cell r="R1519" t="str">
            <v>Bogota</v>
          </cell>
          <cell r="S1519" t="str">
            <v>CGR</v>
          </cell>
        </row>
        <row r="1520">
          <cell r="A1520">
            <v>12132</v>
          </cell>
          <cell r="B1520" t="str">
            <v>Activo</v>
          </cell>
          <cell r="C1520">
            <v>134669150</v>
          </cell>
          <cell r="D1520">
            <v>83968808.920000002</v>
          </cell>
          <cell r="E1520">
            <v>216</v>
          </cell>
          <cell r="F1520">
            <v>506</v>
          </cell>
          <cell r="G1520">
            <v>34</v>
          </cell>
          <cell r="H1520">
            <v>882884</v>
          </cell>
          <cell r="I1520">
            <v>12270958</v>
          </cell>
          <cell r="J1520" t="str">
            <v>FU</v>
          </cell>
          <cell r="K1520" t="str">
            <v>TITO ALONSO CUELLAR VALENCIA</v>
          </cell>
          <cell r="L1520" t="str">
            <v>MENSUAL</v>
          </cell>
          <cell r="M1520">
            <v>43465</v>
          </cell>
          <cell r="N1520">
            <v>42366</v>
          </cell>
          <cell r="O1520" t="str">
            <v>COMPRA  CATEGORIA F</v>
          </cell>
          <cell r="P1520" t="str">
            <v>VI</v>
          </cell>
          <cell r="Q1520">
            <v>506</v>
          </cell>
          <cell r="R1520" t="str">
            <v>Neiva</v>
          </cell>
          <cell r="S1520" t="str">
            <v>CGR</v>
          </cell>
        </row>
        <row r="1521">
          <cell r="A1521">
            <v>12125</v>
          </cell>
          <cell r="B1521" t="str">
            <v>Activo</v>
          </cell>
          <cell r="C1521">
            <v>77612967</v>
          </cell>
          <cell r="D1521">
            <v>75511790.620000005</v>
          </cell>
          <cell r="E1521">
            <v>240</v>
          </cell>
          <cell r="F1521">
            <v>510</v>
          </cell>
          <cell r="G1521">
            <v>14</v>
          </cell>
          <cell r="H1521">
            <v>631110</v>
          </cell>
          <cell r="I1521">
            <v>77035491</v>
          </cell>
          <cell r="J1521" t="str">
            <v>FU</v>
          </cell>
          <cell r="K1521" t="str">
            <v>Álvaro José Cruz Araujo</v>
          </cell>
          <cell r="L1521" t="str">
            <v>MENSUAL</v>
          </cell>
          <cell r="M1521">
            <v>43465</v>
          </cell>
          <cell r="N1521">
            <v>42965</v>
          </cell>
          <cell r="O1521" t="str">
            <v>LIBERACION  CATEGORIA D</v>
          </cell>
          <cell r="P1521" t="str">
            <v>VI</v>
          </cell>
          <cell r="Q1521">
            <v>510</v>
          </cell>
          <cell r="R1521" t="str">
            <v>Bogota</v>
          </cell>
          <cell r="S1521" t="str">
            <v>CGR</v>
          </cell>
        </row>
        <row r="1522">
          <cell r="A1522">
            <v>12123</v>
          </cell>
          <cell r="B1522" t="str">
            <v>Activo</v>
          </cell>
          <cell r="C1522">
            <v>71456000</v>
          </cell>
          <cell r="D1522">
            <v>48474952.979999997</v>
          </cell>
          <cell r="E1522">
            <v>240</v>
          </cell>
          <cell r="F1522">
            <v>503</v>
          </cell>
          <cell r="G1522">
            <v>38</v>
          </cell>
          <cell r="H1522">
            <v>378582</v>
          </cell>
          <cell r="I1522">
            <v>79117657</v>
          </cell>
          <cell r="J1522" t="str">
            <v>FU</v>
          </cell>
          <cell r="K1522" t="str">
            <v>JAIRO COSMA MUÑOZ</v>
          </cell>
          <cell r="L1522" t="str">
            <v>MENSUAL</v>
          </cell>
          <cell r="M1522">
            <v>43465</v>
          </cell>
          <cell r="N1522">
            <v>42240</v>
          </cell>
          <cell r="O1522" t="str">
            <v>COMPRA CATEGORIA C</v>
          </cell>
          <cell r="P1522" t="str">
            <v>VI</v>
          </cell>
          <cell r="Q1522">
            <v>503</v>
          </cell>
          <cell r="R1522" t="str">
            <v>Bogota</v>
          </cell>
          <cell r="S1522" t="str">
            <v>CGR</v>
          </cell>
        </row>
        <row r="1523">
          <cell r="A1523">
            <v>12122</v>
          </cell>
          <cell r="B1523" t="str">
            <v>Activo</v>
          </cell>
          <cell r="C1523">
            <v>105336000</v>
          </cell>
          <cell r="D1523">
            <v>75919284.560000002</v>
          </cell>
          <cell r="E1523">
            <v>240</v>
          </cell>
          <cell r="F1523">
            <v>504</v>
          </cell>
          <cell r="G1523">
            <v>48</v>
          </cell>
          <cell r="H1523">
            <v>689753</v>
          </cell>
          <cell r="I1523">
            <v>45452048</v>
          </cell>
          <cell r="J1523" t="str">
            <v>FU</v>
          </cell>
          <cell r="K1523" t="str">
            <v>OSIRIS ESTHER CORREA VILORIA</v>
          </cell>
          <cell r="L1523" t="str">
            <v>MENSUAL</v>
          </cell>
          <cell r="M1523">
            <v>43496</v>
          </cell>
          <cell r="N1523">
            <v>41962</v>
          </cell>
          <cell r="O1523" t="str">
            <v>COMPRA  CATEGORIA D</v>
          </cell>
          <cell r="P1523" t="str">
            <v>VI</v>
          </cell>
          <cell r="Q1523">
            <v>504</v>
          </cell>
          <cell r="R1523" t="str">
            <v>Cartagena</v>
          </cell>
          <cell r="S1523" t="str">
            <v>CGR</v>
          </cell>
        </row>
        <row r="1524">
          <cell r="A1524">
            <v>12120</v>
          </cell>
          <cell r="B1524" t="str">
            <v>Activo</v>
          </cell>
          <cell r="C1524">
            <v>105336000</v>
          </cell>
          <cell r="D1524">
            <v>57428635.899999999</v>
          </cell>
          <cell r="E1524">
            <v>240</v>
          </cell>
          <cell r="F1524">
            <v>504</v>
          </cell>
          <cell r="G1524">
            <v>39</v>
          </cell>
          <cell r="H1524">
            <v>515725</v>
          </cell>
          <cell r="I1524">
            <v>70119806</v>
          </cell>
          <cell r="J1524" t="str">
            <v>FU</v>
          </cell>
          <cell r="K1524" t="str">
            <v>FERNANDO CORREA GIRALDO</v>
          </cell>
          <cell r="L1524" t="str">
            <v>MENSUAL</v>
          </cell>
          <cell r="M1524">
            <v>43465</v>
          </cell>
          <cell r="N1524">
            <v>42200</v>
          </cell>
          <cell r="O1524" t="str">
            <v>COMPRA  CATEGORIA D</v>
          </cell>
          <cell r="P1524" t="str">
            <v>VI</v>
          </cell>
          <cell r="Q1524">
            <v>504</v>
          </cell>
          <cell r="R1524" t="str">
            <v>Medellin</v>
          </cell>
          <cell r="S1524" t="str">
            <v>CGR</v>
          </cell>
        </row>
        <row r="1525">
          <cell r="A1525">
            <v>12119</v>
          </cell>
          <cell r="B1525" t="str">
            <v>Activo</v>
          </cell>
          <cell r="C1525">
            <v>105336000</v>
          </cell>
          <cell r="D1525">
            <v>35155106.140000001</v>
          </cell>
          <cell r="E1525">
            <v>240</v>
          </cell>
          <cell r="F1525">
            <v>504</v>
          </cell>
          <cell r="G1525">
            <v>37</v>
          </cell>
          <cell r="H1525">
            <v>321368</v>
          </cell>
          <cell r="I1525">
            <v>73100149</v>
          </cell>
          <cell r="J1525" t="str">
            <v>FU</v>
          </cell>
          <cell r="K1525" t="str">
            <v>DAVID ANTONIO CORREA ALMARIO</v>
          </cell>
          <cell r="L1525" t="str">
            <v>MENSUAL</v>
          </cell>
          <cell r="M1525">
            <v>43465</v>
          </cell>
          <cell r="N1525">
            <v>42268</v>
          </cell>
          <cell r="O1525" t="str">
            <v>COMPRA  CATEGORIA D</v>
          </cell>
          <cell r="P1525" t="str">
            <v>VI</v>
          </cell>
          <cell r="Q1525">
            <v>504</v>
          </cell>
          <cell r="R1525" t="str">
            <v>Cartagena</v>
          </cell>
          <cell r="S1525" t="str">
            <v>CGR</v>
          </cell>
        </row>
        <row r="1526">
          <cell r="A1526">
            <v>12117</v>
          </cell>
          <cell r="B1526" t="str">
            <v>Activo</v>
          </cell>
          <cell r="C1526">
            <v>69999052</v>
          </cell>
          <cell r="D1526">
            <v>69999052</v>
          </cell>
          <cell r="E1526">
            <v>240</v>
          </cell>
          <cell r="F1526">
            <v>503</v>
          </cell>
          <cell r="G1526">
            <v>0</v>
          </cell>
          <cell r="H1526">
            <v>490126</v>
          </cell>
          <cell r="I1526">
            <v>79671627</v>
          </cell>
          <cell r="J1526" t="str">
            <v>FU</v>
          </cell>
          <cell r="K1526" t="str">
            <v>RODRIGO ANDRES COPETE HERNANDEZ</v>
          </cell>
          <cell r="L1526" t="str">
            <v>MENSUAL</v>
          </cell>
          <cell r="M1526">
            <v>43496</v>
          </cell>
          <cell r="N1526">
            <v>43419</v>
          </cell>
          <cell r="O1526" t="str">
            <v>COMPRA CATEGORIA C</v>
          </cell>
          <cell r="P1526" t="str">
            <v>VI</v>
          </cell>
          <cell r="Q1526">
            <v>503</v>
          </cell>
          <cell r="R1526" t="str">
            <v>Bogota</v>
          </cell>
          <cell r="S1526" t="str">
            <v>CGR</v>
          </cell>
        </row>
        <row r="1527">
          <cell r="A1527">
            <v>12116</v>
          </cell>
          <cell r="B1527" t="str">
            <v>Activo</v>
          </cell>
          <cell r="C1527">
            <v>110183850</v>
          </cell>
          <cell r="D1527">
            <v>83499081.010000005</v>
          </cell>
          <cell r="E1527">
            <v>240</v>
          </cell>
          <cell r="F1527">
            <v>504</v>
          </cell>
          <cell r="G1527">
            <v>38</v>
          </cell>
          <cell r="H1527">
            <v>740460</v>
          </cell>
          <cell r="I1527">
            <v>36592466</v>
          </cell>
          <cell r="J1527" t="str">
            <v>FU</v>
          </cell>
          <cell r="K1527" t="str">
            <v>NURYS LEONOR CONTRERAS RODRIGUEZ</v>
          </cell>
          <cell r="L1527" t="str">
            <v>MENSUAL</v>
          </cell>
          <cell r="M1527">
            <v>43465</v>
          </cell>
          <cell r="N1527">
            <v>42243</v>
          </cell>
          <cell r="O1527" t="str">
            <v>COMPRA  CATEGORIA D</v>
          </cell>
          <cell r="P1527" t="str">
            <v>VI</v>
          </cell>
          <cell r="Q1527">
            <v>504</v>
          </cell>
          <cell r="R1527" t="str">
            <v>Bogota</v>
          </cell>
          <cell r="S1527" t="str">
            <v>CGR</v>
          </cell>
        </row>
        <row r="1528">
          <cell r="A1528">
            <v>12111</v>
          </cell>
          <cell r="B1528" t="str">
            <v>Activo</v>
          </cell>
          <cell r="C1528">
            <v>105336000</v>
          </cell>
          <cell r="D1528">
            <v>26122205.43</v>
          </cell>
          <cell r="E1528">
            <v>240</v>
          </cell>
          <cell r="F1528">
            <v>504</v>
          </cell>
          <cell r="G1528">
            <v>41</v>
          </cell>
          <cell r="H1528">
            <v>245851</v>
          </cell>
          <cell r="I1528">
            <v>79374390</v>
          </cell>
          <cell r="J1528" t="str">
            <v>FU</v>
          </cell>
          <cell r="K1528" t="str">
            <v>CARLOS JULIO CHAVEZ MORALES</v>
          </cell>
          <cell r="L1528" t="str">
            <v>MENSUAL</v>
          </cell>
          <cell r="M1528">
            <v>43465</v>
          </cell>
          <cell r="N1528">
            <v>42151</v>
          </cell>
          <cell r="O1528" t="str">
            <v>COMPRA  CATEGORIA D</v>
          </cell>
          <cell r="P1528" t="str">
            <v>VI</v>
          </cell>
          <cell r="Q1528">
            <v>504</v>
          </cell>
          <cell r="R1528" t="str">
            <v>Bogota</v>
          </cell>
          <cell r="S1528" t="str">
            <v>CGR</v>
          </cell>
        </row>
        <row r="1529">
          <cell r="A1529">
            <v>12110</v>
          </cell>
          <cell r="B1529" t="str">
            <v>Activo</v>
          </cell>
          <cell r="C1529">
            <v>77218848</v>
          </cell>
          <cell r="D1529">
            <v>59563253.219999999</v>
          </cell>
          <cell r="E1529">
            <v>240</v>
          </cell>
          <cell r="F1529">
            <v>503</v>
          </cell>
          <cell r="G1529">
            <v>25</v>
          </cell>
          <cell r="H1529">
            <v>446959</v>
          </cell>
          <cell r="I1529">
            <v>51663327</v>
          </cell>
          <cell r="J1529" t="str">
            <v>FU</v>
          </cell>
          <cell r="K1529" t="str">
            <v>SANDRA YANETH CHARRY  RODRIGUEZ</v>
          </cell>
          <cell r="L1529" t="str">
            <v>MENSUAL</v>
          </cell>
          <cell r="M1529">
            <v>43465</v>
          </cell>
          <cell r="N1529">
            <v>42640</v>
          </cell>
          <cell r="O1529" t="str">
            <v>COMPRA CATEGORIA C</v>
          </cell>
          <cell r="P1529" t="str">
            <v>VI</v>
          </cell>
          <cell r="Q1529">
            <v>503</v>
          </cell>
          <cell r="R1529" t="str">
            <v>Bogota</v>
          </cell>
          <cell r="S1529" t="str">
            <v>CGR</v>
          </cell>
        </row>
        <row r="1530">
          <cell r="A1530">
            <v>12106</v>
          </cell>
          <cell r="B1530" t="str">
            <v>Activo</v>
          </cell>
          <cell r="C1530">
            <v>74509906</v>
          </cell>
          <cell r="D1530">
            <v>40360256.420000002</v>
          </cell>
          <cell r="E1530">
            <v>240</v>
          </cell>
          <cell r="F1530">
            <v>510</v>
          </cell>
          <cell r="G1530">
            <v>41</v>
          </cell>
          <cell r="H1530">
            <v>364322</v>
          </cell>
          <cell r="I1530">
            <v>31967870</v>
          </cell>
          <cell r="J1530" t="str">
            <v>FU</v>
          </cell>
          <cell r="K1530" t="str">
            <v>Maria Cristina Ceron Rubianes</v>
          </cell>
          <cell r="L1530" t="str">
            <v>MENSUAL</v>
          </cell>
          <cell r="M1530">
            <v>43465</v>
          </cell>
          <cell r="N1530">
            <v>42144</v>
          </cell>
          <cell r="O1530" t="str">
            <v>LIBERACION  CATEGORIA D</v>
          </cell>
          <cell r="P1530" t="str">
            <v>VI</v>
          </cell>
          <cell r="Q1530">
            <v>510</v>
          </cell>
          <cell r="R1530" t="str">
            <v>Cali</v>
          </cell>
          <cell r="S1530" t="str">
            <v>CGR</v>
          </cell>
        </row>
        <row r="1531">
          <cell r="A1531">
            <v>12105</v>
          </cell>
          <cell r="B1531" t="str">
            <v>Activo</v>
          </cell>
          <cell r="C1531">
            <v>79976664</v>
          </cell>
          <cell r="D1531">
            <v>63613506.07</v>
          </cell>
          <cell r="E1531">
            <v>240</v>
          </cell>
          <cell r="F1531">
            <v>503</v>
          </cell>
          <cell r="G1531">
            <v>22</v>
          </cell>
          <cell r="H1531">
            <v>472862</v>
          </cell>
          <cell r="I1531">
            <v>40917478</v>
          </cell>
          <cell r="J1531" t="str">
            <v>FU</v>
          </cell>
          <cell r="K1531" t="str">
            <v>MARIA MAGDALENA CEBALLOS HERNANDEZ</v>
          </cell>
          <cell r="L1531" t="str">
            <v>MENSUAL</v>
          </cell>
          <cell r="M1531">
            <v>43465</v>
          </cell>
          <cell r="N1531">
            <v>42730</v>
          </cell>
          <cell r="O1531" t="str">
            <v>COMPRA CATEGORIA C</v>
          </cell>
          <cell r="P1531" t="str">
            <v>VI</v>
          </cell>
          <cell r="Q1531">
            <v>503</v>
          </cell>
          <cell r="R1531" t="str">
            <v>Riohacha</v>
          </cell>
          <cell r="S1531" t="str">
            <v>CGR</v>
          </cell>
        </row>
        <row r="1532">
          <cell r="A1532">
            <v>12104</v>
          </cell>
          <cell r="B1532" t="str">
            <v>Activo</v>
          </cell>
          <cell r="C1532">
            <v>117896634</v>
          </cell>
          <cell r="D1532">
            <v>101055859.20999999</v>
          </cell>
          <cell r="E1532">
            <v>240</v>
          </cell>
          <cell r="F1532">
            <v>504</v>
          </cell>
          <cell r="G1532">
            <v>23</v>
          </cell>
          <cell r="H1532">
            <v>863094</v>
          </cell>
          <cell r="I1532">
            <v>36176954</v>
          </cell>
          <cell r="J1532" t="str">
            <v>FU</v>
          </cell>
          <cell r="K1532" t="str">
            <v>NIDIA STELLA CEBALLOS FORERO</v>
          </cell>
          <cell r="L1532" t="str">
            <v>MENSUAL</v>
          </cell>
          <cell r="M1532">
            <v>43465</v>
          </cell>
          <cell r="N1532">
            <v>42690</v>
          </cell>
          <cell r="O1532" t="str">
            <v>COMPRA  CATEGORIA D</v>
          </cell>
          <cell r="P1532" t="str">
            <v>VI</v>
          </cell>
          <cell r="Q1532">
            <v>504</v>
          </cell>
          <cell r="R1532" t="str">
            <v>Pitalito</v>
          </cell>
          <cell r="S1532" t="str">
            <v>CGR</v>
          </cell>
        </row>
        <row r="1533">
          <cell r="A1533">
            <v>12103</v>
          </cell>
          <cell r="B1533" t="str">
            <v>Activo</v>
          </cell>
          <cell r="C1533">
            <v>78787879</v>
          </cell>
          <cell r="D1533">
            <v>20253947.82</v>
          </cell>
          <cell r="E1533">
            <v>240</v>
          </cell>
          <cell r="F1533">
            <v>503</v>
          </cell>
          <cell r="G1533">
            <v>15</v>
          </cell>
          <cell r="H1533">
            <v>158940</v>
          </cell>
          <cell r="I1533">
            <v>5091717</v>
          </cell>
          <cell r="J1533" t="str">
            <v>FU</v>
          </cell>
          <cell r="K1533" t="str">
            <v>ALEJANDRO DE JESUS CASTRO RAMIREZ</v>
          </cell>
          <cell r="L1533" t="str">
            <v>MENSUAL</v>
          </cell>
          <cell r="M1533">
            <v>43496</v>
          </cell>
          <cell r="N1533">
            <v>42951</v>
          </cell>
          <cell r="O1533" t="str">
            <v>COMPRA CATEGORIA C</v>
          </cell>
          <cell r="P1533" t="str">
            <v>VI</v>
          </cell>
          <cell r="Q1533">
            <v>503</v>
          </cell>
          <cell r="R1533" t="str">
            <v>Valledupar</v>
          </cell>
          <cell r="S1533" t="str">
            <v>CGR</v>
          </cell>
        </row>
        <row r="1534">
          <cell r="A1534">
            <v>12101</v>
          </cell>
          <cell r="B1534" t="str">
            <v>Activo</v>
          </cell>
          <cell r="C1534">
            <v>105336000</v>
          </cell>
          <cell r="D1534">
            <v>56930285.909999996</v>
          </cell>
          <cell r="E1534">
            <v>240</v>
          </cell>
          <cell r="F1534">
            <v>504</v>
          </cell>
          <cell r="G1534">
            <v>47</v>
          </cell>
          <cell r="H1534">
            <v>520509</v>
          </cell>
          <cell r="I1534">
            <v>51667663</v>
          </cell>
          <cell r="J1534" t="str">
            <v>FU</v>
          </cell>
          <cell r="K1534" t="str">
            <v>CLEMENCIA DEL P CASTRO NORMAN</v>
          </cell>
          <cell r="L1534" t="str">
            <v>MENSUAL</v>
          </cell>
          <cell r="M1534">
            <v>43496</v>
          </cell>
          <cell r="N1534">
            <v>41993</v>
          </cell>
          <cell r="O1534" t="str">
            <v>COMPRA  CATEGORIA D</v>
          </cell>
          <cell r="P1534" t="str">
            <v>VI</v>
          </cell>
          <cell r="Q1534">
            <v>504</v>
          </cell>
          <cell r="R1534" t="str">
            <v>Anapoima</v>
          </cell>
          <cell r="S1534" t="str">
            <v>CGR</v>
          </cell>
        </row>
        <row r="1535">
          <cell r="A1535">
            <v>12100</v>
          </cell>
          <cell r="B1535" t="str">
            <v>Activo</v>
          </cell>
          <cell r="C1535">
            <v>110183850</v>
          </cell>
          <cell r="D1535">
            <v>83164769.140000001</v>
          </cell>
          <cell r="E1535">
            <v>240</v>
          </cell>
          <cell r="F1535">
            <v>504</v>
          </cell>
          <cell r="G1535">
            <v>37</v>
          </cell>
          <cell r="H1535">
            <v>735779</v>
          </cell>
          <cell r="I1535">
            <v>19431800</v>
          </cell>
          <cell r="J1535" t="str">
            <v>FU</v>
          </cell>
          <cell r="K1535" t="str">
            <v>JORGE LUIS CASTRO MORALES</v>
          </cell>
          <cell r="L1535" t="str">
            <v>MENSUAL</v>
          </cell>
          <cell r="M1535">
            <v>43465</v>
          </cell>
          <cell r="N1535">
            <v>42268</v>
          </cell>
          <cell r="O1535" t="str">
            <v>COMPRA  CATEGORIA D</v>
          </cell>
          <cell r="P1535" t="str">
            <v>VI</v>
          </cell>
          <cell r="Q1535">
            <v>504</v>
          </cell>
          <cell r="R1535" t="str">
            <v>Bogota</v>
          </cell>
          <cell r="S1535" t="str">
            <v>CGR</v>
          </cell>
        </row>
        <row r="1536">
          <cell r="A1536">
            <v>12099</v>
          </cell>
          <cell r="B1536" t="str">
            <v>Activo</v>
          </cell>
          <cell r="C1536">
            <v>105336000</v>
          </cell>
          <cell r="D1536">
            <v>70397876.090000004</v>
          </cell>
          <cell r="E1536">
            <v>240</v>
          </cell>
          <cell r="F1536">
            <v>504</v>
          </cell>
          <cell r="G1536">
            <v>43</v>
          </cell>
          <cell r="H1536">
            <v>634325</v>
          </cell>
          <cell r="I1536">
            <v>17352660</v>
          </cell>
          <cell r="J1536" t="str">
            <v>FU</v>
          </cell>
          <cell r="K1536" t="str">
            <v>Hernan Castro Gaitan</v>
          </cell>
          <cell r="L1536" t="str">
            <v>MENSUAL</v>
          </cell>
          <cell r="M1536">
            <v>43465</v>
          </cell>
          <cell r="N1536">
            <v>42088</v>
          </cell>
          <cell r="O1536" t="str">
            <v>COMPRA  CATEGORIA D</v>
          </cell>
          <cell r="P1536" t="str">
            <v>VI</v>
          </cell>
          <cell r="Q1536">
            <v>504</v>
          </cell>
          <cell r="R1536" t="str">
            <v>Villavicencio</v>
          </cell>
          <cell r="S1536" t="str">
            <v>CGR</v>
          </cell>
        </row>
        <row r="1537">
          <cell r="A1537">
            <v>12097</v>
          </cell>
          <cell r="B1537" t="str">
            <v>Activo</v>
          </cell>
          <cell r="C1537">
            <v>118560400</v>
          </cell>
          <cell r="D1537">
            <v>73315922.319999993</v>
          </cell>
          <cell r="E1537">
            <v>216</v>
          </cell>
          <cell r="F1537">
            <v>505</v>
          </cell>
          <cell r="G1537">
            <v>132</v>
          </cell>
          <cell r="H1537">
            <v>1174285</v>
          </cell>
          <cell r="I1537">
            <v>20410942</v>
          </cell>
          <cell r="J1537" t="str">
            <v>FU</v>
          </cell>
          <cell r="K1537" t="str">
            <v>EUGENIA CASTRO CASTRO</v>
          </cell>
          <cell r="L1537" t="str">
            <v>MENSUAL</v>
          </cell>
          <cell r="M1537">
            <v>43465</v>
          </cell>
          <cell r="N1537">
            <v>42214</v>
          </cell>
          <cell r="O1537" t="str">
            <v>COMPRA CATEGORIA E</v>
          </cell>
          <cell r="P1537" t="str">
            <v>VI</v>
          </cell>
          <cell r="Q1537">
            <v>505</v>
          </cell>
          <cell r="R1537" t="str">
            <v>Bogota</v>
          </cell>
          <cell r="S1537" t="str">
            <v>CGR</v>
          </cell>
        </row>
        <row r="1538">
          <cell r="A1538">
            <v>12093</v>
          </cell>
          <cell r="B1538" t="str">
            <v>Activo</v>
          </cell>
          <cell r="C1538">
            <v>105336000</v>
          </cell>
          <cell r="D1538">
            <v>46545288</v>
          </cell>
          <cell r="E1538">
            <v>240</v>
          </cell>
          <cell r="F1538">
            <v>504</v>
          </cell>
          <cell r="G1538">
            <v>123</v>
          </cell>
          <cell r="H1538">
            <v>576692</v>
          </cell>
          <cell r="I1538">
            <v>51644109</v>
          </cell>
          <cell r="J1538" t="str">
            <v>FU</v>
          </cell>
          <cell r="K1538" t="str">
            <v>MIRYAM YOLANDA CASTILLO DIAZ</v>
          </cell>
          <cell r="L1538" t="str">
            <v>MENSUAL</v>
          </cell>
          <cell r="M1538">
            <v>43465</v>
          </cell>
          <cell r="N1538">
            <v>42053</v>
          </cell>
          <cell r="O1538" t="str">
            <v>COMPRA  CATEGORIA D</v>
          </cell>
          <cell r="P1538" t="str">
            <v>VI</v>
          </cell>
          <cell r="Q1538">
            <v>504</v>
          </cell>
          <cell r="R1538" t="str">
            <v>Bogota</v>
          </cell>
          <cell r="S1538" t="str">
            <v>CGR</v>
          </cell>
        </row>
        <row r="1539">
          <cell r="A1539">
            <v>12092</v>
          </cell>
          <cell r="B1539" t="str">
            <v>Activo</v>
          </cell>
          <cell r="C1539">
            <v>105336000</v>
          </cell>
          <cell r="D1539">
            <v>74595361.430000007</v>
          </cell>
          <cell r="E1539">
            <v>240</v>
          </cell>
          <cell r="F1539">
            <v>504</v>
          </cell>
          <cell r="G1539">
            <v>41</v>
          </cell>
          <cell r="H1539">
            <v>667656</v>
          </cell>
          <cell r="I1539">
            <v>51698978</v>
          </cell>
          <cell r="J1539" t="str">
            <v>FU</v>
          </cell>
          <cell r="K1539" t="str">
            <v>Yaneth Castillejo Diaz</v>
          </cell>
          <cell r="L1539" t="str">
            <v>MENSUAL</v>
          </cell>
          <cell r="M1539">
            <v>43465</v>
          </cell>
          <cell r="N1539">
            <v>42144</v>
          </cell>
          <cell r="O1539" t="str">
            <v>COMPRA  CATEGORIA D</v>
          </cell>
          <cell r="P1539" t="str">
            <v>VI</v>
          </cell>
          <cell r="Q1539">
            <v>504</v>
          </cell>
          <cell r="R1539" t="str">
            <v>Bogota</v>
          </cell>
          <cell r="S1539" t="str">
            <v>CGR</v>
          </cell>
        </row>
        <row r="1540">
          <cell r="A1540">
            <v>12089</v>
          </cell>
          <cell r="B1540" t="str">
            <v>Activo</v>
          </cell>
          <cell r="C1540">
            <v>126149607</v>
          </cell>
          <cell r="D1540">
            <v>108080916.87</v>
          </cell>
          <cell r="E1540">
            <v>240</v>
          </cell>
          <cell r="F1540">
            <v>504</v>
          </cell>
          <cell r="G1540">
            <v>11</v>
          </cell>
          <cell r="H1540">
            <v>900606</v>
          </cell>
          <cell r="I1540">
            <v>79307046</v>
          </cell>
          <cell r="J1540" t="str">
            <v>FU</v>
          </cell>
          <cell r="K1540" t="str">
            <v>WILLIAM E CASTAÑEDA SAENZ</v>
          </cell>
          <cell r="L1540" t="str">
            <v>MENSUAL</v>
          </cell>
          <cell r="M1540">
            <v>43465</v>
          </cell>
          <cell r="N1540">
            <v>43053</v>
          </cell>
          <cell r="O1540" t="str">
            <v>COMPRA  CATEGORIA D</v>
          </cell>
          <cell r="P1540" t="str">
            <v>VI</v>
          </cell>
          <cell r="Q1540">
            <v>504</v>
          </cell>
          <cell r="R1540" t="str">
            <v>Bogota</v>
          </cell>
          <cell r="S1540" t="str">
            <v>CGR</v>
          </cell>
        </row>
        <row r="1541">
          <cell r="A1541">
            <v>12084</v>
          </cell>
          <cell r="B1541" t="str">
            <v>Activo</v>
          </cell>
          <cell r="C1541">
            <v>105336000</v>
          </cell>
          <cell r="D1541">
            <v>68411746.120000005</v>
          </cell>
          <cell r="E1541">
            <v>240</v>
          </cell>
          <cell r="F1541">
            <v>504</v>
          </cell>
          <cell r="G1541">
            <v>94</v>
          </cell>
          <cell r="H1541">
            <v>728359</v>
          </cell>
          <cell r="I1541">
            <v>51638063</v>
          </cell>
          <cell r="J1541" t="str">
            <v>FU</v>
          </cell>
          <cell r="K1541" t="str">
            <v>CLAUDIA RITA CASALLAS MARTINEZ</v>
          </cell>
          <cell r="L1541" t="str">
            <v>MENSUAL</v>
          </cell>
          <cell r="M1541">
            <v>43465</v>
          </cell>
          <cell r="N1541">
            <v>42108</v>
          </cell>
          <cell r="O1541" t="str">
            <v>COMPRA  CATEGORIA D</v>
          </cell>
          <cell r="P1541" t="str">
            <v>VI</v>
          </cell>
          <cell r="Q1541">
            <v>504</v>
          </cell>
          <cell r="R1541" t="str">
            <v>Flandes</v>
          </cell>
          <cell r="S1541" t="str">
            <v>CGR</v>
          </cell>
        </row>
        <row r="1542">
          <cell r="A1542">
            <v>12081</v>
          </cell>
          <cell r="B1542" t="str">
            <v>Activo</v>
          </cell>
          <cell r="C1542">
            <v>117896634</v>
          </cell>
          <cell r="D1542">
            <v>89352419.909999996</v>
          </cell>
          <cell r="E1542">
            <v>240</v>
          </cell>
          <cell r="F1542">
            <v>504</v>
          </cell>
          <cell r="G1542">
            <v>25</v>
          </cell>
          <cell r="H1542">
            <v>768872</v>
          </cell>
          <cell r="I1542">
            <v>63329599</v>
          </cell>
          <cell r="J1542" t="str">
            <v>FU</v>
          </cell>
          <cell r="K1542" t="str">
            <v>MONICA CECILIA CARVAJAL ACEVEDO</v>
          </cell>
          <cell r="L1542" t="str">
            <v>MENSUAL</v>
          </cell>
          <cell r="M1542">
            <v>43465</v>
          </cell>
          <cell r="N1542">
            <v>42627</v>
          </cell>
          <cell r="O1542" t="str">
            <v>COMPRA  CATEGORIA D</v>
          </cell>
          <cell r="P1542" t="str">
            <v>VI</v>
          </cell>
          <cell r="Q1542">
            <v>504</v>
          </cell>
          <cell r="R1542" t="str">
            <v>Bucaramanga</v>
          </cell>
          <cell r="S1542" t="str">
            <v>CGR</v>
          </cell>
        </row>
        <row r="1543">
          <cell r="A1543">
            <v>12078</v>
          </cell>
          <cell r="B1543" t="str">
            <v>Activo</v>
          </cell>
          <cell r="C1543">
            <v>117896634</v>
          </cell>
          <cell r="D1543">
            <v>64510966.740000002</v>
          </cell>
          <cell r="E1543">
            <v>240</v>
          </cell>
          <cell r="F1543">
            <v>504</v>
          </cell>
          <cell r="G1543">
            <v>24</v>
          </cell>
          <cell r="H1543">
            <v>560486</v>
          </cell>
          <cell r="I1543">
            <v>51615547</v>
          </cell>
          <cell r="J1543" t="str">
            <v>FU</v>
          </cell>
          <cell r="K1543" t="str">
            <v>ARACELYS MARIA CARRILLO GUARDIAZ</v>
          </cell>
          <cell r="L1543" t="str">
            <v>MENSUAL</v>
          </cell>
          <cell r="M1543">
            <v>43465</v>
          </cell>
          <cell r="N1543">
            <v>42657</v>
          </cell>
          <cell r="O1543" t="str">
            <v>COMPRA  CATEGORIA D</v>
          </cell>
          <cell r="P1543" t="str">
            <v>VI</v>
          </cell>
          <cell r="Q1543">
            <v>504</v>
          </cell>
          <cell r="R1543" t="str">
            <v>Barranquilla</v>
          </cell>
          <cell r="S1543" t="str">
            <v>CGR</v>
          </cell>
        </row>
        <row r="1544">
          <cell r="A1544">
            <v>12076</v>
          </cell>
          <cell r="B1544" t="str">
            <v>Activo</v>
          </cell>
          <cell r="C1544">
            <v>113344000</v>
          </cell>
          <cell r="D1544">
            <v>57314839.329999998</v>
          </cell>
          <cell r="E1544">
            <v>216</v>
          </cell>
          <cell r="F1544">
            <v>505</v>
          </cell>
          <cell r="G1544">
            <v>44</v>
          </cell>
          <cell r="H1544">
            <v>590558</v>
          </cell>
          <cell r="I1544">
            <v>23493430</v>
          </cell>
          <cell r="J1544" t="str">
            <v>FU</v>
          </cell>
          <cell r="K1544" t="str">
            <v>ROSA CRISTINA CARO CARO</v>
          </cell>
          <cell r="L1544" t="str">
            <v>MENSUAL</v>
          </cell>
          <cell r="M1544">
            <v>43465</v>
          </cell>
          <cell r="N1544">
            <v>42053</v>
          </cell>
          <cell r="O1544" t="str">
            <v>COMPRA CATEGORIA E</v>
          </cell>
          <cell r="P1544" t="str">
            <v>VI</v>
          </cell>
          <cell r="Q1544">
            <v>505</v>
          </cell>
          <cell r="R1544" t="str">
            <v>Bogota</v>
          </cell>
          <cell r="S1544" t="str">
            <v>CGR</v>
          </cell>
        </row>
        <row r="1545">
          <cell r="A1545">
            <v>12068</v>
          </cell>
          <cell r="B1545" t="str">
            <v>Activo</v>
          </cell>
          <cell r="C1545">
            <v>51983974</v>
          </cell>
          <cell r="D1545">
            <v>37736739.159999996</v>
          </cell>
          <cell r="E1545">
            <v>240</v>
          </cell>
          <cell r="F1545">
            <v>509</v>
          </cell>
          <cell r="G1545">
            <v>35</v>
          </cell>
          <cell r="H1545">
            <v>291521</v>
          </cell>
          <cell r="I1545">
            <v>64546927</v>
          </cell>
          <cell r="J1545" t="str">
            <v>FU</v>
          </cell>
          <cell r="K1545" t="str">
            <v>MARIA JOSEFINA CAMPOS ATENCIA</v>
          </cell>
          <cell r="L1545" t="str">
            <v>MENSUAL</v>
          </cell>
          <cell r="M1545">
            <v>43496</v>
          </cell>
          <cell r="N1545">
            <v>42366</v>
          </cell>
          <cell r="O1545" t="str">
            <v>LIBERACION CATEGORIA C</v>
          </cell>
          <cell r="P1545" t="str">
            <v>VI</v>
          </cell>
          <cell r="Q1545">
            <v>509</v>
          </cell>
          <cell r="R1545" t="str">
            <v>Sincelejo</v>
          </cell>
          <cell r="S1545" t="str">
            <v>CGR</v>
          </cell>
        </row>
        <row r="1546">
          <cell r="A1546">
            <v>12065</v>
          </cell>
          <cell r="B1546" t="str">
            <v>Activo</v>
          </cell>
          <cell r="C1546">
            <v>87878788</v>
          </cell>
          <cell r="D1546">
            <v>39546622.280000001</v>
          </cell>
          <cell r="E1546">
            <v>240</v>
          </cell>
          <cell r="F1546">
            <v>388</v>
          </cell>
          <cell r="G1546">
            <v>170</v>
          </cell>
          <cell r="H1546">
            <v>711642</v>
          </cell>
          <cell r="I1546">
            <v>51564526</v>
          </cell>
          <cell r="J1546" t="str">
            <v>FU</v>
          </cell>
          <cell r="K1546" t="str">
            <v>MARLENY CALLEJAS AVILA</v>
          </cell>
          <cell r="L1546" t="str">
            <v>MENSUAL</v>
          </cell>
          <cell r="M1546">
            <v>43465</v>
          </cell>
          <cell r="N1546">
            <v>41569</v>
          </cell>
          <cell r="O1546" t="str">
            <v>COMPRA  CATEGORIA D</v>
          </cell>
          <cell r="P1546" t="str">
            <v>VI</v>
          </cell>
          <cell r="Q1546">
            <v>388</v>
          </cell>
          <cell r="R1546" t="str">
            <v>Bogota</v>
          </cell>
          <cell r="S1546" t="str">
            <v>CGR</v>
          </cell>
        </row>
        <row r="1547">
          <cell r="A1547">
            <v>12062</v>
          </cell>
          <cell r="B1547" t="str">
            <v>Activo</v>
          </cell>
          <cell r="C1547">
            <v>105336000</v>
          </cell>
          <cell r="D1547">
            <v>53787535.670000002</v>
          </cell>
          <cell r="E1547">
            <v>240</v>
          </cell>
          <cell r="F1547">
            <v>510</v>
          </cell>
          <cell r="G1547">
            <v>47</v>
          </cell>
          <cell r="H1547">
            <v>492798</v>
          </cell>
          <cell r="I1547">
            <v>12990081</v>
          </cell>
          <cell r="J1547" t="str">
            <v>FU</v>
          </cell>
          <cell r="K1547" t="str">
            <v>Omar Ernesto Caicedo Insuasty</v>
          </cell>
          <cell r="L1547" t="str">
            <v>MENSUAL</v>
          </cell>
          <cell r="M1547">
            <v>43496</v>
          </cell>
          <cell r="N1547">
            <v>41983</v>
          </cell>
          <cell r="O1547" t="str">
            <v>LIBERACION  CATEGORIA D</v>
          </cell>
          <cell r="P1547" t="str">
            <v>VI</v>
          </cell>
          <cell r="Q1547">
            <v>510</v>
          </cell>
          <cell r="R1547" t="str">
            <v>Pasto</v>
          </cell>
          <cell r="S1547" t="str">
            <v>CGR</v>
          </cell>
        </row>
        <row r="1548">
          <cell r="A1548">
            <v>12061</v>
          </cell>
          <cell r="B1548" t="str">
            <v>Activo</v>
          </cell>
          <cell r="C1548">
            <v>82079546</v>
          </cell>
          <cell r="D1548">
            <v>56834827.850000001</v>
          </cell>
          <cell r="E1548">
            <v>240</v>
          </cell>
          <cell r="F1548">
            <v>510</v>
          </cell>
          <cell r="G1548">
            <v>20</v>
          </cell>
          <cell r="H1548">
            <v>485960</v>
          </cell>
          <cell r="I1548">
            <v>28015895</v>
          </cell>
          <cell r="J1548" t="str">
            <v>FU</v>
          </cell>
          <cell r="K1548" t="str">
            <v>CONCEPCION CAICEDO GUERRERO</v>
          </cell>
          <cell r="L1548" t="str">
            <v>MENSUAL</v>
          </cell>
          <cell r="M1548">
            <v>43465</v>
          </cell>
          <cell r="N1548">
            <v>42772</v>
          </cell>
          <cell r="O1548" t="str">
            <v>LIBERACION  CATEGORIA D</v>
          </cell>
          <cell r="P1548" t="str">
            <v>VI</v>
          </cell>
          <cell r="Q1548">
            <v>510</v>
          </cell>
          <cell r="R1548" t="str">
            <v>Bucaramanga</v>
          </cell>
          <cell r="S1548" t="str">
            <v>CGR</v>
          </cell>
        </row>
        <row r="1549">
          <cell r="A1549">
            <v>12060</v>
          </cell>
          <cell r="B1549" t="str">
            <v>Activo</v>
          </cell>
          <cell r="C1549">
            <v>110183850</v>
          </cell>
          <cell r="D1549">
            <v>78775413.450000003</v>
          </cell>
          <cell r="E1549">
            <v>240</v>
          </cell>
          <cell r="F1549">
            <v>504</v>
          </cell>
          <cell r="G1549">
            <v>35</v>
          </cell>
          <cell r="H1549">
            <v>694625</v>
          </cell>
          <cell r="I1549">
            <v>23560666</v>
          </cell>
          <cell r="J1549" t="str">
            <v>FU</v>
          </cell>
          <cell r="K1549" t="str">
            <v>MARY CONSUELO CABRERA SALCEDO</v>
          </cell>
          <cell r="L1549" t="str">
            <v>MENSUAL</v>
          </cell>
          <cell r="M1549">
            <v>43465</v>
          </cell>
          <cell r="N1549">
            <v>42332</v>
          </cell>
          <cell r="O1549" t="str">
            <v>COMPRA  CATEGORIA D</v>
          </cell>
          <cell r="P1549" t="str">
            <v>VI</v>
          </cell>
          <cell r="Q1549">
            <v>504</v>
          </cell>
          <cell r="R1549" t="str">
            <v>Bogota</v>
          </cell>
          <cell r="S1549" t="str">
            <v>CGR</v>
          </cell>
        </row>
        <row r="1550">
          <cell r="A1550">
            <v>12057</v>
          </cell>
          <cell r="B1550" t="str">
            <v>Activo</v>
          </cell>
          <cell r="C1550">
            <v>77218848</v>
          </cell>
          <cell r="D1550">
            <v>64118457.899999999</v>
          </cell>
          <cell r="E1550">
            <v>240</v>
          </cell>
          <cell r="F1550">
            <v>503</v>
          </cell>
          <cell r="G1550">
            <v>26</v>
          </cell>
          <cell r="H1550">
            <v>481116</v>
          </cell>
          <cell r="I1550">
            <v>35509659</v>
          </cell>
          <cell r="J1550" t="str">
            <v>FU</v>
          </cell>
          <cell r="K1550" t="str">
            <v>MARIA VICTORIA CABEZAS BENAVIDES</v>
          </cell>
          <cell r="L1550" t="str">
            <v>MENSUAL</v>
          </cell>
          <cell r="M1550">
            <v>43465</v>
          </cell>
          <cell r="N1550">
            <v>42592</v>
          </cell>
          <cell r="O1550" t="str">
            <v>COMPRA CATEGORIA C</v>
          </cell>
          <cell r="P1550" t="str">
            <v>VI</v>
          </cell>
          <cell r="Q1550">
            <v>503</v>
          </cell>
          <cell r="R1550" t="str">
            <v>Bogota</v>
          </cell>
          <cell r="S1550" t="str">
            <v>CGR</v>
          </cell>
        </row>
        <row r="1551">
          <cell r="A1551">
            <v>12054</v>
          </cell>
          <cell r="B1551" t="str">
            <v>Activo</v>
          </cell>
          <cell r="C1551">
            <v>105336000</v>
          </cell>
          <cell r="D1551">
            <v>45297533.729999997</v>
          </cell>
          <cell r="E1551">
            <v>240</v>
          </cell>
          <cell r="F1551">
            <v>504</v>
          </cell>
          <cell r="G1551">
            <v>42</v>
          </cell>
          <cell r="H1551">
            <v>413733</v>
          </cell>
          <cell r="I1551">
            <v>79258092</v>
          </cell>
          <cell r="J1551" t="str">
            <v>FU</v>
          </cell>
          <cell r="K1551" t="str">
            <v>EDUARDO BURGOS VICTOR</v>
          </cell>
          <cell r="L1551" t="str">
            <v>MENSUAL</v>
          </cell>
          <cell r="M1551">
            <v>43465</v>
          </cell>
          <cell r="N1551">
            <v>42116</v>
          </cell>
          <cell r="O1551" t="str">
            <v>COMPRA  CATEGORIA D</v>
          </cell>
          <cell r="P1551" t="str">
            <v>VI</v>
          </cell>
          <cell r="Q1551">
            <v>504</v>
          </cell>
          <cell r="R1551" t="str">
            <v>Bogota</v>
          </cell>
          <cell r="S1551" t="str">
            <v>CGR</v>
          </cell>
        </row>
        <row r="1552">
          <cell r="A1552">
            <v>12051</v>
          </cell>
          <cell r="B1552" t="str">
            <v>Activo</v>
          </cell>
          <cell r="C1552">
            <v>110183850</v>
          </cell>
          <cell r="D1552">
            <v>69594804.180000007</v>
          </cell>
          <cell r="E1552">
            <v>240</v>
          </cell>
          <cell r="F1552">
            <v>504</v>
          </cell>
          <cell r="G1552">
            <v>39</v>
          </cell>
          <cell r="H1552">
            <v>621907</v>
          </cell>
          <cell r="I1552">
            <v>79271240</v>
          </cell>
          <cell r="J1552" t="str">
            <v>FU</v>
          </cell>
          <cell r="K1552" t="str">
            <v>RICARDO ALFONSO BUENO AARON</v>
          </cell>
          <cell r="L1552" t="str">
            <v>MENSUAL</v>
          </cell>
          <cell r="M1552">
            <v>43496</v>
          </cell>
          <cell r="N1552">
            <v>42222</v>
          </cell>
          <cell r="O1552" t="str">
            <v>COMPRA  CATEGORIA D</v>
          </cell>
          <cell r="P1552" t="str">
            <v>VI</v>
          </cell>
          <cell r="Q1552">
            <v>504</v>
          </cell>
          <cell r="R1552" t="str">
            <v>Valledupar</v>
          </cell>
          <cell r="S1552" t="str">
            <v>CGR</v>
          </cell>
        </row>
        <row r="1553">
          <cell r="A1553">
            <v>12050</v>
          </cell>
          <cell r="B1553" t="str">
            <v>Activo</v>
          </cell>
          <cell r="C1553">
            <v>118560400</v>
          </cell>
          <cell r="D1553">
            <v>82844362.010000005</v>
          </cell>
          <cell r="E1553">
            <v>216</v>
          </cell>
          <cell r="F1553">
            <v>505</v>
          </cell>
          <cell r="G1553">
            <v>32</v>
          </cell>
          <cell r="H1553">
            <v>818728</v>
          </cell>
          <cell r="I1553">
            <v>40913246</v>
          </cell>
          <cell r="J1553" t="str">
            <v>FU</v>
          </cell>
          <cell r="K1553" t="str">
            <v>ELVIS LORENA BRITO CAMPO</v>
          </cell>
          <cell r="L1553" t="str">
            <v>MENSUAL</v>
          </cell>
          <cell r="M1553">
            <v>43465</v>
          </cell>
          <cell r="N1553">
            <v>42423</v>
          </cell>
          <cell r="O1553" t="str">
            <v>COMPRA CATEGORIA E</v>
          </cell>
          <cell r="P1553" t="str">
            <v>VI</v>
          </cell>
          <cell r="Q1553">
            <v>505</v>
          </cell>
          <cell r="R1553" t="str">
            <v>Riohacha</v>
          </cell>
          <cell r="S1553" t="str">
            <v>CGR</v>
          </cell>
        </row>
        <row r="1554">
          <cell r="A1554">
            <v>12046</v>
          </cell>
          <cell r="B1554" t="str">
            <v>Activo</v>
          </cell>
          <cell r="C1554">
            <v>97902468</v>
          </cell>
          <cell r="D1554">
            <v>66029058.350000001</v>
          </cell>
          <cell r="E1554">
            <v>240</v>
          </cell>
          <cell r="F1554">
            <v>504</v>
          </cell>
          <cell r="G1554">
            <v>25</v>
          </cell>
          <cell r="H1554">
            <v>571082</v>
          </cell>
          <cell r="I1554">
            <v>20482942</v>
          </cell>
          <cell r="J1554" t="str">
            <v>FU</v>
          </cell>
          <cell r="K1554" t="str">
            <v>ANA TEMILDA BORBON RINCON</v>
          </cell>
          <cell r="L1554" t="str">
            <v>MENSUAL</v>
          </cell>
          <cell r="M1554">
            <v>43465</v>
          </cell>
          <cell r="N1554">
            <v>42620</v>
          </cell>
          <cell r="O1554" t="str">
            <v>COMPRA  CATEGORIA D</v>
          </cell>
          <cell r="P1554" t="str">
            <v>VI</v>
          </cell>
          <cell r="Q1554">
            <v>504</v>
          </cell>
          <cell r="R1554" t="str">
            <v>Bogota</v>
          </cell>
          <cell r="S1554" t="str">
            <v>CGR</v>
          </cell>
        </row>
        <row r="1555">
          <cell r="A1555">
            <v>12045</v>
          </cell>
          <cell r="B1555" t="str">
            <v>Activo</v>
          </cell>
          <cell r="C1555">
            <v>117896634</v>
          </cell>
          <cell r="D1555">
            <v>95931670.019999996</v>
          </cell>
          <cell r="E1555">
            <v>240</v>
          </cell>
          <cell r="F1555">
            <v>504</v>
          </cell>
          <cell r="G1555">
            <v>24</v>
          </cell>
          <cell r="H1555">
            <v>822159</v>
          </cell>
          <cell r="I1555">
            <v>41642059</v>
          </cell>
          <cell r="J1555" t="str">
            <v>PEN</v>
          </cell>
          <cell r="K1555" t="str">
            <v>LUZ FELISA BONILLA PUENTES</v>
          </cell>
          <cell r="L1555" t="str">
            <v>MENSUAL</v>
          </cell>
          <cell r="M1555">
            <v>43434</v>
          </cell>
          <cell r="N1555">
            <v>42632</v>
          </cell>
          <cell r="O1555" t="str">
            <v>COMPRA  CATEGORIA D</v>
          </cell>
          <cell r="P1555" t="str">
            <v>VI</v>
          </cell>
          <cell r="Q1555">
            <v>504</v>
          </cell>
          <cell r="R1555" t="str">
            <v>Bogota</v>
          </cell>
          <cell r="S1555" t="str">
            <v>CGR</v>
          </cell>
        </row>
        <row r="1556">
          <cell r="A1556">
            <v>12038</v>
          </cell>
          <cell r="B1556" t="str">
            <v>Activo</v>
          </cell>
          <cell r="C1556">
            <v>126149607</v>
          </cell>
          <cell r="D1556">
            <v>112544324.06</v>
          </cell>
          <cell r="E1556">
            <v>240</v>
          </cell>
          <cell r="F1556">
            <v>504</v>
          </cell>
          <cell r="G1556">
            <v>13</v>
          </cell>
          <cell r="H1556">
            <v>941286</v>
          </cell>
          <cell r="I1556">
            <v>65712719</v>
          </cell>
          <cell r="J1556" t="str">
            <v>FU</v>
          </cell>
          <cell r="K1556" t="str">
            <v>STELLA BETANCOURTH BEDOYA</v>
          </cell>
          <cell r="L1556" t="str">
            <v>MENSUAL</v>
          </cell>
          <cell r="M1556">
            <v>43465</v>
          </cell>
          <cell r="N1556">
            <v>43000</v>
          </cell>
          <cell r="O1556" t="str">
            <v>COMPRA  CATEGORIA D</v>
          </cell>
          <cell r="P1556" t="str">
            <v>VI</v>
          </cell>
          <cell r="Q1556">
            <v>504</v>
          </cell>
          <cell r="R1556" t="str">
            <v>Bogota</v>
          </cell>
          <cell r="S1556" t="str">
            <v>CGR</v>
          </cell>
        </row>
        <row r="1557">
          <cell r="A1557">
            <v>12037</v>
          </cell>
          <cell r="B1557" t="str">
            <v>Activo</v>
          </cell>
          <cell r="C1557">
            <v>114449364</v>
          </cell>
          <cell r="D1557">
            <v>96514638.129999995</v>
          </cell>
          <cell r="E1557">
            <v>240</v>
          </cell>
          <cell r="F1557">
            <v>504</v>
          </cell>
          <cell r="G1557">
            <v>24</v>
          </cell>
          <cell r="H1557">
            <v>826884</v>
          </cell>
          <cell r="I1557">
            <v>79696344</v>
          </cell>
          <cell r="J1557" t="str">
            <v>FU</v>
          </cell>
          <cell r="K1557" t="str">
            <v>LUIS ENRIQUE BERNAL RAMIREZ</v>
          </cell>
          <cell r="L1557" t="str">
            <v>MENSUAL</v>
          </cell>
          <cell r="M1557">
            <v>43465</v>
          </cell>
          <cell r="N1557">
            <v>42664</v>
          </cell>
          <cell r="O1557" t="str">
            <v>COMPRA  CATEGORIA D</v>
          </cell>
          <cell r="P1557" t="str">
            <v>VI</v>
          </cell>
          <cell r="Q1557">
            <v>504</v>
          </cell>
          <cell r="R1557" t="str">
            <v>Bogota</v>
          </cell>
          <cell r="S1557" t="str">
            <v>CGR</v>
          </cell>
        </row>
        <row r="1558">
          <cell r="A1558">
            <v>12034</v>
          </cell>
          <cell r="B1558" t="str">
            <v>Activo</v>
          </cell>
          <cell r="C1558">
            <v>89567494</v>
          </cell>
          <cell r="D1558">
            <v>45515270.630000003</v>
          </cell>
          <cell r="E1558">
            <v>240</v>
          </cell>
          <cell r="F1558">
            <v>388</v>
          </cell>
          <cell r="G1558">
            <v>60</v>
          </cell>
          <cell r="H1558">
            <v>434119</v>
          </cell>
          <cell r="I1558">
            <v>43500776</v>
          </cell>
          <cell r="J1558" t="str">
            <v>FU</v>
          </cell>
          <cell r="K1558" t="str">
            <v>LUZ GRASLINE BENAVIDES MIRA</v>
          </cell>
          <cell r="L1558" t="str">
            <v>MENSUAL</v>
          </cell>
          <cell r="M1558">
            <v>43496</v>
          </cell>
          <cell r="N1558">
            <v>41607</v>
          </cell>
          <cell r="O1558" t="str">
            <v>COMPRA  CATEGORIA D</v>
          </cell>
          <cell r="P1558" t="str">
            <v>VI</v>
          </cell>
          <cell r="Q1558">
            <v>388</v>
          </cell>
          <cell r="R1558" t="str">
            <v>Bogota</v>
          </cell>
          <cell r="S1558" t="str">
            <v>CGR</v>
          </cell>
        </row>
        <row r="1559">
          <cell r="A1559">
            <v>12030</v>
          </cell>
          <cell r="B1559" t="str">
            <v>Activo</v>
          </cell>
          <cell r="C1559">
            <v>89567494</v>
          </cell>
          <cell r="D1559">
            <v>29748494.77</v>
          </cell>
          <cell r="E1559">
            <v>240</v>
          </cell>
          <cell r="F1559">
            <v>388</v>
          </cell>
          <cell r="G1559">
            <v>183</v>
          </cell>
          <cell r="H1559">
            <v>635482</v>
          </cell>
          <cell r="I1559">
            <v>40374138</v>
          </cell>
          <cell r="J1559" t="str">
            <v>FU</v>
          </cell>
          <cell r="K1559" t="str">
            <v>ANA DAIREN BEJARANO ROZO</v>
          </cell>
          <cell r="L1559" t="str">
            <v>MENSUAL</v>
          </cell>
          <cell r="M1559">
            <v>43465</v>
          </cell>
          <cell r="N1559">
            <v>41607</v>
          </cell>
          <cell r="O1559" t="str">
            <v>COMPRA  CATEGORIA D</v>
          </cell>
          <cell r="P1559" t="str">
            <v>VI</v>
          </cell>
          <cell r="Q1559">
            <v>388</v>
          </cell>
          <cell r="R1559" t="str">
            <v>Bogota</v>
          </cell>
          <cell r="S1559" t="str">
            <v>CGR</v>
          </cell>
        </row>
        <row r="1560">
          <cell r="A1560">
            <v>12027</v>
          </cell>
          <cell r="B1560" t="str">
            <v>Activo</v>
          </cell>
          <cell r="C1560">
            <v>48048000</v>
          </cell>
          <cell r="D1560">
            <v>32881169.379999999</v>
          </cell>
          <cell r="E1560">
            <v>300</v>
          </cell>
          <cell r="F1560">
            <v>501</v>
          </cell>
          <cell r="G1560">
            <v>40</v>
          </cell>
          <cell r="H1560">
            <v>188006</v>
          </cell>
          <cell r="I1560">
            <v>23741102</v>
          </cell>
          <cell r="J1560" t="str">
            <v>FU</v>
          </cell>
          <cell r="K1560" t="str">
            <v>MARTHA BAYONA ORJUELA</v>
          </cell>
          <cell r="L1560" t="str">
            <v>MENSUAL</v>
          </cell>
          <cell r="M1560">
            <v>43465</v>
          </cell>
          <cell r="N1560">
            <v>42180</v>
          </cell>
          <cell r="O1560" t="str">
            <v>COMPRA CATEGORIA A</v>
          </cell>
          <cell r="P1560" t="str">
            <v>VI</v>
          </cell>
          <cell r="Q1560">
            <v>501</v>
          </cell>
          <cell r="R1560" t="str">
            <v>Yopal</v>
          </cell>
          <cell r="S1560" t="str">
            <v>CGR</v>
          </cell>
        </row>
        <row r="1561">
          <cell r="A1561">
            <v>12018</v>
          </cell>
          <cell r="B1561" t="str">
            <v>Activo</v>
          </cell>
          <cell r="C1561">
            <v>120000000</v>
          </cell>
          <cell r="D1561">
            <v>110303864.23</v>
          </cell>
          <cell r="E1561">
            <v>240</v>
          </cell>
          <cell r="F1561">
            <v>504</v>
          </cell>
          <cell r="G1561">
            <v>59</v>
          </cell>
          <cell r="H1561">
            <v>1030481</v>
          </cell>
          <cell r="I1561">
            <v>27532617</v>
          </cell>
          <cell r="J1561" t="str">
            <v>FU</v>
          </cell>
          <cell r="K1561" t="str">
            <v>MARIA STELLA BACCA ROSERO</v>
          </cell>
          <cell r="L1561" t="str">
            <v>MENSUAL</v>
          </cell>
          <cell r="M1561">
            <v>43496</v>
          </cell>
          <cell r="N1561">
            <v>43137</v>
          </cell>
          <cell r="O1561" t="str">
            <v>COMPRA  CATEGORIA D</v>
          </cell>
          <cell r="P1561" t="str">
            <v>VI</v>
          </cell>
          <cell r="Q1561">
            <v>504</v>
          </cell>
          <cell r="R1561" t="str">
            <v>Bogota</v>
          </cell>
          <cell r="S1561" t="str">
            <v>CGR</v>
          </cell>
        </row>
        <row r="1562">
          <cell r="A1562">
            <v>12017</v>
          </cell>
          <cell r="B1562" t="str">
            <v>Activo</v>
          </cell>
          <cell r="C1562">
            <v>60936876</v>
          </cell>
          <cell r="D1562">
            <v>60936876</v>
          </cell>
          <cell r="E1562">
            <v>300</v>
          </cell>
          <cell r="F1562">
            <v>501</v>
          </cell>
          <cell r="G1562">
            <v>0</v>
          </cell>
          <cell r="H1562">
            <v>313792</v>
          </cell>
          <cell r="I1562">
            <v>51797251</v>
          </cell>
          <cell r="J1562" t="str">
            <v>FU</v>
          </cell>
          <cell r="K1562" t="str">
            <v>LUZ LEIDY AYURE ALBA</v>
          </cell>
          <cell r="L1562" t="str">
            <v>MENSUAL</v>
          </cell>
          <cell r="M1562">
            <v>43465</v>
          </cell>
          <cell r="N1562">
            <v>43378</v>
          </cell>
          <cell r="O1562" t="str">
            <v>COMPRA CATEGORIA A</v>
          </cell>
          <cell r="P1562" t="str">
            <v>VI</v>
          </cell>
          <cell r="Q1562">
            <v>501</v>
          </cell>
          <cell r="R1562" t="str">
            <v>Bogota</v>
          </cell>
          <cell r="S1562" t="str">
            <v>CGR</v>
          </cell>
        </row>
        <row r="1563">
          <cell r="A1563">
            <v>12016</v>
          </cell>
          <cell r="B1563" t="str">
            <v>Activo</v>
          </cell>
          <cell r="C1563">
            <v>117896634</v>
          </cell>
          <cell r="D1563">
            <v>99407075.840000004</v>
          </cell>
          <cell r="E1563">
            <v>240</v>
          </cell>
          <cell r="F1563">
            <v>504</v>
          </cell>
          <cell r="G1563">
            <v>24</v>
          </cell>
          <cell r="H1563">
            <v>851617</v>
          </cell>
          <cell r="I1563">
            <v>39526573</v>
          </cell>
          <cell r="J1563" t="str">
            <v>FU</v>
          </cell>
          <cell r="K1563" t="str">
            <v>LUZ JEANNETH AYALA MARTÍNEZ</v>
          </cell>
          <cell r="L1563" t="str">
            <v>MENSUAL</v>
          </cell>
          <cell r="M1563">
            <v>43496</v>
          </cell>
          <cell r="N1563">
            <v>42690</v>
          </cell>
          <cell r="O1563" t="str">
            <v>COMPRA  CATEGORIA D</v>
          </cell>
          <cell r="P1563" t="str">
            <v>VI</v>
          </cell>
          <cell r="Q1563">
            <v>504</v>
          </cell>
          <cell r="R1563" t="str">
            <v>Bogota</v>
          </cell>
          <cell r="S1563" t="str">
            <v>CGR</v>
          </cell>
        </row>
        <row r="1564">
          <cell r="A1564">
            <v>12014</v>
          </cell>
          <cell r="B1564" t="str">
            <v>Activo</v>
          </cell>
          <cell r="C1564">
            <v>134647287</v>
          </cell>
          <cell r="D1564">
            <v>95010373.599999994</v>
          </cell>
          <cell r="E1564">
            <v>216</v>
          </cell>
          <cell r="F1564">
            <v>505</v>
          </cell>
          <cell r="G1564">
            <v>13</v>
          </cell>
          <cell r="H1564">
            <v>897311</v>
          </cell>
          <cell r="I1564">
            <v>17318396</v>
          </cell>
          <cell r="J1564" t="str">
            <v>FU</v>
          </cell>
          <cell r="K1564" t="str">
            <v>ROBERTO AYA BARRETO</v>
          </cell>
          <cell r="L1564" t="str">
            <v>MENSUAL</v>
          </cell>
          <cell r="M1564">
            <v>43465</v>
          </cell>
          <cell r="N1564">
            <v>42993</v>
          </cell>
          <cell r="O1564" t="str">
            <v>COMPRA CATEGORIA E</v>
          </cell>
          <cell r="P1564" t="str">
            <v>VI</v>
          </cell>
          <cell r="Q1564">
            <v>505</v>
          </cell>
          <cell r="R1564" t="str">
            <v>Villavicencio</v>
          </cell>
          <cell r="S1564" t="str">
            <v>CGR</v>
          </cell>
        </row>
        <row r="1565">
          <cell r="A1565">
            <v>12011</v>
          </cell>
          <cell r="B1565" t="str">
            <v>Activo</v>
          </cell>
          <cell r="C1565">
            <v>105336000</v>
          </cell>
          <cell r="D1565">
            <v>67914659.799999997</v>
          </cell>
          <cell r="E1565">
            <v>240</v>
          </cell>
          <cell r="F1565">
            <v>504</v>
          </cell>
          <cell r="G1565">
            <v>42</v>
          </cell>
          <cell r="H1565">
            <v>611054</v>
          </cell>
          <cell r="I1565">
            <v>39756782</v>
          </cell>
          <cell r="J1565" t="str">
            <v>FU</v>
          </cell>
          <cell r="K1565" t="str">
            <v>Elizabeth Avendaño Amézquita</v>
          </cell>
          <cell r="L1565" t="str">
            <v>MENSUAL</v>
          </cell>
          <cell r="M1565">
            <v>43465</v>
          </cell>
          <cell r="N1565">
            <v>42116</v>
          </cell>
          <cell r="O1565" t="str">
            <v>COMPRA  CATEGORIA D</v>
          </cell>
          <cell r="P1565" t="str">
            <v>VI</v>
          </cell>
          <cell r="Q1565">
            <v>504</v>
          </cell>
          <cell r="R1565" t="str">
            <v>Bogota</v>
          </cell>
          <cell r="S1565" t="str">
            <v>CGR</v>
          </cell>
        </row>
        <row r="1566">
          <cell r="A1566">
            <v>12010</v>
          </cell>
          <cell r="B1566" t="str">
            <v>Activo</v>
          </cell>
          <cell r="C1566">
            <v>110183850</v>
          </cell>
          <cell r="D1566">
            <v>81909394.439999998</v>
          </cell>
          <cell r="E1566">
            <v>240</v>
          </cell>
          <cell r="F1566">
            <v>504</v>
          </cell>
          <cell r="G1566">
            <v>29</v>
          </cell>
          <cell r="H1566">
            <v>711503</v>
          </cell>
          <cell r="I1566">
            <v>72145045</v>
          </cell>
          <cell r="J1566" t="str">
            <v>FU</v>
          </cell>
          <cell r="K1566" t="str">
            <v>DAVID ALFONSO ARZUZA PINEDA</v>
          </cell>
          <cell r="L1566" t="str">
            <v>MENSUAL</v>
          </cell>
          <cell r="M1566">
            <v>43465</v>
          </cell>
          <cell r="N1566">
            <v>42501</v>
          </cell>
          <cell r="O1566" t="str">
            <v>COMPRA  CATEGORIA D</v>
          </cell>
          <cell r="P1566" t="str">
            <v>VI</v>
          </cell>
          <cell r="Q1566">
            <v>504</v>
          </cell>
          <cell r="R1566" t="str">
            <v>Barranquilla</v>
          </cell>
          <cell r="S1566" t="str">
            <v>CGR</v>
          </cell>
        </row>
        <row r="1567">
          <cell r="A1567">
            <v>12006</v>
          </cell>
          <cell r="B1567" t="str">
            <v>Activo</v>
          </cell>
          <cell r="C1567">
            <v>118560400</v>
          </cell>
          <cell r="D1567">
            <v>88143652.359999999</v>
          </cell>
          <cell r="E1567">
            <v>216</v>
          </cell>
          <cell r="F1567">
            <v>505</v>
          </cell>
          <cell r="G1567">
            <v>28</v>
          </cell>
          <cell r="H1567">
            <v>860475</v>
          </cell>
          <cell r="I1567">
            <v>92026824</v>
          </cell>
          <cell r="J1567" t="str">
            <v>FU</v>
          </cell>
          <cell r="K1567" t="str">
            <v>EFRAIN MIGUEL ARRIETA CONSUEGRA</v>
          </cell>
          <cell r="L1567" t="str">
            <v>MENSUAL</v>
          </cell>
          <cell r="M1567">
            <v>43465</v>
          </cell>
          <cell r="N1567">
            <v>42549</v>
          </cell>
          <cell r="O1567" t="str">
            <v>COMPRA CATEGORIA E</v>
          </cell>
          <cell r="P1567" t="str">
            <v>VI</v>
          </cell>
          <cell r="Q1567">
            <v>505</v>
          </cell>
          <cell r="R1567" t="str">
            <v>Bogota</v>
          </cell>
          <cell r="S1567" t="str">
            <v>CGR</v>
          </cell>
        </row>
        <row r="1568">
          <cell r="A1568">
            <v>12004</v>
          </cell>
          <cell r="B1568" t="str">
            <v>Activo</v>
          </cell>
          <cell r="C1568">
            <v>111111111</v>
          </cell>
          <cell r="D1568">
            <v>56387615.520000003</v>
          </cell>
          <cell r="E1568">
            <v>216</v>
          </cell>
          <cell r="F1568">
            <v>505</v>
          </cell>
          <cell r="G1568">
            <v>44</v>
          </cell>
          <cell r="H1568">
            <v>580934</v>
          </cell>
          <cell r="I1568">
            <v>30773433</v>
          </cell>
          <cell r="J1568" t="str">
            <v>FU</v>
          </cell>
          <cell r="K1568" t="str">
            <v>Zulma Urania Arnedo Aya</v>
          </cell>
          <cell r="L1568" t="str">
            <v>MENSUAL</v>
          </cell>
          <cell r="M1568">
            <v>43465</v>
          </cell>
          <cell r="N1568">
            <v>42044</v>
          </cell>
          <cell r="O1568" t="str">
            <v>COMPRA CATEGORIA E</v>
          </cell>
          <cell r="P1568" t="str">
            <v>VI</v>
          </cell>
          <cell r="Q1568">
            <v>505</v>
          </cell>
          <cell r="R1568" t="str">
            <v>Turbaco</v>
          </cell>
          <cell r="S1568" t="str">
            <v>CGR</v>
          </cell>
        </row>
        <row r="1569">
          <cell r="A1569">
            <v>11997</v>
          </cell>
          <cell r="B1569" t="str">
            <v>Activo</v>
          </cell>
          <cell r="C1569">
            <v>105336000</v>
          </cell>
          <cell r="D1569">
            <v>50788355.869999997</v>
          </cell>
          <cell r="E1569">
            <v>240</v>
          </cell>
          <cell r="F1569">
            <v>504</v>
          </cell>
          <cell r="G1569">
            <v>44</v>
          </cell>
          <cell r="H1569">
            <v>463969</v>
          </cell>
          <cell r="I1569">
            <v>79410071</v>
          </cell>
          <cell r="J1569" t="str">
            <v>FU</v>
          </cell>
          <cell r="K1569" t="str">
            <v>JOHN GILBERTO AREVALO GARCIA</v>
          </cell>
          <cell r="L1569" t="str">
            <v>MENSUAL</v>
          </cell>
          <cell r="M1569">
            <v>43465</v>
          </cell>
          <cell r="N1569">
            <v>42053</v>
          </cell>
          <cell r="O1569" t="str">
            <v>COMPRA  CATEGORIA D</v>
          </cell>
          <cell r="P1569" t="str">
            <v>VI</v>
          </cell>
          <cell r="Q1569">
            <v>504</v>
          </cell>
          <cell r="R1569" t="str">
            <v>Bogota</v>
          </cell>
          <cell r="S1569" t="str">
            <v>CGR</v>
          </cell>
        </row>
        <row r="1570">
          <cell r="A1570">
            <v>11996</v>
          </cell>
          <cell r="B1570" t="str">
            <v>Activo</v>
          </cell>
          <cell r="C1570">
            <v>53777412</v>
          </cell>
          <cell r="D1570">
            <v>43659662.640000001</v>
          </cell>
          <cell r="E1570">
            <v>300</v>
          </cell>
          <cell r="F1570">
            <v>501</v>
          </cell>
          <cell r="G1570">
            <v>28</v>
          </cell>
          <cell r="H1570">
            <v>240866</v>
          </cell>
          <cell r="I1570">
            <v>30330819</v>
          </cell>
          <cell r="J1570" t="str">
            <v>FU</v>
          </cell>
          <cell r="K1570" t="str">
            <v>ELIZABETH ARENAS MORA</v>
          </cell>
          <cell r="L1570" t="str">
            <v>MENSUAL</v>
          </cell>
          <cell r="M1570">
            <v>43465</v>
          </cell>
          <cell r="N1570">
            <v>42549</v>
          </cell>
          <cell r="O1570" t="str">
            <v>COMPRA CATEGORIA A</v>
          </cell>
          <cell r="P1570" t="str">
            <v>VI</v>
          </cell>
          <cell r="Q1570">
            <v>501</v>
          </cell>
          <cell r="R1570" t="str">
            <v>Manizales</v>
          </cell>
          <cell r="S1570" t="str">
            <v>CGR</v>
          </cell>
        </row>
        <row r="1571">
          <cell r="A1571">
            <v>11995</v>
          </cell>
          <cell r="B1571" t="str">
            <v>Activo</v>
          </cell>
          <cell r="C1571">
            <v>110183850</v>
          </cell>
          <cell r="D1571">
            <v>82116312.129999995</v>
          </cell>
          <cell r="E1571">
            <v>240</v>
          </cell>
          <cell r="F1571">
            <v>504</v>
          </cell>
          <cell r="G1571">
            <v>38</v>
          </cell>
          <cell r="H1571">
            <v>728519</v>
          </cell>
          <cell r="I1571">
            <v>79857447</v>
          </cell>
          <cell r="J1571" t="str">
            <v>FU</v>
          </cell>
          <cell r="K1571" t="str">
            <v>CAMILO ERNESTO ARDILA RUBIO</v>
          </cell>
          <cell r="L1571" t="str">
            <v>MENSUAL</v>
          </cell>
          <cell r="M1571">
            <v>43496</v>
          </cell>
          <cell r="N1571">
            <v>42268</v>
          </cell>
          <cell r="O1571" t="str">
            <v>COMPRA  CATEGORIA D</v>
          </cell>
          <cell r="P1571" t="str">
            <v>VI</v>
          </cell>
          <cell r="Q1571">
            <v>504</v>
          </cell>
          <cell r="R1571" t="str">
            <v>Bucaramanga</v>
          </cell>
          <cell r="S1571" t="str">
            <v>CGR</v>
          </cell>
        </row>
        <row r="1572">
          <cell r="A1572">
            <v>11991</v>
          </cell>
          <cell r="B1572" t="str">
            <v>Activo</v>
          </cell>
          <cell r="C1572">
            <v>105336000</v>
          </cell>
          <cell r="D1572">
            <v>56426685.990000002</v>
          </cell>
          <cell r="E1572">
            <v>240</v>
          </cell>
          <cell r="F1572">
            <v>504</v>
          </cell>
          <cell r="G1572">
            <v>124</v>
          </cell>
          <cell r="H1572">
            <v>699168</v>
          </cell>
          <cell r="I1572">
            <v>17950621</v>
          </cell>
          <cell r="J1572" t="str">
            <v>FU</v>
          </cell>
          <cell r="K1572" t="str">
            <v>HUGO O ARCINIEGAS MOLINA</v>
          </cell>
          <cell r="L1572" t="str">
            <v>MENSUAL</v>
          </cell>
          <cell r="M1572">
            <v>43465</v>
          </cell>
          <cell r="N1572">
            <v>42180</v>
          </cell>
          <cell r="O1572" t="str">
            <v>COMPRA  CATEGORIA D</v>
          </cell>
          <cell r="P1572" t="str">
            <v>VI</v>
          </cell>
          <cell r="Q1572">
            <v>504</v>
          </cell>
          <cell r="R1572" t="str">
            <v>Fonseca</v>
          </cell>
          <cell r="S1572" t="str">
            <v>CGR</v>
          </cell>
        </row>
        <row r="1573">
          <cell r="A1573">
            <v>11989</v>
          </cell>
          <cell r="B1573" t="str">
            <v>Activo</v>
          </cell>
          <cell r="C1573">
            <v>105336000</v>
          </cell>
          <cell r="D1573">
            <v>59739047.920000002</v>
          </cell>
          <cell r="E1573">
            <v>240</v>
          </cell>
          <cell r="F1573">
            <v>504</v>
          </cell>
          <cell r="G1573">
            <v>40</v>
          </cell>
          <cell r="H1573">
            <v>537046</v>
          </cell>
          <cell r="I1573">
            <v>41704924</v>
          </cell>
          <cell r="J1573" t="str">
            <v>FU</v>
          </cell>
          <cell r="K1573" t="str">
            <v>Trinidad Arce Perdomo</v>
          </cell>
          <cell r="L1573" t="str">
            <v>MENSUAL</v>
          </cell>
          <cell r="M1573">
            <v>43465</v>
          </cell>
          <cell r="N1573">
            <v>42180</v>
          </cell>
          <cell r="O1573" t="str">
            <v>COMPRA  CATEGORIA D</v>
          </cell>
          <cell r="P1573" t="str">
            <v>VI</v>
          </cell>
          <cell r="Q1573">
            <v>504</v>
          </cell>
          <cell r="R1573" t="str">
            <v>Bogota</v>
          </cell>
          <cell r="S1573" t="str">
            <v>CGR</v>
          </cell>
        </row>
        <row r="1574">
          <cell r="A1574">
            <v>11983</v>
          </cell>
          <cell r="B1574" t="str">
            <v>Activo</v>
          </cell>
          <cell r="C1574">
            <v>98989899</v>
          </cell>
          <cell r="D1574">
            <v>43070688.729999997</v>
          </cell>
          <cell r="E1574">
            <v>216</v>
          </cell>
          <cell r="F1574">
            <v>505</v>
          </cell>
          <cell r="G1574">
            <v>46</v>
          </cell>
          <cell r="H1574">
            <v>449830</v>
          </cell>
          <cell r="I1574">
            <v>21024874</v>
          </cell>
          <cell r="J1574" t="str">
            <v>FU</v>
          </cell>
          <cell r="K1574" t="str">
            <v>RUTH NELLY ALVAREZ PARDO</v>
          </cell>
          <cell r="L1574" t="str">
            <v>MENSUAL</v>
          </cell>
          <cell r="M1574">
            <v>43465</v>
          </cell>
          <cell r="N1574">
            <v>41993</v>
          </cell>
          <cell r="O1574" t="str">
            <v>COMPRA CATEGORIA E</v>
          </cell>
          <cell r="P1574" t="str">
            <v>VI</v>
          </cell>
          <cell r="Q1574">
            <v>505</v>
          </cell>
          <cell r="R1574" t="str">
            <v>Bogota</v>
          </cell>
          <cell r="S1574" t="str">
            <v>CGR</v>
          </cell>
        </row>
        <row r="1575">
          <cell r="A1575">
            <v>11982</v>
          </cell>
          <cell r="B1575" t="str">
            <v>Activo</v>
          </cell>
          <cell r="C1575">
            <v>134669150</v>
          </cell>
          <cell r="D1575">
            <v>67358234.450000003</v>
          </cell>
          <cell r="E1575">
            <v>216</v>
          </cell>
          <cell r="F1575">
            <v>506</v>
          </cell>
          <cell r="G1575">
            <v>40</v>
          </cell>
          <cell r="H1575">
            <v>723774</v>
          </cell>
          <cell r="I1575">
            <v>71595632</v>
          </cell>
          <cell r="J1575" t="str">
            <v>FU</v>
          </cell>
          <cell r="K1575" t="str">
            <v>guillermo leon alvarez gutierrez</v>
          </cell>
          <cell r="L1575" t="str">
            <v>MENSUAL</v>
          </cell>
          <cell r="M1575">
            <v>43465</v>
          </cell>
          <cell r="N1575">
            <v>42180</v>
          </cell>
          <cell r="O1575" t="str">
            <v>COMPRA  CATEGORIA F</v>
          </cell>
          <cell r="P1575" t="str">
            <v>VI</v>
          </cell>
          <cell r="Q1575">
            <v>506</v>
          </cell>
          <cell r="R1575" t="str">
            <v>Medellin</v>
          </cell>
          <cell r="S1575" t="str">
            <v>CGR</v>
          </cell>
        </row>
        <row r="1576">
          <cell r="A1576">
            <v>11980</v>
          </cell>
          <cell r="B1576" t="str">
            <v>Activo</v>
          </cell>
          <cell r="C1576">
            <v>110183850</v>
          </cell>
          <cell r="D1576">
            <v>75501060.219999999</v>
          </cell>
          <cell r="E1576">
            <v>240</v>
          </cell>
          <cell r="F1576">
            <v>504</v>
          </cell>
          <cell r="G1576">
            <v>136</v>
          </cell>
          <cell r="H1576">
            <v>1002673</v>
          </cell>
          <cell r="I1576">
            <v>3001663</v>
          </cell>
          <cell r="J1576" t="str">
            <v>FU</v>
          </cell>
          <cell r="K1576" t="str">
            <v>GONZALO HUMBERTO ALVAREZ BENAVIDES</v>
          </cell>
          <cell r="L1576" t="str">
            <v>MENSUAL</v>
          </cell>
          <cell r="M1576">
            <v>43496</v>
          </cell>
          <cell r="N1576">
            <v>42544</v>
          </cell>
          <cell r="O1576" t="str">
            <v>COMPRA  CATEGORIA D</v>
          </cell>
          <cell r="P1576" t="str">
            <v>VI</v>
          </cell>
          <cell r="Q1576">
            <v>504</v>
          </cell>
          <cell r="R1576" t="str">
            <v>Bogota</v>
          </cell>
          <cell r="S1576" t="str">
            <v>CGR</v>
          </cell>
        </row>
        <row r="1577">
          <cell r="A1577">
            <v>11979</v>
          </cell>
          <cell r="B1577" t="str">
            <v>Activo</v>
          </cell>
          <cell r="C1577">
            <v>89567494</v>
          </cell>
          <cell r="D1577">
            <v>46640365.189999998</v>
          </cell>
          <cell r="E1577">
            <v>240</v>
          </cell>
          <cell r="F1577">
            <v>388</v>
          </cell>
          <cell r="G1577">
            <v>61</v>
          </cell>
          <cell r="H1577">
            <v>443857</v>
          </cell>
          <cell r="I1577">
            <v>51677676</v>
          </cell>
          <cell r="J1577" t="str">
            <v>FU</v>
          </cell>
          <cell r="K1577" t="str">
            <v>NUBIA JANNETH ALVARADO BERMUDEZ</v>
          </cell>
          <cell r="L1577" t="str">
            <v>MENSUAL</v>
          </cell>
          <cell r="M1577">
            <v>43496</v>
          </cell>
          <cell r="N1577">
            <v>41578</v>
          </cell>
          <cell r="O1577" t="str">
            <v>COMPRA  CATEGORIA D</v>
          </cell>
          <cell r="P1577" t="str">
            <v>VI</v>
          </cell>
          <cell r="Q1577">
            <v>388</v>
          </cell>
          <cell r="R1577" t="str">
            <v>Bogota</v>
          </cell>
          <cell r="S1577" t="str">
            <v>CGR</v>
          </cell>
        </row>
        <row r="1578">
          <cell r="A1578">
            <v>11978</v>
          </cell>
          <cell r="B1578" t="str">
            <v>Activo</v>
          </cell>
          <cell r="C1578">
            <v>133592382</v>
          </cell>
          <cell r="D1578">
            <v>133346297.34</v>
          </cell>
          <cell r="E1578">
            <v>240</v>
          </cell>
          <cell r="F1578">
            <v>504</v>
          </cell>
          <cell r="G1578">
            <v>1</v>
          </cell>
          <cell r="H1578">
            <v>1086570</v>
          </cell>
          <cell r="I1578">
            <v>13007248</v>
          </cell>
          <cell r="J1578" t="str">
            <v>FU</v>
          </cell>
          <cell r="K1578" t="str">
            <v>JESUS FERNANDO ALMEIDA GARCIA</v>
          </cell>
          <cell r="L1578" t="str">
            <v>MENSUAL</v>
          </cell>
          <cell r="M1578">
            <v>43465</v>
          </cell>
          <cell r="N1578">
            <v>43362</v>
          </cell>
          <cell r="O1578" t="str">
            <v>COMPRA  CATEGORIA D</v>
          </cell>
          <cell r="P1578" t="str">
            <v>VI</v>
          </cell>
          <cell r="Q1578">
            <v>504</v>
          </cell>
          <cell r="R1578" t="str">
            <v>Bogota</v>
          </cell>
          <cell r="S1578" t="str">
            <v>CGR</v>
          </cell>
        </row>
        <row r="1579">
          <cell r="A1579">
            <v>11975</v>
          </cell>
          <cell r="B1579" t="str">
            <v>Activo</v>
          </cell>
          <cell r="C1579">
            <v>113344000</v>
          </cell>
          <cell r="D1579">
            <v>64360264.899999999</v>
          </cell>
          <cell r="E1579">
            <v>216</v>
          </cell>
          <cell r="F1579">
            <v>505</v>
          </cell>
          <cell r="G1579">
            <v>47</v>
          </cell>
          <cell r="H1579">
            <v>664641</v>
          </cell>
          <cell r="I1579">
            <v>41795507</v>
          </cell>
          <cell r="J1579" t="str">
            <v>FU</v>
          </cell>
          <cell r="K1579" t="str">
            <v>RUTH NELSSY ALFONSO ALFEREZ</v>
          </cell>
          <cell r="L1579" t="str">
            <v>MENSUAL</v>
          </cell>
          <cell r="M1579">
            <v>43496</v>
          </cell>
          <cell r="N1579">
            <v>41983</v>
          </cell>
          <cell r="O1579" t="str">
            <v>COMPRA CATEGORIA E</v>
          </cell>
          <cell r="P1579" t="str">
            <v>VI</v>
          </cell>
          <cell r="Q1579">
            <v>505</v>
          </cell>
          <cell r="R1579" t="str">
            <v>Bogota</v>
          </cell>
          <cell r="S1579" t="str">
            <v>CGR</v>
          </cell>
        </row>
        <row r="1580">
          <cell r="A1580">
            <v>11973</v>
          </cell>
          <cell r="B1580" t="str">
            <v>Activo</v>
          </cell>
          <cell r="C1580">
            <v>110183850</v>
          </cell>
          <cell r="D1580">
            <v>85589413.409999996</v>
          </cell>
          <cell r="E1580">
            <v>240</v>
          </cell>
          <cell r="F1580">
            <v>504</v>
          </cell>
          <cell r="G1580">
            <v>34</v>
          </cell>
          <cell r="H1580">
            <v>751245</v>
          </cell>
          <cell r="I1580">
            <v>55151523</v>
          </cell>
          <cell r="J1580" t="str">
            <v>FU</v>
          </cell>
          <cell r="K1580" t="str">
            <v>GLORIA CONSTANZA ALARCON CASTAÑEDA</v>
          </cell>
          <cell r="L1580" t="str">
            <v>MENSUAL</v>
          </cell>
          <cell r="M1580">
            <v>43465</v>
          </cell>
          <cell r="N1580">
            <v>42360</v>
          </cell>
          <cell r="O1580" t="str">
            <v>COMPRA  CATEGORIA D</v>
          </cell>
          <cell r="P1580" t="str">
            <v>VI</v>
          </cell>
          <cell r="Q1580">
            <v>504</v>
          </cell>
          <cell r="R1580" t="str">
            <v>Bogota</v>
          </cell>
          <cell r="S1580" t="str">
            <v>CGR</v>
          </cell>
        </row>
        <row r="1581">
          <cell r="A1581">
            <v>11967</v>
          </cell>
          <cell r="B1581" t="str">
            <v>Activo</v>
          </cell>
          <cell r="C1581">
            <v>104222263</v>
          </cell>
          <cell r="D1581">
            <v>56782842.770000003</v>
          </cell>
          <cell r="E1581">
            <v>240</v>
          </cell>
          <cell r="F1581">
            <v>504</v>
          </cell>
          <cell r="G1581">
            <v>44</v>
          </cell>
          <cell r="H1581">
            <v>516346</v>
          </cell>
          <cell r="I1581">
            <v>6708659</v>
          </cell>
          <cell r="J1581" t="str">
            <v>FU</v>
          </cell>
          <cell r="K1581" t="str">
            <v>LIBARDO AGON JOSE</v>
          </cell>
          <cell r="L1581" t="str">
            <v>MENSUAL</v>
          </cell>
          <cell r="M1581">
            <v>43465</v>
          </cell>
          <cell r="N1581">
            <v>42053</v>
          </cell>
          <cell r="O1581" t="str">
            <v>COMPRA  CATEGORIA D</v>
          </cell>
          <cell r="P1581" t="str">
            <v>VI</v>
          </cell>
          <cell r="Q1581">
            <v>504</v>
          </cell>
          <cell r="R1581" t="str">
            <v>Bucaramanga</v>
          </cell>
          <cell r="S1581" t="str">
            <v>CGR</v>
          </cell>
        </row>
        <row r="1582">
          <cell r="A1582">
            <v>11966</v>
          </cell>
          <cell r="B1582" t="str">
            <v>Activo</v>
          </cell>
          <cell r="C1582">
            <v>89567494</v>
          </cell>
          <cell r="D1582">
            <v>49254851.899999999</v>
          </cell>
          <cell r="E1582">
            <v>240</v>
          </cell>
          <cell r="F1582">
            <v>388</v>
          </cell>
          <cell r="G1582">
            <v>55</v>
          </cell>
          <cell r="H1582">
            <v>459864</v>
          </cell>
          <cell r="I1582">
            <v>51637381</v>
          </cell>
          <cell r="J1582" t="str">
            <v>FU</v>
          </cell>
          <cell r="K1582" t="str">
            <v>MARTHA PATRICIA AFRICANO GONZALEZ</v>
          </cell>
          <cell r="L1582" t="str">
            <v>MENSUAL</v>
          </cell>
          <cell r="M1582">
            <v>43496</v>
          </cell>
          <cell r="N1582">
            <v>41737</v>
          </cell>
          <cell r="O1582" t="str">
            <v>COMPRA  CATEGORIA D</v>
          </cell>
          <cell r="P1582" t="str">
            <v>VI</v>
          </cell>
          <cell r="Q1582">
            <v>388</v>
          </cell>
          <cell r="R1582" t="str">
            <v>Bogota</v>
          </cell>
          <cell r="S1582" t="str">
            <v>CGR</v>
          </cell>
        </row>
        <row r="1583">
          <cell r="A1583">
            <v>11962</v>
          </cell>
          <cell r="B1583" t="str">
            <v>Activo</v>
          </cell>
          <cell r="C1583">
            <v>104891871</v>
          </cell>
          <cell r="D1583">
            <v>39019588.280000001</v>
          </cell>
          <cell r="E1583">
            <v>240</v>
          </cell>
          <cell r="F1583">
            <v>510</v>
          </cell>
          <cell r="G1583">
            <v>48</v>
          </cell>
          <cell r="H1583">
            <v>363439</v>
          </cell>
          <cell r="I1583">
            <v>51794866</v>
          </cell>
          <cell r="J1583" t="str">
            <v>FU</v>
          </cell>
          <cell r="K1583" t="str">
            <v>GRACIELA ROCIO ABRIL CABALLERO</v>
          </cell>
          <cell r="L1583" t="str">
            <v>MENSUAL</v>
          </cell>
          <cell r="M1583">
            <v>43496</v>
          </cell>
          <cell r="N1583">
            <v>41967</v>
          </cell>
          <cell r="O1583" t="str">
            <v>LIBERACION  CATEGORIA D</v>
          </cell>
          <cell r="P1583" t="str">
            <v>VI</v>
          </cell>
          <cell r="Q1583">
            <v>510</v>
          </cell>
          <cell r="R1583" t="str">
            <v>Bogota</v>
          </cell>
          <cell r="S1583" t="str">
            <v>CGR</v>
          </cell>
        </row>
        <row r="1584">
          <cell r="A1584">
            <v>11958</v>
          </cell>
          <cell r="B1584" t="str">
            <v>Activo</v>
          </cell>
          <cell r="C1584">
            <v>61662344</v>
          </cell>
          <cell r="D1584">
            <v>36683361.880000003</v>
          </cell>
          <cell r="E1584">
            <v>240</v>
          </cell>
          <cell r="F1584">
            <v>504</v>
          </cell>
          <cell r="G1584">
            <v>47</v>
          </cell>
          <cell r="H1584">
            <v>334300</v>
          </cell>
          <cell r="I1584">
            <v>51728712</v>
          </cell>
          <cell r="J1584" t="str">
            <v>FU</v>
          </cell>
          <cell r="K1584" t="str">
            <v>LUZ MILA ABAÚNZA CAMACHO</v>
          </cell>
          <cell r="L1584" t="str">
            <v>MENSUAL</v>
          </cell>
          <cell r="M1584">
            <v>43496</v>
          </cell>
          <cell r="N1584">
            <v>41983</v>
          </cell>
          <cell r="O1584" t="str">
            <v>COMPRA  CATEGORIA D</v>
          </cell>
          <cell r="P1584" t="str">
            <v>VI</v>
          </cell>
          <cell r="Q1584">
            <v>504</v>
          </cell>
          <cell r="R1584" t="str">
            <v>Bogota</v>
          </cell>
          <cell r="S1584" t="str">
            <v>CGR</v>
          </cell>
        </row>
        <row r="1585">
          <cell r="A1585">
            <v>11957</v>
          </cell>
          <cell r="B1585" t="str">
            <v>Activo</v>
          </cell>
          <cell r="C1585">
            <v>97472509</v>
          </cell>
          <cell r="D1585">
            <v>53922871.369999997</v>
          </cell>
          <cell r="E1585">
            <v>216</v>
          </cell>
          <cell r="F1585">
            <v>389</v>
          </cell>
          <cell r="G1585">
            <v>60</v>
          </cell>
          <cell r="H1585">
            <v>583048</v>
          </cell>
          <cell r="I1585">
            <v>8706447</v>
          </cell>
          <cell r="J1585" t="str">
            <v>FU</v>
          </cell>
          <cell r="K1585" t="str">
            <v>ELBER RAFAEL ZULETA ARIAS</v>
          </cell>
          <cell r="L1585" t="str">
            <v>MENSUAL</v>
          </cell>
          <cell r="M1585">
            <v>43465</v>
          </cell>
          <cell r="N1585">
            <v>41563</v>
          </cell>
          <cell r="O1585" t="str">
            <v>COMPRA CATEGORIA E</v>
          </cell>
          <cell r="P1585" t="str">
            <v>VI</v>
          </cell>
          <cell r="Q1585">
            <v>389</v>
          </cell>
          <cell r="R1585" t="str">
            <v>Valledupar</v>
          </cell>
          <cell r="S1585" t="str">
            <v>CGR</v>
          </cell>
        </row>
        <row r="1586">
          <cell r="A1586">
            <v>11955</v>
          </cell>
          <cell r="B1586" t="str">
            <v>Activo</v>
          </cell>
          <cell r="C1586">
            <v>96072261</v>
          </cell>
          <cell r="D1586">
            <v>36963546.100000001</v>
          </cell>
          <cell r="E1586">
            <v>216</v>
          </cell>
          <cell r="F1586">
            <v>401</v>
          </cell>
          <cell r="G1586">
            <v>58</v>
          </cell>
          <cell r="H1586">
            <v>403577</v>
          </cell>
          <cell r="I1586">
            <v>52309631</v>
          </cell>
          <cell r="J1586" t="str">
            <v>FU</v>
          </cell>
          <cell r="K1586" t="str">
            <v>LILIANA ANDREA VILLAMIZAR CABRERA</v>
          </cell>
          <cell r="L1586" t="str">
            <v>MENSUAL</v>
          </cell>
          <cell r="M1586">
            <v>43465</v>
          </cell>
          <cell r="N1586">
            <v>41632</v>
          </cell>
          <cell r="O1586" t="str">
            <v>LIBERACION CATEGORIA E</v>
          </cell>
          <cell r="P1586" t="str">
            <v>VI</v>
          </cell>
          <cell r="Q1586">
            <v>401</v>
          </cell>
          <cell r="R1586" t="str">
            <v>Bogota</v>
          </cell>
          <cell r="S1586" t="str">
            <v>CGR</v>
          </cell>
        </row>
        <row r="1587">
          <cell r="A1587">
            <v>11954</v>
          </cell>
          <cell r="B1587" t="str">
            <v>Activo</v>
          </cell>
          <cell r="C1587">
            <v>89567494</v>
          </cell>
          <cell r="D1587">
            <v>45006086.899999999</v>
          </cell>
          <cell r="E1587">
            <v>240</v>
          </cell>
          <cell r="F1587">
            <v>388</v>
          </cell>
          <cell r="G1587">
            <v>59</v>
          </cell>
          <cell r="H1587">
            <v>427603</v>
          </cell>
          <cell r="I1587">
            <v>7698525</v>
          </cell>
          <cell r="J1587" t="str">
            <v>FU</v>
          </cell>
          <cell r="K1587" t="str">
            <v>Carlos Arturo Villamil Peña</v>
          </cell>
          <cell r="L1587" t="str">
            <v>MENSUAL</v>
          </cell>
          <cell r="M1587">
            <v>43465</v>
          </cell>
          <cell r="N1587">
            <v>41590</v>
          </cell>
          <cell r="O1587" t="str">
            <v>COMPRA  CATEGORIA D</v>
          </cell>
          <cell r="P1587" t="str">
            <v>VI</v>
          </cell>
          <cell r="Q1587">
            <v>388</v>
          </cell>
          <cell r="R1587" t="str">
            <v>Neiva</v>
          </cell>
          <cell r="S1587" t="str">
            <v>CGR</v>
          </cell>
        </row>
        <row r="1588">
          <cell r="A1588">
            <v>11953</v>
          </cell>
          <cell r="B1588" t="str">
            <v>Activo</v>
          </cell>
          <cell r="C1588">
            <v>89567494</v>
          </cell>
          <cell r="D1588">
            <v>48366792.82</v>
          </cell>
          <cell r="E1588">
            <v>240</v>
          </cell>
          <cell r="F1588">
            <v>394</v>
          </cell>
          <cell r="G1588">
            <v>62</v>
          </cell>
          <cell r="H1588">
            <v>579007</v>
          </cell>
          <cell r="I1588">
            <v>9976447</v>
          </cell>
          <cell r="J1588" t="str">
            <v>XF</v>
          </cell>
          <cell r="K1588" t="str">
            <v>ALEXANDER VELÁSQUEZ VILLA</v>
          </cell>
          <cell r="L1588" t="str">
            <v>MENSUAL</v>
          </cell>
          <cell r="M1588">
            <v>43465</v>
          </cell>
          <cell r="N1588">
            <v>41498</v>
          </cell>
          <cell r="O1588" t="str">
            <v>EXF-COMPRA  EXFUNC CATEGORIA D</v>
          </cell>
          <cell r="P1588" t="str">
            <v>VI</v>
          </cell>
          <cell r="Q1588">
            <v>394</v>
          </cell>
          <cell r="R1588" t="str">
            <v>Manizales</v>
          </cell>
          <cell r="S1588" t="str">
            <v>EXF</v>
          </cell>
        </row>
        <row r="1589">
          <cell r="A1589">
            <v>11949</v>
          </cell>
          <cell r="B1589" t="str">
            <v>Activo</v>
          </cell>
          <cell r="C1589">
            <v>79500000</v>
          </cell>
          <cell r="D1589">
            <v>31736633.899999999</v>
          </cell>
          <cell r="E1589">
            <v>240</v>
          </cell>
          <cell r="F1589">
            <v>388</v>
          </cell>
          <cell r="G1589">
            <v>47</v>
          </cell>
          <cell r="H1589">
            <v>295123</v>
          </cell>
          <cell r="I1589">
            <v>30509777</v>
          </cell>
          <cell r="J1589" t="str">
            <v>FU</v>
          </cell>
          <cell r="K1589" t="str">
            <v>CAROL VIVIANA VARGAS TORRES</v>
          </cell>
          <cell r="L1589" t="str">
            <v>MENSUAL</v>
          </cell>
          <cell r="M1589">
            <v>43496</v>
          </cell>
          <cell r="N1589">
            <v>41993</v>
          </cell>
          <cell r="O1589" t="str">
            <v>COMPRA  CATEGORIA D</v>
          </cell>
          <cell r="P1589" t="str">
            <v>VI</v>
          </cell>
          <cell r="Q1589">
            <v>388</v>
          </cell>
          <cell r="R1589" t="str">
            <v>Florencia</v>
          </cell>
          <cell r="S1589" t="str">
            <v>CGR</v>
          </cell>
        </row>
        <row r="1590">
          <cell r="A1590">
            <v>11946</v>
          </cell>
          <cell r="B1590" t="str">
            <v>Activo</v>
          </cell>
          <cell r="C1590">
            <v>60568900</v>
          </cell>
          <cell r="D1590">
            <v>44574125.259999998</v>
          </cell>
          <cell r="E1590">
            <v>264</v>
          </cell>
          <cell r="F1590">
            <v>502</v>
          </cell>
          <cell r="G1590">
            <v>27</v>
          </cell>
          <cell r="H1590">
            <v>293262</v>
          </cell>
          <cell r="I1590">
            <v>19350130</v>
          </cell>
          <cell r="J1590" t="str">
            <v>FU</v>
          </cell>
          <cell r="K1590" t="str">
            <v>JAIRO VALERO CHEPOSSKY</v>
          </cell>
          <cell r="L1590" t="str">
            <v>MENSUAL</v>
          </cell>
          <cell r="M1590">
            <v>43465</v>
          </cell>
          <cell r="N1590">
            <v>42569</v>
          </cell>
          <cell r="O1590" t="str">
            <v>COMPRA CATEGORIA B</v>
          </cell>
          <cell r="P1590" t="str">
            <v>VI</v>
          </cell>
          <cell r="Q1590">
            <v>502</v>
          </cell>
          <cell r="R1590" t="str">
            <v>Bogota</v>
          </cell>
          <cell r="S1590" t="str">
            <v>CGR</v>
          </cell>
        </row>
        <row r="1591">
          <cell r="A1591">
            <v>11944</v>
          </cell>
          <cell r="B1591" t="str">
            <v>Activo</v>
          </cell>
          <cell r="C1591">
            <v>63132366</v>
          </cell>
          <cell r="D1591">
            <v>31483720.829999998</v>
          </cell>
          <cell r="E1591">
            <v>240</v>
          </cell>
          <cell r="F1591">
            <v>387</v>
          </cell>
          <cell r="G1591">
            <v>56</v>
          </cell>
          <cell r="H1591">
            <v>262311</v>
          </cell>
          <cell r="I1591">
            <v>53093144</v>
          </cell>
          <cell r="J1591" t="str">
            <v>FU</v>
          </cell>
          <cell r="K1591" t="str">
            <v>ERIKA TORRES CEPEDA</v>
          </cell>
          <cell r="L1591" t="str">
            <v>MENSUAL</v>
          </cell>
          <cell r="M1591">
            <v>43496</v>
          </cell>
          <cell r="N1591">
            <v>41709</v>
          </cell>
          <cell r="O1591" t="str">
            <v>COMPRA CATEGORIA C</v>
          </cell>
          <cell r="P1591" t="str">
            <v>VI</v>
          </cell>
          <cell r="Q1591">
            <v>387</v>
          </cell>
          <cell r="R1591" t="str">
            <v>Bogota</v>
          </cell>
          <cell r="S1591" t="str">
            <v>CGR</v>
          </cell>
        </row>
        <row r="1592">
          <cell r="A1592">
            <v>11943</v>
          </cell>
          <cell r="B1592" t="str">
            <v>Activo</v>
          </cell>
          <cell r="C1592">
            <v>89567494</v>
          </cell>
          <cell r="D1592">
            <v>51868730.039999999</v>
          </cell>
          <cell r="E1592">
            <v>240</v>
          </cell>
          <cell r="F1592">
            <v>388</v>
          </cell>
          <cell r="G1592">
            <v>61</v>
          </cell>
          <cell r="H1592">
            <v>493309</v>
          </cell>
          <cell r="I1592">
            <v>41916251</v>
          </cell>
          <cell r="J1592" t="str">
            <v>FU</v>
          </cell>
          <cell r="K1592" t="str">
            <v>ELIZABETH TORO QUINTERO</v>
          </cell>
          <cell r="L1592" t="str">
            <v>MENSUAL</v>
          </cell>
          <cell r="M1592">
            <v>43465</v>
          </cell>
          <cell r="N1592">
            <v>41535</v>
          </cell>
          <cell r="O1592" t="str">
            <v>COMPRA  CATEGORIA D</v>
          </cell>
          <cell r="P1592" t="str">
            <v>VI</v>
          </cell>
          <cell r="Q1592">
            <v>388</v>
          </cell>
          <cell r="R1592" t="str">
            <v>Armenia</v>
          </cell>
          <cell r="S1592" t="str">
            <v>CGR</v>
          </cell>
        </row>
        <row r="1593">
          <cell r="A1593">
            <v>11942</v>
          </cell>
          <cell r="B1593" t="str">
            <v>Activo</v>
          </cell>
          <cell r="C1593">
            <v>105050505</v>
          </cell>
          <cell r="D1593">
            <v>70477271.409999996</v>
          </cell>
          <cell r="E1593">
            <v>240</v>
          </cell>
          <cell r="F1593">
            <v>504</v>
          </cell>
          <cell r="G1593">
            <v>112</v>
          </cell>
          <cell r="H1593">
            <v>814022</v>
          </cell>
          <cell r="I1593">
            <v>52222969</v>
          </cell>
          <cell r="J1593" t="str">
            <v>FU</v>
          </cell>
          <cell r="K1593" t="str">
            <v>ROSA HELENA TIRADO OCHOA</v>
          </cell>
          <cell r="L1593" t="str">
            <v>MENSUAL</v>
          </cell>
          <cell r="M1593">
            <v>43465</v>
          </cell>
          <cell r="N1593">
            <v>42002</v>
          </cell>
          <cell r="O1593" t="str">
            <v>COMPRA  CATEGORIA D</v>
          </cell>
          <cell r="P1593" t="str">
            <v>VI</v>
          </cell>
          <cell r="Q1593">
            <v>504</v>
          </cell>
          <cell r="R1593" t="str">
            <v>Bogota</v>
          </cell>
          <cell r="S1593" t="str">
            <v>CGR</v>
          </cell>
        </row>
        <row r="1594">
          <cell r="A1594">
            <v>11939</v>
          </cell>
          <cell r="B1594" t="str">
            <v>Activo</v>
          </cell>
          <cell r="C1594">
            <v>62069004</v>
          </cell>
          <cell r="D1594">
            <v>35747495.729999997</v>
          </cell>
          <cell r="E1594">
            <v>240</v>
          </cell>
          <cell r="F1594">
            <v>387</v>
          </cell>
          <cell r="G1594">
            <v>52</v>
          </cell>
          <cell r="H1594">
            <v>293669</v>
          </cell>
          <cell r="I1594">
            <v>79367429</v>
          </cell>
          <cell r="J1594" t="str">
            <v>FU</v>
          </cell>
          <cell r="K1594" t="str">
            <v>WALTER SEGURA NIÑO</v>
          </cell>
          <cell r="L1594" t="str">
            <v>MENSUAL</v>
          </cell>
          <cell r="M1594">
            <v>43465</v>
          </cell>
          <cell r="N1594">
            <v>41796</v>
          </cell>
          <cell r="O1594" t="str">
            <v>COMPRA CATEGORIA C</v>
          </cell>
          <cell r="P1594" t="str">
            <v>VI</v>
          </cell>
          <cell r="Q1594">
            <v>387</v>
          </cell>
          <cell r="R1594" t="str">
            <v>Bogota</v>
          </cell>
          <cell r="S1594" t="str">
            <v>CGR</v>
          </cell>
        </row>
        <row r="1595">
          <cell r="A1595">
            <v>11936</v>
          </cell>
          <cell r="B1595" t="str">
            <v>Activo</v>
          </cell>
          <cell r="C1595">
            <v>97472509</v>
          </cell>
          <cell r="D1595">
            <v>53666800.020000003</v>
          </cell>
          <cell r="E1595">
            <v>216</v>
          </cell>
          <cell r="F1595">
            <v>389</v>
          </cell>
          <cell r="G1595">
            <v>59</v>
          </cell>
          <cell r="H1595">
            <v>579849</v>
          </cell>
          <cell r="I1595">
            <v>79348656</v>
          </cell>
          <cell r="J1595" t="str">
            <v>FU</v>
          </cell>
          <cell r="K1595" t="str">
            <v>John Robert Sanchez Vargas</v>
          </cell>
          <cell r="L1595" t="str">
            <v>MENSUAL</v>
          </cell>
          <cell r="M1595">
            <v>43465</v>
          </cell>
          <cell r="N1595">
            <v>41590</v>
          </cell>
          <cell r="O1595" t="str">
            <v>COMPRA CATEGORIA E</v>
          </cell>
          <cell r="P1595" t="str">
            <v>VI</v>
          </cell>
          <cell r="Q1595">
            <v>389</v>
          </cell>
          <cell r="R1595" t="str">
            <v>Bogota</v>
          </cell>
          <cell r="S1595" t="str">
            <v>CGR</v>
          </cell>
        </row>
        <row r="1596">
          <cell r="A1596">
            <v>11935</v>
          </cell>
          <cell r="B1596" t="str">
            <v>Activo</v>
          </cell>
          <cell r="C1596">
            <v>89567494</v>
          </cell>
          <cell r="D1596">
            <v>50566702.729999997</v>
          </cell>
          <cell r="E1596">
            <v>240</v>
          </cell>
          <cell r="F1596">
            <v>388</v>
          </cell>
          <cell r="G1596">
            <v>60</v>
          </cell>
          <cell r="H1596">
            <v>478486</v>
          </cell>
          <cell r="I1596">
            <v>80002494</v>
          </cell>
          <cell r="J1596" t="str">
            <v>FU</v>
          </cell>
          <cell r="K1596" t="str">
            <v>JOSE JESUS SANCHEZ SANCHEZ</v>
          </cell>
          <cell r="L1596" t="str">
            <v>MENSUAL</v>
          </cell>
          <cell r="M1596">
            <v>43496</v>
          </cell>
          <cell r="N1596">
            <v>41590</v>
          </cell>
          <cell r="O1596" t="str">
            <v>COMPRA  CATEGORIA D</v>
          </cell>
          <cell r="P1596" t="str">
            <v>VI</v>
          </cell>
          <cell r="Q1596">
            <v>388</v>
          </cell>
          <cell r="R1596" t="str">
            <v>Bogota</v>
          </cell>
          <cell r="S1596" t="str">
            <v>CGR</v>
          </cell>
        </row>
        <row r="1597">
          <cell r="A1597">
            <v>11932</v>
          </cell>
          <cell r="B1597" t="str">
            <v>Activo</v>
          </cell>
          <cell r="C1597">
            <v>81166246</v>
          </cell>
          <cell r="D1597">
            <v>46446864.520000003</v>
          </cell>
          <cell r="E1597">
            <v>240</v>
          </cell>
          <cell r="F1597">
            <v>388</v>
          </cell>
          <cell r="G1597">
            <v>62</v>
          </cell>
          <cell r="H1597">
            <v>443238</v>
          </cell>
          <cell r="I1597">
            <v>10136183</v>
          </cell>
          <cell r="J1597" t="str">
            <v>FU</v>
          </cell>
          <cell r="K1597" t="str">
            <v>Ancisar Ruiz Arenas</v>
          </cell>
          <cell r="L1597" t="str">
            <v>MENSUAL</v>
          </cell>
          <cell r="M1597">
            <v>43465</v>
          </cell>
          <cell r="N1597">
            <v>41515</v>
          </cell>
          <cell r="O1597" t="str">
            <v>COMPRA  CATEGORIA D</v>
          </cell>
          <cell r="P1597" t="str">
            <v>VI</v>
          </cell>
          <cell r="Q1597">
            <v>388</v>
          </cell>
          <cell r="R1597" t="str">
            <v>Dos Quebradas</v>
          </cell>
          <cell r="S1597" t="str">
            <v>CGR</v>
          </cell>
        </row>
        <row r="1598">
          <cell r="A1598">
            <v>11931</v>
          </cell>
          <cell r="B1598" t="str">
            <v>Activo</v>
          </cell>
          <cell r="C1598">
            <v>89567494</v>
          </cell>
          <cell r="D1598">
            <v>33872524.469999999</v>
          </cell>
          <cell r="E1598">
            <v>240</v>
          </cell>
          <cell r="F1598">
            <v>388</v>
          </cell>
          <cell r="G1598">
            <v>145</v>
          </cell>
          <cell r="H1598">
            <v>486922</v>
          </cell>
          <cell r="I1598">
            <v>52777714</v>
          </cell>
          <cell r="J1598" t="str">
            <v>FU</v>
          </cell>
          <cell r="K1598" t="str">
            <v>LUISA FERNANDA ROMERO NIETO</v>
          </cell>
          <cell r="L1598" t="str">
            <v>MENSUAL</v>
          </cell>
          <cell r="M1598">
            <v>43465</v>
          </cell>
          <cell r="N1598">
            <v>41785</v>
          </cell>
          <cell r="O1598" t="str">
            <v>COMPRA  CATEGORIA D</v>
          </cell>
          <cell r="P1598" t="str">
            <v>VI</v>
          </cell>
          <cell r="Q1598">
            <v>388</v>
          </cell>
          <cell r="R1598" t="str">
            <v>Bogota</v>
          </cell>
          <cell r="S1598" t="str">
            <v>CGR</v>
          </cell>
        </row>
        <row r="1599">
          <cell r="A1599">
            <v>11930</v>
          </cell>
          <cell r="B1599" t="str">
            <v>Activo</v>
          </cell>
          <cell r="C1599">
            <v>113344000</v>
          </cell>
          <cell r="D1599">
            <v>75287413.620000005</v>
          </cell>
          <cell r="E1599">
            <v>216</v>
          </cell>
          <cell r="F1599">
            <v>505</v>
          </cell>
          <cell r="G1599">
            <v>44</v>
          </cell>
          <cell r="H1599">
            <v>769488</v>
          </cell>
          <cell r="I1599">
            <v>74375145</v>
          </cell>
          <cell r="J1599" t="str">
            <v>FU</v>
          </cell>
          <cell r="K1599" t="str">
            <v>JORGE GABRIEL ROMERO GOMEZ</v>
          </cell>
          <cell r="L1599" t="str">
            <v>MENSUAL</v>
          </cell>
          <cell r="M1599">
            <v>43465</v>
          </cell>
          <cell r="N1599">
            <v>42044</v>
          </cell>
          <cell r="O1599" t="str">
            <v>COMPRA CATEGORIA E</v>
          </cell>
          <cell r="P1599" t="str">
            <v>VI</v>
          </cell>
          <cell r="Q1599">
            <v>505</v>
          </cell>
          <cell r="R1599" t="str">
            <v>Ibague</v>
          </cell>
          <cell r="S1599" t="str">
            <v>CGR</v>
          </cell>
        </row>
        <row r="1600">
          <cell r="A1600">
            <v>11928</v>
          </cell>
          <cell r="B1600" t="str">
            <v>Activo</v>
          </cell>
          <cell r="C1600">
            <v>89567494</v>
          </cell>
          <cell r="D1600">
            <v>48955635.539999999</v>
          </cell>
          <cell r="E1600">
            <v>240</v>
          </cell>
          <cell r="F1600">
            <v>388</v>
          </cell>
          <cell r="G1600">
            <v>55</v>
          </cell>
          <cell r="H1600">
            <v>458955</v>
          </cell>
          <cell r="I1600">
            <v>74372577</v>
          </cell>
          <cell r="J1600" t="str">
            <v>FU</v>
          </cell>
          <cell r="K1600" t="str">
            <v>JOSE ALEXANDER ROJAS SUAREZ</v>
          </cell>
          <cell r="L1600" t="str">
            <v>MENSUAL</v>
          </cell>
          <cell r="M1600">
            <v>43496</v>
          </cell>
          <cell r="N1600">
            <v>41736</v>
          </cell>
          <cell r="O1600" t="str">
            <v>COMPRA  CATEGORIA D</v>
          </cell>
          <cell r="P1600" t="str">
            <v>VI</v>
          </cell>
          <cell r="Q1600">
            <v>388</v>
          </cell>
          <cell r="R1600" t="str">
            <v>Puerto Carreno</v>
          </cell>
          <cell r="S1600" t="str">
            <v>CGR</v>
          </cell>
        </row>
        <row r="1601">
          <cell r="A1601">
            <v>11927</v>
          </cell>
          <cell r="B1601" t="str">
            <v>Activo</v>
          </cell>
          <cell r="C1601">
            <v>89567494</v>
          </cell>
          <cell r="D1601">
            <v>37299676.009999998</v>
          </cell>
          <cell r="E1601">
            <v>240</v>
          </cell>
          <cell r="F1601">
            <v>388</v>
          </cell>
          <cell r="G1601">
            <v>152</v>
          </cell>
          <cell r="H1601">
            <v>565122</v>
          </cell>
          <cell r="I1601">
            <v>52379809</v>
          </cell>
          <cell r="J1601" t="str">
            <v>FU</v>
          </cell>
          <cell r="K1601" t="str">
            <v>TATIANA ROJAS CETINA</v>
          </cell>
          <cell r="L1601" t="str">
            <v>MENSUAL</v>
          </cell>
          <cell r="M1601">
            <v>43465</v>
          </cell>
          <cell r="N1601">
            <v>41607</v>
          </cell>
          <cell r="O1601" t="str">
            <v>COMPRA  CATEGORIA D</v>
          </cell>
          <cell r="P1601" t="str">
            <v>VI</v>
          </cell>
          <cell r="Q1601">
            <v>388</v>
          </cell>
          <cell r="R1601" t="str">
            <v>Bogota</v>
          </cell>
          <cell r="S1601" t="str">
            <v>CGR</v>
          </cell>
        </row>
        <row r="1602">
          <cell r="A1602">
            <v>11926</v>
          </cell>
          <cell r="B1602" t="str">
            <v>Activo</v>
          </cell>
          <cell r="C1602">
            <v>89567494</v>
          </cell>
          <cell r="D1602">
            <v>35402411.859999999</v>
          </cell>
          <cell r="E1602">
            <v>240</v>
          </cell>
          <cell r="F1602">
            <v>388</v>
          </cell>
          <cell r="G1602">
            <v>62</v>
          </cell>
          <cell r="H1602">
            <v>343300</v>
          </cell>
          <cell r="I1602">
            <v>79248826</v>
          </cell>
          <cell r="J1602" t="str">
            <v>FU</v>
          </cell>
          <cell r="K1602" t="str">
            <v>VICTOR HUGO ROJAS CASTELLANOS</v>
          </cell>
          <cell r="L1602" t="str">
            <v>MENSUAL</v>
          </cell>
          <cell r="M1602">
            <v>43465</v>
          </cell>
          <cell r="N1602">
            <v>41513</v>
          </cell>
          <cell r="O1602" t="str">
            <v>COMPRA  CATEGORIA D</v>
          </cell>
          <cell r="P1602" t="str">
            <v>VI</v>
          </cell>
          <cell r="Q1602">
            <v>388</v>
          </cell>
          <cell r="R1602" t="str">
            <v>Bogota</v>
          </cell>
          <cell r="S1602" t="str">
            <v>CGR</v>
          </cell>
        </row>
        <row r="1603">
          <cell r="A1603">
            <v>11923</v>
          </cell>
          <cell r="B1603" t="str">
            <v>Activo</v>
          </cell>
          <cell r="C1603">
            <v>87972858</v>
          </cell>
          <cell r="D1603">
            <v>58246474.049999997</v>
          </cell>
          <cell r="E1603">
            <v>240</v>
          </cell>
          <cell r="F1603">
            <v>400</v>
          </cell>
          <cell r="G1603">
            <v>47</v>
          </cell>
          <cell r="H1603">
            <v>530746</v>
          </cell>
          <cell r="I1603">
            <v>79910043</v>
          </cell>
          <cell r="J1603" t="str">
            <v>FU</v>
          </cell>
          <cell r="K1603" t="str">
            <v>JOSE LUIS RODRIGUEZ PANTOJA</v>
          </cell>
          <cell r="L1603" t="str">
            <v>MENSUAL</v>
          </cell>
          <cell r="M1603">
            <v>43465</v>
          </cell>
          <cell r="N1603">
            <v>41963</v>
          </cell>
          <cell r="O1603" t="str">
            <v>LIBERACION  CATEGORIA D</v>
          </cell>
          <cell r="P1603" t="str">
            <v>VI</v>
          </cell>
          <cell r="Q1603">
            <v>400</v>
          </cell>
          <cell r="R1603" t="str">
            <v>Bogota</v>
          </cell>
          <cell r="S1603" t="str">
            <v>CGR</v>
          </cell>
        </row>
        <row r="1604">
          <cell r="A1604">
            <v>11921</v>
          </cell>
          <cell r="B1604" t="str">
            <v>Activo</v>
          </cell>
          <cell r="C1604">
            <v>97472509</v>
          </cell>
          <cell r="D1604">
            <v>49160338.670000002</v>
          </cell>
          <cell r="E1604">
            <v>216</v>
          </cell>
          <cell r="F1604">
            <v>389</v>
          </cell>
          <cell r="G1604">
            <v>58</v>
          </cell>
          <cell r="H1604">
            <v>529433</v>
          </cell>
          <cell r="I1604">
            <v>88144028</v>
          </cell>
          <cell r="J1604" t="str">
            <v>FU</v>
          </cell>
          <cell r="K1604" t="str">
            <v>EDWIN ALONSO RODRIGUEZ MARTINEZ</v>
          </cell>
          <cell r="L1604" t="str">
            <v>MENSUAL</v>
          </cell>
          <cell r="M1604">
            <v>43465</v>
          </cell>
          <cell r="N1604">
            <v>41625</v>
          </cell>
          <cell r="O1604" t="str">
            <v>COMPRA CATEGORIA E</v>
          </cell>
          <cell r="P1604" t="str">
            <v>VI</v>
          </cell>
          <cell r="Q1604">
            <v>389</v>
          </cell>
          <cell r="R1604" t="str">
            <v>Leticia</v>
          </cell>
          <cell r="S1604" t="str">
            <v>CGR</v>
          </cell>
        </row>
        <row r="1605">
          <cell r="A1605">
            <v>11919</v>
          </cell>
          <cell r="B1605" t="str">
            <v>Activo</v>
          </cell>
          <cell r="C1605">
            <v>139751885</v>
          </cell>
          <cell r="D1605">
            <v>137929321.09999999</v>
          </cell>
          <cell r="E1605">
            <v>216</v>
          </cell>
          <cell r="F1605">
            <v>506</v>
          </cell>
          <cell r="G1605">
            <v>7</v>
          </cell>
          <cell r="H1605">
            <v>1354071</v>
          </cell>
          <cell r="I1605">
            <v>52149253</v>
          </cell>
          <cell r="J1605" t="str">
            <v>FU</v>
          </cell>
          <cell r="K1605" t="str">
            <v>ADRIANA MARCELA RODRIGUEZ CAMARGO</v>
          </cell>
          <cell r="L1605" t="str">
            <v>MENSUAL</v>
          </cell>
          <cell r="M1605">
            <v>43465</v>
          </cell>
          <cell r="N1605">
            <v>43167</v>
          </cell>
          <cell r="O1605" t="str">
            <v>COMPRA  CATEGORIA F</v>
          </cell>
          <cell r="P1605" t="str">
            <v>VI</v>
          </cell>
          <cell r="Q1605">
            <v>506</v>
          </cell>
          <cell r="R1605" t="str">
            <v>Bogota</v>
          </cell>
          <cell r="S1605" t="str">
            <v>CGR</v>
          </cell>
        </row>
        <row r="1606">
          <cell r="A1606">
            <v>11917</v>
          </cell>
          <cell r="B1606" t="str">
            <v>Activo</v>
          </cell>
          <cell r="C1606">
            <v>89494949</v>
          </cell>
          <cell r="D1606">
            <v>52283724.68</v>
          </cell>
          <cell r="E1606">
            <v>240</v>
          </cell>
          <cell r="F1606">
            <v>388</v>
          </cell>
          <cell r="G1606">
            <v>62</v>
          </cell>
          <cell r="H1606">
            <v>499095</v>
          </cell>
          <cell r="I1606">
            <v>63497151</v>
          </cell>
          <cell r="J1606" t="str">
            <v>FU</v>
          </cell>
          <cell r="K1606" t="str">
            <v>TERESA ROA SANDOVAL</v>
          </cell>
          <cell r="L1606" t="str">
            <v>MENSUAL</v>
          </cell>
          <cell r="M1606">
            <v>43465</v>
          </cell>
          <cell r="N1606">
            <v>41507</v>
          </cell>
          <cell r="O1606" t="str">
            <v>COMPRA  CATEGORIA D</v>
          </cell>
          <cell r="P1606" t="str">
            <v>VI</v>
          </cell>
          <cell r="Q1606">
            <v>388</v>
          </cell>
          <cell r="R1606" t="str">
            <v>Bogota</v>
          </cell>
          <cell r="S1606" t="str">
            <v>CGR</v>
          </cell>
        </row>
        <row r="1607">
          <cell r="A1607">
            <v>11916</v>
          </cell>
          <cell r="B1607" t="str">
            <v>Activo</v>
          </cell>
          <cell r="C1607">
            <v>97472509</v>
          </cell>
          <cell r="D1607">
            <v>31014980.149999999</v>
          </cell>
          <cell r="E1607">
            <v>216</v>
          </cell>
          <cell r="F1607">
            <v>389</v>
          </cell>
          <cell r="G1607">
            <v>61</v>
          </cell>
          <cell r="H1607">
            <v>342641</v>
          </cell>
          <cell r="I1607">
            <v>51670236</v>
          </cell>
          <cell r="J1607" t="str">
            <v>FU</v>
          </cell>
          <cell r="K1607" t="str">
            <v>Julia Zoraida Rincon Rodriguez</v>
          </cell>
          <cell r="L1607" t="str">
            <v>MENSUAL</v>
          </cell>
          <cell r="M1607">
            <v>43496</v>
          </cell>
          <cell r="N1607">
            <v>41564</v>
          </cell>
          <cell r="O1607" t="str">
            <v>COMPRA CATEGORIA E</v>
          </cell>
          <cell r="P1607" t="str">
            <v>VI</v>
          </cell>
          <cell r="Q1607">
            <v>389</v>
          </cell>
          <cell r="R1607" t="str">
            <v>Bogota</v>
          </cell>
          <cell r="S1607" t="str">
            <v>CGR</v>
          </cell>
        </row>
        <row r="1608">
          <cell r="A1608">
            <v>11915</v>
          </cell>
          <cell r="B1608" t="str">
            <v>Activo</v>
          </cell>
          <cell r="C1608">
            <v>89567494</v>
          </cell>
          <cell r="D1608">
            <v>12666400.57</v>
          </cell>
          <cell r="E1608">
            <v>240</v>
          </cell>
          <cell r="F1608">
            <v>388</v>
          </cell>
          <cell r="G1608">
            <v>213</v>
          </cell>
          <cell r="H1608">
            <v>526116</v>
          </cell>
          <cell r="I1608">
            <v>27227879</v>
          </cell>
          <cell r="J1608" t="str">
            <v>FU</v>
          </cell>
          <cell r="K1608" t="str">
            <v>ALEIDA OMAIRA REVELO ROMO</v>
          </cell>
          <cell r="L1608" t="str">
            <v>MENSUAL</v>
          </cell>
          <cell r="M1608">
            <v>43465</v>
          </cell>
          <cell r="N1608">
            <v>41698</v>
          </cell>
          <cell r="O1608" t="str">
            <v>COMPRA  CATEGORIA D</v>
          </cell>
          <cell r="P1608" t="str">
            <v>VI</v>
          </cell>
          <cell r="Q1608">
            <v>388</v>
          </cell>
          <cell r="R1608" t="str">
            <v>Pasto</v>
          </cell>
          <cell r="S1608" t="str">
            <v>CGR</v>
          </cell>
        </row>
        <row r="1609">
          <cell r="A1609">
            <v>11914</v>
          </cell>
          <cell r="B1609" t="str">
            <v>Activo</v>
          </cell>
          <cell r="C1609">
            <v>89567494</v>
          </cell>
          <cell r="D1609">
            <v>46731968.759999998</v>
          </cell>
          <cell r="E1609">
            <v>240</v>
          </cell>
          <cell r="F1609">
            <v>388</v>
          </cell>
          <cell r="G1609">
            <v>58</v>
          </cell>
          <cell r="H1609">
            <v>443090</v>
          </cell>
          <cell r="I1609">
            <v>15425991</v>
          </cell>
          <cell r="J1609" t="str">
            <v>FU</v>
          </cell>
          <cell r="K1609" t="str">
            <v>RODRIGO DE JESUS RESTREPO DUQUE</v>
          </cell>
          <cell r="L1609" t="str">
            <v>MENSUAL</v>
          </cell>
          <cell r="M1609">
            <v>43465</v>
          </cell>
          <cell r="N1609">
            <v>41626</v>
          </cell>
          <cell r="O1609" t="str">
            <v>COMPRA  CATEGORIA D</v>
          </cell>
          <cell r="P1609" t="str">
            <v>VI</v>
          </cell>
          <cell r="Q1609">
            <v>388</v>
          </cell>
          <cell r="R1609" t="str">
            <v>Rionegro</v>
          </cell>
          <cell r="S1609" t="str">
            <v>CGR</v>
          </cell>
        </row>
        <row r="1610">
          <cell r="A1610">
            <v>11913</v>
          </cell>
          <cell r="B1610" t="str">
            <v>Activo</v>
          </cell>
          <cell r="C1610">
            <v>89567494</v>
          </cell>
          <cell r="D1610">
            <v>50892893.189999998</v>
          </cell>
          <cell r="E1610">
            <v>240</v>
          </cell>
          <cell r="F1610">
            <v>388</v>
          </cell>
          <cell r="G1610">
            <v>59</v>
          </cell>
          <cell r="H1610">
            <v>481471</v>
          </cell>
          <cell r="I1610">
            <v>45531678</v>
          </cell>
          <cell r="J1610" t="str">
            <v>FU</v>
          </cell>
          <cell r="K1610" t="str">
            <v>ARLETH HELENA RENTERIA ROMAÑA</v>
          </cell>
          <cell r="L1610" t="str">
            <v>MENSUAL</v>
          </cell>
          <cell r="M1610">
            <v>43465</v>
          </cell>
          <cell r="N1610">
            <v>41607</v>
          </cell>
          <cell r="O1610" t="str">
            <v>COMPRA  CATEGORIA D</v>
          </cell>
          <cell r="P1610" t="str">
            <v>VI</v>
          </cell>
          <cell r="Q1610">
            <v>388</v>
          </cell>
          <cell r="R1610" t="str">
            <v>Quibdo</v>
          </cell>
          <cell r="S1610" t="str">
            <v>CGR</v>
          </cell>
        </row>
        <row r="1611">
          <cell r="A1611">
            <v>11909</v>
          </cell>
          <cell r="B1611" t="str">
            <v>Activo</v>
          </cell>
          <cell r="C1611">
            <v>69057422</v>
          </cell>
          <cell r="D1611">
            <v>41466734</v>
          </cell>
          <cell r="E1611">
            <v>240</v>
          </cell>
          <cell r="F1611">
            <v>510</v>
          </cell>
          <cell r="G1611">
            <v>48</v>
          </cell>
          <cell r="H1611">
            <v>378768</v>
          </cell>
          <cell r="I1611">
            <v>79745430</v>
          </cell>
          <cell r="J1611" t="str">
            <v>FU</v>
          </cell>
          <cell r="K1611" t="str">
            <v>JUAN CARLOS QUESADA ARBOLEDA</v>
          </cell>
          <cell r="L1611" t="str">
            <v>MENSUAL</v>
          </cell>
          <cell r="M1611">
            <v>43496</v>
          </cell>
          <cell r="N1611">
            <v>41962</v>
          </cell>
          <cell r="O1611" t="str">
            <v>LIBERACION  CATEGORIA D</v>
          </cell>
          <cell r="P1611" t="str">
            <v>VI</v>
          </cell>
          <cell r="Q1611">
            <v>510</v>
          </cell>
          <cell r="R1611" t="str">
            <v>Bogota</v>
          </cell>
          <cell r="S1611" t="str">
            <v>CGR</v>
          </cell>
        </row>
        <row r="1612">
          <cell r="A1612">
            <v>11908</v>
          </cell>
          <cell r="B1612" t="str">
            <v>Activo</v>
          </cell>
          <cell r="C1612">
            <v>89567494</v>
          </cell>
          <cell r="D1612">
            <v>49740975.659999996</v>
          </cell>
          <cell r="E1612">
            <v>240</v>
          </cell>
          <cell r="F1612">
            <v>388</v>
          </cell>
          <cell r="G1612">
            <v>58</v>
          </cell>
          <cell r="H1612">
            <v>468209</v>
          </cell>
          <cell r="I1612">
            <v>41060792</v>
          </cell>
          <cell r="J1612" t="str">
            <v>FU</v>
          </cell>
          <cell r="K1612" t="str">
            <v>BETSY RUTH PUENTES DÍAZ</v>
          </cell>
          <cell r="L1612" t="str">
            <v>MENSUAL</v>
          </cell>
          <cell r="M1612">
            <v>43496</v>
          </cell>
          <cell r="N1612">
            <v>41667</v>
          </cell>
          <cell r="O1612" t="str">
            <v>COMPRA  CATEGORIA D</v>
          </cell>
          <cell r="P1612" t="str">
            <v>VI</v>
          </cell>
          <cell r="Q1612">
            <v>388</v>
          </cell>
          <cell r="R1612" t="str">
            <v>Zipaquira</v>
          </cell>
          <cell r="S1612" t="str">
            <v>CGR</v>
          </cell>
        </row>
        <row r="1613">
          <cell r="A1613">
            <v>11905</v>
          </cell>
          <cell r="B1613" t="str">
            <v>Activo</v>
          </cell>
          <cell r="C1613">
            <v>81166246</v>
          </cell>
          <cell r="D1613">
            <v>17024416.57</v>
          </cell>
          <cell r="E1613">
            <v>240</v>
          </cell>
          <cell r="F1613">
            <v>388</v>
          </cell>
          <cell r="G1613">
            <v>215</v>
          </cell>
          <cell r="H1613">
            <v>750720</v>
          </cell>
          <cell r="I1613">
            <v>60415510</v>
          </cell>
          <cell r="J1613" t="str">
            <v>FU</v>
          </cell>
          <cell r="K1613" t="str">
            <v>MARILSI PEREZ PACHECO</v>
          </cell>
          <cell r="L1613" t="str">
            <v>MENSUAL</v>
          </cell>
          <cell r="M1613">
            <v>43465</v>
          </cell>
          <cell r="N1613">
            <v>41507</v>
          </cell>
          <cell r="O1613" t="str">
            <v>COMPRA  CATEGORIA D</v>
          </cell>
          <cell r="P1613" t="str">
            <v>VI</v>
          </cell>
          <cell r="Q1613">
            <v>388</v>
          </cell>
          <cell r="R1613" t="str">
            <v>Fontibon</v>
          </cell>
          <cell r="S1613" t="str">
            <v>CGR</v>
          </cell>
        </row>
        <row r="1614">
          <cell r="A1614">
            <v>11903</v>
          </cell>
          <cell r="B1614" t="str">
            <v>Activo</v>
          </cell>
          <cell r="C1614">
            <v>80198238</v>
          </cell>
          <cell r="D1614">
            <v>38463256.130000003</v>
          </cell>
          <cell r="E1614">
            <v>240</v>
          </cell>
          <cell r="F1614">
            <v>510</v>
          </cell>
          <cell r="G1614">
            <v>155</v>
          </cell>
          <cell r="H1614">
            <v>595727</v>
          </cell>
          <cell r="I1614">
            <v>37548519</v>
          </cell>
          <cell r="J1614" t="str">
            <v>FU</v>
          </cell>
          <cell r="K1614" t="str">
            <v>ANA ISABEL PEÑA REYES</v>
          </cell>
          <cell r="L1614" t="str">
            <v>MENSUAL</v>
          </cell>
          <cell r="M1614">
            <v>43465</v>
          </cell>
          <cell r="N1614">
            <v>41912</v>
          </cell>
          <cell r="O1614" t="str">
            <v>LIBERACION  CATEGORIA D</v>
          </cell>
          <cell r="P1614" t="str">
            <v>VI</v>
          </cell>
          <cell r="Q1614">
            <v>510</v>
          </cell>
          <cell r="R1614" t="str">
            <v>Cucuta</v>
          </cell>
          <cell r="S1614" t="str">
            <v>CGR</v>
          </cell>
        </row>
        <row r="1615">
          <cell r="A1615">
            <v>11900</v>
          </cell>
          <cell r="B1615" t="str">
            <v>Activo</v>
          </cell>
          <cell r="C1615">
            <v>89567494</v>
          </cell>
          <cell r="D1615">
            <v>44076598.439999998</v>
          </cell>
          <cell r="E1615">
            <v>240</v>
          </cell>
          <cell r="F1615">
            <v>394</v>
          </cell>
          <cell r="G1615">
            <v>167</v>
          </cell>
          <cell r="H1615">
            <v>848967</v>
          </cell>
          <cell r="I1615">
            <v>52960764</v>
          </cell>
          <cell r="J1615" t="str">
            <v>XF</v>
          </cell>
          <cell r="K1615" t="str">
            <v>ANDREA JOHANNA PARRA PEÑA</v>
          </cell>
          <cell r="L1615" t="str">
            <v>MENSUAL</v>
          </cell>
          <cell r="M1615">
            <v>43465</v>
          </cell>
          <cell r="N1615">
            <v>41667</v>
          </cell>
          <cell r="O1615" t="str">
            <v>EXF-COMPRA  EXFUNC CATEGORIA D</v>
          </cell>
          <cell r="P1615" t="str">
            <v>VI</v>
          </cell>
          <cell r="Q1615">
            <v>394</v>
          </cell>
          <cell r="R1615" t="str">
            <v>Florencia</v>
          </cell>
          <cell r="S1615" t="str">
            <v>EXF</v>
          </cell>
        </row>
        <row r="1616">
          <cell r="A1616">
            <v>11898</v>
          </cell>
          <cell r="B1616" t="str">
            <v>Activo</v>
          </cell>
          <cell r="C1616">
            <v>89567494</v>
          </cell>
          <cell r="D1616">
            <v>37920645.909999996</v>
          </cell>
          <cell r="E1616">
            <v>240</v>
          </cell>
          <cell r="F1616">
            <v>394</v>
          </cell>
          <cell r="G1616">
            <v>53</v>
          </cell>
          <cell r="H1616">
            <v>442633</v>
          </cell>
          <cell r="I1616">
            <v>59833594</v>
          </cell>
          <cell r="J1616" t="str">
            <v>XF</v>
          </cell>
          <cell r="K1616" t="str">
            <v>SANDRA MILENA PANTOJA MUNOZ</v>
          </cell>
          <cell r="L1616" t="str">
            <v>MENSUAL</v>
          </cell>
          <cell r="M1616">
            <v>43404</v>
          </cell>
          <cell r="N1616">
            <v>41724</v>
          </cell>
          <cell r="O1616" t="str">
            <v>EXF-COMPRA  EXFUNC CATEGORIA D</v>
          </cell>
          <cell r="P1616" t="str">
            <v>VI</v>
          </cell>
          <cell r="Q1616">
            <v>394</v>
          </cell>
          <cell r="R1616" t="str">
            <v>Pasto</v>
          </cell>
          <cell r="S1616" t="str">
            <v>EXF</v>
          </cell>
        </row>
        <row r="1617">
          <cell r="A1617">
            <v>11895</v>
          </cell>
          <cell r="B1617" t="str">
            <v>Activo</v>
          </cell>
          <cell r="C1617">
            <v>97000000</v>
          </cell>
          <cell r="D1617">
            <v>57771796.159999996</v>
          </cell>
          <cell r="E1617">
            <v>216</v>
          </cell>
          <cell r="F1617">
            <v>389</v>
          </cell>
          <cell r="G1617">
            <v>58</v>
          </cell>
          <cell r="H1617">
            <v>619135</v>
          </cell>
          <cell r="I1617">
            <v>19262338</v>
          </cell>
          <cell r="J1617" t="str">
            <v>PEN</v>
          </cell>
          <cell r="K1617" t="str">
            <v>MIGUEL ROBERTO OVIEDO ROJAS</v>
          </cell>
          <cell r="L1617" t="str">
            <v>MENSUAL</v>
          </cell>
          <cell r="M1617">
            <v>43465</v>
          </cell>
          <cell r="N1617">
            <v>41634</v>
          </cell>
          <cell r="O1617" t="str">
            <v>COMPRA CATEGORIA E</v>
          </cell>
          <cell r="P1617" t="str">
            <v>VI</v>
          </cell>
          <cell r="Q1617">
            <v>389</v>
          </cell>
          <cell r="R1617" t="str">
            <v>Neiva</v>
          </cell>
          <cell r="S1617" t="str">
            <v>CGR</v>
          </cell>
        </row>
        <row r="1618">
          <cell r="A1618">
            <v>11894</v>
          </cell>
          <cell r="B1618" t="str">
            <v>Activo</v>
          </cell>
          <cell r="C1618">
            <v>89567494</v>
          </cell>
          <cell r="D1618">
            <v>34734418.770000003</v>
          </cell>
          <cell r="E1618">
            <v>240</v>
          </cell>
          <cell r="F1618">
            <v>388</v>
          </cell>
          <cell r="G1618">
            <v>54</v>
          </cell>
          <cell r="H1618">
            <v>329488</v>
          </cell>
          <cell r="I1618">
            <v>88196506</v>
          </cell>
          <cell r="J1618" t="str">
            <v>FU</v>
          </cell>
          <cell r="K1618" t="str">
            <v>Luis Javier Ortega Jaimes</v>
          </cell>
          <cell r="L1618" t="str">
            <v>MENSUAL</v>
          </cell>
          <cell r="M1618">
            <v>43465</v>
          </cell>
          <cell r="N1618">
            <v>41736</v>
          </cell>
          <cell r="O1618" t="str">
            <v>COMPRA  CATEGORIA D</v>
          </cell>
          <cell r="P1618" t="str">
            <v>VI</v>
          </cell>
          <cell r="Q1618">
            <v>388</v>
          </cell>
          <cell r="R1618" t="str">
            <v>Cucuta</v>
          </cell>
          <cell r="S1618" t="str">
            <v>CGR</v>
          </cell>
        </row>
        <row r="1619">
          <cell r="A1619">
            <v>11892</v>
          </cell>
          <cell r="B1619" t="str">
            <v>Activo</v>
          </cell>
          <cell r="C1619">
            <v>89567494</v>
          </cell>
          <cell r="D1619">
            <v>49417647.82</v>
          </cell>
          <cell r="E1619">
            <v>240</v>
          </cell>
          <cell r="F1619">
            <v>388</v>
          </cell>
          <cell r="G1619">
            <v>53</v>
          </cell>
          <cell r="H1619">
            <v>460051</v>
          </cell>
          <cell r="I1619">
            <v>14565504</v>
          </cell>
          <cell r="J1619" t="str">
            <v>FU</v>
          </cell>
          <cell r="K1619" t="str">
            <v>MAURICIO ALBERTO OROZCO SALGUERO</v>
          </cell>
          <cell r="L1619" t="str">
            <v>MENSUAL</v>
          </cell>
          <cell r="M1619">
            <v>43465</v>
          </cell>
          <cell r="N1619">
            <v>41775</v>
          </cell>
          <cell r="O1619" t="str">
            <v>COMPRA  CATEGORIA D</v>
          </cell>
          <cell r="P1619" t="str">
            <v>VI</v>
          </cell>
          <cell r="Q1619">
            <v>388</v>
          </cell>
          <cell r="R1619" t="str">
            <v>Cartago</v>
          </cell>
          <cell r="S1619" t="str">
            <v>CGR</v>
          </cell>
        </row>
        <row r="1620">
          <cell r="A1620">
            <v>11891</v>
          </cell>
          <cell r="B1620" t="str">
            <v>Activo</v>
          </cell>
          <cell r="C1620">
            <v>89565657</v>
          </cell>
          <cell r="D1620">
            <v>51890347.719999999</v>
          </cell>
          <cell r="E1620">
            <v>240</v>
          </cell>
          <cell r="F1620">
            <v>388</v>
          </cell>
          <cell r="G1620">
            <v>56</v>
          </cell>
          <cell r="H1620">
            <v>487333</v>
          </cell>
          <cell r="I1620">
            <v>93370626</v>
          </cell>
          <cell r="J1620" t="str">
            <v>FU</v>
          </cell>
          <cell r="K1620" t="str">
            <v>JAMES ORJUELA GAMBA</v>
          </cell>
          <cell r="L1620" t="str">
            <v>MENSUAL</v>
          </cell>
          <cell r="M1620">
            <v>43465</v>
          </cell>
          <cell r="N1620">
            <v>41698</v>
          </cell>
          <cell r="O1620" t="str">
            <v>COMPRA  CATEGORIA D</v>
          </cell>
          <cell r="P1620" t="str">
            <v>VI</v>
          </cell>
          <cell r="Q1620">
            <v>388</v>
          </cell>
          <cell r="R1620" t="str">
            <v>Villavicencio</v>
          </cell>
          <cell r="S1620" t="str">
            <v>CGR</v>
          </cell>
        </row>
        <row r="1621">
          <cell r="A1621">
            <v>11889</v>
          </cell>
          <cell r="B1621" t="str">
            <v>Activo</v>
          </cell>
          <cell r="C1621">
            <v>80808081</v>
          </cell>
          <cell r="D1621">
            <v>27596716.43</v>
          </cell>
          <cell r="E1621">
            <v>216</v>
          </cell>
          <cell r="F1621">
            <v>505</v>
          </cell>
          <cell r="G1621">
            <v>111</v>
          </cell>
          <cell r="H1621">
            <v>384696</v>
          </cell>
          <cell r="I1621">
            <v>19147679</v>
          </cell>
          <cell r="J1621" t="str">
            <v>FU</v>
          </cell>
          <cell r="K1621" t="str">
            <v>CARLOS ORLANDO OCHOA GONZALEZ</v>
          </cell>
          <cell r="L1621" t="str">
            <v>MENSUAL</v>
          </cell>
          <cell r="M1621">
            <v>43465</v>
          </cell>
          <cell r="N1621">
            <v>42002</v>
          </cell>
          <cell r="O1621" t="str">
            <v>COMPRA CATEGORIA E</v>
          </cell>
          <cell r="P1621" t="str">
            <v>VI</v>
          </cell>
          <cell r="Q1621">
            <v>505</v>
          </cell>
          <cell r="R1621" t="str">
            <v>Bogota</v>
          </cell>
          <cell r="S1621" t="str">
            <v>CGR</v>
          </cell>
        </row>
        <row r="1622">
          <cell r="A1622">
            <v>11888</v>
          </cell>
          <cell r="B1622" t="str">
            <v>Activo</v>
          </cell>
          <cell r="C1622">
            <v>89567494</v>
          </cell>
          <cell r="D1622">
            <v>52503199.619999997</v>
          </cell>
          <cell r="E1622">
            <v>240</v>
          </cell>
          <cell r="F1622">
            <v>388</v>
          </cell>
          <cell r="G1622">
            <v>54</v>
          </cell>
          <cell r="H1622">
            <v>489635</v>
          </cell>
          <cell r="I1622">
            <v>25021256</v>
          </cell>
          <cell r="J1622" t="str">
            <v>FU</v>
          </cell>
          <cell r="K1622" t="str">
            <v>DORALBA OCAMPO GALLEGO</v>
          </cell>
          <cell r="L1622" t="str">
            <v>MENSUAL</v>
          </cell>
          <cell r="M1622">
            <v>43465</v>
          </cell>
          <cell r="N1622">
            <v>41736</v>
          </cell>
          <cell r="O1622" t="str">
            <v>COMPRA  CATEGORIA D</v>
          </cell>
          <cell r="P1622" t="str">
            <v>VI</v>
          </cell>
          <cell r="Q1622">
            <v>388</v>
          </cell>
          <cell r="R1622" t="str">
            <v>Pereira</v>
          </cell>
          <cell r="S1622" t="str">
            <v>CGR</v>
          </cell>
        </row>
        <row r="1623">
          <cell r="A1623">
            <v>11887</v>
          </cell>
          <cell r="B1623" t="str">
            <v>Activo</v>
          </cell>
          <cell r="C1623">
            <v>89393939</v>
          </cell>
          <cell r="D1623">
            <v>52210294.899999999</v>
          </cell>
          <cell r="E1623">
            <v>240</v>
          </cell>
          <cell r="F1623">
            <v>394</v>
          </cell>
          <cell r="G1623">
            <v>58</v>
          </cell>
          <cell r="H1623">
            <v>609364</v>
          </cell>
          <cell r="I1623">
            <v>59834702</v>
          </cell>
          <cell r="J1623" t="str">
            <v>XF</v>
          </cell>
          <cell r="K1623" t="str">
            <v>LIZA MARIBEL NOGUERA VILLACRES</v>
          </cell>
          <cell r="L1623" t="str">
            <v>MENSUAL</v>
          </cell>
          <cell r="M1623">
            <v>43465</v>
          </cell>
          <cell r="N1623">
            <v>41626</v>
          </cell>
          <cell r="O1623" t="str">
            <v>EXF-COMPRA  EXFUNC CATEGORIA D</v>
          </cell>
          <cell r="P1623" t="str">
            <v>VI</v>
          </cell>
          <cell r="Q1623">
            <v>394</v>
          </cell>
          <cell r="R1623" t="str">
            <v>Pasto</v>
          </cell>
          <cell r="S1623" t="str">
            <v>EXF</v>
          </cell>
        </row>
        <row r="1624">
          <cell r="A1624">
            <v>11884</v>
          </cell>
          <cell r="B1624" t="str">
            <v>Activo</v>
          </cell>
          <cell r="C1624">
            <v>97472509</v>
          </cell>
          <cell r="D1624">
            <v>27483680.850000001</v>
          </cell>
          <cell r="E1624">
            <v>216</v>
          </cell>
          <cell r="F1624">
            <v>389</v>
          </cell>
          <cell r="G1624">
            <v>63</v>
          </cell>
          <cell r="H1624">
            <v>309215</v>
          </cell>
          <cell r="I1624">
            <v>19284037</v>
          </cell>
          <cell r="J1624" t="str">
            <v>FU</v>
          </cell>
          <cell r="K1624" t="str">
            <v>JAIRO ALFREDO MUÑOZ PRADA</v>
          </cell>
          <cell r="L1624" t="str">
            <v>MENSUAL</v>
          </cell>
          <cell r="M1624">
            <v>43496</v>
          </cell>
          <cell r="N1624">
            <v>41507</v>
          </cell>
          <cell r="O1624" t="str">
            <v>COMPRA CATEGORIA E</v>
          </cell>
          <cell r="P1624" t="str">
            <v>VI</v>
          </cell>
          <cell r="Q1624">
            <v>389</v>
          </cell>
          <cell r="R1624" t="str">
            <v>Leticia</v>
          </cell>
          <cell r="S1624" t="str">
            <v>CGR</v>
          </cell>
        </row>
        <row r="1625">
          <cell r="A1625">
            <v>11880</v>
          </cell>
          <cell r="B1625" t="str">
            <v>Activo</v>
          </cell>
          <cell r="C1625">
            <v>74885000</v>
          </cell>
          <cell r="D1625">
            <v>39204920.170000002</v>
          </cell>
          <cell r="E1625">
            <v>240</v>
          </cell>
          <cell r="F1625">
            <v>388</v>
          </cell>
          <cell r="G1625">
            <v>60</v>
          </cell>
          <cell r="H1625">
            <v>373026</v>
          </cell>
          <cell r="I1625">
            <v>79134269</v>
          </cell>
          <cell r="J1625" t="str">
            <v>FU</v>
          </cell>
          <cell r="K1625" t="str">
            <v>HELBER MORENO PORRAS</v>
          </cell>
          <cell r="L1625" t="str">
            <v>MENSUAL</v>
          </cell>
          <cell r="M1625">
            <v>43465</v>
          </cell>
          <cell r="N1625">
            <v>41565</v>
          </cell>
          <cell r="O1625" t="str">
            <v>COMPRA  CATEGORIA D</v>
          </cell>
          <cell r="P1625" t="str">
            <v>VI</v>
          </cell>
          <cell r="Q1625">
            <v>388</v>
          </cell>
          <cell r="R1625" t="str">
            <v>Bogota</v>
          </cell>
          <cell r="S1625" t="str">
            <v>CGR</v>
          </cell>
        </row>
        <row r="1626">
          <cell r="A1626">
            <v>11876</v>
          </cell>
          <cell r="B1626" t="str">
            <v>Activo</v>
          </cell>
          <cell r="C1626">
            <v>62069004</v>
          </cell>
          <cell r="D1626">
            <v>33489561.18</v>
          </cell>
          <cell r="E1626">
            <v>240</v>
          </cell>
          <cell r="F1626">
            <v>387</v>
          </cell>
          <cell r="G1626">
            <v>59</v>
          </cell>
          <cell r="H1626">
            <v>280955</v>
          </cell>
          <cell r="I1626">
            <v>20750219</v>
          </cell>
          <cell r="J1626" t="str">
            <v>FU</v>
          </cell>
          <cell r="K1626" t="str">
            <v>SHIRLEY DEL CARMEN MORALES BARRETO</v>
          </cell>
          <cell r="L1626" t="str">
            <v>MENSUAL</v>
          </cell>
          <cell r="M1626">
            <v>43496</v>
          </cell>
          <cell r="N1626">
            <v>41631</v>
          </cell>
          <cell r="O1626" t="str">
            <v>COMPRA CATEGORIA C</v>
          </cell>
          <cell r="P1626" t="str">
            <v>VI</v>
          </cell>
          <cell r="Q1626">
            <v>387</v>
          </cell>
          <cell r="R1626" t="str">
            <v>Mosquera</v>
          </cell>
          <cell r="S1626" t="str">
            <v>CGR</v>
          </cell>
        </row>
        <row r="1627">
          <cell r="A1627">
            <v>11874</v>
          </cell>
          <cell r="B1627" t="str">
            <v>Activo</v>
          </cell>
          <cell r="C1627">
            <v>97472509</v>
          </cell>
          <cell r="D1627">
            <v>52820545.920000002</v>
          </cell>
          <cell r="E1627">
            <v>216</v>
          </cell>
          <cell r="F1627">
            <v>395</v>
          </cell>
          <cell r="G1627">
            <v>59</v>
          </cell>
          <cell r="H1627">
            <v>692119</v>
          </cell>
          <cell r="I1627">
            <v>30405291</v>
          </cell>
          <cell r="J1627" t="str">
            <v>XF</v>
          </cell>
          <cell r="K1627" t="str">
            <v>Bibiana Catalina Montoya Giraldo</v>
          </cell>
          <cell r="L1627" t="str">
            <v>MENSUAL</v>
          </cell>
          <cell r="M1627">
            <v>43465</v>
          </cell>
          <cell r="N1627">
            <v>41590</v>
          </cell>
          <cell r="O1627" t="str">
            <v>EXF-COMPRA  EXFUNC CATEGORIA E</v>
          </cell>
          <cell r="P1627" t="str">
            <v>VI</v>
          </cell>
          <cell r="Q1627">
            <v>395</v>
          </cell>
          <cell r="R1627" t="str">
            <v>Bogota</v>
          </cell>
          <cell r="S1627" t="str">
            <v>EXF</v>
          </cell>
        </row>
        <row r="1628">
          <cell r="A1628">
            <v>11873</v>
          </cell>
          <cell r="B1628" t="str">
            <v>Activo</v>
          </cell>
          <cell r="C1628">
            <v>89567494</v>
          </cell>
          <cell r="D1628">
            <v>27544578.07</v>
          </cell>
          <cell r="E1628">
            <v>240</v>
          </cell>
          <cell r="F1628">
            <v>388</v>
          </cell>
          <cell r="G1628">
            <v>52</v>
          </cell>
          <cell r="H1628">
            <v>263357</v>
          </cell>
          <cell r="I1628">
            <v>38602996</v>
          </cell>
          <cell r="J1628" t="str">
            <v>FU</v>
          </cell>
          <cell r="K1628" t="str">
            <v>PAMELA MONTES LOAIZA</v>
          </cell>
          <cell r="L1628" t="str">
            <v>MENSUAL</v>
          </cell>
          <cell r="M1628">
            <v>43465</v>
          </cell>
          <cell r="N1628">
            <v>41802</v>
          </cell>
          <cell r="O1628" t="str">
            <v>COMPRA  CATEGORIA D</v>
          </cell>
          <cell r="P1628" t="str">
            <v>VI</v>
          </cell>
          <cell r="Q1628">
            <v>388</v>
          </cell>
          <cell r="R1628" t="str">
            <v>Cali</v>
          </cell>
          <cell r="S1628" t="str">
            <v>CGR</v>
          </cell>
        </row>
        <row r="1629">
          <cell r="A1629">
            <v>11871</v>
          </cell>
          <cell r="B1629" t="str">
            <v>Activo</v>
          </cell>
          <cell r="C1629">
            <v>58585859</v>
          </cell>
          <cell r="D1629">
            <v>29023848.489999998</v>
          </cell>
          <cell r="E1629">
            <v>240</v>
          </cell>
          <cell r="F1629">
            <v>387</v>
          </cell>
          <cell r="G1629">
            <v>61</v>
          </cell>
          <cell r="H1629">
            <v>246871</v>
          </cell>
          <cell r="I1629">
            <v>80434857</v>
          </cell>
          <cell r="J1629" t="str">
            <v>FU</v>
          </cell>
          <cell r="K1629" t="str">
            <v>WILSON IGNACIO MICAN TOQUICA</v>
          </cell>
          <cell r="L1629" t="str">
            <v>MENSUAL</v>
          </cell>
          <cell r="M1629">
            <v>43465</v>
          </cell>
          <cell r="N1629">
            <v>41535</v>
          </cell>
          <cell r="O1629" t="str">
            <v>COMPRA CATEGORIA C</v>
          </cell>
          <cell r="P1629" t="str">
            <v>VI</v>
          </cell>
          <cell r="Q1629">
            <v>387</v>
          </cell>
          <cell r="R1629" t="str">
            <v>Armenia</v>
          </cell>
          <cell r="S1629" t="str">
            <v>CGR</v>
          </cell>
        </row>
        <row r="1630">
          <cell r="A1630">
            <v>11869</v>
          </cell>
          <cell r="B1630" t="str">
            <v>Activo</v>
          </cell>
          <cell r="C1630">
            <v>116161616</v>
          </cell>
          <cell r="D1630">
            <v>79656705.349999994</v>
          </cell>
          <cell r="E1630">
            <v>216</v>
          </cell>
          <cell r="F1630">
            <v>505</v>
          </cell>
          <cell r="G1630">
            <v>33</v>
          </cell>
          <cell r="H1630">
            <v>789450</v>
          </cell>
          <cell r="I1630">
            <v>11375614</v>
          </cell>
          <cell r="J1630" t="str">
            <v>FU</v>
          </cell>
          <cell r="K1630" t="str">
            <v>Efrain Mendez vargas</v>
          </cell>
          <cell r="L1630" t="str">
            <v>MENSUAL</v>
          </cell>
          <cell r="M1630">
            <v>43465</v>
          </cell>
          <cell r="N1630">
            <v>42396</v>
          </cell>
          <cell r="O1630" t="str">
            <v>COMPRA CATEGORIA E</v>
          </cell>
          <cell r="P1630" t="str">
            <v>VI</v>
          </cell>
          <cell r="Q1630">
            <v>505</v>
          </cell>
          <cell r="R1630" t="str">
            <v>Bogota</v>
          </cell>
          <cell r="S1630" t="str">
            <v>CGR</v>
          </cell>
        </row>
        <row r="1631">
          <cell r="A1631">
            <v>11868</v>
          </cell>
          <cell r="B1631" t="str">
            <v>Activo</v>
          </cell>
          <cell r="C1631">
            <v>105336000</v>
          </cell>
          <cell r="D1631">
            <v>61850615.049999997</v>
          </cell>
          <cell r="E1631">
            <v>240</v>
          </cell>
          <cell r="F1631">
            <v>504</v>
          </cell>
          <cell r="G1631">
            <v>121</v>
          </cell>
          <cell r="H1631">
            <v>751672</v>
          </cell>
          <cell r="I1631">
            <v>52854278</v>
          </cell>
          <cell r="J1631" t="str">
            <v>FU</v>
          </cell>
          <cell r="K1631" t="str">
            <v>JOHANNA MABEL MENDEZ MORENO</v>
          </cell>
          <cell r="L1631" t="str">
            <v>MENSUAL</v>
          </cell>
          <cell r="M1631">
            <v>43465</v>
          </cell>
          <cell r="N1631">
            <v>42053</v>
          </cell>
          <cell r="O1631" t="str">
            <v>COMPRA  CATEGORIA D</v>
          </cell>
          <cell r="P1631" t="str">
            <v>VI</v>
          </cell>
          <cell r="Q1631">
            <v>504</v>
          </cell>
          <cell r="R1631" t="str">
            <v>Florencia</v>
          </cell>
          <cell r="S1631" t="str">
            <v>CGR</v>
          </cell>
        </row>
        <row r="1632">
          <cell r="A1632">
            <v>11867</v>
          </cell>
          <cell r="B1632" t="str">
            <v>Activo</v>
          </cell>
          <cell r="C1632">
            <v>97472509</v>
          </cell>
          <cell r="D1632">
            <v>53828494.060000002</v>
          </cell>
          <cell r="E1632">
            <v>216</v>
          </cell>
          <cell r="F1632">
            <v>395</v>
          </cell>
          <cell r="G1632">
            <v>63</v>
          </cell>
          <cell r="H1632">
            <v>704694</v>
          </cell>
          <cell r="I1632">
            <v>12193193</v>
          </cell>
          <cell r="J1632" t="str">
            <v>XF</v>
          </cell>
          <cell r="K1632" t="str">
            <v>OSCAR MAURICIO MENDEZ ANDRADE</v>
          </cell>
          <cell r="L1632" t="str">
            <v>MENSUAL</v>
          </cell>
          <cell r="M1632">
            <v>43465</v>
          </cell>
          <cell r="N1632">
            <v>41484</v>
          </cell>
          <cell r="O1632" t="str">
            <v>EXF-COMPRA  EXFUNC CATEGORIA E</v>
          </cell>
          <cell r="P1632" t="str">
            <v>VI</v>
          </cell>
          <cell r="Q1632">
            <v>395</v>
          </cell>
          <cell r="R1632" t="str">
            <v>Bogota</v>
          </cell>
          <cell r="S1632" t="str">
            <v>EXF</v>
          </cell>
        </row>
        <row r="1633">
          <cell r="A1633">
            <v>11866</v>
          </cell>
          <cell r="B1633" t="str">
            <v>Activo</v>
          </cell>
          <cell r="C1633">
            <v>98989899</v>
          </cell>
          <cell r="D1633">
            <v>49392873.729999997</v>
          </cell>
          <cell r="E1633">
            <v>216</v>
          </cell>
          <cell r="F1633">
            <v>389</v>
          </cell>
          <cell r="G1633">
            <v>60</v>
          </cell>
          <cell r="H1633">
            <v>533936</v>
          </cell>
          <cell r="I1633">
            <v>77005656</v>
          </cell>
          <cell r="J1633" t="str">
            <v>FU</v>
          </cell>
          <cell r="K1633" t="str">
            <v>VICTOR RAUL MEJIA CASTRO</v>
          </cell>
          <cell r="L1633" t="str">
            <v>MENSUAL</v>
          </cell>
          <cell r="M1633">
            <v>43496</v>
          </cell>
          <cell r="N1633">
            <v>41590</v>
          </cell>
          <cell r="O1633" t="str">
            <v>COMPRA CATEGORIA E</v>
          </cell>
          <cell r="P1633" t="str">
            <v>VI</v>
          </cell>
          <cell r="Q1633">
            <v>389</v>
          </cell>
          <cell r="R1633" t="str">
            <v>Cajica</v>
          </cell>
          <cell r="S1633" t="str">
            <v>CGR</v>
          </cell>
        </row>
        <row r="1634">
          <cell r="A1634">
            <v>11864</v>
          </cell>
          <cell r="B1634" t="str">
            <v>Activo</v>
          </cell>
          <cell r="C1634">
            <v>88888889</v>
          </cell>
          <cell r="D1634">
            <v>48026477.939999998</v>
          </cell>
          <cell r="E1634">
            <v>240</v>
          </cell>
          <cell r="F1634">
            <v>388</v>
          </cell>
          <cell r="G1634">
            <v>59</v>
          </cell>
          <cell r="H1634">
            <v>453800</v>
          </cell>
          <cell r="I1634">
            <v>91110257</v>
          </cell>
          <cell r="J1634" t="str">
            <v>FU</v>
          </cell>
          <cell r="K1634" t="str">
            <v>HERNANDO MEDINA</v>
          </cell>
          <cell r="L1634" t="str">
            <v>MENSUAL</v>
          </cell>
          <cell r="M1634">
            <v>43496</v>
          </cell>
          <cell r="N1634">
            <v>41620</v>
          </cell>
          <cell r="O1634" t="str">
            <v>COMPRA  CATEGORIA D</v>
          </cell>
          <cell r="P1634" t="str">
            <v>VI</v>
          </cell>
          <cell r="Q1634">
            <v>388</v>
          </cell>
          <cell r="R1634" t="str">
            <v>Bucaramanga</v>
          </cell>
          <cell r="S1634" t="str">
            <v>CGR</v>
          </cell>
        </row>
        <row r="1635">
          <cell r="A1635">
            <v>11860</v>
          </cell>
          <cell r="B1635" t="str">
            <v>Activo</v>
          </cell>
          <cell r="C1635">
            <v>89567494</v>
          </cell>
          <cell r="D1635">
            <v>46259013.32</v>
          </cell>
          <cell r="E1635">
            <v>240</v>
          </cell>
          <cell r="F1635">
            <v>388</v>
          </cell>
          <cell r="G1635">
            <v>163</v>
          </cell>
          <cell r="H1635">
            <v>770841</v>
          </cell>
          <cell r="I1635">
            <v>35486903</v>
          </cell>
          <cell r="J1635" t="str">
            <v>FU</v>
          </cell>
          <cell r="K1635" t="str">
            <v>NIRZA ALIRIA MARTINEZ OSORIO</v>
          </cell>
          <cell r="L1635" t="str">
            <v>MENSUAL</v>
          </cell>
          <cell r="M1635">
            <v>43465</v>
          </cell>
          <cell r="N1635">
            <v>41590</v>
          </cell>
          <cell r="O1635" t="str">
            <v>COMPRA  CATEGORIA D</v>
          </cell>
          <cell r="P1635" t="str">
            <v>VI</v>
          </cell>
          <cell r="Q1635">
            <v>388</v>
          </cell>
          <cell r="R1635" t="str">
            <v>Bogota</v>
          </cell>
          <cell r="S1635" t="str">
            <v>CGR</v>
          </cell>
        </row>
        <row r="1636">
          <cell r="A1636">
            <v>11855</v>
          </cell>
          <cell r="B1636" t="str">
            <v>Activo</v>
          </cell>
          <cell r="C1636">
            <v>95959596</v>
          </cell>
          <cell r="D1636">
            <v>35819707.350000001</v>
          </cell>
          <cell r="E1636">
            <v>216</v>
          </cell>
          <cell r="F1636">
            <v>389</v>
          </cell>
          <cell r="G1636">
            <v>61</v>
          </cell>
          <cell r="H1636">
            <v>392798</v>
          </cell>
          <cell r="I1636">
            <v>60407891</v>
          </cell>
          <cell r="J1636" t="str">
            <v>FU</v>
          </cell>
          <cell r="K1636" t="str">
            <v>YAMILE LANDINEZ SUARES</v>
          </cell>
          <cell r="L1636" t="str">
            <v>MENSUAL</v>
          </cell>
          <cell r="M1636">
            <v>43496</v>
          </cell>
          <cell r="N1636">
            <v>41569</v>
          </cell>
          <cell r="O1636" t="str">
            <v>COMPRA CATEGORIA E</v>
          </cell>
          <cell r="P1636" t="str">
            <v>VI</v>
          </cell>
          <cell r="Q1636">
            <v>389</v>
          </cell>
          <cell r="R1636" t="str">
            <v>Los Patios</v>
          </cell>
          <cell r="S1636" t="str">
            <v>CGR</v>
          </cell>
        </row>
        <row r="1637">
          <cell r="A1637">
            <v>11854</v>
          </cell>
          <cell r="B1637" t="str">
            <v>Activo</v>
          </cell>
          <cell r="C1637">
            <v>89567494</v>
          </cell>
          <cell r="D1637">
            <v>62018446.469999999</v>
          </cell>
          <cell r="E1637">
            <v>240</v>
          </cell>
          <cell r="F1637">
            <v>394</v>
          </cell>
          <cell r="G1637">
            <v>50</v>
          </cell>
          <cell r="H1637">
            <v>709905</v>
          </cell>
          <cell r="I1637">
            <v>80061828</v>
          </cell>
          <cell r="J1637" t="str">
            <v>XF</v>
          </cell>
          <cell r="K1637" t="str">
            <v>GERMAN JIMENEZ</v>
          </cell>
          <cell r="L1637" t="str">
            <v>MENSUAL</v>
          </cell>
          <cell r="M1637">
            <v>43434</v>
          </cell>
          <cell r="N1637">
            <v>41836</v>
          </cell>
          <cell r="O1637" t="str">
            <v>EXF-COMPRA  EXFUNC CATEGORIA D</v>
          </cell>
          <cell r="P1637" t="str">
            <v>VI</v>
          </cell>
          <cell r="Q1637">
            <v>394</v>
          </cell>
          <cell r="R1637" t="str">
            <v>Bogota</v>
          </cell>
          <cell r="S1637" t="str">
            <v>EXF</v>
          </cell>
        </row>
        <row r="1638">
          <cell r="A1638">
            <v>11853</v>
          </cell>
          <cell r="B1638" t="str">
            <v>Activo</v>
          </cell>
          <cell r="C1638">
            <v>81632397</v>
          </cell>
          <cell r="D1638">
            <v>40035544.810000002</v>
          </cell>
          <cell r="E1638">
            <v>240</v>
          </cell>
          <cell r="F1638">
            <v>400</v>
          </cell>
          <cell r="G1638">
            <v>58</v>
          </cell>
          <cell r="H1638">
            <v>379620</v>
          </cell>
          <cell r="I1638">
            <v>7700389</v>
          </cell>
          <cell r="J1638" t="str">
            <v>FU</v>
          </cell>
          <cell r="K1638" t="str">
            <v>YAMIL HOME MOYANO</v>
          </cell>
          <cell r="L1638" t="str">
            <v>MENSUAL</v>
          </cell>
          <cell r="M1638">
            <v>43465</v>
          </cell>
          <cell r="N1638">
            <v>41618</v>
          </cell>
          <cell r="O1638" t="str">
            <v>LIBERACION  CATEGORIA D</v>
          </cell>
          <cell r="P1638" t="str">
            <v>VI</v>
          </cell>
          <cell r="Q1638">
            <v>400</v>
          </cell>
          <cell r="R1638" t="str">
            <v>Neiva</v>
          </cell>
          <cell r="S1638" t="str">
            <v>CGR</v>
          </cell>
        </row>
        <row r="1639">
          <cell r="A1639">
            <v>11852</v>
          </cell>
          <cell r="B1639" t="str">
            <v>Activo</v>
          </cell>
          <cell r="C1639">
            <v>104040404</v>
          </cell>
          <cell r="D1639">
            <v>42295475.590000004</v>
          </cell>
          <cell r="E1639">
            <v>216</v>
          </cell>
          <cell r="F1639">
            <v>505</v>
          </cell>
          <cell r="G1639">
            <v>43</v>
          </cell>
          <cell r="H1639">
            <v>438123</v>
          </cell>
          <cell r="I1639">
            <v>20584795</v>
          </cell>
          <cell r="J1639" t="str">
            <v>FU</v>
          </cell>
          <cell r="K1639" t="str">
            <v>Carmen del Pilar Hernandez Bejarano</v>
          </cell>
          <cell r="L1639" t="str">
            <v>MENSUAL</v>
          </cell>
          <cell r="M1639">
            <v>43465</v>
          </cell>
          <cell r="N1639">
            <v>42073</v>
          </cell>
          <cell r="O1639" t="str">
            <v>COMPRA CATEGORIA E</v>
          </cell>
          <cell r="P1639" t="str">
            <v>VI</v>
          </cell>
          <cell r="Q1639">
            <v>505</v>
          </cell>
          <cell r="R1639" t="str">
            <v>Bogota</v>
          </cell>
          <cell r="S1639" t="str">
            <v>CGR</v>
          </cell>
        </row>
        <row r="1640">
          <cell r="A1640">
            <v>11851</v>
          </cell>
          <cell r="B1640" t="str">
            <v>Activo</v>
          </cell>
          <cell r="C1640">
            <v>68992000</v>
          </cell>
          <cell r="D1640">
            <v>42578422.920000002</v>
          </cell>
          <cell r="E1640">
            <v>240</v>
          </cell>
          <cell r="F1640">
            <v>503</v>
          </cell>
          <cell r="G1640">
            <v>46</v>
          </cell>
          <cell r="H1640">
            <v>341997</v>
          </cell>
          <cell r="I1640">
            <v>18129802</v>
          </cell>
          <cell r="J1640" t="str">
            <v>FU</v>
          </cell>
          <cell r="K1640" t="str">
            <v>MIKE HELIAN GUERRERO GAVIRIA</v>
          </cell>
          <cell r="L1640" t="str">
            <v>MENSUAL</v>
          </cell>
          <cell r="M1640">
            <v>43465</v>
          </cell>
          <cell r="N1640">
            <v>41989</v>
          </cell>
          <cell r="O1640" t="str">
            <v>COMPRA CATEGORIA C</v>
          </cell>
          <cell r="P1640" t="str">
            <v>VI</v>
          </cell>
          <cell r="Q1640">
            <v>503</v>
          </cell>
          <cell r="R1640" t="str">
            <v>Cali</v>
          </cell>
          <cell r="S1640" t="str">
            <v>CGR</v>
          </cell>
        </row>
        <row r="1641">
          <cell r="A1641">
            <v>11850</v>
          </cell>
          <cell r="B1641" t="str">
            <v>Activo</v>
          </cell>
          <cell r="C1641">
            <v>89567494</v>
          </cell>
          <cell r="D1641">
            <v>43581043.799999997</v>
          </cell>
          <cell r="E1641">
            <v>240</v>
          </cell>
          <cell r="F1641">
            <v>388</v>
          </cell>
          <cell r="G1641">
            <v>52</v>
          </cell>
          <cell r="H1641">
            <v>406543</v>
          </cell>
          <cell r="I1641">
            <v>52349554</v>
          </cell>
          <cell r="J1641" t="str">
            <v>FU</v>
          </cell>
          <cell r="K1641" t="str">
            <v>CLAUDIA PATRICIA GOYENECHE BAEZ</v>
          </cell>
          <cell r="L1641" t="str">
            <v>MENSUAL</v>
          </cell>
          <cell r="M1641">
            <v>43496</v>
          </cell>
          <cell r="N1641">
            <v>41842</v>
          </cell>
          <cell r="O1641" t="str">
            <v>COMPRA  CATEGORIA D</v>
          </cell>
          <cell r="P1641" t="str">
            <v>VI</v>
          </cell>
          <cell r="Q1641">
            <v>388</v>
          </cell>
          <cell r="R1641" t="str">
            <v>Cali</v>
          </cell>
          <cell r="S1641" t="str">
            <v>CGR</v>
          </cell>
        </row>
        <row r="1642">
          <cell r="A1642">
            <v>11845</v>
          </cell>
          <cell r="B1642" t="str">
            <v>Activo</v>
          </cell>
          <cell r="C1642">
            <v>61685859</v>
          </cell>
          <cell r="D1642">
            <v>35216837.659999996</v>
          </cell>
          <cell r="E1642">
            <v>240</v>
          </cell>
          <cell r="F1642">
            <v>387</v>
          </cell>
          <cell r="G1642">
            <v>59</v>
          </cell>
          <cell r="H1642">
            <v>294815</v>
          </cell>
          <cell r="I1642">
            <v>79896257</v>
          </cell>
          <cell r="J1642" t="str">
            <v>FU</v>
          </cell>
          <cell r="K1642" t="str">
            <v>Oscar Andres Godoy Castillo</v>
          </cell>
          <cell r="L1642" t="str">
            <v>MENSUAL</v>
          </cell>
          <cell r="M1642">
            <v>43496</v>
          </cell>
          <cell r="N1642">
            <v>41618</v>
          </cell>
          <cell r="O1642" t="str">
            <v>COMPRA CATEGORIA C</v>
          </cell>
          <cell r="P1642" t="str">
            <v>VI</v>
          </cell>
          <cell r="Q1642">
            <v>387</v>
          </cell>
          <cell r="R1642" t="str">
            <v>Bogota</v>
          </cell>
          <cell r="S1642" t="str">
            <v>CGR</v>
          </cell>
        </row>
        <row r="1643">
          <cell r="A1643">
            <v>11844</v>
          </cell>
          <cell r="B1643" t="str">
            <v>Activo</v>
          </cell>
          <cell r="C1643">
            <v>89567494</v>
          </cell>
          <cell r="D1643">
            <v>52068506.130000003</v>
          </cell>
          <cell r="E1643">
            <v>240</v>
          </cell>
          <cell r="F1643">
            <v>388</v>
          </cell>
          <cell r="G1643">
            <v>53</v>
          </cell>
          <cell r="H1643">
            <v>482549</v>
          </cell>
          <cell r="I1643">
            <v>73211222</v>
          </cell>
          <cell r="J1643" t="str">
            <v>FU</v>
          </cell>
          <cell r="K1643" t="str">
            <v>Luis Carlos Gil Cadavid</v>
          </cell>
          <cell r="L1643" t="str">
            <v>MENSUAL</v>
          </cell>
          <cell r="M1643">
            <v>43496</v>
          </cell>
          <cell r="N1643">
            <v>41796</v>
          </cell>
          <cell r="O1643" t="str">
            <v>COMPRA  CATEGORIA D</v>
          </cell>
          <cell r="P1643" t="str">
            <v>VI</v>
          </cell>
          <cell r="Q1643">
            <v>388</v>
          </cell>
          <cell r="R1643" t="str">
            <v>Cartagena</v>
          </cell>
          <cell r="S1643" t="str">
            <v>CGR</v>
          </cell>
        </row>
        <row r="1644">
          <cell r="A1644">
            <v>11842</v>
          </cell>
          <cell r="B1644" t="str">
            <v>Activo</v>
          </cell>
          <cell r="C1644">
            <v>97444444</v>
          </cell>
          <cell r="D1644">
            <v>53365161.460000001</v>
          </cell>
          <cell r="E1644">
            <v>216</v>
          </cell>
          <cell r="F1644">
            <v>389</v>
          </cell>
          <cell r="G1644">
            <v>59</v>
          </cell>
          <cell r="H1644">
            <v>573244</v>
          </cell>
          <cell r="I1644">
            <v>52164360</v>
          </cell>
          <cell r="J1644" t="str">
            <v>FU</v>
          </cell>
          <cell r="K1644" t="str">
            <v>YAMILE IVETH GARCIA MASMELA</v>
          </cell>
          <cell r="L1644" t="str">
            <v>MENSUAL</v>
          </cell>
          <cell r="M1644">
            <v>43496</v>
          </cell>
          <cell r="N1644">
            <v>41626</v>
          </cell>
          <cell r="O1644" t="str">
            <v>COMPRA CATEGORIA E</v>
          </cell>
          <cell r="P1644" t="str">
            <v>VI</v>
          </cell>
          <cell r="Q1644">
            <v>389</v>
          </cell>
          <cell r="R1644" t="str">
            <v>Bogota</v>
          </cell>
          <cell r="S1644" t="str">
            <v>CGR</v>
          </cell>
        </row>
        <row r="1645">
          <cell r="A1645">
            <v>11836</v>
          </cell>
          <cell r="B1645" t="str">
            <v>Activo</v>
          </cell>
          <cell r="C1645">
            <v>62069004</v>
          </cell>
          <cell r="D1645">
            <v>36243236.130000003</v>
          </cell>
          <cell r="E1645">
            <v>240</v>
          </cell>
          <cell r="F1645">
            <v>387</v>
          </cell>
          <cell r="G1645">
            <v>62</v>
          </cell>
          <cell r="H1645">
            <v>307406</v>
          </cell>
          <cell r="I1645">
            <v>52330349</v>
          </cell>
          <cell r="J1645" t="str">
            <v>FU</v>
          </cell>
          <cell r="K1645" t="str">
            <v>KAROL SOLID FORERO FLORIDO</v>
          </cell>
          <cell r="L1645" t="str">
            <v>MENSUAL</v>
          </cell>
          <cell r="M1645">
            <v>43465</v>
          </cell>
          <cell r="N1645">
            <v>41507</v>
          </cell>
          <cell r="O1645" t="str">
            <v>COMPRA CATEGORIA C</v>
          </cell>
          <cell r="P1645" t="str">
            <v>VI</v>
          </cell>
          <cell r="Q1645">
            <v>387</v>
          </cell>
          <cell r="R1645" t="str">
            <v>Manizales</v>
          </cell>
          <cell r="S1645" t="str">
            <v>CGR</v>
          </cell>
        </row>
        <row r="1646">
          <cell r="A1646">
            <v>11834</v>
          </cell>
          <cell r="B1646" t="str">
            <v>Activo</v>
          </cell>
          <cell r="C1646">
            <v>48227941</v>
          </cell>
          <cell r="D1646">
            <v>22655246.690000001</v>
          </cell>
          <cell r="E1646">
            <v>240</v>
          </cell>
          <cell r="F1646">
            <v>399</v>
          </cell>
          <cell r="G1646">
            <v>169</v>
          </cell>
          <cell r="H1646">
            <v>382037</v>
          </cell>
          <cell r="I1646">
            <v>52482236</v>
          </cell>
          <cell r="J1646" t="str">
            <v>FU</v>
          </cell>
          <cell r="K1646" t="str">
            <v>FLOR YADIRA FERRO ORTEGÓN</v>
          </cell>
          <cell r="L1646" t="str">
            <v>MENSUAL</v>
          </cell>
          <cell r="M1646">
            <v>43465</v>
          </cell>
          <cell r="N1646">
            <v>41991</v>
          </cell>
          <cell r="O1646" t="str">
            <v>LIBERACION CATEGORIA C</v>
          </cell>
          <cell r="P1646" t="str">
            <v>VI</v>
          </cell>
          <cell r="Q1646">
            <v>399</v>
          </cell>
          <cell r="R1646" t="str">
            <v>Bogota</v>
          </cell>
          <cell r="S1646" t="str">
            <v>CGR</v>
          </cell>
        </row>
        <row r="1647">
          <cell r="A1647">
            <v>11833</v>
          </cell>
          <cell r="B1647" t="str">
            <v>Activo</v>
          </cell>
          <cell r="C1647">
            <v>44403216</v>
          </cell>
          <cell r="D1647">
            <v>27913915.539999999</v>
          </cell>
          <cell r="E1647">
            <v>300</v>
          </cell>
          <cell r="F1647">
            <v>385</v>
          </cell>
          <cell r="G1647">
            <v>58</v>
          </cell>
          <cell r="H1647">
            <v>168051</v>
          </cell>
          <cell r="I1647">
            <v>78698520</v>
          </cell>
          <cell r="J1647" t="str">
            <v>FU</v>
          </cell>
          <cell r="K1647" t="str">
            <v>GUILLERMO CENON FABRA VILLA</v>
          </cell>
          <cell r="L1647" t="str">
            <v>MENSUAL</v>
          </cell>
          <cell r="M1647">
            <v>43465</v>
          </cell>
          <cell r="N1647">
            <v>41626</v>
          </cell>
          <cell r="O1647" t="str">
            <v>COMPRA CATEGORIA A</v>
          </cell>
          <cell r="P1647" t="str">
            <v>VI</v>
          </cell>
          <cell r="Q1647">
            <v>385</v>
          </cell>
          <cell r="R1647" t="str">
            <v>Monteria</v>
          </cell>
          <cell r="S1647" t="str">
            <v>CGR</v>
          </cell>
        </row>
        <row r="1648">
          <cell r="A1648">
            <v>11831</v>
          </cell>
          <cell r="B1648" t="str">
            <v>Activo</v>
          </cell>
          <cell r="C1648">
            <v>89567494</v>
          </cell>
          <cell r="D1648">
            <v>36997568.079999998</v>
          </cell>
          <cell r="E1648">
            <v>240</v>
          </cell>
          <cell r="F1648">
            <v>388</v>
          </cell>
          <cell r="G1648">
            <v>47</v>
          </cell>
          <cell r="H1648">
            <v>341981</v>
          </cell>
          <cell r="I1648">
            <v>8635834</v>
          </cell>
          <cell r="J1648" t="str">
            <v>FU</v>
          </cell>
          <cell r="K1648" t="str">
            <v>JOSE IGNACIO ESTRADA PENENREY</v>
          </cell>
          <cell r="L1648" t="str">
            <v>MENSUAL</v>
          </cell>
          <cell r="M1648">
            <v>43496</v>
          </cell>
          <cell r="N1648">
            <v>41993</v>
          </cell>
          <cell r="O1648" t="str">
            <v>COMPRA  CATEGORIA D</v>
          </cell>
          <cell r="P1648" t="str">
            <v>VI</v>
          </cell>
          <cell r="Q1648">
            <v>388</v>
          </cell>
          <cell r="R1648" t="str">
            <v>San Andres</v>
          </cell>
          <cell r="S1648" t="str">
            <v>CGR</v>
          </cell>
        </row>
        <row r="1649">
          <cell r="A1649">
            <v>11830</v>
          </cell>
          <cell r="B1649" t="str">
            <v>Activo</v>
          </cell>
          <cell r="C1649">
            <v>89567494</v>
          </cell>
          <cell r="D1649">
            <v>36213446.75</v>
          </cell>
          <cell r="E1649">
            <v>240</v>
          </cell>
          <cell r="F1649">
            <v>388</v>
          </cell>
          <cell r="G1649">
            <v>167</v>
          </cell>
          <cell r="H1649">
            <v>632293</v>
          </cell>
          <cell r="I1649">
            <v>23433849</v>
          </cell>
          <cell r="J1649" t="str">
            <v>FU</v>
          </cell>
          <cell r="K1649" t="str">
            <v>BLANCA LUCÍA ESPINOSA CEPEDA</v>
          </cell>
          <cell r="L1649" t="str">
            <v>MENSUAL</v>
          </cell>
          <cell r="M1649">
            <v>43465</v>
          </cell>
          <cell r="N1649">
            <v>41993</v>
          </cell>
          <cell r="O1649" t="str">
            <v>COMPRA  CATEGORIA D</v>
          </cell>
          <cell r="P1649" t="str">
            <v>VI</v>
          </cell>
          <cell r="Q1649">
            <v>388</v>
          </cell>
          <cell r="R1649" t="str">
            <v>Bogota</v>
          </cell>
          <cell r="S1649" t="str">
            <v>CGR</v>
          </cell>
        </row>
        <row r="1650">
          <cell r="A1650">
            <v>11829</v>
          </cell>
          <cell r="B1650" t="str">
            <v>Activo</v>
          </cell>
          <cell r="C1650">
            <v>88888889</v>
          </cell>
          <cell r="D1650">
            <v>46538264.100000001</v>
          </cell>
          <cell r="E1650">
            <v>240</v>
          </cell>
          <cell r="F1650">
            <v>388</v>
          </cell>
          <cell r="G1650">
            <v>55</v>
          </cell>
          <cell r="H1650">
            <v>437020</v>
          </cell>
          <cell r="I1650">
            <v>25291267</v>
          </cell>
          <cell r="J1650" t="str">
            <v>FU</v>
          </cell>
          <cell r="K1650" t="str">
            <v>maria fernanda erazo garcia</v>
          </cell>
          <cell r="L1650" t="str">
            <v>MENSUAL</v>
          </cell>
          <cell r="M1650">
            <v>43465</v>
          </cell>
          <cell r="N1650">
            <v>41723</v>
          </cell>
          <cell r="O1650" t="str">
            <v>COMPRA  CATEGORIA D</v>
          </cell>
          <cell r="P1650" t="str">
            <v>VI</v>
          </cell>
          <cell r="Q1650">
            <v>388</v>
          </cell>
          <cell r="R1650" t="str">
            <v>Popayan</v>
          </cell>
          <cell r="S1650" t="str">
            <v>CGR</v>
          </cell>
        </row>
        <row r="1651">
          <cell r="A1651">
            <v>11826</v>
          </cell>
          <cell r="B1651" t="str">
            <v>Activo</v>
          </cell>
          <cell r="C1651">
            <v>114190400</v>
          </cell>
          <cell r="D1651">
            <v>43940066.579999998</v>
          </cell>
          <cell r="E1651">
            <v>216</v>
          </cell>
          <cell r="F1651">
            <v>396</v>
          </cell>
          <cell r="G1651">
            <v>52</v>
          </cell>
          <cell r="H1651">
            <v>592873</v>
          </cell>
          <cell r="I1651">
            <v>12999594</v>
          </cell>
          <cell r="J1651" t="str">
            <v>XF</v>
          </cell>
          <cell r="K1651" t="str">
            <v>LUIS CARLOS DULCE VALLEJO</v>
          </cell>
          <cell r="L1651" t="str">
            <v>MENSUAL</v>
          </cell>
          <cell r="M1651">
            <v>43465</v>
          </cell>
          <cell r="N1651">
            <v>41627</v>
          </cell>
          <cell r="O1651" t="str">
            <v>EXF-COMPRA  EXFUNC CATEGORIA F</v>
          </cell>
          <cell r="P1651" t="str">
            <v>VI</v>
          </cell>
          <cell r="Q1651">
            <v>396</v>
          </cell>
          <cell r="R1651" t="str">
            <v>Mocoa</v>
          </cell>
          <cell r="S1651" t="str">
            <v>EXF</v>
          </cell>
        </row>
        <row r="1652">
          <cell r="A1652">
            <v>11825</v>
          </cell>
          <cell r="B1652" t="str">
            <v>Activo</v>
          </cell>
          <cell r="C1652">
            <v>89567494</v>
          </cell>
          <cell r="D1652">
            <v>49736893.409999996</v>
          </cell>
          <cell r="E1652">
            <v>240</v>
          </cell>
          <cell r="F1652">
            <v>388</v>
          </cell>
          <cell r="G1652">
            <v>130</v>
          </cell>
          <cell r="H1652">
            <v>638253</v>
          </cell>
          <cell r="I1652">
            <v>19338346</v>
          </cell>
          <cell r="J1652" t="str">
            <v>FU</v>
          </cell>
          <cell r="K1652" t="str">
            <v>HENRY DUARTE SERRANO</v>
          </cell>
          <cell r="L1652" t="str">
            <v>MENSUAL</v>
          </cell>
          <cell r="M1652">
            <v>43465</v>
          </cell>
          <cell r="N1652">
            <v>41494</v>
          </cell>
          <cell r="O1652" t="str">
            <v>COMPRA  CATEGORIA D</v>
          </cell>
          <cell r="P1652" t="str">
            <v>VI</v>
          </cell>
          <cell r="Q1652">
            <v>388</v>
          </cell>
          <cell r="R1652" t="str">
            <v>Bogota</v>
          </cell>
          <cell r="S1652" t="str">
            <v>CGR</v>
          </cell>
        </row>
        <row r="1653">
          <cell r="A1653">
            <v>11824</v>
          </cell>
          <cell r="B1653" t="str">
            <v>Activo</v>
          </cell>
          <cell r="C1653">
            <v>87472000</v>
          </cell>
          <cell r="D1653">
            <v>26772041.039999999</v>
          </cell>
          <cell r="E1653">
            <v>216</v>
          </cell>
          <cell r="F1653">
            <v>505</v>
          </cell>
          <cell r="G1653">
            <v>48</v>
          </cell>
          <cell r="H1653">
            <v>286651</v>
          </cell>
          <cell r="I1653">
            <v>51768678</v>
          </cell>
          <cell r="J1653" t="str">
            <v>FU</v>
          </cell>
          <cell r="K1653" t="str">
            <v>LIDA EUDORA DIAZ ROJAS</v>
          </cell>
          <cell r="L1653" t="str">
            <v>MENSUAL</v>
          </cell>
          <cell r="M1653">
            <v>43465</v>
          </cell>
          <cell r="N1653">
            <v>41940</v>
          </cell>
          <cell r="O1653" t="str">
            <v>COMPRA CATEGORIA E</v>
          </cell>
          <cell r="P1653" t="str">
            <v>VI</v>
          </cell>
          <cell r="Q1653">
            <v>505</v>
          </cell>
          <cell r="R1653" t="str">
            <v>Bogota</v>
          </cell>
          <cell r="S1653" t="str">
            <v>CGR</v>
          </cell>
        </row>
        <row r="1654">
          <cell r="A1654">
            <v>11822</v>
          </cell>
          <cell r="B1654" t="str">
            <v>Activo</v>
          </cell>
          <cell r="C1654">
            <v>89567494</v>
          </cell>
          <cell r="D1654">
            <v>41180795.939999998</v>
          </cell>
          <cell r="E1654">
            <v>240</v>
          </cell>
          <cell r="F1654">
            <v>388</v>
          </cell>
          <cell r="G1654">
            <v>172</v>
          </cell>
          <cell r="H1654">
            <v>757810</v>
          </cell>
          <cell r="I1654">
            <v>40042470</v>
          </cell>
          <cell r="J1654" t="str">
            <v>FU</v>
          </cell>
          <cell r="K1654" t="str">
            <v>SANDRA PATRICIA DAZA DUARTE</v>
          </cell>
          <cell r="L1654" t="str">
            <v>MENSUAL</v>
          </cell>
          <cell r="M1654">
            <v>43465</v>
          </cell>
          <cell r="N1654">
            <v>41607</v>
          </cell>
          <cell r="O1654" t="str">
            <v>COMPRA  CATEGORIA D</v>
          </cell>
          <cell r="P1654" t="str">
            <v>VI</v>
          </cell>
          <cell r="Q1654">
            <v>388</v>
          </cell>
          <cell r="R1654" t="str">
            <v>Bogota</v>
          </cell>
          <cell r="S1654" t="str">
            <v>CGR</v>
          </cell>
        </row>
        <row r="1655">
          <cell r="A1655">
            <v>11820</v>
          </cell>
          <cell r="B1655" t="str">
            <v>Activo</v>
          </cell>
          <cell r="C1655">
            <v>88888889</v>
          </cell>
          <cell r="D1655">
            <v>45029387.770000003</v>
          </cell>
          <cell r="E1655">
            <v>216</v>
          </cell>
          <cell r="F1655">
            <v>426</v>
          </cell>
          <cell r="G1655">
            <v>37</v>
          </cell>
          <cell r="H1655">
            <v>583906</v>
          </cell>
          <cell r="I1655">
            <v>31195468</v>
          </cell>
          <cell r="J1655" t="str">
            <v>XF</v>
          </cell>
          <cell r="K1655" t="str">
            <v>LIBIA CRUZ SANCHEZ</v>
          </cell>
          <cell r="L1655" t="str">
            <v>MENSUAL</v>
          </cell>
          <cell r="M1655">
            <v>43373</v>
          </cell>
          <cell r="N1655">
            <v>42180</v>
          </cell>
          <cell r="O1655" t="str">
            <v>EXF-COMPRA  CATEGORIA F</v>
          </cell>
          <cell r="P1655" t="str">
            <v>VI</v>
          </cell>
          <cell r="Q1655">
            <v>426</v>
          </cell>
          <cell r="R1655" t="str">
            <v>Cali</v>
          </cell>
          <cell r="S1655" t="str">
            <v>EXF</v>
          </cell>
        </row>
        <row r="1656">
          <cell r="A1656">
            <v>11818</v>
          </cell>
          <cell r="B1656" t="str">
            <v>Activo</v>
          </cell>
          <cell r="C1656">
            <v>89567494</v>
          </cell>
          <cell r="D1656">
            <v>65005789.219999999</v>
          </cell>
          <cell r="E1656">
            <v>240</v>
          </cell>
          <cell r="F1656">
            <v>418</v>
          </cell>
          <cell r="G1656">
            <v>57</v>
          </cell>
          <cell r="H1656">
            <v>754126</v>
          </cell>
          <cell r="I1656">
            <v>7128104</v>
          </cell>
          <cell r="J1656" t="str">
            <v>XF</v>
          </cell>
          <cell r="K1656" t="str">
            <v>DINAEL CORTES</v>
          </cell>
          <cell r="L1656" t="str">
            <v>MENSUAL</v>
          </cell>
          <cell r="M1656">
            <v>43434</v>
          </cell>
          <cell r="N1656">
            <v>41625</v>
          </cell>
          <cell r="O1656" t="str">
            <v>EXF-CONSTRUCCION  EXFUNC CATEGORIA D</v>
          </cell>
          <cell r="P1656" t="str">
            <v>VI</v>
          </cell>
          <cell r="Q1656">
            <v>418</v>
          </cell>
          <cell r="R1656" t="str">
            <v>Tunja</v>
          </cell>
          <cell r="S1656" t="str">
            <v>EXF</v>
          </cell>
        </row>
        <row r="1657">
          <cell r="A1657">
            <v>11817</v>
          </cell>
          <cell r="B1657" t="str">
            <v>Activo</v>
          </cell>
          <cell r="C1657">
            <v>89567494</v>
          </cell>
          <cell r="D1657">
            <v>50341847.939999998</v>
          </cell>
          <cell r="E1657">
            <v>240</v>
          </cell>
          <cell r="F1657">
            <v>388</v>
          </cell>
          <cell r="G1657">
            <v>60</v>
          </cell>
          <cell r="H1657">
            <v>477831</v>
          </cell>
          <cell r="I1657">
            <v>80203518</v>
          </cell>
          <cell r="J1657" t="str">
            <v>FU</v>
          </cell>
          <cell r="K1657" t="str">
            <v>Juan Esteban Correa Mira</v>
          </cell>
          <cell r="L1657" t="str">
            <v>MENSUAL</v>
          </cell>
          <cell r="M1657">
            <v>43465</v>
          </cell>
          <cell r="N1657">
            <v>41562</v>
          </cell>
          <cell r="O1657" t="str">
            <v>COMPRA  CATEGORIA D</v>
          </cell>
          <cell r="P1657" t="str">
            <v>VI</v>
          </cell>
          <cell r="Q1657">
            <v>388</v>
          </cell>
          <cell r="R1657" t="str">
            <v>Bogota</v>
          </cell>
          <cell r="S1657" t="str">
            <v>CGR</v>
          </cell>
        </row>
        <row r="1658">
          <cell r="A1658">
            <v>11816</v>
          </cell>
          <cell r="B1658" t="str">
            <v>Activo</v>
          </cell>
          <cell r="C1658">
            <v>126149607</v>
          </cell>
          <cell r="D1658">
            <v>114949007.81</v>
          </cell>
          <cell r="E1658">
            <v>240</v>
          </cell>
          <cell r="F1658">
            <v>504</v>
          </cell>
          <cell r="G1658">
            <v>12</v>
          </cell>
          <cell r="H1658">
            <v>958861</v>
          </cell>
          <cell r="I1658">
            <v>36314394</v>
          </cell>
          <cell r="J1658" t="str">
            <v>FU</v>
          </cell>
          <cell r="K1658" t="str">
            <v>Paola Tatiana Coronado Penagos</v>
          </cell>
          <cell r="L1658" t="str">
            <v>MENSUAL</v>
          </cell>
          <cell r="M1658">
            <v>43465</v>
          </cell>
          <cell r="N1658">
            <v>43019</v>
          </cell>
          <cell r="O1658" t="str">
            <v>COMPRA  CATEGORIA D</v>
          </cell>
          <cell r="P1658" t="str">
            <v>VI</v>
          </cell>
          <cell r="Q1658">
            <v>504</v>
          </cell>
          <cell r="R1658" t="str">
            <v>Neiva</v>
          </cell>
          <cell r="S1658" t="str">
            <v>CGR</v>
          </cell>
        </row>
        <row r="1659">
          <cell r="A1659">
            <v>11813</v>
          </cell>
          <cell r="B1659" t="str">
            <v>Activo</v>
          </cell>
          <cell r="C1659">
            <v>88827500</v>
          </cell>
          <cell r="D1659">
            <v>50886599.75</v>
          </cell>
          <cell r="E1659">
            <v>240</v>
          </cell>
          <cell r="F1659">
            <v>388</v>
          </cell>
          <cell r="G1659">
            <v>58</v>
          </cell>
          <cell r="H1659">
            <v>479883</v>
          </cell>
          <cell r="I1659">
            <v>72145846</v>
          </cell>
          <cell r="J1659" t="str">
            <v>FU</v>
          </cell>
          <cell r="K1659" t="str">
            <v>MILTON RESMITH CEBALLOS PARRA</v>
          </cell>
          <cell r="L1659" t="str">
            <v>MENSUAL</v>
          </cell>
          <cell r="M1659">
            <v>43465</v>
          </cell>
          <cell r="N1659">
            <v>41626</v>
          </cell>
          <cell r="O1659" t="str">
            <v>COMPRA  CATEGORIA D</v>
          </cell>
          <cell r="P1659" t="str">
            <v>VI</v>
          </cell>
          <cell r="Q1659">
            <v>388</v>
          </cell>
          <cell r="R1659" t="str">
            <v>Barranquilla</v>
          </cell>
          <cell r="S1659" t="str">
            <v>CGR</v>
          </cell>
        </row>
        <row r="1660">
          <cell r="A1660">
            <v>11787</v>
          </cell>
          <cell r="B1660" t="str">
            <v>Activo</v>
          </cell>
          <cell r="C1660">
            <v>97472509</v>
          </cell>
          <cell r="D1660">
            <v>40532356.359999999</v>
          </cell>
          <cell r="E1660">
            <v>216</v>
          </cell>
          <cell r="F1660">
            <v>389</v>
          </cell>
          <cell r="G1660">
            <v>49</v>
          </cell>
          <cell r="H1660">
            <v>427719</v>
          </cell>
          <cell r="I1660">
            <v>59832723</v>
          </cell>
          <cell r="J1660" t="str">
            <v>FU</v>
          </cell>
          <cell r="K1660" t="str">
            <v>MARIANA LUCY JANNETH CABRERA CABRERA</v>
          </cell>
          <cell r="L1660" t="str">
            <v>MENSUAL</v>
          </cell>
          <cell r="M1660">
            <v>43465</v>
          </cell>
          <cell r="N1660">
            <v>41904</v>
          </cell>
          <cell r="O1660" t="str">
            <v>COMPRA CATEGORIA E</v>
          </cell>
          <cell r="P1660" t="str">
            <v>VI</v>
          </cell>
          <cell r="Q1660">
            <v>389</v>
          </cell>
          <cell r="R1660" t="str">
            <v>Pasto</v>
          </cell>
          <cell r="S1660" t="str">
            <v>CGR</v>
          </cell>
        </row>
        <row r="1661">
          <cell r="A1661">
            <v>11785</v>
          </cell>
          <cell r="B1661" t="str">
            <v>Activo</v>
          </cell>
          <cell r="C1661">
            <v>63132366</v>
          </cell>
          <cell r="D1661">
            <v>20877269.34</v>
          </cell>
          <cell r="E1661">
            <v>240</v>
          </cell>
          <cell r="F1661">
            <v>387</v>
          </cell>
          <cell r="G1661">
            <v>170</v>
          </cell>
          <cell r="H1661">
            <v>359519</v>
          </cell>
          <cell r="I1661">
            <v>37888137</v>
          </cell>
          <cell r="J1661" t="str">
            <v>FU</v>
          </cell>
          <cell r="K1661" t="str">
            <v>LUZMINTA BARRAGAN RIOS</v>
          </cell>
          <cell r="L1661" t="str">
            <v>MENSUAL</v>
          </cell>
          <cell r="M1661">
            <v>43465</v>
          </cell>
          <cell r="N1661">
            <v>41596</v>
          </cell>
          <cell r="O1661" t="str">
            <v>COMPRA CATEGORIA C</v>
          </cell>
          <cell r="P1661" t="str">
            <v>VI</v>
          </cell>
          <cell r="Q1661">
            <v>387</v>
          </cell>
          <cell r="R1661" t="str">
            <v>Bogota</v>
          </cell>
          <cell r="S1661" t="str">
            <v>CGR</v>
          </cell>
        </row>
        <row r="1662">
          <cell r="A1662">
            <v>11783</v>
          </cell>
          <cell r="B1662" t="str">
            <v>Activo</v>
          </cell>
          <cell r="C1662">
            <v>63131313</v>
          </cell>
          <cell r="D1662">
            <v>34289678.170000002</v>
          </cell>
          <cell r="E1662">
            <v>240</v>
          </cell>
          <cell r="F1662">
            <v>387</v>
          </cell>
          <cell r="G1662">
            <v>59</v>
          </cell>
          <cell r="H1662">
            <v>287593</v>
          </cell>
          <cell r="I1662">
            <v>1121842816</v>
          </cell>
          <cell r="J1662" t="str">
            <v>FU</v>
          </cell>
          <cell r="K1662" t="str">
            <v>CINDY MARCELA AYALA VALDEZ</v>
          </cell>
          <cell r="L1662" t="str">
            <v>MENSUAL</v>
          </cell>
          <cell r="M1662">
            <v>43496</v>
          </cell>
          <cell r="N1662">
            <v>41626</v>
          </cell>
          <cell r="O1662" t="str">
            <v>COMPRA CATEGORIA C</v>
          </cell>
          <cell r="P1662" t="str">
            <v>VI</v>
          </cell>
          <cell r="Q1662">
            <v>387</v>
          </cell>
          <cell r="R1662" t="str">
            <v>Villavicencio</v>
          </cell>
          <cell r="S1662" t="str">
            <v>CGR</v>
          </cell>
        </row>
        <row r="1663">
          <cell r="A1663">
            <v>11779</v>
          </cell>
          <cell r="B1663" t="str">
            <v>Activo</v>
          </cell>
          <cell r="C1663">
            <v>97472509</v>
          </cell>
          <cell r="D1663">
            <v>28966423.41</v>
          </cell>
          <cell r="E1663">
            <v>216</v>
          </cell>
          <cell r="F1663">
            <v>389</v>
          </cell>
          <cell r="G1663">
            <v>58</v>
          </cell>
          <cell r="H1663">
            <v>320687</v>
          </cell>
          <cell r="I1663">
            <v>66923480</v>
          </cell>
          <cell r="J1663" t="str">
            <v>FU</v>
          </cell>
          <cell r="K1663" t="str">
            <v>KATHERINE CARDONA TRUJILLO</v>
          </cell>
          <cell r="L1663" t="str">
            <v>MENSUAL</v>
          </cell>
          <cell r="M1663">
            <v>43465</v>
          </cell>
          <cell r="N1663">
            <v>41626</v>
          </cell>
          <cell r="O1663" t="str">
            <v>COMPRA CATEGORIA E</v>
          </cell>
          <cell r="P1663" t="str">
            <v>VI</v>
          </cell>
          <cell r="Q1663">
            <v>389</v>
          </cell>
          <cell r="R1663" t="str">
            <v>San Andres</v>
          </cell>
          <cell r="S1663" t="str">
            <v>CGR</v>
          </cell>
        </row>
        <row r="1664">
          <cell r="A1664">
            <v>11778</v>
          </cell>
          <cell r="B1664" t="str">
            <v>Activo</v>
          </cell>
          <cell r="C1664">
            <v>51125606</v>
          </cell>
          <cell r="D1664">
            <v>25205573.399999999</v>
          </cell>
          <cell r="E1664">
            <v>264</v>
          </cell>
          <cell r="F1664">
            <v>386</v>
          </cell>
          <cell r="G1664">
            <v>53</v>
          </cell>
          <cell r="H1664">
            <v>181129</v>
          </cell>
          <cell r="I1664">
            <v>80178256</v>
          </cell>
          <cell r="J1664" t="str">
            <v>FU</v>
          </cell>
          <cell r="K1664" t="str">
            <v>ALVARO ANDRES CALVO CABRA</v>
          </cell>
          <cell r="L1664" t="str">
            <v>MENSUAL</v>
          </cell>
          <cell r="M1664">
            <v>43465</v>
          </cell>
          <cell r="N1664">
            <v>41785</v>
          </cell>
          <cell r="O1664" t="str">
            <v>COMPRA CATEGORIA B</v>
          </cell>
          <cell r="P1664" t="str">
            <v>VI</v>
          </cell>
          <cell r="Q1664">
            <v>386</v>
          </cell>
          <cell r="R1664" t="str">
            <v>Madrid</v>
          </cell>
          <cell r="S1664" t="str">
            <v>CGR</v>
          </cell>
        </row>
        <row r="1665">
          <cell r="A1665">
            <v>11777</v>
          </cell>
          <cell r="B1665" t="str">
            <v>Activo</v>
          </cell>
          <cell r="C1665">
            <v>97472509</v>
          </cell>
          <cell r="D1665">
            <v>52988944.310000002</v>
          </cell>
          <cell r="E1665">
            <v>216</v>
          </cell>
          <cell r="F1665">
            <v>389</v>
          </cell>
          <cell r="G1665">
            <v>60</v>
          </cell>
          <cell r="H1665">
            <v>573246</v>
          </cell>
          <cell r="I1665">
            <v>40771077</v>
          </cell>
          <cell r="J1665" t="str">
            <v>FU</v>
          </cell>
          <cell r="K1665" t="str">
            <v>GLORIA PATRICIA CALDERÓN LEAL</v>
          </cell>
          <cell r="L1665" t="str">
            <v>MENSUAL</v>
          </cell>
          <cell r="M1665">
            <v>43465</v>
          </cell>
          <cell r="N1665">
            <v>41563</v>
          </cell>
          <cell r="O1665" t="str">
            <v>COMPRA CATEGORIA E</v>
          </cell>
          <cell r="P1665" t="str">
            <v>VI</v>
          </cell>
          <cell r="Q1665">
            <v>389</v>
          </cell>
          <cell r="R1665" t="str">
            <v>Villavicencio</v>
          </cell>
          <cell r="S1665" t="str">
            <v>CGR</v>
          </cell>
        </row>
        <row r="1666">
          <cell r="A1666">
            <v>11773</v>
          </cell>
          <cell r="B1666" t="str">
            <v>Activo</v>
          </cell>
          <cell r="C1666">
            <v>89567494</v>
          </cell>
          <cell r="D1666">
            <v>47235326.460000001</v>
          </cell>
          <cell r="E1666">
            <v>240</v>
          </cell>
          <cell r="F1666">
            <v>388</v>
          </cell>
          <cell r="G1666">
            <v>50</v>
          </cell>
          <cell r="H1666">
            <v>437379</v>
          </cell>
          <cell r="I1666">
            <v>52534841</v>
          </cell>
          <cell r="J1666" t="str">
            <v>FU</v>
          </cell>
          <cell r="K1666" t="str">
            <v>YENNY MILENA CASTAÑEDA ALFONSO</v>
          </cell>
          <cell r="L1666" t="str">
            <v>MENSUAL</v>
          </cell>
          <cell r="M1666">
            <v>43465</v>
          </cell>
          <cell r="N1666">
            <v>41859</v>
          </cell>
          <cell r="O1666" t="str">
            <v>COMPRA  CATEGORIA D</v>
          </cell>
          <cell r="P1666" t="str">
            <v>VI</v>
          </cell>
          <cell r="Q1666">
            <v>388</v>
          </cell>
          <cell r="R1666" t="str">
            <v>Bogota</v>
          </cell>
          <cell r="S1666" t="str">
            <v>CGR</v>
          </cell>
        </row>
        <row r="1667">
          <cell r="A1667">
            <v>11770</v>
          </cell>
          <cell r="B1667" t="str">
            <v>Activo</v>
          </cell>
          <cell r="C1667">
            <v>89567494</v>
          </cell>
          <cell r="D1667">
            <v>40664629.130000003</v>
          </cell>
          <cell r="E1667">
            <v>240</v>
          </cell>
          <cell r="F1667">
            <v>388</v>
          </cell>
          <cell r="G1667">
            <v>58</v>
          </cell>
          <cell r="H1667">
            <v>386756</v>
          </cell>
          <cell r="I1667">
            <v>59652540</v>
          </cell>
          <cell r="J1667" t="str">
            <v>FU</v>
          </cell>
          <cell r="K1667" t="str">
            <v>MARIA EUGENIA CADENA PATIÑO</v>
          </cell>
          <cell r="L1667" t="str">
            <v>MENSUAL</v>
          </cell>
          <cell r="M1667">
            <v>43465</v>
          </cell>
          <cell r="N1667">
            <v>41626</v>
          </cell>
          <cell r="O1667" t="str">
            <v>COMPRA  CATEGORIA D</v>
          </cell>
          <cell r="P1667" t="str">
            <v>VI</v>
          </cell>
          <cell r="Q1667">
            <v>388</v>
          </cell>
          <cell r="R1667" t="str">
            <v>Neiva</v>
          </cell>
          <cell r="S1667" t="str">
            <v>CGR</v>
          </cell>
        </row>
        <row r="1668">
          <cell r="A1668">
            <v>11768</v>
          </cell>
          <cell r="B1668" t="str">
            <v>Activo</v>
          </cell>
          <cell r="C1668">
            <v>89565657</v>
          </cell>
          <cell r="D1668">
            <v>44761957.520000003</v>
          </cell>
          <cell r="E1668">
            <v>240</v>
          </cell>
          <cell r="F1668">
            <v>388</v>
          </cell>
          <cell r="G1668">
            <v>57</v>
          </cell>
          <cell r="H1668">
            <v>421717</v>
          </cell>
          <cell r="I1668">
            <v>66990179</v>
          </cell>
          <cell r="J1668" t="str">
            <v>FU</v>
          </cell>
          <cell r="K1668" t="str">
            <v>GLORIA ELIZABETH BURBANO MUÑOZ</v>
          </cell>
          <cell r="L1668" t="str">
            <v>MENSUAL</v>
          </cell>
          <cell r="M1668">
            <v>43496</v>
          </cell>
          <cell r="N1668">
            <v>41683</v>
          </cell>
          <cell r="O1668" t="str">
            <v>COMPRA  CATEGORIA D</v>
          </cell>
          <cell r="P1668" t="str">
            <v>VI</v>
          </cell>
          <cell r="Q1668">
            <v>388</v>
          </cell>
          <cell r="R1668" t="str">
            <v>Popayan</v>
          </cell>
          <cell r="S1668" t="str">
            <v>CGR</v>
          </cell>
        </row>
        <row r="1669">
          <cell r="A1669">
            <v>11765</v>
          </cell>
          <cell r="B1669" t="str">
            <v>Activo</v>
          </cell>
          <cell r="C1669">
            <v>131000000</v>
          </cell>
          <cell r="D1669">
            <v>75317914.060000002</v>
          </cell>
          <cell r="E1669">
            <v>216</v>
          </cell>
          <cell r="F1669">
            <v>506</v>
          </cell>
          <cell r="G1669">
            <v>46</v>
          </cell>
          <cell r="H1669">
            <v>820185</v>
          </cell>
          <cell r="I1669">
            <v>41734752</v>
          </cell>
          <cell r="J1669" t="str">
            <v>FU</v>
          </cell>
          <cell r="K1669" t="str">
            <v>VILMA BENAVIDES MAYORCA</v>
          </cell>
          <cell r="L1669" t="str">
            <v>MENSUAL</v>
          </cell>
          <cell r="M1669">
            <v>43465</v>
          </cell>
          <cell r="N1669">
            <v>41993</v>
          </cell>
          <cell r="O1669" t="str">
            <v>COMPRA  CATEGORIA F</v>
          </cell>
          <cell r="P1669" t="str">
            <v>VI</v>
          </cell>
          <cell r="Q1669">
            <v>506</v>
          </cell>
          <cell r="R1669" t="str">
            <v>Bogota</v>
          </cell>
          <cell r="S1669" t="str">
            <v>CGR</v>
          </cell>
        </row>
        <row r="1670">
          <cell r="A1670">
            <v>11763</v>
          </cell>
          <cell r="B1670" t="str">
            <v>Activo</v>
          </cell>
          <cell r="C1670">
            <v>89567494</v>
          </cell>
          <cell r="D1670">
            <v>51150616.579999998</v>
          </cell>
          <cell r="E1670">
            <v>240</v>
          </cell>
          <cell r="F1670">
            <v>388</v>
          </cell>
          <cell r="G1670">
            <v>56</v>
          </cell>
          <cell r="H1670">
            <v>478299</v>
          </cell>
          <cell r="I1670">
            <v>30207159</v>
          </cell>
          <cell r="J1670" t="str">
            <v>FU</v>
          </cell>
          <cell r="K1670" t="str">
            <v>FANNY CECILIA BALLESTEROS LOZANO</v>
          </cell>
          <cell r="L1670" t="str">
            <v>MENSUAL</v>
          </cell>
          <cell r="M1670">
            <v>43496</v>
          </cell>
          <cell r="N1670">
            <v>41724</v>
          </cell>
          <cell r="O1670" t="str">
            <v>COMPRA  CATEGORIA D</v>
          </cell>
          <cell r="P1670" t="str">
            <v>VI</v>
          </cell>
          <cell r="Q1670">
            <v>388</v>
          </cell>
          <cell r="R1670" t="str">
            <v>Floridablanca</v>
          </cell>
          <cell r="S1670" t="str">
            <v>CGR</v>
          </cell>
        </row>
        <row r="1671">
          <cell r="A1671">
            <v>11762</v>
          </cell>
          <cell r="B1671" t="str">
            <v>Activo</v>
          </cell>
          <cell r="C1671">
            <v>85650000</v>
          </cell>
          <cell r="D1671">
            <v>18609502.98</v>
          </cell>
          <cell r="E1671">
            <v>240</v>
          </cell>
          <cell r="F1671">
            <v>388</v>
          </cell>
          <cell r="G1671">
            <v>60</v>
          </cell>
          <cell r="H1671">
            <v>185884</v>
          </cell>
          <cell r="I1671">
            <v>79543476</v>
          </cell>
          <cell r="J1671" t="str">
            <v>FU</v>
          </cell>
          <cell r="K1671" t="str">
            <v>JUAN CARLOS AYALA ADIE</v>
          </cell>
          <cell r="L1671" t="str">
            <v>MENSUAL</v>
          </cell>
          <cell r="M1671">
            <v>43465</v>
          </cell>
          <cell r="N1671">
            <v>41563</v>
          </cell>
          <cell r="O1671" t="str">
            <v>COMPRA  CATEGORIA D</v>
          </cell>
          <cell r="P1671" t="str">
            <v>VI</v>
          </cell>
          <cell r="Q1671">
            <v>388</v>
          </cell>
          <cell r="R1671" t="str">
            <v>Sincelejo</v>
          </cell>
          <cell r="S1671" t="str">
            <v>CGR</v>
          </cell>
        </row>
        <row r="1672">
          <cell r="A1672">
            <v>11760</v>
          </cell>
          <cell r="B1672" t="str">
            <v>Activo</v>
          </cell>
          <cell r="C1672">
            <v>78787879</v>
          </cell>
          <cell r="D1672">
            <v>51147474.280000001</v>
          </cell>
          <cell r="E1672">
            <v>240</v>
          </cell>
          <cell r="F1672">
            <v>394</v>
          </cell>
          <cell r="G1672">
            <v>35</v>
          </cell>
          <cell r="H1672">
            <v>570171</v>
          </cell>
          <cell r="I1672">
            <v>19282224</v>
          </cell>
          <cell r="J1672" t="str">
            <v>XF</v>
          </cell>
          <cell r="K1672" t="str">
            <v>MAURICIO AREVALO SANCHEZ</v>
          </cell>
          <cell r="L1672" t="str">
            <v>MENSUAL</v>
          </cell>
          <cell r="M1672">
            <v>42766</v>
          </cell>
          <cell r="N1672">
            <v>41627</v>
          </cell>
          <cell r="O1672" t="str">
            <v>EXF-COMPRA  EXFUNC CATEGORIA D</v>
          </cell>
          <cell r="P1672" t="str">
            <v>VI</v>
          </cell>
          <cell r="Q1672">
            <v>394</v>
          </cell>
          <cell r="R1672" t="str">
            <v>Bogota</v>
          </cell>
          <cell r="S1672" t="str">
            <v>EXF</v>
          </cell>
        </row>
        <row r="1673">
          <cell r="A1673">
            <v>11756</v>
          </cell>
          <cell r="B1673" t="str">
            <v>Activo</v>
          </cell>
          <cell r="C1673">
            <v>89567494</v>
          </cell>
          <cell r="D1673">
            <v>49435604.840000004</v>
          </cell>
          <cell r="E1673">
            <v>240</v>
          </cell>
          <cell r="F1673">
            <v>388</v>
          </cell>
          <cell r="G1673">
            <v>58</v>
          </cell>
          <cell r="H1673">
            <v>467828</v>
          </cell>
          <cell r="I1673">
            <v>28951717</v>
          </cell>
          <cell r="J1673" t="str">
            <v>FU</v>
          </cell>
          <cell r="K1673" t="str">
            <v>MARTHA LIGIA ARAGON TRUJILLO</v>
          </cell>
          <cell r="L1673" t="str">
            <v>MENSUAL</v>
          </cell>
          <cell r="M1673">
            <v>43465</v>
          </cell>
          <cell r="N1673">
            <v>41625</v>
          </cell>
          <cell r="O1673" t="str">
            <v>COMPRA  CATEGORIA D</v>
          </cell>
          <cell r="P1673" t="str">
            <v>VI</v>
          </cell>
          <cell r="Q1673">
            <v>388</v>
          </cell>
          <cell r="R1673" t="str">
            <v>Yopal</v>
          </cell>
          <cell r="S1673" t="str">
            <v>CGR</v>
          </cell>
        </row>
        <row r="1674">
          <cell r="A1674">
            <v>11755</v>
          </cell>
          <cell r="B1674" t="str">
            <v>Activo</v>
          </cell>
          <cell r="C1674">
            <v>89567494</v>
          </cell>
          <cell r="D1674">
            <v>41692354.969999999</v>
          </cell>
          <cell r="E1674">
            <v>240</v>
          </cell>
          <cell r="F1674">
            <v>388</v>
          </cell>
          <cell r="G1674">
            <v>57</v>
          </cell>
          <cell r="H1674">
            <v>393878</v>
          </cell>
          <cell r="I1674">
            <v>52551213</v>
          </cell>
          <cell r="J1674" t="str">
            <v>FU</v>
          </cell>
          <cell r="K1674" t="str">
            <v>sandra constanza angel sanchez</v>
          </cell>
          <cell r="L1674" t="str">
            <v>MENSUAL</v>
          </cell>
          <cell r="M1674">
            <v>43496</v>
          </cell>
          <cell r="N1674">
            <v>41694</v>
          </cell>
          <cell r="O1674" t="str">
            <v>COMPRA  CATEGORIA D</v>
          </cell>
          <cell r="P1674" t="str">
            <v>VI</v>
          </cell>
          <cell r="Q1674">
            <v>388</v>
          </cell>
          <cell r="R1674" t="str">
            <v>Bogota</v>
          </cell>
          <cell r="S1674" t="str">
            <v>CGR</v>
          </cell>
        </row>
        <row r="1675">
          <cell r="A1675">
            <v>11753</v>
          </cell>
          <cell r="B1675" t="str">
            <v>Activo</v>
          </cell>
          <cell r="C1675">
            <v>89567494</v>
          </cell>
          <cell r="D1675">
            <v>45304187.299999997</v>
          </cell>
          <cell r="E1675">
            <v>240</v>
          </cell>
          <cell r="F1675">
            <v>388</v>
          </cell>
          <cell r="G1675">
            <v>59</v>
          </cell>
          <cell r="H1675">
            <v>430331</v>
          </cell>
          <cell r="I1675">
            <v>41915530</v>
          </cell>
          <cell r="J1675" t="str">
            <v>FU</v>
          </cell>
          <cell r="K1675" t="str">
            <v>YANETH ACEVEDO MORENO</v>
          </cell>
          <cell r="L1675" t="str">
            <v>MENSUAL</v>
          </cell>
          <cell r="M1675">
            <v>43465</v>
          </cell>
          <cell r="N1675">
            <v>41596</v>
          </cell>
          <cell r="O1675" t="str">
            <v>COMPRA  CATEGORIA D</v>
          </cell>
          <cell r="P1675" t="str">
            <v>VI</v>
          </cell>
          <cell r="Q1675">
            <v>388</v>
          </cell>
          <cell r="R1675" t="str">
            <v>Armenia</v>
          </cell>
          <cell r="S1675" t="str">
            <v>CGR</v>
          </cell>
        </row>
        <row r="1676">
          <cell r="A1676">
            <v>11711</v>
          </cell>
          <cell r="B1676" t="str">
            <v>Activo</v>
          </cell>
          <cell r="C1676">
            <v>48691026</v>
          </cell>
          <cell r="D1676">
            <v>18183811.75</v>
          </cell>
          <cell r="E1676">
            <v>264</v>
          </cell>
          <cell r="F1676">
            <v>386</v>
          </cell>
          <cell r="G1676">
            <v>67</v>
          </cell>
          <cell r="H1676">
            <v>138604</v>
          </cell>
          <cell r="I1676">
            <v>79125509</v>
          </cell>
          <cell r="J1676" t="str">
            <v>FU</v>
          </cell>
          <cell r="K1676" t="str">
            <v>LEONARDO SANMIGUEL GIRALDO</v>
          </cell>
          <cell r="L1676" t="str">
            <v>MENSUAL</v>
          </cell>
          <cell r="M1676">
            <v>43465</v>
          </cell>
          <cell r="N1676">
            <v>41347</v>
          </cell>
          <cell r="O1676" t="str">
            <v>COMPRA CATEGORIA B</v>
          </cell>
          <cell r="P1676" t="str">
            <v>VI</v>
          </cell>
          <cell r="Q1676">
            <v>386</v>
          </cell>
          <cell r="R1676" t="str">
            <v>Bogota</v>
          </cell>
          <cell r="S1676" t="str">
            <v>CGR</v>
          </cell>
        </row>
        <row r="1677">
          <cell r="A1677">
            <v>11710</v>
          </cell>
          <cell r="B1677" t="str">
            <v>Activo</v>
          </cell>
          <cell r="C1677">
            <v>84832000</v>
          </cell>
          <cell r="D1677">
            <v>39114690.270000003</v>
          </cell>
          <cell r="E1677">
            <v>240</v>
          </cell>
          <cell r="F1677">
            <v>388</v>
          </cell>
          <cell r="G1677">
            <v>64</v>
          </cell>
          <cell r="H1677">
            <v>377299</v>
          </cell>
          <cell r="I1677">
            <v>40936653</v>
          </cell>
          <cell r="J1677" t="str">
            <v>FU</v>
          </cell>
          <cell r="K1677" t="str">
            <v>ROSA MILENA ANGULO MARTÍNEZ</v>
          </cell>
          <cell r="L1677" t="str">
            <v>MENSUAL</v>
          </cell>
          <cell r="M1677">
            <v>43496</v>
          </cell>
          <cell r="N1677">
            <v>41463</v>
          </cell>
          <cell r="O1677" t="str">
            <v>COMPRA  CATEGORIA D</v>
          </cell>
          <cell r="P1677" t="str">
            <v>VI</v>
          </cell>
          <cell r="Q1677">
            <v>388</v>
          </cell>
          <cell r="R1677" t="str">
            <v>Riohacha</v>
          </cell>
          <cell r="S1677" t="str">
            <v>CGR</v>
          </cell>
        </row>
        <row r="1678">
          <cell r="A1678">
            <v>11708</v>
          </cell>
          <cell r="B1678" t="str">
            <v>Activo</v>
          </cell>
          <cell r="C1678">
            <v>92830943</v>
          </cell>
          <cell r="D1678">
            <v>13795501.439999999</v>
          </cell>
          <cell r="E1678">
            <v>216</v>
          </cell>
          <cell r="F1678">
            <v>389</v>
          </cell>
          <cell r="G1678">
            <v>200</v>
          </cell>
          <cell r="H1678">
            <v>930075</v>
          </cell>
          <cell r="I1678">
            <v>51820956</v>
          </cell>
          <cell r="J1678" t="str">
            <v>FU</v>
          </cell>
          <cell r="K1678" t="str">
            <v>FLOR HERMENDI RAMIREZ MONTEJO</v>
          </cell>
          <cell r="L1678" t="str">
            <v>MENSUAL</v>
          </cell>
          <cell r="M1678">
            <v>43496</v>
          </cell>
          <cell r="N1678">
            <v>41393</v>
          </cell>
          <cell r="O1678" t="str">
            <v>COMPRA CATEGORIA E</v>
          </cell>
          <cell r="P1678" t="str">
            <v>VI</v>
          </cell>
          <cell r="Q1678">
            <v>389</v>
          </cell>
          <cell r="R1678" t="str">
            <v>Bogota</v>
          </cell>
          <cell r="S1678" t="str">
            <v>CGR</v>
          </cell>
        </row>
        <row r="1679">
          <cell r="A1679">
            <v>11704</v>
          </cell>
          <cell r="B1679" t="str">
            <v>Activo</v>
          </cell>
          <cell r="C1679">
            <v>85302359</v>
          </cell>
          <cell r="D1679">
            <v>31707617.77</v>
          </cell>
          <cell r="E1679">
            <v>240</v>
          </cell>
          <cell r="F1679">
            <v>388</v>
          </cell>
          <cell r="G1679">
            <v>64</v>
          </cell>
          <cell r="H1679">
            <v>310351</v>
          </cell>
          <cell r="I1679">
            <v>79513140</v>
          </cell>
          <cell r="J1679" t="str">
            <v>FU</v>
          </cell>
          <cell r="K1679" t="str">
            <v>Victor Hugo Pinzón Castellanos</v>
          </cell>
          <cell r="L1679" t="str">
            <v>MENSUAL</v>
          </cell>
          <cell r="M1679">
            <v>43496</v>
          </cell>
          <cell r="N1679">
            <v>41473</v>
          </cell>
          <cell r="O1679" t="str">
            <v>COMPRA  CATEGORIA D</v>
          </cell>
          <cell r="P1679" t="str">
            <v>VI</v>
          </cell>
          <cell r="Q1679">
            <v>388</v>
          </cell>
          <cell r="R1679" t="str">
            <v>Bogota</v>
          </cell>
          <cell r="S1679" t="str">
            <v>CGR</v>
          </cell>
        </row>
        <row r="1680">
          <cell r="A1680">
            <v>11703</v>
          </cell>
          <cell r="B1680" t="str">
            <v>Activo</v>
          </cell>
          <cell r="C1680">
            <v>92830943</v>
          </cell>
          <cell r="D1680">
            <v>38729125.960000001</v>
          </cell>
          <cell r="E1680">
            <v>216</v>
          </cell>
          <cell r="F1680">
            <v>389</v>
          </cell>
          <cell r="G1680">
            <v>109</v>
          </cell>
          <cell r="H1680">
            <v>529640</v>
          </cell>
          <cell r="I1680">
            <v>79590969</v>
          </cell>
          <cell r="J1680" t="str">
            <v>FU</v>
          </cell>
          <cell r="K1680" t="str">
            <v>ROLANDO CASTRO FALLA</v>
          </cell>
          <cell r="L1680" t="str">
            <v>MENSUAL</v>
          </cell>
          <cell r="M1680">
            <v>43465</v>
          </cell>
          <cell r="N1680">
            <v>41486</v>
          </cell>
          <cell r="O1680" t="str">
            <v>COMPRA CATEGORIA E</v>
          </cell>
          <cell r="P1680" t="str">
            <v>VI</v>
          </cell>
          <cell r="Q1680">
            <v>389</v>
          </cell>
          <cell r="R1680" t="str">
            <v>Bogota</v>
          </cell>
          <cell r="S1680" t="str">
            <v>CGR</v>
          </cell>
        </row>
        <row r="1681">
          <cell r="A1681">
            <v>11702</v>
          </cell>
          <cell r="B1681" t="str">
            <v>Activo</v>
          </cell>
          <cell r="C1681">
            <v>80808081</v>
          </cell>
          <cell r="D1681">
            <v>35624017.630000003</v>
          </cell>
          <cell r="E1681">
            <v>240</v>
          </cell>
          <cell r="F1681">
            <v>388</v>
          </cell>
          <cell r="G1681">
            <v>65</v>
          </cell>
          <cell r="H1681">
            <v>346350</v>
          </cell>
          <cell r="I1681">
            <v>29159287</v>
          </cell>
          <cell r="J1681" t="str">
            <v>FU</v>
          </cell>
          <cell r="K1681" t="str">
            <v>SANDRA MILENA DUQUE BETANCOURTH</v>
          </cell>
          <cell r="L1681" t="str">
            <v>MENSUAL</v>
          </cell>
          <cell r="M1681">
            <v>43465</v>
          </cell>
          <cell r="N1681">
            <v>41409</v>
          </cell>
          <cell r="O1681" t="str">
            <v>COMPRA  CATEGORIA D</v>
          </cell>
          <cell r="P1681" t="str">
            <v>VI</v>
          </cell>
          <cell r="Q1681">
            <v>388</v>
          </cell>
          <cell r="R1681" t="str">
            <v>Cali</v>
          </cell>
          <cell r="S1681" t="str">
            <v>CGR</v>
          </cell>
        </row>
        <row r="1682">
          <cell r="A1682">
            <v>11701</v>
          </cell>
          <cell r="B1682" t="str">
            <v>Activo</v>
          </cell>
          <cell r="C1682">
            <v>84949495</v>
          </cell>
          <cell r="D1682">
            <v>42615663.530000001</v>
          </cell>
          <cell r="E1682">
            <v>240</v>
          </cell>
          <cell r="F1682">
            <v>388</v>
          </cell>
          <cell r="G1682">
            <v>59</v>
          </cell>
          <cell r="H1682">
            <v>403743</v>
          </cell>
          <cell r="I1682">
            <v>1075208323</v>
          </cell>
          <cell r="J1682" t="str">
            <v>FU</v>
          </cell>
          <cell r="K1682" t="str">
            <v>LEIDY YULIETH PEREA RAMIREZ</v>
          </cell>
          <cell r="L1682" t="str">
            <v>MENSUAL</v>
          </cell>
          <cell r="M1682">
            <v>43465</v>
          </cell>
          <cell r="N1682">
            <v>41590</v>
          </cell>
          <cell r="O1682" t="str">
            <v>COMPRA  CATEGORIA D</v>
          </cell>
          <cell r="P1682" t="str">
            <v>VI</v>
          </cell>
          <cell r="Q1682">
            <v>388</v>
          </cell>
          <cell r="R1682" t="str">
            <v>Neiva</v>
          </cell>
          <cell r="S1682" t="str">
            <v>CGR</v>
          </cell>
        </row>
        <row r="1683">
          <cell r="A1683">
            <v>11700</v>
          </cell>
          <cell r="B1683" t="str">
            <v>Activo</v>
          </cell>
          <cell r="C1683">
            <v>85302359</v>
          </cell>
          <cell r="D1683">
            <v>28913067.25</v>
          </cell>
          <cell r="E1683">
            <v>240</v>
          </cell>
          <cell r="F1683">
            <v>388</v>
          </cell>
          <cell r="G1683">
            <v>64</v>
          </cell>
          <cell r="H1683">
            <v>284672</v>
          </cell>
          <cell r="I1683">
            <v>51799773</v>
          </cell>
          <cell r="J1683" t="str">
            <v>FU</v>
          </cell>
          <cell r="K1683" t="str">
            <v>Luz Deise Ovalle Jiménez</v>
          </cell>
          <cell r="L1683" t="str">
            <v>MENSUAL</v>
          </cell>
          <cell r="M1683">
            <v>43465</v>
          </cell>
          <cell r="N1683">
            <v>41443</v>
          </cell>
          <cell r="O1683" t="str">
            <v>COMPRA  CATEGORIA D</v>
          </cell>
          <cell r="P1683" t="str">
            <v>VI</v>
          </cell>
          <cell r="Q1683">
            <v>388</v>
          </cell>
          <cell r="R1683" t="str">
            <v>Chia</v>
          </cell>
          <cell r="S1683" t="str">
            <v>CGR</v>
          </cell>
        </row>
        <row r="1684">
          <cell r="A1684">
            <v>11699</v>
          </cell>
          <cell r="B1684" t="str">
            <v>Activo</v>
          </cell>
          <cell r="C1684">
            <v>85302359</v>
          </cell>
          <cell r="D1684">
            <v>38298300.399999999</v>
          </cell>
          <cell r="E1684">
            <v>240</v>
          </cell>
          <cell r="F1684">
            <v>388</v>
          </cell>
          <cell r="G1684">
            <v>135</v>
          </cell>
          <cell r="H1684">
            <v>510389</v>
          </cell>
          <cell r="I1684">
            <v>66921165</v>
          </cell>
          <cell r="J1684" t="str">
            <v>FU</v>
          </cell>
          <cell r="K1684" t="str">
            <v>ANDREA MILENA ARTEAGA ROSERO</v>
          </cell>
          <cell r="L1684" t="str">
            <v>MENSUAL</v>
          </cell>
          <cell r="M1684">
            <v>43465</v>
          </cell>
          <cell r="N1684">
            <v>41375</v>
          </cell>
          <cell r="O1684" t="str">
            <v>COMPRA  CATEGORIA D</v>
          </cell>
          <cell r="P1684" t="str">
            <v>VI</v>
          </cell>
          <cell r="Q1684">
            <v>388</v>
          </cell>
          <cell r="R1684" t="str">
            <v>Pasto</v>
          </cell>
          <cell r="S1684" t="str">
            <v>CGR</v>
          </cell>
        </row>
        <row r="1685">
          <cell r="A1685">
            <v>11698</v>
          </cell>
          <cell r="B1685" t="str">
            <v>Activo</v>
          </cell>
          <cell r="C1685">
            <v>85302359</v>
          </cell>
          <cell r="D1685">
            <v>39524542.43</v>
          </cell>
          <cell r="E1685">
            <v>240</v>
          </cell>
          <cell r="F1685">
            <v>388</v>
          </cell>
          <cell r="G1685">
            <v>65</v>
          </cell>
          <cell r="H1685">
            <v>383506</v>
          </cell>
          <cell r="I1685">
            <v>35316837</v>
          </cell>
          <cell r="J1685" t="str">
            <v>FU</v>
          </cell>
          <cell r="K1685" t="str">
            <v>TERESA BENITEZ VELASCO</v>
          </cell>
          <cell r="L1685" t="str">
            <v>MENSUAL</v>
          </cell>
          <cell r="M1685">
            <v>43465</v>
          </cell>
          <cell r="N1685">
            <v>41408</v>
          </cell>
          <cell r="O1685" t="str">
            <v>COMPRA  CATEGORIA D</v>
          </cell>
          <cell r="P1685" t="str">
            <v>VI</v>
          </cell>
          <cell r="Q1685">
            <v>388</v>
          </cell>
          <cell r="R1685" t="str">
            <v>Bogota</v>
          </cell>
          <cell r="S1685" t="str">
            <v>CGR</v>
          </cell>
        </row>
        <row r="1686">
          <cell r="A1686">
            <v>11697</v>
          </cell>
          <cell r="B1686" t="str">
            <v>Activo</v>
          </cell>
          <cell r="C1686">
            <v>85302359</v>
          </cell>
          <cell r="D1686">
            <v>42115334.960000001</v>
          </cell>
          <cell r="E1686">
            <v>240</v>
          </cell>
          <cell r="F1686">
            <v>388</v>
          </cell>
          <cell r="G1686">
            <v>64</v>
          </cell>
          <cell r="H1686">
            <v>406413</v>
          </cell>
          <cell r="I1686">
            <v>38289245</v>
          </cell>
          <cell r="J1686" t="str">
            <v>FU</v>
          </cell>
          <cell r="K1686" t="str">
            <v>ROSA ANGELA CALDERÓN GARCÍA</v>
          </cell>
          <cell r="L1686" t="str">
            <v>MENSUAL</v>
          </cell>
          <cell r="M1686">
            <v>43465</v>
          </cell>
          <cell r="N1686">
            <v>41442</v>
          </cell>
          <cell r="O1686" t="str">
            <v>COMPRA  CATEGORIA D</v>
          </cell>
          <cell r="P1686" t="str">
            <v>VI</v>
          </cell>
          <cell r="Q1686">
            <v>388</v>
          </cell>
          <cell r="R1686" t="str">
            <v>Bogota</v>
          </cell>
          <cell r="S1686" t="str">
            <v>CGR</v>
          </cell>
        </row>
        <row r="1687">
          <cell r="A1687">
            <v>11696</v>
          </cell>
          <cell r="B1687" t="str">
            <v>Activo</v>
          </cell>
          <cell r="C1687">
            <v>85302359</v>
          </cell>
          <cell r="D1687">
            <v>61919034.689999998</v>
          </cell>
          <cell r="E1687">
            <v>240</v>
          </cell>
          <cell r="F1687">
            <v>388</v>
          </cell>
          <cell r="G1687">
            <v>66</v>
          </cell>
          <cell r="H1687">
            <v>594151</v>
          </cell>
          <cell r="I1687">
            <v>82361629</v>
          </cell>
          <cell r="J1687" t="str">
            <v>XF</v>
          </cell>
          <cell r="K1687" t="str">
            <v>YOSSERTH YAIRTH MOSQUERA PEREA</v>
          </cell>
          <cell r="L1687" t="str">
            <v>MENSUAL</v>
          </cell>
          <cell r="M1687">
            <v>43465</v>
          </cell>
          <cell r="N1687">
            <v>41393</v>
          </cell>
          <cell r="O1687" t="str">
            <v>COMPRA  CATEGORIA D</v>
          </cell>
          <cell r="P1687" t="str">
            <v>VI</v>
          </cell>
          <cell r="Q1687">
            <v>388</v>
          </cell>
          <cell r="R1687" t="str">
            <v>Quibdo</v>
          </cell>
          <cell r="S1687" t="str">
            <v>EXF</v>
          </cell>
        </row>
        <row r="1688">
          <cell r="A1688">
            <v>11695</v>
          </cell>
          <cell r="B1688" t="str">
            <v>Activo</v>
          </cell>
          <cell r="C1688">
            <v>85302359</v>
          </cell>
          <cell r="D1688">
            <v>37884630.049999997</v>
          </cell>
          <cell r="E1688">
            <v>240</v>
          </cell>
          <cell r="F1688">
            <v>388</v>
          </cell>
          <cell r="G1688">
            <v>134</v>
          </cell>
          <cell r="H1688">
            <v>503625</v>
          </cell>
          <cell r="I1688">
            <v>79926208</v>
          </cell>
          <cell r="J1688" t="str">
            <v>FU</v>
          </cell>
          <cell r="K1688" t="str">
            <v>PABLO IGNACIO RODRIGUEZ GUERRERO</v>
          </cell>
          <cell r="L1688" t="str">
            <v>MENSUAL</v>
          </cell>
          <cell r="M1688">
            <v>43465</v>
          </cell>
          <cell r="N1688">
            <v>41421</v>
          </cell>
          <cell r="O1688" t="str">
            <v>COMPRA  CATEGORIA D</v>
          </cell>
          <cell r="P1688" t="str">
            <v>VI</v>
          </cell>
          <cell r="Q1688">
            <v>388</v>
          </cell>
          <cell r="R1688" t="str">
            <v>Bogota</v>
          </cell>
          <cell r="S1688" t="str">
            <v>CGR</v>
          </cell>
        </row>
        <row r="1689">
          <cell r="A1689">
            <v>11694</v>
          </cell>
          <cell r="B1689" t="str">
            <v>Activo</v>
          </cell>
          <cell r="C1689">
            <v>59113332</v>
          </cell>
          <cell r="D1689">
            <v>23460949.289999999</v>
          </cell>
          <cell r="E1689">
            <v>240</v>
          </cell>
          <cell r="F1689">
            <v>387</v>
          </cell>
          <cell r="G1689">
            <v>101</v>
          </cell>
          <cell r="H1689">
            <v>237881</v>
          </cell>
          <cell r="I1689">
            <v>1032373899</v>
          </cell>
          <cell r="J1689" t="str">
            <v>FU</v>
          </cell>
          <cell r="K1689" t="str">
            <v>LINA VIVIANA RODRIGUEZ TORRES</v>
          </cell>
          <cell r="L1689" t="str">
            <v>MENSUAL</v>
          </cell>
          <cell r="M1689">
            <v>43434</v>
          </cell>
          <cell r="N1689">
            <v>41569</v>
          </cell>
          <cell r="O1689" t="str">
            <v>COMPRA CATEGORIA C</v>
          </cell>
          <cell r="P1689" t="str">
            <v>VI</v>
          </cell>
          <cell r="Q1689">
            <v>387</v>
          </cell>
          <cell r="R1689" t="str">
            <v>Bogota</v>
          </cell>
          <cell r="S1689" t="str">
            <v>CGR</v>
          </cell>
        </row>
        <row r="1690">
          <cell r="A1690">
            <v>11693</v>
          </cell>
          <cell r="B1690" t="str">
            <v>Activo</v>
          </cell>
          <cell r="C1690">
            <v>85302359</v>
          </cell>
          <cell r="D1690">
            <v>25024656.100000001</v>
          </cell>
          <cell r="E1690">
            <v>240</v>
          </cell>
          <cell r="F1690">
            <v>388</v>
          </cell>
          <cell r="G1690">
            <v>176</v>
          </cell>
          <cell r="H1690">
            <v>488700</v>
          </cell>
          <cell r="I1690">
            <v>23493279</v>
          </cell>
          <cell r="J1690" t="str">
            <v>FU</v>
          </cell>
          <cell r="K1690" t="str">
            <v>MARLENY RODRIGUEZ VELASQUEZ</v>
          </cell>
          <cell r="L1690" t="str">
            <v>MENSUAL</v>
          </cell>
          <cell r="M1690">
            <v>43465</v>
          </cell>
          <cell r="N1690">
            <v>41409</v>
          </cell>
          <cell r="O1690" t="str">
            <v>COMPRA  CATEGORIA D</v>
          </cell>
          <cell r="P1690" t="str">
            <v>VI</v>
          </cell>
          <cell r="Q1690">
            <v>388</v>
          </cell>
          <cell r="R1690" t="str">
            <v>Bogota</v>
          </cell>
          <cell r="S1690" t="str">
            <v>CGR</v>
          </cell>
        </row>
        <row r="1691">
          <cell r="A1691">
            <v>11689</v>
          </cell>
          <cell r="B1691" t="str">
            <v>Activo</v>
          </cell>
          <cell r="C1691">
            <v>60126033</v>
          </cell>
          <cell r="D1691">
            <v>31303231.07</v>
          </cell>
          <cell r="E1691">
            <v>240</v>
          </cell>
          <cell r="F1691">
            <v>387</v>
          </cell>
          <cell r="G1691">
            <v>65</v>
          </cell>
          <cell r="H1691">
            <v>269521</v>
          </cell>
          <cell r="I1691">
            <v>53159440</v>
          </cell>
          <cell r="J1691" t="str">
            <v>FU</v>
          </cell>
          <cell r="K1691" t="str">
            <v>NANCY STELLA SANCHEZ COMBITA</v>
          </cell>
          <cell r="L1691" t="str">
            <v>MENSUAL</v>
          </cell>
          <cell r="M1691">
            <v>43465</v>
          </cell>
          <cell r="N1691">
            <v>41408</v>
          </cell>
          <cell r="O1691" t="str">
            <v>COMPRA CATEGORIA C</v>
          </cell>
          <cell r="P1691" t="str">
            <v>VI</v>
          </cell>
          <cell r="Q1691">
            <v>387</v>
          </cell>
          <cell r="R1691" t="str">
            <v>Bogota</v>
          </cell>
          <cell r="S1691" t="str">
            <v>CGR</v>
          </cell>
        </row>
        <row r="1692">
          <cell r="A1692">
            <v>11688</v>
          </cell>
          <cell r="B1692" t="str">
            <v>Activo</v>
          </cell>
          <cell r="C1692">
            <v>85302359</v>
          </cell>
          <cell r="D1692">
            <v>38601389.729999997</v>
          </cell>
          <cell r="E1692">
            <v>240</v>
          </cell>
          <cell r="F1692">
            <v>388</v>
          </cell>
          <cell r="G1692">
            <v>67</v>
          </cell>
          <cell r="H1692">
            <v>376058</v>
          </cell>
          <cell r="I1692">
            <v>80156747</v>
          </cell>
          <cell r="J1692" t="str">
            <v>FU</v>
          </cell>
          <cell r="K1692" t="str">
            <v>ROGER ALBERTO SANGUINO RODRÍGUEZ</v>
          </cell>
          <cell r="L1692" t="str">
            <v>MENSUAL</v>
          </cell>
          <cell r="M1692">
            <v>43496</v>
          </cell>
          <cell r="N1692">
            <v>41394</v>
          </cell>
          <cell r="O1692" t="str">
            <v>COMPRA  CATEGORIA D</v>
          </cell>
          <cell r="P1692" t="str">
            <v>VI</v>
          </cell>
          <cell r="Q1692">
            <v>388</v>
          </cell>
          <cell r="R1692" t="str">
            <v>Bogota</v>
          </cell>
          <cell r="S1692" t="str">
            <v>CGR</v>
          </cell>
        </row>
        <row r="1693">
          <cell r="A1693">
            <v>11687</v>
          </cell>
          <cell r="B1693" t="str">
            <v>Activo</v>
          </cell>
          <cell r="C1693">
            <v>85302359</v>
          </cell>
          <cell r="D1693">
            <v>42201626.280000001</v>
          </cell>
          <cell r="E1693">
            <v>240</v>
          </cell>
          <cell r="F1693">
            <v>388</v>
          </cell>
          <cell r="G1693">
            <v>67</v>
          </cell>
          <cell r="H1693">
            <v>411009</v>
          </cell>
          <cell r="I1693">
            <v>79521022</v>
          </cell>
          <cell r="J1693" t="str">
            <v>FU</v>
          </cell>
          <cell r="K1693" t="str">
            <v>jose luis garcia cortes</v>
          </cell>
          <cell r="L1693" t="str">
            <v>MENSUAL</v>
          </cell>
          <cell r="M1693">
            <v>43496</v>
          </cell>
          <cell r="N1693">
            <v>41368</v>
          </cell>
          <cell r="O1693" t="str">
            <v>COMPRA  CATEGORIA D</v>
          </cell>
          <cell r="P1693" t="str">
            <v>VI</v>
          </cell>
          <cell r="Q1693">
            <v>388</v>
          </cell>
          <cell r="R1693" t="str">
            <v>Bogota</v>
          </cell>
          <cell r="S1693" t="str">
            <v>CGR</v>
          </cell>
        </row>
        <row r="1694">
          <cell r="A1694">
            <v>11686</v>
          </cell>
          <cell r="B1694" t="str">
            <v>Activo</v>
          </cell>
          <cell r="C1694">
            <v>85302359</v>
          </cell>
          <cell r="D1694">
            <v>51789154.18</v>
          </cell>
          <cell r="E1694">
            <v>240</v>
          </cell>
          <cell r="F1694">
            <v>388</v>
          </cell>
          <cell r="G1694">
            <v>63</v>
          </cell>
          <cell r="H1694">
            <v>494801</v>
          </cell>
          <cell r="I1694">
            <v>28680884</v>
          </cell>
          <cell r="J1694" t="str">
            <v>XF</v>
          </cell>
          <cell r="K1694" t="str">
            <v>ROSALBA GIL CAICEDO</v>
          </cell>
          <cell r="L1694" t="str">
            <v>MENSUAL</v>
          </cell>
          <cell r="M1694">
            <v>43434</v>
          </cell>
          <cell r="N1694">
            <v>41443</v>
          </cell>
          <cell r="O1694" t="str">
            <v>COMPRA  CATEGORIA D</v>
          </cell>
          <cell r="P1694" t="str">
            <v>VI</v>
          </cell>
          <cell r="Q1694">
            <v>388</v>
          </cell>
          <cell r="R1694" t="str">
            <v>Bogota</v>
          </cell>
          <cell r="S1694" t="str">
            <v>EXF</v>
          </cell>
        </row>
        <row r="1695">
          <cell r="A1695">
            <v>11685</v>
          </cell>
          <cell r="B1695" t="str">
            <v>Activo</v>
          </cell>
          <cell r="C1695">
            <v>59595960</v>
          </cell>
          <cell r="D1695">
            <v>25459739.219999999</v>
          </cell>
          <cell r="E1695">
            <v>240</v>
          </cell>
          <cell r="F1695">
            <v>387</v>
          </cell>
          <cell r="G1695">
            <v>64</v>
          </cell>
          <cell r="H1695">
            <v>219527</v>
          </cell>
          <cell r="I1695">
            <v>41705000</v>
          </cell>
          <cell r="J1695" t="str">
            <v>FU</v>
          </cell>
          <cell r="K1695" t="str">
            <v>LUZ MARINA SUAREZ</v>
          </cell>
          <cell r="L1695" t="str">
            <v>MENSUAL</v>
          </cell>
          <cell r="M1695">
            <v>43496</v>
          </cell>
          <cell r="N1695">
            <v>41477</v>
          </cell>
          <cell r="O1695" t="str">
            <v>COMPRA CATEGORIA C</v>
          </cell>
          <cell r="P1695" t="str">
            <v>VI</v>
          </cell>
          <cell r="Q1695">
            <v>387</v>
          </cell>
          <cell r="R1695" t="str">
            <v>Bogota</v>
          </cell>
          <cell r="S1695" t="str">
            <v>CGR</v>
          </cell>
        </row>
        <row r="1696">
          <cell r="A1696">
            <v>11682</v>
          </cell>
          <cell r="B1696" t="str">
            <v>Activo</v>
          </cell>
          <cell r="C1696">
            <v>85302359</v>
          </cell>
          <cell r="D1696">
            <v>31567378.5</v>
          </cell>
          <cell r="E1696">
            <v>240</v>
          </cell>
          <cell r="F1696">
            <v>394</v>
          </cell>
          <cell r="G1696">
            <v>187</v>
          </cell>
          <cell r="H1696">
            <v>771287</v>
          </cell>
          <cell r="I1696">
            <v>30394753</v>
          </cell>
          <cell r="J1696" t="str">
            <v>XF</v>
          </cell>
          <cell r="K1696" t="str">
            <v>diana marcela hoyos cuervo</v>
          </cell>
          <cell r="L1696" t="str">
            <v>MENSUAL</v>
          </cell>
          <cell r="M1696">
            <v>43465</v>
          </cell>
          <cell r="N1696">
            <v>41442</v>
          </cell>
          <cell r="O1696" t="str">
            <v>EXF-COMPRA  EXFUNC CATEGORIA D</v>
          </cell>
          <cell r="P1696" t="str">
            <v>VI</v>
          </cell>
          <cell r="Q1696">
            <v>394</v>
          </cell>
          <cell r="R1696" t="str">
            <v>Manizales</v>
          </cell>
          <cell r="S1696" t="str">
            <v>EXF</v>
          </cell>
        </row>
        <row r="1697">
          <cell r="A1697">
            <v>11679</v>
          </cell>
          <cell r="B1697" t="str">
            <v>Activo</v>
          </cell>
          <cell r="C1697">
            <v>85302359</v>
          </cell>
          <cell r="D1697">
            <v>43054363.869999997</v>
          </cell>
          <cell r="E1697">
            <v>240</v>
          </cell>
          <cell r="F1697">
            <v>394</v>
          </cell>
          <cell r="G1697">
            <v>57</v>
          </cell>
          <cell r="H1697">
            <v>515333</v>
          </cell>
          <cell r="I1697">
            <v>69006779</v>
          </cell>
          <cell r="J1697" t="str">
            <v>XF</v>
          </cell>
          <cell r="K1697" t="str">
            <v>LESSDY DENISSE LOPEZ ESPINOSA</v>
          </cell>
          <cell r="L1697" t="str">
            <v>MENSUAL</v>
          </cell>
          <cell r="M1697">
            <v>43465</v>
          </cell>
          <cell r="N1697">
            <v>41484</v>
          </cell>
          <cell r="O1697" t="str">
            <v>EXF-COMPRA  EXFUNC CATEGORIA D</v>
          </cell>
          <cell r="P1697" t="str">
            <v>VI</v>
          </cell>
          <cell r="Q1697">
            <v>394</v>
          </cell>
          <cell r="R1697" t="str">
            <v>Mocoa</v>
          </cell>
          <cell r="S1697" t="str">
            <v>EXF</v>
          </cell>
        </row>
        <row r="1698">
          <cell r="A1698">
            <v>11678</v>
          </cell>
          <cell r="B1698" t="str">
            <v>Activo</v>
          </cell>
          <cell r="C1698">
            <v>85302359</v>
          </cell>
          <cell r="D1698">
            <v>43144879.710000001</v>
          </cell>
          <cell r="E1698">
            <v>240</v>
          </cell>
          <cell r="F1698">
            <v>388</v>
          </cell>
          <cell r="G1698">
            <v>60</v>
          </cell>
          <cell r="H1698">
            <v>412007</v>
          </cell>
          <cell r="I1698">
            <v>52788226</v>
          </cell>
          <cell r="J1698" t="str">
            <v>FU</v>
          </cell>
          <cell r="K1698" t="str">
            <v>OLGA LILIANA LOPEZ RODRIGUEZ</v>
          </cell>
          <cell r="L1698" t="str">
            <v>MENSUAL</v>
          </cell>
          <cell r="M1698">
            <v>43465</v>
          </cell>
          <cell r="N1698">
            <v>41551</v>
          </cell>
          <cell r="O1698" t="str">
            <v>COMPRA  CATEGORIA D</v>
          </cell>
          <cell r="P1698" t="str">
            <v>VI</v>
          </cell>
          <cell r="Q1698">
            <v>388</v>
          </cell>
          <cell r="R1698" t="str">
            <v>Bogota</v>
          </cell>
          <cell r="S1698" t="str">
            <v>CGR</v>
          </cell>
        </row>
        <row r="1699">
          <cell r="A1699">
            <v>11677</v>
          </cell>
          <cell r="B1699" t="str">
            <v>Activo</v>
          </cell>
          <cell r="C1699">
            <v>58585859</v>
          </cell>
          <cell r="D1699">
            <v>13277793.09</v>
          </cell>
          <cell r="E1699">
            <v>240</v>
          </cell>
          <cell r="F1699">
            <v>388</v>
          </cell>
          <cell r="G1699">
            <v>64</v>
          </cell>
          <cell r="H1699">
            <v>133709</v>
          </cell>
          <cell r="I1699">
            <v>13455572</v>
          </cell>
          <cell r="J1699" t="str">
            <v>FU</v>
          </cell>
          <cell r="K1699" t="str">
            <v>ERNESTO LOPEZ SANTOS</v>
          </cell>
          <cell r="L1699" t="str">
            <v>MENSUAL</v>
          </cell>
          <cell r="M1699">
            <v>43465</v>
          </cell>
          <cell r="N1699">
            <v>41443</v>
          </cell>
          <cell r="O1699" t="str">
            <v>COMPRA  CATEGORIA D</v>
          </cell>
          <cell r="P1699" t="str">
            <v>VI</v>
          </cell>
          <cell r="Q1699">
            <v>388</v>
          </cell>
          <cell r="R1699" t="str">
            <v>Arauca</v>
          </cell>
          <cell r="S1699" t="str">
            <v>CGR</v>
          </cell>
        </row>
        <row r="1700">
          <cell r="A1700">
            <v>11676</v>
          </cell>
          <cell r="B1700" t="str">
            <v>Activo</v>
          </cell>
          <cell r="C1700">
            <v>83838384</v>
          </cell>
          <cell r="D1700">
            <v>39301998.07</v>
          </cell>
          <cell r="E1700">
            <v>240</v>
          </cell>
          <cell r="F1700">
            <v>388</v>
          </cell>
          <cell r="G1700">
            <v>66</v>
          </cell>
          <cell r="H1700">
            <v>382349</v>
          </cell>
          <cell r="I1700">
            <v>52200487</v>
          </cell>
          <cell r="J1700" t="str">
            <v>FU</v>
          </cell>
          <cell r="K1700" t="str">
            <v>CAROLINA LOZANO LOZANO</v>
          </cell>
          <cell r="L1700" t="str">
            <v>MENSUAL</v>
          </cell>
          <cell r="M1700">
            <v>43465</v>
          </cell>
          <cell r="N1700">
            <v>41375</v>
          </cell>
          <cell r="O1700" t="str">
            <v>COMPRA  CATEGORIA D</v>
          </cell>
          <cell r="P1700" t="str">
            <v>VI</v>
          </cell>
          <cell r="Q1700">
            <v>388</v>
          </cell>
          <cell r="R1700" t="str">
            <v>Ibague</v>
          </cell>
          <cell r="S1700" t="str">
            <v>CGR</v>
          </cell>
        </row>
        <row r="1701">
          <cell r="A1701">
            <v>11675</v>
          </cell>
          <cell r="B1701" t="str">
            <v>Activo</v>
          </cell>
          <cell r="C1701">
            <v>85300000</v>
          </cell>
          <cell r="D1701">
            <v>30834860.920000002</v>
          </cell>
          <cell r="E1701">
            <v>240</v>
          </cell>
          <cell r="F1701">
            <v>388</v>
          </cell>
          <cell r="G1701">
            <v>169</v>
          </cell>
          <cell r="H1701">
            <v>551700</v>
          </cell>
          <cell r="I1701">
            <v>27397464</v>
          </cell>
          <cell r="J1701" t="str">
            <v>FU</v>
          </cell>
          <cell r="K1701" t="str">
            <v>MAGALY ANTONIETA LUCERO ROJAS</v>
          </cell>
          <cell r="L1701" t="str">
            <v>MENSUAL</v>
          </cell>
          <cell r="M1701">
            <v>43465</v>
          </cell>
          <cell r="N1701">
            <v>41388</v>
          </cell>
          <cell r="O1701" t="str">
            <v>COMPRA  CATEGORIA D</v>
          </cell>
          <cell r="P1701" t="str">
            <v>VI</v>
          </cell>
          <cell r="Q1701">
            <v>388</v>
          </cell>
          <cell r="R1701" t="str">
            <v>Pasto</v>
          </cell>
          <cell r="S1701" t="str">
            <v>CGR</v>
          </cell>
        </row>
        <row r="1702">
          <cell r="A1702">
            <v>11671</v>
          </cell>
          <cell r="B1702" t="str">
            <v>Activo</v>
          </cell>
          <cell r="C1702">
            <v>60126033</v>
          </cell>
          <cell r="D1702">
            <v>27927037.600000001</v>
          </cell>
          <cell r="E1702">
            <v>240</v>
          </cell>
          <cell r="F1702">
            <v>387</v>
          </cell>
          <cell r="G1702">
            <v>64</v>
          </cell>
          <cell r="H1702">
            <v>239878</v>
          </cell>
          <cell r="I1702">
            <v>37889981</v>
          </cell>
          <cell r="J1702" t="str">
            <v>FU</v>
          </cell>
          <cell r="K1702" t="str">
            <v>ROSA DELIA ORTIZ SILVA</v>
          </cell>
          <cell r="L1702" t="str">
            <v>MENSUAL</v>
          </cell>
          <cell r="M1702">
            <v>43496</v>
          </cell>
          <cell r="N1702">
            <v>41477</v>
          </cell>
          <cell r="O1702" t="str">
            <v>COMPRA CATEGORIA C</v>
          </cell>
          <cell r="P1702" t="str">
            <v>VI</v>
          </cell>
          <cell r="Q1702">
            <v>387</v>
          </cell>
          <cell r="R1702" t="str">
            <v>Bucaramanga</v>
          </cell>
          <cell r="S1702" t="str">
            <v>CGR</v>
          </cell>
        </row>
        <row r="1703">
          <cell r="A1703">
            <v>11627</v>
          </cell>
          <cell r="B1703" t="str">
            <v>Activo</v>
          </cell>
          <cell r="C1703">
            <v>41414141</v>
          </cell>
          <cell r="D1703">
            <v>16794585.469999999</v>
          </cell>
          <cell r="E1703">
            <v>264</v>
          </cell>
          <cell r="F1703">
            <v>386</v>
          </cell>
          <cell r="G1703">
            <v>199</v>
          </cell>
          <cell r="H1703">
            <v>298356</v>
          </cell>
          <cell r="I1703">
            <v>79821485</v>
          </cell>
          <cell r="J1703" t="str">
            <v>FU</v>
          </cell>
          <cell r="K1703" t="str">
            <v>NELSON OCTAVIO RODRIGUEZ RODRIGUEZ</v>
          </cell>
          <cell r="L1703" t="str">
            <v>MENSUAL</v>
          </cell>
          <cell r="M1703">
            <v>43465</v>
          </cell>
          <cell r="N1703">
            <v>41439</v>
          </cell>
          <cell r="O1703" t="str">
            <v>COMPRA CATEGORIA B</v>
          </cell>
          <cell r="P1703" t="str">
            <v>VI</v>
          </cell>
          <cell r="Q1703">
            <v>386</v>
          </cell>
          <cell r="R1703" t="str">
            <v>Soacha</v>
          </cell>
          <cell r="S1703" t="str">
            <v>FBS</v>
          </cell>
        </row>
        <row r="1704">
          <cell r="A1704">
            <v>11623</v>
          </cell>
          <cell r="B1704" t="str">
            <v>Activo</v>
          </cell>
          <cell r="C1704">
            <v>59113332</v>
          </cell>
          <cell r="D1704">
            <v>31899323.23</v>
          </cell>
          <cell r="E1704">
            <v>240</v>
          </cell>
          <cell r="F1704">
            <v>387</v>
          </cell>
          <cell r="G1704">
            <v>57</v>
          </cell>
          <cell r="H1704">
            <v>266704</v>
          </cell>
          <cell r="I1704">
            <v>27356240</v>
          </cell>
          <cell r="J1704" t="str">
            <v>FU</v>
          </cell>
          <cell r="K1704" t="str">
            <v>GLORIA ENIT RANGEL GÓMEZ</v>
          </cell>
          <cell r="L1704" t="str">
            <v>MENSUAL</v>
          </cell>
          <cell r="M1704">
            <v>43465</v>
          </cell>
          <cell r="N1704">
            <v>41481</v>
          </cell>
          <cell r="O1704" t="str">
            <v>COMPRA CATEGORIA C</v>
          </cell>
          <cell r="P1704" t="str">
            <v>VI</v>
          </cell>
          <cell r="Q1704">
            <v>387</v>
          </cell>
          <cell r="R1704" t="str">
            <v>Manizales</v>
          </cell>
          <cell r="S1704" t="str">
            <v>CGR</v>
          </cell>
        </row>
        <row r="1705">
          <cell r="A1705">
            <v>11621</v>
          </cell>
          <cell r="B1705" t="str">
            <v>Activo</v>
          </cell>
          <cell r="C1705">
            <v>45858586</v>
          </cell>
          <cell r="D1705">
            <v>25285453.100000001</v>
          </cell>
          <cell r="E1705">
            <v>264</v>
          </cell>
          <cell r="F1705">
            <v>386</v>
          </cell>
          <cell r="G1705">
            <v>132</v>
          </cell>
          <cell r="H1705">
            <v>250383</v>
          </cell>
          <cell r="I1705">
            <v>52768177</v>
          </cell>
          <cell r="J1705" t="str">
            <v>FU</v>
          </cell>
          <cell r="K1705" t="str">
            <v>Angie Krislayne Vergara Rivera</v>
          </cell>
          <cell r="L1705" t="str">
            <v>MENSUAL</v>
          </cell>
          <cell r="M1705">
            <v>43465</v>
          </cell>
          <cell r="N1705">
            <v>41627</v>
          </cell>
          <cell r="O1705" t="str">
            <v>COMPRA CATEGORIA B</v>
          </cell>
          <cell r="P1705" t="str">
            <v>VI</v>
          </cell>
          <cell r="Q1705">
            <v>386</v>
          </cell>
          <cell r="R1705" t="str">
            <v>Mosquera</v>
          </cell>
          <cell r="S1705" t="str">
            <v>FBS</v>
          </cell>
        </row>
        <row r="1706">
          <cell r="A1706">
            <v>11612</v>
          </cell>
          <cell r="B1706" t="str">
            <v>Activo</v>
          </cell>
          <cell r="C1706">
            <v>72354711</v>
          </cell>
          <cell r="D1706">
            <v>42134858.68</v>
          </cell>
          <cell r="E1706">
            <v>240</v>
          </cell>
          <cell r="F1706">
            <v>388</v>
          </cell>
          <cell r="G1706">
            <v>59</v>
          </cell>
          <cell r="H1706">
            <v>398300</v>
          </cell>
          <cell r="I1706">
            <v>46375013</v>
          </cell>
          <cell r="J1706" t="str">
            <v>FU</v>
          </cell>
          <cell r="K1706" t="str">
            <v>DIANA MARCELA PEREZ ARGUELLO</v>
          </cell>
          <cell r="L1706" t="str">
            <v>MENSUAL</v>
          </cell>
          <cell r="M1706">
            <v>43465</v>
          </cell>
          <cell r="N1706">
            <v>41607</v>
          </cell>
          <cell r="O1706" t="str">
            <v>COMPRA  CATEGORIA D</v>
          </cell>
          <cell r="P1706" t="str">
            <v>VI</v>
          </cell>
          <cell r="Q1706">
            <v>388</v>
          </cell>
          <cell r="R1706" t="str">
            <v>Bogota</v>
          </cell>
          <cell r="S1706" t="str">
            <v>FBS</v>
          </cell>
        </row>
        <row r="1707">
          <cell r="A1707">
            <v>11611</v>
          </cell>
          <cell r="B1707" t="str">
            <v>Activo</v>
          </cell>
          <cell r="C1707">
            <v>85302359</v>
          </cell>
          <cell r="D1707">
            <v>30820535.25</v>
          </cell>
          <cell r="E1707">
            <v>240</v>
          </cell>
          <cell r="F1707">
            <v>388</v>
          </cell>
          <cell r="G1707">
            <v>66</v>
          </cell>
          <cell r="H1707">
            <v>303282</v>
          </cell>
          <cell r="I1707">
            <v>7712361</v>
          </cell>
          <cell r="J1707" t="str">
            <v>FU</v>
          </cell>
          <cell r="K1707" t="str">
            <v>FABIO ALEJANDRO PENAGOS MENDEZ</v>
          </cell>
          <cell r="L1707" t="str">
            <v>MENSUAL</v>
          </cell>
          <cell r="M1707">
            <v>43465</v>
          </cell>
          <cell r="N1707">
            <v>41368</v>
          </cell>
          <cell r="O1707" t="str">
            <v>COMPRA  CATEGORIA D</v>
          </cell>
          <cell r="P1707" t="str">
            <v>VI</v>
          </cell>
          <cell r="Q1707">
            <v>388</v>
          </cell>
          <cell r="R1707" t="str">
            <v>Bogota</v>
          </cell>
          <cell r="S1707" t="str">
            <v>CGR</v>
          </cell>
        </row>
        <row r="1708">
          <cell r="A1708">
            <v>11607</v>
          </cell>
          <cell r="B1708" t="str">
            <v>Activo</v>
          </cell>
          <cell r="C1708">
            <v>51010101</v>
          </cell>
          <cell r="D1708">
            <v>27483950.73</v>
          </cell>
          <cell r="E1708">
            <v>264</v>
          </cell>
          <cell r="F1708">
            <v>386</v>
          </cell>
          <cell r="G1708">
            <v>106</v>
          </cell>
          <cell r="H1708">
            <v>238830</v>
          </cell>
          <cell r="I1708">
            <v>43806607</v>
          </cell>
          <cell r="J1708" t="str">
            <v>FU</v>
          </cell>
          <cell r="K1708" t="str">
            <v>ROSE MARY OVIEDO VEGA</v>
          </cell>
          <cell r="L1708" t="str">
            <v>MENSUAL</v>
          </cell>
          <cell r="M1708">
            <v>43496</v>
          </cell>
          <cell r="N1708">
            <v>41627</v>
          </cell>
          <cell r="O1708" t="str">
            <v>COMPRA CATEGORIA B</v>
          </cell>
          <cell r="P1708" t="str">
            <v>VI</v>
          </cell>
          <cell r="Q1708">
            <v>386</v>
          </cell>
          <cell r="R1708" t="str">
            <v>Bogota</v>
          </cell>
          <cell r="S1708" t="str">
            <v>FBS</v>
          </cell>
        </row>
        <row r="1709">
          <cell r="A1709">
            <v>11602</v>
          </cell>
          <cell r="B1709" t="str">
            <v>Activo</v>
          </cell>
          <cell r="C1709">
            <v>44105917</v>
          </cell>
          <cell r="D1709">
            <v>19253468.059999999</v>
          </cell>
          <cell r="E1709">
            <v>300</v>
          </cell>
          <cell r="F1709">
            <v>385</v>
          </cell>
          <cell r="G1709">
            <v>223</v>
          </cell>
          <cell r="H1709">
            <v>286765</v>
          </cell>
          <cell r="I1709">
            <v>51850435</v>
          </cell>
          <cell r="J1709" t="str">
            <v>FU</v>
          </cell>
          <cell r="K1709" t="str">
            <v>CLAUDIA ROCIO SANCHEZ ROMERO</v>
          </cell>
          <cell r="L1709" t="str">
            <v>MENSUAL</v>
          </cell>
          <cell r="M1709">
            <v>43496</v>
          </cell>
          <cell r="N1709">
            <v>41312</v>
          </cell>
          <cell r="O1709" t="str">
            <v>COMPRA CATEGORIA A</v>
          </cell>
          <cell r="P1709" t="str">
            <v>VI</v>
          </cell>
          <cell r="Q1709">
            <v>385</v>
          </cell>
          <cell r="R1709" t="str">
            <v>Bogota</v>
          </cell>
          <cell r="S1709" t="str">
            <v>FBS</v>
          </cell>
        </row>
        <row r="1710">
          <cell r="A1710">
            <v>11592</v>
          </cell>
          <cell r="B1710" t="str">
            <v>Activo</v>
          </cell>
          <cell r="C1710">
            <v>85302359</v>
          </cell>
          <cell r="D1710">
            <v>29458418.989999998</v>
          </cell>
          <cell r="E1710">
            <v>240</v>
          </cell>
          <cell r="F1710">
            <v>388</v>
          </cell>
          <cell r="G1710">
            <v>68</v>
          </cell>
          <cell r="H1710">
            <v>292077</v>
          </cell>
          <cell r="I1710">
            <v>19238074</v>
          </cell>
          <cell r="J1710" t="str">
            <v>PEN</v>
          </cell>
          <cell r="K1710" t="str">
            <v>LUIS FERNANDO OTERO OLAYA</v>
          </cell>
          <cell r="L1710" t="str">
            <v>MENSUAL</v>
          </cell>
          <cell r="M1710">
            <v>43465</v>
          </cell>
          <cell r="N1710">
            <v>41323</v>
          </cell>
          <cell r="O1710" t="str">
            <v>COMPRA  CATEGORIA D</v>
          </cell>
          <cell r="P1710" t="str">
            <v>VI</v>
          </cell>
          <cell r="Q1710">
            <v>388</v>
          </cell>
          <cell r="R1710" t="str">
            <v>Bogota</v>
          </cell>
          <cell r="S1710" t="str">
            <v>CGR</v>
          </cell>
        </row>
        <row r="1711">
          <cell r="A1711">
            <v>11584</v>
          </cell>
          <cell r="B1711" t="str">
            <v>Activo</v>
          </cell>
          <cell r="C1711">
            <v>79191919</v>
          </cell>
          <cell r="D1711">
            <v>7455618.6200000001</v>
          </cell>
          <cell r="E1711">
            <v>240</v>
          </cell>
          <cell r="F1711">
            <v>388</v>
          </cell>
          <cell r="G1711">
            <v>63</v>
          </cell>
          <cell r="H1711">
            <v>83498</v>
          </cell>
          <cell r="I1711">
            <v>79315717</v>
          </cell>
          <cell r="J1711" t="str">
            <v>FU</v>
          </cell>
          <cell r="K1711" t="str">
            <v>Fernan Jorge Fortich Abisambra</v>
          </cell>
          <cell r="L1711" t="str">
            <v>MENSUAL</v>
          </cell>
          <cell r="M1711">
            <v>43496</v>
          </cell>
          <cell r="N1711">
            <v>41500</v>
          </cell>
          <cell r="O1711" t="str">
            <v>COMPRA  CATEGORIA D</v>
          </cell>
          <cell r="P1711" t="str">
            <v>VI</v>
          </cell>
          <cell r="Q1711">
            <v>388</v>
          </cell>
          <cell r="R1711" t="str">
            <v>Bogota</v>
          </cell>
          <cell r="S1711" t="str">
            <v>CGR</v>
          </cell>
        </row>
        <row r="1712">
          <cell r="A1712">
            <v>11539</v>
          </cell>
          <cell r="B1712" t="str">
            <v>Activo</v>
          </cell>
          <cell r="C1712">
            <v>82500000</v>
          </cell>
          <cell r="D1712">
            <v>40710855.649999999</v>
          </cell>
          <cell r="E1712">
            <v>240</v>
          </cell>
          <cell r="F1712">
            <v>388</v>
          </cell>
          <cell r="G1712">
            <v>63</v>
          </cell>
          <cell r="H1712">
            <v>391676</v>
          </cell>
          <cell r="I1712">
            <v>52083621</v>
          </cell>
          <cell r="J1712" t="str">
            <v>FU</v>
          </cell>
          <cell r="K1712" t="str">
            <v>GLORIA ROSA BLANDON RODRIGUEZ</v>
          </cell>
          <cell r="L1712" t="str">
            <v>MENSUAL</v>
          </cell>
          <cell r="M1712">
            <v>43465</v>
          </cell>
          <cell r="N1712">
            <v>41486</v>
          </cell>
          <cell r="O1712" t="str">
            <v>COMPRA  CATEGORIA D</v>
          </cell>
          <cell r="P1712" t="str">
            <v>VI</v>
          </cell>
          <cell r="Q1712">
            <v>388</v>
          </cell>
          <cell r="R1712" t="str">
            <v>Bogota</v>
          </cell>
          <cell r="S1712" t="str">
            <v>CGR</v>
          </cell>
        </row>
        <row r="1713">
          <cell r="A1713">
            <v>11537</v>
          </cell>
          <cell r="B1713" t="str">
            <v>Activo</v>
          </cell>
          <cell r="C1713">
            <v>36363636</v>
          </cell>
          <cell r="D1713">
            <v>20854704.41</v>
          </cell>
          <cell r="E1713">
            <v>264</v>
          </cell>
          <cell r="F1713">
            <v>392</v>
          </cell>
          <cell r="G1713">
            <v>166</v>
          </cell>
          <cell r="H1713">
            <v>300117</v>
          </cell>
          <cell r="I1713">
            <v>51990843</v>
          </cell>
          <cell r="J1713" t="str">
            <v>XF</v>
          </cell>
          <cell r="K1713" t="str">
            <v>ALEXANDRA BRICEÑO ACERO</v>
          </cell>
          <cell r="L1713" t="str">
            <v>MENSUAL</v>
          </cell>
          <cell r="M1713">
            <v>43465</v>
          </cell>
          <cell r="N1713">
            <v>41438</v>
          </cell>
          <cell r="O1713" t="str">
            <v>EXF-COMPRA  EXFUNC CATEGORIA B</v>
          </cell>
          <cell r="P1713" t="str">
            <v>VI</v>
          </cell>
          <cell r="Q1713">
            <v>392</v>
          </cell>
          <cell r="R1713" t="str">
            <v>Soacha</v>
          </cell>
          <cell r="S1713" t="str">
            <v>EXF</v>
          </cell>
        </row>
        <row r="1714">
          <cell r="A1714">
            <v>11531</v>
          </cell>
          <cell r="B1714" t="str">
            <v>Activo</v>
          </cell>
          <cell r="C1714">
            <v>60126033</v>
          </cell>
          <cell r="D1714">
            <v>29226472.25</v>
          </cell>
          <cell r="E1714">
            <v>240</v>
          </cell>
          <cell r="F1714">
            <v>393</v>
          </cell>
          <cell r="G1714">
            <v>66</v>
          </cell>
          <cell r="H1714">
            <v>314843</v>
          </cell>
          <cell r="I1714">
            <v>52975562</v>
          </cell>
          <cell r="J1714" t="str">
            <v>XF</v>
          </cell>
          <cell r="K1714" t="str">
            <v>DIANA JAZMIN NIETO SOTO</v>
          </cell>
          <cell r="L1714" t="str">
            <v>MENSUAL</v>
          </cell>
          <cell r="M1714">
            <v>43465</v>
          </cell>
          <cell r="N1714">
            <v>41394</v>
          </cell>
          <cell r="O1714" t="str">
            <v>EXF-COMPRA  EXFUNC CATEGORIA C</v>
          </cell>
          <cell r="P1714" t="str">
            <v>VI</v>
          </cell>
          <cell r="Q1714">
            <v>393</v>
          </cell>
          <cell r="R1714" t="str">
            <v>Bogota</v>
          </cell>
          <cell r="S1714" t="str">
            <v>EXF</v>
          </cell>
        </row>
        <row r="1715">
          <cell r="A1715">
            <v>11527</v>
          </cell>
          <cell r="B1715" t="str">
            <v>Activo</v>
          </cell>
          <cell r="C1715">
            <v>35990000</v>
          </cell>
          <cell r="D1715">
            <v>1921393.84</v>
          </cell>
          <cell r="E1715">
            <v>72</v>
          </cell>
          <cell r="F1715">
            <v>376</v>
          </cell>
          <cell r="G1715">
            <v>69</v>
          </cell>
          <cell r="H1715">
            <v>650596</v>
          </cell>
          <cell r="I1715">
            <v>82382171</v>
          </cell>
          <cell r="J1715" t="str">
            <v>FU</v>
          </cell>
          <cell r="K1715" t="str">
            <v>FULTON RONNY VARGAS CAICEDO</v>
          </cell>
          <cell r="L1715" t="str">
            <v>MENSUAL</v>
          </cell>
          <cell r="M1715">
            <v>43465</v>
          </cell>
          <cell r="N1715">
            <v>41331</v>
          </cell>
          <cell r="O1715" t="str">
            <v>VEHICULO  CATEGORIA D</v>
          </cell>
          <cell r="P1715" t="str">
            <v>VH</v>
          </cell>
          <cell r="Q1715">
            <v>376</v>
          </cell>
          <cell r="R1715" t="str">
            <v>Quibdo</v>
          </cell>
          <cell r="S1715" t="str">
            <v>CGR</v>
          </cell>
        </row>
        <row r="1716">
          <cell r="A1716">
            <v>11524</v>
          </cell>
          <cell r="B1716" t="str">
            <v>Activo</v>
          </cell>
          <cell r="C1716">
            <v>35000000</v>
          </cell>
          <cell r="D1716">
            <v>8033387.3099999996</v>
          </cell>
          <cell r="E1716">
            <v>72</v>
          </cell>
          <cell r="F1716">
            <v>377</v>
          </cell>
          <cell r="G1716">
            <v>59</v>
          </cell>
          <cell r="H1716">
            <v>656077</v>
          </cell>
          <cell r="I1716">
            <v>43031728</v>
          </cell>
          <cell r="J1716" t="str">
            <v>FU</v>
          </cell>
          <cell r="K1716" t="str">
            <v>BLANCA MARY URREGO DAVID</v>
          </cell>
          <cell r="L1716" t="str">
            <v>MENSUAL</v>
          </cell>
          <cell r="M1716">
            <v>43465</v>
          </cell>
          <cell r="N1716">
            <v>41634</v>
          </cell>
          <cell r="O1716" t="str">
            <v>VEHICULO CATEGORIA E</v>
          </cell>
          <cell r="P1716" t="str">
            <v>VH</v>
          </cell>
          <cell r="Q1716">
            <v>377</v>
          </cell>
          <cell r="R1716" t="str">
            <v>Bogota</v>
          </cell>
          <cell r="S1716" t="str">
            <v>CGR</v>
          </cell>
        </row>
        <row r="1717">
          <cell r="A1717">
            <v>11509</v>
          </cell>
          <cell r="B1717" t="str">
            <v>Activo</v>
          </cell>
          <cell r="C1717">
            <v>20400000</v>
          </cell>
          <cell r="D1717">
            <v>1807168.08</v>
          </cell>
          <cell r="E1717">
            <v>72</v>
          </cell>
          <cell r="F1717">
            <v>376</v>
          </cell>
          <cell r="G1717">
            <v>67</v>
          </cell>
          <cell r="H1717">
            <v>370009</v>
          </cell>
          <cell r="I1717">
            <v>63324018</v>
          </cell>
          <cell r="J1717" t="str">
            <v>FU</v>
          </cell>
          <cell r="K1717" t="str">
            <v>OLGA LUCIA RINCON FORERO</v>
          </cell>
          <cell r="L1717" t="str">
            <v>MENSUAL</v>
          </cell>
          <cell r="M1717">
            <v>43465</v>
          </cell>
          <cell r="N1717">
            <v>41372</v>
          </cell>
          <cell r="O1717" t="str">
            <v>VEHICULO  CATEGORIA D</v>
          </cell>
          <cell r="P1717" t="str">
            <v>VH</v>
          </cell>
          <cell r="Q1717">
            <v>376</v>
          </cell>
          <cell r="R1717" t="str">
            <v>Bucaramanga</v>
          </cell>
          <cell r="S1717" t="str">
            <v>CGR</v>
          </cell>
        </row>
        <row r="1718">
          <cell r="A1718">
            <v>11505</v>
          </cell>
          <cell r="B1718" t="str">
            <v>Activo</v>
          </cell>
          <cell r="C1718">
            <v>42502500</v>
          </cell>
          <cell r="D1718">
            <v>1552918.29</v>
          </cell>
          <cell r="E1718">
            <v>72</v>
          </cell>
          <cell r="F1718">
            <v>377</v>
          </cell>
          <cell r="G1718">
            <v>70</v>
          </cell>
          <cell r="H1718">
            <v>786563</v>
          </cell>
          <cell r="I1718">
            <v>9091091</v>
          </cell>
          <cell r="J1718" t="str">
            <v>FU</v>
          </cell>
          <cell r="K1718" t="str">
            <v>URIEL PAJARO FLOREZ</v>
          </cell>
          <cell r="L1718" t="str">
            <v>MENSUAL</v>
          </cell>
          <cell r="M1718">
            <v>43465</v>
          </cell>
          <cell r="N1718">
            <v>41305</v>
          </cell>
          <cell r="O1718" t="str">
            <v>VEHICULO CATEGORIA E</v>
          </cell>
          <cell r="P1718" t="str">
            <v>VH</v>
          </cell>
          <cell r="Q1718">
            <v>377</v>
          </cell>
          <cell r="R1718" t="str">
            <v>Cartagena</v>
          </cell>
          <cell r="S1718" t="str">
            <v>CGR</v>
          </cell>
        </row>
        <row r="1719">
          <cell r="A1719">
            <v>11498</v>
          </cell>
          <cell r="B1719" t="str">
            <v>Activo</v>
          </cell>
          <cell r="C1719">
            <v>42288752</v>
          </cell>
          <cell r="D1719">
            <v>23593158.739999998</v>
          </cell>
          <cell r="E1719">
            <v>300</v>
          </cell>
          <cell r="F1719">
            <v>385</v>
          </cell>
          <cell r="G1719">
            <v>68</v>
          </cell>
          <cell r="H1719">
            <v>146800</v>
          </cell>
          <cell r="I1719">
            <v>31882820</v>
          </cell>
          <cell r="J1719" t="str">
            <v>FU</v>
          </cell>
          <cell r="K1719" t="str">
            <v>LILIA BETIS ANGULO DELGADO</v>
          </cell>
          <cell r="L1719" t="str">
            <v>MENSUAL</v>
          </cell>
          <cell r="M1719">
            <v>43465</v>
          </cell>
          <cell r="N1719">
            <v>41331</v>
          </cell>
          <cell r="O1719" t="str">
            <v>COMPRA CATEGORIA A</v>
          </cell>
          <cell r="P1719" t="str">
            <v>VI</v>
          </cell>
          <cell r="Q1719">
            <v>385</v>
          </cell>
          <cell r="R1719" t="str">
            <v>Cali</v>
          </cell>
          <cell r="S1719" t="str">
            <v>CGR</v>
          </cell>
        </row>
        <row r="1720">
          <cell r="A1720">
            <v>11492</v>
          </cell>
          <cell r="B1720" t="str">
            <v>Activo</v>
          </cell>
          <cell r="C1720">
            <v>50837709</v>
          </cell>
          <cell r="D1720">
            <v>22468242.440000001</v>
          </cell>
          <cell r="E1720">
            <v>264</v>
          </cell>
          <cell r="F1720">
            <v>398</v>
          </cell>
          <cell r="G1720">
            <v>163</v>
          </cell>
          <cell r="H1720">
            <v>275821</v>
          </cell>
          <cell r="I1720">
            <v>52196610</v>
          </cell>
          <cell r="J1720" t="str">
            <v>FU</v>
          </cell>
          <cell r="K1720" t="str">
            <v>MARTHA LUCIA VELANDIA ROMERO</v>
          </cell>
          <cell r="L1720" t="str">
            <v>MENSUAL</v>
          </cell>
          <cell r="M1720">
            <v>43465</v>
          </cell>
          <cell r="N1720">
            <v>41312</v>
          </cell>
          <cell r="O1720" t="str">
            <v>LIBERACION CATEGORIA B</v>
          </cell>
          <cell r="P1720" t="str">
            <v>VI</v>
          </cell>
          <cell r="Q1720">
            <v>398</v>
          </cell>
          <cell r="R1720" t="str">
            <v>Bogota</v>
          </cell>
          <cell r="S1720" t="str">
            <v>FBS</v>
          </cell>
        </row>
        <row r="1721">
          <cell r="A1721">
            <v>11491</v>
          </cell>
          <cell r="B1721" t="str">
            <v>Activo</v>
          </cell>
          <cell r="C1721">
            <v>85302359</v>
          </cell>
          <cell r="D1721">
            <v>12417048.289999999</v>
          </cell>
          <cell r="E1721">
            <v>240</v>
          </cell>
          <cell r="F1721">
            <v>388</v>
          </cell>
          <cell r="G1721">
            <v>67</v>
          </cell>
          <cell r="H1721">
            <v>131152</v>
          </cell>
          <cell r="I1721">
            <v>19265853</v>
          </cell>
          <cell r="J1721" t="str">
            <v>FU</v>
          </cell>
          <cell r="K1721" t="str">
            <v>BELISARIIO NIETO ARIAS</v>
          </cell>
          <cell r="L1721" t="str">
            <v>MENSUAL</v>
          </cell>
          <cell r="M1721">
            <v>43496</v>
          </cell>
          <cell r="N1721">
            <v>41394</v>
          </cell>
          <cell r="O1721" t="str">
            <v>COMPRA  CATEGORIA D</v>
          </cell>
          <cell r="P1721" t="str">
            <v>VI</v>
          </cell>
          <cell r="Q1721">
            <v>388</v>
          </cell>
          <cell r="R1721" t="str">
            <v>Bogota</v>
          </cell>
          <cell r="S1721" t="str">
            <v>CGR</v>
          </cell>
        </row>
        <row r="1722">
          <cell r="A1722">
            <v>11489</v>
          </cell>
          <cell r="B1722" t="str">
            <v>Activo</v>
          </cell>
          <cell r="C1722">
            <v>85302359</v>
          </cell>
          <cell r="D1722">
            <v>19010959.760000002</v>
          </cell>
          <cell r="E1722">
            <v>240</v>
          </cell>
          <cell r="F1722">
            <v>388</v>
          </cell>
          <cell r="G1722">
            <v>66</v>
          </cell>
          <cell r="H1722">
            <v>192824</v>
          </cell>
          <cell r="I1722">
            <v>30724573</v>
          </cell>
          <cell r="J1722" t="str">
            <v>FU</v>
          </cell>
          <cell r="K1722" t="str">
            <v>LUZ DARY OROZCO SALAS</v>
          </cell>
          <cell r="L1722" t="str">
            <v>MENSUAL</v>
          </cell>
          <cell r="M1722">
            <v>43465</v>
          </cell>
          <cell r="N1722">
            <v>41368</v>
          </cell>
          <cell r="O1722" t="str">
            <v>COMPRA  CATEGORIA D</v>
          </cell>
          <cell r="P1722" t="str">
            <v>VI</v>
          </cell>
          <cell r="Q1722">
            <v>388</v>
          </cell>
          <cell r="R1722" t="str">
            <v>Pasto</v>
          </cell>
          <cell r="S1722" t="str">
            <v>CGR</v>
          </cell>
        </row>
        <row r="1723">
          <cell r="A1723">
            <v>11462</v>
          </cell>
          <cell r="B1723" t="str">
            <v>Activo</v>
          </cell>
          <cell r="C1723">
            <v>36000000</v>
          </cell>
          <cell r="D1723">
            <v>656734.71</v>
          </cell>
          <cell r="E1723">
            <v>72</v>
          </cell>
          <cell r="F1723">
            <v>377</v>
          </cell>
          <cell r="G1723">
            <v>71</v>
          </cell>
          <cell r="H1723">
            <v>662425</v>
          </cell>
          <cell r="I1723">
            <v>19385026</v>
          </cell>
          <cell r="J1723" t="str">
            <v>FU</v>
          </cell>
          <cell r="K1723" t="str">
            <v>EFRAIN MONTEJO ANGEL</v>
          </cell>
          <cell r="L1723" t="str">
            <v>MENSUAL</v>
          </cell>
          <cell r="M1723">
            <v>43465</v>
          </cell>
          <cell r="N1723">
            <v>41253</v>
          </cell>
          <cell r="O1723" t="str">
            <v>VEHICULO CATEGORIA E</v>
          </cell>
          <cell r="P1723" t="str">
            <v>VH</v>
          </cell>
          <cell r="Q1723">
            <v>377</v>
          </cell>
          <cell r="R1723" t="str">
            <v>Bogota</v>
          </cell>
          <cell r="S1723" t="str">
            <v>CGR</v>
          </cell>
        </row>
        <row r="1724">
          <cell r="A1724">
            <v>11461</v>
          </cell>
          <cell r="B1724" t="str">
            <v>Activo</v>
          </cell>
          <cell r="C1724">
            <v>59113332</v>
          </cell>
          <cell r="D1724">
            <v>15766401.83</v>
          </cell>
          <cell r="E1724">
            <v>240</v>
          </cell>
          <cell r="F1724">
            <v>387</v>
          </cell>
          <cell r="G1724">
            <v>68</v>
          </cell>
          <cell r="H1724">
            <v>142319</v>
          </cell>
          <cell r="I1724">
            <v>27296214</v>
          </cell>
          <cell r="J1724" t="str">
            <v>FU</v>
          </cell>
          <cell r="K1724" t="str">
            <v>NELCY MUÑOZ MUÑOZ</v>
          </cell>
          <cell r="L1724" t="str">
            <v>MENSUAL</v>
          </cell>
          <cell r="M1724">
            <v>43465</v>
          </cell>
          <cell r="N1724">
            <v>41316</v>
          </cell>
          <cell r="O1724" t="str">
            <v>COMPRA CATEGORIA C</v>
          </cell>
          <cell r="P1724" t="str">
            <v>VI</v>
          </cell>
          <cell r="Q1724">
            <v>387</v>
          </cell>
          <cell r="R1724" t="str">
            <v>Pasto</v>
          </cell>
          <cell r="S1724" t="str">
            <v>CGR</v>
          </cell>
        </row>
        <row r="1725">
          <cell r="A1725">
            <v>11460</v>
          </cell>
          <cell r="B1725" t="str">
            <v>Activo</v>
          </cell>
          <cell r="C1725">
            <v>85302359</v>
          </cell>
          <cell r="D1725">
            <v>42086429.630000003</v>
          </cell>
          <cell r="E1725">
            <v>240</v>
          </cell>
          <cell r="F1725">
            <v>388</v>
          </cell>
          <cell r="G1725">
            <v>58</v>
          </cell>
          <cell r="H1725">
            <v>398977</v>
          </cell>
          <cell r="I1725">
            <v>43048762</v>
          </cell>
          <cell r="J1725" t="str">
            <v>FU</v>
          </cell>
          <cell r="K1725" t="str">
            <v>MARISOL AGUDELO CASTRILLON</v>
          </cell>
          <cell r="L1725" t="str">
            <v>MENSUAL</v>
          </cell>
          <cell r="M1725">
            <v>43465</v>
          </cell>
          <cell r="N1725">
            <v>41625</v>
          </cell>
          <cell r="O1725" t="str">
            <v>COMPRA  CATEGORIA D</v>
          </cell>
          <cell r="P1725" t="str">
            <v>VI</v>
          </cell>
          <cell r="Q1725">
            <v>388</v>
          </cell>
          <cell r="R1725" t="str">
            <v>Quibdo</v>
          </cell>
          <cell r="S1725" t="str">
            <v>CGR</v>
          </cell>
        </row>
        <row r="1726">
          <cell r="A1726">
            <v>11458</v>
          </cell>
          <cell r="B1726" t="str">
            <v>Activo</v>
          </cell>
          <cell r="C1726">
            <v>34150000</v>
          </cell>
          <cell r="D1726">
            <v>606932.09</v>
          </cell>
          <cell r="E1726">
            <v>72</v>
          </cell>
          <cell r="F1726">
            <v>376</v>
          </cell>
          <cell r="G1726">
            <v>71</v>
          </cell>
          <cell r="H1726">
            <v>611795</v>
          </cell>
          <cell r="I1726">
            <v>14267912</v>
          </cell>
          <cell r="J1726" t="str">
            <v>FU</v>
          </cell>
          <cell r="K1726" t="str">
            <v>David Cruz Aguirre</v>
          </cell>
          <cell r="L1726" t="str">
            <v>MENSUAL</v>
          </cell>
          <cell r="M1726">
            <v>43465</v>
          </cell>
          <cell r="N1726">
            <v>41269</v>
          </cell>
          <cell r="O1726" t="str">
            <v>VEHICULO  CATEGORIA D</v>
          </cell>
          <cell r="P1726" t="str">
            <v>VH</v>
          </cell>
          <cell r="Q1726">
            <v>376</v>
          </cell>
          <cell r="R1726" t="str">
            <v>Bogota</v>
          </cell>
          <cell r="S1726" t="str">
            <v>CGR</v>
          </cell>
        </row>
        <row r="1727">
          <cell r="A1727">
            <v>11442</v>
          </cell>
          <cell r="B1727" t="str">
            <v>Activo</v>
          </cell>
          <cell r="C1727">
            <v>27690000</v>
          </cell>
          <cell r="D1727">
            <v>505111.64</v>
          </cell>
          <cell r="E1727">
            <v>72</v>
          </cell>
          <cell r="F1727">
            <v>377</v>
          </cell>
          <cell r="G1727">
            <v>71</v>
          </cell>
          <cell r="H1727">
            <v>509491</v>
          </cell>
          <cell r="I1727">
            <v>32318574</v>
          </cell>
          <cell r="J1727" t="str">
            <v>FU</v>
          </cell>
          <cell r="K1727" t="str">
            <v>NORA CECILIA CALLE MENESES</v>
          </cell>
          <cell r="L1727" t="str">
            <v>MENSUAL</v>
          </cell>
          <cell r="M1727">
            <v>43465</v>
          </cell>
          <cell r="N1727">
            <v>41264</v>
          </cell>
          <cell r="O1727" t="str">
            <v>VEHICULO CATEGORIA E</v>
          </cell>
          <cell r="P1727" t="str">
            <v>VH</v>
          </cell>
          <cell r="Q1727">
            <v>377</v>
          </cell>
          <cell r="R1727" t="str">
            <v>Bello</v>
          </cell>
          <cell r="S1727" t="str">
            <v>CGR</v>
          </cell>
        </row>
        <row r="1728">
          <cell r="A1728">
            <v>11439</v>
          </cell>
          <cell r="B1728" t="str">
            <v>Activo</v>
          </cell>
          <cell r="C1728">
            <v>94396900</v>
          </cell>
          <cell r="D1728">
            <v>16516406.92</v>
          </cell>
          <cell r="E1728">
            <v>216</v>
          </cell>
          <cell r="F1728">
            <v>389</v>
          </cell>
          <cell r="G1728">
            <v>68</v>
          </cell>
          <cell r="H1728">
            <v>195192</v>
          </cell>
          <cell r="I1728">
            <v>19370685</v>
          </cell>
          <cell r="J1728" t="str">
            <v>FU</v>
          </cell>
          <cell r="K1728" t="str">
            <v>RAFAEL ANGEL MENDEZ MENDEZ</v>
          </cell>
          <cell r="L1728" t="str">
            <v>MENSUAL</v>
          </cell>
          <cell r="M1728">
            <v>43465</v>
          </cell>
          <cell r="N1728">
            <v>41312</v>
          </cell>
          <cell r="O1728" t="str">
            <v>COMPRA CATEGORIA E</v>
          </cell>
          <cell r="P1728" t="str">
            <v>VI</v>
          </cell>
          <cell r="Q1728">
            <v>389</v>
          </cell>
          <cell r="R1728" t="str">
            <v>Melgar</v>
          </cell>
          <cell r="S1728" t="str">
            <v>CGR</v>
          </cell>
        </row>
        <row r="1729">
          <cell r="A1729">
            <v>11438</v>
          </cell>
          <cell r="B1729" t="str">
            <v>Activo</v>
          </cell>
          <cell r="C1729">
            <v>84848485</v>
          </cell>
          <cell r="D1729">
            <v>37474710.090000004</v>
          </cell>
          <cell r="E1729">
            <v>240</v>
          </cell>
          <cell r="F1729">
            <v>388</v>
          </cell>
          <cell r="G1729">
            <v>70</v>
          </cell>
          <cell r="H1729">
            <v>370077</v>
          </cell>
          <cell r="I1729">
            <v>11795604</v>
          </cell>
          <cell r="J1729" t="str">
            <v>FU</v>
          </cell>
          <cell r="K1729" t="str">
            <v>JOHN RENTERIA RIOS</v>
          </cell>
          <cell r="L1729" t="str">
            <v>MENSUAL</v>
          </cell>
          <cell r="M1729">
            <v>43465</v>
          </cell>
          <cell r="N1729">
            <v>41270</v>
          </cell>
          <cell r="O1729" t="str">
            <v>COMPRA  CATEGORIA D</v>
          </cell>
          <cell r="P1729" t="str">
            <v>VI</v>
          </cell>
          <cell r="Q1729">
            <v>388</v>
          </cell>
          <cell r="R1729" t="str">
            <v>Quibdo</v>
          </cell>
          <cell r="S1729" t="str">
            <v>CGR</v>
          </cell>
        </row>
        <row r="1730">
          <cell r="A1730">
            <v>11436</v>
          </cell>
          <cell r="B1730" t="str">
            <v>Activo</v>
          </cell>
          <cell r="C1730">
            <v>85302359</v>
          </cell>
          <cell r="D1730">
            <v>23198552.100000001</v>
          </cell>
          <cell r="E1730">
            <v>240</v>
          </cell>
          <cell r="F1730">
            <v>388</v>
          </cell>
          <cell r="G1730">
            <v>70</v>
          </cell>
          <cell r="H1730">
            <v>234864</v>
          </cell>
          <cell r="I1730">
            <v>24041083</v>
          </cell>
          <cell r="J1730" t="str">
            <v>FU</v>
          </cell>
          <cell r="K1730" t="str">
            <v>SONIA MAGALY CARREÑO MORALES</v>
          </cell>
          <cell r="L1730" t="str">
            <v>MENSUAL</v>
          </cell>
          <cell r="M1730">
            <v>43465</v>
          </cell>
          <cell r="N1730">
            <v>41269</v>
          </cell>
          <cell r="O1730" t="str">
            <v>COMPRA  CATEGORIA D</v>
          </cell>
          <cell r="P1730" t="str">
            <v>VI</v>
          </cell>
          <cell r="Q1730">
            <v>388</v>
          </cell>
          <cell r="R1730" t="str">
            <v>Bogota</v>
          </cell>
          <cell r="S1730" t="str">
            <v>CGR</v>
          </cell>
        </row>
        <row r="1731">
          <cell r="A1731">
            <v>11435</v>
          </cell>
          <cell r="B1731" t="str">
            <v>Activo</v>
          </cell>
          <cell r="C1731">
            <v>42502500</v>
          </cell>
          <cell r="D1731">
            <v>5879252.8799999999</v>
          </cell>
          <cell r="E1731">
            <v>72</v>
          </cell>
          <cell r="F1731">
            <v>377</v>
          </cell>
          <cell r="G1731">
            <v>59</v>
          </cell>
          <cell r="H1731">
            <v>486771</v>
          </cell>
          <cell r="I1731">
            <v>41749099</v>
          </cell>
          <cell r="J1731" t="str">
            <v>PEN</v>
          </cell>
          <cell r="K1731" t="str">
            <v>ZEIDA ISABEL BARRERA HURTADO</v>
          </cell>
          <cell r="L1731" t="str">
            <v>MENSUAL</v>
          </cell>
          <cell r="M1731">
            <v>43465</v>
          </cell>
          <cell r="N1731">
            <v>41250</v>
          </cell>
          <cell r="O1731" t="str">
            <v>VEHICULO CATEGORIA E</v>
          </cell>
          <cell r="P1731" t="str">
            <v>VH</v>
          </cell>
          <cell r="Q1731">
            <v>377</v>
          </cell>
          <cell r="R1731" t="str">
            <v>Bogota</v>
          </cell>
          <cell r="S1731" t="str">
            <v>CGR</v>
          </cell>
        </row>
        <row r="1732">
          <cell r="A1732">
            <v>11432</v>
          </cell>
          <cell r="B1732" t="str">
            <v>Activo</v>
          </cell>
          <cell r="C1732">
            <v>25501500</v>
          </cell>
          <cell r="D1732">
            <v>1074009.51</v>
          </cell>
          <cell r="E1732">
            <v>72</v>
          </cell>
          <cell r="F1732">
            <v>380</v>
          </cell>
          <cell r="G1732">
            <v>69</v>
          </cell>
          <cell r="H1732">
            <v>358030</v>
          </cell>
          <cell r="I1732">
            <v>51772705</v>
          </cell>
          <cell r="J1732" t="str">
            <v>XF</v>
          </cell>
          <cell r="K1732" t="str">
            <v>BLANCA VICTORIA MUNEVAR MARTINEZ</v>
          </cell>
          <cell r="L1732" t="str">
            <v>MENSUAL</v>
          </cell>
          <cell r="M1732">
            <v>43404</v>
          </cell>
          <cell r="N1732">
            <v>41264</v>
          </cell>
          <cell r="O1732" t="str">
            <v>EXF-VEHICULO  EXFUNC CATEGORIA B</v>
          </cell>
          <cell r="P1732" t="str">
            <v>VH</v>
          </cell>
          <cell r="Q1732">
            <v>380</v>
          </cell>
          <cell r="R1732" t="str">
            <v>Bogota</v>
          </cell>
          <cell r="S1732" t="str">
            <v>EXF</v>
          </cell>
        </row>
        <row r="1733">
          <cell r="A1733">
            <v>11431</v>
          </cell>
          <cell r="B1733" t="str">
            <v>Activo</v>
          </cell>
          <cell r="C1733">
            <v>76772123</v>
          </cell>
          <cell r="D1733">
            <v>36095461.509999998</v>
          </cell>
          <cell r="E1733">
            <v>240</v>
          </cell>
          <cell r="F1733">
            <v>388</v>
          </cell>
          <cell r="G1733">
            <v>67</v>
          </cell>
          <cell r="H1733">
            <v>352211</v>
          </cell>
          <cell r="I1733">
            <v>63441927</v>
          </cell>
          <cell r="J1733" t="str">
            <v>FU</v>
          </cell>
          <cell r="K1733" t="str">
            <v>FABIOLA REY GAMBOA</v>
          </cell>
          <cell r="L1733" t="str">
            <v>MENSUAL</v>
          </cell>
          <cell r="M1733">
            <v>43496</v>
          </cell>
          <cell r="N1733">
            <v>41375</v>
          </cell>
          <cell r="O1733" t="str">
            <v>COMPRA  CATEGORIA D</v>
          </cell>
          <cell r="P1733" t="str">
            <v>VI</v>
          </cell>
          <cell r="Q1733">
            <v>388</v>
          </cell>
          <cell r="R1733" t="str">
            <v>Bogota</v>
          </cell>
          <cell r="S1733" t="str">
            <v>CGR</v>
          </cell>
        </row>
        <row r="1734">
          <cell r="A1734">
            <v>11430</v>
          </cell>
          <cell r="B1734" t="str">
            <v>Activo</v>
          </cell>
          <cell r="C1734">
            <v>76772123</v>
          </cell>
          <cell r="D1734">
            <v>24573023.23</v>
          </cell>
          <cell r="E1734">
            <v>240</v>
          </cell>
          <cell r="F1734">
            <v>388</v>
          </cell>
          <cell r="G1734">
            <v>67</v>
          </cell>
          <cell r="H1734">
            <v>244091</v>
          </cell>
          <cell r="I1734">
            <v>91218667</v>
          </cell>
          <cell r="J1734" t="str">
            <v>FU</v>
          </cell>
          <cell r="K1734" t="str">
            <v>javier enrique gonzalez arias</v>
          </cell>
          <cell r="L1734" t="str">
            <v>MENSUAL</v>
          </cell>
          <cell r="M1734">
            <v>43496</v>
          </cell>
          <cell r="N1734">
            <v>41375</v>
          </cell>
          <cell r="O1734" t="str">
            <v>COMPRA  CATEGORIA D</v>
          </cell>
          <cell r="P1734" t="str">
            <v>VI</v>
          </cell>
          <cell r="Q1734">
            <v>388</v>
          </cell>
          <cell r="R1734" t="str">
            <v>Bogota</v>
          </cell>
          <cell r="S1734" t="str">
            <v>CGR</v>
          </cell>
        </row>
        <row r="1735">
          <cell r="A1735">
            <v>11428</v>
          </cell>
          <cell r="B1735" t="str">
            <v>Activo</v>
          </cell>
          <cell r="C1735">
            <v>108992400</v>
          </cell>
          <cell r="D1735">
            <v>41258485.479999997</v>
          </cell>
          <cell r="E1735">
            <v>216</v>
          </cell>
          <cell r="F1735">
            <v>390</v>
          </cell>
          <cell r="G1735">
            <v>70</v>
          </cell>
          <cell r="H1735">
            <v>490697</v>
          </cell>
          <cell r="I1735">
            <v>18223818</v>
          </cell>
          <cell r="J1735" t="str">
            <v>FU</v>
          </cell>
          <cell r="K1735" t="str">
            <v>ROBINSON MORATO GREIFF</v>
          </cell>
          <cell r="L1735" t="str">
            <v>MENSUAL</v>
          </cell>
          <cell r="M1735">
            <v>43465</v>
          </cell>
          <cell r="N1735">
            <v>41263</v>
          </cell>
          <cell r="O1735" t="str">
            <v>COMPRA  CATEGORIA F</v>
          </cell>
          <cell r="P1735" t="str">
            <v>VI</v>
          </cell>
          <cell r="Q1735">
            <v>390</v>
          </cell>
          <cell r="R1735" t="str">
            <v>Villavicencio</v>
          </cell>
          <cell r="S1735" t="str">
            <v>CGR</v>
          </cell>
        </row>
        <row r="1736">
          <cell r="A1736">
            <v>11423</v>
          </cell>
          <cell r="B1736" t="str">
            <v>Activo</v>
          </cell>
          <cell r="C1736">
            <v>59113332</v>
          </cell>
          <cell r="D1736">
            <v>29603026.41</v>
          </cell>
          <cell r="E1736">
            <v>240</v>
          </cell>
          <cell r="F1736">
            <v>387</v>
          </cell>
          <cell r="G1736">
            <v>68</v>
          </cell>
          <cell r="H1736">
            <v>258087</v>
          </cell>
          <cell r="I1736">
            <v>93385212</v>
          </cell>
          <cell r="J1736" t="str">
            <v>FU</v>
          </cell>
          <cell r="K1736" t="str">
            <v>JAMER OCARIS GUERRA CELIS</v>
          </cell>
          <cell r="L1736" t="str">
            <v>MENSUAL</v>
          </cell>
          <cell r="M1736">
            <v>43465</v>
          </cell>
          <cell r="N1736">
            <v>41312</v>
          </cell>
          <cell r="O1736" t="str">
            <v>COMPRA CATEGORIA C</v>
          </cell>
          <cell r="P1736" t="str">
            <v>VI</v>
          </cell>
          <cell r="Q1736">
            <v>387</v>
          </cell>
          <cell r="R1736" t="str">
            <v>Ibague</v>
          </cell>
          <cell r="S1736" t="str">
            <v>CGR</v>
          </cell>
        </row>
        <row r="1737">
          <cell r="A1737">
            <v>11422</v>
          </cell>
          <cell r="B1737" t="str">
            <v>Activo</v>
          </cell>
          <cell r="C1737">
            <v>85302359</v>
          </cell>
          <cell r="D1737">
            <v>27917624.879999999</v>
          </cell>
          <cell r="E1737">
            <v>240</v>
          </cell>
          <cell r="F1737">
            <v>388</v>
          </cell>
          <cell r="G1737">
            <v>67</v>
          </cell>
          <cell r="H1737">
            <v>276979</v>
          </cell>
          <cell r="I1737">
            <v>9777639</v>
          </cell>
          <cell r="J1737" t="str">
            <v>FU</v>
          </cell>
          <cell r="K1737" t="str">
            <v>LUIS ORLANDO LOPEZ LOAIZA</v>
          </cell>
          <cell r="L1737" t="str">
            <v>MENSUAL</v>
          </cell>
          <cell r="M1737">
            <v>43465</v>
          </cell>
          <cell r="N1737">
            <v>41368</v>
          </cell>
          <cell r="O1737" t="str">
            <v>COMPRA  CATEGORIA D</v>
          </cell>
          <cell r="P1737" t="str">
            <v>VI</v>
          </cell>
          <cell r="Q1737">
            <v>388</v>
          </cell>
          <cell r="R1737" t="str">
            <v>Calarca</v>
          </cell>
          <cell r="S1737" t="str">
            <v>CGR</v>
          </cell>
        </row>
        <row r="1738">
          <cell r="A1738">
            <v>11421</v>
          </cell>
          <cell r="B1738" t="str">
            <v>Activo</v>
          </cell>
          <cell r="C1738">
            <v>59113332</v>
          </cell>
          <cell r="D1738">
            <v>28032484.699999999</v>
          </cell>
          <cell r="E1738">
            <v>240</v>
          </cell>
          <cell r="F1738">
            <v>387</v>
          </cell>
          <cell r="G1738">
            <v>104</v>
          </cell>
          <cell r="H1738">
            <v>286521</v>
          </cell>
          <cell r="I1738">
            <v>51801162</v>
          </cell>
          <cell r="J1738" t="str">
            <v>FU</v>
          </cell>
          <cell r="K1738" t="str">
            <v>LUZ CAMPOS GOMEZ VELOZA</v>
          </cell>
          <cell r="L1738" t="str">
            <v>MENSUAL</v>
          </cell>
          <cell r="M1738">
            <v>43465</v>
          </cell>
          <cell r="N1738">
            <v>41269</v>
          </cell>
          <cell r="O1738" t="str">
            <v>COMPRA CATEGORIA C</v>
          </cell>
          <cell r="P1738" t="str">
            <v>VI</v>
          </cell>
          <cell r="Q1738">
            <v>387</v>
          </cell>
          <cell r="R1738" t="str">
            <v>Bogota</v>
          </cell>
          <cell r="S1738" t="str">
            <v>CGR</v>
          </cell>
        </row>
        <row r="1739">
          <cell r="A1739">
            <v>11420</v>
          </cell>
          <cell r="B1739" t="str">
            <v>Activo</v>
          </cell>
          <cell r="C1739">
            <v>59113332</v>
          </cell>
          <cell r="D1739">
            <v>30639167.09</v>
          </cell>
          <cell r="E1739">
            <v>240</v>
          </cell>
          <cell r="F1739">
            <v>387</v>
          </cell>
          <cell r="G1739">
            <v>70</v>
          </cell>
          <cell r="H1739">
            <v>268760</v>
          </cell>
          <cell r="I1739">
            <v>20484268</v>
          </cell>
          <cell r="J1739" t="str">
            <v>FU</v>
          </cell>
          <cell r="K1739" t="str">
            <v>MARTHA YOLANDA OCHOA COTRINO</v>
          </cell>
          <cell r="L1739" t="str">
            <v>MENSUAL</v>
          </cell>
          <cell r="M1739">
            <v>43465</v>
          </cell>
          <cell r="N1739">
            <v>41269</v>
          </cell>
          <cell r="O1739" t="str">
            <v>COMPRA CATEGORIA C</v>
          </cell>
          <cell r="P1739" t="str">
            <v>VI</v>
          </cell>
          <cell r="Q1739">
            <v>387</v>
          </cell>
          <cell r="R1739" t="str">
            <v>Bogota</v>
          </cell>
          <cell r="S1739" t="str">
            <v>CGR</v>
          </cell>
        </row>
        <row r="1740">
          <cell r="A1740">
            <v>11415</v>
          </cell>
          <cell r="B1740" t="str">
            <v>Activo</v>
          </cell>
          <cell r="C1740">
            <v>85302359</v>
          </cell>
          <cell r="D1740">
            <v>16752483.619999999</v>
          </cell>
          <cell r="E1740">
            <v>240</v>
          </cell>
          <cell r="F1740">
            <v>388</v>
          </cell>
          <cell r="G1740">
            <v>68</v>
          </cell>
          <cell r="H1740">
            <v>172726</v>
          </cell>
          <cell r="I1740">
            <v>22579027</v>
          </cell>
          <cell r="J1740" t="str">
            <v>FU</v>
          </cell>
          <cell r="K1740" t="str">
            <v>MONICA C VASQUEZ CONSUEGRA</v>
          </cell>
          <cell r="L1740" t="str">
            <v>MENSUAL</v>
          </cell>
          <cell r="M1740">
            <v>43465</v>
          </cell>
          <cell r="N1740">
            <v>41312</v>
          </cell>
          <cell r="O1740" t="str">
            <v>COMPRA  CATEGORIA D</v>
          </cell>
          <cell r="P1740" t="str">
            <v>VI</v>
          </cell>
          <cell r="Q1740">
            <v>388</v>
          </cell>
          <cell r="R1740" t="str">
            <v>Barranquilla</v>
          </cell>
          <cell r="S1740" t="str">
            <v>CGR</v>
          </cell>
        </row>
        <row r="1741">
          <cell r="A1741">
            <v>11409</v>
          </cell>
          <cell r="B1741" t="str">
            <v>Activo</v>
          </cell>
          <cell r="C1741">
            <v>63257756</v>
          </cell>
          <cell r="D1741">
            <v>23059194.940000001</v>
          </cell>
          <cell r="E1741">
            <v>240</v>
          </cell>
          <cell r="F1741">
            <v>400</v>
          </cell>
          <cell r="G1741">
            <v>70</v>
          </cell>
          <cell r="H1741">
            <v>229663</v>
          </cell>
          <cell r="I1741">
            <v>32686904</v>
          </cell>
          <cell r="J1741" t="str">
            <v>FU</v>
          </cell>
          <cell r="K1741" t="str">
            <v>ANA MARIA MORALES SIERRA</v>
          </cell>
          <cell r="L1741" t="str">
            <v>MENSUAL</v>
          </cell>
          <cell r="M1741">
            <v>43465</v>
          </cell>
          <cell r="N1741">
            <v>41269</v>
          </cell>
          <cell r="O1741" t="str">
            <v>LIBERACION  CATEGORIA D</v>
          </cell>
          <cell r="P1741" t="str">
            <v>VI</v>
          </cell>
          <cell r="Q1741">
            <v>400</v>
          </cell>
          <cell r="R1741" t="str">
            <v>Barranquilla</v>
          </cell>
          <cell r="S1741" t="str">
            <v>CGR</v>
          </cell>
        </row>
        <row r="1742">
          <cell r="A1742">
            <v>11408</v>
          </cell>
          <cell r="B1742" t="str">
            <v>Activo</v>
          </cell>
          <cell r="C1742">
            <v>42222222</v>
          </cell>
          <cell r="D1742">
            <v>22326964.41</v>
          </cell>
          <cell r="E1742">
            <v>300</v>
          </cell>
          <cell r="F1742">
            <v>385</v>
          </cell>
          <cell r="G1742">
            <v>71</v>
          </cell>
          <cell r="H1742">
            <v>140528</v>
          </cell>
          <cell r="I1742">
            <v>2969585</v>
          </cell>
          <cell r="J1742" t="str">
            <v>FU</v>
          </cell>
          <cell r="K1742" t="str">
            <v>JOSE ALEJANDRO CHIRIVI</v>
          </cell>
          <cell r="L1742" t="str">
            <v>MENSUAL</v>
          </cell>
          <cell r="M1742">
            <v>43496</v>
          </cell>
          <cell r="N1742">
            <v>41269</v>
          </cell>
          <cell r="O1742" t="str">
            <v>COMPRA CATEGORIA A</v>
          </cell>
          <cell r="P1742" t="str">
            <v>VI</v>
          </cell>
          <cell r="Q1742">
            <v>385</v>
          </cell>
          <cell r="R1742" t="str">
            <v>Bogota</v>
          </cell>
          <cell r="S1742" t="str">
            <v>CGR</v>
          </cell>
        </row>
        <row r="1743">
          <cell r="A1743">
            <v>11407</v>
          </cell>
          <cell r="B1743" t="str">
            <v>Activo</v>
          </cell>
          <cell r="C1743">
            <v>42288752</v>
          </cell>
          <cell r="D1743">
            <v>13061652.699999999</v>
          </cell>
          <cell r="E1743">
            <v>300</v>
          </cell>
          <cell r="F1743">
            <v>385</v>
          </cell>
          <cell r="G1743">
            <v>71</v>
          </cell>
          <cell r="H1743">
            <v>85307</v>
          </cell>
          <cell r="I1743">
            <v>39758317</v>
          </cell>
          <cell r="J1743" t="str">
            <v>FU</v>
          </cell>
          <cell r="K1743" t="str">
            <v>YENNY PATRICIA MONROY RINCON</v>
          </cell>
          <cell r="L1743" t="str">
            <v>MENSUAL</v>
          </cell>
          <cell r="M1743">
            <v>43496</v>
          </cell>
          <cell r="N1743">
            <v>41255</v>
          </cell>
          <cell r="O1743" t="str">
            <v>COMPRA CATEGORIA A</v>
          </cell>
          <cell r="P1743" t="str">
            <v>VI</v>
          </cell>
          <cell r="Q1743">
            <v>385</v>
          </cell>
          <cell r="R1743" t="str">
            <v>Bogota</v>
          </cell>
          <cell r="S1743" t="str">
            <v>CGR</v>
          </cell>
        </row>
        <row r="1744">
          <cell r="A1744">
            <v>11406</v>
          </cell>
          <cell r="B1744" t="str">
            <v>Activo</v>
          </cell>
          <cell r="C1744">
            <v>82323232</v>
          </cell>
          <cell r="D1744">
            <v>32456786.879999999</v>
          </cell>
          <cell r="E1744">
            <v>240</v>
          </cell>
          <cell r="F1744">
            <v>394</v>
          </cell>
          <cell r="G1744">
            <v>70</v>
          </cell>
          <cell r="H1744">
            <v>394409</v>
          </cell>
          <cell r="I1744">
            <v>91512439</v>
          </cell>
          <cell r="J1744" t="str">
            <v>XF</v>
          </cell>
          <cell r="K1744" t="str">
            <v>Fabian augusto ramirez salamanca</v>
          </cell>
          <cell r="L1744" t="str">
            <v>MENSUAL</v>
          </cell>
          <cell r="M1744">
            <v>43465</v>
          </cell>
          <cell r="N1744">
            <v>41260</v>
          </cell>
          <cell r="O1744" t="str">
            <v>EXF-COMPRA  EXFUNC CATEGORIA D</v>
          </cell>
          <cell r="P1744" t="str">
            <v>VI</v>
          </cell>
          <cell r="Q1744">
            <v>394</v>
          </cell>
          <cell r="R1744" t="str">
            <v>Bogota</v>
          </cell>
          <cell r="S1744" t="str">
            <v>EXF</v>
          </cell>
        </row>
        <row r="1745">
          <cell r="A1745">
            <v>11405</v>
          </cell>
          <cell r="B1745" t="str">
            <v>Activo</v>
          </cell>
          <cell r="C1745">
            <v>92830943</v>
          </cell>
          <cell r="D1745">
            <v>37661015.100000001</v>
          </cell>
          <cell r="E1745">
            <v>216</v>
          </cell>
          <cell r="F1745">
            <v>389</v>
          </cell>
          <cell r="G1745">
            <v>151</v>
          </cell>
          <cell r="H1745">
            <v>737535</v>
          </cell>
          <cell r="I1745">
            <v>14218882</v>
          </cell>
          <cell r="J1745" t="str">
            <v>FU</v>
          </cell>
          <cell r="K1745" t="str">
            <v>JOSE NOEL BARRAGAN CALDERON</v>
          </cell>
          <cell r="L1745" t="str">
            <v>MENSUAL</v>
          </cell>
          <cell r="M1745">
            <v>43465</v>
          </cell>
          <cell r="N1745">
            <v>41260</v>
          </cell>
          <cell r="O1745" t="str">
            <v>COMPRA CATEGORIA E</v>
          </cell>
          <cell r="P1745" t="str">
            <v>VI</v>
          </cell>
          <cell r="Q1745">
            <v>389</v>
          </cell>
          <cell r="R1745" t="str">
            <v>Bogota</v>
          </cell>
          <cell r="S1745" t="str">
            <v>CGR</v>
          </cell>
        </row>
        <row r="1746">
          <cell r="A1746">
            <v>11402</v>
          </cell>
          <cell r="B1746" t="str">
            <v>Activo</v>
          </cell>
          <cell r="C1746">
            <v>42288752</v>
          </cell>
          <cell r="D1746">
            <v>22172818.48</v>
          </cell>
          <cell r="E1746">
            <v>300</v>
          </cell>
          <cell r="F1746">
            <v>385</v>
          </cell>
          <cell r="G1746">
            <v>125</v>
          </cell>
          <cell r="H1746">
            <v>168734</v>
          </cell>
          <cell r="I1746">
            <v>79256257</v>
          </cell>
          <cell r="J1746" t="str">
            <v>FU</v>
          </cell>
          <cell r="K1746" t="str">
            <v>JUAN MANUEL PALOMO QUINTANA</v>
          </cell>
          <cell r="L1746" t="str">
            <v>MENSUAL</v>
          </cell>
          <cell r="M1746">
            <v>43496</v>
          </cell>
          <cell r="N1746">
            <v>41264</v>
          </cell>
          <cell r="O1746" t="str">
            <v>COMPRA CATEGORIA A</v>
          </cell>
          <cell r="P1746" t="str">
            <v>VI</v>
          </cell>
          <cell r="Q1746">
            <v>385</v>
          </cell>
          <cell r="R1746" t="str">
            <v>Bogota</v>
          </cell>
          <cell r="S1746" t="str">
            <v>CGR</v>
          </cell>
        </row>
        <row r="1747">
          <cell r="A1747">
            <v>11382</v>
          </cell>
          <cell r="B1747" t="str">
            <v>Activo</v>
          </cell>
          <cell r="C1747">
            <v>85302359</v>
          </cell>
          <cell r="D1747">
            <v>52274309.259999998</v>
          </cell>
          <cell r="E1747">
            <v>240</v>
          </cell>
          <cell r="F1747">
            <v>388</v>
          </cell>
          <cell r="G1747">
            <v>68</v>
          </cell>
          <cell r="H1747">
            <v>507139</v>
          </cell>
          <cell r="I1747">
            <v>3735151</v>
          </cell>
          <cell r="J1747" t="str">
            <v>FU</v>
          </cell>
          <cell r="K1747" t="str">
            <v>EDGARDO R CANTILLO MOSQUERA</v>
          </cell>
          <cell r="L1747" t="str">
            <v>MENSUAL</v>
          </cell>
          <cell r="M1747">
            <v>43465</v>
          </cell>
          <cell r="N1747">
            <v>41331</v>
          </cell>
          <cell r="O1747" t="str">
            <v>COMPRA  CATEGORIA D</v>
          </cell>
          <cell r="P1747" t="str">
            <v>VI</v>
          </cell>
          <cell r="Q1747">
            <v>388</v>
          </cell>
          <cell r="R1747" t="str">
            <v>Barranquilla</v>
          </cell>
          <cell r="S1747" t="str">
            <v>CGR</v>
          </cell>
        </row>
        <row r="1748">
          <cell r="A1748">
            <v>11381</v>
          </cell>
          <cell r="B1748" t="str">
            <v>Activo</v>
          </cell>
          <cell r="C1748">
            <v>85302359</v>
          </cell>
          <cell r="D1748">
            <v>40372440.780000001</v>
          </cell>
          <cell r="E1748">
            <v>240</v>
          </cell>
          <cell r="F1748">
            <v>388</v>
          </cell>
          <cell r="G1748">
            <v>66</v>
          </cell>
          <cell r="H1748">
            <v>392623</v>
          </cell>
          <cell r="I1748">
            <v>31201835</v>
          </cell>
          <cell r="J1748" t="str">
            <v>FU</v>
          </cell>
          <cell r="K1748" t="str">
            <v>NAURI DUQUE PULIDO</v>
          </cell>
          <cell r="L1748" t="str">
            <v>MENSUAL</v>
          </cell>
          <cell r="M1748">
            <v>43465</v>
          </cell>
          <cell r="N1748">
            <v>41368</v>
          </cell>
          <cell r="O1748" t="str">
            <v>COMPRA  CATEGORIA D</v>
          </cell>
          <cell r="P1748" t="str">
            <v>VI</v>
          </cell>
          <cell r="Q1748">
            <v>388</v>
          </cell>
          <cell r="R1748" t="str">
            <v>Bogota</v>
          </cell>
          <cell r="S1748" t="str">
            <v>CGR</v>
          </cell>
        </row>
        <row r="1749">
          <cell r="A1749">
            <v>11380</v>
          </cell>
          <cell r="B1749" t="str">
            <v>Activo</v>
          </cell>
          <cell r="C1749">
            <v>85302359</v>
          </cell>
          <cell r="D1749">
            <v>27378626.25</v>
          </cell>
          <cell r="E1749">
            <v>240</v>
          </cell>
          <cell r="F1749">
            <v>388</v>
          </cell>
          <cell r="G1749">
            <v>154</v>
          </cell>
          <cell r="H1749">
            <v>425341</v>
          </cell>
          <cell r="I1749">
            <v>51988078</v>
          </cell>
          <cell r="J1749" t="str">
            <v>FU</v>
          </cell>
          <cell r="K1749" t="str">
            <v>GINA LEONOR IBARRA JAIMES</v>
          </cell>
          <cell r="L1749" t="str">
            <v>MENSUAL</v>
          </cell>
          <cell r="M1749">
            <v>43465</v>
          </cell>
          <cell r="N1749">
            <v>41248</v>
          </cell>
          <cell r="O1749" t="str">
            <v>COMPRA  CATEGORIA D</v>
          </cell>
          <cell r="P1749" t="str">
            <v>VI</v>
          </cell>
          <cell r="Q1749">
            <v>388</v>
          </cell>
          <cell r="R1749" t="str">
            <v>Bogota</v>
          </cell>
          <cell r="S1749" t="str">
            <v>CGR</v>
          </cell>
        </row>
        <row r="1750">
          <cell r="A1750">
            <v>11379</v>
          </cell>
          <cell r="B1750" t="str">
            <v>Activo</v>
          </cell>
          <cell r="C1750">
            <v>53535354</v>
          </cell>
          <cell r="D1750">
            <v>10873719.039999999</v>
          </cell>
          <cell r="E1750">
            <v>240</v>
          </cell>
          <cell r="F1750">
            <v>387</v>
          </cell>
          <cell r="G1750">
            <v>70</v>
          </cell>
          <cell r="H1750">
            <v>101542</v>
          </cell>
          <cell r="I1750">
            <v>41733378</v>
          </cell>
          <cell r="J1750" t="str">
            <v>PEN</v>
          </cell>
          <cell r="K1750" t="str">
            <v>MARGARITA MARIA DIEZ CORREA</v>
          </cell>
          <cell r="L1750" t="str">
            <v>MENSUAL</v>
          </cell>
          <cell r="M1750">
            <v>43434</v>
          </cell>
          <cell r="N1750">
            <v>41241</v>
          </cell>
          <cell r="O1750" t="str">
            <v>COMPRA CATEGORIA C</v>
          </cell>
          <cell r="P1750" t="str">
            <v>VI</v>
          </cell>
          <cell r="Q1750">
            <v>387</v>
          </cell>
          <cell r="R1750" t="str">
            <v>Bogota</v>
          </cell>
          <cell r="S1750" t="str">
            <v>CGR</v>
          </cell>
        </row>
        <row r="1751">
          <cell r="A1751">
            <v>11377</v>
          </cell>
          <cell r="B1751" t="str">
            <v>Activo</v>
          </cell>
          <cell r="C1751">
            <v>59090909</v>
          </cell>
          <cell r="D1751">
            <v>29637405.449999999</v>
          </cell>
          <cell r="E1751">
            <v>240</v>
          </cell>
          <cell r="F1751">
            <v>387</v>
          </cell>
          <cell r="G1751">
            <v>69</v>
          </cell>
          <cell r="H1751">
            <v>259612</v>
          </cell>
          <cell r="I1751">
            <v>79600899</v>
          </cell>
          <cell r="J1751" t="str">
            <v>FU</v>
          </cell>
          <cell r="K1751" t="str">
            <v>JESUS EDUARDO CAMPOS CASTELLANOS</v>
          </cell>
          <cell r="L1751" t="str">
            <v>MENSUAL</v>
          </cell>
          <cell r="M1751">
            <v>43465</v>
          </cell>
          <cell r="N1751">
            <v>41303</v>
          </cell>
          <cell r="O1751" t="str">
            <v>COMPRA CATEGORIA C</v>
          </cell>
          <cell r="P1751" t="str">
            <v>VI</v>
          </cell>
          <cell r="Q1751">
            <v>387</v>
          </cell>
          <cell r="R1751" t="str">
            <v>Mosquera</v>
          </cell>
          <cell r="S1751" t="str">
            <v>CGR</v>
          </cell>
        </row>
        <row r="1752">
          <cell r="A1752">
            <v>11376</v>
          </cell>
          <cell r="B1752" t="str">
            <v>Activo</v>
          </cell>
          <cell r="C1752">
            <v>59113332</v>
          </cell>
          <cell r="D1752">
            <v>26769286.309999999</v>
          </cell>
          <cell r="E1752">
            <v>240</v>
          </cell>
          <cell r="F1752">
            <v>387</v>
          </cell>
          <cell r="G1752">
            <v>68</v>
          </cell>
          <cell r="H1752">
            <v>234378</v>
          </cell>
          <cell r="I1752">
            <v>24037676</v>
          </cell>
          <cell r="J1752" t="str">
            <v>FU</v>
          </cell>
          <cell r="K1752" t="str">
            <v>NUVIA CECILIA GALVIS TARAZONA</v>
          </cell>
          <cell r="L1752" t="str">
            <v>MENSUAL</v>
          </cell>
          <cell r="M1752">
            <v>43465</v>
          </cell>
          <cell r="N1752">
            <v>41323</v>
          </cell>
          <cell r="O1752" t="str">
            <v>COMPRA CATEGORIA C</v>
          </cell>
          <cell r="P1752" t="str">
            <v>VI</v>
          </cell>
          <cell r="Q1752">
            <v>387</v>
          </cell>
          <cell r="R1752" t="str">
            <v>Bogota</v>
          </cell>
          <cell r="S1752" t="str">
            <v>CGR</v>
          </cell>
        </row>
        <row r="1753">
          <cell r="A1753">
            <v>11375</v>
          </cell>
          <cell r="B1753" t="str">
            <v>Activo</v>
          </cell>
          <cell r="C1753">
            <v>94396900</v>
          </cell>
          <cell r="D1753">
            <v>13658679.630000001</v>
          </cell>
          <cell r="E1753">
            <v>216</v>
          </cell>
          <cell r="F1753">
            <v>389</v>
          </cell>
          <cell r="G1753">
            <v>70</v>
          </cell>
          <cell r="H1753">
            <v>165459</v>
          </cell>
          <cell r="I1753">
            <v>51597275</v>
          </cell>
          <cell r="J1753" t="str">
            <v>FU</v>
          </cell>
          <cell r="K1753" t="str">
            <v>GLoria Berenice Rodriguez  Rodriguez</v>
          </cell>
          <cell r="L1753" t="str">
            <v>MENSUAL</v>
          </cell>
          <cell r="M1753">
            <v>43465</v>
          </cell>
          <cell r="N1753">
            <v>41271</v>
          </cell>
          <cell r="O1753" t="str">
            <v>COMPRA CATEGORIA E</v>
          </cell>
          <cell r="P1753" t="str">
            <v>VI</v>
          </cell>
          <cell r="Q1753">
            <v>389</v>
          </cell>
          <cell r="R1753" t="str">
            <v>Bogota</v>
          </cell>
          <cell r="S1753" t="str">
            <v>CGR</v>
          </cell>
        </row>
        <row r="1754">
          <cell r="A1754">
            <v>11373</v>
          </cell>
          <cell r="B1754" t="str">
            <v>Activo</v>
          </cell>
          <cell r="C1754">
            <v>42288752</v>
          </cell>
          <cell r="D1754">
            <v>22473976.84</v>
          </cell>
          <cell r="E1754">
            <v>300</v>
          </cell>
          <cell r="F1754">
            <v>385</v>
          </cell>
          <cell r="G1754">
            <v>70</v>
          </cell>
          <cell r="H1754">
            <v>141004</v>
          </cell>
          <cell r="I1754">
            <v>79538439</v>
          </cell>
          <cell r="J1754" t="str">
            <v>FU</v>
          </cell>
          <cell r="K1754" t="str">
            <v>LUIS FERNANDO AREVALO TELLEZ</v>
          </cell>
          <cell r="L1754" t="str">
            <v>MENSUAL</v>
          </cell>
          <cell r="M1754">
            <v>43465</v>
          </cell>
          <cell r="N1754">
            <v>41271</v>
          </cell>
          <cell r="O1754" t="str">
            <v>COMPRA CATEGORIA A</v>
          </cell>
          <cell r="P1754" t="str">
            <v>VI</v>
          </cell>
          <cell r="Q1754">
            <v>385</v>
          </cell>
          <cell r="R1754" t="str">
            <v>Bogota</v>
          </cell>
          <cell r="S1754" t="str">
            <v>CGR</v>
          </cell>
        </row>
        <row r="1755">
          <cell r="A1755">
            <v>11372</v>
          </cell>
          <cell r="B1755" t="str">
            <v>Activo</v>
          </cell>
          <cell r="C1755">
            <v>92830943</v>
          </cell>
          <cell r="D1755">
            <v>42520118.579999998</v>
          </cell>
          <cell r="E1755">
            <v>216</v>
          </cell>
          <cell r="F1755">
            <v>389</v>
          </cell>
          <cell r="G1755">
            <v>70</v>
          </cell>
          <cell r="H1755">
            <v>479699</v>
          </cell>
          <cell r="I1755">
            <v>79153559</v>
          </cell>
          <cell r="J1755" t="str">
            <v>FU</v>
          </cell>
          <cell r="K1755" t="str">
            <v>NEFTALI LOZANO LOPEZ</v>
          </cell>
          <cell r="L1755" t="str">
            <v>MENSUAL</v>
          </cell>
          <cell r="M1755">
            <v>43465</v>
          </cell>
          <cell r="N1755">
            <v>41264</v>
          </cell>
          <cell r="O1755" t="str">
            <v>COMPRA CATEGORIA E</v>
          </cell>
          <cell r="P1755" t="str">
            <v>VI</v>
          </cell>
          <cell r="Q1755">
            <v>389</v>
          </cell>
          <cell r="R1755" t="str">
            <v>Madrid</v>
          </cell>
          <cell r="S1755" t="str">
            <v>CGR</v>
          </cell>
        </row>
        <row r="1756">
          <cell r="A1756">
            <v>11371</v>
          </cell>
          <cell r="B1756" t="str">
            <v>Activo</v>
          </cell>
          <cell r="C1756">
            <v>60126033</v>
          </cell>
          <cell r="D1756">
            <v>29585535.280000001</v>
          </cell>
          <cell r="E1756">
            <v>240</v>
          </cell>
          <cell r="F1756">
            <v>387</v>
          </cell>
          <cell r="G1756">
            <v>70</v>
          </cell>
          <cell r="H1756">
            <v>260054</v>
          </cell>
          <cell r="I1756">
            <v>30302032</v>
          </cell>
          <cell r="J1756" t="str">
            <v>FU</v>
          </cell>
          <cell r="K1756" t="str">
            <v>MARIA EUGENIA OCAMPO CASTAÑO</v>
          </cell>
          <cell r="L1756" t="str">
            <v>MENSUAL</v>
          </cell>
          <cell r="M1756">
            <v>43465</v>
          </cell>
          <cell r="N1756">
            <v>41260</v>
          </cell>
          <cell r="O1756" t="str">
            <v>COMPRA CATEGORIA C</v>
          </cell>
          <cell r="P1756" t="str">
            <v>VI</v>
          </cell>
          <cell r="Q1756">
            <v>387</v>
          </cell>
          <cell r="R1756" t="str">
            <v>Manizales</v>
          </cell>
          <cell r="S1756" t="str">
            <v>CGR</v>
          </cell>
        </row>
        <row r="1757">
          <cell r="A1757">
            <v>11370</v>
          </cell>
          <cell r="B1757" t="str">
            <v>Activo</v>
          </cell>
          <cell r="C1757">
            <v>31168500</v>
          </cell>
          <cell r="D1757">
            <v>524843.31000000006</v>
          </cell>
          <cell r="E1757">
            <v>72</v>
          </cell>
          <cell r="F1757">
            <v>375</v>
          </cell>
          <cell r="G1757">
            <v>71</v>
          </cell>
          <cell r="H1757">
            <v>528214</v>
          </cell>
          <cell r="I1757">
            <v>19436015</v>
          </cell>
          <cell r="J1757" t="str">
            <v>FU</v>
          </cell>
          <cell r="K1757" t="str">
            <v>RAFAEL MENDIETA GONZALEZ</v>
          </cell>
          <cell r="L1757" t="str">
            <v>MENSUAL</v>
          </cell>
          <cell r="M1757">
            <v>43465</v>
          </cell>
          <cell r="N1757">
            <v>41272</v>
          </cell>
          <cell r="O1757" t="str">
            <v>VEHICULO CATEGORIA C</v>
          </cell>
          <cell r="P1757" t="str">
            <v>VH</v>
          </cell>
          <cell r="Q1757">
            <v>375</v>
          </cell>
          <cell r="R1757" t="str">
            <v>Bogota</v>
          </cell>
          <cell r="S1757" t="str">
            <v>CGR</v>
          </cell>
        </row>
        <row r="1758">
          <cell r="A1758">
            <v>11369</v>
          </cell>
          <cell r="B1758" t="str">
            <v>Activo</v>
          </cell>
          <cell r="C1758">
            <v>92830943</v>
          </cell>
          <cell r="D1758">
            <v>58121784.560000002</v>
          </cell>
          <cell r="E1758">
            <v>216</v>
          </cell>
          <cell r="F1758">
            <v>395</v>
          </cell>
          <cell r="G1758">
            <v>108</v>
          </cell>
          <cell r="H1758">
            <v>899969</v>
          </cell>
          <cell r="I1758">
            <v>52848182</v>
          </cell>
          <cell r="J1758" t="str">
            <v>XF</v>
          </cell>
          <cell r="K1758" t="str">
            <v>OLGA CECILIA SOLER RINCÓN</v>
          </cell>
          <cell r="L1758" t="str">
            <v>MENSUAL</v>
          </cell>
          <cell r="M1758">
            <v>43434</v>
          </cell>
          <cell r="N1758">
            <v>41269</v>
          </cell>
          <cell r="O1758" t="str">
            <v>EXF-COMPRA  EXFUNC CATEGORIA E</v>
          </cell>
          <cell r="P1758" t="str">
            <v>VI</v>
          </cell>
          <cell r="Q1758">
            <v>395</v>
          </cell>
          <cell r="R1758" t="str">
            <v>Facatativa</v>
          </cell>
          <cell r="S1758" t="str">
            <v>EXF</v>
          </cell>
        </row>
        <row r="1759">
          <cell r="A1759">
            <v>11366</v>
          </cell>
          <cell r="B1759" t="str">
            <v>Activo</v>
          </cell>
          <cell r="C1759">
            <v>85302359</v>
          </cell>
          <cell r="D1759">
            <v>36006639.560000002</v>
          </cell>
          <cell r="E1759">
            <v>240</v>
          </cell>
          <cell r="F1759">
            <v>388</v>
          </cell>
          <cell r="G1759">
            <v>119</v>
          </cell>
          <cell r="H1759">
            <v>437012</v>
          </cell>
          <cell r="I1759">
            <v>84028486</v>
          </cell>
          <cell r="J1759" t="str">
            <v>FU</v>
          </cell>
          <cell r="K1759" t="str">
            <v>ALAN DAVID RAMIREZ FERNANDEZ</v>
          </cell>
          <cell r="L1759" t="str">
            <v>MENSUAL</v>
          </cell>
          <cell r="M1759">
            <v>43465</v>
          </cell>
          <cell r="N1759">
            <v>41239</v>
          </cell>
          <cell r="O1759" t="str">
            <v>COMPRA  CATEGORIA D</v>
          </cell>
          <cell r="P1759" t="str">
            <v>VI</v>
          </cell>
          <cell r="Q1759">
            <v>388</v>
          </cell>
          <cell r="R1759" t="str">
            <v>Riohacha</v>
          </cell>
          <cell r="S1759" t="str">
            <v>CGR</v>
          </cell>
        </row>
        <row r="1760">
          <cell r="A1760">
            <v>11363</v>
          </cell>
          <cell r="B1760" t="str">
            <v>Activo</v>
          </cell>
          <cell r="C1760">
            <v>60126033</v>
          </cell>
          <cell r="D1760">
            <v>25404694.34</v>
          </cell>
          <cell r="E1760">
            <v>240</v>
          </cell>
          <cell r="F1760">
            <v>387</v>
          </cell>
          <cell r="G1760">
            <v>68</v>
          </cell>
          <cell r="H1760">
            <v>223139</v>
          </cell>
          <cell r="I1760">
            <v>43071567</v>
          </cell>
          <cell r="J1760" t="str">
            <v>FU</v>
          </cell>
          <cell r="K1760" t="str">
            <v>Gloria Beatriz Serna Montoya</v>
          </cell>
          <cell r="L1760" t="str">
            <v>MENSUAL</v>
          </cell>
          <cell r="M1760">
            <v>43465</v>
          </cell>
          <cell r="N1760">
            <v>41312</v>
          </cell>
          <cell r="O1760" t="str">
            <v>COMPRA CATEGORIA C</v>
          </cell>
          <cell r="P1760" t="str">
            <v>VI</v>
          </cell>
          <cell r="Q1760">
            <v>387</v>
          </cell>
          <cell r="R1760" t="str">
            <v>Medellin</v>
          </cell>
          <cell r="S1760" t="str">
            <v>CGR</v>
          </cell>
        </row>
        <row r="1761">
          <cell r="A1761">
            <v>11362</v>
          </cell>
          <cell r="B1761" t="str">
            <v>Activo</v>
          </cell>
          <cell r="C1761">
            <v>99318250</v>
          </cell>
          <cell r="D1761">
            <v>7153446.5899999999</v>
          </cell>
          <cell r="E1761">
            <v>216</v>
          </cell>
          <cell r="F1761">
            <v>389</v>
          </cell>
          <cell r="G1761">
            <v>71</v>
          </cell>
          <cell r="H1761">
            <v>95620</v>
          </cell>
          <cell r="I1761">
            <v>79276156</v>
          </cell>
          <cell r="J1761" t="str">
            <v>FU</v>
          </cell>
          <cell r="K1761" t="str">
            <v>Mario Enrique Espitia Lopez</v>
          </cell>
          <cell r="L1761" t="str">
            <v>MENSUAL</v>
          </cell>
          <cell r="M1761">
            <v>43496</v>
          </cell>
          <cell r="N1761">
            <v>41254</v>
          </cell>
          <cell r="O1761" t="str">
            <v>COMPRA CATEGORIA E</v>
          </cell>
          <cell r="P1761" t="str">
            <v>VI</v>
          </cell>
          <cell r="Q1761">
            <v>389</v>
          </cell>
          <cell r="R1761" t="str">
            <v>Bogota</v>
          </cell>
          <cell r="S1761" t="str">
            <v>CGR</v>
          </cell>
        </row>
        <row r="1762">
          <cell r="A1762">
            <v>11360</v>
          </cell>
          <cell r="B1762" t="str">
            <v>Activo</v>
          </cell>
          <cell r="C1762">
            <v>90909091</v>
          </cell>
          <cell r="D1762">
            <v>19566695.079999998</v>
          </cell>
          <cell r="E1762">
            <v>216</v>
          </cell>
          <cell r="F1762">
            <v>389</v>
          </cell>
          <cell r="G1762">
            <v>64</v>
          </cell>
          <cell r="H1762">
            <v>225855</v>
          </cell>
          <cell r="I1762">
            <v>51792702</v>
          </cell>
          <cell r="J1762" t="str">
            <v>FU</v>
          </cell>
          <cell r="K1762" t="str">
            <v>Nydia Marisol Garcia Garnica</v>
          </cell>
          <cell r="L1762" t="str">
            <v>MENSUAL</v>
          </cell>
          <cell r="M1762">
            <v>43496</v>
          </cell>
          <cell r="N1762">
            <v>41480</v>
          </cell>
          <cell r="O1762" t="str">
            <v>COMPRA CATEGORIA E</v>
          </cell>
          <cell r="P1762" t="str">
            <v>VI</v>
          </cell>
          <cell r="Q1762">
            <v>389</v>
          </cell>
          <cell r="R1762" t="str">
            <v>Bogota</v>
          </cell>
          <cell r="S1762" t="str">
            <v>CGR</v>
          </cell>
        </row>
        <row r="1763">
          <cell r="A1763">
            <v>11359</v>
          </cell>
          <cell r="B1763" t="str">
            <v>Activo</v>
          </cell>
          <cell r="C1763">
            <v>49393939</v>
          </cell>
          <cell r="D1763">
            <v>16863338.440000001</v>
          </cell>
          <cell r="E1763">
            <v>240</v>
          </cell>
          <cell r="F1763">
            <v>387</v>
          </cell>
          <cell r="G1763">
            <v>66</v>
          </cell>
          <cell r="H1763">
            <v>148186</v>
          </cell>
          <cell r="I1763">
            <v>80211211</v>
          </cell>
          <cell r="J1763" t="str">
            <v>FU</v>
          </cell>
          <cell r="K1763" t="str">
            <v>HEBERT CASTRO HUERFANO</v>
          </cell>
          <cell r="L1763" t="str">
            <v>MENSUAL</v>
          </cell>
          <cell r="M1763">
            <v>43496</v>
          </cell>
          <cell r="N1763">
            <v>41421</v>
          </cell>
          <cell r="O1763" t="str">
            <v>COMPRA CATEGORIA C</v>
          </cell>
          <cell r="P1763" t="str">
            <v>VI</v>
          </cell>
          <cell r="Q1763">
            <v>387</v>
          </cell>
          <cell r="R1763" t="str">
            <v>Bogota</v>
          </cell>
          <cell r="S1763" t="str">
            <v>CGR</v>
          </cell>
        </row>
        <row r="1764">
          <cell r="A1764">
            <v>11355</v>
          </cell>
          <cell r="B1764" t="str">
            <v>Activo</v>
          </cell>
          <cell r="C1764">
            <v>85302359</v>
          </cell>
          <cell r="D1764">
            <v>29754833.809999999</v>
          </cell>
          <cell r="E1764">
            <v>240</v>
          </cell>
          <cell r="F1764">
            <v>388</v>
          </cell>
          <cell r="G1764">
            <v>70</v>
          </cell>
          <cell r="H1764">
            <v>296997</v>
          </cell>
          <cell r="I1764">
            <v>40387139</v>
          </cell>
          <cell r="J1764" t="str">
            <v>FU</v>
          </cell>
          <cell r="K1764" t="str">
            <v>Lucy Estella Acuña Parada</v>
          </cell>
          <cell r="L1764" t="str">
            <v>MENSUAL</v>
          </cell>
          <cell r="M1764">
            <v>43465</v>
          </cell>
          <cell r="N1764">
            <v>41249</v>
          </cell>
          <cell r="O1764" t="str">
            <v>COMPRA  CATEGORIA D</v>
          </cell>
          <cell r="P1764" t="str">
            <v>VI</v>
          </cell>
          <cell r="Q1764">
            <v>388</v>
          </cell>
          <cell r="R1764" t="str">
            <v>Villavicencio</v>
          </cell>
          <cell r="S1764" t="str">
            <v>CGR</v>
          </cell>
        </row>
        <row r="1765">
          <cell r="A1765">
            <v>11353</v>
          </cell>
          <cell r="B1765" t="str">
            <v>Activo</v>
          </cell>
          <cell r="C1765">
            <v>58585859</v>
          </cell>
          <cell r="D1765">
            <v>29970047.27</v>
          </cell>
          <cell r="E1765">
            <v>240</v>
          </cell>
          <cell r="F1765">
            <v>387</v>
          </cell>
          <cell r="G1765">
            <v>70</v>
          </cell>
          <cell r="H1765">
            <v>263025</v>
          </cell>
          <cell r="I1765">
            <v>41243142</v>
          </cell>
          <cell r="J1765" t="str">
            <v>FU</v>
          </cell>
          <cell r="K1765" t="str">
            <v>Angela Maria Calderón Gómez</v>
          </cell>
          <cell r="L1765" t="str">
            <v>MENSUAL</v>
          </cell>
          <cell r="M1765">
            <v>43465</v>
          </cell>
          <cell r="N1765">
            <v>41248</v>
          </cell>
          <cell r="O1765" t="str">
            <v>COMPRA CATEGORIA C</v>
          </cell>
          <cell r="P1765" t="str">
            <v>VI</v>
          </cell>
          <cell r="Q1765">
            <v>387</v>
          </cell>
          <cell r="R1765" t="str">
            <v>San Jose Guaviare</v>
          </cell>
          <cell r="S1765" t="str">
            <v>CGR</v>
          </cell>
        </row>
        <row r="1766">
          <cell r="A1766">
            <v>11322</v>
          </cell>
          <cell r="B1766" t="str">
            <v>Activo</v>
          </cell>
          <cell r="C1766">
            <v>85302359</v>
          </cell>
          <cell r="D1766">
            <v>42547148.25</v>
          </cell>
          <cell r="E1766">
            <v>240</v>
          </cell>
          <cell r="F1766">
            <v>388</v>
          </cell>
          <cell r="G1766">
            <v>71</v>
          </cell>
          <cell r="H1766">
            <v>419593</v>
          </cell>
          <cell r="I1766">
            <v>51958086</v>
          </cell>
          <cell r="J1766" t="str">
            <v>FU</v>
          </cell>
          <cell r="K1766" t="str">
            <v>LILYAM PATRICIA ROMERO MARTINEZ</v>
          </cell>
          <cell r="L1766" t="str">
            <v>MENSUAL</v>
          </cell>
          <cell r="M1766">
            <v>43465</v>
          </cell>
          <cell r="N1766">
            <v>41239</v>
          </cell>
          <cell r="O1766" t="str">
            <v>COMPRA  CATEGORIA D</v>
          </cell>
          <cell r="P1766" t="str">
            <v>VI</v>
          </cell>
          <cell r="Q1766">
            <v>388</v>
          </cell>
          <cell r="R1766" t="str">
            <v>Sincelejo</v>
          </cell>
          <cell r="S1766" t="str">
            <v>CGR</v>
          </cell>
        </row>
        <row r="1767">
          <cell r="A1767">
            <v>11321</v>
          </cell>
          <cell r="B1767" t="str">
            <v>Activo</v>
          </cell>
          <cell r="C1767">
            <v>59595960</v>
          </cell>
          <cell r="D1767">
            <v>30298437.59</v>
          </cell>
          <cell r="E1767">
            <v>240</v>
          </cell>
          <cell r="F1767">
            <v>387</v>
          </cell>
          <cell r="G1767">
            <v>65</v>
          </cell>
          <cell r="H1767">
            <v>261636</v>
          </cell>
          <cell r="I1767">
            <v>55157590</v>
          </cell>
          <cell r="J1767" t="str">
            <v>FU</v>
          </cell>
          <cell r="K1767" t="str">
            <v>Jenny Quiroga Vergara</v>
          </cell>
          <cell r="L1767" t="str">
            <v>MENSUAL</v>
          </cell>
          <cell r="M1767">
            <v>43465</v>
          </cell>
          <cell r="N1767">
            <v>41408</v>
          </cell>
          <cell r="O1767" t="str">
            <v>COMPRA CATEGORIA C</v>
          </cell>
          <cell r="P1767" t="str">
            <v>VI</v>
          </cell>
          <cell r="Q1767">
            <v>387</v>
          </cell>
          <cell r="R1767" t="str">
            <v>Neiva</v>
          </cell>
          <cell r="S1767" t="str">
            <v>CGR</v>
          </cell>
        </row>
        <row r="1768">
          <cell r="A1768">
            <v>11320</v>
          </cell>
          <cell r="B1768" t="str">
            <v>Activo</v>
          </cell>
          <cell r="C1768">
            <v>85302359</v>
          </cell>
          <cell r="D1768">
            <v>39139938.159999996</v>
          </cell>
          <cell r="E1768">
            <v>240</v>
          </cell>
          <cell r="F1768">
            <v>388</v>
          </cell>
          <cell r="G1768">
            <v>71</v>
          </cell>
          <cell r="H1768">
            <v>387189</v>
          </cell>
          <cell r="I1768">
            <v>79103077</v>
          </cell>
          <cell r="J1768" t="str">
            <v>FU</v>
          </cell>
          <cell r="K1768" t="str">
            <v>Jairo Iván Ortega Peña</v>
          </cell>
          <cell r="L1768" t="str">
            <v>MENSUAL</v>
          </cell>
          <cell r="M1768">
            <v>43465</v>
          </cell>
          <cell r="N1768">
            <v>41239</v>
          </cell>
          <cell r="O1768" t="str">
            <v>COMPRA  CATEGORIA D</v>
          </cell>
          <cell r="P1768" t="str">
            <v>VI</v>
          </cell>
          <cell r="Q1768">
            <v>388</v>
          </cell>
          <cell r="R1768" t="str">
            <v>Bogota</v>
          </cell>
          <cell r="S1768" t="str">
            <v>CGR</v>
          </cell>
        </row>
        <row r="1769">
          <cell r="A1769">
            <v>11319</v>
          </cell>
          <cell r="B1769" t="str">
            <v>Activo</v>
          </cell>
          <cell r="C1769">
            <v>85302359</v>
          </cell>
          <cell r="D1769">
            <v>42846699.039999999</v>
          </cell>
          <cell r="E1769">
            <v>240</v>
          </cell>
          <cell r="F1769">
            <v>388</v>
          </cell>
          <cell r="G1769">
            <v>68</v>
          </cell>
          <cell r="H1769">
            <v>418380</v>
          </cell>
          <cell r="I1769">
            <v>11795323</v>
          </cell>
          <cell r="J1769" t="str">
            <v>FU</v>
          </cell>
          <cell r="K1769" t="str">
            <v>DELFINO COSSIO MOSQUERA</v>
          </cell>
          <cell r="L1769" t="str">
            <v>MENSUAL</v>
          </cell>
          <cell r="M1769">
            <v>43465</v>
          </cell>
          <cell r="N1769">
            <v>41323</v>
          </cell>
          <cell r="O1769" t="str">
            <v>COMPRA  CATEGORIA D</v>
          </cell>
          <cell r="P1769" t="str">
            <v>VI</v>
          </cell>
          <cell r="Q1769">
            <v>388</v>
          </cell>
          <cell r="R1769" t="str">
            <v>Quibdo</v>
          </cell>
          <cell r="S1769" t="str">
            <v>CGR</v>
          </cell>
        </row>
        <row r="1770">
          <cell r="A1770">
            <v>11318</v>
          </cell>
          <cell r="B1770" t="str">
            <v>Activo</v>
          </cell>
          <cell r="C1770">
            <v>85302359</v>
          </cell>
          <cell r="D1770">
            <v>41658198.799999997</v>
          </cell>
          <cell r="E1770">
            <v>240</v>
          </cell>
          <cell r="F1770">
            <v>388</v>
          </cell>
          <cell r="G1770">
            <v>71</v>
          </cell>
          <cell r="H1770">
            <v>411135</v>
          </cell>
          <cell r="I1770">
            <v>11797094</v>
          </cell>
          <cell r="J1770" t="str">
            <v>FU</v>
          </cell>
          <cell r="K1770" t="str">
            <v>YESID LUNA GARCIA</v>
          </cell>
          <cell r="L1770" t="str">
            <v>MENSUAL</v>
          </cell>
          <cell r="M1770">
            <v>43465</v>
          </cell>
          <cell r="N1770">
            <v>41228</v>
          </cell>
          <cell r="O1770" t="str">
            <v>COMPRA  CATEGORIA D</v>
          </cell>
          <cell r="P1770" t="str">
            <v>VI</v>
          </cell>
          <cell r="Q1770">
            <v>388</v>
          </cell>
          <cell r="R1770" t="str">
            <v>Quibdo</v>
          </cell>
          <cell r="S1770" t="str">
            <v>CGR</v>
          </cell>
        </row>
        <row r="1771">
          <cell r="A1771">
            <v>11315</v>
          </cell>
          <cell r="B1771" t="str">
            <v>Activo</v>
          </cell>
          <cell r="C1771">
            <v>22222222</v>
          </cell>
          <cell r="D1771">
            <v>1189772.56</v>
          </cell>
          <cell r="E1771">
            <v>72</v>
          </cell>
          <cell r="F1771">
            <v>376</v>
          </cell>
          <cell r="G1771">
            <v>69</v>
          </cell>
          <cell r="H1771">
            <v>402877</v>
          </cell>
          <cell r="I1771">
            <v>16694862</v>
          </cell>
          <cell r="J1771" t="str">
            <v>FU</v>
          </cell>
          <cell r="K1771" t="str">
            <v>EDUARDO HUMBERTO ROMERO ORTIZ</v>
          </cell>
          <cell r="L1771" t="str">
            <v>MENSUAL</v>
          </cell>
          <cell r="M1771">
            <v>43465</v>
          </cell>
          <cell r="N1771">
            <v>41331</v>
          </cell>
          <cell r="O1771" t="str">
            <v>VEHICULO  CATEGORIA D</v>
          </cell>
          <cell r="P1771" t="str">
            <v>VH</v>
          </cell>
          <cell r="Q1771">
            <v>376</v>
          </cell>
          <cell r="R1771" t="str">
            <v>Cali</v>
          </cell>
          <cell r="S1771" t="str">
            <v>CGR</v>
          </cell>
        </row>
        <row r="1772">
          <cell r="A1772">
            <v>11314</v>
          </cell>
          <cell r="B1772" t="str">
            <v>Activo</v>
          </cell>
          <cell r="C1772">
            <v>11710000</v>
          </cell>
          <cell r="D1772">
            <v>197391.07</v>
          </cell>
          <cell r="E1772">
            <v>72</v>
          </cell>
          <cell r="F1772">
            <v>375</v>
          </cell>
          <cell r="G1772">
            <v>71</v>
          </cell>
          <cell r="H1772">
            <v>198030</v>
          </cell>
          <cell r="I1772">
            <v>51732431</v>
          </cell>
          <cell r="J1772" t="str">
            <v>FU</v>
          </cell>
          <cell r="K1772" t="str">
            <v>MARIA CRISTINA RODRIGUEZ MARTIN</v>
          </cell>
          <cell r="L1772" t="str">
            <v>MENSUAL</v>
          </cell>
          <cell r="M1772">
            <v>43465</v>
          </cell>
          <cell r="N1772">
            <v>41269</v>
          </cell>
          <cell r="O1772" t="str">
            <v>VEHICULO CATEGORIA C</v>
          </cell>
          <cell r="P1772" t="str">
            <v>VH</v>
          </cell>
          <cell r="Q1772">
            <v>375</v>
          </cell>
          <cell r="R1772" t="str">
            <v>Bogota</v>
          </cell>
          <cell r="S1772" t="str">
            <v>CGR</v>
          </cell>
        </row>
        <row r="1773">
          <cell r="A1773">
            <v>11312</v>
          </cell>
          <cell r="B1773" t="str">
            <v>Activo</v>
          </cell>
          <cell r="C1773">
            <v>59113332</v>
          </cell>
          <cell r="D1773">
            <v>44531940.189999998</v>
          </cell>
          <cell r="E1773">
            <v>240</v>
          </cell>
          <cell r="F1773">
            <v>393</v>
          </cell>
          <cell r="G1773">
            <v>71</v>
          </cell>
          <cell r="H1773">
            <v>483423</v>
          </cell>
          <cell r="I1773">
            <v>38261662</v>
          </cell>
          <cell r="J1773" t="str">
            <v>XF</v>
          </cell>
          <cell r="K1773" t="str">
            <v>MARIA EDITH AREVALO CHAVARRO</v>
          </cell>
          <cell r="L1773" t="str">
            <v>MENSUAL</v>
          </cell>
          <cell r="M1773">
            <v>43465</v>
          </cell>
          <cell r="N1773">
            <v>41219</v>
          </cell>
          <cell r="O1773" t="str">
            <v>EXF-COMPRA  EXFUNC CATEGORIA C</v>
          </cell>
          <cell r="P1773" t="str">
            <v>VI</v>
          </cell>
          <cell r="Q1773">
            <v>393</v>
          </cell>
          <cell r="R1773" t="str">
            <v>Ibague</v>
          </cell>
          <cell r="S1773" t="str">
            <v>EXF</v>
          </cell>
        </row>
        <row r="1774">
          <cell r="A1774">
            <v>11310</v>
          </cell>
          <cell r="B1774" t="str">
            <v>Activo</v>
          </cell>
          <cell r="C1774">
            <v>85302359</v>
          </cell>
          <cell r="D1774">
            <v>21267569.699999999</v>
          </cell>
          <cell r="E1774">
            <v>240</v>
          </cell>
          <cell r="F1774">
            <v>388</v>
          </cell>
          <cell r="G1774">
            <v>70</v>
          </cell>
          <cell r="H1774">
            <v>216567</v>
          </cell>
          <cell r="I1774">
            <v>19188773</v>
          </cell>
          <cell r="J1774" t="str">
            <v>FU</v>
          </cell>
          <cell r="K1774" t="str">
            <v>Germán Vargas Alvarado</v>
          </cell>
          <cell r="L1774" t="str">
            <v>MENSUAL</v>
          </cell>
          <cell r="M1774">
            <v>43465</v>
          </cell>
          <cell r="N1774">
            <v>41248</v>
          </cell>
          <cell r="O1774" t="str">
            <v>COMPRA  CATEGORIA D</v>
          </cell>
          <cell r="P1774" t="str">
            <v>VI</v>
          </cell>
          <cell r="Q1774">
            <v>388</v>
          </cell>
          <cell r="R1774" t="str">
            <v>Bogota</v>
          </cell>
          <cell r="S1774" t="str">
            <v>CGR</v>
          </cell>
        </row>
        <row r="1775">
          <cell r="A1775">
            <v>11309</v>
          </cell>
          <cell r="B1775" t="str">
            <v>Activo</v>
          </cell>
          <cell r="C1775">
            <v>85302359</v>
          </cell>
          <cell r="D1775">
            <v>42229632.57</v>
          </cell>
          <cell r="E1775">
            <v>240</v>
          </cell>
          <cell r="F1775">
            <v>388</v>
          </cell>
          <cell r="G1775">
            <v>71</v>
          </cell>
          <cell r="H1775">
            <v>416574</v>
          </cell>
          <cell r="I1775">
            <v>79788878</v>
          </cell>
          <cell r="J1775" t="str">
            <v>FU</v>
          </cell>
          <cell r="K1775" t="str">
            <v>OSCAR FABIAN REINA GONZALEZ</v>
          </cell>
          <cell r="L1775" t="str">
            <v>MENSUAL</v>
          </cell>
          <cell r="M1775">
            <v>43465</v>
          </cell>
          <cell r="N1775">
            <v>41239</v>
          </cell>
          <cell r="O1775" t="str">
            <v>COMPRA  CATEGORIA D</v>
          </cell>
          <cell r="P1775" t="str">
            <v>VI</v>
          </cell>
          <cell r="Q1775">
            <v>388</v>
          </cell>
          <cell r="R1775" t="str">
            <v>Villavicencio</v>
          </cell>
          <cell r="S1775" t="str">
            <v>CGR</v>
          </cell>
        </row>
        <row r="1776">
          <cell r="A1776">
            <v>11308</v>
          </cell>
          <cell r="B1776" t="str">
            <v>Activo</v>
          </cell>
          <cell r="C1776">
            <v>75757576</v>
          </cell>
          <cell r="D1776">
            <v>24067517.59</v>
          </cell>
          <cell r="E1776">
            <v>216</v>
          </cell>
          <cell r="F1776">
            <v>389</v>
          </cell>
          <cell r="G1776">
            <v>164</v>
          </cell>
          <cell r="H1776">
            <v>565875</v>
          </cell>
          <cell r="I1776">
            <v>17343539</v>
          </cell>
          <cell r="J1776" t="str">
            <v>FU</v>
          </cell>
          <cell r="K1776" t="str">
            <v>SAUL DIAZ LADINO</v>
          </cell>
          <cell r="L1776" t="str">
            <v>MENSUAL</v>
          </cell>
          <cell r="M1776">
            <v>43434</v>
          </cell>
          <cell r="N1776">
            <v>41239</v>
          </cell>
          <cell r="O1776" t="str">
            <v>COMPRA CATEGORIA E</v>
          </cell>
          <cell r="P1776" t="str">
            <v>VI</v>
          </cell>
          <cell r="Q1776">
            <v>389</v>
          </cell>
          <cell r="R1776" t="str">
            <v>Villavicencio</v>
          </cell>
          <cell r="S1776" t="str">
            <v>CGR</v>
          </cell>
        </row>
        <row r="1777">
          <cell r="A1777">
            <v>11305</v>
          </cell>
          <cell r="B1777" t="str">
            <v>Activo</v>
          </cell>
          <cell r="C1777">
            <v>59113332</v>
          </cell>
          <cell r="D1777">
            <v>30740348.91</v>
          </cell>
          <cell r="E1777">
            <v>240</v>
          </cell>
          <cell r="F1777">
            <v>387</v>
          </cell>
          <cell r="G1777">
            <v>71</v>
          </cell>
          <cell r="H1777">
            <v>270632</v>
          </cell>
          <cell r="I1777">
            <v>86061640</v>
          </cell>
          <cell r="J1777" t="str">
            <v>FU</v>
          </cell>
          <cell r="K1777" t="str">
            <v>RODRIGO ERNESTO NIÑO ALVAREZ</v>
          </cell>
          <cell r="L1777" t="str">
            <v>MENSUAL</v>
          </cell>
          <cell r="M1777">
            <v>43465</v>
          </cell>
          <cell r="N1777">
            <v>41219</v>
          </cell>
          <cell r="O1777" t="str">
            <v>COMPRA CATEGORIA C</v>
          </cell>
          <cell r="P1777" t="str">
            <v>VI</v>
          </cell>
          <cell r="Q1777">
            <v>387</v>
          </cell>
          <cell r="R1777" t="str">
            <v>San Martin</v>
          </cell>
          <cell r="S1777" t="str">
            <v>CGR</v>
          </cell>
        </row>
        <row r="1778">
          <cell r="A1778">
            <v>11304</v>
          </cell>
          <cell r="B1778" t="str">
            <v>Activo</v>
          </cell>
          <cell r="C1778">
            <v>59113332</v>
          </cell>
          <cell r="D1778">
            <v>19022645.350000001</v>
          </cell>
          <cell r="E1778">
            <v>240</v>
          </cell>
          <cell r="F1778">
            <v>387</v>
          </cell>
          <cell r="G1778">
            <v>186</v>
          </cell>
          <cell r="H1778">
            <v>408049</v>
          </cell>
          <cell r="I1778">
            <v>79611213</v>
          </cell>
          <cell r="J1778" t="str">
            <v>FU</v>
          </cell>
          <cell r="K1778" t="str">
            <v>LUIS YESID FLOREZ RINCON</v>
          </cell>
          <cell r="L1778" t="str">
            <v>MENSUAL</v>
          </cell>
          <cell r="M1778">
            <v>43465</v>
          </cell>
          <cell r="N1778">
            <v>41211</v>
          </cell>
          <cell r="O1778" t="str">
            <v>COMPRA CATEGORIA C</v>
          </cell>
          <cell r="P1778" t="str">
            <v>VI</v>
          </cell>
          <cell r="Q1778">
            <v>387</v>
          </cell>
          <cell r="R1778" t="str">
            <v>Bogota</v>
          </cell>
          <cell r="S1778" t="str">
            <v>CGR</v>
          </cell>
        </row>
        <row r="1779">
          <cell r="A1779">
            <v>11303</v>
          </cell>
          <cell r="B1779" t="str">
            <v>Activo</v>
          </cell>
          <cell r="C1779">
            <v>85302359</v>
          </cell>
          <cell r="D1779">
            <v>40975274.810000002</v>
          </cell>
          <cell r="E1779">
            <v>240</v>
          </cell>
          <cell r="F1779">
            <v>388</v>
          </cell>
          <cell r="G1779">
            <v>71</v>
          </cell>
          <cell r="H1779">
            <v>408579</v>
          </cell>
          <cell r="I1779">
            <v>52882365</v>
          </cell>
          <cell r="J1779" t="str">
            <v>FU</v>
          </cell>
          <cell r="K1779" t="str">
            <v>MAGDA VIVIANA ESPINOSA AGUDELO</v>
          </cell>
          <cell r="L1779" t="str">
            <v>MENSUAL</v>
          </cell>
          <cell r="M1779">
            <v>43465</v>
          </cell>
          <cell r="N1779">
            <v>41239</v>
          </cell>
          <cell r="O1779" t="str">
            <v>COMPRA  CATEGORIA D</v>
          </cell>
          <cell r="P1779" t="str">
            <v>VI</v>
          </cell>
          <cell r="Q1779">
            <v>388</v>
          </cell>
          <cell r="R1779" t="str">
            <v>Bogota</v>
          </cell>
          <cell r="S1779" t="str">
            <v>CGR</v>
          </cell>
        </row>
        <row r="1780">
          <cell r="A1780">
            <v>11301</v>
          </cell>
          <cell r="B1780" t="str">
            <v>Activo</v>
          </cell>
          <cell r="C1780">
            <v>85302359</v>
          </cell>
          <cell r="D1780">
            <v>9078989.4000000004</v>
          </cell>
          <cell r="E1780">
            <v>240</v>
          </cell>
          <cell r="F1780">
            <v>388</v>
          </cell>
          <cell r="G1780">
            <v>70</v>
          </cell>
          <cell r="H1780">
            <v>101055</v>
          </cell>
          <cell r="I1780">
            <v>91100815</v>
          </cell>
          <cell r="J1780" t="str">
            <v>FU</v>
          </cell>
          <cell r="K1780" t="str">
            <v>ALFONSO PAREDES TORRES</v>
          </cell>
          <cell r="L1780" t="str">
            <v>MENSUAL</v>
          </cell>
          <cell r="M1780">
            <v>43465</v>
          </cell>
          <cell r="N1780">
            <v>41249</v>
          </cell>
          <cell r="O1780" t="str">
            <v>COMPRA  CATEGORIA D</v>
          </cell>
          <cell r="P1780" t="str">
            <v>VI</v>
          </cell>
          <cell r="Q1780">
            <v>388</v>
          </cell>
          <cell r="R1780" t="str">
            <v>Floridablanca</v>
          </cell>
          <cell r="S1780" t="str">
            <v>CGR</v>
          </cell>
        </row>
        <row r="1781">
          <cell r="A1781">
            <v>11299</v>
          </cell>
          <cell r="B1781" t="str">
            <v>Activo</v>
          </cell>
          <cell r="C1781">
            <v>59113332</v>
          </cell>
          <cell r="D1781">
            <v>29213928.920000002</v>
          </cell>
          <cell r="E1781">
            <v>240</v>
          </cell>
          <cell r="F1781">
            <v>387</v>
          </cell>
          <cell r="G1781">
            <v>71</v>
          </cell>
          <cell r="H1781">
            <v>257710</v>
          </cell>
          <cell r="I1781">
            <v>93380608</v>
          </cell>
          <cell r="J1781" t="str">
            <v>FU</v>
          </cell>
          <cell r="K1781" t="str">
            <v>NEIGER RODRIGUEZ VIÑA</v>
          </cell>
          <cell r="L1781" t="str">
            <v>MENSUAL</v>
          </cell>
          <cell r="M1781">
            <v>43465</v>
          </cell>
          <cell r="N1781">
            <v>41240</v>
          </cell>
          <cell r="O1781" t="str">
            <v>COMPRA CATEGORIA C</v>
          </cell>
          <cell r="P1781" t="str">
            <v>VI</v>
          </cell>
          <cell r="Q1781">
            <v>387</v>
          </cell>
          <cell r="R1781" t="str">
            <v>Armenia</v>
          </cell>
          <cell r="S1781" t="str">
            <v>CGR</v>
          </cell>
        </row>
        <row r="1782">
          <cell r="A1782">
            <v>11298</v>
          </cell>
          <cell r="B1782" t="str">
            <v>Activo</v>
          </cell>
          <cell r="C1782">
            <v>42502500</v>
          </cell>
          <cell r="D1782">
            <v>1120599.6399999999</v>
          </cell>
          <cell r="E1782">
            <v>72</v>
          </cell>
          <cell r="F1782">
            <v>377</v>
          </cell>
          <cell r="G1782">
            <v>69</v>
          </cell>
          <cell r="H1782">
            <v>364525</v>
          </cell>
          <cell r="I1782">
            <v>64542471</v>
          </cell>
          <cell r="J1782" t="str">
            <v>PEN</v>
          </cell>
          <cell r="K1782" t="str">
            <v>BETTY MARIA GARCIA GARCIA</v>
          </cell>
          <cell r="L1782" t="str">
            <v>MENSUAL</v>
          </cell>
          <cell r="M1782">
            <v>43404</v>
          </cell>
          <cell r="N1782">
            <v>41271</v>
          </cell>
          <cell r="O1782" t="str">
            <v>VEHICULO CATEGORIA E</v>
          </cell>
          <cell r="P1782" t="str">
            <v>VH</v>
          </cell>
          <cell r="Q1782">
            <v>377</v>
          </cell>
          <cell r="R1782" t="str">
            <v>Sincelejo</v>
          </cell>
          <cell r="S1782" t="str">
            <v>CGR</v>
          </cell>
        </row>
        <row r="1783">
          <cell r="A1783">
            <v>11296</v>
          </cell>
          <cell r="B1783" t="str">
            <v>Activo</v>
          </cell>
          <cell r="C1783">
            <v>60126033</v>
          </cell>
          <cell r="D1783">
            <v>27104705.109999999</v>
          </cell>
          <cell r="E1783">
            <v>240</v>
          </cell>
          <cell r="F1783">
            <v>387</v>
          </cell>
          <cell r="G1783">
            <v>72</v>
          </cell>
          <cell r="H1783">
            <v>240949</v>
          </cell>
          <cell r="I1783">
            <v>73097007</v>
          </cell>
          <cell r="J1783" t="str">
            <v>FU</v>
          </cell>
          <cell r="K1783" t="str">
            <v>OSVALDO CUSTODE DE LOS REYES</v>
          </cell>
          <cell r="L1783" t="str">
            <v>MENSUAL</v>
          </cell>
          <cell r="M1783">
            <v>43465</v>
          </cell>
          <cell r="N1783">
            <v>41198</v>
          </cell>
          <cell r="O1783" t="str">
            <v>COMPRA CATEGORIA C</v>
          </cell>
          <cell r="P1783" t="str">
            <v>VI</v>
          </cell>
          <cell r="Q1783">
            <v>387</v>
          </cell>
          <cell r="R1783" t="str">
            <v>Puerto Colombia</v>
          </cell>
          <cell r="S1783" t="str">
            <v>CGR</v>
          </cell>
        </row>
        <row r="1784">
          <cell r="A1784">
            <v>11292</v>
          </cell>
          <cell r="B1784" t="str">
            <v>Activo</v>
          </cell>
          <cell r="C1784">
            <v>85302359</v>
          </cell>
          <cell r="D1784">
            <v>12205783.539999999</v>
          </cell>
          <cell r="E1784">
            <v>240</v>
          </cell>
          <cell r="F1784">
            <v>388</v>
          </cell>
          <cell r="G1784">
            <v>73</v>
          </cell>
          <cell r="H1784">
            <v>131473</v>
          </cell>
          <cell r="I1784">
            <v>3032888</v>
          </cell>
          <cell r="J1784" t="str">
            <v>FU</v>
          </cell>
          <cell r="K1784" t="str">
            <v>JAIRO HERNAN BELTRAN MARTINEZ</v>
          </cell>
          <cell r="L1784" t="str">
            <v>MENSUAL</v>
          </cell>
          <cell r="M1784">
            <v>43496</v>
          </cell>
          <cell r="N1784">
            <v>41190</v>
          </cell>
          <cell r="O1784" t="str">
            <v>COMPRA  CATEGORIA D</v>
          </cell>
          <cell r="P1784" t="str">
            <v>VI</v>
          </cell>
          <cell r="Q1784">
            <v>388</v>
          </cell>
          <cell r="R1784" t="str">
            <v>Bogota</v>
          </cell>
          <cell r="S1784" t="str">
            <v>CGR</v>
          </cell>
        </row>
        <row r="1785">
          <cell r="A1785">
            <v>11291</v>
          </cell>
          <cell r="B1785" t="str">
            <v>Activo</v>
          </cell>
          <cell r="C1785">
            <v>85302359</v>
          </cell>
          <cell r="D1785">
            <v>14554024.949999999</v>
          </cell>
          <cell r="E1785">
            <v>240</v>
          </cell>
          <cell r="F1785">
            <v>412</v>
          </cell>
          <cell r="G1785">
            <v>71</v>
          </cell>
          <cell r="H1785">
            <v>152942</v>
          </cell>
          <cell r="I1785">
            <v>26173098</v>
          </cell>
          <cell r="J1785" t="str">
            <v>FU</v>
          </cell>
          <cell r="K1785" t="str">
            <v>PIEDAD YANTETH HERNANDEZ SOTO</v>
          </cell>
          <cell r="L1785" t="str">
            <v>MENSUAL</v>
          </cell>
          <cell r="M1785">
            <v>43496</v>
          </cell>
          <cell r="N1785">
            <v>41269</v>
          </cell>
          <cell r="O1785" t="str">
            <v>CONSTRUCCION  CATEGORIA D</v>
          </cell>
          <cell r="P1785" t="str">
            <v>VI</v>
          </cell>
          <cell r="Q1785">
            <v>412</v>
          </cell>
          <cell r="R1785" t="str">
            <v>Cerete</v>
          </cell>
          <cell r="S1785" t="str">
            <v>CGR</v>
          </cell>
        </row>
        <row r="1786">
          <cell r="A1786">
            <v>11279</v>
          </cell>
          <cell r="B1786" t="str">
            <v>Activo</v>
          </cell>
          <cell r="C1786">
            <v>64475942</v>
          </cell>
          <cell r="D1786">
            <v>5384301.6900000004</v>
          </cell>
          <cell r="E1786">
            <v>240</v>
          </cell>
          <cell r="F1786">
            <v>400</v>
          </cell>
          <cell r="G1786">
            <v>216</v>
          </cell>
          <cell r="H1786">
            <v>253244</v>
          </cell>
          <cell r="I1786">
            <v>51801210</v>
          </cell>
          <cell r="J1786" t="str">
            <v>FU</v>
          </cell>
          <cell r="K1786" t="str">
            <v>MARTHA CONSUELO BAUTISTA PEDRAZA</v>
          </cell>
          <cell r="L1786" t="str">
            <v>MENSUAL</v>
          </cell>
          <cell r="M1786">
            <v>43465</v>
          </cell>
          <cell r="N1786">
            <v>41269</v>
          </cell>
          <cell r="O1786" t="str">
            <v>LIBERACION  CATEGORIA D</v>
          </cell>
          <cell r="P1786" t="str">
            <v>VI</v>
          </cell>
          <cell r="Q1786">
            <v>400</v>
          </cell>
          <cell r="R1786" t="str">
            <v>Bogota</v>
          </cell>
          <cell r="S1786" t="str">
            <v>CGR</v>
          </cell>
        </row>
        <row r="1787">
          <cell r="A1787">
            <v>11273</v>
          </cell>
          <cell r="B1787" t="str">
            <v>Activo</v>
          </cell>
          <cell r="C1787">
            <v>59113332</v>
          </cell>
          <cell r="D1787">
            <v>29416001.949999999</v>
          </cell>
          <cell r="E1787">
            <v>240</v>
          </cell>
          <cell r="F1787">
            <v>387</v>
          </cell>
          <cell r="G1787">
            <v>72</v>
          </cell>
          <cell r="H1787">
            <v>260411</v>
          </cell>
          <cell r="I1787">
            <v>79938335</v>
          </cell>
          <cell r="J1787" t="str">
            <v>FU</v>
          </cell>
          <cell r="K1787" t="str">
            <v>JUAN CARLOS HERNANDEZ MARIN</v>
          </cell>
          <cell r="L1787" t="str">
            <v>MENSUAL</v>
          </cell>
          <cell r="M1787">
            <v>43465</v>
          </cell>
          <cell r="N1787">
            <v>41198</v>
          </cell>
          <cell r="O1787" t="str">
            <v>COMPRA CATEGORIA C</v>
          </cell>
          <cell r="P1787" t="str">
            <v>VI</v>
          </cell>
          <cell r="Q1787">
            <v>387</v>
          </cell>
          <cell r="R1787" t="str">
            <v>Bogota</v>
          </cell>
          <cell r="S1787" t="str">
            <v>CGR</v>
          </cell>
        </row>
        <row r="1788">
          <cell r="A1788">
            <v>11272</v>
          </cell>
          <cell r="B1788" t="str">
            <v>Activo</v>
          </cell>
          <cell r="C1788">
            <v>42288752</v>
          </cell>
          <cell r="D1788">
            <v>22226634.91</v>
          </cell>
          <cell r="E1788">
            <v>300</v>
          </cell>
          <cell r="F1788">
            <v>385</v>
          </cell>
          <cell r="G1788">
            <v>123</v>
          </cell>
          <cell r="H1788">
            <v>167719</v>
          </cell>
          <cell r="I1788">
            <v>51738668</v>
          </cell>
          <cell r="J1788" t="str">
            <v>FU</v>
          </cell>
          <cell r="K1788" t="str">
            <v>FLOR MARIA GONZALEZ GALEANO</v>
          </cell>
          <cell r="L1788" t="str">
            <v>MENSUAL</v>
          </cell>
          <cell r="M1788">
            <v>43465</v>
          </cell>
          <cell r="N1788">
            <v>41239</v>
          </cell>
          <cell r="O1788" t="str">
            <v>COMPRA CATEGORIA A</v>
          </cell>
          <cell r="P1788" t="str">
            <v>VI</v>
          </cell>
          <cell r="Q1788">
            <v>385</v>
          </cell>
          <cell r="R1788" t="str">
            <v>Bogota</v>
          </cell>
          <cell r="S1788" t="str">
            <v>CGR</v>
          </cell>
        </row>
        <row r="1789">
          <cell r="A1789">
            <v>11271</v>
          </cell>
          <cell r="B1789" t="str">
            <v>Activo</v>
          </cell>
          <cell r="C1789">
            <v>92830943</v>
          </cell>
          <cell r="D1789">
            <v>25307707.300000001</v>
          </cell>
          <cell r="E1789">
            <v>216</v>
          </cell>
          <cell r="F1789">
            <v>389</v>
          </cell>
          <cell r="G1789">
            <v>124</v>
          </cell>
          <cell r="H1789">
            <v>388973</v>
          </cell>
          <cell r="I1789">
            <v>3246643</v>
          </cell>
          <cell r="J1789" t="str">
            <v>FU</v>
          </cell>
          <cell r="K1789" t="str">
            <v>SIGIFREDO SERRATO BUITRAGO</v>
          </cell>
          <cell r="L1789" t="str">
            <v>MENSUAL</v>
          </cell>
          <cell r="M1789">
            <v>43465</v>
          </cell>
          <cell r="N1789">
            <v>41261</v>
          </cell>
          <cell r="O1789" t="str">
            <v>COMPRA CATEGORIA E</v>
          </cell>
          <cell r="P1789" t="str">
            <v>VI</v>
          </cell>
          <cell r="Q1789">
            <v>389</v>
          </cell>
          <cell r="R1789" t="str">
            <v>Bogota</v>
          </cell>
          <cell r="S1789" t="str">
            <v>CGR</v>
          </cell>
        </row>
        <row r="1790">
          <cell r="A1790">
            <v>11270</v>
          </cell>
          <cell r="B1790" t="str">
            <v>Activo</v>
          </cell>
          <cell r="C1790">
            <v>85292929</v>
          </cell>
          <cell r="D1790">
            <v>43307547.039999999</v>
          </cell>
          <cell r="E1790">
            <v>240</v>
          </cell>
          <cell r="F1790">
            <v>394</v>
          </cell>
          <cell r="G1790">
            <v>71</v>
          </cell>
          <cell r="H1790">
            <v>523138</v>
          </cell>
          <cell r="I1790">
            <v>75097058</v>
          </cell>
          <cell r="J1790" t="str">
            <v>XF</v>
          </cell>
          <cell r="K1790" t="str">
            <v>ANDREY FLOREZ OROZCO</v>
          </cell>
          <cell r="L1790" t="str">
            <v>MENSUAL</v>
          </cell>
          <cell r="M1790">
            <v>43434</v>
          </cell>
          <cell r="N1790">
            <v>41198</v>
          </cell>
          <cell r="O1790" t="str">
            <v>EXF-COMPRA  EXFUNC CATEGORIA D</v>
          </cell>
          <cell r="P1790" t="str">
            <v>VI</v>
          </cell>
          <cell r="Q1790">
            <v>394</v>
          </cell>
          <cell r="R1790" t="str">
            <v>Bogota</v>
          </cell>
          <cell r="S1790" t="str">
            <v>EXF</v>
          </cell>
        </row>
        <row r="1791">
          <cell r="A1791">
            <v>11269</v>
          </cell>
          <cell r="B1791" t="str">
            <v>Activo</v>
          </cell>
          <cell r="C1791">
            <v>85302359</v>
          </cell>
          <cell r="D1791">
            <v>39809600.700000003</v>
          </cell>
          <cell r="E1791">
            <v>240</v>
          </cell>
          <cell r="F1791">
            <v>388</v>
          </cell>
          <cell r="G1791">
            <v>70</v>
          </cell>
          <cell r="H1791">
            <v>392289</v>
          </cell>
          <cell r="I1791">
            <v>98395747</v>
          </cell>
          <cell r="J1791" t="str">
            <v>FU</v>
          </cell>
          <cell r="K1791" t="str">
            <v>OSCAR DARIO BENAVIDES GUERRERO</v>
          </cell>
          <cell r="L1791" t="str">
            <v>MENSUAL</v>
          </cell>
          <cell r="M1791">
            <v>43465</v>
          </cell>
          <cell r="N1791">
            <v>41248</v>
          </cell>
          <cell r="O1791" t="str">
            <v>COMPRA  CATEGORIA D</v>
          </cell>
          <cell r="P1791" t="str">
            <v>VI</v>
          </cell>
          <cell r="Q1791">
            <v>388</v>
          </cell>
          <cell r="R1791" t="str">
            <v>Pasto</v>
          </cell>
          <cell r="S1791" t="str">
            <v>CGR</v>
          </cell>
        </row>
        <row r="1792">
          <cell r="A1792">
            <v>11268</v>
          </cell>
          <cell r="B1792" t="str">
            <v>Activo</v>
          </cell>
          <cell r="C1792">
            <v>42288752</v>
          </cell>
          <cell r="D1792">
            <v>19989918.52</v>
          </cell>
          <cell r="E1792">
            <v>300</v>
          </cell>
          <cell r="F1792">
            <v>385</v>
          </cell>
          <cell r="G1792">
            <v>119</v>
          </cell>
          <cell r="H1792">
            <v>149146</v>
          </cell>
          <cell r="I1792">
            <v>51848335</v>
          </cell>
          <cell r="J1792" t="str">
            <v>FU</v>
          </cell>
          <cell r="K1792" t="str">
            <v>JEANET GARCIA MARTINEZ</v>
          </cell>
          <cell r="L1792" t="str">
            <v>MENSUAL</v>
          </cell>
          <cell r="M1792">
            <v>43465</v>
          </cell>
          <cell r="N1792">
            <v>41219</v>
          </cell>
          <cell r="O1792" t="str">
            <v>COMPRA CATEGORIA A</v>
          </cell>
          <cell r="P1792" t="str">
            <v>VI</v>
          </cell>
          <cell r="Q1792">
            <v>385</v>
          </cell>
          <cell r="R1792" t="str">
            <v>Soacha</v>
          </cell>
          <cell r="S1792" t="str">
            <v>CGR</v>
          </cell>
        </row>
        <row r="1793">
          <cell r="A1793">
            <v>11267</v>
          </cell>
          <cell r="B1793" t="str">
            <v>Activo</v>
          </cell>
          <cell r="C1793">
            <v>80808081</v>
          </cell>
          <cell r="D1793">
            <v>37642075.390000001</v>
          </cell>
          <cell r="E1793">
            <v>240</v>
          </cell>
          <cell r="F1793">
            <v>388</v>
          </cell>
          <cell r="G1793">
            <v>70</v>
          </cell>
          <cell r="H1793">
            <v>370952</v>
          </cell>
          <cell r="I1793">
            <v>30737852</v>
          </cell>
          <cell r="J1793" t="str">
            <v>FU</v>
          </cell>
          <cell r="K1793" t="str">
            <v>CEREIDA LILIANA GONZALEZ BENAVIDES</v>
          </cell>
          <cell r="L1793" t="str">
            <v>MENSUAL</v>
          </cell>
          <cell r="M1793">
            <v>43465</v>
          </cell>
          <cell r="N1793">
            <v>41260</v>
          </cell>
          <cell r="O1793" t="str">
            <v>COMPRA  CATEGORIA D</v>
          </cell>
          <cell r="P1793" t="str">
            <v>VI</v>
          </cell>
          <cell r="Q1793">
            <v>388</v>
          </cell>
          <cell r="R1793" t="str">
            <v>Pasto</v>
          </cell>
          <cell r="S1793" t="str">
            <v>CGR</v>
          </cell>
        </row>
        <row r="1794">
          <cell r="A1794">
            <v>11266</v>
          </cell>
          <cell r="B1794" t="str">
            <v>Activo</v>
          </cell>
          <cell r="C1794">
            <v>59113332</v>
          </cell>
          <cell r="D1794">
            <v>38504137.659999996</v>
          </cell>
          <cell r="E1794">
            <v>240</v>
          </cell>
          <cell r="F1794">
            <v>393</v>
          </cell>
          <cell r="G1794">
            <v>66</v>
          </cell>
          <cell r="H1794">
            <v>411669</v>
          </cell>
          <cell r="I1794">
            <v>80124461</v>
          </cell>
          <cell r="J1794" t="str">
            <v>XF</v>
          </cell>
          <cell r="K1794" t="str">
            <v>JOHN ALVARO SANCHEZ FUENTES</v>
          </cell>
          <cell r="L1794" t="str">
            <v>MENSUAL</v>
          </cell>
          <cell r="M1794">
            <v>43343</v>
          </cell>
          <cell r="N1794">
            <v>41269</v>
          </cell>
          <cell r="O1794" t="str">
            <v>EXF-COMPRA  EXFUNC CATEGORIA C</v>
          </cell>
          <cell r="P1794" t="str">
            <v>VI</v>
          </cell>
          <cell r="Q1794">
            <v>393</v>
          </cell>
          <cell r="R1794" t="str">
            <v>Bogota</v>
          </cell>
          <cell r="S1794" t="str">
            <v>EXF</v>
          </cell>
        </row>
        <row r="1795">
          <cell r="A1795">
            <v>11265</v>
          </cell>
          <cell r="B1795" t="str">
            <v>Activo</v>
          </cell>
          <cell r="C1795">
            <v>60126033</v>
          </cell>
          <cell r="D1795">
            <v>29697776.379999999</v>
          </cell>
          <cell r="E1795">
            <v>240</v>
          </cell>
          <cell r="F1795">
            <v>387</v>
          </cell>
          <cell r="G1795">
            <v>70</v>
          </cell>
          <cell r="H1795">
            <v>261000</v>
          </cell>
          <cell r="I1795">
            <v>41908324</v>
          </cell>
          <cell r="J1795" t="str">
            <v>FU</v>
          </cell>
          <cell r="K1795" t="str">
            <v>martha ines granada granada</v>
          </cell>
          <cell r="L1795" t="str">
            <v>MENSUAL</v>
          </cell>
          <cell r="M1795">
            <v>43465</v>
          </cell>
          <cell r="N1795">
            <v>41269</v>
          </cell>
          <cell r="O1795" t="str">
            <v>COMPRA CATEGORIA C</v>
          </cell>
          <cell r="P1795" t="str">
            <v>VI</v>
          </cell>
          <cell r="Q1795">
            <v>387</v>
          </cell>
          <cell r="R1795" t="str">
            <v>Armenia</v>
          </cell>
          <cell r="S1795" t="str">
            <v>CGR</v>
          </cell>
        </row>
        <row r="1796">
          <cell r="A1796">
            <v>11258</v>
          </cell>
          <cell r="B1796" t="str">
            <v>Activo</v>
          </cell>
          <cell r="C1796">
            <v>59113332</v>
          </cell>
          <cell r="D1796">
            <v>41859675.850000001</v>
          </cell>
          <cell r="E1796">
            <v>240</v>
          </cell>
          <cell r="F1796">
            <v>387</v>
          </cell>
          <cell r="G1796">
            <v>70</v>
          </cell>
          <cell r="H1796">
            <v>363365</v>
          </cell>
          <cell r="I1796">
            <v>21232401</v>
          </cell>
          <cell r="J1796" t="str">
            <v>PEN</v>
          </cell>
          <cell r="K1796" t="str">
            <v>YOLANDA GÓMEZ DIAZ</v>
          </cell>
          <cell r="L1796" t="str">
            <v>MENSUAL</v>
          </cell>
          <cell r="M1796">
            <v>43465</v>
          </cell>
          <cell r="N1796">
            <v>41255</v>
          </cell>
          <cell r="O1796" t="str">
            <v>COMPRA CATEGORIA C</v>
          </cell>
          <cell r="P1796" t="str">
            <v>VI</v>
          </cell>
          <cell r="Q1796">
            <v>387</v>
          </cell>
          <cell r="R1796" t="str">
            <v>Villavicencio</v>
          </cell>
          <cell r="S1796" t="str">
            <v>CGR</v>
          </cell>
        </row>
        <row r="1797">
          <cell r="A1797">
            <v>11257</v>
          </cell>
          <cell r="B1797" t="str">
            <v>Activo</v>
          </cell>
          <cell r="C1797">
            <v>85302359</v>
          </cell>
          <cell r="D1797">
            <v>20559814.300000001</v>
          </cell>
          <cell r="E1797">
            <v>240</v>
          </cell>
          <cell r="F1797">
            <v>388</v>
          </cell>
          <cell r="G1797">
            <v>70</v>
          </cell>
          <cell r="H1797">
            <v>209857</v>
          </cell>
          <cell r="I1797">
            <v>12981917</v>
          </cell>
          <cell r="J1797" t="str">
            <v>FU</v>
          </cell>
          <cell r="K1797" t="str">
            <v>ORLANDO BOLANOS RUEDA</v>
          </cell>
          <cell r="L1797" t="str">
            <v>MENSUAL</v>
          </cell>
          <cell r="M1797">
            <v>43465</v>
          </cell>
          <cell r="N1797">
            <v>41260</v>
          </cell>
          <cell r="O1797" t="str">
            <v>COMPRA  CATEGORIA D</v>
          </cell>
          <cell r="P1797" t="str">
            <v>VI</v>
          </cell>
          <cell r="Q1797">
            <v>388</v>
          </cell>
          <cell r="R1797" t="str">
            <v>Pasto</v>
          </cell>
          <cell r="S1797" t="str">
            <v>CGR</v>
          </cell>
        </row>
        <row r="1798">
          <cell r="A1798">
            <v>11256</v>
          </cell>
          <cell r="B1798" t="str">
            <v>Activo</v>
          </cell>
          <cell r="C1798">
            <v>85302359</v>
          </cell>
          <cell r="D1798">
            <v>29245779.329999998</v>
          </cell>
          <cell r="E1798">
            <v>240</v>
          </cell>
          <cell r="F1798">
            <v>388</v>
          </cell>
          <cell r="G1798">
            <v>72</v>
          </cell>
          <cell r="H1798">
            <v>294054</v>
          </cell>
          <cell r="I1798">
            <v>22578373</v>
          </cell>
          <cell r="J1798" t="str">
            <v>FU</v>
          </cell>
          <cell r="K1798" t="str">
            <v>maria de jesus rodriguez urbina</v>
          </cell>
          <cell r="L1798" t="str">
            <v>MENSUAL</v>
          </cell>
          <cell r="M1798">
            <v>43465</v>
          </cell>
          <cell r="N1798">
            <v>41207</v>
          </cell>
          <cell r="O1798" t="str">
            <v>COMPRA  CATEGORIA D</v>
          </cell>
          <cell r="P1798" t="str">
            <v>VI</v>
          </cell>
          <cell r="Q1798">
            <v>388</v>
          </cell>
          <cell r="R1798" t="str">
            <v>Bogota</v>
          </cell>
          <cell r="S1798" t="str">
            <v>CGR</v>
          </cell>
        </row>
        <row r="1799">
          <cell r="A1799">
            <v>11255</v>
          </cell>
          <cell r="B1799" t="str">
            <v>Activo</v>
          </cell>
          <cell r="C1799">
            <v>85302359</v>
          </cell>
          <cell r="D1799">
            <v>23554675.25</v>
          </cell>
          <cell r="E1799">
            <v>240</v>
          </cell>
          <cell r="F1799">
            <v>388</v>
          </cell>
          <cell r="G1799">
            <v>71</v>
          </cell>
          <cell r="H1799">
            <v>238994</v>
          </cell>
          <cell r="I1799">
            <v>88204370</v>
          </cell>
          <cell r="J1799" t="str">
            <v>FU</v>
          </cell>
          <cell r="K1799" t="str">
            <v>SERGIO VILLAMIZAR BERMUDEZ</v>
          </cell>
          <cell r="L1799" t="str">
            <v>MENSUAL</v>
          </cell>
          <cell r="M1799">
            <v>43465</v>
          </cell>
          <cell r="N1799">
            <v>41228</v>
          </cell>
          <cell r="O1799" t="str">
            <v>COMPRA  CATEGORIA D</v>
          </cell>
          <cell r="P1799" t="str">
            <v>VI</v>
          </cell>
          <cell r="Q1799">
            <v>388</v>
          </cell>
          <cell r="R1799" t="str">
            <v>Cucuta</v>
          </cell>
          <cell r="S1799" t="str">
            <v>CGR</v>
          </cell>
        </row>
        <row r="1800">
          <cell r="A1800">
            <v>11254</v>
          </cell>
          <cell r="B1800" t="str">
            <v>Activo</v>
          </cell>
          <cell r="C1800">
            <v>84949495</v>
          </cell>
          <cell r="D1800">
            <v>13490658.08</v>
          </cell>
          <cell r="E1800">
            <v>240</v>
          </cell>
          <cell r="F1800">
            <v>388</v>
          </cell>
          <cell r="G1800">
            <v>64</v>
          </cell>
          <cell r="H1800">
            <v>139932</v>
          </cell>
          <cell r="I1800">
            <v>66731943</v>
          </cell>
          <cell r="J1800" t="str">
            <v>FU</v>
          </cell>
          <cell r="K1800" t="str">
            <v>LUZ YANET MORENO OCHOA</v>
          </cell>
          <cell r="L1800" t="str">
            <v>MENSUAL</v>
          </cell>
          <cell r="M1800">
            <v>43496</v>
          </cell>
          <cell r="N1800">
            <v>41477</v>
          </cell>
          <cell r="O1800" t="str">
            <v>COMPRA  CATEGORIA D</v>
          </cell>
          <cell r="P1800" t="str">
            <v>VI</v>
          </cell>
          <cell r="Q1800">
            <v>388</v>
          </cell>
          <cell r="R1800" t="str">
            <v>Cali</v>
          </cell>
          <cell r="S1800" t="str">
            <v>CGR</v>
          </cell>
        </row>
        <row r="1801">
          <cell r="A1801">
            <v>11251</v>
          </cell>
          <cell r="B1801" t="str">
            <v>Activo</v>
          </cell>
          <cell r="C1801">
            <v>92830943</v>
          </cell>
          <cell r="D1801">
            <v>31396474.210000001</v>
          </cell>
          <cell r="E1801">
            <v>216</v>
          </cell>
          <cell r="F1801">
            <v>389</v>
          </cell>
          <cell r="G1801">
            <v>117</v>
          </cell>
          <cell r="H1801">
            <v>455267</v>
          </cell>
          <cell r="I1801">
            <v>18875307</v>
          </cell>
          <cell r="J1801" t="str">
            <v>FU</v>
          </cell>
          <cell r="K1801" t="str">
            <v>CLAUDIO ENRIQUE ECHAVEZ RIVERA</v>
          </cell>
          <cell r="L1801" t="str">
            <v>MENSUAL</v>
          </cell>
          <cell r="M1801">
            <v>43465</v>
          </cell>
          <cell r="N1801">
            <v>41187</v>
          </cell>
          <cell r="O1801" t="str">
            <v>COMPRA CATEGORIA E</v>
          </cell>
          <cell r="P1801" t="str">
            <v>VI</v>
          </cell>
          <cell r="Q1801">
            <v>389</v>
          </cell>
          <cell r="R1801" t="str">
            <v>Sincelejo</v>
          </cell>
          <cell r="S1801" t="str">
            <v>CGR</v>
          </cell>
        </row>
        <row r="1802">
          <cell r="A1802">
            <v>11244</v>
          </cell>
          <cell r="B1802" t="str">
            <v>Activo</v>
          </cell>
          <cell r="C1802">
            <v>60126033</v>
          </cell>
          <cell r="D1802">
            <v>28636637.309999999</v>
          </cell>
          <cell r="E1802">
            <v>240</v>
          </cell>
          <cell r="F1802">
            <v>387</v>
          </cell>
          <cell r="G1802">
            <v>71</v>
          </cell>
          <cell r="H1802">
            <v>253005</v>
          </cell>
          <cell r="I1802">
            <v>40179102</v>
          </cell>
          <cell r="J1802" t="str">
            <v>FU</v>
          </cell>
          <cell r="K1802" t="str">
            <v>EVELIN MARIA SOTO ACOSTA</v>
          </cell>
          <cell r="L1802" t="str">
            <v>MENSUAL</v>
          </cell>
          <cell r="M1802">
            <v>43465</v>
          </cell>
          <cell r="N1802">
            <v>41235</v>
          </cell>
          <cell r="O1802" t="str">
            <v>COMPRA CATEGORIA C</v>
          </cell>
          <cell r="P1802" t="str">
            <v>VI</v>
          </cell>
          <cell r="Q1802">
            <v>387</v>
          </cell>
          <cell r="R1802" t="str">
            <v>Bello</v>
          </cell>
          <cell r="S1802" t="str">
            <v>CGR</v>
          </cell>
        </row>
        <row r="1803">
          <cell r="A1803">
            <v>11243</v>
          </cell>
          <cell r="B1803" t="str">
            <v>Activo</v>
          </cell>
          <cell r="C1803">
            <v>91919192</v>
          </cell>
          <cell r="D1803">
            <v>28058037.34</v>
          </cell>
          <cell r="E1803">
            <v>216</v>
          </cell>
          <cell r="F1803">
            <v>389</v>
          </cell>
          <cell r="G1803">
            <v>72</v>
          </cell>
          <cell r="H1803">
            <v>324401</v>
          </cell>
          <cell r="I1803">
            <v>42001153</v>
          </cell>
          <cell r="J1803" t="str">
            <v>FU</v>
          </cell>
          <cell r="K1803" t="str">
            <v>GLORIA INES CASTAÑO RIVERA</v>
          </cell>
          <cell r="L1803" t="str">
            <v>MENSUAL</v>
          </cell>
          <cell r="M1803">
            <v>43465</v>
          </cell>
          <cell r="N1803">
            <v>41187</v>
          </cell>
          <cell r="O1803" t="str">
            <v>COMPRA CATEGORIA E</v>
          </cell>
          <cell r="P1803" t="str">
            <v>VI</v>
          </cell>
          <cell r="Q1803">
            <v>389</v>
          </cell>
          <cell r="R1803" t="str">
            <v>Dos Quebradas</v>
          </cell>
          <cell r="S1803" t="str">
            <v>CGR</v>
          </cell>
        </row>
        <row r="1804">
          <cell r="A1804">
            <v>11241</v>
          </cell>
          <cell r="B1804" t="str">
            <v>Activo</v>
          </cell>
          <cell r="C1804">
            <v>85302359</v>
          </cell>
          <cell r="D1804">
            <v>35064655.119999997</v>
          </cell>
          <cell r="E1804">
            <v>240</v>
          </cell>
          <cell r="F1804">
            <v>388</v>
          </cell>
          <cell r="G1804">
            <v>72</v>
          </cell>
          <cell r="H1804">
            <v>349574</v>
          </cell>
          <cell r="I1804">
            <v>9135563</v>
          </cell>
          <cell r="J1804" t="str">
            <v>FU</v>
          </cell>
          <cell r="K1804" t="str">
            <v>Guido José Salcedo Serrano</v>
          </cell>
          <cell r="L1804" t="str">
            <v>MENSUAL</v>
          </cell>
          <cell r="M1804">
            <v>43465</v>
          </cell>
          <cell r="N1804">
            <v>41187</v>
          </cell>
          <cell r="O1804" t="str">
            <v>COMPRA  CATEGORIA D</v>
          </cell>
          <cell r="P1804" t="str">
            <v>VI</v>
          </cell>
          <cell r="Q1804">
            <v>388</v>
          </cell>
          <cell r="R1804" t="str">
            <v>Sincelejo</v>
          </cell>
          <cell r="S1804" t="str">
            <v>CGR</v>
          </cell>
        </row>
        <row r="1805">
          <cell r="A1805">
            <v>11240</v>
          </cell>
          <cell r="B1805" t="str">
            <v>Activo</v>
          </cell>
          <cell r="C1805">
            <v>94396900</v>
          </cell>
          <cell r="D1805">
            <v>40674595.32</v>
          </cell>
          <cell r="E1805">
            <v>216</v>
          </cell>
          <cell r="F1805">
            <v>413</v>
          </cell>
          <cell r="G1805">
            <v>72</v>
          </cell>
          <cell r="H1805">
            <v>463439</v>
          </cell>
          <cell r="I1805">
            <v>79119387</v>
          </cell>
          <cell r="J1805" t="str">
            <v>FU</v>
          </cell>
          <cell r="K1805" t="str">
            <v>RAFAEL AUGUSTO MARTINEZ ROCHA</v>
          </cell>
          <cell r="L1805" t="str">
            <v>MENSUAL</v>
          </cell>
          <cell r="M1805">
            <v>43465</v>
          </cell>
          <cell r="N1805">
            <v>41207</v>
          </cell>
          <cell r="O1805" t="str">
            <v>CONSTRUCCION CATEGORIA E</v>
          </cell>
          <cell r="P1805" t="str">
            <v>VI</v>
          </cell>
          <cell r="Q1805">
            <v>413</v>
          </cell>
          <cell r="R1805" t="str">
            <v>Bogota</v>
          </cell>
          <cell r="S1805" t="str">
            <v>CGR</v>
          </cell>
        </row>
        <row r="1806">
          <cell r="A1806">
            <v>11238</v>
          </cell>
          <cell r="B1806" t="str">
            <v>Activo</v>
          </cell>
          <cell r="C1806">
            <v>85302359</v>
          </cell>
          <cell r="D1806">
            <v>30409913.289999999</v>
          </cell>
          <cell r="E1806">
            <v>240</v>
          </cell>
          <cell r="F1806">
            <v>388</v>
          </cell>
          <cell r="G1806">
            <v>70</v>
          </cell>
          <cell r="H1806">
            <v>303205</v>
          </cell>
          <cell r="I1806">
            <v>72040487</v>
          </cell>
          <cell r="J1806" t="str">
            <v>FU</v>
          </cell>
          <cell r="K1806" t="str">
            <v>JOAQUIN ALFONSO GUETTE VASQUEZ</v>
          </cell>
          <cell r="L1806" t="str">
            <v>MENSUAL</v>
          </cell>
          <cell r="M1806">
            <v>43465</v>
          </cell>
          <cell r="N1806">
            <v>41264</v>
          </cell>
          <cell r="O1806" t="str">
            <v>COMPRA  CATEGORIA D</v>
          </cell>
          <cell r="P1806" t="str">
            <v>VI</v>
          </cell>
          <cell r="Q1806">
            <v>388</v>
          </cell>
          <cell r="R1806" t="str">
            <v>Cartagena</v>
          </cell>
          <cell r="S1806" t="str">
            <v>CGR</v>
          </cell>
        </row>
        <row r="1807">
          <cell r="A1807">
            <v>11213</v>
          </cell>
          <cell r="B1807" t="str">
            <v>Activo</v>
          </cell>
          <cell r="C1807">
            <v>60126033</v>
          </cell>
          <cell r="D1807">
            <v>29109736.449999999</v>
          </cell>
          <cell r="E1807">
            <v>240</v>
          </cell>
          <cell r="F1807">
            <v>387</v>
          </cell>
          <cell r="G1807">
            <v>73</v>
          </cell>
          <cell r="H1807">
            <v>258978</v>
          </cell>
          <cell r="I1807">
            <v>21203898</v>
          </cell>
          <cell r="J1807" t="str">
            <v>FU</v>
          </cell>
          <cell r="K1807" t="str">
            <v>CARLINA DIAZ VELASCO</v>
          </cell>
          <cell r="L1807" t="str">
            <v>MENSUAL</v>
          </cell>
          <cell r="M1807">
            <v>43465</v>
          </cell>
          <cell r="N1807">
            <v>41171</v>
          </cell>
          <cell r="O1807" t="str">
            <v>COMPRA CATEGORIA C</v>
          </cell>
          <cell r="P1807" t="str">
            <v>VI</v>
          </cell>
          <cell r="Q1807">
            <v>387</v>
          </cell>
          <cell r="R1807" t="str">
            <v>Tunja</v>
          </cell>
          <cell r="S1807" t="str">
            <v>CGR</v>
          </cell>
        </row>
        <row r="1808">
          <cell r="A1808">
            <v>11212</v>
          </cell>
          <cell r="B1808" t="str">
            <v>Activo</v>
          </cell>
          <cell r="C1808">
            <v>85302359</v>
          </cell>
          <cell r="D1808">
            <v>25144283.27</v>
          </cell>
          <cell r="E1808">
            <v>240</v>
          </cell>
          <cell r="F1808">
            <v>388</v>
          </cell>
          <cell r="G1808">
            <v>72</v>
          </cell>
          <cell r="H1808">
            <v>254924</v>
          </cell>
          <cell r="I1808">
            <v>20945797</v>
          </cell>
          <cell r="J1808" t="str">
            <v>FU</v>
          </cell>
          <cell r="K1808" t="str">
            <v>ANA MARLEN GANTIVAR CONTRERAS</v>
          </cell>
          <cell r="L1808" t="str">
            <v>MENSUAL</v>
          </cell>
          <cell r="M1808">
            <v>43465</v>
          </cell>
          <cell r="N1808">
            <v>41198</v>
          </cell>
          <cell r="O1808" t="str">
            <v>COMPRA  CATEGORIA D</v>
          </cell>
          <cell r="P1808" t="str">
            <v>VI</v>
          </cell>
          <cell r="Q1808">
            <v>388</v>
          </cell>
          <cell r="R1808" t="str">
            <v>Bogota</v>
          </cell>
          <cell r="S1808" t="str">
            <v>CGR</v>
          </cell>
        </row>
        <row r="1809">
          <cell r="A1809">
            <v>11203</v>
          </cell>
          <cell r="B1809" t="str">
            <v>Activo</v>
          </cell>
          <cell r="C1809">
            <v>80808081</v>
          </cell>
          <cell r="D1809">
            <v>28814618.52</v>
          </cell>
          <cell r="E1809">
            <v>240</v>
          </cell>
          <cell r="F1809">
            <v>394</v>
          </cell>
          <cell r="G1809">
            <v>183</v>
          </cell>
          <cell r="H1809">
            <v>667011</v>
          </cell>
          <cell r="I1809">
            <v>40043905</v>
          </cell>
          <cell r="J1809" t="str">
            <v>XF</v>
          </cell>
          <cell r="K1809" t="str">
            <v>CLARA ALEXANDR CIFUENTES AVILA</v>
          </cell>
          <cell r="L1809" t="str">
            <v>MENSUAL</v>
          </cell>
          <cell r="M1809">
            <v>43465</v>
          </cell>
          <cell r="N1809">
            <v>41148</v>
          </cell>
          <cell r="O1809" t="str">
            <v>EXF-COMPRA  EXFUNC CATEGORIA D</v>
          </cell>
          <cell r="P1809" t="str">
            <v>VI</v>
          </cell>
          <cell r="Q1809">
            <v>394</v>
          </cell>
          <cell r="R1809" t="str">
            <v>Bogota</v>
          </cell>
          <cell r="S1809" t="str">
            <v>EXF</v>
          </cell>
        </row>
        <row r="1810">
          <cell r="A1810">
            <v>11108</v>
          </cell>
          <cell r="B1810" t="str">
            <v>Activo</v>
          </cell>
          <cell r="C1810">
            <v>80014200</v>
          </cell>
          <cell r="D1810">
            <v>9621509.9199999999</v>
          </cell>
          <cell r="E1810">
            <v>216</v>
          </cell>
          <cell r="F1810">
            <v>139</v>
          </cell>
          <cell r="G1810">
            <v>78</v>
          </cell>
          <cell r="H1810">
            <v>144725</v>
          </cell>
          <cell r="I1810">
            <v>7183236</v>
          </cell>
          <cell r="J1810" t="str">
            <v>XF</v>
          </cell>
          <cell r="K1810" t="str">
            <v>JAVIER LEONARDO LOPEZ HIGUERA</v>
          </cell>
          <cell r="L1810" t="str">
            <v>MENSUAL</v>
          </cell>
          <cell r="M1810">
            <v>43465</v>
          </cell>
          <cell r="N1810">
            <v>41018</v>
          </cell>
          <cell r="O1810" t="str">
            <v>EX-FUNCIONARIO CATEGORIA E</v>
          </cell>
          <cell r="P1810" t="str">
            <v>VI</v>
          </cell>
          <cell r="Q1810">
            <v>139</v>
          </cell>
          <cell r="R1810" t="str">
            <v>Bogota</v>
          </cell>
          <cell r="S1810" t="str">
            <v>EXF</v>
          </cell>
        </row>
        <row r="1811">
          <cell r="A1811">
            <v>11103</v>
          </cell>
          <cell r="B1811" t="str">
            <v>Activo</v>
          </cell>
          <cell r="C1811">
            <v>80014200</v>
          </cell>
          <cell r="D1811">
            <v>30641724.780000001</v>
          </cell>
          <cell r="E1811">
            <v>216</v>
          </cell>
          <cell r="F1811">
            <v>120</v>
          </cell>
          <cell r="G1811">
            <v>76</v>
          </cell>
          <cell r="H1811">
            <v>345994</v>
          </cell>
          <cell r="I1811">
            <v>36751745</v>
          </cell>
          <cell r="J1811" t="str">
            <v>FU</v>
          </cell>
          <cell r="K1811" t="str">
            <v>ZULBY ILAND URBANO ARAUJO</v>
          </cell>
          <cell r="L1811" t="str">
            <v>MENSUAL</v>
          </cell>
          <cell r="M1811">
            <v>43465</v>
          </cell>
          <cell r="N1811">
            <v>41068</v>
          </cell>
          <cell r="O1811" t="str">
            <v>COMPRA CATEGORIA E, SINDIC_CGR, IPC</v>
          </cell>
          <cell r="P1811" t="str">
            <v>VI</v>
          </cell>
          <cell r="Q1811">
            <v>120</v>
          </cell>
          <cell r="R1811" t="str">
            <v>Cali</v>
          </cell>
          <cell r="S1811" t="str">
            <v>CGR</v>
          </cell>
        </row>
        <row r="1812">
          <cell r="A1812">
            <v>11101</v>
          </cell>
          <cell r="B1812" t="str">
            <v>Activo</v>
          </cell>
          <cell r="C1812">
            <v>80014200</v>
          </cell>
          <cell r="D1812">
            <v>22935750.48</v>
          </cell>
          <cell r="E1812">
            <v>216</v>
          </cell>
          <cell r="F1812">
            <v>120</v>
          </cell>
          <cell r="G1812">
            <v>77</v>
          </cell>
          <cell r="H1812">
            <v>263630</v>
          </cell>
          <cell r="I1812">
            <v>49782399</v>
          </cell>
          <cell r="J1812" t="str">
            <v>FU</v>
          </cell>
          <cell r="K1812" t="str">
            <v>DIANA ASTRID ROMERO VEGA</v>
          </cell>
          <cell r="L1812" t="str">
            <v>MENSUAL</v>
          </cell>
          <cell r="M1812">
            <v>43496</v>
          </cell>
          <cell r="N1812">
            <v>41073</v>
          </cell>
          <cell r="O1812" t="str">
            <v>COMPRA CATEGORIA E, SINDIC_CGR, IPC</v>
          </cell>
          <cell r="P1812" t="str">
            <v>VI</v>
          </cell>
          <cell r="Q1812">
            <v>120</v>
          </cell>
          <cell r="R1812" t="str">
            <v>Barranquilla</v>
          </cell>
          <cell r="S1812" t="str">
            <v>CGR</v>
          </cell>
        </row>
        <row r="1813">
          <cell r="A1813">
            <v>11100</v>
          </cell>
          <cell r="B1813" t="str">
            <v>Activo</v>
          </cell>
          <cell r="C1813">
            <v>80014200</v>
          </cell>
          <cell r="D1813">
            <v>18101977.079999998</v>
          </cell>
          <cell r="E1813">
            <v>216</v>
          </cell>
          <cell r="F1813">
            <v>139</v>
          </cell>
          <cell r="G1813">
            <v>158</v>
          </cell>
          <cell r="H1813">
            <v>451069</v>
          </cell>
          <cell r="I1813">
            <v>79314580</v>
          </cell>
          <cell r="J1813" t="str">
            <v>XF</v>
          </cell>
          <cell r="K1813" t="str">
            <v>GERMAN ANDRES VARGAS RAMOS</v>
          </cell>
          <cell r="L1813" t="str">
            <v>MENSUAL</v>
          </cell>
          <cell r="M1813">
            <v>43465</v>
          </cell>
          <cell r="N1813">
            <v>41058</v>
          </cell>
          <cell r="O1813" t="str">
            <v>EX-FUNCIONARIO CATEGORIA E</v>
          </cell>
          <cell r="P1813" t="str">
            <v>VI</v>
          </cell>
          <cell r="Q1813">
            <v>139</v>
          </cell>
          <cell r="R1813" t="str">
            <v>Bogota</v>
          </cell>
          <cell r="S1813" t="str">
            <v>EXF</v>
          </cell>
        </row>
        <row r="1814">
          <cell r="A1814">
            <v>11098</v>
          </cell>
          <cell r="B1814" t="str">
            <v>Activo</v>
          </cell>
          <cell r="C1814">
            <v>84593880</v>
          </cell>
          <cell r="D1814">
            <v>34824117.990000002</v>
          </cell>
          <cell r="E1814">
            <v>240</v>
          </cell>
          <cell r="F1814">
            <v>146</v>
          </cell>
          <cell r="G1814">
            <v>78</v>
          </cell>
          <cell r="H1814">
            <v>411334</v>
          </cell>
          <cell r="I1814">
            <v>91075027</v>
          </cell>
          <cell r="J1814" t="str">
            <v>XF</v>
          </cell>
          <cell r="K1814" t="str">
            <v>ALEXANDER GUECHA MURILLO</v>
          </cell>
          <cell r="L1814" t="str">
            <v>MENSUAL</v>
          </cell>
          <cell r="M1814">
            <v>43465</v>
          </cell>
          <cell r="N1814">
            <v>41024</v>
          </cell>
          <cell r="O1814" t="str">
            <v>COMPRA CATEGORIA C, IPC EXF</v>
          </cell>
          <cell r="P1814" t="str">
            <v>VI</v>
          </cell>
          <cell r="Q1814">
            <v>146</v>
          </cell>
          <cell r="R1814" t="str">
            <v>Bogota</v>
          </cell>
          <cell r="S1814" t="str">
            <v>EXF</v>
          </cell>
        </row>
        <row r="1815">
          <cell r="A1815">
            <v>11097</v>
          </cell>
          <cell r="B1815" t="str">
            <v>Activo</v>
          </cell>
          <cell r="C1815">
            <v>80014200</v>
          </cell>
          <cell r="D1815">
            <v>34285445.649999999</v>
          </cell>
          <cell r="E1815">
            <v>216</v>
          </cell>
          <cell r="F1815">
            <v>120</v>
          </cell>
          <cell r="G1815">
            <v>72</v>
          </cell>
          <cell r="H1815">
            <v>379086</v>
          </cell>
          <cell r="I1815">
            <v>73201720</v>
          </cell>
          <cell r="J1815" t="str">
            <v>FU</v>
          </cell>
          <cell r="K1815" t="str">
            <v>RICARDO ANTONIO RUEDA MONROY</v>
          </cell>
          <cell r="L1815" t="str">
            <v>MENSUAL</v>
          </cell>
          <cell r="M1815">
            <v>43465</v>
          </cell>
          <cell r="N1815">
            <v>41187</v>
          </cell>
          <cell r="O1815" t="str">
            <v>COMPRA CATEGORIA E, SINDIC_CGR, IPC</v>
          </cell>
          <cell r="P1815" t="str">
            <v>VI</v>
          </cell>
          <cell r="Q1815">
            <v>120</v>
          </cell>
          <cell r="R1815" t="str">
            <v>Cartagena</v>
          </cell>
          <cell r="S1815" t="str">
            <v>CGR</v>
          </cell>
        </row>
        <row r="1816">
          <cell r="A1816">
            <v>11013</v>
          </cell>
          <cell r="B1816" t="str">
            <v>Activo</v>
          </cell>
          <cell r="C1816">
            <v>80014200</v>
          </cell>
          <cell r="D1816">
            <v>39578522.140000001</v>
          </cell>
          <cell r="E1816">
            <v>216</v>
          </cell>
          <cell r="F1816">
            <v>142</v>
          </cell>
          <cell r="G1816">
            <v>76</v>
          </cell>
          <cell r="H1816">
            <v>527268</v>
          </cell>
          <cell r="I1816">
            <v>11810907</v>
          </cell>
          <cell r="J1816" t="str">
            <v>XF</v>
          </cell>
          <cell r="K1816" t="str">
            <v>TUFIK AMRHAM YURGAQUI ZAPATA</v>
          </cell>
          <cell r="L1816" t="str">
            <v>MENSUAL</v>
          </cell>
          <cell r="M1816">
            <v>43434</v>
          </cell>
          <cell r="N1816">
            <v>41059</v>
          </cell>
          <cell r="O1816" t="str">
            <v>EXF-VIVIENDEXF. CATEGORIA E, SINDIC_CGR, IPC</v>
          </cell>
          <cell r="P1816" t="str">
            <v>VI</v>
          </cell>
          <cell r="Q1816">
            <v>142</v>
          </cell>
          <cell r="R1816" t="str">
            <v>Bogota</v>
          </cell>
          <cell r="S1816" t="str">
            <v>EXF</v>
          </cell>
        </row>
        <row r="1817">
          <cell r="A1817">
            <v>11011</v>
          </cell>
          <cell r="B1817" t="str">
            <v>Activo</v>
          </cell>
          <cell r="C1817">
            <v>79797980</v>
          </cell>
          <cell r="D1817">
            <v>34950749.609999999</v>
          </cell>
          <cell r="E1817">
            <v>216</v>
          </cell>
          <cell r="F1817">
            <v>139</v>
          </cell>
          <cell r="G1817">
            <v>77</v>
          </cell>
          <cell r="H1817">
            <v>481110</v>
          </cell>
          <cell r="I1817">
            <v>7723877</v>
          </cell>
          <cell r="J1817" t="str">
            <v>XF</v>
          </cell>
          <cell r="K1817" t="str">
            <v>CARLOS HERNAN SUAREZ SILVA</v>
          </cell>
          <cell r="L1817" t="str">
            <v>MENSUAL</v>
          </cell>
          <cell r="M1817">
            <v>43404</v>
          </cell>
          <cell r="N1817">
            <v>40995</v>
          </cell>
          <cell r="O1817" t="str">
            <v>EX-FUNCIONARIO CATEGORIA E</v>
          </cell>
          <cell r="P1817" t="str">
            <v>VI</v>
          </cell>
          <cell r="Q1817">
            <v>139</v>
          </cell>
          <cell r="R1817" t="str">
            <v>Neiva</v>
          </cell>
          <cell r="S1817" t="str">
            <v>EXF</v>
          </cell>
        </row>
        <row r="1818">
          <cell r="A1818">
            <v>11009</v>
          </cell>
          <cell r="B1818" t="str">
            <v>Activo</v>
          </cell>
          <cell r="C1818">
            <v>80014200</v>
          </cell>
          <cell r="D1818">
            <v>32359648.5</v>
          </cell>
          <cell r="E1818">
            <v>216</v>
          </cell>
          <cell r="F1818">
            <v>142</v>
          </cell>
          <cell r="G1818">
            <v>80</v>
          </cell>
          <cell r="H1818">
            <v>440183</v>
          </cell>
          <cell r="I1818">
            <v>80032962</v>
          </cell>
          <cell r="J1818" t="str">
            <v>XF</v>
          </cell>
          <cell r="K1818" t="str">
            <v>DIEGO ALEJANDRO SANDOVAL GARRIDO</v>
          </cell>
          <cell r="L1818" t="str">
            <v>MENSUAL</v>
          </cell>
          <cell r="M1818">
            <v>43465</v>
          </cell>
          <cell r="N1818">
            <v>40956</v>
          </cell>
          <cell r="O1818" t="str">
            <v>EXF-VIVIENDEXF. CATEGORIA E, SINDIC_CGR, IPC</v>
          </cell>
          <cell r="P1818" t="str">
            <v>VI</v>
          </cell>
          <cell r="Q1818">
            <v>142</v>
          </cell>
          <cell r="R1818" t="str">
            <v>Bogota</v>
          </cell>
          <cell r="S1818" t="str">
            <v>EXF</v>
          </cell>
        </row>
        <row r="1819">
          <cell r="A1819">
            <v>11008</v>
          </cell>
          <cell r="B1819" t="str">
            <v>Activo</v>
          </cell>
          <cell r="C1819">
            <v>79797980</v>
          </cell>
          <cell r="D1819">
            <v>26491059.420000002</v>
          </cell>
          <cell r="E1819">
            <v>216</v>
          </cell>
          <cell r="F1819">
            <v>120</v>
          </cell>
          <cell r="G1819">
            <v>145</v>
          </cell>
          <cell r="H1819">
            <v>479413</v>
          </cell>
          <cell r="I1819">
            <v>80356598</v>
          </cell>
          <cell r="J1819" t="str">
            <v>FU</v>
          </cell>
          <cell r="K1819" t="str">
            <v>Juan Carlos Romero Hernández</v>
          </cell>
          <cell r="L1819" t="str">
            <v>MENSUAL</v>
          </cell>
          <cell r="M1819">
            <v>43465</v>
          </cell>
          <cell r="N1819">
            <v>40988</v>
          </cell>
          <cell r="O1819" t="str">
            <v>COMPRA CATEGORIA E, SINDIC_CGR, IPC</v>
          </cell>
          <cell r="P1819" t="str">
            <v>VI</v>
          </cell>
          <cell r="Q1819">
            <v>120</v>
          </cell>
          <cell r="R1819" t="str">
            <v>Villavicencio</v>
          </cell>
          <cell r="S1819" t="str">
            <v>CGR</v>
          </cell>
        </row>
        <row r="1820">
          <cell r="A1820">
            <v>11006</v>
          </cell>
          <cell r="B1820" t="str">
            <v>Activo</v>
          </cell>
          <cell r="C1820">
            <v>80014200</v>
          </cell>
          <cell r="D1820">
            <v>30837030.109999999</v>
          </cell>
          <cell r="E1820">
            <v>216</v>
          </cell>
          <cell r="F1820">
            <v>120</v>
          </cell>
          <cell r="G1820">
            <v>118</v>
          </cell>
          <cell r="H1820">
            <v>438541</v>
          </cell>
          <cell r="I1820">
            <v>52068334</v>
          </cell>
          <cell r="J1820" t="str">
            <v>FU</v>
          </cell>
          <cell r="K1820" t="str">
            <v>LUZ ADRIANA PINZON CASTELLANOS</v>
          </cell>
          <cell r="L1820" t="str">
            <v>MENSUAL</v>
          </cell>
          <cell r="M1820">
            <v>43465</v>
          </cell>
          <cell r="N1820">
            <v>41073</v>
          </cell>
          <cell r="O1820" t="str">
            <v>COMPRA CATEGORIA E, SINDIC_CGR, IPC</v>
          </cell>
          <cell r="P1820" t="str">
            <v>VI</v>
          </cell>
          <cell r="Q1820">
            <v>120</v>
          </cell>
          <cell r="R1820" t="str">
            <v>Bogota</v>
          </cell>
          <cell r="S1820" t="str">
            <v>CGR</v>
          </cell>
        </row>
        <row r="1821">
          <cell r="A1821">
            <v>11004</v>
          </cell>
          <cell r="B1821" t="str">
            <v>Activo</v>
          </cell>
          <cell r="C1821">
            <v>72323232</v>
          </cell>
          <cell r="D1821">
            <v>18628873.789999999</v>
          </cell>
          <cell r="E1821">
            <v>216</v>
          </cell>
          <cell r="F1821">
            <v>120</v>
          </cell>
          <cell r="G1821">
            <v>78</v>
          </cell>
          <cell r="H1821">
            <v>216330</v>
          </cell>
          <cell r="I1821">
            <v>59821813</v>
          </cell>
          <cell r="J1821" t="str">
            <v>FU</v>
          </cell>
          <cell r="K1821" t="str">
            <v>MARIA LILIANA MUNOZ BASTIDAS</v>
          </cell>
          <cell r="L1821" t="str">
            <v>MENSUAL</v>
          </cell>
          <cell r="M1821">
            <v>43465</v>
          </cell>
          <cell r="N1821">
            <v>41026</v>
          </cell>
          <cell r="O1821" t="str">
            <v>COMPRA CATEGORIA E, SINDIC_CGR, IPC</v>
          </cell>
          <cell r="P1821" t="str">
            <v>VI</v>
          </cell>
          <cell r="Q1821">
            <v>120</v>
          </cell>
          <cell r="R1821" t="str">
            <v>Pasto</v>
          </cell>
          <cell r="S1821" t="str">
            <v>CGR</v>
          </cell>
        </row>
        <row r="1822">
          <cell r="A1822">
            <v>11001</v>
          </cell>
          <cell r="B1822" t="str">
            <v>Activo</v>
          </cell>
          <cell r="C1822">
            <v>75757576</v>
          </cell>
          <cell r="D1822">
            <v>25796439.199999999</v>
          </cell>
          <cell r="E1822">
            <v>216</v>
          </cell>
          <cell r="F1822">
            <v>120</v>
          </cell>
          <cell r="G1822">
            <v>116</v>
          </cell>
          <cell r="H1822">
            <v>360824</v>
          </cell>
          <cell r="I1822">
            <v>19129204</v>
          </cell>
          <cell r="J1822" t="str">
            <v>PEN</v>
          </cell>
          <cell r="K1822" t="str">
            <v>JAIRO MORA</v>
          </cell>
          <cell r="L1822" t="str">
            <v>MENSUAL</v>
          </cell>
          <cell r="M1822">
            <v>43465</v>
          </cell>
          <cell r="N1822">
            <v>41018</v>
          </cell>
          <cell r="O1822" t="str">
            <v>COMPRA CATEGORIA E, SINDIC_CGR, IPC</v>
          </cell>
          <cell r="P1822" t="str">
            <v>VI</v>
          </cell>
          <cell r="Q1822">
            <v>120</v>
          </cell>
          <cell r="R1822" t="str">
            <v>Bogota</v>
          </cell>
          <cell r="S1822" t="str">
            <v>CGR</v>
          </cell>
        </row>
        <row r="1823">
          <cell r="A1823">
            <v>11000</v>
          </cell>
          <cell r="B1823" t="str">
            <v>Activo</v>
          </cell>
          <cell r="C1823">
            <v>58888571</v>
          </cell>
          <cell r="D1823">
            <v>159904.19</v>
          </cell>
          <cell r="E1823">
            <v>240</v>
          </cell>
          <cell r="F1823">
            <v>105</v>
          </cell>
          <cell r="G1823">
            <v>74</v>
          </cell>
          <cell r="H1823">
            <v>12043</v>
          </cell>
          <cell r="I1823">
            <v>41731231</v>
          </cell>
          <cell r="J1823" t="str">
            <v>PEN</v>
          </cell>
          <cell r="K1823" t="str">
            <v>LUZ MARINA LOPEZ CASAS</v>
          </cell>
          <cell r="L1823" t="str">
            <v>MENSUAL</v>
          </cell>
          <cell r="M1823">
            <v>43465</v>
          </cell>
          <cell r="N1823">
            <v>41148</v>
          </cell>
          <cell r="O1823" t="str">
            <v>COMPRA CATEGORIA B, IPC</v>
          </cell>
          <cell r="P1823" t="str">
            <v>VI</v>
          </cell>
          <cell r="Q1823">
            <v>105</v>
          </cell>
          <cell r="R1823" t="str">
            <v>Bogota</v>
          </cell>
          <cell r="S1823" t="str">
            <v>CGR</v>
          </cell>
        </row>
        <row r="1824">
          <cell r="A1824">
            <v>10995</v>
          </cell>
          <cell r="B1824" t="str">
            <v>Activo</v>
          </cell>
          <cell r="C1824">
            <v>80014200</v>
          </cell>
          <cell r="D1824">
            <v>26317346.27</v>
          </cell>
          <cell r="E1824">
            <v>216</v>
          </cell>
          <cell r="F1824">
            <v>120</v>
          </cell>
          <cell r="G1824">
            <v>77</v>
          </cell>
          <cell r="H1824">
            <v>300423</v>
          </cell>
          <cell r="I1824">
            <v>12963248</v>
          </cell>
          <cell r="J1824" t="str">
            <v>FU</v>
          </cell>
          <cell r="K1824" t="str">
            <v>ENRIQUE HERNANDO ENRIQUEZ FERNANDEZ</v>
          </cell>
          <cell r="L1824" t="str">
            <v>MENSUAL</v>
          </cell>
          <cell r="M1824">
            <v>43465</v>
          </cell>
          <cell r="N1824">
            <v>41036</v>
          </cell>
          <cell r="O1824" t="str">
            <v>COMPRA CATEGORIA E, SINDIC_CGR, IPC</v>
          </cell>
          <cell r="P1824" t="str">
            <v>VI</v>
          </cell>
          <cell r="Q1824">
            <v>120</v>
          </cell>
          <cell r="R1824" t="str">
            <v>Armenia</v>
          </cell>
          <cell r="S1824" t="str">
            <v>CGR</v>
          </cell>
        </row>
        <row r="1825">
          <cell r="A1825">
            <v>10990</v>
          </cell>
          <cell r="B1825" t="str">
            <v>Activo</v>
          </cell>
          <cell r="C1825">
            <v>80014200</v>
          </cell>
          <cell r="D1825">
            <v>31014634.649999999</v>
          </cell>
          <cell r="E1825">
            <v>216</v>
          </cell>
          <cell r="F1825">
            <v>120</v>
          </cell>
          <cell r="G1825">
            <v>73</v>
          </cell>
          <cell r="H1825">
            <v>345680</v>
          </cell>
          <cell r="I1825">
            <v>11806507</v>
          </cell>
          <cell r="J1825" t="str">
            <v>FU</v>
          </cell>
          <cell r="K1825" t="str">
            <v>EDUARD DEMETRIO CAICEDO RAMOS</v>
          </cell>
          <cell r="L1825" t="str">
            <v>MENSUAL</v>
          </cell>
          <cell r="M1825">
            <v>43465</v>
          </cell>
          <cell r="N1825">
            <v>41157</v>
          </cell>
          <cell r="O1825" t="str">
            <v>COMPRA CATEGORIA E, SINDIC_CGR, IPC</v>
          </cell>
          <cell r="P1825" t="str">
            <v>VI</v>
          </cell>
          <cell r="Q1825">
            <v>120</v>
          </cell>
          <cell r="R1825" t="str">
            <v>Quibdo</v>
          </cell>
          <cell r="S1825" t="str">
            <v>CGR</v>
          </cell>
        </row>
        <row r="1826">
          <cell r="A1826">
            <v>10988</v>
          </cell>
          <cell r="B1826" t="str">
            <v>Activo</v>
          </cell>
          <cell r="C1826">
            <v>80014200</v>
          </cell>
          <cell r="D1826">
            <v>20667435.68</v>
          </cell>
          <cell r="E1826">
            <v>216</v>
          </cell>
          <cell r="F1826">
            <v>120</v>
          </cell>
          <cell r="G1826">
            <v>77</v>
          </cell>
          <cell r="H1826">
            <v>238950</v>
          </cell>
          <cell r="I1826">
            <v>52865958</v>
          </cell>
          <cell r="J1826" t="str">
            <v>FU</v>
          </cell>
          <cell r="K1826" t="str">
            <v>SARA MARIA CABELLO ALVAREZ</v>
          </cell>
          <cell r="L1826" t="str">
            <v>MENSUAL</v>
          </cell>
          <cell r="M1826">
            <v>43465</v>
          </cell>
          <cell r="N1826">
            <v>41047</v>
          </cell>
          <cell r="O1826" t="str">
            <v>COMPRA CATEGORIA E, SINDIC_CGR, IPC</v>
          </cell>
          <cell r="P1826" t="str">
            <v>VI</v>
          </cell>
          <cell r="Q1826">
            <v>120</v>
          </cell>
          <cell r="R1826" t="str">
            <v>Bogota</v>
          </cell>
          <cell r="S1826" t="str">
            <v>CGR</v>
          </cell>
        </row>
        <row r="1827">
          <cell r="A1827">
            <v>10986</v>
          </cell>
          <cell r="B1827" t="str">
            <v>Activo</v>
          </cell>
          <cell r="C1827">
            <v>80000000</v>
          </cell>
          <cell r="D1827">
            <v>31325851.620000001</v>
          </cell>
          <cell r="E1827">
            <v>216</v>
          </cell>
          <cell r="F1827">
            <v>120</v>
          </cell>
          <cell r="G1827">
            <v>79</v>
          </cell>
          <cell r="H1827">
            <v>358015</v>
          </cell>
          <cell r="I1827">
            <v>59650071</v>
          </cell>
          <cell r="J1827" t="str">
            <v>FU</v>
          </cell>
          <cell r="K1827" t="str">
            <v>JENNY CRISTI BENAVIDES QUINTAZ</v>
          </cell>
          <cell r="L1827" t="str">
            <v>MENSUAL</v>
          </cell>
          <cell r="M1827">
            <v>43465</v>
          </cell>
          <cell r="N1827">
            <v>40988</v>
          </cell>
          <cell r="O1827" t="str">
            <v>COMPRA CATEGORIA E, SINDIC_CGR, IPC</v>
          </cell>
          <cell r="P1827" t="str">
            <v>VI</v>
          </cell>
          <cell r="Q1827">
            <v>120</v>
          </cell>
          <cell r="R1827" t="str">
            <v>Pasto</v>
          </cell>
          <cell r="S1827" t="str">
            <v>CGR</v>
          </cell>
        </row>
        <row r="1828">
          <cell r="A1828">
            <v>10977</v>
          </cell>
          <cell r="B1828" t="str">
            <v>Activo</v>
          </cell>
          <cell r="C1828">
            <v>80014200</v>
          </cell>
          <cell r="D1828">
            <v>30148102.879999999</v>
          </cell>
          <cell r="E1828">
            <v>216</v>
          </cell>
          <cell r="F1828">
            <v>120</v>
          </cell>
          <cell r="G1828">
            <v>77</v>
          </cell>
          <cell r="H1828">
            <v>342102</v>
          </cell>
          <cell r="I1828">
            <v>3033204</v>
          </cell>
          <cell r="J1828" t="str">
            <v>FU</v>
          </cell>
          <cell r="K1828" t="str">
            <v>MIGUEL ANTONIO BARRETO TORRES</v>
          </cell>
          <cell r="L1828" t="str">
            <v>MENSUAL</v>
          </cell>
          <cell r="M1828">
            <v>43465</v>
          </cell>
          <cell r="N1828">
            <v>41037</v>
          </cell>
          <cell r="O1828" t="str">
            <v>COMPRA CATEGORIA E, SINDIC_CGR, IPC</v>
          </cell>
          <cell r="P1828" t="str">
            <v>VI</v>
          </cell>
          <cell r="Q1828">
            <v>120</v>
          </cell>
          <cell r="R1828" t="str">
            <v>Manizales</v>
          </cell>
          <cell r="S1828" t="str">
            <v>CGR</v>
          </cell>
        </row>
        <row r="1829">
          <cell r="A1829">
            <v>10976</v>
          </cell>
          <cell r="B1829" t="str">
            <v>Activo</v>
          </cell>
          <cell r="C1829">
            <v>80014200</v>
          </cell>
          <cell r="D1829">
            <v>31350318.989999998</v>
          </cell>
          <cell r="E1829">
            <v>216</v>
          </cell>
          <cell r="F1829">
            <v>120</v>
          </cell>
          <cell r="G1829">
            <v>79</v>
          </cell>
          <cell r="H1829">
            <v>358286</v>
          </cell>
          <cell r="I1829">
            <v>4207900</v>
          </cell>
          <cell r="J1829" t="str">
            <v>FU</v>
          </cell>
          <cell r="K1829" t="str">
            <v>CARLOS EDUARDO BARBOSA ARIZA</v>
          </cell>
          <cell r="L1829" t="str">
            <v>MENSUAL</v>
          </cell>
          <cell r="M1829">
            <v>43465</v>
          </cell>
          <cell r="N1829">
            <v>40995</v>
          </cell>
          <cell r="O1829" t="str">
            <v>COMPRA CATEGORIA E, SINDIC_CGR, IPC</v>
          </cell>
          <cell r="P1829" t="str">
            <v>VI</v>
          </cell>
          <cell r="Q1829">
            <v>120</v>
          </cell>
          <cell r="R1829" t="str">
            <v>Bogota</v>
          </cell>
          <cell r="S1829" t="str">
            <v>CGR</v>
          </cell>
        </row>
        <row r="1830">
          <cell r="A1830">
            <v>10975</v>
          </cell>
          <cell r="B1830" t="str">
            <v>Activo</v>
          </cell>
          <cell r="C1830">
            <v>80014200</v>
          </cell>
          <cell r="D1830">
            <v>24419013.43</v>
          </cell>
          <cell r="E1830">
            <v>216</v>
          </cell>
          <cell r="F1830">
            <v>120</v>
          </cell>
          <cell r="G1830">
            <v>77</v>
          </cell>
          <cell r="H1830">
            <v>279773</v>
          </cell>
          <cell r="I1830">
            <v>26421795</v>
          </cell>
          <cell r="J1830" t="str">
            <v>FU</v>
          </cell>
          <cell r="K1830" t="str">
            <v>FRANCY DEL PILAR BAHAMON BUENDIA</v>
          </cell>
          <cell r="L1830" t="str">
            <v>MENSUAL</v>
          </cell>
          <cell r="M1830">
            <v>43465</v>
          </cell>
          <cell r="N1830">
            <v>41047</v>
          </cell>
          <cell r="O1830" t="str">
            <v>COMPRA CATEGORIA E, SINDIC_CGR, IPC</v>
          </cell>
          <cell r="P1830" t="str">
            <v>VI</v>
          </cell>
          <cell r="Q1830">
            <v>120</v>
          </cell>
          <cell r="R1830" t="str">
            <v>Bogota</v>
          </cell>
          <cell r="S1830" t="str">
            <v>CGR</v>
          </cell>
        </row>
        <row r="1831">
          <cell r="A1831">
            <v>10973</v>
          </cell>
          <cell r="B1831" t="str">
            <v>Activo</v>
          </cell>
          <cell r="C1831">
            <v>84000000</v>
          </cell>
          <cell r="D1831">
            <v>32185632.66</v>
          </cell>
          <cell r="E1831">
            <v>240</v>
          </cell>
          <cell r="F1831">
            <v>110</v>
          </cell>
          <cell r="G1831">
            <v>79</v>
          </cell>
          <cell r="H1831">
            <v>312755</v>
          </cell>
          <cell r="I1831">
            <v>40035649</v>
          </cell>
          <cell r="J1831" t="str">
            <v>FU</v>
          </cell>
          <cell r="K1831" t="str">
            <v>LUZ BALBINA ANTONIO MARIÑO</v>
          </cell>
          <cell r="L1831" t="str">
            <v>MENSUAL</v>
          </cell>
          <cell r="M1831">
            <v>43465</v>
          </cell>
          <cell r="N1831">
            <v>40998</v>
          </cell>
          <cell r="O1831" t="str">
            <v>COMPRA CATEGORIA C, IPC</v>
          </cell>
          <cell r="P1831" t="str">
            <v>VI</v>
          </cell>
          <cell r="Q1831">
            <v>110</v>
          </cell>
          <cell r="R1831" t="str">
            <v>Tunja</v>
          </cell>
          <cell r="S1831" t="str">
            <v>CGR</v>
          </cell>
        </row>
        <row r="1832">
          <cell r="A1832">
            <v>10960</v>
          </cell>
          <cell r="B1832" t="str">
            <v>Activo</v>
          </cell>
          <cell r="C1832">
            <v>80014200</v>
          </cell>
          <cell r="D1832">
            <v>13264245.699999999</v>
          </cell>
          <cell r="E1832">
            <v>216</v>
          </cell>
          <cell r="F1832">
            <v>142</v>
          </cell>
          <cell r="G1832">
            <v>75</v>
          </cell>
          <cell r="H1832">
            <v>184854</v>
          </cell>
          <cell r="I1832">
            <v>72216598</v>
          </cell>
          <cell r="J1832" t="str">
            <v>XF</v>
          </cell>
          <cell r="K1832" t="str">
            <v>CARLOS LEOPOLDO FONTALVO HERRERA</v>
          </cell>
          <cell r="L1832" t="str">
            <v>MENSUAL</v>
          </cell>
          <cell r="M1832">
            <v>43343</v>
          </cell>
          <cell r="N1832">
            <v>40984</v>
          </cell>
          <cell r="O1832" t="str">
            <v>EXF-VIVIENDEXF. CATEGORIA E, SINDIC_CGR, IPC</v>
          </cell>
          <cell r="P1832" t="str">
            <v>VI</v>
          </cell>
          <cell r="Q1832">
            <v>142</v>
          </cell>
          <cell r="R1832" t="str">
            <v>Barranquilla</v>
          </cell>
          <cell r="S1832" t="str">
            <v>EXF</v>
          </cell>
        </row>
        <row r="1833">
          <cell r="A1833">
            <v>10935</v>
          </cell>
          <cell r="B1833" t="str">
            <v>Activo</v>
          </cell>
          <cell r="C1833">
            <v>80014200</v>
          </cell>
          <cell r="D1833">
            <v>28066718.59</v>
          </cell>
          <cell r="E1833">
            <v>216</v>
          </cell>
          <cell r="F1833">
            <v>120</v>
          </cell>
          <cell r="G1833">
            <v>79</v>
          </cell>
          <cell r="H1833">
            <v>322230</v>
          </cell>
          <cell r="I1833">
            <v>36542507</v>
          </cell>
          <cell r="J1833" t="str">
            <v>FU</v>
          </cell>
          <cell r="K1833" t="str">
            <v>MARIA MATILDE RODRIGUEZ ORJUELA</v>
          </cell>
          <cell r="L1833" t="str">
            <v>MENSUAL</v>
          </cell>
          <cell r="M1833">
            <v>43496</v>
          </cell>
          <cell r="N1833">
            <v>41011</v>
          </cell>
          <cell r="O1833" t="str">
            <v>COMPRA CATEGORIA E, SINDIC_CGR, IPC</v>
          </cell>
          <cell r="P1833" t="str">
            <v>VI</v>
          </cell>
          <cell r="Q1833">
            <v>120</v>
          </cell>
          <cell r="R1833" t="str">
            <v>Santa Marta</v>
          </cell>
          <cell r="S1833" t="str">
            <v>CGR</v>
          </cell>
        </row>
        <row r="1834">
          <cell r="A1834">
            <v>10934</v>
          </cell>
          <cell r="B1834" t="str">
            <v>Activo</v>
          </cell>
          <cell r="C1834">
            <v>80014200</v>
          </cell>
          <cell r="D1834">
            <v>29294505.870000001</v>
          </cell>
          <cell r="E1834">
            <v>216</v>
          </cell>
          <cell r="F1834">
            <v>120</v>
          </cell>
          <cell r="G1834">
            <v>82</v>
          </cell>
          <cell r="H1834">
            <v>340230</v>
          </cell>
          <cell r="I1834">
            <v>51799627</v>
          </cell>
          <cell r="J1834" t="str">
            <v>FU</v>
          </cell>
          <cell r="K1834" t="str">
            <v>MARISOL GINA RIVEROS MORALES</v>
          </cell>
          <cell r="L1834" t="str">
            <v>MENSUAL</v>
          </cell>
          <cell r="M1834">
            <v>43465</v>
          </cell>
          <cell r="N1834">
            <v>40896</v>
          </cell>
          <cell r="O1834" t="str">
            <v>COMPRA CATEGORIA E, SINDIC_CGR, IPC</v>
          </cell>
          <cell r="P1834" t="str">
            <v>VI</v>
          </cell>
          <cell r="Q1834">
            <v>120</v>
          </cell>
          <cell r="R1834" t="str">
            <v>Bogota</v>
          </cell>
          <cell r="S1834" t="str">
            <v>CGR</v>
          </cell>
        </row>
        <row r="1835">
          <cell r="A1835">
            <v>10930</v>
          </cell>
          <cell r="B1835" t="str">
            <v>Activo</v>
          </cell>
          <cell r="C1835">
            <v>80014200</v>
          </cell>
          <cell r="D1835">
            <v>45365641.380000003</v>
          </cell>
          <cell r="E1835">
            <v>216</v>
          </cell>
          <cell r="F1835">
            <v>120</v>
          </cell>
          <cell r="G1835">
            <v>82</v>
          </cell>
          <cell r="H1835">
            <v>519210</v>
          </cell>
          <cell r="I1835">
            <v>38999955</v>
          </cell>
          <cell r="J1835" t="str">
            <v>PEN</v>
          </cell>
          <cell r="K1835" t="str">
            <v>MARYBEL OSORIO GALLO</v>
          </cell>
          <cell r="L1835" t="str">
            <v>MENSUAL</v>
          </cell>
          <cell r="M1835">
            <v>43465</v>
          </cell>
          <cell r="N1835">
            <v>40905</v>
          </cell>
          <cell r="O1835" t="str">
            <v>COMPRA CATEGORIA E, SINDIC_CGR, IPC</v>
          </cell>
          <cell r="P1835" t="str">
            <v>VI</v>
          </cell>
          <cell r="Q1835">
            <v>120</v>
          </cell>
          <cell r="R1835" t="str">
            <v>Bogota</v>
          </cell>
          <cell r="S1835" t="str">
            <v>CGR</v>
          </cell>
        </row>
        <row r="1836">
          <cell r="A1836">
            <v>10923</v>
          </cell>
          <cell r="B1836" t="str">
            <v>Activo</v>
          </cell>
          <cell r="C1836">
            <v>20000000</v>
          </cell>
          <cell r="D1836">
            <v>342589.72</v>
          </cell>
          <cell r="E1836">
            <v>72</v>
          </cell>
          <cell r="F1836">
            <v>803</v>
          </cell>
          <cell r="G1836">
            <v>71</v>
          </cell>
          <cell r="H1836">
            <v>343708</v>
          </cell>
          <cell r="I1836">
            <v>9251268</v>
          </cell>
          <cell r="J1836" t="str">
            <v>FU</v>
          </cell>
          <cell r="K1836" t="str">
            <v>Carlos Jesús González Afanador</v>
          </cell>
          <cell r="L1836" t="str">
            <v>MENSUAL</v>
          </cell>
          <cell r="M1836">
            <v>43465</v>
          </cell>
          <cell r="N1836">
            <v>41264</v>
          </cell>
          <cell r="O1836" t="str">
            <v>VEHICULO CATEGORIA C</v>
          </cell>
          <cell r="P1836" t="str">
            <v>VH</v>
          </cell>
          <cell r="Q1836">
            <v>803</v>
          </cell>
          <cell r="R1836" t="str">
            <v>Bogota</v>
          </cell>
          <cell r="S1836" t="str">
            <v>CGR</v>
          </cell>
        </row>
        <row r="1837">
          <cell r="A1837">
            <v>10912</v>
          </cell>
          <cell r="B1837" t="str">
            <v>Activo</v>
          </cell>
          <cell r="C1837">
            <v>80000000</v>
          </cell>
          <cell r="D1837">
            <v>27322327.190000001</v>
          </cell>
          <cell r="E1837">
            <v>216</v>
          </cell>
          <cell r="F1837">
            <v>120</v>
          </cell>
          <cell r="G1837">
            <v>71</v>
          </cell>
          <cell r="H1837">
            <v>303730</v>
          </cell>
          <cell r="I1837">
            <v>31900106</v>
          </cell>
          <cell r="J1837" t="str">
            <v>FU</v>
          </cell>
          <cell r="K1837" t="str">
            <v>LUZ IVETH MUNOZ BURBANO</v>
          </cell>
          <cell r="L1837" t="str">
            <v>MENSUAL</v>
          </cell>
          <cell r="M1837">
            <v>43465</v>
          </cell>
          <cell r="N1837">
            <v>41241</v>
          </cell>
          <cell r="O1837" t="str">
            <v>COMPRA CATEGORIA E, SINDIC_CGR, IPC</v>
          </cell>
          <cell r="P1837" t="str">
            <v>VI</v>
          </cell>
          <cell r="Q1837">
            <v>120</v>
          </cell>
          <cell r="R1837" t="str">
            <v>Cali</v>
          </cell>
          <cell r="S1837" t="str">
            <v>CGR</v>
          </cell>
        </row>
        <row r="1838">
          <cell r="A1838">
            <v>10910</v>
          </cell>
          <cell r="B1838" t="str">
            <v>Activo</v>
          </cell>
          <cell r="C1838">
            <v>80014200</v>
          </cell>
          <cell r="D1838">
            <v>26381871.699999999</v>
          </cell>
          <cell r="E1838">
            <v>216</v>
          </cell>
          <cell r="F1838">
            <v>120</v>
          </cell>
          <cell r="G1838">
            <v>159</v>
          </cell>
          <cell r="H1838">
            <v>567845</v>
          </cell>
          <cell r="I1838">
            <v>54253430</v>
          </cell>
          <cell r="J1838" t="str">
            <v>FU</v>
          </cell>
          <cell r="K1838" t="str">
            <v>FRANCISCA MORENO MOSQUERA</v>
          </cell>
          <cell r="L1838" t="str">
            <v>MENSUAL</v>
          </cell>
          <cell r="M1838">
            <v>43465</v>
          </cell>
          <cell r="N1838">
            <v>40905</v>
          </cell>
          <cell r="O1838" t="str">
            <v>COMPRA CATEGORIA E, SINDIC_CGR, IPC</v>
          </cell>
          <cell r="P1838" t="str">
            <v>VI</v>
          </cell>
          <cell r="Q1838">
            <v>120</v>
          </cell>
          <cell r="R1838" t="str">
            <v>Quibdo</v>
          </cell>
          <cell r="S1838" t="str">
            <v>CGR</v>
          </cell>
        </row>
        <row r="1839">
          <cell r="A1839">
            <v>10909</v>
          </cell>
          <cell r="B1839" t="str">
            <v>Activo</v>
          </cell>
          <cell r="C1839">
            <v>64397727</v>
          </cell>
          <cell r="D1839">
            <v>23562776.120000001</v>
          </cell>
          <cell r="E1839">
            <v>240</v>
          </cell>
          <cell r="F1839">
            <v>105</v>
          </cell>
          <cell r="G1839">
            <v>71</v>
          </cell>
          <cell r="H1839">
            <v>198956</v>
          </cell>
          <cell r="I1839">
            <v>51878561</v>
          </cell>
          <cell r="J1839" t="str">
            <v>FU</v>
          </cell>
          <cell r="K1839" t="str">
            <v>NURY GREY MONROY MARTINEZ</v>
          </cell>
          <cell r="L1839" t="str">
            <v>MENSUAL</v>
          </cell>
          <cell r="M1839">
            <v>43496</v>
          </cell>
          <cell r="N1839">
            <v>41269</v>
          </cell>
          <cell r="O1839" t="str">
            <v>COMPRA CATEGORIA B, IPC</v>
          </cell>
          <cell r="P1839" t="str">
            <v>VI</v>
          </cell>
          <cell r="Q1839">
            <v>105</v>
          </cell>
          <cell r="R1839" t="str">
            <v>Bogota</v>
          </cell>
          <cell r="S1839" t="str">
            <v>CGR</v>
          </cell>
        </row>
        <row r="1840">
          <cell r="A1840">
            <v>10907</v>
          </cell>
          <cell r="B1840" t="str">
            <v>Activo</v>
          </cell>
          <cell r="C1840">
            <v>80014200</v>
          </cell>
          <cell r="D1840">
            <v>31433036.52</v>
          </cell>
          <cell r="E1840">
            <v>216</v>
          </cell>
          <cell r="F1840">
            <v>120</v>
          </cell>
          <cell r="G1840">
            <v>82</v>
          </cell>
          <cell r="H1840">
            <v>364033</v>
          </cell>
          <cell r="I1840">
            <v>88222218</v>
          </cell>
          <cell r="J1840" t="str">
            <v>FU</v>
          </cell>
          <cell r="K1840" t="str">
            <v>JUAN CARLOS MONCADA LIZCANO</v>
          </cell>
          <cell r="L1840" t="str">
            <v>MENSUAL</v>
          </cell>
          <cell r="M1840">
            <v>43465</v>
          </cell>
          <cell r="N1840">
            <v>40883</v>
          </cell>
          <cell r="O1840" t="str">
            <v>COMPRA CATEGORIA E, SINDIC_CGR, IPC</v>
          </cell>
          <cell r="P1840" t="str">
            <v>VI</v>
          </cell>
          <cell r="Q1840">
            <v>120</v>
          </cell>
          <cell r="R1840" t="str">
            <v>Cucuta</v>
          </cell>
          <cell r="S1840" t="str">
            <v>CGR</v>
          </cell>
        </row>
        <row r="1841">
          <cell r="A1841">
            <v>10905</v>
          </cell>
          <cell r="B1841" t="str">
            <v>Activo</v>
          </cell>
          <cell r="C1841">
            <v>79826666</v>
          </cell>
          <cell r="D1841">
            <v>15782142.57</v>
          </cell>
          <cell r="E1841">
            <v>216</v>
          </cell>
          <cell r="F1841">
            <v>120</v>
          </cell>
          <cell r="G1841">
            <v>82</v>
          </cell>
          <cell r="H1841">
            <v>189755</v>
          </cell>
          <cell r="I1841">
            <v>55055418</v>
          </cell>
          <cell r="J1841" t="str">
            <v>FU</v>
          </cell>
          <cell r="K1841" t="str">
            <v>OLGA MARTINEZ PLAZA</v>
          </cell>
          <cell r="L1841" t="str">
            <v>MENSUAL</v>
          </cell>
          <cell r="M1841">
            <v>43465</v>
          </cell>
          <cell r="N1841">
            <v>40893</v>
          </cell>
          <cell r="O1841" t="str">
            <v>COMPRA CATEGORIA E, SINDIC_CGR, IPC</v>
          </cell>
          <cell r="P1841" t="str">
            <v>VI</v>
          </cell>
          <cell r="Q1841">
            <v>120</v>
          </cell>
          <cell r="R1841" t="str">
            <v>Neiva</v>
          </cell>
          <cell r="S1841" t="str">
            <v>CGR</v>
          </cell>
        </row>
        <row r="1842">
          <cell r="A1842">
            <v>10904</v>
          </cell>
          <cell r="B1842" t="str">
            <v>Activo</v>
          </cell>
          <cell r="C1842">
            <v>80014200</v>
          </cell>
          <cell r="D1842">
            <v>19982631.100000001</v>
          </cell>
          <cell r="E1842">
            <v>216</v>
          </cell>
          <cell r="F1842">
            <v>120</v>
          </cell>
          <cell r="G1842">
            <v>141</v>
          </cell>
          <cell r="H1842">
            <v>351523</v>
          </cell>
          <cell r="I1842">
            <v>51642508</v>
          </cell>
          <cell r="J1842" t="str">
            <v>PEN</v>
          </cell>
          <cell r="K1842" t="str">
            <v>IRMA JIMENEZ GAYON</v>
          </cell>
          <cell r="L1842" t="str">
            <v>MENSUAL</v>
          </cell>
          <cell r="M1842">
            <v>43465</v>
          </cell>
          <cell r="N1842">
            <v>40876</v>
          </cell>
          <cell r="O1842" t="str">
            <v>COMPRA CATEGORIA E, SINDIC_CGR, IPC</v>
          </cell>
          <cell r="P1842" t="str">
            <v>VI</v>
          </cell>
          <cell r="Q1842">
            <v>120</v>
          </cell>
          <cell r="R1842" t="str">
            <v>Fontibon</v>
          </cell>
          <cell r="S1842" t="str">
            <v>CGR</v>
          </cell>
        </row>
        <row r="1843">
          <cell r="A1843">
            <v>10902</v>
          </cell>
          <cell r="B1843" t="str">
            <v>Activo</v>
          </cell>
          <cell r="C1843">
            <v>80014200</v>
          </cell>
          <cell r="D1843">
            <v>42739933.060000002</v>
          </cell>
          <cell r="E1843">
            <v>216</v>
          </cell>
          <cell r="F1843">
            <v>142</v>
          </cell>
          <cell r="G1843">
            <v>77</v>
          </cell>
          <cell r="H1843">
            <v>570056</v>
          </cell>
          <cell r="I1843">
            <v>80057260</v>
          </cell>
          <cell r="J1843" t="str">
            <v>XF</v>
          </cell>
          <cell r="K1843" t="str">
            <v>EDGAR ANDRES GOMEZ PIÑEROS</v>
          </cell>
          <cell r="L1843" t="str">
            <v>MENSUAL</v>
          </cell>
          <cell r="M1843">
            <v>43434</v>
          </cell>
          <cell r="N1843">
            <v>41018</v>
          </cell>
          <cell r="O1843" t="str">
            <v>EXF-VIVIENDEXF. CATEGORIA E, SINDIC_CGR, IPC</v>
          </cell>
          <cell r="P1843" t="str">
            <v>VI</v>
          </cell>
          <cell r="Q1843">
            <v>142</v>
          </cell>
          <cell r="R1843" t="str">
            <v>Bogota</v>
          </cell>
          <cell r="S1843" t="str">
            <v>EXF</v>
          </cell>
        </row>
        <row r="1844">
          <cell r="A1844">
            <v>10900</v>
          </cell>
          <cell r="B1844" t="str">
            <v>Activo</v>
          </cell>
          <cell r="C1844">
            <v>80014200</v>
          </cell>
          <cell r="D1844">
            <v>28903508.620000001</v>
          </cell>
          <cell r="E1844">
            <v>216</v>
          </cell>
          <cell r="F1844">
            <v>120</v>
          </cell>
          <cell r="G1844">
            <v>80</v>
          </cell>
          <cell r="H1844">
            <v>332879</v>
          </cell>
          <cell r="I1844">
            <v>51630008</v>
          </cell>
          <cell r="J1844" t="str">
            <v>FU</v>
          </cell>
          <cell r="K1844" t="str">
            <v>FANNY DURAN DE DURAN</v>
          </cell>
          <cell r="L1844" t="str">
            <v>MENSUAL</v>
          </cell>
          <cell r="M1844">
            <v>43465</v>
          </cell>
          <cell r="N1844">
            <v>40956</v>
          </cell>
          <cell r="O1844" t="str">
            <v>COMPRA CATEGORIA E, SINDIC_CGR, IPC</v>
          </cell>
          <cell r="P1844" t="str">
            <v>VI</v>
          </cell>
          <cell r="Q1844">
            <v>120</v>
          </cell>
          <cell r="R1844" t="str">
            <v>Bogota</v>
          </cell>
          <cell r="S1844" t="str">
            <v>CGR</v>
          </cell>
        </row>
        <row r="1845">
          <cell r="A1845">
            <v>10896</v>
          </cell>
          <cell r="B1845" t="str">
            <v>Activo</v>
          </cell>
          <cell r="C1845">
            <v>79797980</v>
          </cell>
          <cell r="D1845">
            <v>25135538.530000001</v>
          </cell>
          <cell r="E1845">
            <v>216</v>
          </cell>
          <cell r="F1845">
            <v>120</v>
          </cell>
          <cell r="G1845">
            <v>82</v>
          </cell>
          <cell r="H1845">
            <v>293884</v>
          </cell>
          <cell r="I1845">
            <v>5135217</v>
          </cell>
          <cell r="J1845" t="str">
            <v>FU</v>
          </cell>
          <cell r="K1845" t="str">
            <v>JOSE JORGE CANALES MAESTRE</v>
          </cell>
          <cell r="L1845" t="str">
            <v>MENSUAL</v>
          </cell>
          <cell r="M1845">
            <v>43465</v>
          </cell>
          <cell r="N1845">
            <v>40897</v>
          </cell>
          <cell r="O1845" t="str">
            <v>COMPRA CATEGORIA E, SINDIC_CGR, IPC</v>
          </cell>
          <cell r="P1845" t="str">
            <v>VI</v>
          </cell>
          <cell r="Q1845">
            <v>120</v>
          </cell>
          <cell r="R1845" t="str">
            <v>Valledupar</v>
          </cell>
          <cell r="S1845" t="str">
            <v>CGR</v>
          </cell>
        </row>
        <row r="1846">
          <cell r="A1846">
            <v>10895</v>
          </cell>
          <cell r="B1846" t="str">
            <v>Activo</v>
          </cell>
          <cell r="C1846">
            <v>66586957</v>
          </cell>
          <cell r="D1846">
            <v>29893565.739999998</v>
          </cell>
          <cell r="E1846">
            <v>216</v>
          </cell>
          <cell r="F1846">
            <v>142</v>
          </cell>
          <cell r="G1846">
            <v>79</v>
          </cell>
          <cell r="H1846">
            <v>403272</v>
          </cell>
          <cell r="I1846">
            <v>74084579</v>
          </cell>
          <cell r="J1846" t="str">
            <v>XF</v>
          </cell>
          <cell r="K1846" t="str">
            <v>PEDRO JAVIER BARRERA VARELA</v>
          </cell>
          <cell r="L1846" t="str">
            <v>MENSUAL</v>
          </cell>
          <cell r="M1846">
            <v>43434</v>
          </cell>
          <cell r="N1846">
            <v>40956</v>
          </cell>
          <cell r="O1846" t="str">
            <v>EXF-VIVIENDEXF. CATEGORIA E, SINDIC_CGR, IPC</v>
          </cell>
          <cell r="P1846" t="str">
            <v>VI</v>
          </cell>
          <cell r="Q1846">
            <v>142</v>
          </cell>
          <cell r="R1846" t="str">
            <v>Cartagena</v>
          </cell>
          <cell r="S1846" t="str">
            <v>EXF</v>
          </cell>
        </row>
        <row r="1847">
          <cell r="A1847">
            <v>10867</v>
          </cell>
          <cell r="B1847" t="str">
            <v>Activo</v>
          </cell>
          <cell r="C1847">
            <v>80014200</v>
          </cell>
          <cell r="D1847">
            <v>15424452.199999999</v>
          </cell>
          <cell r="E1847">
            <v>216</v>
          </cell>
          <cell r="F1847">
            <v>120</v>
          </cell>
          <cell r="G1847">
            <v>82</v>
          </cell>
          <cell r="H1847">
            <v>185806</v>
          </cell>
          <cell r="I1847">
            <v>38258516</v>
          </cell>
          <cell r="J1847" t="str">
            <v>FU</v>
          </cell>
          <cell r="K1847" t="str">
            <v>ANA SILDEY VILLAMIL CAÑÓN</v>
          </cell>
          <cell r="L1847" t="str">
            <v>MENSUAL</v>
          </cell>
          <cell r="M1847">
            <v>43465</v>
          </cell>
          <cell r="N1847">
            <v>40899</v>
          </cell>
          <cell r="O1847" t="str">
            <v>COMPRA CATEGORIA E, SINDIC_CGR, IPC</v>
          </cell>
          <cell r="P1847" t="str">
            <v>VI</v>
          </cell>
          <cell r="Q1847">
            <v>120</v>
          </cell>
          <cell r="R1847" t="str">
            <v>Bogota</v>
          </cell>
          <cell r="S1847" t="str">
            <v>CGR</v>
          </cell>
        </row>
        <row r="1848">
          <cell r="A1848">
            <v>10865</v>
          </cell>
          <cell r="B1848" t="str">
            <v>Activo</v>
          </cell>
          <cell r="C1848">
            <v>80014200</v>
          </cell>
          <cell r="D1848">
            <v>23838029.329999998</v>
          </cell>
          <cell r="E1848">
            <v>216</v>
          </cell>
          <cell r="F1848">
            <v>120</v>
          </cell>
          <cell r="G1848">
            <v>82</v>
          </cell>
          <cell r="H1848">
            <v>279476</v>
          </cell>
          <cell r="I1848">
            <v>51872106</v>
          </cell>
          <cell r="J1848" t="str">
            <v>FU</v>
          </cell>
          <cell r="K1848" t="str">
            <v>Yaneth Muñoz Morales</v>
          </cell>
          <cell r="L1848" t="str">
            <v>MENSUAL</v>
          </cell>
          <cell r="M1848">
            <v>43465</v>
          </cell>
          <cell r="N1848">
            <v>40899</v>
          </cell>
          <cell r="O1848" t="str">
            <v>COMPRA CATEGORIA E, SINDIC_CGR, IPC</v>
          </cell>
          <cell r="P1848" t="str">
            <v>VI</v>
          </cell>
          <cell r="Q1848">
            <v>120</v>
          </cell>
          <cell r="R1848" t="str">
            <v>Fontibon</v>
          </cell>
          <cell r="S1848" t="str">
            <v>CGR</v>
          </cell>
        </row>
        <row r="1849">
          <cell r="A1849">
            <v>10863</v>
          </cell>
          <cell r="B1849" t="str">
            <v>Activo</v>
          </cell>
          <cell r="C1849">
            <v>80014200</v>
          </cell>
          <cell r="D1849">
            <v>28421461.079999998</v>
          </cell>
          <cell r="E1849">
            <v>216</v>
          </cell>
          <cell r="F1849">
            <v>142</v>
          </cell>
          <cell r="G1849">
            <v>81</v>
          </cell>
          <cell r="H1849">
            <v>388613</v>
          </cell>
          <cell r="I1849">
            <v>27090455</v>
          </cell>
          <cell r="J1849" t="str">
            <v>XF</v>
          </cell>
          <cell r="K1849" t="str">
            <v>LUCY DALILA HERNANDEZ BASTIDAS</v>
          </cell>
          <cell r="L1849" t="str">
            <v>MENSUAL</v>
          </cell>
          <cell r="M1849">
            <v>43434</v>
          </cell>
          <cell r="N1849">
            <v>40905</v>
          </cell>
          <cell r="O1849" t="str">
            <v>EXF-VIVIENDEXF. CATEGORIA E, SINDIC_CGR, IPC</v>
          </cell>
          <cell r="P1849" t="str">
            <v>VI</v>
          </cell>
          <cell r="Q1849">
            <v>142</v>
          </cell>
          <cell r="R1849" t="str">
            <v>Cali</v>
          </cell>
          <cell r="S1849" t="str">
            <v>EXF</v>
          </cell>
        </row>
        <row r="1850">
          <cell r="A1850">
            <v>10862</v>
          </cell>
          <cell r="B1850" t="str">
            <v>Activo</v>
          </cell>
          <cell r="C1850">
            <v>80014200</v>
          </cell>
          <cell r="D1850">
            <v>39519970.060000002</v>
          </cell>
          <cell r="E1850">
            <v>216</v>
          </cell>
          <cell r="F1850">
            <v>120</v>
          </cell>
          <cell r="G1850">
            <v>85</v>
          </cell>
          <cell r="H1850">
            <v>460517</v>
          </cell>
          <cell r="I1850">
            <v>72018866</v>
          </cell>
          <cell r="J1850" t="str">
            <v>FU</v>
          </cell>
          <cell r="K1850" t="str">
            <v>ADOLFO MARIO GOENAGA ESCOBAR</v>
          </cell>
          <cell r="L1850" t="str">
            <v>MENSUAL</v>
          </cell>
          <cell r="M1850">
            <v>43496</v>
          </cell>
          <cell r="N1850">
            <v>40847</v>
          </cell>
          <cell r="O1850" t="str">
            <v>COMPRA CATEGORIA E, SINDIC_CGR, IPC</v>
          </cell>
          <cell r="P1850" t="str">
            <v>VI</v>
          </cell>
          <cell r="Q1850">
            <v>120</v>
          </cell>
          <cell r="R1850" t="str">
            <v>Bogota</v>
          </cell>
          <cell r="S1850" t="str">
            <v>CGR</v>
          </cell>
        </row>
        <row r="1851">
          <cell r="A1851">
            <v>10861</v>
          </cell>
          <cell r="B1851" t="str">
            <v>Activo</v>
          </cell>
          <cell r="C1851">
            <v>80808081</v>
          </cell>
          <cell r="D1851">
            <v>31132004.940000001</v>
          </cell>
          <cell r="E1851">
            <v>240</v>
          </cell>
          <cell r="F1851">
            <v>110</v>
          </cell>
          <cell r="G1851">
            <v>83</v>
          </cell>
          <cell r="H1851">
            <v>307096</v>
          </cell>
          <cell r="I1851">
            <v>18494678</v>
          </cell>
          <cell r="J1851" t="str">
            <v>FU</v>
          </cell>
          <cell r="K1851" t="str">
            <v>GABRIEL JOVANY FERNANDEZ BROCHERO</v>
          </cell>
          <cell r="L1851" t="str">
            <v>MENSUAL</v>
          </cell>
          <cell r="M1851">
            <v>43496</v>
          </cell>
          <cell r="N1851">
            <v>40893</v>
          </cell>
          <cell r="O1851" t="str">
            <v>COMPRA CATEGORIA C, IPC</v>
          </cell>
          <cell r="P1851" t="str">
            <v>VI</v>
          </cell>
          <cell r="Q1851">
            <v>110</v>
          </cell>
          <cell r="R1851" t="str">
            <v>Armenia</v>
          </cell>
          <cell r="S1851" t="str">
            <v>CGR</v>
          </cell>
        </row>
        <row r="1852">
          <cell r="A1852">
            <v>10859</v>
          </cell>
          <cell r="B1852" t="str">
            <v>Activo</v>
          </cell>
          <cell r="C1852">
            <v>80014200</v>
          </cell>
          <cell r="D1852">
            <v>16117268.52</v>
          </cell>
          <cell r="E1852">
            <v>216</v>
          </cell>
          <cell r="F1852">
            <v>120</v>
          </cell>
          <cell r="G1852">
            <v>72</v>
          </cell>
          <cell r="H1852">
            <v>185670</v>
          </cell>
          <cell r="I1852">
            <v>79445130</v>
          </cell>
          <cell r="J1852" t="str">
            <v>FU</v>
          </cell>
          <cell r="K1852" t="str">
            <v>NELSON DIAZ RODRIGUEZ</v>
          </cell>
          <cell r="L1852" t="str">
            <v>MENSUAL</v>
          </cell>
          <cell r="M1852">
            <v>43465</v>
          </cell>
          <cell r="N1852">
            <v>41187</v>
          </cell>
          <cell r="O1852" t="str">
            <v>COMPRA CATEGORIA E, SINDIC_CGR, IPC</v>
          </cell>
          <cell r="P1852" t="str">
            <v>VI</v>
          </cell>
          <cell r="Q1852">
            <v>120</v>
          </cell>
          <cell r="R1852" t="str">
            <v>Villavicencio</v>
          </cell>
          <cell r="S1852" t="str">
            <v>CGR</v>
          </cell>
        </row>
        <row r="1853">
          <cell r="A1853">
            <v>10858</v>
          </cell>
          <cell r="B1853" t="str">
            <v>Activo</v>
          </cell>
          <cell r="C1853">
            <v>80014200</v>
          </cell>
          <cell r="D1853">
            <v>27848309.050000001</v>
          </cell>
          <cell r="E1853">
            <v>216</v>
          </cell>
          <cell r="F1853">
            <v>120</v>
          </cell>
          <cell r="G1853">
            <v>78</v>
          </cell>
          <cell r="H1853">
            <v>318445</v>
          </cell>
          <cell r="I1853">
            <v>51695937</v>
          </cell>
          <cell r="J1853" t="str">
            <v>FU</v>
          </cell>
          <cell r="K1853" t="str">
            <v>NUBIA ESTHER CASTAÑEDA GOMEZ</v>
          </cell>
          <cell r="L1853" t="str">
            <v>MENSUAL</v>
          </cell>
          <cell r="M1853">
            <v>43496</v>
          </cell>
          <cell r="N1853">
            <v>41058</v>
          </cell>
          <cell r="O1853" t="str">
            <v>COMPRA CATEGORIA E, SINDIC_CGR, IPC</v>
          </cell>
          <cell r="P1853" t="str">
            <v>VI</v>
          </cell>
          <cell r="Q1853">
            <v>120</v>
          </cell>
          <cell r="R1853" t="str">
            <v>Bogota</v>
          </cell>
          <cell r="S1853" t="str">
            <v>CGR</v>
          </cell>
        </row>
        <row r="1854">
          <cell r="A1854">
            <v>10857</v>
          </cell>
          <cell r="B1854" t="str">
            <v>Activo</v>
          </cell>
          <cell r="C1854">
            <v>60606061</v>
          </cell>
          <cell r="D1854">
            <v>11759855.119999999</v>
          </cell>
          <cell r="E1854">
            <v>216</v>
          </cell>
          <cell r="F1854">
            <v>120</v>
          </cell>
          <cell r="G1854">
            <v>76</v>
          </cell>
          <cell r="H1854">
            <v>138050</v>
          </cell>
          <cell r="I1854">
            <v>32742491</v>
          </cell>
          <cell r="J1854" t="str">
            <v>FU</v>
          </cell>
          <cell r="K1854" t="str">
            <v>LIDIA JUDITH BARCELÓ MENDOZA</v>
          </cell>
          <cell r="L1854" t="str">
            <v>MENSUAL</v>
          </cell>
          <cell r="M1854">
            <v>43465</v>
          </cell>
          <cell r="N1854">
            <v>41068</v>
          </cell>
          <cell r="O1854" t="str">
            <v>COMPRA CATEGORIA E, SINDIC_CGR, IPC</v>
          </cell>
          <cell r="P1854" t="str">
            <v>VI</v>
          </cell>
          <cell r="Q1854">
            <v>120</v>
          </cell>
          <cell r="R1854" t="str">
            <v>Bogota</v>
          </cell>
          <cell r="S1854" t="str">
            <v>CGR</v>
          </cell>
        </row>
        <row r="1855">
          <cell r="A1855">
            <v>10827</v>
          </cell>
          <cell r="B1855" t="str">
            <v>Activo</v>
          </cell>
          <cell r="C1855">
            <v>12400000</v>
          </cell>
          <cell r="D1855">
            <v>4365820.01</v>
          </cell>
          <cell r="E1855">
            <v>6</v>
          </cell>
          <cell r="F1855">
            <v>284</v>
          </cell>
          <cell r="G1855">
            <v>5</v>
          </cell>
          <cell r="H1855">
            <v>2295643</v>
          </cell>
          <cell r="I1855">
            <v>22578101</v>
          </cell>
          <cell r="J1855" t="str">
            <v>PEN</v>
          </cell>
          <cell r="K1855" t="str">
            <v>VERA EUGENIA BUTRON PALACIO</v>
          </cell>
          <cell r="L1855" t="str">
            <v>SEMESTRAL</v>
          </cell>
          <cell r="M1855">
            <v>41912</v>
          </cell>
          <cell r="N1855">
            <v>40793</v>
          </cell>
          <cell r="O1855" t="str">
            <v>CALAMIDAD CATEGORIA E</v>
          </cell>
          <cell r="P1855" t="str">
            <v>CA</v>
          </cell>
          <cell r="Q1855">
            <v>284</v>
          </cell>
          <cell r="R1855" t="str">
            <v>Puerto Colombia</v>
          </cell>
          <cell r="S1855" t="str">
            <v>CGR</v>
          </cell>
        </row>
        <row r="1856">
          <cell r="A1856">
            <v>10790</v>
          </cell>
          <cell r="B1856" t="str">
            <v>Activo</v>
          </cell>
          <cell r="C1856">
            <v>80014200</v>
          </cell>
          <cell r="D1856">
            <v>27905410.5</v>
          </cell>
          <cell r="E1856">
            <v>216</v>
          </cell>
          <cell r="F1856">
            <v>120</v>
          </cell>
          <cell r="G1856">
            <v>83</v>
          </cell>
          <cell r="H1856">
            <v>326239</v>
          </cell>
          <cell r="I1856">
            <v>22485121</v>
          </cell>
          <cell r="J1856" t="str">
            <v>FU</v>
          </cell>
          <cell r="K1856" t="str">
            <v>MARTHA L PADILLA CONSUEGRA</v>
          </cell>
          <cell r="L1856" t="str">
            <v>MENSUAL</v>
          </cell>
          <cell r="M1856">
            <v>43465</v>
          </cell>
          <cell r="N1856">
            <v>40864</v>
          </cell>
          <cell r="O1856" t="str">
            <v>COMPRA CATEGORIA E, SINDIC_CGR, IPC</v>
          </cell>
          <cell r="P1856" t="str">
            <v>VI</v>
          </cell>
          <cell r="Q1856">
            <v>120</v>
          </cell>
          <cell r="R1856" t="str">
            <v>Barranquilla</v>
          </cell>
          <cell r="S1856" t="str">
            <v>CGR</v>
          </cell>
        </row>
        <row r="1857">
          <cell r="A1857">
            <v>10789</v>
          </cell>
          <cell r="B1857" t="str">
            <v>Activo</v>
          </cell>
          <cell r="C1857">
            <v>80014200</v>
          </cell>
          <cell r="D1857">
            <v>13283875.140000001</v>
          </cell>
          <cell r="E1857">
            <v>216</v>
          </cell>
          <cell r="F1857">
            <v>120</v>
          </cell>
          <cell r="G1857">
            <v>82</v>
          </cell>
          <cell r="H1857">
            <v>161978</v>
          </cell>
          <cell r="I1857">
            <v>37940656</v>
          </cell>
          <cell r="J1857" t="str">
            <v>FU</v>
          </cell>
          <cell r="K1857" t="str">
            <v>CARMEN LUCERO RUIZ CAMACHO</v>
          </cell>
          <cell r="L1857" t="str">
            <v>MENSUAL</v>
          </cell>
          <cell r="M1857">
            <v>43465</v>
          </cell>
          <cell r="N1857">
            <v>40893</v>
          </cell>
          <cell r="O1857" t="str">
            <v>COMPRA CATEGORIA E, SINDIC_CGR, IPC</v>
          </cell>
          <cell r="P1857" t="str">
            <v>VI</v>
          </cell>
          <cell r="Q1857">
            <v>120</v>
          </cell>
          <cell r="R1857" t="str">
            <v>Bogota</v>
          </cell>
          <cell r="S1857" t="str">
            <v>CGR</v>
          </cell>
        </row>
        <row r="1858">
          <cell r="A1858">
            <v>10788</v>
          </cell>
          <cell r="B1858" t="str">
            <v>Activo</v>
          </cell>
          <cell r="C1858">
            <v>53535354</v>
          </cell>
          <cell r="D1858">
            <v>17672557.289999999</v>
          </cell>
          <cell r="E1858">
            <v>240</v>
          </cell>
          <cell r="F1858">
            <v>105</v>
          </cell>
          <cell r="G1858">
            <v>169</v>
          </cell>
          <cell r="H1858">
            <v>292807</v>
          </cell>
          <cell r="I1858">
            <v>35416463</v>
          </cell>
          <cell r="J1858" t="str">
            <v>FU</v>
          </cell>
          <cell r="K1858" t="str">
            <v>AURA IDALI ALVARADO POVEDA</v>
          </cell>
          <cell r="L1858" t="str">
            <v>MENSUAL</v>
          </cell>
          <cell r="M1858">
            <v>43465</v>
          </cell>
          <cell r="N1858">
            <v>40877</v>
          </cell>
          <cell r="O1858" t="str">
            <v>COMPRA CATEGORIA B, IPC</v>
          </cell>
          <cell r="P1858" t="str">
            <v>VI</v>
          </cell>
          <cell r="Q1858">
            <v>105</v>
          </cell>
          <cell r="R1858" t="str">
            <v>Zipaquira</v>
          </cell>
          <cell r="S1858" t="str">
            <v>CGR</v>
          </cell>
        </row>
        <row r="1859">
          <cell r="A1859">
            <v>10787</v>
          </cell>
          <cell r="B1859" t="str">
            <v>Activo</v>
          </cell>
          <cell r="C1859">
            <v>80014200</v>
          </cell>
          <cell r="D1859">
            <v>29939369.920000002</v>
          </cell>
          <cell r="E1859">
            <v>216</v>
          </cell>
          <cell r="F1859">
            <v>120</v>
          </cell>
          <cell r="G1859">
            <v>74</v>
          </cell>
          <cell r="H1859">
            <v>335560</v>
          </cell>
          <cell r="I1859">
            <v>22543201</v>
          </cell>
          <cell r="J1859" t="str">
            <v>FU</v>
          </cell>
          <cell r="K1859" t="str">
            <v>BETTY DE JESUS EGEA QUANT</v>
          </cell>
          <cell r="L1859" t="str">
            <v>MENSUAL</v>
          </cell>
          <cell r="M1859">
            <v>43465</v>
          </cell>
          <cell r="N1859">
            <v>41149</v>
          </cell>
          <cell r="O1859" t="str">
            <v>COMPRA CATEGORIA E, SINDIC_CGR, IPC</v>
          </cell>
          <cell r="P1859" t="str">
            <v>VI</v>
          </cell>
          <cell r="Q1859">
            <v>120</v>
          </cell>
          <cell r="R1859" t="str">
            <v>Palmar De Varela</v>
          </cell>
          <cell r="S1859" t="str">
            <v>CGR</v>
          </cell>
        </row>
        <row r="1860">
          <cell r="A1860">
            <v>10786</v>
          </cell>
          <cell r="B1860" t="str">
            <v>Activo</v>
          </cell>
          <cell r="C1860">
            <v>80014200</v>
          </cell>
          <cell r="D1860">
            <v>23860827.59</v>
          </cell>
          <cell r="E1860">
            <v>216</v>
          </cell>
          <cell r="F1860">
            <v>120</v>
          </cell>
          <cell r="G1860">
            <v>84</v>
          </cell>
          <cell r="H1860">
            <v>282280</v>
          </cell>
          <cell r="I1860">
            <v>12535976</v>
          </cell>
          <cell r="J1860" t="str">
            <v>FU</v>
          </cell>
          <cell r="K1860" t="str">
            <v>Carlos Cesar Ortega Ospino</v>
          </cell>
          <cell r="L1860" t="str">
            <v>MENSUAL</v>
          </cell>
          <cell r="M1860">
            <v>43465</v>
          </cell>
          <cell r="N1860">
            <v>40822</v>
          </cell>
          <cell r="O1860" t="str">
            <v>COMPRA CATEGORIA E, SINDIC_CGR, IPC</v>
          </cell>
          <cell r="P1860" t="str">
            <v>VI</v>
          </cell>
          <cell r="Q1860">
            <v>120</v>
          </cell>
          <cell r="R1860" t="str">
            <v>Barranquilla</v>
          </cell>
          <cell r="S1860" t="str">
            <v>CGR</v>
          </cell>
        </row>
        <row r="1861">
          <cell r="A1861">
            <v>10785</v>
          </cell>
          <cell r="B1861" t="str">
            <v>Activo</v>
          </cell>
          <cell r="C1861">
            <v>80014200</v>
          </cell>
          <cell r="D1861">
            <v>15904464.82</v>
          </cell>
          <cell r="E1861">
            <v>216</v>
          </cell>
          <cell r="F1861">
            <v>120</v>
          </cell>
          <cell r="G1861">
            <v>80</v>
          </cell>
          <cell r="H1861">
            <v>189503</v>
          </cell>
          <cell r="I1861">
            <v>39530402</v>
          </cell>
          <cell r="J1861" t="str">
            <v>FU</v>
          </cell>
          <cell r="K1861" t="str">
            <v>TULIA BEATRIZ RAMOS PINILLA</v>
          </cell>
          <cell r="L1861" t="str">
            <v>MENSUAL</v>
          </cell>
          <cell r="M1861">
            <v>43465</v>
          </cell>
          <cell r="N1861">
            <v>40968</v>
          </cell>
          <cell r="O1861" t="str">
            <v>COMPRA CATEGORIA E, SINDIC_CGR, IPC</v>
          </cell>
          <cell r="P1861" t="str">
            <v>VI</v>
          </cell>
          <cell r="Q1861">
            <v>120</v>
          </cell>
          <cell r="R1861" t="str">
            <v>Bogota</v>
          </cell>
          <cell r="S1861" t="str">
            <v>CGR</v>
          </cell>
        </row>
        <row r="1862">
          <cell r="A1862">
            <v>10784</v>
          </cell>
          <cell r="B1862" t="str">
            <v>Activo</v>
          </cell>
          <cell r="C1862">
            <v>80014200</v>
          </cell>
          <cell r="D1862">
            <v>23893001.640000001</v>
          </cell>
          <cell r="E1862">
            <v>216</v>
          </cell>
          <cell r="F1862">
            <v>120</v>
          </cell>
          <cell r="G1862">
            <v>83</v>
          </cell>
          <cell r="H1862">
            <v>281360</v>
          </cell>
          <cell r="I1862">
            <v>22472518</v>
          </cell>
          <cell r="J1862" t="str">
            <v>FU</v>
          </cell>
          <cell r="K1862" t="str">
            <v>ALICIA DE LAS  MERCEDES TEJEDA ROJANO</v>
          </cell>
          <cell r="L1862" t="str">
            <v>MENSUAL</v>
          </cell>
          <cell r="M1862">
            <v>43496</v>
          </cell>
          <cell r="N1862">
            <v>40905</v>
          </cell>
          <cell r="O1862" t="str">
            <v>COMPRA CATEGORIA E, SINDIC_CGR, IPC</v>
          </cell>
          <cell r="P1862" t="str">
            <v>VI</v>
          </cell>
          <cell r="Q1862">
            <v>120</v>
          </cell>
          <cell r="R1862" t="str">
            <v>Riohacha</v>
          </cell>
          <cell r="S1862" t="str">
            <v>CGR</v>
          </cell>
        </row>
        <row r="1863">
          <cell r="A1863">
            <v>10783</v>
          </cell>
          <cell r="B1863" t="str">
            <v>Activo</v>
          </cell>
          <cell r="C1863">
            <v>80014200</v>
          </cell>
          <cell r="D1863">
            <v>18515056.809999999</v>
          </cell>
          <cell r="E1863">
            <v>216</v>
          </cell>
          <cell r="F1863">
            <v>120</v>
          </cell>
          <cell r="G1863">
            <v>82</v>
          </cell>
          <cell r="H1863">
            <v>220218</v>
          </cell>
          <cell r="I1863">
            <v>51836434</v>
          </cell>
          <cell r="J1863" t="str">
            <v>FU</v>
          </cell>
          <cell r="K1863" t="str">
            <v>diana patricia baron castillo</v>
          </cell>
          <cell r="L1863" t="str">
            <v>MENSUAL</v>
          </cell>
          <cell r="M1863">
            <v>43465</v>
          </cell>
          <cell r="N1863">
            <v>40899</v>
          </cell>
          <cell r="O1863" t="str">
            <v>COMPRA CATEGORIA E, SINDIC_CGR, IPC</v>
          </cell>
          <cell r="P1863" t="str">
            <v>VI</v>
          </cell>
          <cell r="Q1863">
            <v>120</v>
          </cell>
          <cell r="R1863" t="str">
            <v>Mosquera</v>
          </cell>
          <cell r="S1863" t="str">
            <v>CGR</v>
          </cell>
        </row>
        <row r="1864">
          <cell r="A1864">
            <v>10734</v>
          </cell>
          <cell r="B1864" t="str">
            <v>Activo</v>
          </cell>
          <cell r="C1864">
            <v>80014200</v>
          </cell>
          <cell r="D1864">
            <v>18975242.670000002</v>
          </cell>
          <cell r="E1864">
            <v>216</v>
          </cell>
          <cell r="F1864">
            <v>120</v>
          </cell>
          <cell r="G1864">
            <v>125</v>
          </cell>
          <cell r="H1864">
            <v>289768</v>
          </cell>
          <cell r="I1864">
            <v>74754353</v>
          </cell>
          <cell r="J1864" t="str">
            <v>FU</v>
          </cell>
          <cell r="K1864" t="str">
            <v>RUBEN DARIO PERILLA CARDENAS</v>
          </cell>
          <cell r="L1864" t="str">
            <v>MENSUAL</v>
          </cell>
          <cell r="M1864">
            <v>43465</v>
          </cell>
          <cell r="N1864">
            <v>40863</v>
          </cell>
          <cell r="O1864" t="str">
            <v>COMPRA CATEGORIA E, SINDIC_CGR, IPC</v>
          </cell>
          <cell r="P1864" t="str">
            <v>VI</v>
          </cell>
          <cell r="Q1864">
            <v>120</v>
          </cell>
          <cell r="R1864" t="str">
            <v>Tunja</v>
          </cell>
          <cell r="S1864" t="str">
            <v>CGR</v>
          </cell>
        </row>
        <row r="1865">
          <cell r="A1865">
            <v>10732</v>
          </cell>
          <cell r="B1865" t="str">
            <v>Activo</v>
          </cell>
          <cell r="C1865">
            <v>84593880</v>
          </cell>
          <cell r="D1865">
            <v>30332304.809999999</v>
          </cell>
          <cell r="E1865">
            <v>240</v>
          </cell>
          <cell r="F1865">
            <v>110</v>
          </cell>
          <cell r="G1865">
            <v>82</v>
          </cell>
          <cell r="H1865">
            <v>299078</v>
          </cell>
          <cell r="I1865">
            <v>51799347</v>
          </cell>
          <cell r="J1865" t="str">
            <v>FU</v>
          </cell>
          <cell r="K1865" t="str">
            <v>Margarita Sofia Rico Ariza</v>
          </cell>
          <cell r="L1865" t="str">
            <v>MENSUAL</v>
          </cell>
          <cell r="M1865">
            <v>43465</v>
          </cell>
          <cell r="N1865">
            <v>40893</v>
          </cell>
          <cell r="O1865" t="str">
            <v>COMPRA CATEGORIA C, IPC</v>
          </cell>
          <cell r="P1865" t="str">
            <v>VI</v>
          </cell>
          <cell r="Q1865">
            <v>110</v>
          </cell>
          <cell r="R1865" t="str">
            <v>Bogota</v>
          </cell>
          <cell r="S1865" t="str">
            <v>CGR</v>
          </cell>
        </row>
        <row r="1866">
          <cell r="A1866">
            <v>10728</v>
          </cell>
          <cell r="B1866" t="str">
            <v>Activo</v>
          </cell>
          <cell r="C1866">
            <v>70707071</v>
          </cell>
          <cell r="D1866">
            <v>21138664.460000001</v>
          </cell>
          <cell r="E1866">
            <v>216</v>
          </cell>
          <cell r="F1866">
            <v>120</v>
          </cell>
          <cell r="G1866">
            <v>154</v>
          </cell>
          <cell r="H1866">
            <v>426486</v>
          </cell>
          <cell r="I1866">
            <v>34549984</v>
          </cell>
          <cell r="J1866" t="str">
            <v>FU</v>
          </cell>
          <cell r="K1866" t="str">
            <v>LILIANA EUGENIA HURTADO PAREDES</v>
          </cell>
          <cell r="L1866" t="str">
            <v>MENSUAL</v>
          </cell>
          <cell r="M1866">
            <v>43465</v>
          </cell>
          <cell r="N1866">
            <v>40785</v>
          </cell>
          <cell r="O1866" t="str">
            <v>COMPRA CATEGORIA E, SINDIC_CGR, IPC</v>
          </cell>
          <cell r="P1866" t="str">
            <v>VI</v>
          </cell>
          <cell r="Q1866">
            <v>120</v>
          </cell>
          <cell r="R1866" t="str">
            <v>Bogota</v>
          </cell>
          <cell r="S1866" t="str">
            <v>CGR</v>
          </cell>
        </row>
        <row r="1867">
          <cell r="A1867">
            <v>10727</v>
          </cell>
          <cell r="B1867" t="str">
            <v>Activo</v>
          </cell>
          <cell r="C1867">
            <v>84593880</v>
          </cell>
          <cell r="D1867">
            <v>35864165.770000003</v>
          </cell>
          <cell r="E1867">
            <v>240</v>
          </cell>
          <cell r="F1867">
            <v>110</v>
          </cell>
          <cell r="G1867">
            <v>86</v>
          </cell>
          <cell r="H1867">
            <v>356493</v>
          </cell>
          <cell r="I1867">
            <v>63435247</v>
          </cell>
          <cell r="J1867" t="str">
            <v>FU</v>
          </cell>
          <cell r="K1867" t="str">
            <v>concepcion serrano cadena</v>
          </cell>
          <cell r="L1867" t="str">
            <v>MENSUAL</v>
          </cell>
          <cell r="M1867">
            <v>43465</v>
          </cell>
          <cell r="N1867">
            <v>40786</v>
          </cell>
          <cell r="O1867" t="str">
            <v>COMPRA CATEGORIA C, IPC</v>
          </cell>
          <cell r="P1867" t="str">
            <v>VI</v>
          </cell>
          <cell r="Q1867">
            <v>110</v>
          </cell>
          <cell r="R1867" t="str">
            <v>Bogota</v>
          </cell>
          <cell r="S1867" t="str">
            <v>CGR</v>
          </cell>
        </row>
        <row r="1868">
          <cell r="A1868">
            <v>10725</v>
          </cell>
          <cell r="B1868" t="str">
            <v>Activo</v>
          </cell>
          <cell r="C1868">
            <v>80014200</v>
          </cell>
          <cell r="D1868">
            <v>25719894.109999999</v>
          </cell>
          <cell r="E1868">
            <v>216</v>
          </cell>
          <cell r="F1868">
            <v>120</v>
          </cell>
          <cell r="G1868">
            <v>83</v>
          </cell>
          <cell r="H1868">
            <v>301796</v>
          </cell>
          <cell r="I1868">
            <v>45692418</v>
          </cell>
          <cell r="J1868" t="str">
            <v>FU</v>
          </cell>
          <cell r="K1868" t="str">
            <v>ORO YERAIDA ISABEL TOBON DE</v>
          </cell>
          <cell r="L1868" t="str">
            <v>MENSUAL</v>
          </cell>
          <cell r="M1868">
            <v>43465</v>
          </cell>
          <cell r="N1868">
            <v>40876</v>
          </cell>
          <cell r="O1868" t="str">
            <v>COMPRA CATEGORIA E, SINDIC_CGR, IPC</v>
          </cell>
          <cell r="P1868" t="str">
            <v>VI</v>
          </cell>
          <cell r="Q1868">
            <v>120</v>
          </cell>
          <cell r="R1868" t="str">
            <v>Cartagena</v>
          </cell>
          <cell r="S1868" t="str">
            <v>CGR</v>
          </cell>
        </row>
        <row r="1869">
          <cell r="A1869">
            <v>10724</v>
          </cell>
          <cell r="B1869" t="str">
            <v>Activo</v>
          </cell>
          <cell r="C1869">
            <v>80014200</v>
          </cell>
          <cell r="D1869">
            <v>25489836.32</v>
          </cell>
          <cell r="E1869">
            <v>216</v>
          </cell>
          <cell r="F1869">
            <v>120</v>
          </cell>
          <cell r="G1869">
            <v>80</v>
          </cell>
          <cell r="H1869">
            <v>295227</v>
          </cell>
          <cell r="I1869">
            <v>30336154</v>
          </cell>
          <cell r="J1869" t="str">
            <v>FU</v>
          </cell>
          <cell r="K1869" t="str">
            <v>Lina María Zuluaga Restrepo</v>
          </cell>
          <cell r="L1869" t="str">
            <v>MENSUAL</v>
          </cell>
          <cell r="M1869">
            <v>43465</v>
          </cell>
          <cell r="N1869">
            <v>40956</v>
          </cell>
          <cell r="O1869" t="str">
            <v>COMPRA CATEGORIA E, SINDIC_CGR, IPC</v>
          </cell>
          <cell r="P1869" t="str">
            <v>VI</v>
          </cell>
          <cell r="Q1869">
            <v>120</v>
          </cell>
          <cell r="R1869" t="str">
            <v>Manizales</v>
          </cell>
          <cell r="S1869" t="str">
            <v>CGR</v>
          </cell>
        </row>
        <row r="1870">
          <cell r="A1870">
            <v>10723</v>
          </cell>
          <cell r="B1870" t="str">
            <v>Activo</v>
          </cell>
          <cell r="C1870">
            <v>80014200</v>
          </cell>
          <cell r="D1870">
            <v>28969245.899999999</v>
          </cell>
          <cell r="E1870">
            <v>216</v>
          </cell>
          <cell r="F1870">
            <v>120</v>
          </cell>
          <cell r="G1870">
            <v>143</v>
          </cell>
          <cell r="H1870">
            <v>511966</v>
          </cell>
          <cell r="I1870">
            <v>52365624</v>
          </cell>
          <cell r="J1870" t="str">
            <v>FU</v>
          </cell>
          <cell r="K1870" t="str">
            <v>DIANA YISED QUESADA ALVIS</v>
          </cell>
          <cell r="L1870" t="str">
            <v>MENSUAL</v>
          </cell>
          <cell r="M1870">
            <v>43465</v>
          </cell>
          <cell r="N1870">
            <v>40896</v>
          </cell>
          <cell r="O1870" t="str">
            <v>COMPRA CATEGORIA E, SINDIC_CGR, IPC</v>
          </cell>
          <cell r="P1870" t="str">
            <v>VI</v>
          </cell>
          <cell r="Q1870">
            <v>120</v>
          </cell>
          <cell r="R1870" t="str">
            <v>Suba</v>
          </cell>
          <cell r="S1870" t="str">
            <v>CGR</v>
          </cell>
        </row>
        <row r="1871">
          <cell r="A1871">
            <v>10689</v>
          </cell>
          <cell r="B1871" t="str">
            <v>Activo</v>
          </cell>
          <cell r="C1871">
            <v>93081330</v>
          </cell>
          <cell r="D1871">
            <v>32814139.280000001</v>
          </cell>
          <cell r="E1871">
            <v>216</v>
          </cell>
          <cell r="F1871">
            <v>120</v>
          </cell>
          <cell r="G1871">
            <v>120</v>
          </cell>
          <cell r="H1871">
            <v>474822</v>
          </cell>
          <cell r="I1871">
            <v>52550669</v>
          </cell>
          <cell r="J1871" t="str">
            <v>FU</v>
          </cell>
          <cell r="K1871" t="str">
            <v>BLANCA MARIA GONZALEZ ALDANA</v>
          </cell>
          <cell r="L1871" t="str">
            <v>MENSUAL</v>
          </cell>
          <cell r="M1871">
            <v>43465</v>
          </cell>
          <cell r="N1871">
            <v>40732</v>
          </cell>
          <cell r="O1871" t="str">
            <v>COMPRA CATEGORIA E, SINDIC_CGR, IPC</v>
          </cell>
          <cell r="P1871" t="str">
            <v>VI</v>
          </cell>
          <cell r="Q1871">
            <v>120</v>
          </cell>
          <cell r="R1871" t="str">
            <v>Bogota</v>
          </cell>
          <cell r="S1871" t="str">
            <v>CGR</v>
          </cell>
        </row>
        <row r="1872">
          <cell r="A1872">
            <v>10687</v>
          </cell>
          <cell r="B1872" t="str">
            <v>Activo</v>
          </cell>
          <cell r="C1872">
            <v>88045020</v>
          </cell>
          <cell r="D1872">
            <v>28266168.100000001</v>
          </cell>
          <cell r="E1872">
            <v>216</v>
          </cell>
          <cell r="F1872">
            <v>120</v>
          </cell>
          <cell r="G1872">
            <v>150</v>
          </cell>
          <cell r="H1872">
            <v>541831</v>
          </cell>
          <cell r="I1872">
            <v>39755177</v>
          </cell>
          <cell r="J1872" t="str">
            <v>FU</v>
          </cell>
          <cell r="K1872" t="str">
            <v>Luz Adriana Martinez Bejarano</v>
          </cell>
          <cell r="L1872" t="str">
            <v>MENSUAL</v>
          </cell>
          <cell r="M1872">
            <v>43465</v>
          </cell>
          <cell r="N1872">
            <v>40774</v>
          </cell>
          <cell r="O1872" t="str">
            <v>COMPRA CATEGORIA E, SINDIC_CGR, IPC</v>
          </cell>
          <cell r="P1872" t="str">
            <v>VI</v>
          </cell>
          <cell r="Q1872">
            <v>120</v>
          </cell>
          <cell r="R1872" t="str">
            <v>Fontibon</v>
          </cell>
          <cell r="S1872" t="str">
            <v>CGR</v>
          </cell>
        </row>
        <row r="1873">
          <cell r="A1873">
            <v>10685</v>
          </cell>
          <cell r="B1873" t="str">
            <v>Activo</v>
          </cell>
          <cell r="C1873">
            <v>93081330</v>
          </cell>
          <cell r="D1873">
            <v>32535511.800000001</v>
          </cell>
          <cell r="E1873">
            <v>216</v>
          </cell>
          <cell r="F1873">
            <v>120</v>
          </cell>
          <cell r="G1873">
            <v>84</v>
          </cell>
          <cell r="H1873">
            <v>382090</v>
          </cell>
          <cell r="I1873">
            <v>79389777</v>
          </cell>
          <cell r="J1873" t="str">
            <v>FU</v>
          </cell>
          <cell r="K1873" t="str">
            <v>JUAN CARLOS MEDRANO SANABRIA</v>
          </cell>
          <cell r="L1873" t="str">
            <v>MENSUAL</v>
          </cell>
          <cell r="M1873">
            <v>43465</v>
          </cell>
          <cell r="N1873">
            <v>40841</v>
          </cell>
          <cell r="O1873" t="str">
            <v>COMPRA CATEGORIA E, SINDIC_CGR, IPC</v>
          </cell>
          <cell r="P1873" t="str">
            <v>VI</v>
          </cell>
          <cell r="Q1873">
            <v>120</v>
          </cell>
          <cell r="R1873" t="str">
            <v>Bogota</v>
          </cell>
          <cell r="S1873" t="str">
            <v>CGR</v>
          </cell>
        </row>
        <row r="1874">
          <cell r="A1874">
            <v>10683</v>
          </cell>
          <cell r="B1874" t="str">
            <v>Activo</v>
          </cell>
          <cell r="C1874">
            <v>90909091</v>
          </cell>
          <cell r="D1874">
            <v>17315256.800000001</v>
          </cell>
          <cell r="E1874">
            <v>216</v>
          </cell>
          <cell r="F1874">
            <v>120</v>
          </cell>
          <cell r="G1874">
            <v>188</v>
          </cell>
          <cell r="H1874">
            <v>693384</v>
          </cell>
          <cell r="I1874">
            <v>79428291</v>
          </cell>
          <cell r="J1874" t="str">
            <v>FU</v>
          </cell>
          <cell r="K1874" t="str">
            <v>JAMES ARNULFO QUINTERO LARA</v>
          </cell>
          <cell r="L1874" t="str">
            <v>MENSUAL</v>
          </cell>
          <cell r="M1874">
            <v>43496</v>
          </cell>
          <cell r="N1874">
            <v>40836</v>
          </cell>
          <cell r="O1874" t="str">
            <v>COMPRA CATEGORIA E, SINDIC_CGR, IPC</v>
          </cell>
          <cell r="P1874" t="str">
            <v>VI</v>
          </cell>
          <cell r="Q1874">
            <v>120</v>
          </cell>
          <cell r="R1874" t="str">
            <v>Bogota</v>
          </cell>
          <cell r="S1874" t="str">
            <v>CGR</v>
          </cell>
        </row>
        <row r="1875">
          <cell r="A1875">
            <v>10681</v>
          </cell>
          <cell r="B1875" t="str">
            <v>Activo</v>
          </cell>
          <cell r="C1875">
            <v>93081330</v>
          </cell>
          <cell r="D1875">
            <v>29611036.129999999</v>
          </cell>
          <cell r="E1875">
            <v>216</v>
          </cell>
          <cell r="F1875">
            <v>120</v>
          </cell>
          <cell r="G1875">
            <v>80</v>
          </cell>
          <cell r="H1875">
            <v>342988</v>
          </cell>
          <cell r="I1875">
            <v>32729192</v>
          </cell>
          <cell r="J1875" t="str">
            <v>FU</v>
          </cell>
          <cell r="K1875" t="str">
            <v>maria del carmen muñón rojas</v>
          </cell>
          <cell r="L1875" t="str">
            <v>MENSUAL</v>
          </cell>
          <cell r="M1875">
            <v>43465</v>
          </cell>
          <cell r="N1875">
            <v>40968</v>
          </cell>
          <cell r="O1875" t="str">
            <v>COMPRA CATEGORIA E, SINDIC_CGR, IPC</v>
          </cell>
          <cell r="P1875" t="str">
            <v>VI</v>
          </cell>
          <cell r="Q1875">
            <v>120</v>
          </cell>
          <cell r="R1875" t="str">
            <v>Riohacha</v>
          </cell>
          <cell r="S1875" t="str">
            <v>CGR</v>
          </cell>
        </row>
        <row r="1876">
          <cell r="A1876">
            <v>10679</v>
          </cell>
          <cell r="B1876" t="str">
            <v>Activo</v>
          </cell>
          <cell r="C1876">
            <v>78980607</v>
          </cell>
          <cell r="D1876">
            <v>12231598.779999999</v>
          </cell>
          <cell r="E1876">
            <v>216</v>
          </cell>
          <cell r="F1876">
            <v>139</v>
          </cell>
          <cell r="G1876">
            <v>198</v>
          </cell>
          <cell r="H1876">
            <v>760037</v>
          </cell>
          <cell r="I1876">
            <v>63510603</v>
          </cell>
          <cell r="J1876" t="str">
            <v>XF</v>
          </cell>
          <cell r="K1876" t="str">
            <v>SANDRA LILIANA ARENAS PEREZ</v>
          </cell>
          <cell r="L1876" t="str">
            <v>MENSUAL</v>
          </cell>
          <cell r="M1876">
            <v>43465</v>
          </cell>
          <cell r="N1876">
            <v>40876</v>
          </cell>
          <cell r="O1876" t="str">
            <v>EX-FUNCIONARIO CATEGORIA E</v>
          </cell>
          <cell r="P1876" t="str">
            <v>VI</v>
          </cell>
          <cell r="Q1876">
            <v>139</v>
          </cell>
          <cell r="R1876" t="str">
            <v>Bogota</v>
          </cell>
          <cell r="S1876" t="str">
            <v>EXF</v>
          </cell>
        </row>
        <row r="1877">
          <cell r="A1877">
            <v>10676</v>
          </cell>
          <cell r="B1877" t="str">
            <v>Activo</v>
          </cell>
          <cell r="C1877">
            <v>58888571</v>
          </cell>
          <cell r="D1877">
            <v>24355170.309999999</v>
          </cell>
          <cell r="E1877">
            <v>240</v>
          </cell>
          <cell r="F1877">
            <v>105</v>
          </cell>
          <cell r="G1877">
            <v>82</v>
          </cell>
          <cell r="H1877">
            <v>214050</v>
          </cell>
          <cell r="I1877">
            <v>46677520</v>
          </cell>
          <cell r="J1877" t="str">
            <v>FU</v>
          </cell>
          <cell r="K1877" t="str">
            <v>YOLVI ZULAY RUIZ TORRES</v>
          </cell>
          <cell r="L1877" t="str">
            <v>MENSUAL</v>
          </cell>
          <cell r="M1877">
            <v>43465</v>
          </cell>
          <cell r="N1877">
            <v>40884</v>
          </cell>
          <cell r="O1877" t="str">
            <v>COMPRA CATEGORIA B, IPC</v>
          </cell>
          <cell r="P1877" t="str">
            <v>VI</v>
          </cell>
          <cell r="Q1877">
            <v>105</v>
          </cell>
          <cell r="R1877" t="str">
            <v>Bogota</v>
          </cell>
          <cell r="S1877" t="str">
            <v>CGR</v>
          </cell>
        </row>
        <row r="1878">
          <cell r="A1878">
            <v>10675</v>
          </cell>
          <cell r="B1878" t="str">
            <v>Activo</v>
          </cell>
          <cell r="C1878">
            <v>65342666</v>
          </cell>
          <cell r="D1878">
            <v>28615317.329999998</v>
          </cell>
          <cell r="E1878">
            <v>240</v>
          </cell>
          <cell r="F1878">
            <v>105</v>
          </cell>
          <cell r="G1878">
            <v>84</v>
          </cell>
          <cell r="H1878">
            <v>253073</v>
          </cell>
          <cell r="I1878">
            <v>37863624</v>
          </cell>
          <cell r="J1878" t="str">
            <v>FU</v>
          </cell>
          <cell r="K1878" t="str">
            <v>PAULA ESPINOSA SANABRIA</v>
          </cell>
          <cell r="L1878" t="str">
            <v>MENSUAL</v>
          </cell>
          <cell r="M1878">
            <v>43465</v>
          </cell>
          <cell r="N1878">
            <v>40836</v>
          </cell>
          <cell r="O1878" t="str">
            <v>COMPRA CATEGORIA B, IPC</v>
          </cell>
          <cell r="P1878" t="str">
            <v>VI</v>
          </cell>
          <cell r="Q1878">
            <v>105</v>
          </cell>
          <cell r="R1878" t="str">
            <v>Bucaramanga</v>
          </cell>
          <cell r="S1878" t="str">
            <v>CGR</v>
          </cell>
        </row>
        <row r="1879">
          <cell r="A1879">
            <v>10674</v>
          </cell>
          <cell r="B1879" t="str">
            <v>Activo</v>
          </cell>
          <cell r="C1879">
            <v>58888571</v>
          </cell>
          <cell r="D1879">
            <v>23910768.57</v>
          </cell>
          <cell r="E1879">
            <v>240</v>
          </cell>
          <cell r="F1879">
            <v>105</v>
          </cell>
          <cell r="G1879">
            <v>85</v>
          </cell>
          <cell r="H1879">
            <v>213185</v>
          </cell>
          <cell r="I1879">
            <v>17668640</v>
          </cell>
          <cell r="J1879" t="str">
            <v>FU</v>
          </cell>
          <cell r="K1879" t="str">
            <v>NORBEY VARGAS JORGE</v>
          </cell>
          <cell r="L1879" t="str">
            <v>MENSUAL</v>
          </cell>
          <cell r="M1879">
            <v>43465</v>
          </cell>
          <cell r="N1879">
            <v>40805</v>
          </cell>
          <cell r="O1879" t="str">
            <v>COMPRA CATEGORIA B, IPC</v>
          </cell>
          <cell r="P1879" t="str">
            <v>VI</v>
          </cell>
          <cell r="Q1879">
            <v>105</v>
          </cell>
          <cell r="R1879" t="str">
            <v>Bogota</v>
          </cell>
          <cell r="S1879" t="str">
            <v>CGR</v>
          </cell>
        </row>
        <row r="1880">
          <cell r="A1880">
            <v>10673</v>
          </cell>
          <cell r="B1880" t="str">
            <v>Activo</v>
          </cell>
          <cell r="C1880">
            <v>65342424</v>
          </cell>
          <cell r="D1880">
            <v>28614400.030000001</v>
          </cell>
          <cell r="E1880">
            <v>240</v>
          </cell>
          <cell r="F1880">
            <v>105</v>
          </cell>
          <cell r="G1880">
            <v>85</v>
          </cell>
          <cell r="H1880">
            <v>254223</v>
          </cell>
          <cell r="I1880">
            <v>33676757</v>
          </cell>
          <cell r="J1880" t="str">
            <v>FU</v>
          </cell>
          <cell r="K1880" t="str">
            <v>PAOLA JUANITA LEGUIZAMON PORRAS</v>
          </cell>
          <cell r="L1880" t="str">
            <v>MENSUAL</v>
          </cell>
          <cell r="M1880">
            <v>43465</v>
          </cell>
          <cell r="N1880">
            <v>40800</v>
          </cell>
          <cell r="O1880" t="str">
            <v>COMPRA CATEGORIA B, IPC</v>
          </cell>
          <cell r="P1880" t="str">
            <v>VI</v>
          </cell>
          <cell r="Q1880">
            <v>105</v>
          </cell>
          <cell r="R1880" t="str">
            <v>Bogota</v>
          </cell>
          <cell r="S1880" t="str">
            <v>CGR</v>
          </cell>
        </row>
        <row r="1881">
          <cell r="A1881">
            <v>10671</v>
          </cell>
          <cell r="B1881" t="str">
            <v>Activo</v>
          </cell>
          <cell r="C1881">
            <v>58888571</v>
          </cell>
          <cell r="D1881">
            <v>22333927.91</v>
          </cell>
          <cell r="E1881">
            <v>240</v>
          </cell>
          <cell r="F1881">
            <v>105</v>
          </cell>
          <cell r="G1881">
            <v>162</v>
          </cell>
          <cell r="H1881">
            <v>340377</v>
          </cell>
          <cell r="I1881">
            <v>52024947</v>
          </cell>
          <cell r="J1881" t="str">
            <v>FU</v>
          </cell>
          <cell r="K1881" t="str">
            <v>ALBA PATRICIA RAMON CRUZ</v>
          </cell>
          <cell r="L1881" t="str">
            <v>MENSUAL</v>
          </cell>
          <cell r="M1881">
            <v>43465</v>
          </cell>
          <cell r="N1881">
            <v>40809</v>
          </cell>
          <cell r="O1881" t="str">
            <v>COMPRA CATEGORIA B, IPC</v>
          </cell>
          <cell r="P1881" t="str">
            <v>VI</v>
          </cell>
          <cell r="Q1881">
            <v>105</v>
          </cell>
          <cell r="R1881" t="str">
            <v>Bosa</v>
          </cell>
          <cell r="S1881" t="str">
            <v>CGR</v>
          </cell>
        </row>
        <row r="1882">
          <cell r="A1882">
            <v>10670</v>
          </cell>
          <cell r="B1882" t="str">
            <v>Activo</v>
          </cell>
          <cell r="C1882">
            <v>65342666</v>
          </cell>
          <cell r="D1882">
            <v>28952281.18</v>
          </cell>
          <cell r="E1882">
            <v>240</v>
          </cell>
          <cell r="F1882">
            <v>105</v>
          </cell>
          <cell r="G1882">
            <v>82</v>
          </cell>
          <cell r="H1882">
            <v>253628</v>
          </cell>
          <cell r="I1882">
            <v>52105050</v>
          </cell>
          <cell r="J1882" t="str">
            <v>FU</v>
          </cell>
          <cell r="K1882" t="str">
            <v>MYRIAM PATRICIA RODRIGUEZ RINCON</v>
          </cell>
          <cell r="L1882" t="str">
            <v>MENSUAL</v>
          </cell>
          <cell r="M1882">
            <v>43465</v>
          </cell>
          <cell r="N1882">
            <v>40893</v>
          </cell>
          <cell r="O1882" t="str">
            <v>COMPRA CATEGORIA B, IPC</v>
          </cell>
          <cell r="P1882" t="str">
            <v>VI</v>
          </cell>
          <cell r="Q1882">
            <v>105</v>
          </cell>
          <cell r="R1882" t="str">
            <v>Bogota</v>
          </cell>
          <cell r="S1882" t="str">
            <v>CGR</v>
          </cell>
        </row>
        <row r="1883">
          <cell r="A1883">
            <v>10664</v>
          </cell>
          <cell r="B1883" t="str">
            <v>Activo</v>
          </cell>
          <cell r="C1883">
            <v>65342666</v>
          </cell>
          <cell r="D1883">
            <v>23622418.170000002</v>
          </cell>
          <cell r="E1883">
            <v>240</v>
          </cell>
          <cell r="F1883">
            <v>105</v>
          </cell>
          <cell r="G1883">
            <v>84</v>
          </cell>
          <cell r="H1883">
            <v>210922</v>
          </cell>
          <cell r="I1883">
            <v>52274092</v>
          </cell>
          <cell r="J1883" t="str">
            <v>FU</v>
          </cell>
          <cell r="K1883" t="str">
            <v>NATY ROBLEDO GUTIERREZ</v>
          </cell>
          <cell r="L1883" t="str">
            <v>MENSUAL</v>
          </cell>
          <cell r="M1883">
            <v>43465</v>
          </cell>
          <cell r="N1883">
            <v>40841</v>
          </cell>
          <cell r="O1883" t="str">
            <v>COMPRA CATEGORIA B, IPC</v>
          </cell>
          <cell r="P1883" t="str">
            <v>VI</v>
          </cell>
          <cell r="Q1883">
            <v>105</v>
          </cell>
          <cell r="R1883" t="str">
            <v>Bogota</v>
          </cell>
          <cell r="S1883" t="str">
            <v>CGR</v>
          </cell>
        </row>
        <row r="1884">
          <cell r="A1884">
            <v>10663</v>
          </cell>
          <cell r="B1884" t="str">
            <v>Activo</v>
          </cell>
          <cell r="C1884">
            <v>58585859</v>
          </cell>
          <cell r="D1884">
            <v>21889580.82</v>
          </cell>
          <cell r="E1884">
            <v>240</v>
          </cell>
          <cell r="F1884">
            <v>105</v>
          </cell>
          <cell r="G1884">
            <v>82</v>
          </cell>
          <cell r="H1884">
            <v>193374</v>
          </cell>
          <cell r="I1884">
            <v>19427460</v>
          </cell>
          <cell r="J1884" t="str">
            <v>FU</v>
          </cell>
          <cell r="K1884" t="str">
            <v>José Obdulio Hernández Ramos</v>
          </cell>
          <cell r="L1884" t="str">
            <v>MENSUAL</v>
          </cell>
          <cell r="M1884">
            <v>43465</v>
          </cell>
          <cell r="N1884">
            <v>40905</v>
          </cell>
          <cell r="O1884" t="str">
            <v>COMPRA CATEGORIA B, IPC</v>
          </cell>
          <cell r="P1884" t="str">
            <v>VI</v>
          </cell>
          <cell r="Q1884">
            <v>105</v>
          </cell>
          <cell r="R1884" t="str">
            <v>Bogota</v>
          </cell>
          <cell r="S1884" t="str">
            <v>CGR</v>
          </cell>
        </row>
        <row r="1885">
          <cell r="A1885">
            <v>10659</v>
          </cell>
          <cell r="B1885" t="str">
            <v>Activo</v>
          </cell>
          <cell r="C1885">
            <v>75252525</v>
          </cell>
          <cell r="D1885">
            <v>26029806.120000001</v>
          </cell>
          <cell r="E1885">
            <v>216</v>
          </cell>
          <cell r="F1885">
            <v>120</v>
          </cell>
          <cell r="G1885">
            <v>86</v>
          </cell>
          <cell r="H1885">
            <v>308694</v>
          </cell>
          <cell r="I1885">
            <v>71596556</v>
          </cell>
          <cell r="J1885" t="str">
            <v>FU</v>
          </cell>
          <cell r="K1885" t="str">
            <v>RAFAEL HUGO USUGA CASTAÑO</v>
          </cell>
          <cell r="L1885" t="str">
            <v>MENSUAL</v>
          </cell>
          <cell r="M1885">
            <v>43465</v>
          </cell>
          <cell r="N1885">
            <v>40779</v>
          </cell>
          <cell r="O1885" t="str">
            <v>COMPRA CATEGORIA E, SINDIC_CGR, IPC</v>
          </cell>
          <cell r="P1885" t="str">
            <v>VI</v>
          </cell>
          <cell r="Q1885">
            <v>120</v>
          </cell>
          <cell r="R1885" t="str">
            <v>Medellin</v>
          </cell>
          <cell r="S1885" t="str">
            <v>CGR</v>
          </cell>
        </row>
        <row r="1886">
          <cell r="A1886">
            <v>10657</v>
          </cell>
          <cell r="B1886" t="str">
            <v>Activo</v>
          </cell>
          <cell r="C1886">
            <v>56565657</v>
          </cell>
          <cell r="D1886">
            <v>22933450.800000001</v>
          </cell>
          <cell r="E1886">
            <v>240</v>
          </cell>
          <cell r="F1886">
            <v>105</v>
          </cell>
          <cell r="G1886">
            <v>83</v>
          </cell>
          <cell r="H1886">
            <v>202652</v>
          </cell>
          <cell r="I1886">
            <v>36306659</v>
          </cell>
          <cell r="J1886" t="str">
            <v>FU</v>
          </cell>
          <cell r="K1886" t="str">
            <v>Liliana Claderón Gómez</v>
          </cell>
          <cell r="L1886" t="str">
            <v>MENSUAL</v>
          </cell>
          <cell r="M1886">
            <v>43465</v>
          </cell>
          <cell r="N1886">
            <v>40855</v>
          </cell>
          <cell r="O1886" t="str">
            <v>COMPRA CATEGORIA B, IPC</v>
          </cell>
          <cell r="P1886" t="str">
            <v>VI</v>
          </cell>
          <cell r="Q1886">
            <v>105</v>
          </cell>
          <cell r="R1886" t="str">
            <v>San Jose Guaviare</v>
          </cell>
          <cell r="S1886" t="str">
            <v>CGR</v>
          </cell>
        </row>
        <row r="1887">
          <cell r="A1887">
            <v>10656</v>
          </cell>
          <cell r="B1887" t="str">
            <v>Activo</v>
          </cell>
          <cell r="C1887">
            <v>80014200</v>
          </cell>
          <cell r="D1887">
            <v>10847231.07</v>
          </cell>
          <cell r="E1887">
            <v>216</v>
          </cell>
          <cell r="F1887">
            <v>139</v>
          </cell>
          <cell r="G1887">
            <v>172</v>
          </cell>
          <cell r="H1887">
            <v>320166</v>
          </cell>
          <cell r="I1887">
            <v>11446373</v>
          </cell>
          <cell r="J1887" t="str">
            <v>XF</v>
          </cell>
          <cell r="K1887" t="str">
            <v>VICTOR HUGO LOPEZ GUTIERREZ</v>
          </cell>
          <cell r="L1887" t="str">
            <v>MENSUAL</v>
          </cell>
          <cell r="M1887">
            <v>43465</v>
          </cell>
          <cell r="N1887">
            <v>40863</v>
          </cell>
          <cell r="O1887" t="str">
            <v>EX-FUNCIONARIO CATEGORIA E</v>
          </cell>
          <cell r="P1887" t="str">
            <v>VI</v>
          </cell>
          <cell r="Q1887">
            <v>139</v>
          </cell>
          <cell r="R1887" t="str">
            <v>Bogota</v>
          </cell>
          <cell r="S1887" t="str">
            <v>EXF</v>
          </cell>
        </row>
        <row r="1888">
          <cell r="A1888">
            <v>10654</v>
          </cell>
          <cell r="B1888" t="str">
            <v>Activo</v>
          </cell>
          <cell r="C1888">
            <v>84593880</v>
          </cell>
          <cell r="D1888">
            <v>34756328.530000001</v>
          </cell>
          <cell r="E1888">
            <v>240</v>
          </cell>
          <cell r="F1888">
            <v>110</v>
          </cell>
          <cell r="G1888">
            <v>82</v>
          </cell>
          <cell r="H1888">
            <v>340527</v>
          </cell>
          <cell r="I1888">
            <v>15243712</v>
          </cell>
          <cell r="J1888" t="str">
            <v>FU</v>
          </cell>
          <cell r="K1888" t="str">
            <v>BENJAMIN JOSE QUINTERO VENERA</v>
          </cell>
          <cell r="L1888" t="str">
            <v>MENSUAL</v>
          </cell>
          <cell r="M1888">
            <v>43465</v>
          </cell>
          <cell r="N1888">
            <v>40893</v>
          </cell>
          <cell r="O1888" t="str">
            <v>COMPRA CATEGORIA C, IPC</v>
          </cell>
          <cell r="P1888" t="str">
            <v>VI</v>
          </cell>
          <cell r="Q1888">
            <v>110</v>
          </cell>
          <cell r="R1888" t="str">
            <v>San Andres</v>
          </cell>
          <cell r="S1888" t="str">
            <v>CGR</v>
          </cell>
        </row>
        <row r="1889">
          <cell r="A1889">
            <v>10652</v>
          </cell>
          <cell r="B1889" t="str">
            <v>Activo</v>
          </cell>
          <cell r="C1889">
            <v>80000000</v>
          </cell>
          <cell r="D1889">
            <v>23275346.98</v>
          </cell>
          <cell r="E1889">
            <v>216</v>
          </cell>
          <cell r="F1889">
            <v>120</v>
          </cell>
          <cell r="G1889">
            <v>174</v>
          </cell>
          <cell r="H1889">
            <v>647760</v>
          </cell>
          <cell r="I1889">
            <v>17413668</v>
          </cell>
          <cell r="J1889" t="str">
            <v>FU</v>
          </cell>
          <cell r="K1889" t="str">
            <v>LUIS EMIDIO ROJAS NOVOA</v>
          </cell>
          <cell r="L1889" t="str">
            <v>MENSUAL</v>
          </cell>
          <cell r="M1889">
            <v>43496</v>
          </cell>
          <cell r="N1889">
            <v>40863</v>
          </cell>
          <cell r="O1889" t="str">
            <v>COMPRA CATEGORIA E, SINDIC_CGR, IPC</v>
          </cell>
          <cell r="P1889" t="str">
            <v>VI</v>
          </cell>
          <cell r="Q1889">
            <v>120</v>
          </cell>
          <cell r="R1889" t="str">
            <v>Acacias</v>
          </cell>
          <cell r="S1889" t="str">
            <v>CGR</v>
          </cell>
        </row>
        <row r="1890">
          <cell r="A1890">
            <v>10651</v>
          </cell>
          <cell r="B1890" t="str">
            <v>Activo</v>
          </cell>
          <cell r="C1890">
            <v>80014200</v>
          </cell>
          <cell r="D1890">
            <v>23788893.140000001</v>
          </cell>
          <cell r="E1890">
            <v>216</v>
          </cell>
          <cell r="F1890">
            <v>120</v>
          </cell>
          <cell r="G1890">
            <v>119</v>
          </cell>
          <cell r="H1890">
            <v>343949</v>
          </cell>
          <cell r="I1890">
            <v>52803486</v>
          </cell>
          <cell r="J1890" t="str">
            <v>FU</v>
          </cell>
          <cell r="K1890" t="str">
            <v>SONIA MORENO GONZALEZ</v>
          </cell>
          <cell r="L1890" t="str">
            <v>MENSUAL</v>
          </cell>
          <cell r="M1890">
            <v>43465</v>
          </cell>
          <cell r="N1890">
            <v>40841</v>
          </cell>
          <cell r="O1890" t="str">
            <v>COMPRA CATEGORIA E, SINDIC_CGR, IPC</v>
          </cell>
          <cell r="P1890" t="str">
            <v>VI</v>
          </cell>
          <cell r="Q1890">
            <v>120</v>
          </cell>
          <cell r="R1890" t="str">
            <v>Bogota</v>
          </cell>
          <cell r="S1890" t="str">
            <v>CGR</v>
          </cell>
        </row>
        <row r="1891">
          <cell r="A1891">
            <v>10650</v>
          </cell>
          <cell r="B1891" t="str">
            <v>Activo</v>
          </cell>
          <cell r="C1891">
            <v>58585859</v>
          </cell>
          <cell r="D1891">
            <v>25469687.899999999</v>
          </cell>
          <cell r="E1891">
            <v>240</v>
          </cell>
          <cell r="F1891">
            <v>105</v>
          </cell>
          <cell r="G1891">
            <v>85</v>
          </cell>
          <cell r="H1891">
            <v>226355</v>
          </cell>
          <cell r="I1891">
            <v>63396622</v>
          </cell>
          <cell r="J1891" t="str">
            <v>FU</v>
          </cell>
          <cell r="K1891" t="str">
            <v>OLGA MARTINEZ CARRILLO</v>
          </cell>
          <cell r="L1891" t="str">
            <v>MENSUAL</v>
          </cell>
          <cell r="M1891">
            <v>43465</v>
          </cell>
          <cell r="N1891">
            <v>40813</v>
          </cell>
          <cell r="O1891" t="str">
            <v>COMPRA CATEGORIA B, IPC</v>
          </cell>
          <cell r="P1891" t="str">
            <v>VI</v>
          </cell>
          <cell r="Q1891">
            <v>105</v>
          </cell>
          <cell r="R1891" t="str">
            <v>Dos Quebradas</v>
          </cell>
          <cell r="S1891" t="str">
            <v>CGR</v>
          </cell>
        </row>
        <row r="1892">
          <cell r="A1892">
            <v>10649</v>
          </cell>
          <cell r="B1892" t="str">
            <v>Activo</v>
          </cell>
          <cell r="C1892">
            <v>80014200</v>
          </cell>
          <cell r="D1892">
            <v>27062262.23</v>
          </cell>
          <cell r="E1892">
            <v>216</v>
          </cell>
          <cell r="F1892">
            <v>120</v>
          </cell>
          <cell r="G1892">
            <v>85</v>
          </cell>
          <cell r="H1892">
            <v>319746</v>
          </cell>
          <cell r="I1892">
            <v>12122401</v>
          </cell>
          <cell r="J1892" t="str">
            <v>FU</v>
          </cell>
          <cell r="K1892" t="str">
            <v>FERNANDO FERNANDEZ ZAMBRANO</v>
          </cell>
          <cell r="L1892" t="str">
            <v>MENSUAL</v>
          </cell>
          <cell r="M1892">
            <v>43496</v>
          </cell>
          <cell r="N1892">
            <v>40842</v>
          </cell>
          <cell r="O1892" t="str">
            <v>COMPRA CATEGORIA E, SINDIC_CGR, IPC</v>
          </cell>
          <cell r="P1892" t="str">
            <v>VI</v>
          </cell>
          <cell r="Q1892">
            <v>120</v>
          </cell>
          <cell r="R1892" t="str">
            <v>Bucaramanga</v>
          </cell>
          <cell r="S1892" t="str">
            <v>CGR</v>
          </cell>
        </row>
        <row r="1893">
          <cell r="A1893">
            <v>10648</v>
          </cell>
          <cell r="B1893" t="str">
            <v>Activo</v>
          </cell>
          <cell r="C1893">
            <v>80000000</v>
          </cell>
          <cell r="D1893">
            <v>31569812.640000001</v>
          </cell>
          <cell r="E1893">
            <v>216</v>
          </cell>
          <cell r="F1893">
            <v>120</v>
          </cell>
          <cell r="G1893">
            <v>82</v>
          </cell>
          <cell r="H1893">
            <v>365553</v>
          </cell>
          <cell r="I1893">
            <v>1592899</v>
          </cell>
          <cell r="J1893" t="str">
            <v>FU</v>
          </cell>
          <cell r="K1893" t="str">
            <v>JUAN CARLOS LOPEZ ARBOLEDA</v>
          </cell>
          <cell r="L1893" t="str">
            <v>MENSUAL</v>
          </cell>
          <cell r="M1893">
            <v>43465</v>
          </cell>
          <cell r="N1893">
            <v>40896</v>
          </cell>
          <cell r="O1893" t="str">
            <v>COMPRA CATEGORIA E, SINDIC_CGR, IPC</v>
          </cell>
          <cell r="P1893" t="str">
            <v>VI</v>
          </cell>
          <cell r="Q1893">
            <v>120</v>
          </cell>
          <cell r="R1893" t="str">
            <v>Quibdo</v>
          </cell>
          <cell r="S1893" t="str">
            <v>CGR</v>
          </cell>
        </row>
        <row r="1894">
          <cell r="A1894">
            <v>10647</v>
          </cell>
          <cell r="B1894" t="str">
            <v>Activo</v>
          </cell>
          <cell r="C1894">
            <v>80014200</v>
          </cell>
          <cell r="D1894">
            <v>29585169.309999999</v>
          </cell>
          <cell r="E1894">
            <v>216</v>
          </cell>
          <cell r="F1894">
            <v>120</v>
          </cell>
          <cell r="G1894">
            <v>84</v>
          </cell>
          <cell r="H1894">
            <v>346622</v>
          </cell>
          <cell r="I1894">
            <v>88155800</v>
          </cell>
          <cell r="J1894" t="str">
            <v>FU</v>
          </cell>
          <cell r="K1894" t="str">
            <v>LUIS ANTONIO VERA AYALA</v>
          </cell>
          <cell r="L1894" t="str">
            <v>MENSUAL</v>
          </cell>
          <cell r="M1894">
            <v>43496</v>
          </cell>
          <cell r="N1894">
            <v>40862</v>
          </cell>
          <cell r="O1894" t="str">
            <v>COMPRA CATEGORIA E, SINDIC_CGR, IPC</v>
          </cell>
          <cell r="P1894" t="str">
            <v>VI</v>
          </cell>
          <cell r="Q1894">
            <v>120</v>
          </cell>
          <cell r="R1894" t="str">
            <v>Bogota</v>
          </cell>
          <cell r="S1894" t="str">
            <v>CGR</v>
          </cell>
        </row>
        <row r="1895">
          <cell r="A1895">
            <v>10645</v>
          </cell>
          <cell r="B1895" t="str">
            <v>Activo</v>
          </cell>
          <cell r="C1895">
            <v>78787879</v>
          </cell>
          <cell r="D1895">
            <v>7631063.0899999999</v>
          </cell>
          <cell r="E1895">
            <v>216</v>
          </cell>
          <cell r="F1895">
            <v>120</v>
          </cell>
          <cell r="G1895">
            <v>183</v>
          </cell>
          <cell r="H1895">
            <v>271080</v>
          </cell>
          <cell r="I1895">
            <v>60321030</v>
          </cell>
          <cell r="J1895" t="str">
            <v>FU</v>
          </cell>
          <cell r="K1895" t="str">
            <v>MARTA CECILIA DUARTE LOBO</v>
          </cell>
          <cell r="L1895" t="str">
            <v>MENSUAL</v>
          </cell>
          <cell r="M1895">
            <v>43465</v>
          </cell>
          <cell r="N1895">
            <v>40805</v>
          </cell>
          <cell r="O1895" t="str">
            <v>COMPRA CATEGORIA E, SINDIC_CGR, IPC</v>
          </cell>
          <cell r="P1895" t="str">
            <v>VI</v>
          </cell>
          <cell r="Q1895">
            <v>120</v>
          </cell>
          <cell r="R1895" t="str">
            <v>Cucuta</v>
          </cell>
          <cell r="S1895" t="str">
            <v>CGR</v>
          </cell>
        </row>
        <row r="1896">
          <cell r="A1896">
            <v>10643</v>
          </cell>
          <cell r="B1896" t="str">
            <v>Activo</v>
          </cell>
          <cell r="C1896">
            <v>80014200</v>
          </cell>
          <cell r="D1896">
            <v>11489835.93</v>
          </cell>
          <cell r="E1896">
            <v>216</v>
          </cell>
          <cell r="F1896">
            <v>120</v>
          </cell>
          <cell r="G1896">
            <v>198</v>
          </cell>
          <cell r="H1896">
            <v>691883</v>
          </cell>
          <cell r="I1896">
            <v>52219554</v>
          </cell>
          <cell r="J1896" t="str">
            <v>FU</v>
          </cell>
          <cell r="K1896" t="str">
            <v>LORENA PATRICIA MONTES ARROYO</v>
          </cell>
          <cell r="L1896" t="str">
            <v>MENSUAL</v>
          </cell>
          <cell r="M1896">
            <v>43465</v>
          </cell>
          <cell r="N1896">
            <v>40842</v>
          </cell>
          <cell r="O1896" t="str">
            <v>COMPRA CATEGORIA E, SINDIC_CGR, IPC</v>
          </cell>
          <cell r="P1896" t="str">
            <v>VI</v>
          </cell>
          <cell r="Q1896">
            <v>120</v>
          </cell>
          <cell r="R1896" t="str">
            <v>Bogota</v>
          </cell>
          <cell r="S1896" t="str">
            <v>CGR</v>
          </cell>
        </row>
        <row r="1897">
          <cell r="A1897">
            <v>10642</v>
          </cell>
          <cell r="B1897" t="str">
            <v>Activo</v>
          </cell>
          <cell r="C1897">
            <v>61770287</v>
          </cell>
          <cell r="D1897">
            <v>21842123.34</v>
          </cell>
          <cell r="E1897">
            <v>240</v>
          </cell>
          <cell r="F1897">
            <v>105</v>
          </cell>
          <cell r="G1897">
            <v>83</v>
          </cell>
          <cell r="H1897">
            <v>194398</v>
          </cell>
          <cell r="I1897">
            <v>51974710</v>
          </cell>
          <cell r="J1897" t="str">
            <v>FU</v>
          </cell>
          <cell r="K1897" t="str">
            <v>NANCY GREGORIA AYALA ORTIZ</v>
          </cell>
          <cell r="L1897" t="str">
            <v>MENSUAL</v>
          </cell>
          <cell r="M1897">
            <v>43465</v>
          </cell>
          <cell r="N1897">
            <v>40855</v>
          </cell>
          <cell r="O1897" t="str">
            <v>COMPRA CATEGORIA B, IPC</v>
          </cell>
          <cell r="P1897" t="str">
            <v>VI</v>
          </cell>
          <cell r="Q1897">
            <v>105</v>
          </cell>
          <cell r="R1897" t="str">
            <v>Puerto Carreno</v>
          </cell>
          <cell r="S1897" t="str">
            <v>CGR</v>
          </cell>
        </row>
        <row r="1898">
          <cell r="A1898">
            <v>10641</v>
          </cell>
          <cell r="B1898" t="str">
            <v>Activo</v>
          </cell>
          <cell r="C1898">
            <v>80014200</v>
          </cell>
          <cell r="D1898">
            <v>11374521.550000001</v>
          </cell>
          <cell r="E1898">
            <v>216</v>
          </cell>
          <cell r="F1898">
            <v>120</v>
          </cell>
          <cell r="G1898">
            <v>82</v>
          </cell>
          <cell r="H1898">
            <v>140717</v>
          </cell>
          <cell r="I1898">
            <v>86050778</v>
          </cell>
          <cell r="J1898" t="str">
            <v>FU</v>
          </cell>
          <cell r="K1898" t="str">
            <v>Fabian Reinaldo Gaitan Torres</v>
          </cell>
          <cell r="L1898" t="str">
            <v>MENSUAL</v>
          </cell>
          <cell r="M1898">
            <v>43465</v>
          </cell>
          <cell r="N1898">
            <v>40891</v>
          </cell>
          <cell r="O1898" t="str">
            <v>COMPRA CATEGORIA E, SINDIC_CGR, IPC</v>
          </cell>
          <cell r="P1898" t="str">
            <v>VI</v>
          </cell>
          <cell r="Q1898">
            <v>120</v>
          </cell>
          <cell r="R1898" t="str">
            <v>Bogota</v>
          </cell>
          <cell r="S1898" t="str">
            <v>CGR</v>
          </cell>
        </row>
        <row r="1899">
          <cell r="A1899">
            <v>10639</v>
          </cell>
          <cell r="B1899" t="str">
            <v>Activo</v>
          </cell>
          <cell r="C1899">
            <v>80014141</v>
          </cell>
          <cell r="D1899">
            <v>30400383.649999999</v>
          </cell>
          <cell r="E1899">
            <v>216</v>
          </cell>
          <cell r="F1899">
            <v>120</v>
          </cell>
          <cell r="G1899">
            <v>85</v>
          </cell>
          <cell r="H1899">
            <v>357449</v>
          </cell>
          <cell r="I1899">
            <v>51596388</v>
          </cell>
          <cell r="J1899" t="str">
            <v>FU</v>
          </cell>
          <cell r="K1899" t="str">
            <v>MARIA YAMILETH   NUNEZ GONGORA</v>
          </cell>
          <cell r="L1899" t="str">
            <v>MENSUAL</v>
          </cell>
          <cell r="M1899">
            <v>43465</v>
          </cell>
          <cell r="N1899">
            <v>40792</v>
          </cell>
          <cell r="O1899" t="str">
            <v>COMPRA CATEGORIA E, SINDIC_CGR, IPC</v>
          </cell>
          <cell r="P1899" t="str">
            <v>VI</v>
          </cell>
          <cell r="Q1899">
            <v>120</v>
          </cell>
          <cell r="R1899" t="str">
            <v>Bogota</v>
          </cell>
          <cell r="S1899" t="str">
            <v>CGR</v>
          </cell>
        </row>
        <row r="1900">
          <cell r="A1900">
            <v>10638</v>
          </cell>
          <cell r="B1900" t="str">
            <v>Activo</v>
          </cell>
          <cell r="C1900">
            <v>80014200</v>
          </cell>
          <cell r="D1900">
            <v>13069793.6</v>
          </cell>
          <cell r="E1900">
            <v>216</v>
          </cell>
          <cell r="F1900">
            <v>120</v>
          </cell>
          <cell r="G1900">
            <v>83</v>
          </cell>
          <cell r="H1900">
            <v>160284</v>
          </cell>
          <cell r="I1900">
            <v>31477686</v>
          </cell>
          <cell r="J1900" t="str">
            <v>FU</v>
          </cell>
          <cell r="K1900" t="str">
            <v>ILSY XIMENA CURVELO PRADO</v>
          </cell>
          <cell r="L1900" t="str">
            <v>MENSUAL</v>
          </cell>
          <cell r="M1900">
            <v>43465</v>
          </cell>
          <cell r="N1900">
            <v>40863</v>
          </cell>
          <cell r="O1900" t="str">
            <v>COMPRA CATEGORIA E, SINDIC_CGR, IPC</v>
          </cell>
          <cell r="P1900" t="str">
            <v>VI</v>
          </cell>
          <cell r="Q1900">
            <v>120</v>
          </cell>
          <cell r="R1900" t="str">
            <v>Mitu</v>
          </cell>
          <cell r="S1900" t="str">
            <v>CGR</v>
          </cell>
        </row>
        <row r="1901">
          <cell r="A1901">
            <v>10637</v>
          </cell>
          <cell r="B1901" t="str">
            <v>Activo</v>
          </cell>
          <cell r="C1901">
            <v>80014200</v>
          </cell>
          <cell r="D1901">
            <v>29711768.649999999</v>
          </cell>
          <cell r="E1901">
            <v>216</v>
          </cell>
          <cell r="F1901">
            <v>120</v>
          </cell>
          <cell r="G1901">
            <v>86</v>
          </cell>
          <cell r="H1901">
            <v>351324</v>
          </cell>
          <cell r="I1901">
            <v>19356406</v>
          </cell>
          <cell r="J1901" t="str">
            <v>FU</v>
          </cell>
          <cell r="K1901" t="str">
            <v>LUIS EDUARDO BOLAÑO TAFUR</v>
          </cell>
          <cell r="L1901" t="str">
            <v>MENSUAL</v>
          </cell>
          <cell r="M1901">
            <v>43465</v>
          </cell>
          <cell r="N1901">
            <v>40785</v>
          </cell>
          <cell r="O1901" t="str">
            <v>COMPRA CATEGORIA E, SINDIC_CGR, IPC</v>
          </cell>
          <cell r="P1901" t="str">
            <v>VI</v>
          </cell>
          <cell r="Q1901">
            <v>120</v>
          </cell>
          <cell r="R1901" t="str">
            <v>Bogota</v>
          </cell>
          <cell r="S1901" t="str">
            <v>CGR</v>
          </cell>
        </row>
        <row r="1902">
          <cell r="A1902">
            <v>10636</v>
          </cell>
          <cell r="B1902" t="str">
            <v>Activo</v>
          </cell>
          <cell r="C1902">
            <v>58888571</v>
          </cell>
          <cell r="D1902">
            <v>19111413.32</v>
          </cell>
          <cell r="E1902">
            <v>240</v>
          </cell>
          <cell r="F1902">
            <v>105</v>
          </cell>
          <cell r="G1902">
            <v>161</v>
          </cell>
          <cell r="H1902">
            <v>289675</v>
          </cell>
          <cell r="I1902">
            <v>79740387</v>
          </cell>
          <cell r="J1902" t="str">
            <v>FU</v>
          </cell>
          <cell r="K1902" t="str">
            <v>MIGUEL ANGEL GARZON MANRIQUE</v>
          </cell>
          <cell r="L1902" t="str">
            <v>MENSUAL</v>
          </cell>
          <cell r="M1902">
            <v>43465</v>
          </cell>
          <cell r="N1902">
            <v>40841</v>
          </cell>
          <cell r="O1902" t="str">
            <v>COMPRA CATEGORIA B, IPC</v>
          </cell>
          <cell r="P1902" t="str">
            <v>VI</v>
          </cell>
          <cell r="Q1902">
            <v>105</v>
          </cell>
          <cell r="R1902" t="str">
            <v>Bogota</v>
          </cell>
          <cell r="S1902" t="str">
            <v>CGR</v>
          </cell>
        </row>
        <row r="1903">
          <cell r="A1903">
            <v>10635</v>
          </cell>
          <cell r="B1903" t="str">
            <v>Activo</v>
          </cell>
          <cell r="C1903">
            <v>57000000</v>
          </cell>
          <cell r="D1903">
            <v>23492508.449999999</v>
          </cell>
          <cell r="E1903">
            <v>240</v>
          </cell>
          <cell r="F1903">
            <v>105</v>
          </cell>
          <cell r="G1903">
            <v>77</v>
          </cell>
          <cell r="H1903">
            <v>202065</v>
          </cell>
          <cell r="I1903">
            <v>79841619</v>
          </cell>
          <cell r="J1903" t="str">
            <v>FU</v>
          </cell>
          <cell r="K1903" t="str">
            <v>JOHN ALEXANDER CADENA JULA</v>
          </cell>
          <cell r="L1903" t="str">
            <v>MENSUAL</v>
          </cell>
          <cell r="M1903">
            <v>43465</v>
          </cell>
          <cell r="N1903">
            <v>41047</v>
          </cell>
          <cell r="O1903" t="str">
            <v>COMPRA CATEGORIA B, IPC</v>
          </cell>
          <cell r="P1903" t="str">
            <v>VI</v>
          </cell>
          <cell r="Q1903">
            <v>105</v>
          </cell>
          <cell r="R1903" t="str">
            <v>Bogota</v>
          </cell>
          <cell r="S1903" t="str">
            <v>CGR</v>
          </cell>
        </row>
        <row r="1904">
          <cell r="A1904">
            <v>10633</v>
          </cell>
          <cell r="B1904" t="str">
            <v>Activo</v>
          </cell>
          <cell r="C1904">
            <v>65342666</v>
          </cell>
          <cell r="D1904">
            <v>23080092.370000001</v>
          </cell>
          <cell r="E1904">
            <v>240</v>
          </cell>
          <cell r="F1904">
            <v>105</v>
          </cell>
          <cell r="G1904">
            <v>86</v>
          </cell>
          <cell r="H1904">
            <v>208218</v>
          </cell>
          <cell r="I1904">
            <v>40420492</v>
          </cell>
          <cell r="J1904" t="str">
            <v>FU</v>
          </cell>
          <cell r="K1904" t="str">
            <v>MAGDA LEONOR PERAFAN GARCIA</v>
          </cell>
          <cell r="L1904" t="str">
            <v>MENSUAL</v>
          </cell>
          <cell r="M1904">
            <v>43465</v>
          </cell>
          <cell r="N1904">
            <v>40773</v>
          </cell>
          <cell r="O1904" t="str">
            <v>COMPRA CATEGORIA B, IPC</v>
          </cell>
          <cell r="P1904" t="str">
            <v>VI</v>
          </cell>
          <cell r="Q1904">
            <v>105</v>
          </cell>
          <cell r="R1904" t="str">
            <v>Bogota</v>
          </cell>
          <cell r="S1904" t="str">
            <v>CGR</v>
          </cell>
        </row>
        <row r="1905">
          <cell r="A1905">
            <v>10632</v>
          </cell>
          <cell r="B1905" t="str">
            <v>Activo</v>
          </cell>
          <cell r="C1905">
            <v>80014200</v>
          </cell>
          <cell r="D1905">
            <v>29461906.989999998</v>
          </cell>
          <cell r="E1905">
            <v>216</v>
          </cell>
          <cell r="F1905">
            <v>120</v>
          </cell>
          <cell r="G1905">
            <v>83</v>
          </cell>
          <cell r="H1905">
            <v>343656</v>
          </cell>
          <cell r="I1905">
            <v>79297605</v>
          </cell>
          <cell r="J1905" t="str">
            <v>FU</v>
          </cell>
          <cell r="K1905" t="str">
            <v>VLADIMIR SANCHEZ CABALLERO</v>
          </cell>
          <cell r="L1905" t="str">
            <v>MENSUAL</v>
          </cell>
          <cell r="M1905">
            <v>43465</v>
          </cell>
          <cell r="N1905">
            <v>40876</v>
          </cell>
          <cell r="O1905" t="str">
            <v>COMPRA CATEGORIA E, SINDIC_CGR, IPC</v>
          </cell>
          <cell r="P1905" t="str">
            <v>VI</v>
          </cell>
          <cell r="Q1905">
            <v>120</v>
          </cell>
          <cell r="R1905" t="str">
            <v>Bogota</v>
          </cell>
          <cell r="S1905" t="str">
            <v>CGR</v>
          </cell>
        </row>
        <row r="1906">
          <cell r="A1906">
            <v>10631</v>
          </cell>
          <cell r="B1906" t="str">
            <v>Activo</v>
          </cell>
          <cell r="C1906">
            <v>80014200</v>
          </cell>
          <cell r="D1906">
            <v>28781316.440000001</v>
          </cell>
          <cell r="E1906">
            <v>216</v>
          </cell>
          <cell r="F1906">
            <v>120</v>
          </cell>
          <cell r="G1906">
            <v>85</v>
          </cell>
          <cell r="H1906">
            <v>339168</v>
          </cell>
          <cell r="I1906">
            <v>75065046</v>
          </cell>
          <cell r="J1906" t="str">
            <v>FU</v>
          </cell>
          <cell r="K1906" t="str">
            <v>DIEGO LEON VELEZ GOMEZ</v>
          </cell>
          <cell r="L1906" t="str">
            <v>MENSUAL</v>
          </cell>
          <cell r="M1906">
            <v>43465</v>
          </cell>
          <cell r="N1906">
            <v>40809</v>
          </cell>
          <cell r="O1906" t="str">
            <v>COMPRA CATEGORIA E, SINDIC_CGR, IPC</v>
          </cell>
          <cell r="P1906" t="str">
            <v>VI</v>
          </cell>
          <cell r="Q1906">
            <v>120</v>
          </cell>
          <cell r="R1906" t="str">
            <v>Manizales</v>
          </cell>
          <cell r="S1906" t="str">
            <v>CGR</v>
          </cell>
        </row>
        <row r="1907">
          <cell r="A1907">
            <v>10630</v>
          </cell>
          <cell r="B1907" t="str">
            <v>Activo</v>
          </cell>
          <cell r="C1907">
            <v>80014200</v>
          </cell>
          <cell r="D1907">
            <v>31023807</v>
          </cell>
          <cell r="E1907">
            <v>216</v>
          </cell>
          <cell r="F1907">
            <v>120</v>
          </cell>
          <cell r="G1907">
            <v>79</v>
          </cell>
          <cell r="H1907">
            <v>354702</v>
          </cell>
          <cell r="I1907">
            <v>34001232</v>
          </cell>
          <cell r="J1907" t="str">
            <v>FU</v>
          </cell>
          <cell r="K1907" t="str">
            <v>ANDREA PATIÑO ZAPATA</v>
          </cell>
          <cell r="L1907" t="str">
            <v>MENSUAL</v>
          </cell>
          <cell r="M1907">
            <v>43465</v>
          </cell>
          <cell r="N1907">
            <v>40982</v>
          </cell>
          <cell r="O1907" t="str">
            <v>COMPRA CATEGORIA E, SINDIC_CGR, IPC</v>
          </cell>
          <cell r="P1907" t="str">
            <v>VI</v>
          </cell>
          <cell r="Q1907">
            <v>120</v>
          </cell>
          <cell r="R1907" t="str">
            <v>Manizales</v>
          </cell>
          <cell r="S1907" t="str">
            <v>CGR</v>
          </cell>
        </row>
        <row r="1908">
          <cell r="A1908">
            <v>10629</v>
          </cell>
          <cell r="B1908" t="str">
            <v>Activo</v>
          </cell>
          <cell r="C1908">
            <v>80014200</v>
          </cell>
          <cell r="D1908">
            <v>25535015.190000001</v>
          </cell>
          <cell r="E1908">
            <v>216</v>
          </cell>
          <cell r="F1908">
            <v>120</v>
          </cell>
          <cell r="G1908">
            <v>85</v>
          </cell>
          <cell r="H1908">
            <v>302501</v>
          </cell>
          <cell r="I1908">
            <v>88164476</v>
          </cell>
          <cell r="J1908" t="str">
            <v>FU</v>
          </cell>
          <cell r="K1908" t="str">
            <v>NELSON EDUAR MORENO VILLAMIZAR</v>
          </cell>
          <cell r="L1908" t="str">
            <v>MENSUAL</v>
          </cell>
          <cell r="M1908">
            <v>43465</v>
          </cell>
          <cell r="N1908">
            <v>40801</v>
          </cell>
          <cell r="O1908" t="str">
            <v>COMPRA CATEGORIA E, SINDIC_CGR, IPC</v>
          </cell>
          <cell r="P1908" t="str">
            <v>VI</v>
          </cell>
          <cell r="Q1908">
            <v>120</v>
          </cell>
          <cell r="R1908" t="str">
            <v>Cucuta</v>
          </cell>
          <cell r="S1908" t="str">
            <v>CGR</v>
          </cell>
        </row>
        <row r="1909">
          <cell r="A1909">
            <v>10628</v>
          </cell>
          <cell r="B1909" t="str">
            <v>Activo</v>
          </cell>
          <cell r="C1909">
            <v>80014200</v>
          </cell>
          <cell r="D1909">
            <v>30277850.420000002</v>
          </cell>
          <cell r="E1909">
            <v>216</v>
          </cell>
          <cell r="F1909">
            <v>120</v>
          </cell>
          <cell r="G1909">
            <v>82</v>
          </cell>
          <cell r="H1909">
            <v>351172</v>
          </cell>
          <cell r="I1909">
            <v>98073033</v>
          </cell>
          <cell r="J1909" t="str">
            <v>FU</v>
          </cell>
          <cell r="K1909" t="str">
            <v>Sergio Antonio Sotelo Guerrero</v>
          </cell>
          <cell r="L1909" t="str">
            <v>MENSUAL</v>
          </cell>
          <cell r="M1909">
            <v>43465</v>
          </cell>
          <cell r="N1909">
            <v>40905</v>
          </cell>
          <cell r="O1909" t="str">
            <v>COMPRA CATEGORIA E, SINDIC_CGR, IPC</v>
          </cell>
          <cell r="P1909" t="str">
            <v>VI</v>
          </cell>
          <cell r="Q1909">
            <v>120</v>
          </cell>
          <cell r="R1909" t="str">
            <v>Pasto</v>
          </cell>
          <cell r="S1909" t="str">
            <v>CGR</v>
          </cell>
        </row>
        <row r="1910">
          <cell r="A1910">
            <v>10627</v>
          </cell>
          <cell r="B1910" t="str">
            <v>Activo</v>
          </cell>
          <cell r="C1910">
            <v>80000000</v>
          </cell>
          <cell r="D1910">
            <v>30534659.640000001</v>
          </cell>
          <cell r="E1910">
            <v>216</v>
          </cell>
          <cell r="F1910">
            <v>120</v>
          </cell>
          <cell r="G1910">
            <v>83</v>
          </cell>
          <cell r="H1910">
            <v>355653</v>
          </cell>
          <cell r="I1910">
            <v>2236604</v>
          </cell>
          <cell r="J1910" t="str">
            <v>FU</v>
          </cell>
          <cell r="K1910" t="str">
            <v>DIEGO GERARDO HOMEZ ARIAS</v>
          </cell>
          <cell r="L1910" t="str">
            <v>MENSUAL</v>
          </cell>
          <cell r="M1910">
            <v>43465</v>
          </cell>
          <cell r="N1910">
            <v>40876</v>
          </cell>
          <cell r="O1910" t="str">
            <v>COMPRA CATEGORIA E, SINDIC_CGR, IPC</v>
          </cell>
          <cell r="P1910" t="str">
            <v>VI</v>
          </cell>
          <cell r="Q1910">
            <v>120</v>
          </cell>
          <cell r="R1910" t="str">
            <v>Ibague</v>
          </cell>
          <cell r="S1910" t="str">
            <v>CGR</v>
          </cell>
        </row>
        <row r="1911">
          <cell r="A1911">
            <v>10626</v>
          </cell>
          <cell r="B1911" t="str">
            <v>Activo</v>
          </cell>
          <cell r="C1911">
            <v>80014200</v>
          </cell>
          <cell r="D1911">
            <v>23107549.77</v>
          </cell>
          <cell r="E1911">
            <v>216</v>
          </cell>
          <cell r="F1911">
            <v>120</v>
          </cell>
          <cell r="G1911">
            <v>82</v>
          </cell>
          <cell r="H1911">
            <v>271344</v>
          </cell>
          <cell r="I1911">
            <v>17654405</v>
          </cell>
          <cell r="J1911" t="str">
            <v>FU</v>
          </cell>
          <cell r="K1911" t="str">
            <v>JHON MILLER VARGAS BEJARANO</v>
          </cell>
          <cell r="L1911" t="str">
            <v>MENSUAL</v>
          </cell>
          <cell r="M1911">
            <v>43465</v>
          </cell>
          <cell r="N1911">
            <v>40893</v>
          </cell>
          <cell r="O1911" t="str">
            <v>COMPRA CATEGORIA E, SINDIC_CGR, IPC</v>
          </cell>
          <cell r="P1911" t="str">
            <v>VI</v>
          </cell>
          <cell r="Q1911">
            <v>120</v>
          </cell>
          <cell r="R1911" t="str">
            <v>Florencia</v>
          </cell>
          <cell r="S1911" t="str">
            <v>CGR</v>
          </cell>
        </row>
        <row r="1912">
          <cell r="A1912">
            <v>10621</v>
          </cell>
          <cell r="B1912" t="str">
            <v>Activo</v>
          </cell>
          <cell r="C1912">
            <v>80014200</v>
          </cell>
          <cell r="D1912">
            <v>31591497.460000001</v>
          </cell>
          <cell r="E1912">
            <v>216</v>
          </cell>
          <cell r="F1912">
            <v>120</v>
          </cell>
          <cell r="G1912">
            <v>84</v>
          </cell>
          <cell r="H1912">
            <v>369173</v>
          </cell>
          <cell r="I1912">
            <v>34678418</v>
          </cell>
          <cell r="J1912" t="str">
            <v>FU</v>
          </cell>
          <cell r="K1912" t="str">
            <v>MARTHA ROSA HURTADO QUIÑONEZ</v>
          </cell>
          <cell r="L1912" t="str">
            <v>MENSUAL</v>
          </cell>
          <cell r="M1912">
            <v>43465</v>
          </cell>
          <cell r="N1912">
            <v>40836</v>
          </cell>
          <cell r="O1912" t="str">
            <v>COMPRA CATEGORIA E, SINDIC_CGR, IPC</v>
          </cell>
          <cell r="P1912" t="str">
            <v>VI</v>
          </cell>
          <cell r="Q1912">
            <v>120</v>
          </cell>
          <cell r="R1912" t="str">
            <v>Popayan</v>
          </cell>
          <cell r="S1912" t="str">
            <v>CGR</v>
          </cell>
        </row>
        <row r="1913">
          <cell r="A1913">
            <v>10603</v>
          </cell>
          <cell r="B1913" t="str">
            <v>Activo</v>
          </cell>
          <cell r="C1913">
            <v>80014200</v>
          </cell>
          <cell r="D1913">
            <v>30517397.379999999</v>
          </cell>
          <cell r="E1913">
            <v>216</v>
          </cell>
          <cell r="F1913">
            <v>120</v>
          </cell>
          <cell r="G1913">
            <v>84</v>
          </cell>
          <cell r="H1913">
            <v>357100</v>
          </cell>
          <cell r="I1913">
            <v>55181253</v>
          </cell>
          <cell r="J1913" t="str">
            <v>FU</v>
          </cell>
          <cell r="K1913" t="str">
            <v>Camila Rubiela Cerón Calderón</v>
          </cell>
          <cell r="L1913" t="str">
            <v>MENSUAL</v>
          </cell>
          <cell r="M1913">
            <v>43465</v>
          </cell>
          <cell r="N1913">
            <v>40835</v>
          </cell>
          <cell r="O1913" t="str">
            <v>COMPRA CATEGORIA E, SINDIC_CGR, IPC</v>
          </cell>
          <cell r="P1913" t="str">
            <v>VI</v>
          </cell>
          <cell r="Q1913">
            <v>120</v>
          </cell>
          <cell r="R1913" t="str">
            <v>Popayan</v>
          </cell>
          <cell r="S1913" t="str">
            <v>CGR</v>
          </cell>
        </row>
        <row r="1914">
          <cell r="A1914">
            <v>10600</v>
          </cell>
          <cell r="B1914" t="str">
            <v>Activo</v>
          </cell>
          <cell r="C1914">
            <v>75757576</v>
          </cell>
          <cell r="D1914">
            <v>25153573.699999999</v>
          </cell>
          <cell r="E1914">
            <v>216</v>
          </cell>
          <cell r="F1914">
            <v>120</v>
          </cell>
          <cell r="G1914">
            <v>83</v>
          </cell>
          <cell r="H1914">
            <v>294712</v>
          </cell>
          <cell r="I1914">
            <v>79445609</v>
          </cell>
          <cell r="J1914" t="str">
            <v>FU</v>
          </cell>
          <cell r="K1914" t="str">
            <v>RODRIGO HURTADO ACEVEDO</v>
          </cell>
          <cell r="L1914" t="str">
            <v>MENSUAL</v>
          </cell>
          <cell r="M1914">
            <v>43465</v>
          </cell>
          <cell r="N1914">
            <v>40862</v>
          </cell>
          <cell r="O1914" t="str">
            <v>COMPRA CATEGORIA E, SINDIC_CGR, IPC</v>
          </cell>
          <cell r="P1914" t="str">
            <v>VI</v>
          </cell>
          <cell r="Q1914">
            <v>120</v>
          </cell>
          <cell r="R1914" t="str">
            <v>Bogota</v>
          </cell>
          <cell r="S1914" t="str">
            <v>CGR</v>
          </cell>
        </row>
        <row r="1915">
          <cell r="A1915">
            <v>10594</v>
          </cell>
          <cell r="B1915" t="str">
            <v>Activo</v>
          </cell>
          <cell r="C1915">
            <v>80014200</v>
          </cell>
          <cell r="D1915">
            <v>30509820.890000001</v>
          </cell>
          <cell r="E1915">
            <v>216</v>
          </cell>
          <cell r="F1915">
            <v>120</v>
          </cell>
          <cell r="G1915">
            <v>85</v>
          </cell>
          <cell r="H1915">
            <v>358691</v>
          </cell>
          <cell r="I1915">
            <v>19484490</v>
          </cell>
          <cell r="J1915" t="str">
            <v>FU</v>
          </cell>
          <cell r="K1915" t="str">
            <v>FRANCISCO BASTIDAS CASTRO</v>
          </cell>
          <cell r="L1915" t="str">
            <v>MENSUAL</v>
          </cell>
          <cell r="M1915">
            <v>43465</v>
          </cell>
          <cell r="N1915">
            <v>40800</v>
          </cell>
          <cell r="O1915" t="str">
            <v>COMPRA CATEGORIA E, SINDIC_CGR, IPC</v>
          </cell>
          <cell r="P1915" t="str">
            <v>VI</v>
          </cell>
          <cell r="Q1915">
            <v>120</v>
          </cell>
          <cell r="R1915" t="str">
            <v>Bogota</v>
          </cell>
          <cell r="S1915" t="str">
            <v>CGR</v>
          </cell>
        </row>
        <row r="1916">
          <cell r="A1916">
            <v>10592</v>
          </cell>
          <cell r="B1916" t="str">
            <v>Activo</v>
          </cell>
          <cell r="C1916">
            <v>79797980</v>
          </cell>
          <cell r="D1916">
            <v>29735308.870000001</v>
          </cell>
          <cell r="E1916">
            <v>216</v>
          </cell>
          <cell r="F1916">
            <v>120</v>
          </cell>
          <cell r="G1916">
            <v>85</v>
          </cell>
          <cell r="H1916">
            <v>349899</v>
          </cell>
          <cell r="I1916">
            <v>41912429</v>
          </cell>
          <cell r="J1916" t="str">
            <v>FU</v>
          </cell>
          <cell r="K1916" t="str">
            <v>MARTHA INES LOPEZ GARAVITO</v>
          </cell>
          <cell r="L1916" t="str">
            <v>MENSUAL</v>
          </cell>
          <cell r="M1916">
            <v>43496</v>
          </cell>
          <cell r="N1916">
            <v>40841</v>
          </cell>
          <cell r="O1916" t="str">
            <v>COMPRA CATEGORIA E, SINDIC_CGR, IPC</v>
          </cell>
          <cell r="P1916" t="str">
            <v>VI</v>
          </cell>
          <cell r="Q1916">
            <v>120</v>
          </cell>
          <cell r="R1916" t="str">
            <v>Pereira</v>
          </cell>
          <cell r="S1916" t="str">
            <v>CGR</v>
          </cell>
        </row>
        <row r="1917">
          <cell r="A1917">
            <v>10584</v>
          </cell>
          <cell r="B1917" t="str">
            <v>Activo</v>
          </cell>
          <cell r="C1917">
            <v>79000000</v>
          </cell>
          <cell r="D1917">
            <v>25260192.949999999</v>
          </cell>
          <cell r="E1917">
            <v>216</v>
          </cell>
          <cell r="F1917">
            <v>120</v>
          </cell>
          <cell r="G1917">
            <v>82</v>
          </cell>
          <cell r="H1917">
            <v>295136</v>
          </cell>
          <cell r="I1917">
            <v>65780685</v>
          </cell>
          <cell r="J1917" t="str">
            <v>FU</v>
          </cell>
          <cell r="K1917" t="str">
            <v>LILIANA CANDIA</v>
          </cell>
          <cell r="L1917" t="str">
            <v>MENSUAL</v>
          </cell>
          <cell r="M1917">
            <v>43465</v>
          </cell>
          <cell r="N1917">
            <v>40893</v>
          </cell>
          <cell r="O1917" t="str">
            <v>COMPRA CATEGORIA E, SINDIC_CGR, IPC</v>
          </cell>
          <cell r="P1917" t="str">
            <v>VI</v>
          </cell>
          <cell r="Q1917">
            <v>120</v>
          </cell>
          <cell r="R1917" t="str">
            <v>Cali</v>
          </cell>
          <cell r="S1917" t="str">
            <v>CGR</v>
          </cell>
        </row>
        <row r="1918">
          <cell r="A1918">
            <v>10570</v>
          </cell>
          <cell r="B1918" t="str">
            <v>Activo</v>
          </cell>
          <cell r="C1918">
            <v>36331503</v>
          </cell>
          <cell r="D1918">
            <v>12541472.07</v>
          </cell>
          <cell r="E1918">
            <v>240</v>
          </cell>
          <cell r="F1918">
            <v>100</v>
          </cell>
          <cell r="G1918">
            <v>82</v>
          </cell>
          <cell r="H1918">
            <v>105204</v>
          </cell>
          <cell r="I1918">
            <v>79651445</v>
          </cell>
          <cell r="J1918" t="str">
            <v>FU</v>
          </cell>
          <cell r="K1918" t="str">
            <v>JAVIER CABALLERO HUERTAS</v>
          </cell>
          <cell r="L1918" t="str">
            <v>MENSUAL</v>
          </cell>
          <cell r="M1918">
            <v>43465</v>
          </cell>
          <cell r="N1918">
            <v>40883</v>
          </cell>
          <cell r="O1918" t="str">
            <v>COMPRA CATEGORIA A, IPC</v>
          </cell>
          <cell r="P1918" t="str">
            <v>VI</v>
          </cell>
          <cell r="Q1918">
            <v>100</v>
          </cell>
          <cell r="R1918" t="str">
            <v>Bogota</v>
          </cell>
          <cell r="S1918" t="str">
            <v>CGR</v>
          </cell>
        </row>
        <row r="1919">
          <cell r="A1919">
            <v>10564</v>
          </cell>
          <cell r="B1919" t="str">
            <v>Activo</v>
          </cell>
          <cell r="C1919">
            <v>93081330</v>
          </cell>
          <cell r="D1919">
            <v>29982725.68</v>
          </cell>
          <cell r="E1919">
            <v>216</v>
          </cell>
          <cell r="F1919">
            <v>120</v>
          </cell>
          <cell r="G1919">
            <v>84</v>
          </cell>
          <cell r="H1919">
            <v>353396</v>
          </cell>
          <cell r="I1919">
            <v>52478469</v>
          </cell>
          <cell r="J1919" t="str">
            <v>FU</v>
          </cell>
          <cell r="K1919" t="str">
            <v>DIANA MARCELA CABRERA GARAVITO</v>
          </cell>
          <cell r="L1919" t="str">
            <v>MENSUAL</v>
          </cell>
          <cell r="M1919">
            <v>43465</v>
          </cell>
          <cell r="N1919">
            <v>40841</v>
          </cell>
          <cell r="O1919" t="str">
            <v>COMPRA CATEGORIA E, SINDIC_CGR, IPC</v>
          </cell>
          <cell r="P1919" t="str">
            <v>VI</v>
          </cell>
          <cell r="Q1919">
            <v>120</v>
          </cell>
          <cell r="R1919" t="str">
            <v>Bogota</v>
          </cell>
          <cell r="S1919" t="str">
            <v>CGR</v>
          </cell>
        </row>
        <row r="1920">
          <cell r="A1920">
            <v>10545</v>
          </cell>
          <cell r="B1920" t="str">
            <v>Activo</v>
          </cell>
          <cell r="C1920">
            <v>68988203</v>
          </cell>
          <cell r="D1920">
            <v>8243188.6900000004</v>
          </cell>
          <cell r="E1920">
            <v>216</v>
          </cell>
          <cell r="F1920">
            <v>121</v>
          </cell>
          <cell r="G1920">
            <v>86</v>
          </cell>
          <cell r="H1920">
            <v>105708</v>
          </cell>
          <cell r="I1920">
            <v>7221244</v>
          </cell>
          <cell r="J1920" t="str">
            <v>FU</v>
          </cell>
          <cell r="K1920" t="str">
            <v>ORLANDO SALAMANCA FLECHAS</v>
          </cell>
          <cell r="L1920" t="str">
            <v>MENSUAL</v>
          </cell>
          <cell r="M1920">
            <v>43465</v>
          </cell>
          <cell r="N1920">
            <v>40766</v>
          </cell>
          <cell r="O1920" t="str">
            <v>LIBERACION CATEGORIA E, SINDIC_CGR, IPC</v>
          </cell>
          <cell r="P1920" t="str">
            <v>VI</v>
          </cell>
          <cell r="Q1920">
            <v>121</v>
          </cell>
          <cell r="R1920" t="str">
            <v>Tunja</v>
          </cell>
          <cell r="S1920" t="str">
            <v>CGR</v>
          </cell>
        </row>
        <row r="1921">
          <cell r="A1921">
            <v>10544</v>
          </cell>
          <cell r="B1921" t="str">
            <v>Activo</v>
          </cell>
          <cell r="C1921">
            <v>36331503</v>
          </cell>
          <cell r="D1921">
            <v>14066909.529999999</v>
          </cell>
          <cell r="E1921">
            <v>240</v>
          </cell>
          <cell r="F1921">
            <v>100</v>
          </cell>
          <cell r="G1921">
            <v>85</v>
          </cell>
          <cell r="H1921">
            <v>118917</v>
          </cell>
          <cell r="I1921">
            <v>79853675</v>
          </cell>
          <cell r="J1921" t="str">
            <v>FU</v>
          </cell>
          <cell r="K1921" t="str">
            <v>OSCAR CASTIBLANCO AVELLANEDA</v>
          </cell>
          <cell r="L1921" t="str">
            <v>MENSUAL</v>
          </cell>
          <cell r="M1921">
            <v>43465</v>
          </cell>
          <cell r="N1921">
            <v>40802</v>
          </cell>
          <cell r="O1921" t="str">
            <v>COMPRA CATEGORIA A, IPC</v>
          </cell>
          <cell r="P1921" t="str">
            <v>VI</v>
          </cell>
          <cell r="Q1921">
            <v>100</v>
          </cell>
          <cell r="R1921" t="str">
            <v>San Gil</v>
          </cell>
          <cell r="S1921" t="str">
            <v>CGR</v>
          </cell>
        </row>
        <row r="1922">
          <cell r="A1922">
            <v>10543</v>
          </cell>
          <cell r="B1922" t="str">
            <v>Activo</v>
          </cell>
          <cell r="C1922">
            <v>36331503</v>
          </cell>
          <cell r="D1922">
            <v>14152768.25</v>
          </cell>
          <cell r="E1922">
            <v>240</v>
          </cell>
          <cell r="F1922">
            <v>135</v>
          </cell>
          <cell r="G1922">
            <v>84</v>
          </cell>
          <cell r="H1922">
            <v>147494</v>
          </cell>
          <cell r="I1922">
            <v>80057390</v>
          </cell>
          <cell r="J1922" t="str">
            <v>XF</v>
          </cell>
          <cell r="K1922" t="str">
            <v>OMAR ANDRES VELOZA OSPINA</v>
          </cell>
          <cell r="L1922" t="str">
            <v>MENSUAL</v>
          </cell>
          <cell r="M1922">
            <v>43465</v>
          </cell>
          <cell r="N1922">
            <v>40842</v>
          </cell>
          <cell r="O1922" t="str">
            <v>EX-FUNCIONARIO CATEGORIA A</v>
          </cell>
          <cell r="P1922" t="str">
            <v>VI</v>
          </cell>
          <cell r="Q1922">
            <v>135</v>
          </cell>
          <cell r="R1922" t="str">
            <v>Bogota</v>
          </cell>
          <cell r="S1922" t="str">
            <v>EXF</v>
          </cell>
        </row>
        <row r="1923">
          <cell r="A1923">
            <v>10542</v>
          </cell>
          <cell r="B1923" t="str">
            <v>Activo</v>
          </cell>
          <cell r="C1923">
            <v>36331503</v>
          </cell>
          <cell r="D1923">
            <v>11600043.67</v>
          </cell>
          <cell r="E1923">
            <v>240</v>
          </cell>
          <cell r="F1923">
            <v>100</v>
          </cell>
          <cell r="G1923">
            <v>79</v>
          </cell>
          <cell r="H1923">
            <v>96440</v>
          </cell>
          <cell r="I1923">
            <v>35469854</v>
          </cell>
          <cell r="J1923" t="str">
            <v>FU</v>
          </cell>
          <cell r="K1923" t="str">
            <v>ALIX MARGOTH TIBATA QUEMBA</v>
          </cell>
          <cell r="L1923" t="str">
            <v>MENSUAL</v>
          </cell>
          <cell r="M1923">
            <v>43465</v>
          </cell>
          <cell r="N1923">
            <v>40982</v>
          </cell>
          <cell r="O1923" t="str">
            <v>COMPRA CATEGORIA A, IPC</v>
          </cell>
          <cell r="P1923" t="str">
            <v>VI</v>
          </cell>
          <cell r="Q1923">
            <v>100</v>
          </cell>
          <cell r="R1923" t="str">
            <v>Bogota</v>
          </cell>
          <cell r="S1923" t="str">
            <v>CGR</v>
          </cell>
        </row>
        <row r="1924">
          <cell r="A1924">
            <v>10541</v>
          </cell>
          <cell r="B1924" t="str">
            <v>Activo</v>
          </cell>
          <cell r="C1924">
            <v>93081330</v>
          </cell>
          <cell r="D1924">
            <v>35325787.490000002</v>
          </cell>
          <cell r="E1924">
            <v>216</v>
          </cell>
          <cell r="F1924">
            <v>120</v>
          </cell>
          <cell r="G1924">
            <v>84</v>
          </cell>
          <cell r="H1924">
            <v>413454</v>
          </cell>
          <cell r="I1924">
            <v>79579141</v>
          </cell>
          <cell r="J1924" t="str">
            <v>FU</v>
          </cell>
          <cell r="K1924" t="str">
            <v>CARLOS EDUARDO BERMUDEZ SANCHEZ</v>
          </cell>
          <cell r="L1924" t="str">
            <v>MENSUAL</v>
          </cell>
          <cell r="M1924">
            <v>43465</v>
          </cell>
          <cell r="N1924">
            <v>40827</v>
          </cell>
          <cell r="O1924" t="str">
            <v>COMPRA CATEGORIA E, SINDIC_CGR, IPC</v>
          </cell>
          <cell r="P1924" t="str">
            <v>VI</v>
          </cell>
          <cell r="Q1924">
            <v>120</v>
          </cell>
          <cell r="R1924" t="str">
            <v>Medellin</v>
          </cell>
          <cell r="S1924" t="str">
            <v>CGR</v>
          </cell>
        </row>
        <row r="1925">
          <cell r="A1925">
            <v>10540</v>
          </cell>
          <cell r="B1925" t="str">
            <v>Activo</v>
          </cell>
          <cell r="C1925">
            <v>97798346</v>
          </cell>
          <cell r="D1925">
            <v>30661835.07</v>
          </cell>
          <cell r="E1925">
            <v>192</v>
          </cell>
          <cell r="F1925">
            <v>125</v>
          </cell>
          <cell r="G1925">
            <v>84</v>
          </cell>
          <cell r="H1925">
            <v>436884</v>
          </cell>
          <cell r="I1925">
            <v>9515145</v>
          </cell>
          <cell r="J1925" t="str">
            <v>PEN</v>
          </cell>
          <cell r="K1925" t="str">
            <v>JORGE ELIECER HERNANDEZ GUZMAN</v>
          </cell>
          <cell r="L1925" t="str">
            <v>MENSUAL</v>
          </cell>
          <cell r="M1925">
            <v>43434</v>
          </cell>
          <cell r="N1925">
            <v>40808</v>
          </cell>
          <cell r="O1925" t="str">
            <v>COMPRA CATEGORIA F, IPC</v>
          </cell>
          <cell r="P1925" t="str">
            <v>VI</v>
          </cell>
          <cell r="Q1925">
            <v>125</v>
          </cell>
          <cell r="R1925" t="str">
            <v>Bogota</v>
          </cell>
          <cell r="S1925" t="str">
            <v>CGR</v>
          </cell>
        </row>
        <row r="1926">
          <cell r="A1926">
            <v>10538</v>
          </cell>
          <cell r="B1926" t="str">
            <v>Activo</v>
          </cell>
          <cell r="C1926">
            <v>78541059</v>
          </cell>
          <cell r="D1926">
            <v>29704041.170000002</v>
          </cell>
          <cell r="E1926">
            <v>216</v>
          </cell>
          <cell r="F1926">
            <v>121</v>
          </cell>
          <cell r="G1926">
            <v>82</v>
          </cell>
          <cell r="H1926">
            <v>344525</v>
          </cell>
          <cell r="I1926">
            <v>63347616</v>
          </cell>
          <cell r="J1926" t="str">
            <v>FU</v>
          </cell>
          <cell r="K1926" t="str">
            <v>AMPARO MENDOZA HERNANDEZ</v>
          </cell>
          <cell r="L1926" t="str">
            <v>MENSUAL</v>
          </cell>
          <cell r="M1926">
            <v>43465</v>
          </cell>
          <cell r="N1926">
            <v>40893</v>
          </cell>
          <cell r="O1926" t="str">
            <v>LIBERACION CATEGORIA E, SINDIC_CGR, IPC</v>
          </cell>
          <cell r="P1926" t="str">
            <v>VI</v>
          </cell>
          <cell r="Q1926">
            <v>121</v>
          </cell>
          <cell r="R1926" t="str">
            <v>Floridablanca</v>
          </cell>
          <cell r="S1926" t="str">
            <v>CGR</v>
          </cell>
        </row>
        <row r="1927">
          <cell r="A1927">
            <v>10534</v>
          </cell>
          <cell r="B1927" t="str">
            <v>Activo</v>
          </cell>
          <cell r="C1927">
            <v>80014200</v>
          </cell>
          <cell r="D1927">
            <v>38492221.920000002</v>
          </cell>
          <cell r="E1927">
            <v>216</v>
          </cell>
          <cell r="F1927">
            <v>142</v>
          </cell>
          <cell r="G1927">
            <v>84</v>
          </cell>
          <cell r="H1927">
            <v>527618</v>
          </cell>
          <cell r="I1927">
            <v>5216997</v>
          </cell>
          <cell r="J1927" t="str">
            <v>XF</v>
          </cell>
          <cell r="K1927" t="str">
            <v>JUAN ARNALDO VIVEROS ERAZO</v>
          </cell>
          <cell r="L1927" t="str">
            <v>MENSUAL</v>
          </cell>
          <cell r="M1927">
            <v>43465</v>
          </cell>
          <cell r="N1927">
            <v>40822</v>
          </cell>
          <cell r="O1927" t="str">
            <v>EXF-VIVIENDEXF. CATEGORIA E, SINDIC_CGR, IPC</v>
          </cell>
          <cell r="P1927" t="str">
            <v>VI</v>
          </cell>
          <cell r="Q1927">
            <v>142</v>
          </cell>
          <cell r="R1927" t="str">
            <v>Santander Quilichao</v>
          </cell>
          <cell r="S1927" t="str">
            <v>EXF</v>
          </cell>
        </row>
        <row r="1928">
          <cell r="A1928">
            <v>10533</v>
          </cell>
          <cell r="B1928" t="str">
            <v>Activo</v>
          </cell>
          <cell r="C1928">
            <v>80014200</v>
          </cell>
          <cell r="D1928">
            <v>28769007.07</v>
          </cell>
          <cell r="E1928">
            <v>216</v>
          </cell>
          <cell r="F1928">
            <v>120</v>
          </cell>
          <cell r="G1928">
            <v>144</v>
          </cell>
          <cell r="H1928">
            <v>513901</v>
          </cell>
          <cell r="I1928">
            <v>92025855</v>
          </cell>
          <cell r="J1928" t="str">
            <v>FU</v>
          </cell>
          <cell r="K1928" t="str">
            <v>JORGE LUIS ARRIETA CONSUEGRA</v>
          </cell>
          <cell r="L1928" t="str">
            <v>MENSUAL</v>
          </cell>
          <cell r="M1928">
            <v>43465</v>
          </cell>
          <cell r="N1928">
            <v>40822</v>
          </cell>
          <cell r="O1928" t="str">
            <v>COMPRA CATEGORIA E, SINDIC_CGR, IPC</v>
          </cell>
          <cell r="P1928" t="str">
            <v>VI</v>
          </cell>
          <cell r="Q1928">
            <v>120</v>
          </cell>
          <cell r="R1928" t="str">
            <v>Bogota</v>
          </cell>
          <cell r="S1928" t="str">
            <v>CGR</v>
          </cell>
        </row>
        <row r="1929">
          <cell r="A1929">
            <v>10532</v>
          </cell>
          <cell r="B1929" t="str">
            <v>Activo</v>
          </cell>
          <cell r="C1929">
            <v>80014200</v>
          </cell>
          <cell r="D1929">
            <v>27070553.350000001</v>
          </cell>
          <cell r="E1929">
            <v>216</v>
          </cell>
          <cell r="F1929">
            <v>120</v>
          </cell>
          <cell r="G1929">
            <v>80</v>
          </cell>
          <cell r="H1929">
            <v>312662</v>
          </cell>
          <cell r="I1929">
            <v>92551988</v>
          </cell>
          <cell r="J1929" t="str">
            <v>FU</v>
          </cell>
          <cell r="K1929" t="str">
            <v>Jaime Emiro Suarez</v>
          </cell>
          <cell r="L1929" t="str">
            <v>MENSUAL</v>
          </cell>
          <cell r="M1929">
            <v>43465</v>
          </cell>
          <cell r="N1929">
            <v>40968</v>
          </cell>
          <cell r="O1929" t="str">
            <v>COMPRA CATEGORIA E, SINDIC_CGR, IPC</v>
          </cell>
          <cell r="P1929" t="str">
            <v>VI</v>
          </cell>
          <cell r="Q1929">
            <v>120</v>
          </cell>
          <cell r="R1929" t="str">
            <v>Corozal</v>
          </cell>
          <cell r="S1929" t="str">
            <v>CGR</v>
          </cell>
        </row>
        <row r="1930">
          <cell r="A1930">
            <v>10531</v>
          </cell>
          <cell r="B1930" t="str">
            <v>Activo</v>
          </cell>
          <cell r="C1930">
            <v>58888571</v>
          </cell>
          <cell r="D1930">
            <v>2429616.5099999998</v>
          </cell>
          <cell r="E1930">
            <v>240</v>
          </cell>
          <cell r="F1930">
            <v>105</v>
          </cell>
          <cell r="G1930">
            <v>233</v>
          </cell>
          <cell r="H1930">
            <v>362593</v>
          </cell>
          <cell r="I1930">
            <v>79493650</v>
          </cell>
          <cell r="J1930" t="str">
            <v>FU</v>
          </cell>
          <cell r="K1930" t="str">
            <v>GUSTAVO DE JESUS RAMIREZ ORTIZ</v>
          </cell>
          <cell r="L1930" t="str">
            <v>MENSUAL</v>
          </cell>
          <cell r="M1930">
            <v>43465</v>
          </cell>
          <cell r="N1930">
            <v>40822</v>
          </cell>
          <cell r="O1930" t="str">
            <v>COMPRA CATEGORIA B, IPC</v>
          </cell>
          <cell r="P1930" t="str">
            <v>VI</v>
          </cell>
          <cell r="Q1930">
            <v>105</v>
          </cell>
          <cell r="R1930" t="str">
            <v>Bogota</v>
          </cell>
          <cell r="S1930" t="str">
            <v>CGR</v>
          </cell>
        </row>
        <row r="1931">
          <cell r="A1931">
            <v>10530</v>
          </cell>
          <cell r="B1931" t="str">
            <v>Activo</v>
          </cell>
          <cell r="C1931">
            <v>65342666</v>
          </cell>
          <cell r="D1931">
            <v>18554974.050000001</v>
          </cell>
          <cell r="E1931">
            <v>240</v>
          </cell>
          <cell r="F1931">
            <v>105</v>
          </cell>
          <cell r="G1931">
            <v>195</v>
          </cell>
          <cell r="H1931">
            <v>459763</v>
          </cell>
          <cell r="I1931">
            <v>65792016</v>
          </cell>
          <cell r="J1931" t="str">
            <v>FU</v>
          </cell>
          <cell r="K1931" t="str">
            <v>LUZ YANET URIBE CARDENAS</v>
          </cell>
          <cell r="L1931" t="str">
            <v>MENSUAL</v>
          </cell>
          <cell r="M1931">
            <v>43465</v>
          </cell>
          <cell r="N1931">
            <v>40822</v>
          </cell>
          <cell r="O1931" t="str">
            <v>COMPRA CATEGORIA B, IPC</v>
          </cell>
          <cell r="P1931" t="str">
            <v>VI</v>
          </cell>
          <cell r="Q1931">
            <v>105</v>
          </cell>
          <cell r="R1931" t="str">
            <v>Bogota</v>
          </cell>
          <cell r="S1931" t="str">
            <v>CGR</v>
          </cell>
        </row>
        <row r="1932">
          <cell r="A1932">
            <v>10528</v>
          </cell>
          <cell r="B1932" t="str">
            <v>Activo</v>
          </cell>
          <cell r="C1932">
            <v>78282829</v>
          </cell>
          <cell r="D1932">
            <v>29494951.91</v>
          </cell>
          <cell r="E1932">
            <v>216</v>
          </cell>
          <cell r="F1932">
            <v>120</v>
          </cell>
          <cell r="G1932">
            <v>84</v>
          </cell>
          <cell r="H1932">
            <v>345309</v>
          </cell>
          <cell r="I1932">
            <v>79391343</v>
          </cell>
          <cell r="J1932" t="str">
            <v>FU</v>
          </cell>
          <cell r="K1932" t="str">
            <v>Víctor Hugo García Quinteo</v>
          </cell>
          <cell r="L1932" t="str">
            <v>MENSUAL</v>
          </cell>
          <cell r="M1932">
            <v>43465</v>
          </cell>
          <cell r="N1932">
            <v>40827</v>
          </cell>
          <cell r="O1932" t="str">
            <v>COMPRA CATEGORIA E, SINDIC_CGR, IPC</v>
          </cell>
          <cell r="P1932" t="str">
            <v>VI</v>
          </cell>
          <cell r="Q1932">
            <v>120</v>
          </cell>
          <cell r="R1932" t="str">
            <v>Armenia</v>
          </cell>
          <cell r="S1932" t="str">
            <v>CGR</v>
          </cell>
        </row>
        <row r="1933">
          <cell r="A1933">
            <v>10526</v>
          </cell>
          <cell r="B1933" t="str">
            <v>Activo</v>
          </cell>
          <cell r="C1933">
            <v>80014200</v>
          </cell>
          <cell r="D1933">
            <v>27863850.640000001</v>
          </cell>
          <cell r="E1933">
            <v>216</v>
          </cell>
          <cell r="F1933">
            <v>120</v>
          </cell>
          <cell r="G1933">
            <v>116</v>
          </cell>
          <cell r="H1933">
            <v>392088</v>
          </cell>
          <cell r="I1933">
            <v>97470935</v>
          </cell>
          <cell r="J1933" t="str">
            <v>FU</v>
          </cell>
          <cell r="K1933" t="str">
            <v>Efrén Humberto Luna Guerrero</v>
          </cell>
          <cell r="L1933" t="str">
            <v>MENSUAL</v>
          </cell>
          <cell r="M1933">
            <v>43496</v>
          </cell>
          <cell r="N1933">
            <v>40842</v>
          </cell>
          <cell r="O1933" t="str">
            <v>COMPRA CATEGORIA E, SINDIC_CGR, IPC</v>
          </cell>
          <cell r="P1933" t="str">
            <v>VI</v>
          </cell>
          <cell r="Q1933">
            <v>120</v>
          </cell>
          <cell r="R1933" t="str">
            <v>Mocoa</v>
          </cell>
          <cell r="S1933" t="str">
            <v>CGR</v>
          </cell>
        </row>
        <row r="1934">
          <cell r="A1934">
            <v>10525</v>
          </cell>
          <cell r="B1934" t="str">
            <v>Activo</v>
          </cell>
          <cell r="C1934">
            <v>58585859</v>
          </cell>
          <cell r="D1934">
            <v>23071244.16</v>
          </cell>
          <cell r="E1934">
            <v>240</v>
          </cell>
          <cell r="F1934">
            <v>105</v>
          </cell>
          <cell r="G1934">
            <v>84</v>
          </cell>
          <cell r="H1934">
            <v>205080</v>
          </cell>
          <cell r="I1934">
            <v>24125155</v>
          </cell>
          <cell r="J1934" t="str">
            <v>FU</v>
          </cell>
          <cell r="K1934" t="str">
            <v>ANA LUCIA PENA CEPEDA</v>
          </cell>
          <cell r="L1934" t="str">
            <v>MENSUAL</v>
          </cell>
          <cell r="M1934">
            <v>43465</v>
          </cell>
          <cell r="N1934">
            <v>40842</v>
          </cell>
          <cell r="O1934" t="str">
            <v>COMPRA CATEGORIA B, IPC</v>
          </cell>
          <cell r="P1934" t="str">
            <v>VI</v>
          </cell>
          <cell r="Q1934">
            <v>105</v>
          </cell>
          <cell r="R1934" t="str">
            <v>Bogota</v>
          </cell>
          <cell r="S1934" t="str">
            <v>CGR</v>
          </cell>
        </row>
        <row r="1935">
          <cell r="A1935">
            <v>10524</v>
          </cell>
          <cell r="B1935" t="str">
            <v>Activo</v>
          </cell>
          <cell r="C1935">
            <v>58888571</v>
          </cell>
          <cell r="D1935">
            <v>25091033.59</v>
          </cell>
          <cell r="E1935">
            <v>240</v>
          </cell>
          <cell r="F1935">
            <v>105</v>
          </cell>
          <cell r="G1935">
            <v>83</v>
          </cell>
          <cell r="H1935">
            <v>221186</v>
          </cell>
          <cell r="I1935">
            <v>79306457</v>
          </cell>
          <cell r="J1935" t="str">
            <v>FU</v>
          </cell>
          <cell r="K1935" t="str">
            <v>PABLO AUGUSTO LOPEZ DIAZ</v>
          </cell>
          <cell r="L1935" t="str">
            <v>MENSUAL</v>
          </cell>
          <cell r="M1935">
            <v>43465</v>
          </cell>
          <cell r="N1935">
            <v>40864</v>
          </cell>
          <cell r="O1935" t="str">
            <v>COMPRA CATEGORIA B, IPC</v>
          </cell>
          <cell r="P1935" t="str">
            <v>VI</v>
          </cell>
          <cell r="Q1935">
            <v>105</v>
          </cell>
          <cell r="R1935" t="str">
            <v>Bogota</v>
          </cell>
          <cell r="S1935" t="str">
            <v>CGR</v>
          </cell>
        </row>
        <row r="1936">
          <cell r="A1936">
            <v>10523</v>
          </cell>
          <cell r="B1936" t="str">
            <v>Activo</v>
          </cell>
          <cell r="C1936">
            <v>65342666</v>
          </cell>
          <cell r="D1936">
            <v>41352295.649999999</v>
          </cell>
          <cell r="E1936">
            <v>240</v>
          </cell>
          <cell r="F1936">
            <v>136</v>
          </cell>
          <cell r="G1936">
            <v>120</v>
          </cell>
          <cell r="H1936">
            <v>519651</v>
          </cell>
          <cell r="I1936">
            <v>79798348</v>
          </cell>
          <cell r="J1936" t="str">
            <v>XF</v>
          </cell>
          <cell r="K1936" t="str">
            <v>JOHN FREDDY SANCHEZ DIAZ</v>
          </cell>
          <cell r="L1936" t="str">
            <v>MENSUAL</v>
          </cell>
          <cell r="M1936">
            <v>43465</v>
          </cell>
          <cell r="N1936">
            <v>40773</v>
          </cell>
          <cell r="O1936" t="str">
            <v>EX-FUNCIONARIO CATEGORIA B</v>
          </cell>
          <cell r="P1936" t="str">
            <v>VI</v>
          </cell>
          <cell r="Q1936">
            <v>136</v>
          </cell>
          <cell r="R1936" t="str">
            <v>Bogota</v>
          </cell>
          <cell r="S1936" t="str">
            <v>EXF</v>
          </cell>
        </row>
        <row r="1937">
          <cell r="A1937">
            <v>10522</v>
          </cell>
          <cell r="B1937" t="str">
            <v>Activo</v>
          </cell>
          <cell r="C1937">
            <v>64646465</v>
          </cell>
          <cell r="D1937">
            <v>23910161.010000002</v>
          </cell>
          <cell r="E1937">
            <v>240</v>
          </cell>
          <cell r="F1937">
            <v>105</v>
          </cell>
          <cell r="G1937">
            <v>82</v>
          </cell>
          <cell r="H1937">
            <v>211339</v>
          </cell>
          <cell r="I1937">
            <v>60312568</v>
          </cell>
          <cell r="J1937" t="str">
            <v>FU</v>
          </cell>
          <cell r="K1937" t="str">
            <v>Martha Yanneth Getial Sotelo</v>
          </cell>
          <cell r="L1937" t="str">
            <v>MENSUAL</v>
          </cell>
          <cell r="M1937">
            <v>43465</v>
          </cell>
          <cell r="N1937">
            <v>40893</v>
          </cell>
          <cell r="O1937" t="str">
            <v>COMPRA CATEGORIA B, IPC</v>
          </cell>
          <cell r="P1937" t="str">
            <v>VI</v>
          </cell>
          <cell r="Q1937">
            <v>105</v>
          </cell>
          <cell r="R1937" t="str">
            <v>Bogota</v>
          </cell>
          <cell r="S1937" t="str">
            <v>CGR</v>
          </cell>
        </row>
        <row r="1938">
          <cell r="A1938">
            <v>10520</v>
          </cell>
          <cell r="B1938" t="str">
            <v>Activo</v>
          </cell>
          <cell r="C1938">
            <v>54545455</v>
          </cell>
          <cell r="D1938">
            <v>19088600.18</v>
          </cell>
          <cell r="E1938">
            <v>240</v>
          </cell>
          <cell r="F1938">
            <v>145</v>
          </cell>
          <cell r="G1938">
            <v>84</v>
          </cell>
          <cell r="H1938">
            <v>209925</v>
          </cell>
          <cell r="I1938">
            <v>11256352</v>
          </cell>
          <cell r="J1938" t="str">
            <v>FU</v>
          </cell>
          <cell r="K1938" t="str">
            <v>YEISON APONTE FONSECA</v>
          </cell>
          <cell r="L1938" t="str">
            <v>MENSUAL</v>
          </cell>
          <cell r="M1938">
            <v>43465</v>
          </cell>
          <cell r="N1938">
            <v>40822</v>
          </cell>
          <cell r="O1938" t="str">
            <v>EXF-EXF - COMPRA CATEGORIA B, IPC</v>
          </cell>
          <cell r="P1938" t="str">
            <v>VI</v>
          </cell>
          <cell r="Q1938">
            <v>145</v>
          </cell>
          <cell r="R1938" t="str">
            <v>Bogota</v>
          </cell>
          <cell r="S1938" t="str">
            <v>EXF</v>
          </cell>
        </row>
        <row r="1939">
          <cell r="A1939">
            <v>10519</v>
          </cell>
          <cell r="B1939" t="str">
            <v>Activo</v>
          </cell>
          <cell r="C1939">
            <v>65342666</v>
          </cell>
          <cell r="D1939">
            <v>28495064.579999998</v>
          </cell>
          <cell r="E1939">
            <v>240</v>
          </cell>
          <cell r="F1939">
            <v>105</v>
          </cell>
          <cell r="G1939">
            <v>85</v>
          </cell>
          <cell r="H1939">
            <v>253206</v>
          </cell>
          <cell r="I1939">
            <v>43321867</v>
          </cell>
          <cell r="J1939" t="str">
            <v>FU</v>
          </cell>
          <cell r="K1939" t="str">
            <v>GLORIA AMPARO CARDONA CANO</v>
          </cell>
          <cell r="L1939" t="str">
            <v>MENSUAL</v>
          </cell>
          <cell r="M1939">
            <v>43465</v>
          </cell>
          <cell r="N1939">
            <v>40812</v>
          </cell>
          <cell r="O1939" t="str">
            <v>COMPRA CATEGORIA B, IPC</v>
          </cell>
          <cell r="P1939" t="str">
            <v>VI</v>
          </cell>
          <cell r="Q1939">
            <v>105</v>
          </cell>
          <cell r="R1939" t="str">
            <v>Medellin</v>
          </cell>
          <cell r="S1939" t="str">
            <v>CGR</v>
          </cell>
        </row>
        <row r="1940">
          <cell r="A1940">
            <v>10517</v>
          </cell>
          <cell r="B1940" t="str">
            <v>Activo</v>
          </cell>
          <cell r="C1940">
            <v>84593880</v>
          </cell>
          <cell r="D1940">
            <v>35958075.079999998</v>
          </cell>
          <cell r="E1940">
            <v>240</v>
          </cell>
          <cell r="F1940">
            <v>110</v>
          </cell>
          <cell r="G1940">
            <v>85</v>
          </cell>
          <cell r="H1940">
            <v>355963</v>
          </cell>
          <cell r="I1940">
            <v>79409892</v>
          </cell>
          <cell r="J1940" t="str">
            <v>FU</v>
          </cell>
          <cell r="K1940" t="str">
            <v>Jorge Alberto Camacho Viñes</v>
          </cell>
          <cell r="L1940" t="str">
            <v>MENSUAL</v>
          </cell>
          <cell r="M1940">
            <v>43465</v>
          </cell>
          <cell r="N1940">
            <v>40798</v>
          </cell>
          <cell r="O1940" t="str">
            <v>COMPRA CATEGORIA C, IPC</v>
          </cell>
          <cell r="P1940" t="str">
            <v>VI</v>
          </cell>
          <cell r="Q1940">
            <v>110</v>
          </cell>
          <cell r="R1940" t="str">
            <v>Bogota</v>
          </cell>
          <cell r="S1940" t="str">
            <v>CGR</v>
          </cell>
        </row>
        <row r="1941">
          <cell r="A1941">
            <v>10516</v>
          </cell>
          <cell r="B1941" t="str">
            <v>Activo</v>
          </cell>
          <cell r="C1941">
            <v>58800000</v>
          </cell>
          <cell r="D1941">
            <v>20795962.359999999</v>
          </cell>
          <cell r="E1941">
            <v>240</v>
          </cell>
          <cell r="F1941">
            <v>105</v>
          </cell>
          <cell r="G1941">
            <v>176</v>
          </cell>
          <cell r="H1941">
            <v>375749</v>
          </cell>
          <cell r="I1941">
            <v>70086047</v>
          </cell>
          <cell r="J1941" t="str">
            <v>FU</v>
          </cell>
          <cell r="K1941" t="str">
            <v>LEON ARGIRO BENITEZ BETANCUR</v>
          </cell>
          <cell r="L1941" t="str">
            <v>MENSUAL</v>
          </cell>
          <cell r="M1941">
            <v>43465</v>
          </cell>
          <cell r="N1941">
            <v>40822</v>
          </cell>
          <cell r="O1941" t="str">
            <v>COMPRA CATEGORIA B, IPC</v>
          </cell>
          <cell r="P1941" t="str">
            <v>VI</v>
          </cell>
          <cell r="Q1941">
            <v>105</v>
          </cell>
          <cell r="R1941" t="str">
            <v>Bogota</v>
          </cell>
          <cell r="S1941" t="str">
            <v>CGR</v>
          </cell>
        </row>
        <row r="1942">
          <cell r="A1942">
            <v>10514</v>
          </cell>
          <cell r="B1942" t="str">
            <v>Activo</v>
          </cell>
          <cell r="C1942">
            <v>80014200</v>
          </cell>
          <cell r="D1942">
            <v>54260262</v>
          </cell>
          <cell r="E1942">
            <v>216</v>
          </cell>
          <cell r="F1942">
            <v>139</v>
          </cell>
          <cell r="G1942">
            <v>83</v>
          </cell>
          <cell r="H1942">
            <v>756262</v>
          </cell>
          <cell r="I1942">
            <v>79483628</v>
          </cell>
          <cell r="J1942" t="str">
            <v>XF</v>
          </cell>
          <cell r="K1942" t="str">
            <v>LUIS EDUARDO GUERRERO TORRES</v>
          </cell>
          <cell r="L1942" t="str">
            <v>MENSUAL</v>
          </cell>
          <cell r="M1942">
            <v>43404</v>
          </cell>
          <cell r="N1942">
            <v>40815</v>
          </cell>
          <cell r="O1942" t="str">
            <v>EX-FUNCIONARIO CATEGORIA E</v>
          </cell>
          <cell r="P1942" t="str">
            <v>VI</v>
          </cell>
          <cell r="Q1942">
            <v>139</v>
          </cell>
          <cell r="R1942" t="str">
            <v>Bogota</v>
          </cell>
          <cell r="S1942" t="str">
            <v>EXF</v>
          </cell>
        </row>
        <row r="1943">
          <cell r="A1943">
            <v>10511</v>
          </cell>
          <cell r="B1943" t="str">
            <v>Activo</v>
          </cell>
          <cell r="C1943">
            <v>80014200</v>
          </cell>
          <cell r="D1943">
            <v>26212851.059999999</v>
          </cell>
          <cell r="E1943">
            <v>216</v>
          </cell>
          <cell r="F1943">
            <v>120</v>
          </cell>
          <cell r="G1943">
            <v>86</v>
          </cell>
          <cell r="H1943">
            <v>311610</v>
          </cell>
          <cell r="I1943">
            <v>41912018</v>
          </cell>
          <cell r="J1943" t="str">
            <v>FU</v>
          </cell>
          <cell r="K1943" t="str">
            <v>ESPERANZA ARBELAEZ RAMÍREZ</v>
          </cell>
          <cell r="L1943" t="str">
            <v>MENSUAL</v>
          </cell>
          <cell r="M1943">
            <v>43465</v>
          </cell>
          <cell r="N1943">
            <v>40773</v>
          </cell>
          <cell r="O1943" t="str">
            <v>COMPRA CATEGORIA E, SINDIC_CGR, IPC</v>
          </cell>
          <cell r="P1943" t="str">
            <v>VI</v>
          </cell>
          <cell r="Q1943">
            <v>120</v>
          </cell>
          <cell r="R1943" t="str">
            <v>Pereira</v>
          </cell>
          <cell r="S1943" t="str">
            <v>CGR</v>
          </cell>
        </row>
        <row r="1944">
          <cell r="A1944">
            <v>10508</v>
          </cell>
          <cell r="B1944" t="str">
            <v>Activo</v>
          </cell>
          <cell r="C1944">
            <v>36331503</v>
          </cell>
          <cell r="D1944">
            <v>13800716.140000001</v>
          </cell>
          <cell r="E1944">
            <v>240</v>
          </cell>
          <cell r="F1944">
            <v>100</v>
          </cell>
          <cell r="G1944">
            <v>82</v>
          </cell>
          <cell r="H1944">
            <v>115123</v>
          </cell>
          <cell r="I1944">
            <v>21246760</v>
          </cell>
          <cell r="J1944" t="str">
            <v>FU</v>
          </cell>
          <cell r="K1944" t="str">
            <v>MARIA ESPERANZA RODRIGUEZ OCAMPO</v>
          </cell>
          <cell r="L1944" t="str">
            <v>MENSUAL</v>
          </cell>
          <cell r="M1944">
            <v>43465</v>
          </cell>
          <cell r="N1944">
            <v>40893</v>
          </cell>
          <cell r="O1944" t="str">
            <v>COMPRA CATEGORIA A, IPC</v>
          </cell>
          <cell r="P1944" t="str">
            <v>VI</v>
          </cell>
          <cell r="Q1944">
            <v>100</v>
          </cell>
          <cell r="R1944" t="str">
            <v>Mitu</v>
          </cell>
          <cell r="S1944" t="str">
            <v>CGR</v>
          </cell>
        </row>
        <row r="1945">
          <cell r="A1945">
            <v>10505</v>
          </cell>
          <cell r="B1945" t="str">
            <v>Activo</v>
          </cell>
          <cell r="C1945">
            <v>65342666</v>
          </cell>
          <cell r="D1945">
            <v>6628310.2599999998</v>
          </cell>
          <cell r="E1945">
            <v>240</v>
          </cell>
          <cell r="F1945">
            <v>105</v>
          </cell>
          <cell r="G1945">
            <v>227</v>
          </cell>
          <cell r="H1945">
            <v>534640</v>
          </cell>
          <cell r="I1945">
            <v>50849429</v>
          </cell>
          <cell r="J1945" t="str">
            <v>FU</v>
          </cell>
          <cell r="K1945" t="str">
            <v>JACKELINE DEL S. VIDAL ARRIETA</v>
          </cell>
          <cell r="L1945" t="str">
            <v>MENSUAL</v>
          </cell>
          <cell r="M1945">
            <v>43465</v>
          </cell>
          <cell r="N1945">
            <v>40862</v>
          </cell>
          <cell r="O1945" t="str">
            <v>COMPRA CATEGORIA B, IPC</v>
          </cell>
          <cell r="P1945" t="str">
            <v>VI</v>
          </cell>
          <cell r="Q1945">
            <v>105</v>
          </cell>
          <cell r="R1945" t="str">
            <v>Bogota</v>
          </cell>
          <cell r="S1945" t="str">
            <v>CGR</v>
          </cell>
        </row>
        <row r="1946">
          <cell r="A1946">
            <v>10504</v>
          </cell>
          <cell r="B1946" t="str">
            <v>Activo</v>
          </cell>
          <cell r="C1946">
            <v>83333333</v>
          </cell>
          <cell r="D1946">
            <v>30027849.27</v>
          </cell>
          <cell r="E1946">
            <v>216</v>
          </cell>
          <cell r="F1946">
            <v>110</v>
          </cell>
          <cell r="G1946">
            <v>83</v>
          </cell>
          <cell r="H1946">
            <v>330110</v>
          </cell>
          <cell r="I1946">
            <v>79362183</v>
          </cell>
          <cell r="J1946" t="str">
            <v>FU</v>
          </cell>
          <cell r="K1946" t="str">
            <v>GENARO ROMERO VACA</v>
          </cell>
          <cell r="L1946" t="str">
            <v>MENSUAL</v>
          </cell>
          <cell r="M1946">
            <v>43496</v>
          </cell>
          <cell r="N1946">
            <v>40883</v>
          </cell>
          <cell r="O1946" t="str">
            <v>COMPRA CATEGORIA C, IPC</v>
          </cell>
          <cell r="P1946" t="str">
            <v>VI</v>
          </cell>
          <cell r="Q1946">
            <v>110</v>
          </cell>
          <cell r="R1946" t="str">
            <v>Suba</v>
          </cell>
          <cell r="S1946" t="str">
            <v>CGR</v>
          </cell>
        </row>
        <row r="1947">
          <cell r="A1947">
            <v>10503</v>
          </cell>
          <cell r="B1947" t="str">
            <v>Activo</v>
          </cell>
          <cell r="C1947">
            <v>65342666</v>
          </cell>
          <cell r="D1947">
            <v>23785111.739999998</v>
          </cell>
          <cell r="E1947">
            <v>240</v>
          </cell>
          <cell r="F1947">
            <v>105</v>
          </cell>
          <cell r="G1947">
            <v>83</v>
          </cell>
          <cell r="H1947">
            <v>211349</v>
          </cell>
          <cell r="I1947">
            <v>66976935</v>
          </cell>
          <cell r="J1947" t="str">
            <v>FU</v>
          </cell>
          <cell r="K1947" t="str">
            <v>JACKELINE PALACIOS MOSQUERA</v>
          </cell>
          <cell r="L1947" t="str">
            <v>MENSUAL</v>
          </cell>
          <cell r="M1947">
            <v>43465</v>
          </cell>
          <cell r="N1947">
            <v>40863</v>
          </cell>
          <cell r="O1947" t="str">
            <v>COMPRA CATEGORIA B, IPC</v>
          </cell>
          <cell r="P1947" t="str">
            <v>VI</v>
          </cell>
          <cell r="Q1947">
            <v>105</v>
          </cell>
          <cell r="R1947" t="str">
            <v>Quibdo</v>
          </cell>
          <cell r="S1947" t="str">
            <v>CGR</v>
          </cell>
        </row>
        <row r="1948">
          <cell r="A1948">
            <v>10502</v>
          </cell>
          <cell r="B1948" t="str">
            <v>Activo</v>
          </cell>
          <cell r="C1948">
            <v>61000000</v>
          </cell>
          <cell r="D1948">
            <v>22755299.949999999</v>
          </cell>
          <cell r="E1948">
            <v>240</v>
          </cell>
          <cell r="F1948">
            <v>105</v>
          </cell>
          <cell r="G1948">
            <v>86</v>
          </cell>
          <cell r="H1948">
            <v>204685</v>
          </cell>
          <cell r="I1948">
            <v>40026481</v>
          </cell>
          <cell r="J1948" t="str">
            <v>FU</v>
          </cell>
          <cell r="K1948" t="str">
            <v>BLANCA FANNY RAMIREZ</v>
          </cell>
          <cell r="L1948" t="str">
            <v>MENSUAL</v>
          </cell>
          <cell r="M1948">
            <v>43465</v>
          </cell>
          <cell r="N1948">
            <v>40766</v>
          </cell>
          <cell r="O1948" t="str">
            <v>COMPRA CATEGORIA B, IPC</v>
          </cell>
          <cell r="P1948" t="str">
            <v>VI</v>
          </cell>
          <cell r="Q1948">
            <v>105</v>
          </cell>
          <cell r="R1948" t="str">
            <v>Tunja</v>
          </cell>
          <cell r="S1948" t="str">
            <v>CGR</v>
          </cell>
        </row>
        <row r="1949">
          <cell r="A1949">
            <v>10501</v>
          </cell>
          <cell r="B1949" t="str">
            <v>Activo</v>
          </cell>
          <cell r="C1949">
            <v>79797980</v>
          </cell>
          <cell r="D1949">
            <v>25371912.440000001</v>
          </cell>
          <cell r="E1949">
            <v>216</v>
          </cell>
          <cell r="F1949">
            <v>120</v>
          </cell>
          <cell r="G1949">
            <v>84</v>
          </cell>
          <cell r="H1949">
            <v>299227</v>
          </cell>
          <cell r="I1949">
            <v>38283732</v>
          </cell>
          <cell r="J1949" t="str">
            <v>FU</v>
          </cell>
          <cell r="K1949" t="str">
            <v>LAURA JANNETTE RUIZ BARRAGAN</v>
          </cell>
          <cell r="L1949" t="str">
            <v>MENSUAL</v>
          </cell>
          <cell r="M1949">
            <v>43465</v>
          </cell>
          <cell r="N1949">
            <v>40822</v>
          </cell>
          <cell r="O1949" t="str">
            <v>COMPRA CATEGORIA E, SINDIC_CGR, IPC</v>
          </cell>
          <cell r="P1949" t="str">
            <v>VI</v>
          </cell>
          <cell r="Q1949">
            <v>120</v>
          </cell>
          <cell r="R1949" t="str">
            <v>Ibague</v>
          </cell>
          <cell r="S1949" t="str">
            <v>CGR</v>
          </cell>
        </row>
        <row r="1950">
          <cell r="A1950">
            <v>10500</v>
          </cell>
          <cell r="B1950" t="str">
            <v>Activo</v>
          </cell>
          <cell r="C1950">
            <v>65342666</v>
          </cell>
          <cell r="D1950">
            <v>25807025.719999999</v>
          </cell>
          <cell r="E1950">
            <v>240</v>
          </cell>
          <cell r="F1950">
            <v>105</v>
          </cell>
          <cell r="G1950">
            <v>83</v>
          </cell>
          <cell r="H1950">
            <v>228338</v>
          </cell>
          <cell r="I1950">
            <v>36175371</v>
          </cell>
          <cell r="J1950" t="str">
            <v>FU</v>
          </cell>
          <cell r="K1950" t="str">
            <v>MARTHA RUBIO VIVAS</v>
          </cell>
          <cell r="L1950" t="str">
            <v>MENSUAL</v>
          </cell>
          <cell r="M1950">
            <v>43465</v>
          </cell>
          <cell r="N1950">
            <v>40876</v>
          </cell>
          <cell r="O1950" t="str">
            <v>COMPRA CATEGORIA B, IPC</v>
          </cell>
          <cell r="P1950" t="str">
            <v>VI</v>
          </cell>
          <cell r="Q1950">
            <v>105</v>
          </cell>
          <cell r="R1950" t="str">
            <v>Neiva</v>
          </cell>
          <cell r="S1950" t="str">
            <v>CGR</v>
          </cell>
        </row>
        <row r="1951">
          <cell r="A1951">
            <v>10499</v>
          </cell>
          <cell r="B1951" t="str">
            <v>Activo</v>
          </cell>
          <cell r="C1951">
            <v>93081330</v>
          </cell>
          <cell r="D1951">
            <v>36382854.039999999</v>
          </cell>
          <cell r="E1951">
            <v>216</v>
          </cell>
          <cell r="F1951">
            <v>142</v>
          </cell>
          <cell r="G1951">
            <v>82</v>
          </cell>
          <cell r="H1951">
            <v>498150</v>
          </cell>
          <cell r="I1951">
            <v>13862630</v>
          </cell>
          <cell r="J1951" t="str">
            <v>XF</v>
          </cell>
          <cell r="K1951" t="str">
            <v>CARLOS A DELGADO TARAZONA</v>
          </cell>
          <cell r="L1951" t="str">
            <v>MENSUAL</v>
          </cell>
          <cell r="M1951">
            <v>43434</v>
          </cell>
          <cell r="N1951">
            <v>40876</v>
          </cell>
          <cell r="O1951" t="str">
            <v>EXF-VIVIENDEXF. CATEGORIA E, SINDIC_CGR, IPC</v>
          </cell>
          <cell r="P1951" t="str">
            <v>VI</v>
          </cell>
          <cell r="Q1951">
            <v>142</v>
          </cell>
          <cell r="R1951" t="str">
            <v>Bucaramanga</v>
          </cell>
          <cell r="S1951" t="str">
            <v>EXF</v>
          </cell>
        </row>
        <row r="1952">
          <cell r="A1952">
            <v>10496</v>
          </cell>
          <cell r="B1952" t="str">
            <v>Activo</v>
          </cell>
          <cell r="C1952">
            <v>80014200</v>
          </cell>
          <cell r="D1952">
            <v>38027126.960000001</v>
          </cell>
          <cell r="E1952">
            <v>216</v>
          </cell>
          <cell r="F1952">
            <v>120</v>
          </cell>
          <cell r="G1952">
            <v>74</v>
          </cell>
          <cell r="H1952">
            <v>422403</v>
          </cell>
          <cell r="I1952">
            <v>93398075</v>
          </cell>
          <cell r="J1952" t="str">
            <v>FU</v>
          </cell>
          <cell r="K1952" t="str">
            <v>German Eduardo Ortiz Henao</v>
          </cell>
          <cell r="L1952" t="str">
            <v>MENSUAL</v>
          </cell>
          <cell r="M1952">
            <v>43465</v>
          </cell>
          <cell r="N1952">
            <v>41148</v>
          </cell>
          <cell r="O1952" t="str">
            <v>COMPRA CATEGORIA E, SINDIC_CGR, IPC</v>
          </cell>
          <cell r="P1952" t="str">
            <v>VI</v>
          </cell>
          <cell r="Q1952">
            <v>120</v>
          </cell>
          <cell r="R1952" t="str">
            <v>Armenia</v>
          </cell>
          <cell r="S1952" t="str">
            <v>CGR</v>
          </cell>
        </row>
        <row r="1953">
          <cell r="A1953">
            <v>10494</v>
          </cell>
          <cell r="B1953" t="str">
            <v>Activo</v>
          </cell>
          <cell r="C1953">
            <v>36331503</v>
          </cell>
          <cell r="D1953">
            <v>22347674.809999999</v>
          </cell>
          <cell r="E1953">
            <v>240</v>
          </cell>
          <cell r="F1953">
            <v>135</v>
          </cell>
          <cell r="G1953">
            <v>82</v>
          </cell>
          <cell r="H1953">
            <v>228689</v>
          </cell>
          <cell r="I1953">
            <v>79346033</v>
          </cell>
          <cell r="J1953" t="str">
            <v>XF</v>
          </cell>
          <cell r="K1953" t="str">
            <v>Carlos Eduardo Martinez Correa</v>
          </cell>
          <cell r="L1953" t="str">
            <v>MENSUAL</v>
          </cell>
          <cell r="M1953">
            <v>43465</v>
          </cell>
          <cell r="N1953">
            <v>40905</v>
          </cell>
          <cell r="O1953" t="str">
            <v>EX-FUNCIONARIO CATEGORIA A</v>
          </cell>
          <cell r="P1953" t="str">
            <v>VI</v>
          </cell>
          <cell r="Q1953">
            <v>135</v>
          </cell>
          <cell r="R1953" t="str">
            <v>Suba</v>
          </cell>
          <cell r="S1953" t="str">
            <v>EXF</v>
          </cell>
        </row>
        <row r="1954">
          <cell r="A1954">
            <v>10493</v>
          </cell>
          <cell r="B1954" t="str">
            <v>Activo</v>
          </cell>
          <cell r="C1954">
            <v>80014200</v>
          </cell>
          <cell r="D1954">
            <v>30510403.07</v>
          </cell>
          <cell r="E1954">
            <v>216</v>
          </cell>
          <cell r="F1954">
            <v>120</v>
          </cell>
          <cell r="G1954">
            <v>84</v>
          </cell>
          <cell r="H1954">
            <v>357028</v>
          </cell>
          <cell r="I1954">
            <v>3779281</v>
          </cell>
          <cell r="J1954" t="str">
            <v>FU</v>
          </cell>
          <cell r="K1954" t="str">
            <v>Fabio Sanabria</v>
          </cell>
          <cell r="L1954" t="str">
            <v>MENSUAL</v>
          </cell>
          <cell r="M1954">
            <v>43465</v>
          </cell>
          <cell r="N1954">
            <v>40822</v>
          </cell>
          <cell r="O1954" t="str">
            <v>COMPRA CATEGORIA E, SINDIC_CGR, IPC</v>
          </cell>
          <cell r="P1954" t="str">
            <v>VI</v>
          </cell>
          <cell r="Q1954">
            <v>120</v>
          </cell>
          <cell r="R1954" t="str">
            <v>Barranquilla</v>
          </cell>
          <cell r="S1954" t="str">
            <v>CGR</v>
          </cell>
        </row>
        <row r="1955">
          <cell r="A1955">
            <v>10487</v>
          </cell>
          <cell r="B1955" t="str">
            <v>Activo</v>
          </cell>
          <cell r="C1955">
            <v>80014200</v>
          </cell>
          <cell r="D1955">
            <v>35825083.030000001</v>
          </cell>
          <cell r="E1955">
            <v>216</v>
          </cell>
          <cell r="F1955">
            <v>120</v>
          </cell>
          <cell r="G1955">
            <v>81</v>
          </cell>
          <cell r="H1955">
            <v>411096</v>
          </cell>
          <cell r="I1955">
            <v>7462614</v>
          </cell>
          <cell r="J1955" t="str">
            <v>XF</v>
          </cell>
          <cell r="K1955" t="str">
            <v>oscar xiques sarmiento</v>
          </cell>
          <cell r="L1955" t="str">
            <v>MENSUAL</v>
          </cell>
          <cell r="M1955">
            <v>43434</v>
          </cell>
          <cell r="N1955">
            <v>40899</v>
          </cell>
          <cell r="O1955" t="str">
            <v>COMPRA CATEGORIA E, SINDIC_CGR, IPC</v>
          </cell>
          <cell r="P1955" t="str">
            <v>VI</v>
          </cell>
          <cell r="Q1955">
            <v>120</v>
          </cell>
          <cell r="R1955" t="str">
            <v>Puerto Colombia</v>
          </cell>
          <cell r="S1955" t="str">
            <v>EXF</v>
          </cell>
        </row>
        <row r="1956">
          <cell r="A1956">
            <v>10485</v>
          </cell>
          <cell r="B1956" t="str">
            <v>Activo</v>
          </cell>
          <cell r="C1956">
            <v>80014200</v>
          </cell>
          <cell r="D1956">
            <v>30928409.289999999</v>
          </cell>
          <cell r="E1956">
            <v>216</v>
          </cell>
          <cell r="F1956">
            <v>120</v>
          </cell>
          <cell r="G1956">
            <v>82</v>
          </cell>
          <cell r="H1956">
            <v>358421</v>
          </cell>
          <cell r="I1956">
            <v>34965958</v>
          </cell>
          <cell r="J1956" t="str">
            <v>FU</v>
          </cell>
          <cell r="K1956" t="str">
            <v>MAGDALENA DEL ROSARIO NARVAEZ SOTO</v>
          </cell>
          <cell r="L1956" t="str">
            <v>MENSUAL</v>
          </cell>
          <cell r="M1956">
            <v>43465</v>
          </cell>
          <cell r="N1956">
            <v>40905</v>
          </cell>
          <cell r="O1956" t="str">
            <v>COMPRA CATEGORIA E, SINDIC_CGR, IPC</v>
          </cell>
          <cell r="P1956" t="str">
            <v>VI</v>
          </cell>
          <cell r="Q1956">
            <v>120</v>
          </cell>
          <cell r="R1956" t="str">
            <v>Barranquilla</v>
          </cell>
          <cell r="S1956" t="str">
            <v>CGR</v>
          </cell>
        </row>
        <row r="1957">
          <cell r="A1957">
            <v>10480</v>
          </cell>
          <cell r="B1957" t="str">
            <v>Activo</v>
          </cell>
          <cell r="C1957">
            <v>80014200</v>
          </cell>
          <cell r="D1957">
            <v>13939079.92</v>
          </cell>
          <cell r="E1957">
            <v>216</v>
          </cell>
          <cell r="F1957">
            <v>122</v>
          </cell>
          <cell r="G1957">
            <v>86</v>
          </cell>
          <cell r="H1957">
            <v>172297</v>
          </cell>
          <cell r="I1957">
            <v>41910895</v>
          </cell>
          <cell r="J1957" t="str">
            <v>FU</v>
          </cell>
          <cell r="K1957" t="str">
            <v>AYDA CECILIA CIFUENTES LUGO</v>
          </cell>
          <cell r="L1957" t="str">
            <v>MENSUAL</v>
          </cell>
          <cell r="M1957">
            <v>43465</v>
          </cell>
          <cell r="N1957">
            <v>40766</v>
          </cell>
          <cell r="O1957" t="str">
            <v>CONSTR. CATEGORIA E, SINDIC_CGR, IPC</v>
          </cell>
          <cell r="P1957" t="str">
            <v>VI</v>
          </cell>
          <cell r="Q1957">
            <v>122</v>
          </cell>
          <cell r="R1957" t="str">
            <v>Bogota</v>
          </cell>
          <cell r="S1957" t="str">
            <v>CGR</v>
          </cell>
        </row>
        <row r="1958">
          <cell r="A1958">
            <v>10479</v>
          </cell>
          <cell r="B1958" t="str">
            <v>Activo</v>
          </cell>
          <cell r="C1958">
            <v>70707071</v>
          </cell>
          <cell r="D1958">
            <v>22181334.91</v>
          </cell>
          <cell r="E1958">
            <v>216</v>
          </cell>
          <cell r="F1958">
            <v>120</v>
          </cell>
          <cell r="G1958">
            <v>86</v>
          </cell>
          <cell r="H1958">
            <v>264212</v>
          </cell>
          <cell r="I1958">
            <v>65692415</v>
          </cell>
          <cell r="J1958" t="str">
            <v>FU</v>
          </cell>
          <cell r="K1958" t="str">
            <v>INES VERA MENDEZ</v>
          </cell>
          <cell r="L1958" t="str">
            <v>MENSUAL</v>
          </cell>
          <cell r="M1958">
            <v>43496</v>
          </cell>
          <cell r="N1958">
            <v>40801</v>
          </cell>
          <cell r="O1958" t="str">
            <v>COMPRA CATEGORIA E, SINDIC_CGR, IPC</v>
          </cell>
          <cell r="P1958" t="str">
            <v>VI</v>
          </cell>
          <cell r="Q1958">
            <v>120</v>
          </cell>
          <cell r="R1958" t="str">
            <v>Bogota</v>
          </cell>
          <cell r="S1958" t="str">
            <v>CGR</v>
          </cell>
        </row>
        <row r="1959">
          <cell r="A1959">
            <v>10477</v>
          </cell>
          <cell r="B1959" t="str">
            <v>Activo</v>
          </cell>
          <cell r="C1959">
            <v>70000000</v>
          </cell>
          <cell r="D1959">
            <v>5953113.6900000004</v>
          </cell>
          <cell r="E1959">
            <v>216</v>
          </cell>
          <cell r="F1959">
            <v>120</v>
          </cell>
          <cell r="G1959">
            <v>153</v>
          </cell>
          <cell r="H1959">
            <v>127414</v>
          </cell>
          <cell r="I1959">
            <v>60275366</v>
          </cell>
          <cell r="J1959" t="str">
            <v>FU</v>
          </cell>
          <cell r="K1959" t="str">
            <v>YANISE ROJAS PEREZ</v>
          </cell>
          <cell r="L1959" t="str">
            <v>MENSUAL</v>
          </cell>
          <cell r="M1959">
            <v>43465</v>
          </cell>
          <cell r="N1959">
            <v>40822</v>
          </cell>
          <cell r="O1959" t="str">
            <v>COMPRA CATEGORIA E, SINDIC_CGR, IPC</v>
          </cell>
          <cell r="P1959" t="str">
            <v>VI</v>
          </cell>
          <cell r="Q1959">
            <v>120</v>
          </cell>
          <cell r="R1959" t="str">
            <v>Bogota</v>
          </cell>
          <cell r="S1959" t="str">
            <v>CGR</v>
          </cell>
        </row>
        <row r="1960">
          <cell r="A1960">
            <v>10471</v>
          </cell>
          <cell r="B1960" t="str">
            <v>Activo</v>
          </cell>
          <cell r="C1960">
            <v>36331503</v>
          </cell>
          <cell r="D1960">
            <v>9383306.4000000004</v>
          </cell>
          <cell r="E1960">
            <v>240</v>
          </cell>
          <cell r="F1960">
            <v>100</v>
          </cell>
          <cell r="G1960">
            <v>84</v>
          </cell>
          <cell r="H1960">
            <v>81071</v>
          </cell>
          <cell r="I1960">
            <v>13457885</v>
          </cell>
          <cell r="J1960" t="str">
            <v>FU</v>
          </cell>
          <cell r="K1960" t="str">
            <v>ALFONSO ALBARRACIN CASTELLANOS</v>
          </cell>
          <cell r="L1960" t="str">
            <v>MENSUAL</v>
          </cell>
          <cell r="M1960">
            <v>43496</v>
          </cell>
          <cell r="N1960">
            <v>40862</v>
          </cell>
          <cell r="O1960" t="str">
            <v>COMPRA CATEGORIA A, IPC</v>
          </cell>
          <cell r="P1960" t="str">
            <v>VI</v>
          </cell>
          <cell r="Q1960">
            <v>100</v>
          </cell>
          <cell r="R1960" t="str">
            <v>Cucuta</v>
          </cell>
          <cell r="S1960" t="str">
            <v>CGR</v>
          </cell>
        </row>
        <row r="1961">
          <cell r="A1961">
            <v>10117</v>
          </cell>
          <cell r="B1961" t="str">
            <v>Activo</v>
          </cell>
          <cell r="C1961">
            <v>97777778</v>
          </cell>
          <cell r="D1961">
            <v>44350155.329999998</v>
          </cell>
          <cell r="E1961">
            <v>192</v>
          </cell>
          <cell r="F1961">
            <v>125</v>
          </cell>
          <cell r="G1961">
            <v>95</v>
          </cell>
          <cell r="H1961">
            <v>669994</v>
          </cell>
          <cell r="I1961">
            <v>385236</v>
          </cell>
          <cell r="J1961" t="str">
            <v>PEN</v>
          </cell>
          <cell r="K1961" t="str">
            <v>nestor alfonso ortiz alvarado</v>
          </cell>
          <cell r="L1961" t="str">
            <v>MENSUAL</v>
          </cell>
          <cell r="M1961">
            <v>43465</v>
          </cell>
          <cell r="N1961">
            <v>40512</v>
          </cell>
          <cell r="O1961" t="str">
            <v>COMPRA CATEGORIA F, IPC</v>
          </cell>
          <cell r="P1961" t="str">
            <v>VI</v>
          </cell>
          <cell r="Q1961">
            <v>125</v>
          </cell>
          <cell r="R1961" t="str">
            <v>Bogota</v>
          </cell>
          <cell r="S1961" t="str">
            <v>CGR</v>
          </cell>
        </row>
        <row r="1962">
          <cell r="A1962">
            <v>10112</v>
          </cell>
          <cell r="B1962" t="str">
            <v>Activo</v>
          </cell>
          <cell r="C1962">
            <v>73959596</v>
          </cell>
          <cell r="D1962">
            <v>13850495.6</v>
          </cell>
          <cell r="E1962">
            <v>216</v>
          </cell>
          <cell r="F1962">
            <v>120</v>
          </cell>
          <cell r="G1962">
            <v>91</v>
          </cell>
          <cell r="H1962">
            <v>174274</v>
          </cell>
          <cell r="I1962">
            <v>51912783</v>
          </cell>
          <cell r="J1962" t="str">
            <v>FU</v>
          </cell>
          <cell r="K1962" t="str">
            <v>LETY HERNÁNDEZ GUEVARA</v>
          </cell>
          <cell r="L1962" t="str">
            <v>MENSUAL</v>
          </cell>
          <cell r="M1962">
            <v>43465</v>
          </cell>
          <cell r="N1962">
            <v>40609</v>
          </cell>
          <cell r="O1962" t="str">
            <v>COMPRA CATEGORIA E, SINDIC_CGR, IPC</v>
          </cell>
          <cell r="P1962" t="str">
            <v>VI</v>
          </cell>
          <cell r="Q1962">
            <v>120</v>
          </cell>
          <cell r="R1962" t="str">
            <v>Bogota</v>
          </cell>
          <cell r="S1962" t="str">
            <v>CGR</v>
          </cell>
        </row>
        <row r="1963">
          <cell r="A1963">
            <v>10110</v>
          </cell>
          <cell r="B1963" t="str">
            <v>Activo</v>
          </cell>
          <cell r="C1963">
            <v>88329150</v>
          </cell>
          <cell r="D1963">
            <v>22777207.75</v>
          </cell>
          <cell r="E1963">
            <v>216</v>
          </cell>
          <cell r="F1963">
            <v>120</v>
          </cell>
          <cell r="G1963">
            <v>94</v>
          </cell>
          <cell r="H1963">
            <v>285003</v>
          </cell>
          <cell r="I1963">
            <v>31165025</v>
          </cell>
          <cell r="J1963" t="str">
            <v>FU</v>
          </cell>
          <cell r="K1963" t="str">
            <v>LUZ ÁNGELA GARCÍA CHAGUENDO</v>
          </cell>
          <cell r="L1963" t="str">
            <v>MENSUAL</v>
          </cell>
          <cell r="M1963">
            <v>43465</v>
          </cell>
          <cell r="N1963">
            <v>40522</v>
          </cell>
          <cell r="O1963" t="str">
            <v>COMPRA CATEGORIA E, SINDIC_CGR, IPC</v>
          </cell>
          <cell r="P1963" t="str">
            <v>VI</v>
          </cell>
          <cell r="Q1963">
            <v>120</v>
          </cell>
          <cell r="R1963" t="str">
            <v>Bogota</v>
          </cell>
          <cell r="S1963" t="str">
            <v>CGR</v>
          </cell>
        </row>
        <row r="1964">
          <cell r="A1964">
            <v>10101</v>
          </cell>
          <cell r="B1964" t="str">
            <v>Activo</v>
          </cell>
          <cell r="C1964">
            <v>88328947</v>
          </cell>
          <cell r="D1964">
            <v>13588519.07</v>
          </cell>
          <cell r="E1964">
            <v>216</v>
          </cell>
          <cell r="F1964">
            <v>120</v>
          </cell>
          <cell r="G1964">
            <v>95</v>
          </cell>
          <cell r="H1964">
            <v>176303</v>
          </cell>
          <cell r="I1964">
            <v>3972256</v>
          </cell>
          <cell r="J1964" t="str">
            <v>FU</v>
          </cell>
          <cell r="K1964" t="str">
            <v>VALENTIN BLANCO BLANCO</v>
          </cell>
          <cell r="L1964" t="str">
            <v>MENSUAL</v>
          </cell>
          <cell r="M1964">
            <v>43496</v>
          </cell>
          <cell r="N1964">
            <v>40525</v>
          </cell>
          <cell r="O1964" t="str">
            <v>COMPRA CATEGORIA E, SINDIC_CGR, IPC</v>
          </cell>
          <cell r="P1964" t="str">
            <v>VI</v>
          </cell>
          <cell r="Q1964">
            <v>120</v>
          </cell>
          <cell r="R1964" t="str">
            <v>Bogota</v>
          </cell>
          <cell r="S1964" t="str">
            <v>CGR</v>
          </cell>
        </row>
        <row r="1965">
          <cell r="A1965">
            <v>10100</v>
          </cell>
          <cell r="B1965" t="str">
            <v>Activo</v>
          </cell>
          <cell r="C1965">
            <v>88329150</v>
          </cell>
          <cell r="D1965">
            <v>7762632.8399999999</v>
          </cell>
          <cell r="E1965">
            <v>216</v>
          </cell>
          <cell r="F1965">
            <v>120</v>
          </cell>
          <cell r="G1965">
            <v>92</v>
          </cell>
          <cell r="H1965">
            <v>106403</v>
          </cell>
          <cell r="I1965">
            <v>51714724</v>
          </cell>
          <cell r="J1965" t="str">
            <v>FU</v>
          </cell>
          <cell r="K1965" t="str">
            <v>HILMA BAUTISTA PARADA</v>
          </cell>
          <cell r="L1965" t="str">
            <v>MENSUAL</v>
          </cell>
          <cell r="M1965">
            <v>43465</v>
          </cell>
          <cell r="N1965">
            <v>40599</v>
          </cell>
          <cell r="O1965" t="str">
            <v>COMPRA CATEGORIA E, SINDIC_CGR, IPC</v>
          </cell>
          <cell r="P1965" t="str">
            <v>VI</v>
          </cell>
          <cell r="Q1965">
            <v>120</v>
          </cell>
          <cell r="R1965" t="str">
            <v>Bogota</v>
          </cell>
          <cell r="S1965" t="str">
            <v>CGR</v>
          </cell>
        </row>
        <row r="1966">
          <cell r="A1966">
            <v>10097</v>
          </cell>
          <cell r="B1966" t="str">
            <v>Activo</v>
          </cell>
          <cell r="C1966">
            <v>74315910</v>
          </cell>
          <cell r="D1966">
            <v>6886868.9699999997</v>
          </cell>
          <cell r="E1966">
            <v>216</v>
          </cell>
          <cell r="F1966">
            <v>120</v>
          </cell>
          <cell r="G1966">
            <v>91</v>
          </cell>
          <cell r="H1966">
            <v>93263</v>
          </cell>
          <cell r="I1966">
            <v>30721339</v>
          </cell>
          <cell r="J1966" t="str">
            <v>FU</v>
          </cell>
          <cell r="K1966" t="str">
            <v>GEMA VIRGINIA ALMEIDA ARELLANO</v>
          </cell>
          <cell r="L1966" t="str">
            <v>MENSUAL</v>
          </cell>
          <cell r="M1966">
            <v>43465</v>
          </cell>
          <cell r="N1966">
            <v>40609</v>
          </cell>
          <cell r="O1966" t="str">
            <v>COMPRA CATEGORIA E, SINDIC_CGR, IPC</v>
          </cell>
          <cell r="P1966" t="str">
            <v>VI</v>
          </cell>
          <cell r="Q1966">
            <v>120</v>
          </cell>
          <cell r="R1966" t="str">
            <v>Pasto</v>
          </cell>
          <cell r="S1966" t="str">
            <v>CGR</v>
          </cell>
        </row>
        <row r="1967">
          <cell r="A1967">
            <v>9899</v>
          </cell>
          <cell r="B1967" t="str">
            <v>Activo</v>
          </cell>
          <cell r="C1967">
            <v>35619090</v>
          </cell>
          <cell r="D1967">
            <v>166511.34</v>
          </cell>
          <cell r="E1967">
            <v>240</v>
          </cell>
          <cell r="F1967">
            <v>102</v>
          </cell>
          <cell r="G1967">
            <v>222</v>
          </cell>
          <cell r="H1967">
            <v>16729</v>
          </cell>
          <cell r="I1967">
            <v>40766283</v>
          </cell>
          <cell r="J1967" t="str">
            <v>FU</v>
          </cell>
          <cell r="K1967" t="str">
            <v>DACIER FLORIANO GARCIA</v>
          </cell>
          <cell r="L1967" t="str">
            <v>MENSUAL</v>
          </cell>
          <cell r="M1967">
            <v>43496</v>
          </cell>
          <cell r="N1967">
            <v>40442</v>
          </cell>
          <cell r="O1967" t="str">
            <v>CONSTRUCCION CATEGORIA A, IPC</v>
          </cell>
          <cell r="P1967" t="str">
            <v>VI</v>
          </cell>
          <cell r="Q1967">
            <v>102</v>
          </cell>
          <cell r="R1967" t="str">
            <v>Florencia</v>
          </cell>
          <cell r="S1967" t="str">
            <v>CGR</v>
          </cell>
        </row>
        <row r="1968">
          <cell r="A1968">
            <v>9898</v>
          </cell>
          <cell r="B1968" t="str">
            <v>Activo</v>
          </cell>
          <cell r="C1968">
            <v>74845120</v>
          </cell>
          <cell r="D1968">
            <v>19076443.760000002</v>
          </cell>
          <cell r="E1968">
            <v>240</v>
          </cell>
          <cell r="F1968">
            <v>110</v>
          </cell>
          <cell r="G1968">
            <v>97</v>
          </cell>
          <cell r="H1968">
            <v>203951</v>
          </cell>
          <cell r="I1968">
            <v>79168102</v>
          </cell>
          <cell r="J1968" t="str">
            <v>FU</v>
          </cell>
          <cell r="K1968" t="str">
            <v>JOHN CARLOS MOYA MURCIA</v>
          </cell>
          <cell r="L1968" t="str">
            <v>MENSUAL</v>
          </cell>
          <cell r="M1968">
            <v>43465</v>
          </cell>
          <cell r="N1968">
            <v>40434</v>
          </cell>
          <cell r="O1968" t="str">
            <v>COMPRA CATEGORIA C, IPC</v>
          </cell>
          <cell r="P1968" t="str">
            <v>VI</v>
          </cell>
          <cell r="Q1968">
            <v>110</v>
          </cell>
          <cell r="R1968" t="str">
            <v>Bogota</v>
          </cell>
          <cell r="S1968" t="str">
            <v>CGR</v>
          </cell>
        </row>
        <row r="1969">
          <cell r="A1969">
            <v>9890</v>
          </cell>
          <cell r="B1969" t="str">
            <v>Activo</v>
          </cell>
          <cell r="C1969">
            <v>98683221</v>
          </cell>
          <cell r="D1969">
            <v>5469709.2699999996</v>
          </cell>
          <cell r="E1969">
            <v>180</v>
          </cell>
          <cell r="F1969">
            <v>130</v>
          </cell>
          <cell r="G1969">
            <v>96</v>
          </cell>
          <cell r="H1969">
            <v>108668</v>
          </cell>
          <cell r="I1969">
            <v>79419139</v>
          </cell>
          <cell r="J1969" t="str">
            <v>FU</v>
          </cell>
          <cell r="K1969" t="str">
            <v>Fernando Grillo Parra</v>
          </cell>
          <cell r="L1969" t="str">
            <v>MENSUAL</v>
          </cell>
          <cell r="M1969">
            <v>43496</v>
          </cell>
          <cell r="N1969">
            <v>40506</v>
          </cell>
          <cell r="O1969" t="str">
            <v>COMPRA CATEGORIA G, IPC</v>
          </cell>
          <cell r="P1969" t="str">
            <v>VI</v>
          </cell>
          <cell r="Q1969">
            <v>130</v>
          </cell>
          <cell r="R1969" t="str">
            <v>Bogota</v>
          </cell>
          <cell r="S1969" t="str">
            <v>CGR</v>
          </cell>
        </row>
        <row r="1970">
          <cell r="A1970">
            <v>9889</v>
          </cell>
          <cell r="B1970" t="str">
            <v>Activo</v>
          </cell>
          <cell r="C1970">
            <v>59829518</v>
          </cell>
          <cell r="D1970">
            <v>14766936.220000001</v>
          </cell>
          <cell r="E1970">
            <v>240</v>
          </cell>
          <cell r="F1970">
            <v>105</v>
          </cell>
          <cell r="G1970">
            <v>96</v>
          </cell>
          <cell r="H1970">
            <v>142899</v>
          </cell>
          <cell r="I1970">
            <v>40387339</v>
          </cell>
          <cell r="J1970" t="str">
            <v>FU</v>
          </cell>
          <cell r="K1970" t="str">
            <v>EDY MELBA TENJO MORENO</v>
          </cell>
          <cell r="L1970" t="str">
            <v>MENSUAL</v>
          </cell>
          <cell r="M1970">
            <v>43465</v>
          </cell>
          <cell r="N1970">
            <v>40471</v>
          </cell>
          <cell r="O1970" t="str">
            <v>COMPRA CATEGORIA B, IPC</v>
          </cell>
          <cell r="P1970" t="str">
            <v>VI</v>
          </cell>
          <cell r="Q1970">
            <v>105</v>
          </cell>
          <cell r="R1970" t="str">
            <v>Bogota</v>
          </cell>
          <cell r="S1970" t="str">
            <v>CGR</v>
          </cell>
        </row>
        <row r="1971">
          <cell r="A1971">
            <v>9886</v>
          </cell>
          <cell r="B1971" t="str">
            <v>Activo</v>
          </cell>
          <cell r="C1971">
            <v>59829518</v>
          </cell>
          <cell r="D1971">
            <v>17965366.109999999</v>
          </cell>
          <cell r="E1971">
            <v>240</v>
          </cell>
          <cell r="F1971">
            <v>105</v>
          </cell>
          <cell r="G1971">
            <v>91</v>
          </cell>
          <cell r="H1971">
            <v>167475</v>
          </cell>
          <cell r="I1971">
            <v>93120776</v>
          </cell>
          <cell r="J1971" t="str">
            <v>FU</v>
          </cell>
          <cell r="K1971" t="str">
            <v>MILTON RIOS GARCIA</v>
          </cell>
          <cell r="L1971" t="str">
            <v>MENSUAL</v>
          </cell>
          <cell r="M1971">
            <v>43465</v>
          </cell>
          <cell r="N1971">
            <v>40624</v>
          </cell>
          <cell r="O1971" t="str">
            <v>COMPRA CATEGORIA B, IPC</v>
          </cell>
          <cell r="P1971" t="str">
            <v>VI</v>
          </cell>
          <cell r="Q1971">
            <v>105</v>
          </cell>
          <cell r="R1971" t="str">
            <v>Bogota</v>
          </cell>
          <cell r="S1971" t="str">
            <v>CGR</v>
          </cell>
        </row>
        <row r="1972">
          <cell r="A1972">
            <v>9885</v>
          </cell>
          <cell r="B1972" t="str">
            <v>Activo</v>
          </cell>
          <cell r="C1972">
            <v>59595960</v>
          </cell>
          <cell r="D1972">
            <v>14770524.720000001</v>
          </cell>
          <cell r="E1972">
            <v>240</v>
          </cell>
          <cell r="F1972">
            <v>105</v>
          </cell>
          <cell r="G1972">
            <v>91</v>
          </cell>
          <cell r="H1972">
            <v>139526</v>
          </cell>
          <cell r="I1972">
            <v>26173791</v>
          </cell>
          <cell r="J1972" t="str">
            <v>FU</v>
          </cell>
          <cell r="K1972" t="str">
            <v>ARMIDA DE JESUS OSORIO FAJARDO</v>
          </cell>
          <cell r="L1972" t="str">
            <v>MENSUAL</v>
          </cell>
          <cell r="M1972">
            <v>43465</v>
          </cell>
          <cell r="N1972">
            <v>40609</v>
          </cell>
          <cell r="O1972" t="str">
            <v>COMPRA CATEGORIA B, IPC</v>
          </cell>
          <cell r="P1972" t="str">
            <v>VI</v>
          </cell>
          <cell r="Q1972">
            <v>105</v>
          </cell>
          <cell r="R1972" t="str">
            <v>Cerete</v>
          </cell>
          <cell r="S1972" t="str">
            <v>CGR</v>
          </cell>
        </row>
        <row r="1973">
          <cell r="A1973">
            <v>9883</v>
          </cell>
          <cell r="B1973" t="str">
            <v>Activo</v>
          </cell>
          <cell r="C1973">
            <v>47474747</v>
          </cell>
          <cell r="D1973">
            <v>13087824.800000001</v>
          </cell>
          <cell r="E1973">
            <v>240</v>
          </cell>
          <cell r="F1973">
            <v>105</v>
          </cell>
          <cell r="G1973">
            <v>94</v>
          </cell>
          <cell r="H1973">
            <v>124457</v>
          </cell>
          <cell r="I1973">
            <v>36555257</v>
          </cell>
          <cell r="J1973" t="str">
            <v>FU</v>
          </cell>
          <cell r="K1973" t="str">
            <v>YADIRA ISABEL ARRIETA CARRANZA</v>
          </cell>
          <cell r="L1973" t="str">
            <v>MENSUAL</v>
          </cell>
          <cell r="M1973">
            <v>43465</v>
          </cell>
          <cell r="N1973">
            <v>40541</v>
          </cell>
          <cell r="O1973" t="str">
            <v>COMPRA CATEGORIA B, IPC</v>
          </cell>
          <cell r="P1973" t="str">
            <v>VI</v>
          </cell>
          <cell r="Q1973">
            <v>105</v>
          </cell>
          <cell r="R1973" t="str">
            <v>Santa Marta</v>
          </cell>
          <cell r="S1973" t="str">
            <v>CGR</v>
          </cell>
        </row>
        <row r="1974">
          <cell r="A1974">
            <v>9881</v>
          </cell>
          <cell r="B1974" t="str">
            <v>Activo</v>
          </cell>
          <cell r="C1974">
            <v>54545455</v>
          </cell>
          <cell r="D1974">
            <v>22643272.379999999</v>
          </cell>
          <cell r="E1974">
            <v>240</v>
          </cell>
          <cell r="F1974">
            <v>145</v>
          </cell>
          <cell r="G1974">
            <v>95</v>
          </cell>
          <cell r="H1974">
            <v>257390</v>
          </cell>
          <cell r="I1974">
            <v>91284807</v>
          </cell>
          <cell r="J1974" t="str">
            <v>XF</v>
          </cell>
          <cell r="K1974" t="str">
            <v>JOSUE TORRADO</v>
          </cell>
          <cell r="L1974" t="str">
            <v>MENSUAL</v>
          </cell>
          <cell r="M1974">
            <v>43434</v>
          </cell>
          <cell r="N1974">
            <v>40479</v>
          </cell>
          <cell r="O1974" t="str">
            <v>EXF-EXF - COMPRA CATEGORIA B, IPC</v>
          </cell>
          <cell r="P1974" t="str">
            <v>VI</v>
          </cell>
          <cell r="Q1974">
            <v>145</v>
          </cell>
          <cell r="R1974" t="str">
            <v>Bogota</v>
          </cell>
          <cell r="S1974" t="str">
            <v>EXF</v>
          </cell>
        </row>
        <row r="1975">
          <cell r="A1975">
            <v>9878</v>
          </cell>
          <cell r="B1975" t="str">
            <v>Activo</v>
          </cell>
          <cell r="C1975">
            <v>54642192</v>
          </cell>
          <cell r="D1975">
            <v>18471122.379999999</v>
          </cell>
          <cell r="E1975">
            <v>240</v>
          </cell>
          <cell r="F1975">
            <v>105</v>
          </cell>
          <cell r="G1975">
            <v>97</v>
          </cell>
          <cell r="H1975">
            <v>176067</v>
          </cell>
          <cell r="I1975">
            <v>79684769</v>
          </cell>
          <cell r="J1975" t="str">
            <v>FU</v>
          </cell>
          <cell r="K1975" t="str">
            <v>MARIO FREDY GUTIERREZ GONZALEZ</v>
          </cell>
          <cell r="L1975" t="str">
            <v>MENSUAL</v>
          </cell>
          <cell r="M1975">
            <v>43465</v>
          </cell>
          <cell r="N1975">
            <v>40449</v>
          </cell>
          <cell r="O1975" t="str">
            <v>COMPRA CATEGORIA B, IPC</v>
          </cell>
          <cell r="P1975" t="str">
            <v>VI</v>
          </cell>
          <cell r="Q1975">
            <v>105</v>
          </cell>
          <cell r="R1975" t="str">
            <v>Bogota</v>
          </cell>
          <cell r="S1975" t="str">
            <v>CGR</v>
          </cell>
        </row>
        <row r="1976">
          <cell r="A1976">
            <v>9873</v>
          </cell>
          <cell r="B1976" t="str">
            <v>Activo</v>
          </cell>
          <cell r="C1976">
            <v>107648814</v>
          </cell>
          <cell r="D1976">
            <v>57465646.509999998</v>
          </cell>
          <cell r="E1976">
            <v>180</v>
          </cell>
          <cell r="F1976">
            <v>270</v>
          </cell>
          <cell r="G1976">
            <v>93</v>
          </cell>
          <cell r="H1976">
            <v>1062129</v>
          </cell>
          <cell r="I1976">
            <v>63335205</v>
          </cell>
          <cell r="J1976" t="str">
            <v>XF</v>
          </cell>
          <cell r="K1976" t="str">
            <v>RUBBY CECILIA DURAN MALDONADO</v>
          </cell>
          <cell r="L1976" t="str">
            <v>MENSUAL</v>
          </cell>
          <cell r="M1976">
            <v>43434</v>
          </cell>
          <cell r="N1976">
            <v>40522</v>
          </cell>
          <cell r="O1976" t="str">
            <v>EXF-EXF COMPRA CATEGORIA G, IPC</v>
          </cell>
          <cell r="P1976" t="str">
            <v>VI</v>
          </cell>
          <cell r="Q1976">
            <v>270</v>
          </cell>
          <cell r="R1976" t="str">
            <v>Bogota</v>
          </cell>
          <cell r="S1976" t="str">
            <v>EXF</v>
          </cell>
        </row>
        <row r="1977">
          <cell r="A1977">
            <v>9867</v>
          </cell>
          <cell r="B1977" t="str">
            <v>Activo</v>
          </cell>
          <cell r="C1977">
            <v>88329150</v>
          </cell>
          <cell r="D1977">
            <v>17843630.59</v>
          </cell>
          <cell r="E1977">
            <v>216</v>
          </cell>
          <cell r="F1977">
            <v>120</v>
          </cell>
          <cell r="G1977">
            <v>97</v>
          </cell>
          <cell r="H1977">
            <v>230165</v>
          </cell>
          <cell r="I1977">
            <v>16475660</v>
          </cell>
          <cell r="J1977" t="str">
            <v>FU</v>
          </cell>
          <cell r="K1977" t="str">
            <v>JAIRO DE J OCAMPO HERNANDEZ</v>
          </cell>
          <cell r="L1977" t="str">
            <v>MENSUAL</v>
          </cell>
          <cell r="M1977">
            <v>43465</v>
          </cell>
          <cell r="N1977">
            <v>40449</v>
          </cell>
          <cell r="O1977" t="str">
            <v>COMPRA CATEGORIA E, SINDIC_CGR, IPC</v>
          </cell>
          <cell r="P1977" t="str">
            <v>VI</v>
          </cell>
          <cell r="Q1977">
            <v>120</v>
          </cell>
          <cell r="R1977" t="str">
            <v>Cali</v>
          </cell>
          <cell r="S1977" t="str">
            <v>CGR</v>
          </cell>
        </row>
        <row r="1978">
          <cell r="A1978">
            <v>9857</v>
          </cell>
          <cell r="B1978" t="str">
            <v>Activo</v>
          </cell>
          <cell r="C1978">
            <v>74056475</v>
          </cell>
          <cell r="D1978">
            <v>7483416.1799999997</v>
          </cell>
          <cell r="E1978">
            <v>216</v>
          </cell>
          <cell r="F1978">
            <v>120</v>
          </cell>
          <cell r="G1978">
            <v>97</v>
          </cell>
          <cell r="H1978">
            <v>103786</v>
          </cell>
          <cell r="I1978">
            <v>30760402</v>
          </cell>
          <cell r="J1978" t="str">
            <v>FU</v>
          </cell>
          <cell r="K1978" t="str">
            <v>CONSUELO MARÍA VELÁSQUEZ MADERO</v>
          </cell>
          <cell r="L1978" t="str">
            <v>MENSUAL</v>
          </cell>
          <cell r="M1978">
            <v>43496</v>
          </cell>
          <cell r="N1978">
            <v>40471</v>
          </cell>
          <cell r="O1978" t="str">
            <v>COMPRA CATEGORIA E, SINDIC_CGR, IPC</v>
          </cell>
          <cell r="P1978" t="str">
            <v>VI</v>
          </cell>
          <cell r="Q1978">
            <v>120</v>
          </cell>
          <cell r="R1978" t="str">
            <v>Bogota</v>
          </cell>
          <cell r="S1978" t="str">
            <v>CGR</v>
          </cell>
        </row>
        <row r="1979">
          <cell r="A1979">
            <v>9856</v>
          </cell>
          <cell r="B1979" t="str">
            <v>Activo</v>
          </cell>
          <cell r="C1979">
            <v>58000000</v>
          </cell>
          <cell r="D1979">
            <v>1971776.29</v>
          </cell>
          <cell r="E1979">
            <v>216</v>
          </cell>
          <cell r="F1979">
            <v>120</v>
          </cell>
          <cell r="G1979">
            <v>97</v>
          </cell>
          <cell r="H1979">
            <v>33924</v>
          </cell>
          <cell r="I1979">
            <v>35896135</v>
          </cell>
          <cell r="J1979" t="str">
            <v>FU</v>
          </cell>
          <cell r="K1979" t="str">
            <v>KAREN GISELA VALENCIA MORENO</v>
          </cell>
          <cell r="L1979" t="str">
            <v>MENSUAL</v>
          </cell>
          <cell r="M1979">
            <v>43496</v>
          </cell>
          <cell r="N1979">
            <v>40458</v>
          </cell>
          <cell r="O1979" t="str">
            <v>COMPRA CATEGORIA E, SINDIC_CGR, IPC</v>
          </cell>
          <cell r="P1979" t="str">
            <v>VI</v>
          </cell>
          <cell r="Q1979">
            <v>120</v>
          </cell>
          <cell r="R1979" t="str">
            <v>Copacabana</v>
          </cell>
          <cell r="S1979" t="str">
            <v>CGR</v>
          </cell>
        </row>
        <row r="1980">
          <cell r="A1980">
            <v>9855</v>
          </cell>
          <cell r="B1980" t="str">
            <v>Activo</v>
          </cell>
          <cell r="C1980">
            <v>73737374</v>
          </cell>
          <cell r="D1980">
            <v>13348174.109999999</v>
          </cell>
          <cell r="E1980">
            <v>216</v>
          </cell>
          <cell r="F1980">
            <v>120</v>
          </cell>
          <cell r="G1980">
            <v>96</v>
          </cell>
          <cell r="H1980">
            <v>172630</v>
          </cell>
          <cell r="I1980">
            <v>10590519</v>
          </cell>
          <cell r="J1980" t="str">
            <v>FU</v>
          </cell>
          <cell r="K1980" t="str">
            <v>EDINSON SOTELO</v>
          </cell>
          <cell r="L1980" t="str">
            <v>MENSUAL</v>
          </cell>
          <cell r="M1980">
            <v>43465</v>
          </cell>
          <cell r="N1980">
            <v>40471</v>
          </cell>
          <cell r="O1980" t="str">
            <v>COMPRA CATEGORIA E, SINDIC_CGR, IPC</v>
          </cell>
          <cell r="P1980" t="str">
            <v>VI</v>
          </cell>
          <cell r="Q1980">
            <v>120</v>
          </cell>
          <cell r="R1980" t="str">
            <v>Cali</v>
          </cell>
          <cell r="S1980" t="str">
            <v>CGR</v>
          </cell>
        </row>
        <row r="1981">
          <cell r="A1981">
            <v>9853</v>
          </cell>
          <cell r="B1981" t="str">
            <v>Activo</v>
          </cell>
          <cell r="C1981">
            <v>74315910</v>
          </cell>
          <cell r="D1981">
            <v>49935340.219999999</v>
          </cell>
          <cell r="E1981">
            <v>216</v>
          </cell>
          <cell r="F1981">
            <v>120</v>
          </cell>
          <cell r="G1981">
            <v>96</v>
          </cell>
          <cell r="H1981">
            <v>610578</v>
          </cell>
          <cell r="I1981">
            <v>41718734</v>
          </cell>
          <cell r="J1981" t="str">
            <v>PEN</v>
          </cell>
          <cell r="K1981" t="str">
            <v>LILIA SAMACA ALVAREZ</v>
          </cell>
          <cell r="L1981" t="str">
            <v>MENSUAL</v>
          </cell>
          <cell r="M1981">
            <v>43434</v>
          </cell>
          <cell r="N1981">
            <v>40435</v>
          </cell>
          <cell r="O1981" t="str">
            <v>COMPRA CATEGORIA E, SINDIC_CGR, IPC</v>
          </cell>
          <cell r="P1981" t="str">
            <v>VI</v>
          </cell>
          <cell r="Q1981">
            <v>120</v>
          </cell>
          <cell r="R1981" t="str">
            <v>Bogota</v>
          </cell>
          <cell r="S1981" t="str">
            <v>CGR</v>
          </cell>
        </row>
        <row r="1982">
          <cell r="A1982">
            <v>9852</v>
          </cell>
          <cell r="B1982" t="str">
            <v>Activo</v>
          </cell>
          <cell r="C1982">
            <v>74315910</v>
          </cell>
          <cell r="D1982">
            <v>18780966.010000002</v>
          </cell>
          <cell r="E1982">
            <v>216</v>
          </cell>
          <cell r="F1982">
            <v>120</v>
          </cell>
          <cell r="G1982">
            <v>97</v>
          </cell>
          <cell r="H1982">
            <v>238972</v>
          </cell>
          <cell r="I1982">
            <v>31998817</v>
          </cell>
          <cell r="J1982" t="str">
            <v>FU</v>
          </cell>
          <cell r="K1982" t="str">
            <v>ELIZABETH SALAZAR LOPEZ</v>
          </cell>
          <cell r="L1982" t="str">
            <v>MENSUAL</v>
          </cell>
          <cell r="M1982">
            <v>43465</v>
          </cell>
          <cell r="N1982">
            <v>40444</v>
          </cell>
          <cell r="O1982" t="str">
            <v>COMPRA CATEGORIA E, SINDIC_CGR, IPC</v>
          </cell>
          <cell r="P1982" t="str">
            <v>VI</v>
          </cell>
          <cell r="Q1982">
            <v>120</v>
          </cell>
          <cell r="R1982" t="str">
            <v>Cali</v>
          </cell>
          <cell r="S1982" t="str">
            <v>CGR</v>
          </cell>
        </row>
        <row r="1983">
          <cell r="A1983">
            <v>9850</v>
          </cell>
          <cell r="B1983" t="str">
            <v>Activo</v>
          </cell>
          <cell r="C1983">
            <v>72727273</v>
          </cell>
          <cell r="D1983">
            <v>3676583.47</v>
          </cell>
          <cell r="E1983">
            <v>216</v>
          </cell>
          <cell r="F1983">
            <v>120</v>
          </cell>
          <cell r="G1983">
            <v>210</v>
          </cell>
          <cell r="H1983">
            <v>639352</v>
          </cell>
          <cell r="I1983">
            <v>28334955</v>
          </cell>
          <cell r="J1983" t="str">
            <v>FU</v>
          </cell>
          <cell r="K1983" t="str">
            <v>ROSALBA RUEDA MÉNDEZ</v>
          </cell>
          <cell r="L1983" t="str">
            <v>MENSUAL</v>
          </cell>
          <cell r="M1983">
            <v>43465</v>
          </cell>
          <cell r="N1983">
            <v>40609</v>
          </cell>
          <cell r="O1983" t="str">
            <v>COMPRA CATEGORIA E, SINDIC_CGR, IPC</v>
          </cell>
          <cell r="P1983" t="str">
            <v>VI</v>
          </cell>
          <cell r="Q1983">
            <v>120</v>
          </cell>
          <cell r="R1983" t="str">
            <v>Bogota</v>
          </cell>
          <cell r="S1983" t="str">
            <v>CGR</v>
          </cell>
        </row>
        <row r="1984">
          <cell r="A1984">
            <v>9846</v>
          </cell>
          <cell r="B1984" t="str">
            <v>Activo</v>
          </cell>
          <cell r="C1984">
            <v>74315910</v>
          </cell>
          <cell r="D1984">
            <v>1748772.04</v>
          </cell>
          <cell r="E1984">
            <v>216</v>
          </cell>
          <cell r="F1984">
            <v>120</v>
          </cell>
          <cell r="G1984">
            <v>176</v>
          </cell>
          <cell r="H1984">
            <v>62767</v>
          </cell>
          <cell r="I1984">
            <v>41783278</v>
          </cell>
          <cell r="J1984" t="str">
            <v>FU</v>
          </cell>
          <cell r="K1984" t="str">
            <v>MARTHA STELLA RIVERA SALOMON</v>
          </cell>
          <cell r="L1984" t="str">
            <v>MENSUAL</v>
          </cell>
          <cell r="M1984">
            <v>43465</v>
          </cell>
          <cell r="N1984">
            <v>40471</v>
          </cell>
          <cell r="O1984" t="str">
            <v>COMPRA CATEGORIA E, SINDIC_CGR, IPC</v>
          </cell>
          <cell r="P1984" t="str">
            <v>VI</v>
          </cell>
          <cell r="Q1984">
            <v>120</v>
          </cell>
          <cell r="R1984" t="str">
            <v>Bogota</v>
          </cell>
          <cell r="S1984" t="str">
            <v>CGR</v>
          </cell>
        </row>
        <row r="1985">
          <cell r="A1985">
            <v>9845</v>
          </cell>
          <cell r="B1985" t="str">
            <v>Activo</v>
          </cell>
          <cell r="C1985">
            <v>74315910</v>
          </cell>
          <cell r="D1985">
            <v>19026316.68</v>
          </cell>
          <cell r="E1985">
            <v>216</v>
          </cell>
          <cell r="F1985">
            <v>120</v>
          </cell>
          <cell r="G1985">
            <v>95</v>
          </cell>
          <cell r="H1985">
            <v>239393</v>
          </cell>
          <cell r="I1985">
            <v>32510205</v>
          </cell>
          <cell r="J1985" t="str">
            <v>FU</v>
          </cell>
          <cell r="K1985" t="str">
            <v>MIRYAM CECILIA RICAURTE VILLA</v>
          </cell>
          <cell r="L1985" t="str">
            <v>MENSUAL</v>
          </cell>
          <cell r="M1985">
            <v>43465</v>
          </cell>
          <cell r="N1985">
            <v>40487</v>
          </cell>
          <cell r="O1985" t="str">
            <v>COMPRA CATEGORIA E, SINDIC_CGR, IPC</v>
          </cell>
          <cell r="P1985" t="str">
            <v>VI</v>
          </cell>
          <cell r="Q1985">
            <v>120</v>
          </cell>
          <cell r="R1985" t="str">
            <v>Itagui</v>
          </cell>
          <cell r="S1985" t="str">
            <v>CGR</v>
          </cell>
        </row>
        <row r="1986">
          <cell r="A1986">
            <v>9843</v>
          </cell>
          <cell r="B1986" t="str">
            <v>Activo</v>
          </cell>
          <cell r="C1986">
            <v>67500000</v>
          </cell>
          <cell r="D1986">
            <v>16377582.439999999</v>
          </cell>
          <cell r="E1986">
            <v>216</v>
          </cell>
          <cell r="F1986">
            <v>120</v>
          </cell>
          <cell r="G1986">
            <v>95</v>
          </cell>
          <cell r="H1986">
            <v>206692</v>
          </cell>
          <cell r="I1986">
            <v>40019305</v>
          </cell>
          <cell r="J1986" t="str">
            <v>FU</v>
          </cell>
          <cell r="K1986" t="str">
            <v>ASTRID SORAYA PULIDO PULIDO</v>
          </cell>
          <cell r="L1986" t="str">
            <v>MENSUAL</v>
          </cell>
          <cell r="M1986">
            <v>43465</v>
          </cell>
          <cell r="N1986">
            <v>40487</v>
          </cell>
          <cell r="O1986" t="str">
            <v>COMPRA CATEGORIA E, SINDIC_CGR, IPC</v>
          </cell>
          <cell r="P1986" t="str">
            <v>VI</v>
          </cell>
          <cell r="Q1986">
            <v>120</v>
          </cell>
          <cell r="R1986" t="str">
            <v>Tunja</v>
          </cell>
          <cell r="S1986" t="str">
            <v>CGR</v>
          </cell>
        </row>
        <row r="1987">
          <cell r="A1987">
            <v>9842</v>
          </cell>
          <cell r="B1987" t="str">
            <v>Activo</v>
          </cell>
          <cell r="C1987">
            <v>74313131</v>
          </cell>
          <cell r="D1987">
            <v>3665797.32</v>
          </cell>
          <cell r="E1987">
            <v>216</v>
          </cell>
          <cell r="F1987">
            <v>120</v>
          </cell>
          <cell r="G1987">
            <v>191</v>
          </cell>
          <cell r="H1987">
            <v>172191</v>
          </cell>
          <cell r="I1987">
            <v>63393553</v>
          </cell>
          <cell r="J1987" t="str">
            <v>FU</v>
          </cell>
          <cell r="K1987" t="str">
            <v>Sandra Judith Prieto Manrique</v>
          </cell>
          <cell r="L1987" t="str">
            <v>MENSUAL</v>
          </cell>
          <cell r="M1987">
            <v>43465</v>
          </cell>
          <cell r="N1987">
            <v>40533</v>
          </cell>
          <cell r="O1987" t="str">
            <v>COMPRA CATEGORIA E, SINDIC_CGR, IPC</v>
          </cell>
          <cell r="P1987" t="str">
            <v>VI</v>
          </cell>
          <cell r="Q1987">
            <v>120</v>
          </cell>
          <cell r="R1987" t="str">
            <v>Bogota</v>
          </cell>
          <cell r="S1987" t="str">
            <v>CGR</v>
          </cell>
        </row>
        <row r="1988">
          <cell r="A1988">
            <v>9839</v>
          </cell>
          <cell r="B1988" t="str">
            <v>Activo</v>
          </cell>
          <cell r="C1988">
            <v>74315910</v>
          </cell>
          <cell r="D1988">
            <v>4741074.4000000004</v>
          </cell>
          <cell r="E1988">
            <v>216</v>
          </cell>
          <cell r="F1988">
            <v>120</v>
          </cell>
          <cell r="G1988">
            <v>97</v>
          </cell>
          <cell r="H1988">
            <v>70105</v>
          </cell>
          <cell r="I1988">
            <v>51576267</v>
          </cell>
          <cell r="J1988" t="str">
            <v>FU</v>
          </cell>
          <cell r="K1988" t="str">
            <v>LUCY YANNETTE PACHON DELGADO</v>
          </cell>
          <cell r="L1988" t="str">
            <v>MENSUAL</v>
          </cell>
          <cell r="M1988">
            <v>43465</v>
          </cell>
          <cell r="N1988">
            <v>40437</v>
          </cell>
          <cell r="O1988" t="str">
            <v>COMPRA CATEGORIA E, SINDIC_CGR, IPC</v>
          </cell>
          <cell r="P1988" t="str">
            <v>VI</v>
          </cell>
          <cell r="Q1988">
            <v>120</v>
          </cell>
          <cell r="R1988" t="str">
            <v>Bogota</v>
          </cell>
          <cell r="S1988" t="str">
            <v>CGR</v>
          </cell>
        </row>
        <row r="1989">
          <cell r="A1989">
            <v>9835</v>
          </cell>
          <cell r="B1989" t="str">
            <v>Activo</v>
          </cell>
          <cell r="C1989">
            <v>74315910</v>
          </cell>
          <cell r="D1989">
            <v>18690826.079999998</v>
          </cell>
          <cell r="E1989">
            <v>216</v>
          </cell>
          <cell r="F1989">
            <v>120</v>
          </cell>
          <cell r="G1989">
            <v>96</v>
          </cell>
          <cell r="H1989">
            <v>236632</v>
          </cell>
          <cell r="I1989">
            <v>16468224</v>
          </cell>
          <cell r="J1989" t="str">
            <v>FU</v>
          </cell>
          <cell r="K1989" t="str">
            <v>MILTON MIGUEL MOSQUERA MOSQUERA</v>
          </cell>
          <cell r="L1989" t="str">
            <v>MENSUAL</v>
          </cell>
          <cell r="M1989">
            <v>43465</v>
          </cell>
          <cell r="N1989">
            <v>40458</v>
          </cell>
          <cell r="O1989" t="str">
            <v>COMPRA CATEGORIA E, SINDIC_CGR, IPC</v>
          </cell>
          <cell r="P1989" t="str">
            <v>VI</v>
          </cell>
          <cell r="Q1989">
            <v>120</v>
          </cell>
          <cell r="R1989" t="str">
            <v>Cali</v>
          </cell>
          <cell r="S1989" t="str">
            <v>CGR</v>
          </cell>
        </row>
        <row r="1990">
          <cell r="A1990">
            <v>9834</v>
          </cell>
          <cell r="B1990" t="str">
            <v>Activo</v>
          </cell>
          <cell r="C1990">
            <v>74315910</v>
          </cell>
          <cell r="D1990">
            <v>11768608.67</v>
          </cell>
          <cell r="E1990">
            <v>216</v>
          </cell>
          <cell r="F1990">
            <v>120</v>
          </cell>
          <cell r="G1990">
            <v>97</v>
          </cell>
          <cell r="H1990">
            <v>154630</v>
          </cell>
          <cell r="I1990">
            <v>26274537</v>
          </cell>
          <cell r="J1990" t="str">
            <v>FU</v>
          </cell>
          <cell r="K1990" t="str">
            <v>TEYI SIRLEY MORENO MURILLO</v>
          </cell>
          <cell r="L1990" t="str">
            <v>MENSUAL</v>
          </cell>
          <cell r="M1990">
            <v>43465</v>
          </cell>
          <cell r="N1990">
            <v>40437</v>
          </cell>
          <cell r="O1990" t="str">
            <v>COMPRA CATEGORIA E, SINDIC_CGR, IPC</v>
          </cell>
          <cell r="P1990" t="str">
            <v>VI</v>
          </cell>
          <cell r="Q1990">
            <v>120</v>
          </cell>
          <cell r="R1990" t="str">
            <v>Quibdo</v>
          </cell>
          <cell r="S1990" t="str">
            <v>CGR</v>
          </cell>
        </row>
        <row r="1991">
          <cell r="A1991">
            <v>9831</v>
          </cell>
          <cell r="B1991" t="str">
            <v>Activo</v>
          </cell>
          <cell r="C1991">
            <v>74315910</v>
          </cell>
          <cell r="D1991">
            <v>19709713.609999999</v>
          </cell>
          <cell r="E1991">
            <v>216</v>
          </cell>
          <cell r="F1991">
            <v>120</v>
          </cell>
          <cell r="G1991">
            <v>96</v>
          </cell>
          <cell r="H1991">
            <v>248819</v>
          </cell>
          <cell r="I1991">
            <v>52379451</v>
          </cell>
          <cell r="J1991" t="str">
            <v>FU</v>
          </cell>
          <cell r="K1991" t="str">
            <v>GLORIA MERCEDES MARIÑO QUIMBAYO</v>
          </cell>
          <cell r="L1991" t="str">
            <v>MENSUAL</v>
          </cell>
          <cell r="M1991">
            <v>43465</v>
          </cell>
          <cell r="N1991">
            <v>40471</v>
          </cell>
          <cell r="O1991" t="str">
            <v>COMPRA CATEGORIA E, SINDIC_CGR, IPC</v>
          </cell>
          <cell r="P1991" t="str">
            <v>VI</v>
          </cell>
          <cell r="Q1991">
            <v>120</v>
          </cell>
          <cell r="R1991" t="str">
            <v>Bogota</v>
          </cell>
          <cell r="S1991" t="str">
            <v>CGR</v>
          </cell>
        </row>
        <row r="1992">
          <cell r="A1992">
            <v>9823</v>
          </cell>
          <cell r="B1992" t="str">
            <v>Activo</v>
          </cell>
          <cell r="C1992">
            <v>74315910</v>
          </cell>
          <cell r="D1992">
            <v>16069379.67</v>
          </cell>
          <cell r="E1992">
            <v>216</v>
          </cell>
          <cell r="F1992">
            <v>120</v>
          </cell>
          <cell r="G1992">
            <v>95</v>
          </cell>
          <cell r="H1992">
            <v>204221</v>
          </cell>
          <cell r="I1992">
            <v>25913204</v>
          </cell>
          <cell r="J1992" t="str">
            <v>FU</v>
          </cell>
          <cell r="K1992" t="str">
            <v>LILIANA MARGARITA FUENTES SALCEDO</v>
          </cell>
          <cell r="L1992" t="str">
            <v>MENSUAL</v>
          </cell>
          <cell r="M1992">
            <v>43465</v>
          </cell>
          <cell r="N1992">
            <v>40491</v>
          </cell>
          <cell r="O1992" t="str">
            <v>COMPRA CATEGORIA E, SINDIC_CGR, IPC</v>
          </cell>
          <cell r="P1992" t="str">
            <v>VI</v>
          </cell>
          <cell r="Q1992">
            <v>120</v>
          </cell>
          <cell r="R1992" t="str">
            <v>Chinu</v>
          </cell>
          <cell r="S1992" t="str">
            <v>CGR</v>
          </cell>
        </row>
        <row r="1993">
          <cell r="A1993">
            <v>9817</v>
          </cell>
          <cell r="B1993" t="str">
            <v>Activo</v>
          </cell>
          <cell r="C1993">
            <v>74315910</v>
          </cell>
          <cell r="D1993">
            <v>16115131.02</v>
          </cell>
          <cell r="E1993">
            <v>216</v>
          </cell>
          <cell r="F1993">
            <v>120</v>
          </cell>
          <cell r="G1993">
            <v>92</v>
          </cell>
          <cell r="H1993">
            <v>201693</v>
          </cell>
          <cell r="I1993">
            <v>36547684</v>
          </cell>
          <cell r="J1993" t="str">
            <v>FU</v>
          </cell>
          <cell r="K1993" t="str">
            <v>ELVIRA MARGARITA DE LUQUE DIAZ GRANADOS</v>
          </cell>
          <cell r="L1993" t="str">
            <v>MENSUAL</v>
          </cell>
          <cell r="M1993">
            <v>43496</v>
          </cell>
          <cell r="N1993">
            <v>40609</v>
          </cell>
          <cell r="O1993" t="str">
            <v>COMPRA CATEGORIA E, SINDIC_CGR, IPC</v>
          </cell>
          <cell r="P1993" t="str">
            <v>VI</v>
          </cell>
          <cell r="Q1993">
            <v>120</v>
          </cell>
          <cell r="R1993" t="str">
            <v>Santa Marta</v>
          </cell>
          <cell r="S1993" t="str">
            <v>CGR</v>
          </cell>
        </row>
        <row r="1994">
          <cell r="A1994">
            <v>9812</v>
          </cell>
          <cell r="B1994" t="str">
            <v>Activo</v>
          </cell>
          <cell r="C1994">
            <v>74315910</v>
          </cell>
          <cell r="D1994">
            <v>14234862.960000001</v>
          </cell>
          <cell r="E1994">
            <v>216</v>
          </cell>
          <cell r="F1994">
            <v>120</v>
          </cell>
          <cell r="G1994">
            <v>155</v>
          </cell>
          <cell r="H1994">
            <v>295625</v>
          </cell>
          <cell r="I1994">
            <v>51758990</v>
          </cell>
          <cell r="J1994" t="str">
            <v>FU</v>
          </cell>
          <cell r="K1994" t="str">
            <v>ALBA YOLANDA CASTILLO CRUZ</v>
          </cell>
          <cell r="L1994" t="str">
            <v>MENSUAL</v>
          </cell>
          <cell r="M1994">
            <v>43465</v>
          </cell>
          <cell r="N1994">
            <v>40539</v>
          </cell>
          <cell r="O1994" t="str">
            <v>COMPRA CATEGORIA E, SINDIC_CGR, IPC</v>
          </cell>
          <cell r="P1994" t="str">
            <v>VI</v>
          </cell>
          <cell r="Q1994">
            <v>120</v>
          </cell>
          <cell r="R1994" t="str">
            <v>Bogota</v>
          </cell>
          <cell r="S1994" t="str">
            <v>CGR</v>
          </cell>
        </row>
        <row r="1995">
          <cell r="A1995">
            <v>9811</v>
          </cell>
          <cell r="B1995" t="str">
            <v>Activo</v>
          </cell>
          <cell r="C1995">
            <v>74315910</v>
          </cell>
          <cell r="D1995">
            <v>7696268.71</v>
          </cell>
          <cell r="E1995">
            <v>216</v>
          </cell>
          <cell r="F1995">
            <v>120</v>
          </cell>
          <cell r="G1995">
            <v>98</v>
          </cell>
          <cell r="H1995">
            <v>105882</v>
          </cell>
          <cell r="I1995">
            <v>79745762</v>
          </cell>
          <cell r="J1995" t="str">
            <v>FU</v>
          </cell>
          <cell r="K1995" t="str">
            <v>HENRY ALBERTO CASTELLANOS CÁRDENAS</v>
          </cell>
          <cell r="L1995" t="str">
            <v>MENSUAL</v>
          </cell>
          <cell r="M1995">
            <v>43496</v>
          </cell>
          <cell r="N1995">
            <v>40428</v>
          </cell>
          <cell r="O1995" t="str">
            <v>COMPRA CATEGORIA E, SINDIC_CGR, IPC</v>
          </cell>
          <cell r="P1995" t="str">
            <v>VI</v>
          </cell>
          <cell r="Q1995">
            <v>120</v>
          </cell>
          <cell r="R1995" t="str">
            <v>Bogota</v>
          </cell>
          <cell r="S1995" t="str">
            <v>CGR</v>
          </cell>
        </row>
        <row r="1996">
          <cell r="A1996">
            <v>9800</v>
          </cell>
          <cell r="B1996" t="str">
            <v>Activo</v>
          </cell>
          <cell r="C1996">
            <v>74747475</v>
          </cell>
          <cell r="D1996">
            <v>17599900.829999998</v>
          </cell>
          <cell r="E1996">
            <v>240</v>
          </cell>
          <cell r="F1996">
            <v>110</v>
          </cell>
          <cell r="G1996">
            <v>98</v>
          </cell>
          <cell r="H1996">
            <v>189996</v>
          </cell>
          <cell r="I1996">
            <v>16077454</v>
          </cell>
          <cell r="J1996" t="str">
            <v>FU</v>
          </cell>
          <cell r="K1996" t="str">
            <v>JOHAN ANDRES RAMIREZ GRAJALES</v>
          </cell>
          <cell r="L1996" t="str">
            <v>MENSUAL</v>
          </cell>
          <cell r="M1996">
            <v>43465</v>
          </cell>
          <cell r="N1996">
            <v>40408</v>
          </cell>
          <cell r="O1996" t="str">
            <v>COMPRA CATEGORIA C, IPC</v>
          </cell>
          <cell r="P1996" t="str">
            <v>VI</v>
          </cell>
          <cell r="Q1996">
            <v>110</v>
          </cell>
          <cell r="R1996" t="str">
            <v>Bogota</v>
          </cell>
          <cell r="S1996" t="str">
            <v>CGR</v>
          </cell>
        </row>
        <row r="1997">
          <cell r="A1997">
            <v>9799</v>
          </cell>
          <cell r="B1997" t="str">
            <v>Activo</v>
          </cell>
          <cell r="C1997">
            <v>74315910</v>
          </cell>
          <cell r="D1997">
            <v>17847605.489999998</v>
          </cell>
          <cell r="E1997">
            <v>216</v>
          </cell>
          <cell r="F1997">
            <v>120</v>
          </cell>
          <cell r="G1997">
            <v>98</v>
          </cell>
          <cell r="H1997">
            <v>228958</v>
          </cell>
          <cell r="I1997">
            <v>53008606</v>
          </cell>
          <cell r="J1997" t="str">
            <v>FU</v>
          </cell>
          <cell r="K1997" t="str">
            <v>Julie Alexandra Arias Moreno</v>
          </cell>
          <cell r="L1997" t="str">
            <v>MENSUAL</v>
          </cell>
          <cell r="M1997">
            <v>43465</v>
          </cell>
          <cell r="N1997">
            <v>40421</v>
          </cell>
          <cell r="O1997" t="str">
            <v>COMPRA CATEGORIA E, SINDIC_CGR, IPC</v>
          </cell>
          <cell r="P1997" t="str">
            <v>VI</v>
          </cell>
          <cell r="Q1997">
            <v>120</v>
          </cell>
          <cell r="R1997" t="str">
            <v>Florencia</v>
          </cell>
          <cell r="S1997" t="str">
            <v>CGR</v>
          </cell>
        </row>
        <row r="1998">
          <cell r="A1998">
            <v>9797</v>
          </cell>
          <cell r="B1998" t="str">
            <v>Activo</v>
          </cell>
          <cell r="C1998">
            <v>74315910</v>
          </cell>
          <cell r="D1998">
            <v>19003249.550000001</v>
          </cell>
          <cell r="E1998">
            <v>216</v>
          </cell>
          <cell r="F1998">
            <v>120</v>
          </cell>
          <cell r="G1998">
            <v>98</v>
          </cell>
          <cell r="H1998">
            <v>242936</v>
          </cell>
          <cell r="I1998">
            <v>32674673</v>
          </cell>
          <cell r="J1998" t="str">
            <v>FU</v>
          </cell>
          <cell r="K1998" t="str">
            <v>LUZ MARLENE SUAREZ ROMERO</v>
          </cell>
          <cell r="L1998" t="str">
            <v>MENSUAL</v>
          </cell>
          <cell r="M1998">
            <v>43465</v>
          </cell>
          <cell r="N1998">
            <v>40415</v>
          </cell>
          <cell r="O1998" t="str">
            <v>COMPRA CATEGORIA E, SINDIC_CGR, IPC</v>
          </cell>
          <cell r="P1998" t="str">
            <v>VI</v>
          </cell>
          <cell r="Q1998">
            <v>120</v>
          </cell>
          <cell r="R1998" t="str">
            <v>Barranquilla</v>
          </cell>
          <cell r="S1998" t="str">
            <v>CGR</v>
          </cell>
        </row>
        <row r="1999">
          <cell r="A1999">
            <v>9796</v>
          </cell>
          <cell r="B1999" t="str">
            <v>Activo</v>
          </cell>
          <cell r="C1999">
            <v>74315910</v>
          </cell>
          <cell r="D1999">
            <v>19322523.699999999</v>
          </cell>
          <cell r="E1999">
            <v>216</v>
          </cell>
          <cell r="F1999">
            <v>120</v>
          </cell>
          <cell r="G1999">
            <v>97</v>
          </cell>
          <cell r="H1999">
            <v>245482</v>
          </cell>
          <cell r="I1999">
            <v>51954895</v>
          </cell>
          <cell r="J1999" t="str">
            <v>FU</v>
          </cell>
          <cell r="K1999" t="str">
            <v>ANA MARIA MENDOZA SALAS</v>
          </cell>
          <cell r="L1999" t="str">
            <v>MENSUAL</v>
          </cell>
          <cell r="M1999">
            <v>43465</v>
          </cell>
          <cell r="N1999">
            <v>40442</v>
          </cell>
          <cell r="O1999" t="str">
            <v>COMPRA CATEGORIA E, SINDIC_CGR, IPC</v>
          </cell>
          <cell r="P1999" t="str">
            <v>VI</v>
          </cell>
          <cell r="Q1999">
            <v>120</v>
          </cell>
          <cell r="R1999" t="str">
            <v>Bogota</v>
          </cell>
          <cell r="S1999" t="str">
            <v>CGR</v>
          </cell>
        </row>
        <row r="2000">
          <cell r="A2000">
            <v>9795</v>
          </cell>
          <cell r="B2000" t="str">
            <v>Activo</v>
          </cell>
          <cell r="C2000">
            <v>73737374</v>
          </cell>
          <cell r="D2000">
            <v>3623352.99</v>
          </cell>
          <cell r="E2000">
            <v>216</v>
          </cell>
          <cell r="F2000">
            <v>120</v>
          </cell>
          <cell r="G2000">
            <v>97</v>
          </cell>
          <cell r="H2000">
            <v>56559</v>
          </cell>
          <cell r="I2000">
            <v>8722166</v>
          </cell>
          <cell r="J2000" t="str">
            <v>FU</v>
          </cell>
          <cell r="K2000" t="str">
            <v>HERNANDO R DE LA CRUZ POLO</v>
          </cell>
          <cell r="L2000" t="str">
            <v>MENSUAL</v>
          </cell>
          <cell r="M2000">
            <v>43465</v>
          </cell>
          <cell r="N2000">
            <v>40451</v>
          </cell>
          <cell r="O2000" t="str">
            <v>COMPRA CATEGORIA E, SINDIC_CGR, IPC</v>
          </cell>
          <cell r="P2000" t="str">
            <v>VI</v>
          </cell>
          <cell r="Q2000">
            <v>120</v>
          </cell>
          <cell r="R2000" t="str">
            <v>Santa Marta</v>
          </cell>
          <cell r="S2000" t="str">
            <v>CGR</v>
          </cell>
        </row>
        <row r="2001">
          <cell r="A2001">
            <v>9792</v>
          </cell>
          <cell r="B2001" t="str">
            <v>Activo</v>
          </cell>
          <cell r="C2001">
            <v>74315910</v>
          </cell>
          <cell r="D2001">
            <v>18535106.84</v>
          </cell>
          <cell r="E2001">
            <v>216</v>
          </cell>
          <cell r="F2001">
            <v>120</v>
          </cell>
          <cell r="G2001">
            <v>97</v>
          </cell>
          <cell r="H2001">
            <v>236011</v>
          </cell>
          <cell r="I2001">
            <v>51649411</v>
          </cell>
          <cell r="J2001" t="str">
            <v>FU</v>
          </cell>
          <cell r="K2001" t="str">
            <v>GLORIA MATILDE CRUZ</v>
          </cell>
          <cell r="L2001" t="str">
            <v>MENSUAL</v>
          </cell>
          <cell r="M2001">
            <v>43465</v>
          </cell>
          <cell r="N2001">
            <v>40442</v>
          </cell>
          <cell r="O2001" t="str">
            <v>COMPRA CATEGORIA E, SINDIC_CGR, IPC</v>
          </cell>
          <cell r="P2001" t="str">
            <v>VI</v>
          </cell>
          <cell r="Q2001">
            <v>120</v>
          </cell>
          <cell r="R2001" t="str">
            <v>Mosquera</v>
          </cell>
          <cell r="S2001" t="str">
            <v>CGR</v>
          </cell>
        </row>
        <row r="2002">
          <cell r="A2002">
            <v>9791</v>
          </cell>
          <cell r="B2002" t="str">
            <v>Activo</v>
          </cell>
          <cell r="C2002">
            <v>74315910</v>
          </cell>
          <cell r="D2002">
            <v>18042263.91</v>
          </cell>
          <cell r="E2002">
            <v>216</v>
          </cell>
          <cell r="F2002">
            <v>120</v>
          </cell>
          <cell r="G2002">
            <v>98</v>
          </cell>
          <cell r="H2002">
            <v>231313</v>
          </cell>
          <cell r="I2002">
            <v>79533917</v>
          </cell>
          <cell r="J2002" t="str">
            <v>FU</v>
          </cell>
          <cell r="K2002" t="str">
            <v>Luis Eduardo Angulo Ospina</v>
          </cell>
          <cell r="L2002" t="str">
            <v>MENSUAL</v>
          </cell>
          <cell r="M2002">
            <v>43465</v>
          </cell>
          <cell r="N2002">
            <v>40401</v>
          </cell>
          <cell r="O2002" t="str">
            <v>COMPRA CATEGORIA E, SINDIC_CGR, IPC</v>
          </cell>
          <cell r="P2002" t="str">
            <v>VI</v>
          </cell>
          <cell r="Q2002">
            <v>120</v>
          </cell>
          <cell r="R2002" t="str">
            <v>Bogota</v>
          </cell>
          <cell r="S2002" t="str">
            <v>CGR</v>
          </cell>
        </row>
        <row r="2003">
          <cell r="A2003">
            <v>9790</v>
          </cell>
          <cell r="B2003" t="str">
            <v>Activo</v>
          </cell>
          <cell r="C2003">
            <v>59829518</v>
          </cell>
          <cell r="D2003">
            <v>15185228.24</v>
          </cell>
          <cell r="E2003">
            <v>240</v>
          </cell>
          <cell r="F2003">
            <v>107</v>
          </cell>
          <cell r="G2003">
            <v>98</v>
          </cell>
          <cell r="H2003">
            <v>148129</v>
          </cell>
          <cell r="I2003">
            <v>25021397</v>
          </cell>
          <cell r="J2003" t="str">
            <v>FU</v>
          </cell>
          <cell r="K2003" t="str">
            <v>OLGA LUCIA VALLEJO GONZALEZ</v>
          </cell>
          <cell r="L2003" t="str">
            <v>MENSUAL</v>
          </cell>
          <cell r="M2003">
            <v>43496</v>
          </cell>
          <cell r="N2003">
            <v>40435</v>
          </cell>
          <cell r="O2003" t="str">
            <v>CONSTRUCCION CATEGORIA B, IPC</v>
          </cell>
          <cell r="P2003" t="str">
            <v>VI</v>
          </cell>
          <cell r="Q2003">
            <v>107</v>
          </cell>
          <cell r="R2003" t="str">
            <v>Armenia</v>
          </cell>
          <cell r="S2003" t="str">
            <v>CGR</v>
          </cell>
        </row>
        <row r="2004">
          <cell r="A2004">
            <v>9786</v>
          </cell>
          <cell r="B2004" t="str">
            <v>Activo</v>
          </cell>
          <cell r="C2004">
            <v>73583838</v>
          </cell>
          <cell r="D2004">
            <v>4671166.0199999996</v>
          </cell>
          <cell r="E2004">
            <v>216</v>
          </cell>
          <cell r="F2004">
            <v>120</v>
          </cell>
          <cell r="G2004">
            <v>95</v>
          </cell>
          <cell r="H2004">
            <v>68513</v>
          </cell>
          <cell r="I2004">
            <v>40016820</v>
          </cell>
          <cell r="J2004" t="str">
            <v>FU</v>
          </cell>
          <cell r="K2004" t="str">
            <v>MARIA TERESA ESPINOSA RICAURTE</v>
          </cell>
          <cell r="L2004" t="str">
            <v>MENSUAL</v>
          </cell>
          <cell r="M2004">
            <v>43465</v>
          </cell>
          <cell r="N2004">
            <v>40512</v>
          </cell>
          <cell r="O2004" t="str">
            <v>COMPRA CATEGORIA E, SINDIC_CGR, IPC</v>
          </cell>
          <cell r="P2004" t="str">
            <v>VI</v>
          </cell>
          <cell r="Q2004">
            <v>120</v>
          </cell>
          <cell r="R2004" t="str">
            <v>Bogota</v>
          </cell>
          <cell r="S2004" t="str">
            <v>CGR</v>
          </cell>
        </row>
        <row r="2005">
          <cell r="A2005">
            <v>9784</v>
          </cell>
          <cell r="B2005" t="str">
            <v>Activo</v>
          </cell>
          <cell r="C2005">
            <v>88329150</v>
          </cell>
          <cell r="D2005">
            <v>24758769.670000002</v>
          </cell>
          <cell r="E2005">
            <v>216</v>
          </cell>
          <cell r="F2005">
            <v>120</v>
          </cell>
          <cell r="G2005">
            <v>97</v>
          </cell>
          <cell r="H2005">
            <v>313338</v>
          </cell>
          <cell r="I2005">
            <v>79748047</v>
          </cell>
          <cell r="J2005" t="str">
            <v>FU</v>
          </cell>
          <cell r="K2005" t="str">
            <v>JUAN CARLOS SALAMANCA TARAZONA</v>
          </cell>
          <cell r="L2005" t="str">
            <v>MENSUAL</v>
          </cell>
          <cell r="M2005">
            <v>43465</v>
          </cell>
          <cell r="N2005">
            <v>40429</v>
          </cell>
          <cell r="O2005" t="str">
            <v>COMPRA CATEGORIA E, SINDIC_CGR, IPC</v>
          </cell>
          <cell r="P2005" t="str">
            <v>VI</v>
          </cell>
          <cell r="Q2005">
            <v>120</v>
          </cell>
          <cell r="R2005" t="str">
            <v>Bogota</v>
          </cell>
          <cell r="S2005" t="str">
            <v>CGR</v>
          </cell>
        </row>
        <row r="2006">
          <cell r="A2006">
            <v>9783</v>
          </cell>
          <cell r="B2006" t="str">
            <v>Activo</v>
          </cell>
          <cell r="C2006">
            <v>63131313</v>
          </cell>
          <cell r="D2006">
            <v>8915774.0600000005</v>
          </cell>
          <cell r="E2006">
            <v>216</v>
          </cell>
          <cell r="F2006">
            <v>120</v>
          </cell>
          <cell r="G2006">
            <v>97</v>
          </cell>
          <cell r="H2006">
            <v>118348</v>
          </cell>
          <cell r="I2006">
            <v>31953544</v>
          </cell>
          <cell r="J2006" t="str">
            <v>FU</v>
          </cell>
          <cell r="K2006" t="str">
            <v>LILIANA ANAYA GUTIERREZ</v>
          </cell>
          <cell r="L2006" t="str">
            <v>MENSUAL</v>
          </cell>
          <cell r="M2006">
            <v>43465</v>
          </cell>
          <cell r="N2006">
            <v>40437</v>
          </cell>
          <cell r="O2006" t="str">
            <v>COMPRA CATEGORIA E, SINDIC_CGR, IPC</v>
          </cell>
          <cell r="P2006" t="str">
            <v>VI</v>
          </cell>
          <cell r="Q2006">
            <v>120</v>
          </cell>
          <cell r="R2006" t="str">
            <v>Cali</v>
          </cell>
          <cell r="S2006" t="str">
            <v>CGR</v>
          </cell>
        </row>
        <row r="2007">
          <cell r="A2007">
            <v>9776</v>
          </cell>
          <cell r="B2007" t="str">
            <v>Activo</v>
          </cell>
          <cell r="C2007">
            <v>74315910</v>
          </cell>
          <cell r="D2007">
            <v>16216844.52</v>
          </cell>
          <cell r="E2007">
            <v>216</v>
          </cell>
          <cell r="F2007">
            <v>120</v>
          </cell>
          <cell r="G2007">
            <v>98</v>
          </cell>
          <cell r="H2007">
            <v>209237</v>
          </cell>
          <cell r="I2007">
            <v>41711871</v>
          </cell>
          <cell r="J2007" t="str">
            <v>FU</v>
          </cell>
          <cell r="K2007" t="str">
            <v>BEATRIZ WALTEROS ZARTA</v>
          </cell>
          <cell r="L2007" t="str">
            <v>MENSUAL</v>
          </cell>
          <cell r="M2007">
            <v>43465</v>
          </cell>
          <cell r="N2007">
            <v>40409</v>
          </cell>
          <cell r="O2007" t="str">
            <v>COMPRA CATEGORIA E, SINDIC_CGR, IPC</v>
          </cell>
          <cell r="P2007" t="str">
            <v>VI</v>
          </cell>
          <cell r="Q2007">
            <v>120</v>
          </cell>
          <cell r="R2007" t="str">
            <v>Bogota</v>
          </cell>
          <cell r="S2007" t="str">
            <v>CGR</v>
          </cell>
        </row>
        <row r="2008">
          <cell r="A2008">
            <v>9744</v>
          </cell>
          <cell r="B2008" t="str">
            <v>Activo</v>
          </cell>
          <cell r="C2008">
            <v>59829518</v>
          </cell>
          <cell r="D2008">
            <v>21525568.059999999</v>
          </cell>
          <cell r="E2008">
            <v>240</v>
          </cell>
          <cell r="F2008">
            <v>105</v>
          </cell>
          <cell r="G2008">
            <v>98</v>
          </cell>
          <cell r="H2008">
            <v>205547</v>
          </cell>
          <cell r="I2008">
            <v>35601133</v>
          </cell>
          <cell r="J2008" t="str">
            <v>FU</v>
          </cell>
          <cell r="K2008" t="str">
            <v>KAROL LICENIA MEXCINA VEGA</v>
          </cell>
          <cell r="L2008" t="str">
            <v>MENSUAL</v>
          </cell>
          <cell r="M2008">
            <v>43465</v>
          </cell>
          <cell r="N2008">
            <v>40409</v>
          </cell>
          <cell r="O2008" t="str">
            <v>COMPRA CATEGORIA B, IPC</v>
          </cell>
          <cell r="P2008" t="str">
            <v>VI</v>
          </cell>
          <cell r="Q2008">
            <v>105</v>
          </cell>
          <cell r="R2008" t="str">
            <v>Quibdo</v>
          </cell>
          <cell r="S2008" t="str">
            <v>CGR</v>
          </cell>
        </row>
        <row r="2009">
          <cell r="A2009">
            <v>9726</v>
          </cell>
          <cell r="B2009" t="str">
            <v>Activo</v>
          </cell>
          <cell r="C2009">
            <v>59829518</v>
          </cell>
          <cell r="D2009">
            <v>17654970.43</v>
          </cell>
          <cell r="E2009">
            <v>240</v>
          </cell>
          <cell r="F2009">
            <v>105</v>
          </cell>
          <cell r="G2009">
            <v>140</v>
          </cell>
          <cell r="H2009">
            <v>221958</v>
          </cell>
          <cell r="I2009">
            <v>40764395</v>
          </cell>
          <cell r="J2009" t="str">
            <v>FU</v>
          </cell>
          <cell r="K2009" t="str">
            <v>TERESA CRUZ POLANCO</v>
          </cell>
          <cell r="L2009" t="str">
            <v>MENSUAL</v>
          </cell>
          <cell r="M2009">
            <v>43465</v>
          </cell>
          <cell r="N2009">
            <v>40534</v>
          </cell>
          <cell r="O2009" t="str">
            <v>COMPRA CATEGORIA B, IPC</v>
          </cell>
          <cell r="P2009" t="str">
            <v>VI</v>
          </cell>
          <cell r="Q2009">
            <v>105</v>
          </cell>
          <cell r="R2009" t="str">
            <v>Villavicencio</v>
          </cell>
          <cell r="S2009" t="str">
            <v>CGR</v>
          </cell>
        </row>
        <row r="2010">
          <cell r="A2010">
            <v>9725</v>
          </cell>
          <cell r="B2010" t="str">
            <v>Activo</v>
          </cell>
          <cell r="C2010">
            <v>55555556</v>
          </cell>
          <cell r="D2010">
            <v>9702386.8100000005</v>
          </cell>
          <cell r="E2010">
            <v>216</v>
          </cell>
          <cell r="F2010">
            <v>120</v>
          </cell>
          <cell r="G2010">
            <v>97</v>
          </cell>
          <cell r="H2010">
            <v>126476</v>
          </cell>
          <cell r="I2010">
            <v>41756945</v>
          </cell>
          <cell r="J2010" t="str">
            <v>PEN</v>
          </cell>
          <cell r="K2010" t="str">
            <v>Libia Josefa Burgos Echenique</v>
          </cell>
          <cell r="L2010" t="str">
            <v>MENSUAL</v>
          </cell>
          <cell r="M2010">
            <v>43434</v>
          </cell>
          <cell r="N2010">
            <v>40421</v>
          </cell>
          <cell r="O2010" t="str">
            <v>COMPRA CATEGORIA E, SINDIC_CGR, IPC</v>
          </cell>
          <cell r="P2010" t="str">
            <v>VI</v>
          </cell>
          <cell r="Q2010">
            <v>120</v>
          </cell>
          <cell r="R2010" t="str">
            <v>Monteria</v>
          </cell>
          <cell r="S2010" t="str">
            <v>CGR</v>
          </cell>
        </row>
        <row r="2011">
          <cell r="A2011">
            <v>9719</v>
          </cell>
          <cell r="B2011" t="str">
            <v>Activo</v>
          </cell>
          <cell r="C2011">
            <v>88329150</v>
          </cell>
          <cell r="D2011">
            <v>22557188.98</v>
          </cell>
          <cell r="E2011">
            <v>216</v>
          </cell>
          <cell r="F2011">
            <v>120</v>
          </cell>
          <cell r="G2011">
            <v>98</v>
          </cell>
          <cell r="H2011">
            <v>288390</v>
          </cell>
          <cell r="I2011">
            <v>34539412</v>
          </cell>
          <cell r="J2011" t="str">
            <v>FU</v>
          </cell>
          <cell r="K2011" t="str">
            <v>ANA LUCIA ERAZO ÑAÑEZ</v>
          </cell>
          <cell r="L2011" t="str">
            <v>MENSUAL</v>
          </cell>
          <cell r="M2011">
            <v>43465</v>
          </cell>
          <cell r="N2011">
            <v>40410</v>
          </cell>
          <cell r="O2011" t="str">
            <v>COMPRA CATEGORIA E, SINDIC_CGR, IPC</v>
          </cell>
          <cell r="P2011" t="str">
            <v>VI</v>
          </cell>
          <cell r="Q2011">
            <v>120</v>
          </cell>
          <cell r="R2011" t="str">
            <v>Bogota</v>
          </cell>
          <cell r="S2011" t="str">
            <v>CGR</v>
          </cell>
        </row>
        <row r="2012">
          <cell r="A2012">
            <v>9712</v>
          </cell>
          <cell r="B2012" t="str">
            <v>Activo</v>
          </cell>
          <cell r="C2012">
            <v>70707071</v>
          </cell>
          <cell r="D2012">
            <v>17831633.039999999</v>
          </cell>
          <cell r="E2012">
            <v>216</v>
          </cell>
          <cell r="F2012">
            <v>120</v>
          </cell>
          <cell r="G2012">
            <v>98</v>
          </cell>
          <cell r="H2012">
            <v>228134</v>
          </cell>
          <cell r="I2012">
            <v>17357323</v>
          </cell>
          <cell r="J2012" t="str">
            <v>FU</v>
          </cell>
          <cell r="K2012" t="str">
            <v>HECTOR JAVIER AVILA MONROY</v>
          </cell>
          <cell r="L2012" t="str">
            <v>MENSUAL</v>
          </cell>
          <cell r="M2012">
            <v>43465</v>
          </cell>
          <cell r="N2012">
            <v>40401</v>
          </cell>
          <cell r="O2012" t="str">
            <v>COMPRA CATEGORIA E, SINDIC_CGR, IPC</v>
          </cell>
          <cell r="P2012" t="str">
            <v>VI</v>
          </cell>
          <cell r="Q2012">
            <v>120</v>
          </cell>
          <cell r="R2012" t="str">
            <v>Villavicencio</v>
          </cell>
          <cell r="S2012" t="str">
            <v>CGR</v>
          </cell>
        </row>
        <row r="2013">
          <cell r="A2013">
            <v>9710</v>
          </cell>
          <cell r="B2013" t="str">
            <v>Activo</v>
          </cell>
          <cell r="C2013">
            <v>83838384</v>
          </cell>
          <cell r="D2013">
            <v>20927127.870000001</v>
          </cell>
          <cell r="E2013">
            <v>216</v>
          </cell>
          <cell r="F2013">
            <v>120</v>
          </cell>
          <cell r="G2013">
            <v>98</v>
          </cell>
          <cell r="H2013">
            <v>267883</v>
          </cell>
          <cell r="I2013">
            <v>65764745</v>
          </cell>
          <cell r="J2013" t="str">
            <v>FU</v>
          </cell>
          <cell r="K2013" t="str">
            <v>DIANA ROCIO HERNANDEZ URUENA</v>
          </cell>
          <cell r="L2013" t="str">
            <v>MENSUAL</v>
          </cell>
          <cell r="M2013">
            <v>43465</v>
          </cell>
          <cell r="N2013">
            <v>40408</v>
          </cell>
          <cell r="O2013" t="str">
            <v>COMPRA CATEGORIA E, SINDIC_CGR, IPC</v>
          </cell>
          <cell r="P2013" t="str">
            <v>VI</v>
          </cell>
          <cell r="Q2013">
            <v>120</v>
          </cell>
          <cell r="R2013" t="str">
            <v>Ibague</v>
          </cell>
          <cell r="S2013" t="str">
            <v>CGR</v>
          </cell>
        </row>
        <row r="2014">
          <cell r="A2014">
            <v>9706</v>
          </cell>
          <cell r="B2014" t="str">
            <v>Activo</v>
          </cell>
          <cell r="C2014">
            <v>54642192</v>
          </cell>
          <cell r="D2014">
            <v>6689465.6100000003</v>
          </cell>
          <cell r="E2014">
            <v>240</v>
          </cell>
          <cell r="F2014">
            <v>105</v>
          </cell>
          <cell r="G2014">
            <v>203</v>
          </cell>
          <cell r="H2014">
            <v>208985</v>
          </cell>
          <cell r="I2014">
            <v>79467184</v>
          </cell>
          <cell r="J2014" t="str">
            <v>FU</v>
          </cell>
          <cell r="K2014" t="str">
            <v>OSCAR ANTONIO RAMIREZ GIRALDO</v>
          </cell>
          <cell r="L2014" t="str">
            <v>MENSUAL</v>
          </cell>
          <cell r="M2014">
            <v>43496</v>
          </cell>
          <cell r="N2014">
            <v>40421</v>
          </cell>
          <cell r="O2014" t="str">
            <v>COMPRA CATEGORIA B, IPC</v>
          </cell>
          <cell r="P2014" t="str">
            <v>VI</v>
          </cell>
          <cell r="Q2014">
            <v>105</v>
          </cell>
          <cell r="R2014" t="str">
            <v>Bogota</v>
          </cell>
          <cell r="S2014" t="str">
            <v>CGR</v>
          </cell>
        </row>
        <row r="2015">
          <cell r="A2015">
            <v>9705</v>
          </cell>
          <cell r="B2015" t="str">
            <v>Activo</v>
          </cell>
          <cell r="C2015">
            <v>74315910</v>
          </cell>
          <cell r="D2015">
            <v>19625680.440000001</v>
          </cell>
          <cell r="E2015">
            <v>216</v>
          </cell>
          <cell r="F2015">
            <v>120</v>
          </cell>
          <cell r="G2015">
            <v>99</v>
          </cell>
          <cell r="H2015">
            <v>251826</v>
          </cell>
          <cell r="I2015">
            <v>55178106</v>
          </cell>
          <cell r="J2015" t="str">
            <v>FU</v>
          </cell>
          <cell r="K2015" t="str">
            <v>MARLIA LENEY LOZANO CALDERON</v>
          </cell>
          <cell r="L2015" t="str">
            <v>MENSUAL</v>
          </cell>
          <cell r="M2015">
            <v>43465</v>
          </cell>
          <cell r="N2015">
            <v>40373</v>
          </cell>
          <cell r="O2015" t="str">
            <v>COMPRA CATEGORIA E, SINDIC_CGR, IPC</v>
          </cell>
          <cell r="P2015" t="str">
            <v>VI</v>
          </cell>
          <cell r="Q2015">
            <v>120</v>
          </cell>
          <cell r="R2015" t="str">
            <v>Neiva</v>
          </cell>
          <cell r="S2015" t="str">
            <v>CGR</v>
          </cell>
        </row>
        <row r="2016">
          <cell r="A2016">
            <v>9703</v>
          </cell>
          <cell r="B2016" t="str">
            <v>Activo</v>
          </cell>
          <cell r="C2016">
            <v>74315910</v>
          </cell>
          <cell r="D2016">
            <v>17752880.120000001</v>
          </cell>
          <cell r="E2016">
            <v>216</v>
          </cell>
          <cell r="F2016">
            <v>120</v>
          </cell>
          <cell r="G2016">
            <v>98</v>
          </cell>
          <cell r="H2016">
            <v>227812</v>
          </cell>
          <cell r="I2016">
            <v>63294172</v>
          </cell>
          <cell r="J2016" t="str">
            <v>FU</v>
          </cell>
          <cell r="K2016" t="str">
            <v>NUBIA STELLA VILLAMIZAR LEAL</v>
          </cell>
          <cell r="L2016" t="str">
            <v>MENSUAL</v>
          </cell>
          <cell r="M2016">
            <v>43465</v>
          </cell>
          <cell r="N2016">
            <v>40416</v>
          </cell>
          <cell r="O2016" t="str">
            <v>COMPRA CATEGORIA E, SINDIC_CGR, IPC</v>
          </cell>
          <cell r="P2016" t="str">
            <v>VI</v>
          </cell>
          <cell r="Q2016">
            <v>120</v>
          </cell>
          <cell r="R2016" t="str">
            <v>Bucaramanga</v>
          </cell>
          <cell r="S2016" t="str">
            <v>CGR</v>
          </cell>
        </row>
        <row r="2017">
          <cell r="A2017">
            <v>9668</v>
          </cell>
          <cell r="B2017" t="str">
            <v>Activo</v>
          </cell>
          <cell r="C2017">
            <v>74315910</v>
          </cell>
          <cell r="D2017">
            <v>13167527.779999999</v>
          </cell>
          <cell r="E2017">
            <v>216</v>
          </cell>
          <cell r="F2017">
            <v>120</v>
          </cell>
          <cell r="G2017">
            <v>182</v>
          </cell>
          <cell r="H2017">
            <v>445219</v>
          </cell>
          <cell r="I2017">
            <v>35897738</v>
          </cell>
          <cell r="J2017" t="str">
            <v>FU</v>
          </cell>
          <cell r="K2017" t="str">
            <v>KATERINE MENA ASPRILLA</v>
          </cell>
          <cell r="L2017" t="str">
            <v>MENSUAL</v>
          </cell>
          <cell r="M2017">
            <v>43465</v>
          </cell>
          <cell r="N2017">
            <v>40414</v>
          </cell>
          <cell r="O2017" t="str">
            <v>COMPRA CATEGORIA E, SINDIC_CGR, IPC</v>
          </cell>
          <cell r="P2017" t="str">
            <v>VI</v>
          </cell>
          <cell r="Q2017">
            <v>120</v>
          </cell>
          <cell r="R2017" t="str">
            <v>Bogota</v>
          </cell>
          <cell r="S2017" t="str">
            <v>CGR</v>
          </cell>
        </row>
        <row r="2018">
          <cell r="A2018">
            <v>9667</v>
          </cell>
          <cell r="B2018" t="str">
            <v>Activo</v>
          </cell>
          <cell r="C2018">
            <v>74315910</v>
          </cell>
          <cell r="D2018">
            <v>27615386.66</v>
          </cell>
          <cell r="E2018">
            <v>216</v>
          </cell>
          <cell r="F2018">
            <v>139</v>
          </cell>
          <cell r="G2018">
            <v>99</v>
          </cell>
          <cell r="H2018">
            <v>415183</v>
          </cell>
          <cell r="I2018">
            <v>33083513</v>
          </cell>
          <cell r="J2018" t="str">
            <v>XF</v>
          </cell>
          <cell r="K2018" t="str">
            <v>ANA GABRIEL HENAO HERRERA</v>
          </cell>
          <cell r="L2018" t="str">
            <v>MENSUAL</v>
          </cell>
          <cell r="M2018">
            <v>43465</v>
          </cell>
          <cell r="N2018">
            <v>40388</v>
          </cell>
          <cell r="O2018" t="str">
            <v>EX-FUNCIONARIO CATEGORIA E</v>
          </cell>
          <cell r="P2018" t="str">
            <v>VI</v>
          </cell>
          <cell r="Q2018">
            <v>139</v>
          </cell>
          <cell r="R2018" t="str">
            <v>Sincelejo</v>
          </cell>
          <cell r="S2018" t="str">
            <v>EXF</v>
          </cell>
        </row>
        <row r="2019">
          <cell r="A2019">
            <v>9658</v>
          </cell>
          <cell r="B2019" t="str">
            <v>Activo</v>
          </cell>
          <cell r="C2019">
            <v>74315910</v>
          </cell>
          <cell r="D2019">
            <v>2293341.61</v>
          </cell>
          <cell r="E2019">
            <v>216</v>
          </cell>
          <cell r="F2019">
            <v>120</v>
          </cell>
          <cell r="G2019">
            <v>100</v>
          </cell>
          <cell r="H2019">
            <v>41141</v>
          </cell>
          <cell r="I2019">
            <v>36558674</v>
          </cell>
          <cell r="J2019" t="str">
            <v>FU</v>
          </cell>
          <cell r="K2019" t="str">
            <v>NASLY ELIZABET FLOREZ CUCUNUBA</v>
          </cell>
          <cell r="L2019" t="str">
            <v>MENSUAL</v>
          </cell>
          <cell r="M2019">
            <v>43496</v>
          </cell>
          <cell r="N2019">
            <v>40375</v>
          </cell>
          <cell r="O2019" t="str">
            <v>COMPRA CATEGORIA E, SINDIC_CGR, IPC</v>
          </cell>
          <cell r="P2019" t="str">
            <v>VI</v>
          </cell>
          <cell r="Q2019">
            <v>120</v>
          </cell>
          <cell r="R2019" t="str">
            <v>Cota</v>
          </cell>
          <cell r="S2019" t="str">
            <v>CGR</v>
          </cell>
        </row>
        <row r="2020">
          <cell r="A2020">
            <v>9656</v>
          </cell>
          <cell r="B2020" t="str">
            <v>Activo</v>
          </cell>
          <cell r="C2020">
            <v>59829518</v>
          </cell>
          <cell r="D2020">
            <v>20398482.09</v>
          </cell>
          <cell r="E2020">
            <v>240</v>
          </cell>
          <cell r="F2020">
            <v>105</v>
          </cell>
          <cell r="G2020">
            <v>98</v>
          </cell>
          <cell r="H2020">
            <v>195332</v>
          </cell>
          <cell r="I2020">
            <v>14236811</v>
          </cell>
          <cell r="J2020" t="str">
            <v>FU</v>
          </cell>
          <cell r="K2020" t="str">
            <v>JORGE ALFREDO GUAYARA HERRERA</v>
          </cell>
          <cell r="L2020" t="str">
            <v>MENSUAL</v>
          </cell>
          <cell r="M2020">
            <v>43465</v>
          </cell>
          <cell r="N2020">
            <v>40401</v>
          </cell>
          <cell r="O2020" t="str">
            <v>COMPRA CATEGORIA B, IPC</v>
          </cell>
          <cell r="P2020" t="str">
            <v>VI</v>
          </cell>
          <cell r="Q2020">
            <v>105</v>
          </cell>
          <cell r="R2020" t="str">
            <v>Ibague</v>
          </cell>
          <cell r="S2020" t="str">
            <v>CGR</v>
          </cell>
        </row>
        <row r="2021">
          <cell r="A2021">
            <v>9655</v>
          </cell>
          <cell r="B2021" t="str">
            <v>Activo</v>
          </cell>
          <cell r="C2021">
            <v>88200000</v>
          </cell>
          <cell r="D2021">
            <v>23127949.359999999</v>
          </cell>
          <cell r="E2021">
            <v>216</v>
          </cell>
          <cell r="F2021">
            <v>120</v>
          </cell>
          <cell r="G2021">
            <v>98</v>
          </cell>
          <cell r="H2021">
            <v>298435</v>
          </cell>
          <cell r="I2021">
            <v>32316282</v>
          </cell>
          <cell r="J2021" t="str">
            <v>PEN</v>
          </cell>
          <cell r="K2021" t="str">
            <v>MARGARITA ALICIA SOSA BARRERA</v>
          </cell>
          <cell r="L2021" t="str">
            <v>MENSUAL</v>
          </cell>
          <cell r="M2021">
            <v>43434</v>
          </cell>
          <cell r="N2021">
            <v>40368</v>
          </cell>
          <cell r="O2021" t="str">
            <v>COMPRA CATEGORIA E, SINDIC_CGR, IPC</v>
          </cell>
          <cell r="P2021" t="str">
            <v>VI</v>
          </cell>
          <cell r="Q2021">
            <v>120</v>
          </cell>
          <cell r="R2021" t="str">
            <v>Medellin</v>
          </cell>
          <cell r="S2021" t="str">
            <v>CGR</v>
          </cell>
        </row>
        <row r="2022">
          <cell r="A2022">
            <v>9654</v>
          </cell>
          <cell r="B2022" t="str">
            <v>Activo</v>
          </cell>
          <cell r="C2022">
            <v>74845120</v>
          </cell>
          <cell r="D2022">
            <v>23075690.149999999</v>
          </cell>
          <cell r="E2022">
            <v>240</v>
          </cell>
          <cell r="F2022">
            <v>110</v>
          </cell>
          <cell r="G2022">
            <v>145</v>
          </cell>
          <cell r="H2022">
            <v>323152</v>
          </cell>
          <cell r="I2022">
            <v>79433480</v>
          </cell>
          <cell r="J2022" t="str">
            <v>FU</v>
          </cell>
          <cell r="K2022" t="str">
            <v>ANDRES GARCIA LEIVA</v>
          </cell>
          <cell r="L2022" t="str">
            <v>MENSUAL</v>
          </cell>
          <cell r="M2022">
            <v>43465</v>
          </cell>
          <cell r="N2022">
            <v>40401</v>
          </cell>
          <cell r="O2022" t="str">
            <v>COMPRA CATEGORIA C, IPC</v>
          </cell>
          <cell r="P2022" t="str">
            <v>VI</v>
          </cell>
          <cell r="Q2022">
            <v>110</v>
          </cell>
          <cell r="R2022" t="str">
            <v>Chia</v>
          </cell>
          <cell r="S2022" t="str">
            <v>CGR</v>
          </cell>
        </row>
        <row r="2023">
          <cell r="A2023">
            <v>9647</v>
          </cell>
          <cell r="B2023" t="str">
            <v>Activo</v>
          </cell>
          <cell r="C2023">
            <v>59829518</v>
          </cell>
          <cell r="D2023">
            <v>16998574.5</v>
          </cell>
          <cell r="E2023">
            <v>240</v>
          </cell>
          <cell r="F2023">
            <v>105</v>
          </cell>
          <cell r="G2023">
            <v>99</v>
          </cell>
          <cell r="H2023">
            <v>165362</v>
          </cell>
          <cell r="I2023">
            <v>51651889</v>
          </cell>
          <cell r="J2023" t="str">
            <v>FU</v>
          </cell>
          <cell r="K2023" t="str">
            <v>LUZ FANNY SIERRA VARGAS</v>
          </cell>
          <cell r="L2023" t="str">
            <v>MENSUAL</v>
          </cell>
          <cell r="M2023">
            <v>43465</v>
          </cell>
          <cell r="N2023">
            <v>40381</v>
          </cell>
          <cell r="O2023" t="str">
            <v>COMPRA CATEGORIA B, IPC</v>
          </cell>
          <cell r="P2023" t="str">
            <v>VI</v>
          </cell>
          <cell r="Q2023">
            <v>105</v>
          </cell>
          <cell r="R2023" t="str">
            <v>Bogota</v>
          </cell>
          <cell r="S2023" t="str">
            <v>CGR</v>
          </cell>
        </row>
        <row r="2024">
          <cell r="A2024">
            <v>9636</v>
          </cell>
          <cell r="B2024" t="str">
            <v>Activo</v>
          </cell>
          <cell r="C2024">
            <v>35517425</v>
          </cell>
          <cell r="D2024">
            <v>2408194.5099999998</v>
          </cell>
          <cell r="E2024">
            <v>240</v>
          </cell>
          <cell r="F2024">
            <v>105</v>
          </cell>
          <cell r="G2024">
            <v>98</v>
          </cell>
          <cell r="H2024">
            <v>28069</v>
          </cell>
          <cell r="I2024">
            <v>51614748</v>
          </cell>
          <cell r="J2024" t="str">
            <v>FU</v>
          </cell>
          <cell r="K2024" t="str">
            <v>DORIS SAAVEDRA GONZÁLEZ</v>
          </cell>
          <cell r="L2024" t="str">
            <v>MENSUAL</v>
          </cell>
          <cell r="M2024">
            <v>43465</v>
          </cell>
          <cell r="N2024">
            <v>40415</v>
          </cell>
          <cell r="O2024" t="str">
            <v>COMPRA CATEGORIA B, IPC</v>
          </cell>
          <cell r="P2024" t="str">
            <v>VI</v>
          </cell>
          <cell r="Q2024">
            <v>105</v>
          </cell>
          <cell r="R2024" t="str">
            <v>Bogota</v>
          </cell>
          <cell r="S2024" t="str">
            <v>CGR</v>
          </cell>
        </row>
        <row r="2025">
          <cell r="A2025">
            <v>9633</v>
          </cell>
          <cell r="B2025" t="str">
            <v>Activo</v>
          </cell>
          <cell r="C2025">
            <v>55555556</v>
          </cell>
          <cell r="D2025">
            <v>6385797.29</v>
          </cell>
          <cell r="E2025">
            <v>216</v>
          </cell>
          <cell r="F2025">
            <v>120</v>
          </cell>
          <cell r="G2025">
            <v>100</v>
          </cell>
          <cell r="H2025">
            <v>87914</v>
          </cell>
          <cell r="I2025">
            <v>79729286</v>
          </cell>
          <cell r="J2025" t="str">
            <v>FU</v>
          </cell>
          <cell r="K2025" t="str">
            <v>ALEXANDER GUERRERO ZABALETA</v>
          </cell>
          <cell r="L2025" t="str">
            <v>MENSUAL</v>
          </cell>
          <cell r="M2025">
            <v>43465</v>
          </cell>
          <cell r="N2025">
            <v>40338</v>
          </cell>
          <cell r="O2025" t="str">
            <v>COMPRA CATEGORIA E, SINDIC_CGR, IPC</v>
          </cell>
          <cell r="P2025" t="str">
            <v>VI</v>
          </cell>
          <cell r="Q2025">
            <v>120</v>
          </cell>
          <cell r="R2025" t="str">
            <v>Bogota</v>
          </cell>
          <cell r="S2025" t="str">
            <v>CGR</v>
          </cell>
        </row>
        <row r="2026">
          <cell r="A2026">
            <v>9628</v>
          </cell>
          <cell r="B2026" t="str">
            <v>Activo</v>
          </cell>
          <cell r="C2026">
            <v>74315910</v>
          </cell>
          <cell r="D2026">
            <v>15317881.939999999</v>
          </cell>
          <cell r="E2026">
            <v>216</v>
          </cell>
          <cell r="F2026">
            <v>122</v>
          </cell>
          <cell r="G2026">
            <v>99</v>
          </cell>
          <cell r="H2026">
            <v>199426</v>
          </cell>
          <cell r="I2026">
            <v>73096232</v>
          </cell>
          <cell r="J2026" t="str">
            <v>FU</v>
          </cell>
          <cell r="K2026" t="str">
            <v>JORGE LUIS VALENCIA ALVAREZ</v>
          </cell>
          <cell r="L2026" t="str">
            <v>MENSUAL</v>
          </cell>
          <cell r="M2026">
            <v>43465</v>
          </cell>
          <cell r="N2026">
            <v>40375</v>
          </cell>
          <cell r="O2026" t="str">
            <v>CONSTR. CATEGORIA E, SINDIC_CGR, IPC</v>
          </cell>
          <cell r="P2026" t="str">
            <v>VI</v>
          </cell>
          <cell r="Q2026">
            <v>122</v>
          </cell>
          <cell r="R2026" t="str">
            <v>Cartagena</v>
          </cell>
          <cell r="S2026" t="str">
            <v>CGR</v>
          </cell>
        </row>
        <row r="2027">
          <cell r="A2027">
            <v>9627</v>
          </cell>
          <cell r="B2027" t="str">
            <v>Activo</v>
          </cell>
          <cell r="C2027">
            <v>74845120</v>
          </cell>
          <cell r="D2027">
            <v>23851331.100000001</v>
          </cell>
          <cell r="E2027">
            <v>240</v>
          </cell>
          <cell r="F2027">
            <v>110</v>
          </cell>
          <cell r="G2027">
            <v>99</v>
          </cell>
          <cell r="H2027">
            <v>253970</v>
          </cell>
          <cell r="I2027">
            <v>91236224</v>
          </cell>
          <cell r="J2027" t="str">
            <v>FU</v>
          </cell>
          <cell r="K2027" t="str">
            <v>Alvaro Garcia Ordoñez</v>
          </cell>
          <cell r="L2027" t="str">
            <v>MENSUAL</v>
          </cell>
          <cell r="M2027">
            <v>43465</v>
          </cell>
          <cell r="N2027">
            <v>40388</v>
          </cell>
          <cell r="O2027" t="str">
            <v>COMPRA CATEGORIA C, IPC</v>
          </cell>
          <cell r="P2027" t="str">
            <v>VI</v>
          </cell>
          <cell r="Q2027">
            <v>110</v>
          </cell>
          <cell r="R2027" t="str">
            <v>Bucaramanga</v>
          </cell>
          <cell r="S2027" t="str">
            <v>CGR</v>
          </cell>
        </row>
        <row r="2028">
          <cell r="A2028">
            <v>9625</v>
          </cell>
          <cell r="B2028" t="str">
            <v>Activo</v>
          </cell>
          <cell r="C2028">
            <v>74315910</v>
          </cell>
          <cell r="D2028">
            <v>18542163.190000001</v>
          </cell>
          <cell r="E2028">
            <v>216</v>
          </cell>
          <cell r="F2028">
            <v>120</v>
          </cell>
          <cell r="G2028">
            <v>99</v>
          </cell>
          <cell r="H2028">
            <v>238645</v>
          </cell>
          <cell r="I2028">
            <v>32636381</v>
          </cell>
          <cell r="J2028" t="str">
            <v>FU</v>
          </cell>
          <cell r="K2028" t="str">
            <v>VERA JUDITH CASTRO RUIZ</v>
          </cell>
          <cell r="L2028" t="str">
            <v>MENSUAL</v>
          </cell>
          <cell r="M2028">
            <v>43465</v>
          </cell>
          <cell r="N2028">
            <v>40367</v>
          </cell>
          <cell r="O2028" t="str">
            <v>COMPRA CATEGORIA E, SINDIC_CGR, IPC</v>
          </cell>
          <cell r="P2028" t="str">
            <v>VI</v>
          </cell>
          <cell r="Q2028">
            <v>120</v>
          </cell>
          <cell r="R2028" t="str">
            <v>Barranquilla</v>
          </cell>
          <cell r="S2028" t="str">
            <v>CGR</v>
          </cell>
        </row>
        <row r="2029">
          <cell r="A2029">
            <v>9624</v>
          </cell>
          <cell r="B2029" t="str">
            <v>Activo</v>
          </cell>
          <cell r="C2029">
            <v>74315910</v>
          </cell>
          <cell r="D2029">
            <v>19989665.719999999</v>
          </cell>
          <cell r="E2029">
            <v>216</v>
          </cell>
          <cell r="F2029">
            <v>120</v>
          </cell>
          <cell r="G2029">
            <v>100</v>
          </cell>
          <cell r="H2029">
            <v>257665</v>
          </cell>
          <cell r="I2029">
            <v>88218627</v>
          </cell>
          <cell r="J2029" t="str">
            <v>FU</v>
          </cell>
          <cell r="K2029" t="str">
            <v>ALBERTO MAURICIO SANTOS PEÑA</v>
          </cell>
          <cell r="L2029" t="str">
            <v>MENSUAL</v>
          </cell>
          <cell r="M2029">
            <v>43465</v>
          </cell>
          <cell r="N2029">
            <v>40351</v>
          </cell>
          <cell r="O2029" t="str">
            <v>COMPRA CATEGORIA E, SINDIC_CGR, IPC</v>
          </cell>
          <cell r="P2029" t="str">
            <v>VI</v>
          </cell>
          <cell r="Q2029">
            <v>120</v>
          </cell>
          <cell r="R2029" t="str">
            <v>Villa Rosario</v>
          </cell>
          <cell r="S2029" t="str">
            <v>CGR</v>
          </cell>
        </row>
        <row r="2030">
          <cell r="A2030">
            <v>9621</v>
          </cell>
          <cell r="B2030" t="str">
            <v>Activo</v>
          </cell>
          <cell r="C2030">
            <v>85353535</v>
          </cell>
          <cell r="D2030">
            <v>31162786.670000002</v>
          </cell>
          <cell r="E2030">
            <v>216</v>
          </cell>
          <cell r="F2030">
            <v>120</v>
          </cell>
          <cell r="G2030">
            <v>97</v>
          </cell>
          <cell r="H2030">
            <v>389910</v>
          </cell>
          <cell r="I2030">
            <v>36535074</v>
          </cell>
          <cell r="J2030" t="str">
            <v>XF</v>
          </cell>
          <cell r="K2030" t="str">
            <v>MARLENE I BENAVIDES BECQUIS</v>
          </cell>
          <cell r="L2030" t="str">
            <v>MENSUAL</v>
          </cell>
          <cell r="M2030">
            <v>43373</v>
          </cell>
          <cell r="N2030">
            <v>40338</v>
          </cell>
          <cell r="O2030" t="str">
            <v>COMPRA CATEGORIA E, SINDIC_CGR, IPC</v>
          </cell>
          <cell r="P2030" t="str">
            <v>VI</v>
          </cell>
          <cell r="Q2030">
            <v>120</v>
          </cell>
          <cell r="R2030" t="str">
            <v>Bogota</v>
          </cell>
          <cell r="S2030" t="str">
            <v>EXF</v>
          </cell>
        </row>
        <row r="2031">
          <cell r="A2031">
            <v>9620</v>
          </cell>
          <cell r="B2031" t="str">
            <v>Activo</v>
          </cell>
          <cell r="C2031">
            <v>74242424</v>
          </cell>
          <cell r="D2031">
            <v>36988031.960000001</v>
          </cell>
          <cell r="E2031">
            <v>216</v>
          </cell>
          <cell r="F2031">
            <v>120</v>
          </cell>
          <cell r="G2031">
            <v>118</v>
          </cell>
          <cell r="H2031">
            <v>522191</v>
          </cell>
          <cell r="I2031">
            <v>41671089</v>
          </cell>
          <cell r="J2031" t="str">
            <v>PEN</v>
          </cell>
          <cell r="K2031" t="str">
            <v>MIRYAM ESPINOSA TRIANA</v>
          </cell>
          <cell r="L2031" t="str">
            <v>MENSUAL</v>
          </cell>
          <cell r="M2031">
            <v>43465</v>
          </cell>
          <cell r="N2031">
            <v>40329</v>
          </cell>
          <cell r="O2031" t="str">
            <v>COMPRA CATEGORIA E, SINDIC_CGR, IPC</v>
          </cell>
          <cell r="P2031" t="str">
            <v>VI</v>
          </cell>
          <cell r="Q2031">
            <v>120</v>
          </cell>
          <cell r="R2031" t="str">
            <v>Bogota</v>
          </cell>
          <cell r="S2031" t="str">
            <v>CGR</v>
          </cell>
        </row>
        <row r="2032">
          <cell r="A2032">
            <v>9616</v>
          </cell>
          <cell r="B2032" t="str">
            <v>Activo</v>
          </cell>
          <cell r="C2032">
            <v>74315910</v>
          </cell>
          <cell r="D2032">
            <v>16072465.9</v>
          </cell>
          <cell r="E2032">
            <v>216</v>
          </cell>
          <cell r="F2032">
            <v>120</v>
          </cell>
          <cell r="G2032">
            <v>98</v>
          </cell>
          <cell r="H2032">
            <v>207487</v>
          </cell>
          <cell r="I2032">
            <v>30291330</v>
          </cell>
          <cell r="J2032" t="str">
            <v>FU</v>
          </cell>
          <cell r="K2032" t="str">
            <v>Olga Lucia Tabares Moncada</v>
          </cell>
          <cell r="L2032" t="str">
            <v>MENSUAL</v>
          </cell>
          <cell r="M2032">
            <v>43465</v>
          </cell>
          <cell r="N2032">
            <v>40401</v>
          </cell>
          <cell r="O2032" t="str">
            <v>COMPRA CATEGORIA E, SINDIC_CGR, IPC</v>
          </cell>
          <cell r="P2032" t="str">
            <v>VI</v>
          </cell>
          <cell r="Q2032">
            <v>120</v>
          </cell>
          <cell r="R2032" t="str">
            <v>Manizales</v>
          </cell>
          <cell r="S2032" t="str">
            <v>CGR</v>
          </cell>
        </row>
        <row r="2033">
          <cell r="A2033">
            <v>9614</v>
          </cell>
          <cell r="B2033" t="str">
            <v>Activo</v>
          </cell>
          <cell r="C2033">
            <v>74315910</v>
          </cell>
          <cell r="D2033">
            <v>20541643.309999999</v>
          </cell>
          <cell r="E2033">
            <v>216</v>
          </cell>
          <cell r="F2033">
            <v>120</v>
          </cell>
          <cell r="G2033">
            <v>97</v>
          </cell>
          <cell r="H2033">
            <v>260149</v>
          </cell>
          <cell r="I2033">
            <v>35896480</v>
          </cell>
          <cell r="J2033" t="str">
            <v>FU</v>
          </cell>
          <cell r="K2033" t="str">
            <v>YINETH GULFO PALACIOS</v>
          </cell>
          <cell r="L2033" t="str">
            <v>MENSUAL</v>
          </cell>
          <cell r="M2033">
            <v>43465</v>
          </cell>
          <cell r="N2033">
            <v>40451</v>
          </cell>
          <cell r="O2033" t="str">
            <v>COMPRA CATEGORIA E, SINDIC_CGR, IPC</v>
          </cell>
          <cell r="P2033" t="str">
            <v>VI</v>
          </cell>
          <cell r="Q2033">
            <v>120</v>
          </cell>
          <cell r="R2033" t="str">
            <v>Medellin</v>
          </cell>
          <cell r="S2033" t="str">
            <v>CGR</v>
          </cell>
        </row>
        <row r="2034">
          <cell r="A2034">
            <v>9612</v>
          </cell>
          <cell r="B2034" t="str">
            <v>Activo</v>
          </cell>
          <cell r="C2034">
            <v>74315910</v>
          </cell>
          <cell r="D2034">
            <v>18977199.09</v>
          </cell>
          <cell r="E2034">
            <v>216</v>
          </cell>
          <cell r="F2034">
            <v>120</v>
          </cell>
          <cell r="G2034">
            <v>100</v>
          </cell>
          <cell r="H2034">
            <v>245282</v>
          </cell>
          <cell r="I2034">
            <v>79732308</v>
          </cell>
          <cell r="J2034" t="str">
            <v>FU</v>
          </cell>
          <cell r="K2034" t="str">
            <v>Cristian Camilo Bautista Beltran</v>
          </cell>
          <cell r="L2034" t="str">
            <v>MENSUAL</v>
          </cell>
          <cell r="M2034">
            <v>43465</v>
          </cell>
          <cell r="N2034">
            <v>40344</v>
          </cell>
          <cell r="O2034" t="str">
            <v>COMPRA CATEGORIA E, SINDIC_CGR, IPC</v>
          </cell>
          <cell r="P2034" t="str">
            <v>VI</v>
          </cell>
          <cell r="Q2034">
            <v>120</v>
          </cell>
          <cell r="R2034" t="str">
            <v>Bogota</v>
          </cell>
          <cell r="S2034" t="str">
            <v>CGR</v>
          </cell>
        </row>
        <row r="2035">
          <cell r="A2035">
            <v>9610</v>
          </cell>
          <cell r="B2035" t="str">
            <v>Activo</v>
          </cell>
          <cell r="C2035">
            <v>54642192</v>
          </cell>
          <cell r="D2035">
            <v>8682087.7899999991</v>
          </cell>
          <cell r="E2035">
            <v>240</v>
          </cell>
          <cell r="F2035">
            <v>105</v>
          </cell>
          <cell r="G2035">
            <v>101</v>
          </cell>
          <cell r="H2035">
            <v>89566</v>
          </cell>
          <cell r="I2035">
            <v>40383987</v>
          </cell>
          <cell r="J2035" t="str">
            <v>FU</v>
          </cell>
          <cell r="K2035" t="str">
            <v>NAYIVI VARGAS GOMEZ</v>
          </cell>
          <cell r="L2035" t="str">
            <v>MENSUAL</v>
          </cell>
          <cell r="M2035">
            <v>43465</v>
          </cell>
          <cell r="N2035">
            <v>40329</v>
          </cell>
          <cell r="O2035" t="str">
            <v>COMPRA CATEGORIA B, IPC</v>
          </cell>
          <cell r="P2035" t="str">
            <v>VI</v>
          </cell>
          <cell r="Q2035">
            <v>105</v>
          </cell>
          <cell r="R2035" t="str">
            <v>Villavicencio</v>
          </cell>
          <cell r="S2035" t="str">
            <v>CGR</v>
          </cell>
        </row>
        <row r="2036">
          <cell r="A2036">
            <v>9609</v>
          </cell>
          <cell r="B2036" t="str">
            <v>Activo</v>
          </cell>
          <cell r="C2036">
            <v>79797980</v>
          </cell>
          <cell r="D2036">
            <v>12257163.960000001</v>
          </cell>
          <cell r="E2036">
            <v>216</v>
          </cell>
          <cell r="F2036">
            <v>142</v>
          </cell>
          <cell r="G2036">
            <v>100</v>
          </cell>
          <cell r="H2036">
            <v>189061</v>
          </cell>
          <cell r="I2036">
            <v>79232002</v>
          </cell>
          <cell r="J2036" t="str">
            <v>XF</v>
          </cell>
          <cell r="K2036" t="str">
            <v>JOSE MANUEL ALJURE ECHEVERRY</v>
          </cell>
          <cell r="L2036" t="str">
            <v>MENSUAL</v>
          </cell>
          <cell r="M2036">
            <v>43465</v>
          </cell>
          <cell r="N2036">
            <v>40344</v>
          </cell>
          <cell r="O2036" t="str">
            <v>EXF-VIVIENDEXF. CATEGORIA E, SINDIC_CGR, IPC</v>
          </cell>
          <cell r="P2036" t="str">
            <v>VI</v>
          </cell>
          <cell r="Q2036">
            <v>142</v>
          </cell>
          <cell r="R2036" t="str">
            <v>Bogota</v>
          </cell>
          <cell r="S2036" t="str">
            <v>EXF</v>
          </cell>
        </row>
        <row r="2037">
          <cell r="A2037">
            <v>9608</v>
          </cell>
          <cell r="B2037" t="str">
            <v>Activo</v>
          </cell>
          <cell r="C2037">
            <v>88329150</v>
          </cell>
          <cell r="D2037">
            <v>17119859.899999999</v>
          </cell>
          <cell r="E2037">
            <v>216</v>
          </cell>
          <cell r="F2037">
            <v>120</v>
          </cell>
          <cell r="G2037">
            <v>99</v>
          </cell>
          <cell r="H2037">
            <v>223813</v>
          </cell>
          <cell r="I2037">
            <v>26565199</v>
          </cell>
          <cell r="J2037" t="str">
            <v>FU</v>
          </cell>
          <cell r="K2037" t="str">
            <v>MARLENY BURBANO CLEVES</v>
          </cell>
          <cell r="L2037" t="str">
            <v>MENSUAL</v>
          </cell>
          <cell r="M2037">
            <v>43465</v>
          </cell>
          <cell r="N2037">
            <v>40373</v>
          </cell>
          <cell r="O2037" t="str">
            <v>COMPRA CATEGORIA E, SINDIC_CGR, IPC</v>
          </cell>
          <cell r="P2037" t="str">
            <v>VI</v>
          </cell>
          <cell r="Q2037">
            <v>120</v>
          </cell>
          <cell r="R2037" t="str">
            <v>Bogota</v>
          </cell>
          <cell r="S2037" t="str">
            <v>CGR</v>
          </cell>
        </row>
        <row r="2038">
          <cell r="A2038">
            <v>9570</v>
          </cell>
          <cell r="B2038" t="str">
            <v>Activo</v>
          </cell>
          <cell r="C2038">
            <v>74747475</v>
          </cell>
          <cell r="D2038">
            <v>26959214.800000001</v>
          </cell>
          <cell r="E2038">
            <v>240</v>
          </cell>
          <cell r="F2038">
            <v>146</v>
          </cell>
          <cell r="G2038">
            <v>98</v>
          </cell>
          <cell r="H2038">
            <v>343506</v>
          </cell>
          <cell r="I2038">
            <v>91435257</v>
          </cell>
          <cell r="J2038" t="str">
            <v>XF</v>
          </cell>
          <cell r="K2038" t="str">
            <v>Rodrigo Gonzalez Agudelo</v>
          </cell>
          <cell r="L2038" t="str">
            <v>MENSUAL</v>
          </cell>
          <cell r="M2038">
            <v>43465</v>
          </cell>
          <cell r="N2038">
            <v>40402</v>
          </cell>
          <cell r="O2038" t="str">
            <v>COMPRA CATEGORIA C, IPC EXF</v>
          </cell>
          <cell r="P2038" t="str">
            <v>VI</v>
          </cell>
          <cell r="Q2038">
            <v>146</v>
          </cell>
          <cell r="R2038" t="str">
            <v>Bogota</v>
          </cell>
          <cell r="S2038" t="str">
            <v>EXF</v>
          </cell>
        </row>
        <row r="2039">
          <cell r="A2039">
            <v>9568</v>
          </cell>
          <cell r="B2039" t="str">
            <v>Activo</v>
          </cell>
          <cell r="C2039">
            <v>74315910</v>
          </cell>
          <cell r="D2039">
            <v>9260336.7400000002</v>
          </cell>
          <cell r="E2039">
            <v>216</v>
          </cell>
          <cell r="F2039">
            <v>120</v>
          </cell>
          <cell r="G2039">
            <v>102</v>
          </cell>
          <cell r="H2039">
            <v>128514</v>
          </cell>
          <cell r="I2039">
            <v>12114252</v>
          </cell>
          <cell r="J2039" t="str">
            <v>FU</v>
          </cell>
          <cell r="K2039" t="str">
            <v>Hernando Quesada Valenzuela</v>
          </cell>
          <cell r="L2039" t="str">
            <v>MENSUAL</v>
          </cell>
          <cell r="M2039">
            <v>43496</v>
          </cell>
          <cell r="N2039">
            <v>40325</v>
          </cell>
          <cell r="O2039" t="str">
            <v>COMPRA CATEGORIA E, SINDIC_CGR, IPC</v>
          </cell>
          <cell r="P2039" t="str">
            <v>VI</v>
          </cell>
          <cell r="Q2039">
            <v>120</v>
          </cell>
          <cell r="R2039" t="str">
            <v>Neiva</v>
          </cell>
          <cell r="S2039" t="str">
            <v>CGR</v>
          </cell>
        </row>
        <row r="2040">
          <cell r="A2040">
            <v>9565</v>
          </cell>
          <cell r="B2040" t="str">
            <v>Activo</v>
          </cell>
          <cell r="C2040">
            <v>91646674</v>
          </cell>
          <cell r="D2040">
            <v>35291729.549999997</v>
          </cell>
          <cell r="E2040">
            <v>192</v>
          </cell>
          <cell r="F2040">
            <v>125</v>
          </cell>
          <cell r="G2040">
            <v>98</v>
          </cell>
          <cell r="H2040">
            <v>546994</v>
          </cell>
          <cell r="I2040">
            <v>79531907</v>
          </cell>
          <cell r="J2040" t="str">
            <v>FU</v>
          </cell>
          <cell r="K2040" t="str">
            <v>victor manuel ariza palma</v>
          </cell>
          <cell r="L2040" t="str">
            <v>MENSUAL</v>
          </cell>
          <cell r="M2040">
            <v>43434</v>
          </cell>
          <cell r="N2040">
            <v>40381</v>
          </cell>
          <cell r="O2040" t="str">
            <v>COMPRA CATEGORIA F, IPC</v>
          </cell>
          <cell r="P2040" t="str">
            <v>VI</v>
          </cell>
          <cell r="Q2040">
            <v>125</v>
          </cell>
          <cell r="R2040" t="str">
            <v>Monteria</v>
          </cell>
          <cell r="S2040" t="str">
            <v>CGR</v>
          </cell>
        </row>
        <row r="2041">
          <cell r="A2041">
            <v>9561</v>
          </cell>
          <cell r="B2041" t="str">
            <v>Activo</v>
          </cell>
          <cell r="C2041">
            <v>74315910</v>
          </cell>
          <cell r="D2041">
            <v>20029343.550000001</v>
          </cell>
          <cell r="E2041">
            <v>216</v>
          </cell>
          <cell r="F2041">
            <v>120</v>
          </cell>
          <cell r="G2041">
            <v>100</v>
          </cell>
          <cell r="H2041">
            <v>258156</v>
          </cell>
          <cell r="I2041">
            <v>3723840</v>
          </cell>
          <cell r="J2041" t="str">
            <v>FU</v>
          </cell>
          <cell r="K2041" t="str">
            <v>MANUEL EUSTACIO OSPINO ARIZA</v>
          </cell>
          <cell r="L2041" t="str">
            <v>MENSUAL</v>
          </cell>
          <cell r="M2041">
            <v>43465</v>
          </cell>
          <cell r="N2041">
            <v>40353</v>
          </cell>
          <cell r="O2041" t="str">
            <v>COMPRA CATEGORIA E, SINDIC_CGR, IPC</v>
          </cell>
          <cell r="P2041" t="str">
            <v>VI</v>
          </cell>
          <cell r="Q2041">
            <v>120</v>
          </cell>
          <cell r="R2041" t="str">
            <v>Barranquilla</v>
          </cell>
          <cell r="S2041" t="str">
            <v>CGR</v>
          </cell>
        </row>
        <row r="2042">
          <cell r="A2042">
            <v>9188</v>
          </cell>
          <cell r="B2042" t="str">
            <v>Activo</v>
          </cell>
          <cell r="C2042">
            <v>45117763</v>
          </cell>
          <cell r="D2042">
            <v>7232913.46</v>
          </cell>
          <cell r="E2042">
            <v>240</v>
          </cell>
          <cell r="F2042">
            <v>105</v>
          </cell>
          <cell r="G2042">
            <v>106</v>
          </cell>
          <cell r="H2042">
            <v>76450</v>
          </cell>
          <cell r="I2042">
            <v>19498657</v>
          </cell>
          <cell r="J2042" t="str">
            <v>FU</v>
          </cell>
          <cell r="K2042" t="str">
            <v>Gustavo Alfonso Zambrano Rodriguez</v>
          </cell>
          <cell r="L2042" t="str">
            <v>MENSUAL</v>
          </cell>
          <cell r="M2042">
            <v>43465</v>
          </cell>
          <cell r="N2042">
            <v>40176</v>
          </cell>
          <cell r="O2042" t="str">
            <v>COMPRA CATEGORIA B, IPC</v>
          </cell>
          <cell r="P2042" t="str">
            <v>VI</v>
          </cell>
          <cell r="Q2042">
            <v>105</v>
          </cell>
          <cell r="R2042" t="str">
            <v>Bogota</v>
          </cell>
          <cell r="S2042" t="str">
            <v>CGR</v>
          </cell>
        </row>
        <row r="2043">
          <cell r="A2043">
            <v>9186</v>
          </cell>
          <cell r="B2043" t="str">
            <v>Activo</v>
          </cell>
          <cell r="C2043">
            <v>74747475</v>
          </cell>
          <cell r="D2043">
            <v>24412240.07</v>
          </cell>
          <cell r="E2043">
            <v>216</v>
          </cell>
          <cell r="F2043">
            <v>120</v>
          </cell>
          <cell r="G2043">
            <v>93</v>
          </cell>
          <cell r="H2043">
            <v>299708</v>
          </cell>
          <cell r="I2043">
            <v>11298964</v>
          </cell>
          <cell r="J2043" t="str">
            <v>PEN</v>
          </cell>
          <cell r="K2043" t="str">
            <v>JAIME PRIETO LEON</v>
          </cell>
          <cell r="L2043" t="str">
            <v>MENSUAL</v>
          </cell>
          <cell r="M2043">
            <v>43069</v>
          </cell>
          <cell r="N2043">
            <v>40171</v>
          </cell>
          <cell r="O2043" t="str">
            <v>COMPRA CATEGORIA E, SINDIC_CGR, IPC</v>
          </cell>
          <cell r="P2043" t="str">
            <v>VI</v>
          </cell>
          <cell r="Q2043">
            <v>120</v>
          </cell>
          <cell r="R2043" t="str">
            <v>Bogota</v>
          </cell>
          <cell r="S2043" t="str">
            <v>CGR</v>
          </cell>
        </row>
        <row r="2044">
          <cell r="A2044">
            <v>9185</v>
          </cell>
          <cell r="B2044" t="str">
            <v>Activo</v>
          </cell>
          <cell r="C2044">
            <v>45117763</v>
          </cell>
          <cell r="D2044">
            <v>14578771.26</v>
          </cell>
          <cell r="E2044">
            <v>240</v>
          </cell>
          <cell r="F2044">
            <v>105</v>
          </cell>
          <cell r="G2044">
            <v>105</v>
          </cell>
          <cell r="H2044">
            <v>145412</v>
          </cell>
          <cell r="I2044">
            <v>38241860</v>
          </cell>
          <cell r="J2044" t="str">
            <v>PEN</v>
          </cell>
          <cell r="K2044" t="str">
            <v>ALBA NELLY ORTIZ GARZON</v>
          </cell>
          <cell r="L2044" t="str">
            <v>MENSUAL</v>
          </cell>
          <cell r="M2044">
            <v>43434</v>
          </cell>
          <cell r="N2044">
            <v>40163</v>
          </cell>
          <cell r="O2044" t="str">
            <v>COMPRA CATEGORIA B, IPC</v>
          </cell>
          <cell r="P2044" t="str">
            <v>VI</v>
          </cell>
          <cell r="Q2044">
            <v>105</v>
          </cell>
          <cell r="R2044" t="str">
            <v>Bogota</v>
          </cell>
          <cell r="S2044" t="str">
            <v>CGR</v>
          </cell>
        </row>
        <row r="2045">
          <cell r="A2045">
            <v>9182</v>
          </cell>
          <cell r="B2045" t="str">
            <v>Activo</v>
          </cell>
          <cell r="C2045">
            <v>45117763</v>
          </cell>
          <cell r="D2045">
            <v>7214412.2400000002</v>
          </cell>
          <cell r="E2045">
            <v>240</v>
          </cell>
          <cell r="F2045">
            <v>105</v>
          </cell>
          <cell r="G2045">
            <v>95</v>
          </cell>
          <cell r="H2045">
            <v>72272</v>
          </cell>
          <cell r="I2045">
            <v>28697158</v>
          </cell>
          <cell r="J2045" t="str">
            <v>FU</v>
          </cell>
          <cell r="K2045" t="str">
            <v>Mercedes Diaz Lozano</v>
          </cell>
          <cell r="L2045" t="str">
            <v>MENSUAL</v>
          </cell>
          <cell r="M2045">
            <v>43465</v>
          </cell>
          <cell r="N2045">
            <v>40498</v>
          </cell>
          <cell r="O2045" t="str">
            <v>COMPRA CATEGORIA B, IPC</v>
          </cell>
          <cell r="P2045" t="str">
            <v>VI</v>
          </cell>
          <cell r="Q2045">
            <v>105</v>
          </cell>
          <cell r="R2045" t="str">
            <v>Bogota</v>
          </cell>
          <cell r="S2045" t="str">
            <v>CGR</v>
          </cell>
        </row>
        <row r="2046">
          <cell r="A2046">
            <v>9181</v>
          </cell>
          <cell r="B2046" t="str">
            <v>Activo</v>
          </cell>
          <cell r="C2046">
            <v>45117763</v>
          </cell>
          <cell r="D2046">
            <v>6620215.3300000001</v>
          </cell>
          <cell r="E2046">
            <v>240</v>
          </cell>
          <cell r="F2046">
            <v>105</v>
          </cell>
          <cell r="G2046">
            <v>107</v>
          </cell>
          <cell r="H2046">
            <v>71146</v>
          </cell>
          <cell r="I2046">
            <v>31837705</v>
          </cell>
          <cell r="J2046" t="str">
            <v>PEN</v>
          </cell>
          <cell r="K2046" t="str">
            <v>PATRICIA ARIAS DIAZ</v>
          </cell>
          <cell r="L2046" t="str">
            <v>MENSUAL</v>
          </cell>
          <cell r="M2046">
            <v>43465</v>
          </cell>
          <cell r="N2046">
            <v>40130</v>
          </cell>
          <cell r="O2046" t="str">
            <v>COMPRA CATEGORIA B, IPC</v>
          </cell>
          <cell r="P2046" t="str">
            <v>VI</v>
          </cell>
          <cell r="Q2046">
            <v>105</v>
          </cell>
          <cell r="R2046" t="str">
            <v>Cali</v>
          </cell>
          <cell r="S2046" t="str">
            <v>CGR</v>
          </cell>
        </row>
        <row r="2047">
          <cell r="A2047">
            <v>9026</v>
          </cell>
          <cell r="B2047" t="str">
            <v>Activo</v>
          </cell>
          <cell r="C2047">
            <v>31865418</v>
          </cell>
          <cell r="D2047">
            <v>14042142.550000001</v>
          </cell>
          <cell r="E2047">
            <v>240</v>
          </cell>
          <cell r="F2047">
            <v>100</v>
          </cell>
          <cell r="G2047">
            <v>107</v>
          </cell>
          <cell r="H2047">
            <v>134147</v>
          </cell>
          <cell r="I2047">
            <v>28191104</v>
          </cell>
          <cell r="J2047" t="str">
            <v>PEN</v>
          </cell>
          <cell r="K2047" t="str">
            <v>ELVIA MARIA ESCAMILLA ORTIZ</v>
          </cell>
          <cell r="L2047" t="str">
            <v>MENSUAL</v>
          </cell>
          <cell r="M2047">
            <v>43465</v>
          </cell>
          <cell r="N2047">
            <v>40137</v>
          </cell>
          <cell r="O2047" t="str">
            <v>COMPRA CATEGORIA A, IPC</v>
          </cell>
          <cell r="P2047" t="str">
            <v>VI</v>
          </cell>
          <cell r="Q2047">
            <v>100</v>
          </cell>
          <cell r="R2047" t="str">
            <v>Bogota</v>
          </cell>
          <cell r="S2047" t="str">
            <v>CGR</v>
          </cell>
        </row>
        <row r="2048">
          <cell r="A2048">
            <v>9019</v>
          </cell>
          <cell r="B2048" t="str">
            <v>Activo</v>
          </cell>
          <cell r="C2048">
            <v>45117763</v>
          </cell>
          <cell r="D2048">
            <v>1954239</v>
          </cell>
          <cell r="E2048">
            <v>240</v>
          </cell>
          <cell r="F2048">
            <v>105</v>
          </cell>
          <cell r="G2048">
            <v>109</v>
          </cell>
          <cell r="H2048">
            <v>26779</v>
          </cell>
          <cell r="I2048">
            <v>51874411</v>
          </cell>
          <cell r="J2048" t="str">
            <v>FU</v>
          </cell>
          <cell r="K2048" t="str">
            <v>NARDYS GUTIERREZ PATIÑO</v>
          </cell>
          <cell r="L2048" t="str">
            <v>MENSUAL</v>
          </cell>
          <cell r="M2048">
            <v>43465</v>
          </cell>
          <cell r="N2048">
            <v>40071</v>
          </cell>
          <cell r="O2048" t="str">
            <v>COMPRA CATEGORIA B, IPC</v>
          </cell>
          <cell r="P2048" t="str">
            <v>VI</v>
          </cell>
          <cell r="Q2048">
            <v>105</v>
          </cell>
          <cell r="R2048" t="str">
            <v>Yopal</v>
          </cell>
          <cell r="S2048" t="str">
            <v>CGR</v>
          </cell>
        </row>
        <row r="2049">
          <cell r="A2049">
            <v>8967</v>
          </cell>
          <cell r="B2049" t="str">
            <v>Activo</v>
          </cell>
          <cell r="C2049">
            <v>61435980</v>
          </cell>
          <cell r="D2049">
            <v>18769088.579999998</v>
          </cell>
          <cell r="E2049">
            <v>216</v>
          </cell>
          <cell r="F2049">
            <v>142</v>
          </cell>
          <cell r="G2049">
            <v>110</v>
          </cell>
          <cell r="H2049">
            <v>292812</v>
          </cell>
          <cell r="I2049">
            <v>60263410</v>
          </cell>
          <cell r="J2049" t="str">
            <v>XF</v>
          </cell>
          <cell r="K2049" t="str">
            <v>ANGHELA SUSANA SANCHEZ GARCIA</v>
          </cell>
          <cell r="L2049" t="str">
            <v>MENSUAL</v>
          </cell>
          <cell r="M2049">
            <v>43434</v>
          </cell>
          <cell r="N2049">
            <v>39997</v>
          </cell>
          <cell r="O2049" t="str">
            <v>EXF-VIVIENDEXF. CATEGORIA E, SINDIC_CGR, IPC</v>
          </cell>
          <cell r="P2049" t="str">
            <v>VI</v>
          </cell>
          <cell r="Q2049">
            <v>142</v>
          </cell>
          <cell r="R2049" t="str">
            <v>Cucuta</v>
          </cell>
          <cell r="S2049" t="str">
            <v>EXF</v>
          </cell>
        </row>
        <row r="2050">
          <cell r="A2050">
            <v>8964</v>
          </cell>
          <cell r="B2050" t="str">
            <v>Activo</v>
          </cell>
          <cell r="C2050">
            <v>52525253</v>
          </cell>
          <cell r="D2050">
            <v>7548667.9000000004</v>
          </cell>
          <cell r="E2050">
            <v>240</v>
          </cell>
          <cell r="F2050">
            <v>110</v>
          </cell>
          <cell r="G2050">
            <v>198</v>
          </cell>
          <cell r="H2050">
            <v>210238</v>
          </cell>
          <cell r="I2050">
            <v>52846948</v>
          </cell>
          <cell r="J2050" t="str">
            <v>FU</v>
          </cell>
          <cell r="K2050" t="str">
            <v>ROSALBA RIAÑO RIAÑO</v>
          </cell>
          <cell r="L2050" t="str">
            <v>MENSUAL</v>
          </cell>
          <cell r="M2050">
            <v>43465</v>
          </cell>
          <cell r="N2050">
            <v>40092</v>
          </cell>
          <cell r="O2050" t="str">
            <v>COMPRA CATEGORIA C, IPC</v>
          </cell>
          <cell r="P2050" t="str">
            <v>VI</v>
          </cell>
          <cell r="Q2050">
            <v>110</v>
          </cell>
          <cell r="R2050" t="str">
            <v>Bogota</v>
          </cell>
          <cell r="S2050" t="str">
            <v>CGR</v>
          </cell>
        </row>
        <row r="2051">
          <cell r="A2051">
            <v>8956</v>
          </cell>
          <cell r="B2051" t="str">
            <v>Activo</v>
          </cell>
          <cell r="C2051">
            <v>61435980</v>
          </cell>
          <cell r="D2051">
            <v>1643670.28</v>
          </cell>
          <cell r="E2051">
            <v>216</v>
          </cell>
          <cell r="F2051">
            <v>122</v>
          </cell>
          <cell r="G2051">
            <v>113</v>
          </cell>
          <cell r="H2051">
            <v>32648</v>
          </cell>
          <cell r="I2051">
            <v>79958334</v>
          </cell>
          <cell r="J2051" t="str">
            <v>FU</v>
          </cell>
          <cell r="K2051" t="str">
            <v>OSCAR JAVIER RODRIGUEZ PULIDO</v>
          </cell>
          <cell r="L2051" t="str">
            <v>MENSUAL</v>
          </cell>
          <cell r="M2051">
            <v>43465</v>
          </cell>
          <cell r="N2051">
            <v>39962</v>
          </cell>
          <cell r="O2051" t="str">
            <v>CONSTR. CATEGORIA E, SINDIC_CGR, IPC</v>
          </cell>
          <cell r="P2051" t="str">
            <v>VI</v>
          </cell>
          <cell r="Q2051">
            <v>122</v>
          </cell>
          <cell r="R2051" t="str">
            <v>Yopal</v>
          </cell>
          <cell r="S2051" t="str">
            <v>CGR</v>
          </cell>
        </row>
        <row r="2052">
          <cell r="A2052">
            <v>8930</v>
          </cell>
          <cell r="B2052" t="str">
            <v>Activo</v>
          </cell>
          <cell r="C2052">
            <v>61435980</v>
          </cell>
          <cell r="D2052">
            <v>6812316.8700000001</v>
          </cell>
          <cell r="E2052">
            <v>216</v>
          </cell>
          <cell r="F2052">
            <v>120</v>
          </cell>
          <cell r="G2052">
            <v>107</v>
          </cell>
          <cell r="H2052">
            <v>97791</v>
          </cell>
          <cell r="I2052">
            <v>41782711</v>
          </cell>
          <cell r="J2052" t="str">
            <v>FU</v>
          </cell>
          <cell r="K2052" t="str">
            <v>NUBIA MARGARITA ZARATE CUBIDES</v>
          </cell>
          <cell r="L2052" t="str">
            <v>MENSUAL</v>
          </cell>
          <cell r="M2052">
            <v>43465</v>
          </cell>
          <cell r="N2052">
            <v>40130</v>
          </cell>
          <cell r="O2052" t="str">
            <v>COMPRA CATEGORIA E, SINDIC_CGR, IPC</v>
          </cell>
          <cell r="P2052" t="str">
            <v>VI</v>
          </cell>
          <cell r="Q2052">
            <v>120</v>
          </cell>
          <cell r="R2052" t="str">
            <v>Bogota</v>
          </cell>
          <cell r="S2052" t="str">
            <v>CGR</v>
          </cell>
        </row>
        <row r="2053">
          <cell r="A2053">
            <v>8925</v>
          </cell>
          <cell r="B2053" t="str">
            <v>Activo</v>
          </cell>
          <cell r="C2053">
            <v>61435980</v>
          </cell>
          <cell r="D2053">
            <v>7219865.8300000001</v>
          </cell>
          <cell r="E2053">
            <v>216</v>
          </cell>
          <cell r="F2053">
            <v>120</v>
          </cell>
          <cell r="G2053">
            <v>106</v>
          </cell>
          <cell r="H2053">
            <v>102414</v>
          </cell>
          <cell r="I2053">
            <v>31858041</v>
          </cell>
          <cell r="J2053" t="str">
            <v>FU</v>
          </cell>
          <cell r="K2053" t="str">
            <v>ZOILA PALACIOS GOMEZ</v>
          </cell>
          <cell r="L2053" t="str">
            <v>MENSUAL</v>
          </cell>
          <cell r="M2053">
            <v>43465</v>
          </cell>
          <cell r="N2053">
            <v>40158</v>
          </cell>
          <cell r="O2053" t="str">
            <v>COMPRA CATEGORIA E, SINDIC_CGR, IPC</v>
          </cell>
          <cell r="P2053" t="str">
            <v>VI</v>
          </cell>
          <cell r="Q2053">
            <v>120</v>
          </cell>
          <cell r="R2053" t="str">
            <v>Cali</v>
          </cell>
          <cell r="S2053" t="str">
            <v>CGR</v>
          </cell>
        </row>
        <row r="2054">
          <cell r="A2054">
            <v>8923</v>
          </cell>
          <cell r="B2054" t="str">
            <v>Activo</v>
          </cell>
          <cell r="C2054">
            <v>61435980</v>
          </cell>
          <cell r="D2054">
            <v>5646131.4500000002</v>
          </cell>
          <cell r="E2054">
            <v>216</v>
          </cell>
          <cell r="F2054">
            <v>120</v>
          </cell>
          <cell r="G2054">
            <v>107</v>
          </cell>
          <cell r="H2054">
            <v>82903</v>
          </cell>
          <cell r="I2054">
            <v>3226063</v>
          </cell>
          <cell r="J2054" t="str">
            <v>FU</v>
          </cell>
          <cell r="K2054" t="str">
            <v>Everardo Hernandez Pardo</v>
          </cell>
          <cell r="L2054" t="str">
            <v>MENSUAL</v>
          </cell>
          <cell r="M2054">
            <v>43465</v>
          </cell>
          <cell r="N2054">
            <v>40144</v>
          </cell>
          <cell r="O2054" t="str">
            <v>COMPRA CATEGORIA E, SINDIC_CGR, IPC</v>
          </cell>
          <cell r="P2054" t="str">
            <v>VI</v>
          </cell>
          <cell r="Q2054">
            <v>120</v>
          </cell>
          <cell r="R2054" t="str">
            <v>Bogota</v>
          </cell>
          <cell r="S2054" t="str">
            <v>CGR</v>
          </cell>
        </row>
        <row r="2055">
          <cell r="A2055">
            <v>8921</v>
          </cell>
          <cell r="B2055" t="str">
            <v>Activo</v>
          </cell>
          <cell r="C2055">
            <v>48574044</v>
          </cell>
          <cell r="D2055">
            <v>7412378.7300000004</v>
          </cell>
          <cell r="E2055">
            <v>240</v>
          </cell>
          <cell r="F2055">
            <v>105</v>
          </cell>
          <cell r="G2055">
            <v>107</v>
          </cell>
          <cell r="H2055">
            <v>79168</v>
          </cell>
          <cell r="I2055">
            <v>20483078</v>
          </cell>
          <cell r="J2055" t="str">
            <v>FU</v>
          </cell>
          <cell r="K2055" t="str">
            <v>MARTHA LUCIA COTRINO GUEVARA</v>
          </cell>
          <cell r="L2055" t="str">
            <v>MENSUAL</v>
          </cell>
          <cell r="M2055">
            <v>43496</v>
          </cell>
          <cell r="N2055">
            <v>40158</v>
          </cell>
          <cell r="O2055" t="str">
            <v>COMPRA CATEGORIA B, IPC</v>
          </cell>
          <cell r="P2055" t="str">
            <v>VI</v>
          </cell>
          <cell r="Q2055">
            <v>105</v>
          </cell>
          <cell r="R2055" t="str">
            <v>Bogota</v>
          </cell>
          <cell r="S2055" t="str">
            <v>CGR</v>
          </cell>
        </row>
        <row r="2056">
          <cell r="A2056">
            <v>8920</v>
          </cell>
          <cell r="B2056" t="str">
            <v>Activo</v>
          </cell>
          <cell r="C2056">
            <v>31865418</v>
          </cell>
          <cell r="D2056">
            <v>3206113.04</v>
          </cell>
          <cell r="E2056">
            <v>240</v>
          </cell>
          <cell r="F2056">
            <v>100</v>
          </cell>
          <cell r="G2056">
            <v>109</v>
          </cell>
          <cell r="H2056">
            <v>34998</v>
          </cell>
          <cell r="I2056">
            <v>36169550</v>
          </cell>
          <cell r="J2056" t="str">
            <v>FU</v>
          </cell>
          <cell r="K2056" t="str">
            <v>MARIA YISED CLAROS PUENTES</v>
          </cell>
          <cell r="L2056" t="str">
            <v>MENSUAL</v>
          </cell>
          <cell r="M2056">
            <v>43465</v>
          </cell>
          <cell r="N2056">
            <v>40084</v>
          </cell>
          <cell r="O2056" t="str">
            <v>COMPRA CATEGORIA A, IPC</v>
          </cell>
          <cell r="P2056" t="str">
            <v>VI</v>
          </cell>
          <cell r="Q2056">
            <v>100</v>
          </cell>
          <cell r="R2056" t="str">
            <v>Bogota</v>
          </cell>
          <cell r="S2056" t="str">
            <v>CGR</v>
          </cell>
        </row>
        <row r="2057">
          <cell r="A2057">
            <v>8919</v>
          </cell>
          <cell r="B2057" t="str">
            <v>Activo</v>
          </cell>
          <cell r="C2057">
            <v>26945059</v>
          </cell>
          <cell r="D2057">
            <v>5906286.54</v>
          </cell>
          <cell r="E2057">
            <v>216</v>
          </cell>
          <cell r="F2057">
            <v>121</v>
          </cell>
          <cell r="G2057">
            <v>111</v>
          </cell>
          <cell r="H2057">
            <v>82147</v>
          </cell>
          <cell r="I2057">
            <v>41383604</v>
          </cell>
          <cell r="J2057" t="str">
            <v>PEN</v>
          </cell>
          <cell r="K2057" t="str">
            <v>MARIA AGUSTINA MOJICA BLANCO</v>
          </cell>
          <cell r="L2057" t="str">
            <v>MENSUAL</v>
          </cell>
          <cell r="M2057">
            <v>43434</v>
          </cell>
          <cell r="N2057">
            <v>39988</v>
          </cell>
          <cell r="O2057" t="str">
            <v>LIBERACION CATEGORIA E, SINDIC_CGR, IPC</v>
          </cell>
          <cell r="P2057" t="str">
            <v>VI</v>
          </cell>
          <cell r="Q2057">
            <v>121</v>
          </cell>
          <cell r="R2057" t="str">
            <v>Bogota</v>
          </cell>
          <cell r="S2057" t="str">
            <v>CGR</v>
          </cell>
        </row>
        <row r="2058">
          <cell r="A2058">
            <v>8903</v>
          </cell>
          <cell r="B2058" t="str">
            <v>Activo</v>
          </cell>
          <cell r="C2058">
            <v>74955090</v>
          </cell>
          <cell r="D2058">
            <v>1439284.05</v>
          </cell>
          <cell r="E2058">
            <v>216</v>
          </cell>
          <cell r="F2058">
            <v>120</v>
          </cell>
          <cell r="G2058">
            <v>108</v>
          </cell>
          <cell r="H2058">
            <v>31687</v>
          </cell>
          <cell r="I2058">
            <v>79784915</v>
          </cell>
          <cell r="J2058" t="str">
            <v>FU</v>
          </cell>
          <cell r="K2058" t="str">
            <v>CIPRIANO CASTRO MEDINA</v>
          </cell>
          <cell r="L2058" t="str">
            <v>MENSUAL</v>
          </cell>
          <cell r="M2058">
            <v>43465</v>
          </cell>
          <cell r="N2058">
            <v>40106</v>
          </cell>
          <cell r="O2058" t="str">
            <v>COMPRA CATEGORIA E, SINDIC_CGR, IPC</v>
          </cell>
          <cell r="P2058" t="str">
            <v>VI</v>
          </cell>
          <cell r="Q2058">
            <v>120</v>
          </cell>
          <cell r="R2058" t="str">
            <v>Yopal</v>
          </cell>
          <cell r="S2058" t="str">
            <v>CGR</v>
          </cell>
        </row>
        <row r="2059">
          <cell r="A2059">
            <v>8901</v>
          </cell>
          <cell r="B2059" t="str">
            <v>Activo</v>
          </cell>
          <cell r="C2059">
            <v>74955090</v>
          </cell>
          <cell r="D2059">
            <v>8543383.1999999993</v>
          </cell>
          <cell r="E2059">
            <v>216</v>
          </cell>
          <cell r="F2059">
            <v>120</v>
          </cell>
          <cell r="G2059">
            <v>157</v>
          </cell>
          <cell r="H2059">
            <v>187473</v>
          </cell>
          <cell r="I2059">
            <v>47434595</v>
          </cell>
          <cell r="J2059" t="str">
            <v>FU</v>
          </cell>
          <cell r="K2059" t="str">
            <v>CLAUDIA SHI RODRIGUEZ GRANADOS</v>
          </cell>
          <cell r="L2059" t="str">
            <v>MENSUAL</v>
          </cell>
          <cell r="M2059">
            <v>43496</v>
          </cell>
          <cell r="N2059">
            <v>40060</v>
          </cell>
          <cell r="O2059" t="str">
            <v>COMPRA CATEGORIA E, SINDIC_CGR, IPC</v>
          </cell>
          <cell r="P2059" t="str">
            <v>VI</v>
          </cell>
          <cell r="Q2059">
            <v>120</v>
          </cell>
          <cell r="R2059" t="str">
            <v>Bogota</v>
          </cell>
          <cell r="S2059" t="str">
            <v>CGR</v>
          </cell>
        </row>
        <row r="2060">
          <cell r="A2060">
            <v>8899</v>
          </cell>
          <cell r="B2060" t="str">
            <v>Activo</v>
          </cell>
          <cell r="C2060">
            <v>58585859</v>
          </cell>
          <cell r="D2060">
            <v>4712791.07</v>
          </cell>
          <cell r="E2060">
            <v>216</v>
          </cell>
          <cell r="F2060">
            <v>120</v>
          </cell>
          <cell r="G2060">
            <v>110</v>
          </cell>
          <cell r="H2060">
            <v>71666</v>
          </cell>
          <cell r="I2060">
            <v>8505711</v>
          </cell>
          <cell r="J2060" t="str">
            <v>FU</v>
          </cell>
          <cell r="K2060" t="str">
            <v>Wilfredo Marquez Perez</v>
          </cell>
          <cell r="L2060" t="str">
            <v>MENSUAL</v>
          </cell>
          <cell r="M2060">
            <v>43465</v>
          </cell>
          <cell r="N2060">
            <v>40052</v>
          </cell>
          <cell r="O2060" t="str">
            <v>COMPRA CATEGORIA E, SINDIC_CGR, IPC</v>
          </cell>
          <cell r="P2060" t="str">
            <v>VI</v>
          </cell>
          <cell r="Q2060">
            <v>120</v>
          </cell>
          <cell r="R2060" t="str">
            <v>Manizales</v>
          </cell>
          <cell r="S2060" t="str">
            <v>CGR</v>
          </cell>
        </row>
        <row r="2061">
          <cell r="A2061">
            <v>8898</v>
          </cell>
          <cell r="B2061" t="str">
            <v>Activo</v>
          </cell>
          <cell r="C2061">
            <v>61435980</v>
          </cell>
          <cell r="D2061">
            <v>2121654.71</v>
          </cell>
          <cell r="E2061">
            <v>216</v>
          </cell>
          <cell r="F2061">
            <v>120</v>
          </cell>
          <cell r="G2061">
            <v>178</v>
          </cell>
          <cell r="H2061">
            <v>73882</v>
          </cell>
          <cell r="I2061">
            <v>52971011</v>
          </cell>
          <cell r="J2061" t="str">
            <v>FU</v>
          </cell>
          <cell r="K2061" t="str">
            <v>DIANA CATALINA VALENCIA LONDOÑO</v>
          </cell>
          <cell r="L2061" t="str">
            <v>MENSUAL</v>
          </cell>
          <cell r="M2061">
            <v>43465</v>
          </cell>
          <cell r="N2061">
            <v>40024</v>
          </cell>
          <cell r="O2061" t="str">
            <v>COMPRA CATEGORIA E, SINDIC_CGR, IPC</v>
          </cell>
          <cell r="P2061" t="str">
            <v>VI</v>
          </cell>
          <cell r="Q2061">
            <v>120</v>
          </cell>
          <cell r="R2061" t="str">
            <v>Bogota</v>
          </cell>
          <cell r="S2061" t="str">
            <v>CGR</v>
          </cell>
        </row>
        <row r="2062">
          <cell r="A2062">
            <v>8896</v>
          </cell>
          <cell r="B2062" t="str">
            <v>Activo</v>
          </cell>
          <cell r="C2062">
            <v>60606061</v>
          </cell>
          <cell r="D2062">
            <v>576815.94999999995</v>
          </cell>
          <cell r="E2062">
            <v>216</v>
          </cell>
          <cell r="F2062">
            <v>120</v>
          </cell>
          <cell r="G2062">
            <v>213</v>
          </cell>
          <cell r="H2062">
            <v>205200</v>
          </cell>
          <cell r="I2062">
            <v>52517674</v>
          </cell>
          <cell r="J2062" t="str">
            <v>FU</v>
          </cell>
          <cell r="K2062" t="str">
            <v>ANA CATALINA SARMIENTO ZARATE</v>
          </cell>
          <cell r="L2062" t="str">
            <v>MENSUAL</v>
          </cell>
          <cell r="M2062">
            <v>43465</v>
          </cell>
          <cell r="N2062">
            <v>40099</v>
          </cell>
          <cell r="O2062" t="str">
            <v>COMPRA CATEGORIA E, SINDIC_CGR, IPC</v>
          </cell>
          <cell r="P2062" t="str">
            <v>VI</v>
          </cell>
          <cell r="Q2062">
            <v>120</v>
          </cell>
          <cell r="R2062" t="str">
            <v>Bogota</v>
          </cell>
          <cell r="S2062" t="str">
            <v>CGR</v>
          </cell>
        </row>
        <row r="2063">
          <cell r="A2063">
            <v>8894</v>
          </cell>
          <cell r="B2063" t="str">
            <v>Activo</v>
          </cell>
          <cell r="C2063">
            <v>61435980</v>
          </cell>
          <cell r="D2063">
            <v>38043499.18</v>
          </cell>
          <cell r="E2063">
            <v>216</v>
          </cell>
          <cell r="F2063">
            <v>142</v>
          </cell>
          <cell r="G2063">
            <v>110</v>
          </cell>
          <cell r="H2063">
            <v>582402</v>
          </cell>
          <cell r="I2063">
            <v>20730522</v>
          </cell>
          <cell r="J2063" t="str">
            <v>XF</v>
          </cell>
          <cell r="K2063" t="str">
            <v>DIANA MARCELA SANABRIA ABDALÁ</v>
          </cell>
          <cell r="L2063" t="str">
            <v>MENSUAL</v>
          </cell>
          <cell r="M2063">
            <v>43434</v>
          </cell>
          <cell r="N2063">
            <v>40024</v>
          </cell>
          <cell r="O2063" t="str">
            <v>EXF-VIVIENDEXF. CATEGORIA E, SINDIC_CGR, IPC</v>
          </cell>
          <cell r="P2063" t="str">
            <v>VI</v>
          </cell>
          <cell r="Q2063">
            <v>142</v>
          </cell>
          <cell r="R2063" t="str">
            <v>Bogota</v>
          </cell>
          <cell r="S2063" t="str">
            <v>EXF</v>
          </cell>
        </row>
        <row r="2064">
          <cell r="A2064">
            <v>8887</v>
          </cell>
          <cell r="B2064" t="str">
            <v>Activo</v>
          </cell>
          <cell r="C2064">
            <v>61435980</v>
          </cell>
          <cell r="D2064">
            <v>7193220.9199999999</v>
          </cell>
          <cell r="E2064">
            <v>216</v>
          </cell>
          <cell r="F2064">
            <v>120</v>
          </cell>
          <cell r="G2064">
            <v>107</v>
          </cell>
          <cell r="H2064">
            <v>102654</v>
          </cell>
          <cell r="I2064">
            <v>42143095</v>
          </cell>
          <cell r="J2064" t="str">
            <v>FU</v>
          </cell>
          <cell r="K2064" t="str">
            <v>JULIANA LOPEZ OTALVARO</v>
          </cell>
          <cell r="L2064" t="str">
            <v>MENSUAL</v>
          </cell>
          <cell r="M2064">
            <v>43465</v>
          </cell>
          <cell r="N2064">
            <v>40136</v>
          </cell>
          <cell r="O2064" t="str">
            <v>COMPRA CATEGORIA E, SINDIC_CGR, IPC</v>
          </cell>
          <cell r="P2064" t="str">
            <v>VI</v>
          </cell>
          <cell r="Q2064">
            <v>120</v>
          </cell>
          <cell r="R2064" t="str">
            <v>Pereira</v>
          </cell>
          <cell r="S2064" t="str">
            <v>CGR</v>
          </cell>
        </row>
        <row r="2065">
          <cell r="A2065">
            <v>8877</v>
          </cell>
          <cell r="B2065" t="str">
            <v>Activo</v>
          </cell>
          <cell r="C2065">
            <v>61435980</v>
          </cell>
          <cell r="D2065">
            <v>522608.99</v>
          </cell>
          <cell r="E2065">
            <v>216</v>
          </cell>
          <cell r="F2065">
            <v>120</v>
          </cell>
          <cell r="G2065">
            <v>112</v>
          </cell>
          <cell r="H2065">
            <v>17708</v>
          </cell>
          <cell r="I2065">
            <v>52557368</v>
          </cell>
          <cell r="J2065" t="str">
            <v>FU</v>
          </cell>
          <cell r="K2065" t="str">
            <v>GLORIA AZUCENA CARRILLO URREGO</v>
          </cell>
          <cell r="L2065" t="str">
            <v>MENSUAL</v>
          </cell>
          <cell r="M2065">
            <v>43465</v>
          </cell>
          <cell r="N2065">
            <v>39980</v>
          </cell>
          <cell r="O2065" t="str">
            <v>COMPRA CATEGORIA E, SINDIC_CGR, IPC</v>
          </cell>
          <cell r="P2065" t="str">
            <v>VI</v>
          </cell>
          <cell r="Q2065">
            <v>120</v>
          </cell>
          <cell r="R2065" t="str">
            <v>Bogota</v>
          </cell>
          <cell r="S2065" t="str">
            <v>CGR</v>
          </cell>
        </row>
        <row r="2066">
          <cell r="A2066">
            <v>8876</v>
          </cell>
          <cell r="B2066" t="str">
            <v>Activo</v>
          </cell>
          <cell r="C2066">
            <v>61435980</v>
          </cell>
          <cell r="D2066">
            <v>6693987.71</v>
          </cell>
          <cell r="E2066">
            <v>216</v>
          </cell>
          <cell r="F2066">
            <v>120</v>
          </cell>
          <cell r="G2066">
            <v>108</v>
          </cell>
          <cell r="H2066">
            <v>96831</v>
          </cell>
          <cell r="I2066">
            <v>79362902</v>
          </cell>
          <cell r="J2066" t="str">
            <v>FU</v>
          </cell>
          <cell r="K2066" t="str">
            <v>LUIS ALBERTO CARRANZA</v>
          </cell>
          <cell r="L2066" t="str">
            <v>MENSUAL</v>
          </cell>
          <cell r="M2066">
            <v>43465</v>
          </cell>
          <cell r="N2066">
            <v>40094</v>
          </cell>
          <cell r="O2066" t="str">
            <v>COMPRA CATEGORIA E, SINDIC_CGR, IPC</v>
          </cell>
          <cell r="P2066" t="str">
            <v>VI</v>
          </cell>
          <cell r="Q2066">
            <v>120</v>
          </cell>
          <cell r="R2066" t="str">
            <v>Bogota</v>
          </cell>
          <cell r="S2066" t="str">
            <v>CGR</v>
          </cell>
        </row>
        <row r="2067">
          <cell r="A2067">
            <v>8869</v>
          </cell>
          <cell r="B2067" t="str">
            <v>Activo</v>
          </cell>
          <cell r="C2067">
            <v>58585859</v>
          </cell>
          <cell r="D2067">
            <v>185168.9</v>
          </cell>
          <cell r="E2067">
            <v>216</v>
          </cell>
          <cell r="F2067">
            <v>120</v>
          </cell>
          <cell r="G2067">
            <v>215</v>
          </cell>
          <cell r="H2067">
            <v>196075</v>
          </cell>
          <cell r="I2067">
            <v>52714251</v>
          </cell>
          <cell r="J2067" t="str">
            <v>FU</v>
          </cell>
          <cell r="K2067" t="str">
            <v>jenny del pilar Prieto Fuquene</v>
          </cell>
          <cell r="L2067" t="str">
            <v>MENSUAL</v>
          </cell>
          <cell r="M2067">
            <v>43496</v>
          </cell>
          <cell r="N2067">
            <v>40151</v>
          </cell>
          <cell r="O2067" t="str">
            <v>COMPRA CATEGORIA E, SINDIC_CGR, IPC</v>
          </cell>
          <cell r="P2067" t="str">
            <v>VI</v>
          </cell>
          <cell r="Q2067">
            <v>120</v>
          </cell>
          <cell r="R2067" t="str">
            <v>Bogota</v>
          </cell>
          <cell r="S2067" t="str">
            <v>CGR</v>
          </cell>
        </row>
        <row r="2068">
          <cell r="A2068">
            <v>8864</v>
          </cell>
          <cell r="B2068" t="str">
            <v>Activo</v>
          </cell>
          <cell r="C2068">
            <v>61435980</v>
          </cell>
          <cell r="D2068">
            <v>2438154.7000000002</v>
          </cell>
          <cell r="E2068">
            <v>216</v>
          </cell>
          <cell r="F2068">
            <v>120</v>
          </cell>
          <cell r="G2068">
            <v>195</v>
          </cell>
          <cell r="H2068">
            <v>135256</v>
          </cell>
          <cell r="I2068">
            <v>40936252</v>
          </cell>
          <cell r="J2068" t="str">
            <v>FU</v>
          </cell>
          <cell r="K2068" t="str">
            <v>ANGELICA BEATRIZ IBARRA PEÑARANDA</v>
          </cell>
          <cell r="L2068" t="str">
            <v>MENSUAL</v>
          </cell>
          <cell r="M2068">
            <v>43465</v>
          </cell>
          <cell r="N2068">
            <v>39967</v>
          </cell>
          <cell r="O2068" t="str">
            <v>COMPRA CATEGORIA E, SINDIC_CGR, IPC</v>
          </cell>
          <cell r="P2068" t="str">
            <v>VI</v>
          </cell>
          <cell r="Q2068">
            <v>120</v>
          </cell>
          <cell r="R2068" t="str">
            <v>Riohacha</v>
          </cell>
          <cell r="S2068" t="str">
            <v>CGR</v>
          </cell>
        </row>
        <row r="2069">
          <cell r="A2069">
            <v>8862</v>
          </cell>
          <cell r="B2069" t="str">
            <v>Activo</v>
          </cell>
          <cell r="C2069">
            <v>60606061</v>
          </cell>
          <cell r="D2069">
            <v>36839034.670000002</v>
          </cell>
          <cell r="E2069">
            <v>216</v>
          </cell>
          <cell r="F2069">
            <v>142</v>
          </cell>
          <cell r="G2069">
            <v>104</v>
          </cell>
          <cell r="H2069">
            <v>559592</v>
          </cell>
          <cell r="I2069">
            <v>60260985</v>
          </cell>
          <cell r="J2069" t="str">
            <v>XF</v>
          </cell>
          <cell r="K2069" t="str">
            <v>SANDRA JAQUELINE GUERRERO VELANDIA</v>
          </cell>
          <cell r="L2069" t="str">
            <v>MENSUAL</v>
          </cell>
          <cell r="M2069">
            <v>43465</v>
          </cell>
          <cell r="N2069">
            <v>40227</v>
          </cell>
          <cell r="O2069" t="str">
            <v>EXF-VIVIENDEXF. CATEGORIA E, SINDIC_CGR, IPC</v>
          </cell>
          <cell r="P2069" t="str">
            <v>VI</v>
          </cell>
          <cell r="Q2069">
            <v>142</v>
          </cell>
          <cell r="R2069" t="str">
            <v>Bucaramanga</v>
          </cell>
          <cell r="S2069" t="str">
            <v>EXF</v>
          </cell>
        </row>
        <row r="2070">
          <cell r="A2070">
            <v>8857</v>
          </cell>
          <cell r="B2070" t="str">
            <v>Activo</v>
          </cell>
          <cell r="C2070">
            <v>61435980</v>
          </cell>
          <cell r="D2070">
            <v>6581131.1399999997</v>
          </cell>
          <cell r="E2070">
            <v>216</v>
          </cell>
          <cell r="F2070">
            <v>120</v>
          </cell>
          <cell r="G2070">
            <v>107</v>
          </cell>
          <cell r="H2070">
            <v>94841</v>
          </cell>
          <cell r="I2070">
            <v>79567611</v>
          </cell>
          <cell r="J2070" t="str">
            <v>FU</v>
          </cell>
          <cell r="K2070" t="str">
            <v>WILLIAM JAVIER MURCIA ACEVEDO</v>
          </cell>
          <cell r="L2070" t="str">
            <v>MENSUAL</v>
          </cell>
          <cell r="M2070">
            <v>43465</v>
          </cell>
          <cell r="N2070">
            <v>40134</v>
          </cell>
          <cell r="O2070" t="str">
            <v>COMPRA CATEGORIA E, SINDIC_CGR, IPC</v>
          </cell>
          <cell r="P2070" t="str">
            <v>VI</v>
          </cell>
          <cell r="Q2070">
            <v>120</v>
          </cell>
          <cell r="R2070" t="str">
            <v>Bogota</v>
          </cell>
          <cell r="S2070" t="str">
            <v>CGR</v>
          </cell>
        </row>
        <row r="2071">
          <cell r="A2071">
            <v>8852</v>
          </cell>
          <cell r="B2071" t="str">
            <v>Activo</v>
          </cell>
          <cell r="C2071">
            <v>61435980</v>
          </cell>
          <cell r="D2071">
            <v>6451345.9900000002</v>
          </cell>
          <cell r="E2071">
            <v>216</v>
          </cell>
          <cell r="F2071">
            <v>120</v>
          </cell>
          <cell r="G2071">
            <v>106</v>
          </cell>
          <cell r="H2071">
            <v>92664</v>
          </cell>
          <cell r="I2071">
            <v>79524809</v>
          </cell>
          <cell r="J2071" t="str">
            <v>FU</v>
          </cell>
          <cell r="K2071" t="str">
            <v>Marcel David Malagón Gómez</v>
          </cell>
          <cell r="L2071" t="str">
            <v>MENSUAL</v>
          </cell>
          <cell r="M2071">
            <v>43465</v>
          </cell>
          <cell r="N2071">
            <v>40151</v>
          </cell>
          <cell r="O2071" t="str">
            <v>COMPRA CATEGORIA E, SINDIC_CGR, IPC</v>
          </cell>
          <cell r="P2071" t="str">
            <v>VI</v>
          </cell>
          <cell r="Q2071">
            <v>120</v>
          </cell>
          <cell r="R2071" t="str">
            <v>Suba</v>
          </cell>
          <cell r="S2071" t="str">
            <v>CGR</v>
          </cell>
        </row>
        <row r="2072">
          <cell r="A2072">
            <v>8848</v>
          </cell>
          <cell r="B2072" t="str">
            <v>Activo</v>
          </cell>
          <cell r="C2072">
            <v>61435980</v>
          </cell>
          <cell r="D2072">
            <v>3016793.88</v>
          </cell>
          <cell r="E2072">
            <v>216</v>
          </cell>
          <cell r="F2072">
            <v>120</v>
          </cell>
          <cell r="G2072">
            <v>106</v>
          </cell>
          <cell r="H2072">
            <v>49089</v>
          </cell>
          <cell r="I2072">
            <v>31903717</v>
          </cell>
          <cell r="J2072" t="str">
            <v>FU</v>
          </cell>
          <cell r="K2072" t="str">
            <v>NIDYA ROCIO CORTES GONZALEZ</v>
          </cell>
          <cell r="L2072" t="str">
            <v>MENSUAL</v>
          </cell>
          <cell r="M2072">
            <v>43465</v>
          </cell>
          <cell r="N2072">
            <v>40164</v>
          </cell>
          <cell r="O2072" t="str">
            <v>COMPRA CATEGORIA E, SINDIC_CGR, IPC</v>
          </cell>
          <cell r="P2072" t="str">
            <v>VI</v>
          </cell>
          <cell r="Q2072">
            <v>120</v>
          </cell>
          <cell r="R2072" t="str">
            <v>Bogota</v>
          </cell>
          <cell r="S2072" t="str">
            <v>CGR</v>
          </cell>
        </row>
        <row r="2073">
          <cell r="A2073">
            <v>8847</v>
          </cell>
          <cell r="B2073" t="str">
            <v>Activo</v>
          </cell>
          <cell r="C2073">
            <v>61435980</v>
          </cell>
          <cell r="D2073">
            <v>12315209.66</v>
          </cell>
          <cell r="E2073">
            <v>216</v>
          </cell>
          <cell r="F2073">
            <v>120</v>
          </cell>
          <cell r="G2073">
            <v>94</v>
          </cell>
          <cell r="H2073">
            <v>156503</v>
          </cell>
          <cell r="I2073">
            <v>40379592</v>
          </cell>
          <cell r="J2073" t="str">
            <v>FU</v>
          </cell>
          <cell r="K2073" t="str">
            <v>ESPERANZA ASTRID CARDENAS RUBIO</v>
          </cell>
          <cell r="L2073" t="str">
            <v>MENSUAL</v>
          </cell>
          <cell r="M2073">
            <v>43465</v>
          </cell>
          <cell r="N2073">
            <v>40541</v>
          </cell>
          <cell r="O2073" t="str">
            <v>COMPRA CATEGORIA E, SINDIC_CGR, IPC</v>
          </cell>
          <cell r="P2073" t="str">
            <v>VI</v>
          </cell>
          <cell r="Q2073">
            <v>120</v>
          </cell>
          <cell r="R2073" t="str">
            <v>Bogota</v>
          </cell>
          <cell r="S2073" t="str">
            <v>CGR</v>
          </cell>
        </row>
        <row r="2074">
          <cell r="A2074">
            <v>8846</v>
          </cell>
          <cell r="B2074" t="str">
            <v>Activo</v>
          </cell>
          <cell r="C2074">
            <v>57586865</v>
          </cell>
          <cell r="D2074">
            <v>5608255.2300000004</v>
          </cell>
          <cell r="E2074">
            <v>240</v>
          </cell>
          <cell r="F2074">
            <v>110</v>
          </cell>
          <cell r="G2074">
            <v>113</v>
          </cell>
          <cell r="H2074">
            <v>70972</v>
          </cell>
          <cell r="I2074">
            <v>10137861</v>
          </cell>
          <cell r="J2074" t="str">
            <v>FU</v>
          </cell>
          <cell r="K2074" t="str">
            <v>HERNAN DE JESUS GOMEZ MUÑOZ</v>
          </cell>
          <cell r="L2074" t="str">
            <v>MENSUAL</v>
          </cell>
          <cell r="M2074">
            <v>43465</v>
          </cell>
          <cell r="N2074">
            <v>39941</v>
          </cell>
          <cell r="O2074" t="str">
            <v>COMPRA CATEGORIA C, IPC</v>
          </cell>
          <cell r="P2074" t="str">
            <v>VI</v>
          </cell>
          <cell r="Q2074">
            <v>110</v>
          </cell>
          <cell r="R2074" t="str">
            <v>Facatativa</v>
          </cell>
          <cell r="S2074" t="str">
            <v>CGR</v>
          </cell>
        </row>
        <row r="2075">
          <cell r="A2075">
            <v>8841</v>
          </cell>
          <cell r="B2075" t="str">
            <v>Activo</v>
          </cell>
          <cell r="C2075">
            <v>60606061</v>
          </cell>
          <cell r="D2075">
            <v>32870483.899999999</v>
          </cell>
          <cell r="E2075">
            <v>216</v>
          </cell>
          <cell r="F2075">
            <v>139</v>
          </cell>
          <cell r="G2075">
            <v>106</v>
          </cell>
          <cell r="H2075">
            <v>505284</v>
          </cell>
          <cell r="I2075">
            <v>17976465</v>
          </cell>
          <cell r="J2075" t="str">
            <v>XF</v>
          </cell>
          <cell r="K2075" t="str">
            <v>ANDY ALEXANDER IBARRA USTARIZ</v>
          </cell>
          <cell r="L2075" t="str">
            <v>MENSUAL</v>
          </cell>
          <cell r="M2075">
            <v>43465</v>
          </cell>
          <cell r="N2075">
            <v>40154</v>
          </cell>
          <cell r="O2075" t="str">
            <v>EX-FUNCIONARIO CATEGORIA E</v>
          </cell>
          <cell r="P2075" t="str">
            <v>VI</v>
          </cell>
          <cell r="Q2075">
            <v>139</v>
          </cell>
          <cell r="R2075" t="str">
            <v>Riohacha</v>
          </cell>
          <cell r="S2075" t="str">
            <v>EXF</v>
          </cell>
        </row>
        <row r="2076">
          <cell r="A2076">
            <v>8837</v>
          </cell>
          <cell r="B2076" t="str">
            <v>Activo</v>
          </cell>
          <cell r="C2076">
            <v>61435980</v>
          </cell>
          <cell r="D2076">
            <v>6340392.0599999996</v>
          </cell>
          <cell r="E2076">
            <v>216</v>
          </cell>
          <cell r="F2076">
            <v>122</v>
          </cell>
          <cell r="G2076">
            <v>174</v>
          </cell>
          <cell r="H2076">
            <v>183420</v>
          </cell>
          <cell r="I2076">
            <v>46376750</v>
          </cell>
          <cell r="J2076" t="str">
            <v>FU</v>
          </cell>
          <cell r="K2076" t="str">
            <v>LORENA MARIA FIGUEROA VELASCO</v>
          </cell>
          <cell r="L2076" t="str">
            <v>MENSUAL</v>
          </cell>
          <cell r="M2076">
            <v>43465</v>
          </cell>
          <cell r="N2076">
            <v>40129</v>
          </cell>
          <cell r="O2076" t="str">
            <v>CONSTR. CATEGORIA E, SINDIC_CGR, IPC</v>
          </cell>
          <cell r="P2076" t="str">
            <v>VI</v>
          </cell>
          <cell r="Q2076">
            <v>122</v>
          </cell>
          <cell r="R2076" t="str">
            <v>Bogota</v>
          </cell>
          <cell r="S2076" t="str">
            <v>CGR</v>
          </cell>
        </row>
        <row r="2077">
          <cell r="A2077">
            <v>8834</v>
          </cell>
          <cell r="B2077" t="str">
            <v>Activo</v>
          </cell>
          <cell r="C2077">
            <v>31818182</v>
          </cell>
          <cell r="D2077">
            <v>4990269.58</v>
          </cell>
          <cell r="E2077">
            <v>240</v>
          </cell>
          <cell r="F2077">
            <v>100</v>
          </cell>
          <cell r="G2077">
            <v>104</v>
          </cell>
          <cell r="H2077">
            <v>49958</v>
          </cell>
          <cell r="I2077">
            <v>51562821</v>
          </cell>
          <cell r="J2077" t="str">
            <v>FU</v>
          </cell>
          <cell r="K2077" t="str">
            <v>alba marina sanchez moreno</v>
          </cell>
          <cell r="L2077" t="str">
            <v>MENSUAL</v>
          </cell>
          <cell r="M2077">
            <v>43465</v>
          </cell>
          <cell r="N2077">
            <v>40220</v>
          </cell>
          <cell r="O2077" t="str">
            <v>COMPRA CATEGORIA A, IPC</v>
          </cell>
          <cell r="P2077" t="str">
            <v>VI</v>
          </cell>
          <cell r="Q2077">
            <v>100</v>
          </cell>
          <cell r="R2077" t="str">
            <v>Engativa</v>
          </cell>
          <cell r="S2077" t="str">
            <v>CGR</v>
          </cell>
        </row>
        <row r="2078">
          <cell r="A2078">
            <v>8833</v>
          </cell>
          <cell r="B2078" t="str">
            <v>Activo</v>
          </cell>
          <cell r="C2078">
            <v>45117763</v>
          </cell>
          <cell r="D2078">
            <v>2694473.76</v>
          </cell>
          <cell r="E2078">
            <v>240</v>
          </cell>
          <cell r="F2078">
            <v>105</v>
          </cell>
          <cell r="G2078">
            <v>111</v>
          </cell>
          <cell r="H2078">
            <v>34229</v>
          </cell>
          <cell r="I2078">
            <v>43075177</v>
          </cell>
          <cell r="J2078" t="str">
            <v>FU</v>
          </cell>
          <cell r="K2078" t="str">
            <v>GLORIA ROSALBA GOMEZ GIRALDO</v>
          </cell>
          <cell r="L2078" t="str">
            <v>MENSUAL</v>
          </cell>
          <cell r="M2078">
            <v>43465</v>
          </cell>
          <cell r="N2078">
            <v>40024</v>
          </cell>
          <cell r="O2078" t="str">
            <v>COMPRA CATEGORIA B, IPC</v>
          </cell>
          <cell r="P2078" t="str">
            <v>VI</v>
          </cell>
          <cell r="Q2078">
            <v>105</v>
          </cell>
          <cell r="R2078" t="str">
            <v>Medellin</v>
          </cell>
          <cell r="S2078" t="str">
            <v>CGR</v>
          </cell>
        </row>
        <row r="2079">
          <cell r="A2079">
            <v>8829</v>
          </cell>
          <cell r="B2079" t="str">
            <v>Activo</v>
          </cell>
          <cell r="C2079">
            <v>74955090</v>
          </cell>
          <cell r="D2079">
            <v>6636521.04</v>
          </cell>
          <cell r="E2079">
            <v>216</v>
          </cell>
          <cell r="F2079">
            <v>120</v>
          </cell>
          <cell r="G2079">
            <v>108</v>
          </cell>
          <cell r="H2079">
            <v>98469</v>
          </cell>
          <cell r="I2079">
            <v>10255386</v>
          </cell>
          <cell r="J2079" t="str">
            <v>FU</v>
          </cell>
          <cell r="K2079" t="str">
            <v>OSCAR RODRIGUEZ CASTAÑO</v>
          </cell>
          <cell r="L2079" t="str">
            <v>MENSUAL</v>
          </cell>
          <cell r="M2079">
            <v>43465</v>
          </cell>
          <cell r="N2079">
            <v>40116</v>
          </cell>
          <cell r="O2079" t="str">
            <v>COMPRA CATEGORIA E, SINDIC_CGR, IPC</v>
          </cell>
          <cell r="P2079" t="str">
            <v>VI</v>
          </cell>
          <cell r="Q2079">
            <v>120</v>
          </cell>
          <cell r="R2079" t="str">
            <v>Manizales</v>
          </cell>
          <cell r="S2079" t="str">
            <v>CGR</v>
          </cell>
        </row>
        <row r="2080">
          <cell r="A2080">
            <v>8812</v>
          </cell>
          <cell r="B2080" t="str">
            <v>Activo</v>
          </cell>
          <cell r="C2080">
            <v>74955090</v>
          </cell>
          <cell r="D2080">
            <v>43963978.189999998</v>
          </cell>
          <cell r="E2080">
            <v>216</v>
          </cell>
          <cell r="F2080">
            <v>120</v>
          </cell>
          <cell r="G2080">
            <v>110</v>
          </cell>
          <cell r="H2080">
            <v>585541</v>
          </cell>
          <cell r="I2080">
            <v>37834720</v>
          </cell>
          <cell r="J2080" t="str">
            <v>PEN</v>
          </cell>
          <cell r="K2080" t="str">
            <v>MARTHA JANETH LOPEZ GOMEZ</v>
          </cell>
          <cell r="L2080" t="str">
            <v>MENSUAL</v>
          </cell>
          <cell r="M2080">
            <v>43434</v>
          </cell>
          <cell r="N2080">
            <v>40008</v>
          </cell>
          <cell r="O2080" t="str">
            <v>COMPRA CATEGORIA E, SINDIC_CGR, IPC</v>
          </cell>
          <cell r="P2080" t="str">
            <v>VI</v>
          </cell>
          <cell r="Q2080">
            <v>120</v>
          </cell>
          <cell r="R2080" t="str">
            <v>Bogota</v>
          </cell>
          <cell r="S2080" t="str">
            <v>CGR</v>
          </cell>
        </row>
        <row r="2081">
          <cell r="A2081">
            <v>8805</v>
          </cell>
          <cell r="B2081" t="str">
            <v>Activo</v>
          </cell>
          <cell r="C2081">
            <v>61000000</v>
          </cell>
          <cell r="D2081">
            <v>21913595.649999999</v>
          </cell>
          <cell r="E2081">
            <v>216</v>
          </cell>
          <cell r="F2081">
            <v>120</v>
          </cell>
          <cell r="G2081">
            <v>111</v>
          </cell>
          <cell r="H2081">
            <v>298002</v>
          </cell>
          <cell r="I2081">
            <v>5624498</v>
          </cell>
          <cell r="J2081" t="str">
            <v>PEN</v>
          </cell>
          <cell r="K2081" t="str">
            <v>Jairo Peña Ariza</v>
          </cell>
          <cell r="L2081" t="str">
            <v>MENSUAL</v>
          </cell>
          <cell r="M2081">
            <v>43434</v>
          </cell>
          <cell r="N2081">
            <v>39976</v>
          </cell>
          <cell r="O2081" t="str">
            <v>COMPRA CATEGORIA E, SINDIC_CGR, IPC</v>
          </cell>
          <cell r="P2081" t="str">
            <v>VI</v>
          </cell>
          <cell r="Q2081">
            <v>120</v>
          </cell>
          <cell r="R2081" t="str">
            <v>Bogota</v>
          </cell>
          <cell r="S2081" t="str">
            <v>CGR</v>
          </cell>
        </row>
        <row r="2082">
          <cell r="A2082">
            <v>8803</v>
          </cell>
          <cell r="B2082" t="str">
            <v>Activo</v>
          </cell>
          <cell r="C2082">
            <v>61414141</v>
          </cell>
          <cell r="D2082">
            <v>4383808.21</v>
          </cell>
          <cell r="E2082">
            <v>216</v>
          </cell>
          <cell r="F2082">
            <v>120</v>
          </cell>
          <cell r="G2082">
            <v>107</v>
          </cell>
          <cell r="H2082">
            <v>66781</v>
          </cell>
          <cell r="I2082">
            <v>30649218</v>
          </cell>
          <cell r="J2082" t="str">
            <v>FU</v>
          </cell>
          <cell r="K2082" t="str">
            <v>ARLEDYS DEL SOCORRO HERNANDEZ BABILONIA</v>
          </cell>
          <cell r="L2082" t="str">
            <v>MENSUAL</v>
          </cell>
          <cell r="M2082">
            <v>43496</v>
          </cell>
          <cell r="N2082">
            <v>40151</v>
          </cell>
          <cell r="O2082" t="str">
            <v>COMPRA CATEGORIA E, SINDIC_CGR, IPC</v>
          </cell>
          <cell r="P2082" t="str">
            <v>VI</v>
          </cell>
          <cell r="Q2082">
            <v>120</v>
          </cell>
          <cell r="R2082" t="str">
            <v>Bogota</v>
          </cell>
          <cell r="S2082" t="str">
            <v>CGR</v>
          </cell>
        </row>
        <row r="2083">
          <cell r="A2083">
            <v>8802</v>
          </cell>
          <cell r="B2083" t="str">
            <v>Activo</v>
          </cell>
          <cell r="C2083">
            <v>74955090</v>
          </cell>
          <cell r="D2083">
            <v>7745974.8099999996</v>
          </cell>
          <cell r="E2083">
            <v>216</v>
          </cell>
          <cell r="F2083">
            <v>120</v>
          </cell>
          <cell r="G2083">
            <v>152</v>
          </cell>
          <cell r="H2083">
            <v>161048</v>
          </cell>
          <cell r="I2083">
            <v>63501733</v>
          </cell>
          <cell r="J2083" t="str">
            <v>FU</v>
          </cell>
          <cell r="K2083" t="str">
            <v>JOHANA MILENA VALENZUELA PARDO</v>
          </cell>
          <cell r="L2083" t="str">
            <v>MENSUAL</v>
          </cell>
          <cell r="M2083">
            <v>43465</v>
          </cell>
          <cell r="N2083">
            <v>39982</v>
          </cell>
          <cell r="O2083" t="str">
            <v>COMPRA CATEGORIA E, SINDIC_CGR, IPC</v>
          </cell>
          <cell r="P2083" t="str">
            <v>VI</v>
          </cell>
          <cell r="Q2083">
            <v>120</v>
          </cell>
          <cell r="R2083" t="str">
            <v>Bogota</v>
          </cell>
          <cell r="S2083" t="str">
            <v>CGR</v>
          </cell>
        </row>
        <row r="2084">
          <cell r="A2084">
            <v>8796</v>
          </cell>
          <cell r="B2084" t="str">
            <v>Activo</v>
          </cell>
          <cell r="C2084">
            <v>74955090</v>
          </cell>
          <cell r="D2084">
            <v>30002406.07</v>
          </cell>
          <cell r="E2084">
            <v>216</v>
          </cell>
          <cell r="F2084">
            <v>120</v>
          </cell>
          <cell r="G2084">
            <v>108</v>
          </cell>
          <cell r="H2084">
            <v>398947</v>
          </cell>
          <cell r="I2084">
            <v>14203301</v>
          </cell>
          <cell r="J2084" t="str">
            <v>PEN</v>
          </cell>
          <cell r="K2084" t="str">
            <v>HELIODORO ROMERO CASTRO</v>
          </cell>
          <cell r="L2084" t="str">
            <v>MENSUAL</v>
          </cell>
          <cell r="M2084">
            <v>43465</v>
          </cell>
          <cell r="N2084">
            <v>40116</v>
          </cell>
          <cell r="O2084" t="str">
            <v>COMPRA CATEGORIA E, SINDIC_CGR, IPC</v>
          </cell>
          <cell r="P2084" t="str">
            <v>VI</v>
          </cell>
          <cell r="Q2084">
            <v>120</v>
          </cell>
          <cell r="R2084" t="str">
            <v>Ibague</v>
          </cell>
          <cell r="S2084" t="str">
            <v>CGR</v>
          </cell>
        </row>
        <row r="2085">
          <cell r="A2085">
            <v>8795</v>
          </cell>
          <cell r="B2085" t="str">
            <v>Activo</v>
          </cell>
          <cell r="C2085">
            <v>74955090</v>
          </cell>
          <cell r="D2085">
            <v>1304878.94</v>
          </cell>
          <cell r="E2085">
            <v>216</v>
          </cell>
          <cell r="F2085">
            <v>120</v>
          </cell>
          <cell r="G2085">
            <v>111</v>
          </cell>
          <cell r="H2085">
            <v>30294</v>
          </cell>
          <cell r="I2085">
            <v>32681023</v>
          </cell>
          <cell r="J2085" t="str">
            <v>FU</v>
          </cell>
          <cell r="K2085" t="str">
            <v>MARIA INES MURILLO CAICEDO</v>
          </cell>
          <cell r="L2085" t="str">
            <v>MENSUAL</v>
          </cell>
          <cell r="M2085">
            <v>43465</v>
          </cell>
          <cell r="N2085">
            <v>40007</v>
          </cell>
          <cell r="O2085" t="str">
            <v>COMPRA CATEGORIA E, SINDIC_CGR, IPC</v>
          </cell>
          <cell r="P2085" t="str">
            <v>VI</v>
          </cell>
          <cell r="Q2085">
            <v>120</v>
          </cell>
          <cell r="R2085" t="str">
            <v>Barranquilla</v>
          </cell>
          <cell r="S2085" t="str">
            <v>CGR</v>
          </cell>
        </row>
        <row r="2086">
          <cell r="A2086">
            <v>8792</v>
          </cell>
          <cell r="B2086" t="str">
            <v>Activo</v>
          </cell>
          <cell r="C2086">
            <v>74747475</v>
          </cell>
          <cell r="D2086">
            <v>3356377.45</v>
          </cell>
          <cell r="E2086">
            <v>216</v>
          </cell>
          <cell r="F2086">
            <v>120</v>
          </cell>
          <cell r="G2086">
            <v>106</v>
          </cell>
          <cell r="H2086">
            <v>55739</v>
          </cell>
          <cell r="I2086">
            <v>31155127</v>
          </cell>
          <cell r="J2086" t="str">
            <v>FU</v>
          </cell>
          <cell r="K2086" t="str">
            <v>Gladys Caldas Gonzalez</v>
          </cell>
          <cell r="L2086" t="str">
            <v>MENSUAL</v>
          </cell>
          <cell r="M2086">
            <v>43465</v>
          </cell>
          <cell r="N2086">
            <v>40168</v>
          </cell>
          <cell r="O2086" t="str">
            <v>COMPRA CATEGORIA E, SINDIC_CGR, IPC</v>
          </cell>
          <cell r="P2086" t="str">
            <v>VI</v>
          </cell>
          <cell r="Q2086">
            <v>120</v>
          </cell>
          <cell r="R2086" t="str">
            <v>Cali</v>
          </cell>
          <cell r="S2086" t="str">
            <v>CGR</v>
          </cell>
        </row>
        <row r="2087">
          <cell r="A2087">
            <v>8789</v>
          </cell>
          <cell r="B2087" t="str">
            <v>Activo</v>
          </cell>
          <cell r="C2087">
            <v>45117763</v>
          </cell>
          <cell r="D2087">
            <v>5754828.5999999996</v>
          </cell>
          <cell r="E2087">
            <v>240</v>
          </cell>
          <cell r="F2087">
            <v>105</v>
          </cell>
          <cell r="G2087">
            <v>94</v>
          </cell>
          <cell r="H2087">
            <v>58991</v>
          </cell>
          <cell r="I2087">
            <v>28253284</v>
          </cell>
          <cell r="J2087" t="str">
            <v>FU</v>
          </cell>
          <cell r="K2087" t="str">
            <v>MARIA LUISA SALAMANCA FORERO</v>
          </cell>
          <cell r="L2087" t="str">
            <v>MENSUAL</v>
          </cell>
          <cell r="M2087">
            <v>43465</v>
          </cell>
          <cell r="N2087">
            <v>40519</v>
          </cell>
          <cell r="O2087" t="str">
            <v>COMPRA CATEGORIA B, IPC</v>
          </cell>
          <cell r="P2087" t="str">
            <v>VI</v>
          </cell>
          <cell r="Q2087">
            <v>105</v>
          </cell>
          <cell r="R2087" t="str">
            <v>Piedecuesta</v>
          </cell>
          <cell r="S2087" t="str">
            <v>CGR</v>
          </cell>
        </row>
        <row r="2088">
          <cell r="A2088">
            <v>8784</v>
          </cell>
          <cell r="B2088" t="str">
            <v>Activo</v>
          </cell>
          <cell r="C2088">
            <v>45117763</v>
          </cell>
          <cell r="D2088">
            <v>18878659.390000001</v>
          </cell>
          <cell r="E2088">
            <v>240</v>
          </cell>
          <cell r="F2088">
            <v>105</v>
          </cell>
          <cell r="G2088">
            <v>111</v>
          </cell>
          <cell r="H2088">
            <v>192565</v>
          </cell>
          <cell r="I2088">
            <v>36160822</v>
          </cell>
          <cell r="J2088" t="str">
            <v>PEN</v>
          </cell>
          <cell r="K2088" t="str">
            <v>MARIANA ALBARRACIN PALOMINO</v>
          </cell>
          <cell r="L2088" t="str">
            <v>MENSUAL</v>
          </cell>
          <cell r="M2088">
            <v>43465</v>
          </cell>
          <cell r="N2088">
            <v>39996</v>
          </cell>
          <cell r="O2088" t="str">
            <v>COMPRA CATEGORIA B, IPC</v>
          </cell>
          <cell r="P2088" t="str">
            <v>VI</v>
          </cell>
          <cell r="Q2088">
            <v>105</v>
          </cell>
          <cell r="R2088" t="str">
            <v>Neiva</v>
          </cell>
          <cell r="S2088" t="str">
            <v>CGR</v>
          </cell>
        </row>
        <row r="2089">
          <cell r="A2089">
            <v>8781</v>
          </cell>
          <cell r="B2089" t="str">
            <v>Activo</v>
          </cell>
          <cell r="C2089">
            <v>61414142</v>
          </cell>
          <cell r="D2089">
            <v>6409526.4699999997</v>
          </cell>
          <cell r="E2089">
            <v>216</v>
          </cell>
          <cell r="F2089">
            <v>120</v>
          </cell>
          <cell r="G2089">
            <v>110</v>
          </cell>
          <cell r="H2089">
            <v>94250</v>
          </cell>
          <cell r="I2089">
            <v>79797361</v>
          </cell>
          <cell r="J2089" t="str">
            <v>FU</v>
          </cell>
          <cell r="K2089" t="str">
            <v>JAVIER MONTOYA ORTIZ</v>
          </cell>
          <cell r="L2089" t="str">
            <v>MENSUAL</v>
          </cell>
          <cell r="M2089">
            <v>43465</v>
          </cell>
          <cell r="N2089">
            <v>40052</v>
          </cell>
          <cell r="O2089" t="str">
            <v>COMPRA CATEGORIA E, SINDIC_CGR, IPC</v>
          </cell>
          <cell r="P2089" t="str">
            <v>VI</v>
          </cell>
          <cell r="Q2089">
            <v>120</v>
          </cell>
          <cell r="R2089" t="str">
            <v>Bogota</v>
          </cell>
          <cell r="S2089" t="str">
            <v>CGR</v>
          </cell>
        </row>
        <row r="2090">
          <cell r="A2090">
            <v>8780</v>
          </cell>
          <cell r="B2090" t="str">
            <v>Activo</v>
          </cell>
          <cell r="C2090">
            <v>61435980</v>
          </cell>
          <cell r="D2090">
            <v>4486462.53</v>
          </cell>
          <cell r="E2090">
            <v>216</v>
          </cell>
          <cell r="F2090">
            <v>120</v>
          </cell>
          <cell r="G2090">
            <v>113</v>
          </cell>
          <cell r="H2090">
            <v>70411</v>
          </cell>
          <cell r="I2090">
            <v>52022952</v>
          </cell>
          <cell r="J2090" t="str">
            <v>FU</v>
          </cell>
          <cell r="K2090" t="str">
            <v>NEFFER IBETTE LIS SALDAÑA</v>
          </cell>
          <cell r="L2090" t="str">
            <v>MENSUAL</v>
          </cell>
          <cell r="M2090">
            <v>43465</v>
          </cell>
          <cell r="N2090">
            <v>39955</v>
          </cell>
          <cell r="O2090" t="str">
            <v>COMPRA CATEGORIA E, SINDIC_CGR, IPC</v>
          </cell>
          <cell r="P2090" t="str">
            <v>VI</v>
          </cell>
          <cell r="Q2090">
            <v>120</v>
          </cell>
          <cell r="R2090" t="str">
            <v>Bogota</v>
          </cell>
          <cell r="S2090" t="str">
            <v>CGR</v>
          </cell>
        </row>
        <row r="2091">
          <cell r="A2091">
            <v>8771</v>
          </cell>
          <cell r="B2091" t="str">
            <v>Activo</v>
          </cell>
          <cell r="C2091">
            <v>80479392</v>
          </cell>
          <cell r="D2091">
            <v>31535973.309999999</v>
          </cell>
          <cell r="E2091">
            <v>192</v>
          </cell>
          <cell r="F2091">
            <v>125</v>
          </cell>
          <cell r="G2091">
            <v>112</v>
          </cell>
          <cell r="H2091">
            <v>543773</v>
          </cell>
          <cell r="I2091">
            <v>41701466</v>
          </cell>
          <cell r="J2091" t="str">
            <v>PEN</v>
          </cell>
          <cell r="K2091" t="str">
            <v xml:space="preserve">MARTHA SONIA ROBAYO CRUZ </v>
          </cell>
          <cell r="L2091" t="str">
            <v>MENSUAL</v>
          </cell>
          <cell r="M2091">
            <v>43465</v>
          </cell>
          <cell r="N2091">
            <v>39990</v>
          </cell>
          <cell r="O2091" t="str">
            <v>COMPRA CATEGORIA F, IPC</v>
          </cell>
          <cell r="P2091" t="str">
            <v>VI</v>
          </cell>
          <cell r="Q2091">
            <v>125</v>
          </cell>
          <cell r="R2091" t="str">
            <v>Bogota</v>
          </cell>
          <cell r="S2091" t="str">
            <v>CGR</v>
          </cell>
        </row>
        <row r="2092">
          <cell r="A2092">
            <v>8766</v>
          </cell>
          <cell r="B2092" t="str">
            <v>Activo</v>
          </cell>
          <cell r="C2092">
            <v>61435980</v>
          </cell>
          <cell r="D2092">
            <v>4260034.55</v>
          </cell>
          <cell r="E2092">
            <v>216</v>
          </cell>
          <cell r="F2092">
            <v>120</v>
          </cell>
          <cell r="G2092">
            <v>197</v>
          </cell>
          <cell r="H2092">
            <v>249599</v>
          </cell>
          <cell r="I2092">
            <v>51754726</v>
          </cell>
          <cell r="J2092" t="str">
            <v>FU</v>
          </cell>
          <cell r="K2092" t="str">
            <v>EMILSE ESTHER PERDOMO VARGAS</v>
          </cell>
          <cell r="L2092" t="str">
            <v>MENSUAL</v>
          </cell>
          <cell r="M2092">
            <v>43465</v>
          </cell>
          <cell r="N2092">
            <v>40045</v>
          </cell>
          <cell r="O2092" t="str">
            <v>COMPRA CATEGORIA E, SINDIC_CGR, IPC</v>
          </cell>
          <cell r="P2092" t="str">
            <v>VI</v>
          </cell>
          <cell r="Q2092">
            <v>120</v>
          </cell>
          <cell r="R2092" t="str">
            <v>Bogota</v>
          </cell>
          <cell r="S2092" t="str">
            <v>CGR</v>
          </cell>
        </row>
        <row r="2093">
          <cell r="A2093">
            <v>8758</v>
          </cell>
          <cell r="B2093" t="str">
            <v>Activo</v>
          </cell>
          <cell r="C2093">
            <v>61435980</v>
          </cell>
          <cell r="D2093">
            <v>3404326.82</v>
          </cell>
          <cell r="E2093">
            <v>216</v>
          </cell>
          <cell r="F2093">
            <v>122</v>
          </cell>
          <cell r="G2093">
            <v>110</v>
          </cell>
          <cell r="H2093">
            <v>55133</v>
          </cell>
          <cell r="I2093">
            <v>54256603</v>
          </cell>
          <cell r="J2093" t="str">
            <v>FU</v>
          </cell>
          <cell r="K2093" t="str">
            <v>Sandra Edith Ñuste Castro</v>
          </cell>
          <cell r="L2093" t="str">
            <v>MENSUAL</v>
          </cell>
          <cell r="M2093">
            <v>43496</v>
          </cell>
          <cell r="N2093">
            <v>40071</v>
          </cell>
          <cell r="O2093" t="str">
            <v>CONSTR. CATEGORIA E, SINDIC_CGR, IPC</v>
          </cell>
          <cell r="P2093" t="str">
            <v>VI</v>
          </cell>
          <cell r="Q2093">
            <v>122</v>
          </cell>
          <cell r="R2093" t="str">
            <v>Quibdo</v>
          </cell>
          <cell r="S2093" t="str">
            <v>CGR</v>
          </cell>
        </row>
        <row r="2094">
          <cell r="A2094">
            <v>8750</v>
          </cell>
          <cell r="B2094" t="str">
            <v>Activo</v>
          </cell>
          <cell r="C2094">
            <v>54207273</v>
          </cell>
          <cell r="D2094">
            <v>2189314.7799999998</v>
          </cell>
          <cell r="E2094">
            <v>216</v>
          </cell>
          <cell r="F2094">
            <v>120</v>
          </cell>
          <cell r="G2094">
            <v>108</v>
          </cell>
          <cell r="H2094">
            <v>37673</v>
          </cell>
          <cell r="I2094">
            <v>80055605</v>
          </cell>
          <cell r="J2094" t="str">
            <v>FU</v>
          </cell>
          <cell r="K2094" t="str">
            <v>CARLOS ANDRES PERALTA VARGAS</v>
          </cell>
          <cell r="L2094" t="str">
            <v>MENSUAL</v>
          </cell>
          <cell r="M2094">
            <v>43465</v>
          </cell>
          <cell r="N2094">
            <v>40115</v>
          </cell>
          <cell r="O2094" t="str">
            <v>COMPRA CATEGORIA E, SINDIC_CGR, IPC</v>
          </cell>
          <cell r="P2094" t="str">
            <v>VI</v>
          </cell>
          <cell r="Q2094">
            <v>120</v>
          </cell>
          <cell r="R2094" t="str">
            <v>Bogota</v>
          </cell>
          <cell r="S2094" t="str">
            <v>CGR</v>
          </cell>
        </row>
        <row r="2095">
          <cell r="A2095">
            <v>8743</v>
          </cell>
          <cell r="B2095" t="str">
            <v>Activo</v>
          </cell>
          <cell r="C2095">
            <v>74955090</v>
          </cell>
          <cell r="D2095">
            <v>8720982.8300000001</v>
          </cell>
          <cell r="E2095">
            <v>216</v>
          </cell>
          <cell r="F2095">
            <v>120</v>
          </cell>
          <cell r="G2095">
            <v>106</v>
          </cell>
          <cell r="H2095">
            <v>123839</v>
          </cell>
          <cell r="I2095">
            <v>30207622</v>
          </cell>
          <cell r="J2095" t="str">
            <v>FU</v>
          </cell>
          <cell r="K2095" t="str">
            <v>Gisela Rueda Mantilla</v>
          </cell>
          <cell r="L2095" t="str">
            <v>MENSUAL</v>
          </cell>
          <cell r="M2095">
            <v>43465</v>
          </cell>
          <cell r="N2095">
            <v>40162</v>
          </cell>
          <cell r="O2095" t="str">
            <v>COMPRA CATEGORIA E, SINDIC_CGR, IPC</v>
          </cell>
          <cell r="P2095" t="str">
            <v>VI</v>
          </cell>
          <cell r="Q2095">
            <v>120</v>
          </cell>
          <cell r="R2095" t="str">
            <v>Giron</v>
          </cell>
          <cell r="S2095" t="str">
            <v>CGR</v>
          </cell>
        </row>
        <row r="2096">
          <cell r="A2096">
            <v>8741</v>
          </cell>
          <cell r="B2096" t="str">
            <v>Activo</v>
          </cell>
          <cell r="C2096">
            <v>74954580</v>
          </cell>
          <cell r="D2096">
            <v>3536044.81</v>
          </cell>
          <cell r="E2096">
            <v>216</v>
          </cell>
          <cell r="F2096">
            <v>120</v>
          </cell>
          <cell r="G2096">
            <v>168</v>
          </cell>
          <cell r="H2096">
            <v>98971</v>
          </cell>
          <cell r="I2096">
            <v>79473509</v>
          </cell>
          <cell r="J2096" t="str">
            <v>FU</v>
          </cell>
          <cell r="K2096" t="str">
            <v>EDUARDO ALFONSO CRUZ FARACO</v>
          </cell>
          <cell r="L2096" t="str">
            <v>MENSUAL</v>
          </cell>
          <cell r="M2096">
            <v>43465</v>
          </cell>
          <cell r="N2096">
            <v>40170</v>
          </cell>
          <cell r="O2096" t="str">
            <v>COMPRA CATEGORIA E, SINDIC_CGR, IPC</v>
          </cell>
          <cell r="P2096" t="str">
            <v>VI</v>
          </cell>
          <cell r="Q2096">
            <v>120</v>
          </cell>
          <cell r="R2096" t="str">
            <v>Bogota</v>
          </cell>
          <cell r="S2096" t="str">
            <v>CGR</v>
          </cell>
        </row>
        <row r="2097">
          <cell r="A2097">
            <v>8738</v>
          </cell>
          <cell r="B2097" t="str">
            <v>Activo</v>
          </cell>
          <cell r="C2097">
            <v>61435980</v>
          </cell>
          <cell r="D2097">
            <v>3120183.22</v>
          </cell>
          <cell r="E2097">
            <v>216</v>
          </cell>
          <cell r="F2097">
            <v>120</v>
          </cell>
          <cell r="G2097">
            <v>109</v>
          </cell>
          <cell r="H2097">
            <v>51167</v>
          </cell>
          <cell r="I2097">
            <v>11440254</v>
          </cell>
          <cell r="J2097" t="str">
            <v>FU</v>
          </cell>
          <cell r="K2097" t="str">
            <v>Jorge Flavio Paez Amaya</v>
          </cell>
          <cell r="L2097" t="str">
            <v>MENSUAL</v>
          </cell>
          <cell r="M2097">
            <v>43496</v>
          </cell>
          <cell r="N2097">
            <v>40092</v>
          </cell>
          <cell r="O2097" t="str">
            <v>COMPRA CATEGORIA E, SINDIC_CGR, IPC</v>
          </cell>
          <cell r="P2097" t="str">
            <v>VI</v>
          </cell>
          <cell r="Q2097">
            <v>120</v>
          </cell>
          <cell r="R2097" t="str">
            <v>Bogota</v>
          </cell>
          <cell r="S2097" t="str">
            <v>CGR</v>
          </cell>
        </row>
        <row r="2098">
          <cell r="A2098">
            <v>8728</v>
          </cell>
          <cell r="B2098" t="str">
            <v>Activo</v>
          </cell>
          <cell r="C2098">
            <v>74955090</v>
          </cell>
          <cell r="D2098">
            <v>7497472.8899999997</v>
          </cell>
          <cell r="E2098">
            <v>216</v>
          </cell>
          <cell r="F2098">
            <v>120</v>
          </cell>
          <cell r="G2098">
            <v>190</v>
          </cell>
          <cell r="H2098">
            <v>316407</v>
          </cell>
          <cell r="I2098">
            <v>19197923</v>
          </cell>
          <cell r="J2098" t="str">
            <v>PEN</v>
          </cell>
          <cell r="K2098" t="str">
            <v>hernando reyes vera</v>
          </cell>
          <cell r="L2098" t="str">
            <v>MENSUAL</v>
          </cell>
          <cell r="M2098">
            <v>43465</v>
          </cell>
          <cell r="N2098">
            <v>40134</v>
          </cell>
          <cell r="O2098" t="str">
            <v>COMPRA CATEGORIA E, SINDIC_CGR, IPC</v>
          </cell>
          <cell r="P2098" t="str">
            <v>VI</v>
          </cell>
          <cell r="Q2098">
            <v>120</v>
          </cell>
          <cell r="R2098" t="str">
            <v>Bogota</v>
          </cell>
          <cell r="S2098" t="str">
            <v>CGR</v>
          </cell>
        </row>
        <row r="2099">
          <cell r="A2099">
            <v>8723</v>
          </cell>
          <cell r="B2099" t="str">
            <v>Activo</v>
          </cell>
          <cell r="C2099">
            <v>61435980</v>
          </cell>
          <cell r="D2099">
            <v>9329094.8300000001</v>
          </cell>
          <cell r="E2099">
            <v>216</v>
          </cell>
          <cell r="F2099">
            <v>120</v>
          </cell>
          <cell r="G2099">
            <v>113</v>
          </cell>
          <cell r="H2099">
            <v>134740</v>
          </cell>
          <cell r="I2099">
            <v>23972940</v>
          </cell>
          <cell r="J2099" t="str">
            <v>FU</v>
          </cell>
          <cell r="K2099" t="str">
            <v>MERY JUDITH RODRIGUEZ REYES</v>
          </cell>
          <cell r="L2099" t="str">
            <v>MENSUAL</v>
          </cell>
          <cell r="M2099">
            <v>43496</v>
          </cell>
          <cell r="N2099">
            <v>39990</v>
          </cell>
          <cell r="O2099" t="str">
            <v>COMPRA CATEGORIA E, SINDIC_CGR, IPC</v>
          </cell>
          <cell r="P2099" t="str">
            <v>VI</v>
          </cell>
          <cell r="Q2099">
            <v>120</v>
          </cell>
          <cell r="R2099" t="str">
            <v>Bogota</v>
          </cell>
          <cell r="S2099" t="str">
            <v>CGR</v>
          </cell>
        </row>
        <row r="2100">
          <cell r="A2100">
            <v>8720</v>
          </cell>
          <cell r="B2100" t="str">
            <v>Activo</v>
          </cell>
          <cell r="C2100">
            <v>61435980</v>
          </cell>
          <cell r="D2100">
            <v>5668957.7000000002</v>
          </cell>
          <cell r="E2100">
            <v>216</v>
          </cell>
          <cell r="F2100">
            <v>120</v>
          </cell>
          <cell r="G2100">
            <v>110</v>
          </cell>
          <cell r="H2100">
            <v>84613</v>
          </cell>
          <cell r="I2100">
            <v>39086606</v>
          </cell>
          <cell r="J2100" t="str">
            <v>FU</v>
          </cell>
          <cell r="K2100" t="str">
            <v>HERCILIA ISABEL CAMARGO DE ESCOBAR</v>
          </cell>
          <cell r="L2100" t="str">
            <v>MENSUAL</v>
          </cell>
          <cell r="M2100">
            <v>43465</v>
          </cell>
          <cell r="N2100">
            <v>40052</v>
          </cell>
          <cell r="O2100" t="str">
            <v>COMPRA CATEGORIA E, SINDIC_CGR, IPC</v>
          </cell>
          <cell r="P2100" t="str">
            <v>VI</v>
          </cell>
          <cell r="Q2100">
            <v>120</v>
          </cell>
          <cell r="R2100" t="str">
            <v>Barranquilla</v>
          </cell>
          <cell r="S2100" t="str">
            <v>CGR</v>
          </cell>
        </row>
        <row r="2101">
          <cell r="A2101">
            <v>8708</v>
          </cell>
          <cell r="B2101" t="str">
            <v>Activo</v>
          </cell>
          <cell r="C2101">
            <v>61435980</v>
          </cell>
          <cell r="D2101">
            <v>5307176.18</v>
          </cell>
          <cell r="E2101">
            <v>216</v>
          </cell>
          <cell r="F2101">
            <v>120</v>
          </cell>
          <cell r="G2101">
            <v>111</v>
          </cell>
          <cell r="H2101">
            <v>80364</v>
          </cell>
          <cell r="I2101">
            <v>13924715</v>
          </cell>
          <cell r="J2101" t="str">
            <v>FU</v>
          </cell>
          <cell r="K2101" t="str">
            <v>URIEL EDUARDO MEJÍA DÍAZ</v>
          </cell>
          <cell r="L2101" t="str">
            <v>MENSUAL</v>
          </cell>
          <cell r="M2101">
            <v>43465</v>
          </cell>
          <cell r="N2101">
            <v>40009</v>
          </cell>
          <cell r="O2101" t="str">
            <v>COMPRA CATEGORIA E, SINDIC_CGR, IPC</v>
          </cell>
          <cell r="P2101" t="str">
            <v>VI</v>
          </cell>
          <cell r="Q2101">
            <v>120</v>
          </cell>
          <cell r="R2101" t="str">
            <v>Bucaramanga</v>
          </cell>
          <cell r="S2101" t="str">
            <v>CGR</v>
          </cell>
        </row>
        <row r="2102">
          <cell r="A2102">
            <v>8703</v>
          </cell>
          <cell r="B2102" t="str">
            <v>Activo</v>
          </cell>
          <cell r="C2102">
            <v>60606061</v>
          </cell>
          <cell r="D2102">
            <v>1770812.63</v>
          </cell>
          <cell r="E2102">
            <v>216</v>
          </cell>
          <cell r="F2102">
            <v>120</v>
          </cell>
          <cell r="G2102">
            <v>108</v>
          </cell>
          <cell r="H2102">
            <v>33422</v>
          </cell>
          <cell r="I2102">
            <v>19104135</v>
          </cell>
          <cell r="J2102" t="str">
            <v>FU</v>
          </cell>
          <cell r="K2102" t="str">
            <v>IVAN TAMAYO BOTERO</v>
          </cell>
          <cell r="L2102" t="str">
            <v>MENSUAL</v>
          </cell>
          <cell r="M2102">
            <v>43524</v>
          </cell>
          <cell r="N2102">
            <v>39997</v>
          </cell>
          <cell r="O2102" t="str">
            <v>COMPRA CATEGORIA E, SINDIC_CGR, IPC</v>
          </cell>
          <cell r="P2102" t="str">
            <v>VI</v>
          </cell>
          <cell r="Q2102">
            <v>120</v>
          </cell>
          <cell r="R2102" t="str">
            <v>Bogota</v>
          </cell>
          <cell r="S2102" t="str">
            <v>CGR</v>
          </cell>
        </row>
        <row r="2103">
          <cell r="A2103">
            <v>7978</v>
          </cell>
          <cell r="B2103" t="str">
            <v>Activo</v>
          </cell>
          <cell r="C2103">
            <v>53850030</v>
          </cell>
          <cell r="D2103">
            <v>9254387.4299999997</v>
          </cell>
          <cell r="E2103">
            <v>216</v>
          </cell>
          <cell r="F2103">
            <v>122</v>
          </cell>
          <cell r="G2103">
            <v>172</v>
          </cell>
          <cell r="H2103">
            <v>258347</v>
          </cell>
          <cell r="I2103">
            <v>20940561</v>
          </cell>
          <cell r="J2103" t="str">
            <v>PEN</v>
          </cell>
          <cell r="K2103" t="str">
            <v>LUZ M BOHORQUEZ DE CAMACHO</v>
          </cell>
          <cell r="L2103" t="str">
            <v>MENSUAL</v>
          </cell>
          <cell r="M2103">
            <v>43465</v>
          </cell>
          <cell r="N2103">
            <v>39703</v>
          </cell>
          <cell r="O2103" t="str">
            <v>CONSTR. CATEGORIA E, SINDIC_CGR, IPC</v>
          </cell>
          <cell r="P2103" t="str">
            <v>VI</v>
          </cell>
          <cell r="Q2103">
            <v>122</v>
          </cell>
          <cell r="R2103" t="str">
            <v>Cajica</v>
          </cell>
          <cell r="S2103" t="str">
            <v>CGR</v>
          </cell>
        </row>
        <row r="2104">
          <cell r="A2104">
            <v>7977</v>
          </cell>
          <cell r="B2104" t="str">
            <v>Activo</v>
          </cell>
          <cell r="C2104">
            <v>53850030</v>
          </cell>
          <cell r="D2104">
            <v>334757.15999999997</v>
          </cell>
          <cell r="E2104">
            <v>216</v>
          </cell>
          <cell r="F2104">
            <v>142</v>
          </cell>
          <cell r="G2104">
            <v>160</v>
          </cell>
          <cell r="H2104">
            <v>17219</v>
          </cell>
          <cell r="I2104">
            <v>40046241</v>
          </cell>
          <cell r="J2104" t="str">
            <v>XF</v>
          </cell>
          <cell r="K2104" t="str">
            <v>DIANA PATRICIA REYES DACOSTA</v>
          </cell>
          <cell r="L2104" t="str">
            <v>MENSUAL</v>
          </cell>
          <cell r="M2104">
            <v>43434</v>
          </cell>
          <cell r="N2104">
            <v>39703</v>
          </cell>
          <cell r="O2104" t="str">
            <v>EXF-VIVIENDEXF. CATEGORIA E, SINDIC_CGR, IPC</v>
          </cell>
          <cell r="P2104" t="str">
            <v>VI</v>
          </cell>
          <cell r="Q2104">
            <v>142</v>
          </cell>
          <cell r="R2104" t="str">
            <v>Tunja</v>
          </cell>
          <cell r="S2104" t="str">
            <v>EXF</v>
          </cell>
        </row>
        <row r="2105">
          <cell r="A2105">
            <v>7922</v>
          </cell>
          <cell r="B2105" t="str">
            <v>Activo</v>
          </cell>
          <cell r="C2105">
            <v>67873290</v>
          </cell>
          <cell r="D2105">
            <v>1156519.94</v>
          </cell>
          <cell r="E2105">
            <v>216</v>
          </cell>
          <cell r="F2105">
            <v>120</v>
          </cell>
          <cell r="G2105">
            <v>122</v>
          </cell>
          <cell r="H2105">
            <v>28353</v>
          </cell>
          <cell r="I2105">
            <v>77015015</v>
          </cell>
          <cell r="J2105" t="str">
            <v>FU</v>
          </cell>
          <cell r="K2105" t="str">
            <v>CARLOS MARIO ARANGO MONROY</v>
          </cell>
          <cell r="L2105" t="str">
            <v>MENSUAL</v>
          </cell>
          <cell r="M2105">
            <v>43496</v>
          </cell>
          <cell r="N2105">
            <v>39721</v>
          </cell>
          <cell r="O2105" t="str">
            <v>COMPRA CATEGORIA E, SINDIC_CGR, IPC</v>
          </cell>
          <cell r="P2105" t="str">
            <v>VI</v>
          </cell>
          <cell r="Q2105">
            <v>120</v>
          </cell>
          <cell r="R2105" t="str">
            <v>Medellin</v>
          </cell>
          <cell r="S2105" t="str">
            <v>CGR</v>
          </cell>
        </row>
        <row r="2106">
          <cell r="A2106">
            <v>7913</v>
          </cell>
          <cell r="B2106" t="str">
            <v>Activo</v>
          </cell>
          <cell r="C2106">
            <v>53850030</v>
          </cell>
          <cell r="D2106">
            <v>12188363.9</v>
          </cell>
          <cell r="E2106">
            <v>216</v>
          </cell>
          <cell r="F2106">
            <v>120</v>
          </cell>
          <cell r="G2106">
            <v>124</v>
          </cell>
          <cell r="H2106">
            <v>185139</v>
          </cell>
          <cell r="I2106">
            <v>12102707</v>
          </cell>
          <cell r="J2106" t="str">
            <v>PEN</v>
          </cell>
          <cell r="K2106" t="str">
            <v>SANTIAGO RUBIANO GUZMAN</v>
          </cell>
          <cell r="L2106" t="str">
            <v>MENSUAL</v>
          </cell>
          <cell r="M2106">
            <v>43465</v>
          </cell>
          <cell r="N2106">
            <v>39617</v>
          </cell>
          <cell r="O2106" t="str">
            <v>COMPRA CATEGORIA E, SINDIC_CGR, IPC</v>
          </cell>
          <cell r="P2106" t="str">
            <v>VI</v>
          </cell>
          <cell r="Q2106">
            <v>120</v>
          </cell>
          <cell r="R2106" t="str">
            <v>Ibague</v>
          </cell>
          <cell r="S2106" t="str">
            <v>CGR</v>
          </cell>
        </row>
        <row r="2107">
          <cell r="A2107">
            <v>7909</v>
          </cell>
          <cell r="B2107" t="str">
            <v>Activo</v>
          </cell>
          <cell r="C2107">
            <v>53838304</v>
          </cell>
          <cell r="D2107">
            <v>10895655.76</v>
          </cell>
          <cell r="E2107">
            <v>216</v>
          </cell>
          <cell r="F2107">
            <v>120</v>
          </cell>
          <cell r="G2107">
            <v>120</v>
          </cell>
          <cell r="H2107">
            <v>161778</v>
          </cell>
          <cell r="I2107">
            <v>19235257</v>
          </cell>
          <cell r="J2107" t="str">
            <v>PEN</v>
          </cell>
          <cell r="K2107" t="str">
            <v>JULIO ENRIQUE ALARCON CANO</v>
          </cell>
          <cell r="L2107" t="str">
            <v>MENSUAL</v>
          </cell>
          <cell r="M2107">
            <v>43373</v>
          </cell>
          <cell r="N2107">
            <v>39660</v>
          </cell>
          <cell r="O2107" t="str">
            <v>COMPRA CATEGORIA E, SINDIC_CGR, IPC</v>
          </cell>
          <cell r="P2107" t="str">
            <v>VI</v>
          </cell>
          <cell r="Q2107">
            <v>120</v>
          </cell>
          <cell r="R2107" t="str">
            <v>Bogota</v>
          </cell>
          <cell r="S2107" t="str">
            <v>CGR</v>
          </cell>
        </row>
        <row r="2108">
          <cell r="A2108">
            <v>7908</v>
          </cell>
          <cell r="B2108" t="str">
            <v>Activo</v>
          </cell>
          <cell r="C2108">
            <v>53535354</v>
          </cell>
          <cell r="D2108">
            <v>23878783.48</v>
          </cell>
          <cell r="E2108">
            <v>216</v>
          </cell>
          <cell r="F2108">
            <v>120</v>
          </cell>
          <cell r="G2108">
            <v>123</v>
          </cell>
          <cell r="H2108">
            <v>351554</v>
          </cell>
          <cell r="I2108">
            <v>41724450</v>
          </cell>
          <cell r="J2108" t="str">
            <v>PEN</v>
          </cell>
          <cell r="K2108" t="str">
            <v>GLADYS MURILLO HIGUERA</v>
          </cell>
          <cell r="L2108" t="str">
            <v>MENSUAL</v>
          </cell>
          <cell r="M2108">
            <v>43465</v>
          </cell>
          <cell r="N2108">
            <v>39632</v>
          </cell>
          <cell r="O2108" t="str">
            <v>COMPRA CATEGORIA E, SINDIC_CGR, IPC</v>
          </cell>
          <cell r="P2108" t="str">
            <v>VI</v>
          </cell>
          <cell r="Q2108">
            <v>120</v>
          </cell>
          <cell r="R2108" t="str">
            <v>Tunja</v>
          </cell>
          <cell r="S2108" t="str">
            <v>CGR</v>
          </cell>
        </row>
        <row r="2109">
          <cell r="A2109">
            <v>7905</v>
          </cell>
          <cell r="B2109" t="str">
            <v>Activo</v>
          </cell>
          <cell r="C2109">
            <v>53850030</v>
          </cell>
          <cell r="D2109">
            <v>23540856.93</v>
          </cell>
          <cell r="E2109">
            <v>216</v>
          </cell>
          <cell r="F2109">
            <v>120</v>
          </cell>
          <cell r="G2109">
            <v>122</v>
          </cell>
          <cell r="H2109">
            <v>340882</v>
          </cell>
          <cell r="I2109">
            <v>60285604</v>
          </cell>
          <cell r="J2109" t="str">
            <v>PEN</v>
          </cell>
          <cell r="K2109" t="str">
            <v>EDDY SANTAMARIA CARRILLO</v>
          </cell>
          <cell r="L2109" t="str">
            <v>MENSUAL</v>
          </cell>
          <cell r="M2109">
            <v>43434</v>
          </cell>
          <cell r="N2109">
            <v>39632</v>
          </cell>
          <cell r="O2109" t="str">
            <v>COMPRA CATEGORIA E, SINDIC_CGR, IPC</v>
          </cell>
          <cell r="P2109" t="str">
            <v>VI</v>
          </cell>
          <cell r="Q2109">
            <v>120</v>
          </cell>
          <cell r="R2109" t="str">
            <v>Los Patios</v>
          </cell>
          <cell r="S2109" t="str">
            <v>CGR</v>
          </cell>
        </row>
        <row r="2110">
          <cell r="A2110">
            <v>7884</v>
          </cell>
          <cell r="B2110" t="str">
            <v>Activo</v>
          </cell>
          <cell r="C2110">
            <v>39484849</v>
          </cell>
          <cell r="D2110">
            <v>1038368.89</v>
          </cell>
          <cell r="E2110">
            <v>240</v>
          </cell>
          <cell r="F2110">
            <v>105</v>
          </cell>
          <cell r="G2110">
            <v>118</v>
          </cell>
          <cell r="H2110">
            <v>17534</v>
          </cell>
          <cell r="I2110">
            <v>51745747</v>
          </cell>
          <cell r="J2110" t="str">
            <v>FU</v>
          </cell>
          <cell r="K2110" t="str">
            <v>LIGIA ESPERANZA MATEUS ALVAREZ</v>
          </cell>
          <cell r="L2110" t="str">
            <v>MENSUAL</v>
          </cell>
          <cell r="M2110">
            <v>43465</v>
          </cell>
          <cell r="N2110">
            <v>39797</v>
          </cell>
          <cell r="O2110" t="str">
            <v>COMPRA CATEGORIA B, IPC</v>
          </cell>
          <cell r="P2110" t="str">
            <v>VI</v>
          </cell>
          <cell r="Q2110">
            <v>105</v>
          </cell>
          <cell r="R2110" t="str">
            <v>Bogota</v>
          </cell>
          <cell r="S2110" t="str">
            <v>CGR</v>
          </cell>
        </row>
        <row r="2111">
          <cell r="A2111">
            <v>7879</v>
          </cell>
          <cell r="B2111" t="str">
            <v>Activo</v>
          </cell>
          <cell r="C2111">
            <v>67676768</v>
          </cell>
          <cell r="D2111">
            <v>10621865.949999999</v>
          </cell>
          <cell r="E2111">
            <v>192</v>
          </cell>
          <cell r="F2111">
            <v>125</v>
          </cell>
          <cell r="G2111">
            <v>120</v>
          </cell>
          <cell r="H2111">
            <v>204082</v>
          </cell>
          <cell r="I2111">
            <v>5947747</v>
          </cell>
          <cell r="J2111" t="str">
            <v>XF</v>
          </cell>
          <cell r="K2111" t="str">
            <v>Jose Noel Cuestas Gaviria</v>
          </cell>
          <cell r="L2111" t="str">
            <v>MENSUAL</v>
          </cell>
          <cell r="M2111">
            <v>43373</v>
          </cell>
          <cell r="N2111">
            <v>39657</v>
          </cell>
          <cell r="O2111" t="str">
            <v>COMPRA CATEGORIA F, IPC</v>
          </cell>
          <cell r="P2111" t="str">
            <v>VI</v>
          </cell>
          <cell r="Q2111">
            <v>125</v>
          </cell>
          <cell r="R2111" t="str">
            <v>Bogota</v>
          </cell>
          <cell r="S2111" t="str">
            <v>EXF</v>
          </cell>
        </row>
        <row r="2112">
          <cell r="A2112">
            <v>7876</v>
          </cell>
          <cell r="B2112" t="str">
            <v>Activo</v>
          </cell>
          <cell r="C2112">
            <v>67873290</v>
          </cell>
          <cell r="D2112">
            <v>29281844.809999999</v>
          </cell>
          <cell r="E2112">
            <v>216</v>
          </cell>
          <cell r="F2112">
            <v>120</v>
          </cell>
          <cell r="G2112">
            <v>119</v>
          </cell>
          <cell r="H2112">
            <v>418033</v>
          </cell>
          <cell r="I2112">
            <v>64542471</v>
          </cell>
          <cell r="J2112" t="str">
            <v>PEN</v>
          </cell>
          <cell r="K2112" t="str">
            <v>BETTY MARIA GARCIA GARCIA</v>
          </cell>
          <cell r="L2112" t="str">
            <v>MENSUAL</v>
          </cell>
          <cell r="M2112">
            <v>43404</v>
          </cell>
          <cell r="N2112">
            <v>39703</v>
          </cell>
          <cell r="O2112" t="str">
            <v>COMPRA CATEGORIA E, SINDIC_CGR, IPC</v>
          </cell>
          <cell r="P2112" t="str">
            <v>VI</v>
          </cell>
          <cell r="Q2112">
            <v>120</v>
          </cell>
          <cell r="R2112" t="str">
            <v>Sincelejo</v>
          </cell>
          <cell r="S2112" t="str">
            <v>CGR</v>
          </cell>
        </row>
        <row r="2113">
          <cell r="A2113">
            <v>7833</v>
          </cell>
          <cell r="B2113" t="str">
            <v>Activo</v>
          </cell>
          <cell r="C2113">
            <v>50505051</v>
          </cell>
          <cell r="D2113">
            <v>19191163.780000001</v>
          </cell>
          <cell r="E2113">
            <v>215</v>
          </cell>
          <cell r="F2113">
            <v>142</v>
          </cell>
          <cell r="G2113">
            <v>121</v>
          </cell>
          <cell r="H2113">
            <v>320470</v>
          </cell>
          <cell r="I2113">
            <v>52699961</v>
          </cell>
          <cell r="J2113" t="str">
            <v>XF</v>
          </cell>
          <cell r="K2113" t="str">
            <v>DEYANIRA ALMANZA MORENO</v>
          </cell>
          <cell r="L2113" t="str">
            <v>MENSUAL</v>
          </cell>
          <cell r="M2113">
            <v>43465</v>
          </cell>
          <cell r="N2113">
            <v>39713</v>
          </cell>
          <cell r="O2113" t="str">
            <v>EXF-VIVIENDEXF. CATEGORIA E, SINDIC_CGR, IPC</v>
          </cell>
          <cell r="P2113" t="str">
            <v>VI</v>
          </cell>
          <cell r="Q2113">
            <v>142</v>
          </cell>
          <cell r="R2113" t="str">
            <v>Bogota</v>
          </cell>
          <cell r="S2113" t="str">
            <v>EXF</v>
          </cell>
        </row>
        <row r="2114">
          <cell r="A2114">
            <v>7824</v>
          </cell>
          <cell r="B2114" t="str">
            <v>Activo</v>
          </cell>
          <cell r="C2114">
            <v>53535354</v>
          </cell>
          <cell r="D2114">
            <v>33957364.600000001</v>
          </cell>
          <cell r="E2114">
            <v>216</v>
          </cell>
          <cell r="F2114">
            <v>142</v>
          </cell>
          <cell r="G2114">
            <v>122</v>
          </cell>
          <cell r="H2114">
            <v>558838</v>
          </cell>
          <cell r="I2114">
            <v>9725027</v>
          </cell>
          <cell r="J2114" t="str">
            <v>XF</v>
          </cell>
          <cell r="K2114" t="str">
            <v>JOSE LEONARDO DIAZ MOLINA</v>
          </cell>
          <cell r="L2114" t="str">
            <v>MENSUAL</v>
          </cell>
          <cell r="M2114">
            <v>43434</v>
          </cell>
          <cell r="N2114">
            <v>39644</v>
          </cell>
          <cell r="O2114" t="str">
            <v>EXF-VIVIENDEXF. CATEGORIA E, SINDIC_CGR, IPC</v>
          </cell>
          <cell r="P2114" t="str">
            <v>VI</v>
          </cell>
          <cell r="Q2114">
            <v>142</v>
          </cell>
          <cell r="R2114" t="str">
            <v>Bogota</v>
          </cell>
          <cell r="S2114" t="str">
            <v>EXF</v>
          </cell>
        </row>
        <row r="2115">
          <cell r="A2115">
            <v>7812</v>
          </cell>
          <cell r="B2115" t="str">
            <v>Activo</v>
          </cell>
          <cell r="C2115">
            <v>67873290</v>
          </cell>
          <cell r="D2115">
            <v>2571364.41</v>
          </cell>
          <cell r="E2115">
            <v>216</v>
          </cell>
          <cell r="F2115">
            <v>122</v>
          </cell>
          <cell r="G2115">
            <v>111</v>
          </cell>
          <cell r="H2115">
            <v>45644</v>
          </cell>
          <cell r="I2115">
            <v>11637061</v>
          </cell>
          <cell r="J2115" t="str">
            <v>FU</v>
          </cell>
          <cell r="K2115" t="str">
            <v>MILTON AMERICO MURILLO GIL</v>
          </cell>
          <cell r="L2115" t="str">
            <v>MENSUAL</v>
          </cell>
          <cell r="M2115">
            <v>43465</v>
          </cell>
          <cell r="N2115">
            <v>40024</v>
          </cell>
          <cell r="O2115" t="str">
            <v>CONSTR. CATEGORIA E, SINDIC_CGR, IPC</v>
          </cell>
          <cell r="P2115" t="str">
            <v>VI</v>
          </cell>
          <cell r="Q2115">
            <v>122</v>
          </cell>
          <cell r="R2115" t="str">
            <v>Quibdo</v>
          </cell>
          <cell r="S2115" t="str">
            <v>CGR</v>
          </cell>
        </row>
        <row r="2116">
          <cell r="A2116">
            <v>7808</v>
          </cell>
          <cell r="B2116" t="str">
            <v>Activo</v>
          </cell>
          <cell r="C2116">
            <v>53850030</v>
          </cell>
          <cell r="D2116">
            <v>7166979.54</v>
          </cell>
          <cell r="E2116">
            <v>216</v>
          </cell>
          <cell r="F2116">
            <v>139</v>
          </cell>
          <cell r="G2116">
            <v>123</v>
          </cell>
          <cell r="H2116">
            <v>128313</v>
          </cell>
          <cell r="I2116">
            <v>7175446</v>
          </cell>
          <cell r="J2116" t="str">
            <v>XF</v>
          </cell>
          <cell r="K2116" t="str">
            <v>RICARDO BENJAMÍN GRANADOS BECERRA</v>
          </cell>
          <cell r="L2116" t="str">
            <v>MENSUAL</v>
          </cell>
          <cell r="M2116">
            <v>43434</v>
          </cell>
          <cell r="N2116">
            <v>39622</v>
          </cell>
          <cell r="O2116" t="str">
            <v>EX-FUNCIONARIO CATEGORIA E</v>
          </cell>
          <cell r="P2116" t="str">
            <v>VI</v>
          </cell>
          <cell r="Q2116">
            <v>139</v>
          </cell>
          <cell r="R2116" t="str">
            <v>Chiquinquira</v>
          </cell>
          <cell r="S2116" t="str">
            <v>EXF</v>
          </cell>
        </row>
        <row r="2117">
          <cell r="A2117">
            <v>7715</v>
          </cell>
          <cell r="B2117" t="str">
            <v>Activo</v>
          </cell>
          <cell r="C2117">
            <v>67873290</v>
          </cell>
          <cell r="D2117">
            <v>17754521.989999998</v>
          </cell>
          <cell r="E2117">
            <v>216</v>
          </cell>
          <cell r="F2117">
            <v>142</v>
          </cell>
          <cell r="G2117">
            <v>123</v>
          </cell>
          <cell r="H2117">
            <v>300604</v>
          </cell>
          <cell r="I2117">
            <v>51943759</v>
          </cell>
          <cell r="J2117" t="str">
            <v>XF</v>
          </cell>
          <cell r="K2117" t="str">
            <v>LIDA CONSUELO HINCAPIE GUTIERREZ</v>
          </cell>
          <cell r="L2117" t="str">
            <v>MENSUAL</v>
          </cell>
          <cell r="M2117">
            <v>43465</v>
          </cell>
          <cell r="N2117">
            <v>39703</v>
          </cell>
          <cell r="O2117" t="str">
            <v>EXF-VIVIENDEXF. CATEGORIA E, SINDIC_CGR, IPC</v>
          </cell>
          <cell r="P2117" t="str">
            <v>VI</v>
          </cell>
          <cell r="Q2117">
            <v>142</v>
          </cell>
          <cell r="R2117" t="str">
            <v>Bogota</v>
          </cell>
          <cell r="S2117" t="str">
            <v>EXF</v>
          </cell>
        </row>
        <row r="2118">
          <cell r="A2118">
            <v>7695</v>
          </cell>
          <cell r="B2118" t="str">
            <v>Activo</v>
          </cell>
          <cell r="C2118">
            <v>51515152</v>
          </cell>
          <cell r="D2118">
            <v>12780691.18</v>
          </cell>
          <cell r="E2118">
            <v>216</v>
          </cell>
          <cell r="F2118">
            <v>142</v>
          </cell>
          <cell r="G2118">
            <v>120</v>
          </cell>
          <cell r="H2118">
            <v>211585</v>
          </cell>
          <cell r="I2118">
            <v>10542179</v>
          </cell>
          <cell r="J2118" t="str">
            <v>XF</v>
          </cell>
          <cell r="K2118" t="str">
            <v>ANDRES JOSE ARBOLEDA LOPEZ</v>
          </cell>
          <cell r="L2118" t="str">
            <v>MENSUAL</v>
          </cell>
          <cell r="M2118">
            <v>43465</v>
          </cell>
          <cell r="N2118">
            <v>39729</v>
          </cell>
          <cell r="O2118" t="str">
            <v>EXF-VIVIENDEXF. CATEGORIA E, SINDIC_CGR, IPC</v>
          </cell>
          <cell r="P2118" t="str">
            <v>VI</v>
          </cell>
          <cell r="Q2118">
            <v>142</v>
          </cell>
          <cell r="R2118" t="str">
            <v>Armenia</v>
          </cell>
          <cell r="S2118" t="str">
            <v>EXF</v>
          </cell>
        </row>
        <row r="2119">
          <cell r="A2119">
            <v>7690</v>
          </cell>
          <cell r="B2119" t="str">
            <v>Activo</v>
          </cell>
          <cell r="C2119">
            <v>67676768</v>
          </cell>
          <cell r="D2119">
            <v>606314.65</v>
          </cell>
          <cell r="E2119">
            <v>216</v>
          </cell>
          <cell r="F2119">
            <v>120</v>
          </cell>
          <cell r="G2119">
            <v>122</v>
          </cell>
          <cell r="H2119">
            <v>20513</v>
          </cell>
          <cell r="I2119">
            <v>79568070</v>
          </cell>
          <cell r="J2119" t="str">
            <v>FU</v>
          </cell>
          <cell r="K2119" t="str">
            <v>YAYR VLADIMIR DAZA QUINTERO</v>
          </cell>
          <cell r="L2119" t="str">
            <v>MENSUAL</v>
          </cell>
          <cell r="M2119">
            <v>43496</v>
          </cell>
          <cell r="N2119">
            <v>39703</v>
          </cell>
          <cell r="O2119" t="str">
            <v>COMPRA CATEGORIA E, SINDIC_CGR, IPC</v>
          </cell>
          <cell r="P2119" t="str">
            <v>VI</v>
          </cell>
          <cell r="Q2119">
            <v>120</v>
          </cell>
          <cell r="R2119" t="str">
            <v>Bogota</v>
          </cell>
          <cell r="S2119" t="str">
            <v>CGR</v>
          </cell>
        </row>
        <row r="2120">
          <cell r="A2120">
            <v>7689</v>
          </cell>
          <cell r="B2120" t="str">
            <v>Activo</v>
          </cell>
          <cell r="C2120">
            <v>67873290</v>
          </cell>
          <cell r="D2120">
            <v>1212611.33</v>
          </cell>
          <cell r="E2120">
            <v>216</v>
          </cell>
          <cell r="F2120">
            <v>120</v>
          </cell>
          <cell r="G2120">
            <v>121</v>
          </cell>
          <cell r="H2120">
            <v>29016</v>
          </cell>
          <cell r="I2120">
            <v>59828393</v>
          </cell>
          <cell r="J2120" t="str">
            <v>FU</v>
          </cell>
          <cell r="K2120" t="str">
            <v>SANDRA PATRICIA CAICEDO RAMOS</v>
          </cell>
          <cell r="L2120" t="str">
            <v>MENSUAL</v>
          </cell>
          <cell r="M2120">
            <v>43465</v>
          </cell>
          <cell r="N2120">
            <v>39703</v>
          </cell>
          <cell r="O2120" t="str">
            <v>COMPRA CATEGORIA E, SINDIC_CGR, IPC</v>
          </cell>
          <cell r="P2120" t="str">
            <v>VI</v>
          </cell>
          <cell r="Q2120">
            <v>120</v>
          </cell>
          <cell r="R2120" t="str">
            <v>Pasto</v>
          </cell>
          <cell r="S2120" t="str">
            <v>CGR</v>
          </cell>
        </row>
        <row r="2121">
          <cell r="A2121">
            <v>7683</v>
          </cell>
          <cell r="B2121" t="str">
            <v>Activo</v>
          </cell>
          <cell r="C2121">
            <v>53850030</v>
          </cell>
          <cell r="D2121">
            <v>4235720.3</v>
          </cell>
          <cell r="E2121">
            <v>216</v>
          </cell>
          <cell r="F2121">
            <v>142</v>
          </cell>
          <cell r="G2121">
            <v>122</v>
          </cell>
          <cell r="H2121">
            <v>77903</v>
          </cell>
          <cell r="I2121">
            <v>64579232</v>
          </cell>
          <cell r="J2121" t="str">
            <v>XF</v>
          </cell>
          <cell r="K2121" t="str">
            <v>LIZ MERCEDES CASALINS WILCHES</v>
          </cell>
          <cell r="L2121" t="str">
            <v>MENSUAL</v>
          </cell>
          <cell r="M2121">
            <v>43434</v>
          </cell>
          <cell r="N2121">
            <v>39632</v>
          </cell>
          <cell r="O2121" t="str">
            <v>EXF-VIVIENDEXF. CATEGORIA E, SINDIC_CGR, IPC</v>
          </cell>
          <cell r="P2121" t="str">
            <v>VI</v>
          </cell>
          <cell r="Q2121">
            <v>142</v>
          </cell>
          <cell r="R2121" t="str">
            <v>Sincelejo</v>
          </cell>
          <cell r="S2121" t="str">
            <v>EXF</v>
          </cell>
        </row>
        <row r="2122">
          <cell r="A2122">
            <v>7669</v>
          </cell>
          <cell r="B2122" t="str">
            <v>Activo</v>
          </cell>
          <cell r="C2122">
            <v>53850030</v>
          </cell>
          <cell r="D2122">
            <v>21688739.210000001</v>
          </cell>
          <cell r="E2122">
            <v>216</v>
          </cell>
          <cell r="F2122">
            <v>142</v>
          </cell>
          <cell r="G2122">
            <v>116</v>
          </cell>
          <cell r="H2122">
            <v>346744</v>
          </cell>
          <cell r="I2122">
            <v>51915724</v>
          </cell>
          <cell r="J2122" t="str">
            <v>XF</v>
          </cell>
          <cell r="K2122" t="str">
            <v>ASTRID VICTORIA ALAYÓN MORA</v>
          </cell>
          <cell r="L2122" t="str">
            <v>MENSUAL</v>
          </cell>
          <cell r="M2122">
            <v>43404</v>
          </cell>
          <cell r="N2122">
            <v>39811</v>
          </cell>
          <cell r="O2122" t="str">
            <v>EXF-VIVIENDEXF. CATEGORIA E, SINDIC_CGR, IPC</v>
          </cell>
          <cell r="P2122" t="str">
            <v>VI</v>
          </cell>
          <cell r="Q2122">
            <v>142</v>
          </cell>
          <cell r="R2122" t="str">
            <v>Bogota</v>
          </cell>
          <cell r="S2122" t="str">
            <v>EXF</v>
          </cell>
        </row>
        <row r="2123">
          <cell r="A2123">
            <v>7666</v>
          </cell>
          <cell r="B2123" t="str">
            <v>Activo</v>
          </cell>
          <cell r="C2123">
            <v>51923090</v>
          </cell>
          <cell r="D2123">
            <v>12574736.689999999</v>
          </cell>
          <cell r="E2123">
            <v>216</v>
          </cell>
          <cell r="F2123">
            <v>120</v>
          </cell>
          <cell r="G2123">
            <v>106</v>
          </cell>
          <cell r="H2123">
            <v>168564</v>
          </cell>
          <cell r="I2123">
            <v>19148859</v>
          </cell>
          <cell r="J2123" t="str">
            <v>PEN</v>
          </cell>
          <cell r="K2123" t="str">
            <v>LUIS D-ACHIARDY FORERO</v>
          </cell>
          <cell r="L2123" t="str">
            <v>MENSUAL</v>
          </cell>
          <cell r="M2123">
            <v>43100</v>
          </cell>
          <cell r="N2123">
            <v>39797</v>
          </cell>
          <cell r="O2123" t="str">
            <v>COMPRA CATEGORIA E, SINDIC_CGR, IPC</v>
          </cell>
          <cell r="P2123" t="str">
            <v>VI</v>
          </cell>
          <cell r="Q2123">
            <v>120</v>
          </cell>
          <cell r="R2123" t="str">
            <v>Villavicencio</v>
          </cell>
          <cell r="S2123" t="str">
            <v>CGR</v>
          </cell>
        </row>
        <row r="2124">
          <cell r="A2124">
            <v>7434</v>
          </cell>
          <cell r="B2124" t="str">
            <v>Activo</v>
          </cell>
          <cell r="C2124">
            <v>50950920</v>
          </cell>
          <cell r="D2124">
            <v>1491561.83</v>
          </cell>
          <cell r="E2124">
            <v>216</v>
          </cell>
          <cell r="F2124">
            <v>120</v>
          </cell>
          <cell r="G2124">
            <v>130</v>
          </cell>
          <cell r="H2124">
            <v>31569</v>
          </cell>
          <cell r="I2124">
            <v>12965436</v>
          </cell>
          <cell r="J2124" t="str">
            <v>PEN</v>
          </cell>
          <cell r="K2124" t="str">
            <v>CARLOS F CABRERA ZAMBRANO</v>
          </cell>
          <cell r="L2124" t="str">
            <v>MENSUAL</v>
          </cell>
          <cell r="M2124">
            <v>43465</v>
          </cell>
          <cell r="N2124">
            <v>39444</v>
          </cell>
          <cell r="O2124" t="str">
            <v>COMPRA CATEGORIA E, SINDIC_CGR, IPC</v>
          </cell>
          <cell r="P2124" t="str">
            <v>VI</v>
          </cell>
          <cell r="Q2124">
            <v>120</v>
          </cell>
          <cell r="R2124" t="str">
            <v>Pasto</v>
          </cell>
          <cell r="S2124" t="str">
            <v>CGR</v>
          </cell>
        </row>
        <row r="2125">
          <cell r="A2125">
            <v>7358</v>
          </cell>
          <cell r="B2125" t="str">
            <v>Activo</v>
          </cell>
          <cell r="C2125">
            <v>50505050</v>
          </cell>
          <cell r="D2125">
            <v>21019603.780000001</v>
          </cell>
          <cell r="E2125">
            <v>216</v>
          </cell>
          <cell r="F2125">
            <v>120</v>
          </cell>
          <cell r="G2125">
            <v>131</v>
          </cell>
          <cell r="H2125">
            <v>330089</v>
          </cell>
          <cell r="I2125">
            <v>19227387</v>
          </cell>
          <cell r="J2125" t="str">
            <v>PEN</v>
          </cell>
          <cell r="K2125" t="str">
            <v>ALIRIO PINEDA ROJAS</v>
          </cell>
          <cell r="L2125" t="str">
            <v>MENSUAL</v>
          </cell>
          <cell r="M2125">
            <v>43404</v>
          </cell>
          <cell r="N2125">
            <v>39343</v>
          </cell>
          <cell r="O2125" t="str">
            <v>COMPRA CATEGORIA E, SINDIC_CGR, IPC</v>
          </cell>
          <cell r="P2125" t="str">
            <v>VI</v>
          </cell>
          <cell r="Q2125">
            <v>120</v>
          </cell>
          <cell r="R2125" t="str">
            <v>Bogota</v>
          </cell>
          <cell r="S2125" t="str">
            <v>CGR</v>
          </cell>
        </row>
        <row r="2126">
          <cell r="A2126">
            <v>7357</v>
          </cell>
          <cell r="B2126" t="str">
            <v>Activo</v>
          </cell>
          <cell r="C2126">
            <v>50950920</v>
          </cell>
          <cell r="D2126">
            <v>20248822.870000001</v>
          </cell>
          <cell r="E2126">
            <v>216</v>
          </cell>
          <cell r="F2126">
            <v>120</v>
          </cell>
          <cell r="G2126">
            <v>125</v>
          </cell>
          <cell r="H2126">
            <v>303003</v>
          </cell>
          <cell r="I2126">
            <v>41684722</v>
          </cell>
          <cell r="J2126" t="str">
            <v>XF</v>
          </cell>
          <cell r="K2126" t="str">
            <v>LIDA RUTH BERNAL CARDENAS</v>
          </cell>
          <cell r="L2126" t="str">
            <v>MENSUAL</v>
          </cell>
          <cell r="M2126">
            <v>43465</v>
          </cell>
          <cell r="N2126">
            <v>39395</v>
          </cell>
          <cell r="O2126" t="str">
            <v>COMPRA CATEGORIA E, SINDIC_CGR, IPC</v>
          </cell>
          <cell r="P2126" t="str">
            <v>VI</v>
          </cell>
          <cell r="Q2126">
            <v>120</v>
          </cell>
          <cell r="R2126" t="str">
            <v>Bogota</v>
          </cell>
          <cell r="S2126" t="str">
            <v>EXF</v>
          </cell>
        </row>
        <row r="2127">
          <cell r="A2127">
            <v>7344</v>
          </cell>
          <cell r="B2127" t="str">
            <v>Activo</v>
          </cell>
          <cell r="C2127">
            <v>37360040</v>
          </cell>
          <cell r="D2127">
            <v>11558252.76</v>
          </cell>
          <cell r="E2127">
            <v>240</v>
          </cell>
          <cell r="F2127">
            <v>105</v>
          </cell>
          <cell r="G2127">
            <v>133</v>
          </cell>
          <cell r="H2127">
            <v>137643</v>
          </cell>
          <cell r="I2127">
            <v>64541668</v>
          </cell>
          <cell r="J2127" t="str">
            <v>PEN</v>
          </cell>
          <cell r="K2127" t="str">
            <v xml:space="preserve">POLICARPA ROSA ARRIETA MENCO </v>
          </cell>
          <cell r="L2127" t="str">
            <v>MENSUAL</v>
          </cell>
          <cell r="M2127">
            <v>43465</v>
          </cell>
          <cell r="N2127">
            <v>39353</v>
          </cell>
          <cell r="O2127" t="str">
            <v>COMPRA CATEGORIA B, IPC</v>
          </cell>
          <cell r="P2127" t="str">
            <v>VI</v>
          </cell>
          <cell r="Q2127">
            <v>105</v>
          </cell>
          <cell r="R2127" t="str">
            <v>Bogota</v>
          </cell>
          <cell r="S2127" t="str">
            <v>CGR</v>
          </cell>
        </row>
        <row r="2128">
          <cell r="A2128">
            <v>7321</v>
          </cell>
          <cell r="B2128" t="str">
            <v>Activo</v>
          </cell>
          <cell r="C2128">
            <v>50950920</v>
          </cell>
          <cell r="D2128">
            <v>21932473.34</v>
          </cell>
          <cell r="E2128">
            <v>216</v>
          </cell>
          <cell r="F2128">
            <v>120</v>
          </cell>
          <cell r="G2128">
            <v>131</v>
          </cell>
          <cell r="H2128">
            <v>344316</v>
          </cell>
          <cell r="I2128">
            <v>19221554</v>
          </cell>
          <cell r="J2128" t="str">
            <v>PEN</v>
          </cell>
          <cell r="K2128" t="str">
            <v>GABRIEL ARMANDO HERRERA SUAREZ</v>
          </cell>
          <cell r="L2128" t="str">
            <v>MENSUAL</v>
          </cell>
          <cell r="M2128">
            <v>43434</v>
          </cell>
          <cell r="N2128">
            <v>39360</v>
          </cell>
          <cell r="O2128" t="str">
            <v>COMPRA CATEGORIA E, SINDIC_CGR, IPC</v>
          </cell>
          <cell r="P2128" t="str">
            <v>VI</v>
          </cell>
          <cell r="Q2128">
            <v>120</v>
          </cell>
          <cell r="R2128" t="str">
            <v>Bogota</v>
          </cell>
          <cell r="S2128" t="str">
            <v>CGR</v>
          </cell>
        </row>
        <row r="2129">
          <cell r="A2129">
            <v>7310</v>
          </cell>
          <cell r="B2129" t="str">
            <v>Activo</v>
          </cell>
          <cell r="C2129">
            <v>37360047</v>
          </cell>
          <cell r="D2129">
            <v>8002855.6500000004</v>
          </cell>
          <cell r="E2129">
            <v>216</v>
          </cell>
          <cell r="F2129">
            <v>105</v>
          </cell>
          <cell r="G2129">
            <v>130</v>
          </cell>
          <cell r="H2129">
            <v>115343</v>
          </cell>
          <cell r="I2129">
            <v>24525962</v>
          </cell>
          <cell r="J2129" t="str">
            <v>PEN</v>
          </cell>
          <cell r="K2129" t="str">
            <v>Maria solelva londoño de ramirez</v>
          </cell>
          <cell r="L2129" t="str">
            <v>MENSUAL</v>
          </cell>
          <cell r="M2129">
            <v>43465</v>
          </cell>
          <cell r="N2129">
            <v>39444</v>
          </cell>
          <cell r="O2129" t="str">
            <v>COMPRA CATEGORIA B, IPC</v>
          </cell>
          <cell r="P2129" t="str">
            <v>VI</v>
          </cell>
          <cell r="Q2129">
            <v>105</v>
          </cell>
          <cell r="R2129" t="str">
            <v>Bojaca</v>
          </cell>
          <cell r="S2129" t="str">
            <v>CGR</v>
          </cell>
        </row>
        <row r="2130">
          <cell r="A2130">
            <v>7296</v>
          </cell>
          <cell r="B2130" t="str">
            <v>Activo</v>
          </cell>
          <cell r="C2130">
            <v>46464467</v>
          </cell>
          <cell r="D2130">
            <v>14399815.949999999</v>
          </cell>
          <cell r="E2130">
            <v>216</v>
          </cell>
          <cell r="F2130">
            <v>120</v>
          </cell>
          <cell r="G2130">
            <v>132</v>
          </cell>
          <cell r="H2130">
            <v>236272</v>
          </cell>
          <cell r="I2130">
            <v>28424319</v>
          </cell>
          <cell r="J2130" t="str">
            <v>PEN</v>
          </cell>
          <cell r="K2130" t="str">
            <v>LILIA AMPARO ANGARITA VILLARREAL</v>
          </cell>
          <cell r="L2130" t="str">
            <v>MENSUAL</v>
          </cell>
          <cell r="M2130">
            <v>43465</v>
          </cell>
          <cell r="N2130">
            <v>39360</v>
          </cell>
          <cell r="O2130" t="str">
            <v>COMPRA CATEGORIA E, SINDIC_CGR, IPC</v>
          </cell>
          <cell r="P2130" t="str">
            <v>VI</v>
          </cell>
          <cell r="Q2130">
            <v>120</v>
          </cell>
          <cell r="R2130" t="str">
            <v>Suba</v>
          </cell>
          <cell r="S2130" t="str">
            <v>CGR</v>
          </cell>
        </row>
        <row r="2131">
          <cell r="A2131">
            <v>7283</v>
          </cell>
          <cell r="B2131" t="str">
            <v>Activo</v>
          </cell>
          <cell r="C2131">
            <v>28999074</v>
          </cell>
          <cell r="D2131">
            <v>6923050.6699999999</v>
          </cell>
          <cell r="E2131">
            <v>240</v>
          </cell>
          <cell r="F2131">
            <v>100</v>
          </cell>
          <cell r="G2131">
            <v>133</v>
          </cell>
          <cell r="H2131">
            <v>80026</v>
          </cell>
          <cell r="I2131">
            <v>41510840</v>
          </cell>
          <cell r="J2131" t="str">
            <v>PEN</v>
          </cell>
          <cell r="K2131" t="str">
            <v xml:space="preserve">MARIA CENOBIA PERILLA MARTINEZ </v>
          </cell>
          <cell r="L2131" t="str">
            <v>MENSUAL</v>
          </cell>
          <cell r="M2131">
            <v>43496</v>
          </cell>
          <cell r="N2131">
            <v>39412</v>
          </cell>
          <cell r="O2131" t="str">
            <v>COMPRA CATEGORIA A, IPC</v>
          </cell>
          <cell r="P2131" t="str">
            <v>VI</v>
          </cell>
          <cell r="Q2131">
            <v>100</v>
          </cell>
          <cell r="R2131" t="str">
            <v>Bogota</v>
          </cell>
          <cell r="S2131" t="str">
            <v>CGR</v>
          </cell>
        </row>
        <row r="2132">
          <cell r="A2132">
            <v>7265</v>
          </cell>
          <cell r="B2132" t="str">
            <v>Activo</v>
          </cell>
          <cell r="C2132">
            <v>50950920</v>
          </cell>
          <cell r="D2132">
            <v>44234176.409999996</v>
          </cell>
          <cell r="E2132">
            <v>216</v>
          </cell>
          <cell r="F2132">
            <v>120</v>
          </cell>
          <cell r="G2132">
            <v>20</v>
          </cell>
          <cell r="H2132">
            <v>405506</v>
          </cell>
          <cell r="I2132">
            <v>13803687</v>
          </cell>
          <cell r="J2132" t="str">
            <v>PEN</v>
          </cell>
          <cell r="K2132" t="str">
            <v>FRANCISCO DE PAULA REY BERNAL</v>
          </cell>
          <cell r="L2132" t="str">
            <v>MENSUAL</v>
          </cell>
          <cell r="M2132">
            <v>40056</v>
          </cell>
          <cell r="N2132">
            <v>39360</v>
          </cell>
          <cell r="O2132" t="str">
            <v>COMPRA CATEGORIA E, SINDIC_CGR, IPC</v>
          </cell>
          <cell r="P2132" t="str">
            <v>VI</v>
          </cell>
          <cell r="Q2132">
            <v>120</v>
          </cell>
          <cell r="R2132" t="str">
            <v>Bogota</v>
          </cell>
          <cell r="S2132" t="str">
            <v>CGR</v>
          </cell>
        </row>
        <row r="2133">
          <cell r="A2133">
            <v>7256</v>
          </cell>
          <cell r="B2133" t="str">
            <v>Activo</v>
          </cell>
          <cell r="C2133">
            <v>32846775</v>
          </cell>
          <cell r="D2133">
            <v>3880017.72</v>
          </cell>
          <cell r="E2133">
            <v>240</v>
          </cell>
          <cell r="F2133">
            <v>100</v>
          </cell>
          <cell r="G2133">
            <v>134</v>
          </cell>
          <cell r="H2133">
            <v>48278</v>
          </cell>
          <cell r="I2133">
            <v>19251834</v>
          </cell>
          <cell r="J2133" t="str">
            <v>PEN</v>
          </cell>
          <cell r="K2133" t="str">
            <v>jaime aguacia gil</v>
          </cell>
          <cell r="L2133" t="str">
            <v>MENSUAL</v>
          </cell>
          <cell r="M2133">
            <v>43465</v>
          </cell>
          <cell r="N2133">
            <v>39318</v>
          </cell>
          <cell r="O2133" t="str">
            <v>COMPRA CATEGORIA A, IPC</v>
          </cell>
          <cell r="P2133" t="str">
            <v>VI</v>
          </cell>
          <cell r="Q2133">
            <v>100</v>
          </cell>
          <cell r="R2133" t="str">
            <v>Bogota</v>
          </cell>
          <cell r="S2133" t="str">
            <v>CGR</v>
          </cell>
        </row>
        <row r="2134">
          <cell r="A2134">
            <v>7254</v>
          </cell>
          <cell r="B2134" t="str">
            <v>Activo</v>
          </cell>
          <cell r="C2134">
            <v>32846775</v>
          </cell>
          <cell r="D2134">
            <v>11988313.1</v>
          </cell>
          <cell r="E2134">
            <v>240</v>
          </cell>
          <cell r="F2134">
            <v>100</v>
          </cell>
          <cell r="G2134">
            <v>133</v>
          </cell>
          <cell r="H2134">
            <v>138124</v>
          </cell>
          <cell r="I2134">
            <v>19184341</v>
          </cell>
          <cell r="J2134" t="str">
            <v>PEN</v>
          </cell>
          <cell r="K2134" t="str">
            <v xml:space="preserve">JOSE ANTONIO GOMEZ PADUA </v>
          </cell>
          <cell r="L2134" t="str">
            <v>MENSUAL</v>
          </cell>
          <cell r="M2134">
            <v>43465</v>
          </cell>
          <cell r="N2134">
            <v>39343</v>
          </cell>
          <cell r="O2134" t="str">
            <v>COMPRA CATEGORIA A, IPC</v>
          </cell>
          <cell r="P2134" t="str">
            <v>VI</v>
          </cell>
          <cell r="Q2134">
            <v>100</v>
          </cell>
          <cell r="R2134" t="str">
            <v>Bogota</v>
          </cell>
          <cell r="S2134" t="str">
            <v>CGR</v>
          </cell>
        </row>
        <row r="2135">
          <cell r="A2135">
            <v>7252</v>
          </cell>
          <cell r="B2135" t="str">
            <v>Activo</v>
          </cell>
          <cell r="C2135">
            <v>64219200</v>
          </cell>
          <cell r="D2135">
            <v>9872678.5299999993</v>
          </cell>
          <cell r="E2135">
            <v>216</v>
          </cell>
          <cell r="F2135">
            <v>120</v>
          </cell>
          <cell r="G2135">
            <v>132</v>
          </cell>
          <cell r="H2135">
            <v>163780</v>
          </cell>
          <cell r="I2135">
            <v>60250224</v>
          </cell>
          <cell r="J2135" t="str">
            <v>PEN</v>
          </cell>
          <cell r="K2135" t="str">
            <v>María del Socorro Rangel Alvarez</v>
          </cell>
          <cell r="L2135" t="str">
            <v>MENSUAL</v>
          </cell>
          <cell r="M2135">
            <v>43434</v>
          </cell>
          <cell r="N2135">
            <v>39343</v>
          </cell>
          <cell r="O2135" t="str">
            <v>COMPRA CATEGORIA E, SINDIC_CGR, IPC</v>
          </cell>
          <cell r="P2135" t="str">
            <v>VI</v>
          </cell>
          <cell r="Q2135">
            <v>120</v>
          </cell>
          <cell r="R2135" t="str">
            <v>Ibague</v>
          </cell>
          <cell r="S2135" t="str">
            <v>CGR</v>
          </cell>
        </row>
        <row r="2136">
          <cell r="A2136">
            <v>7231</v>
          </cell>
          <cell r="B2136" t="str">
            <v>Activo</v>
          </cell>
          <cell r="C2136">
            <v>45454546</v>
          </cell>
          <cell r="D2136">
            <v>13273363.35</v>
          </cell>
          <cell r="E2136">
            <v>216</v>
          </cell>
          <cell r="F2136">
            <v>142</v>
          </cell>
          <cell r="G2136">
            <v>130</v>
          </cell>
          <cell r="H2136">
            <v>239184</v>
          </cell>
          <cell r="I2136">
            <v>39047687</v>
          </cell>
          <cell r="J2136" t="str">
            <v>XF</v>
          </cell>
          <cell r="K2136" t="str">
            <v>ANDREA CAROLINA SOLANO GARCIA</v>
          </cell>
          <cell r="L2136" t="str">
            <v>MENSUAL</v>
          </cell>
          <cell r="M2136">
            <v>43465</v>
          </cell>
          <cell r="N2136">
            <v>39422</v>
          </cell>
          <cell r="O2136" t="str">
            <v>EXF-VIVIENDEXF. CATEGORIA E, SINDIC_CGR, IPC</v>
          </cell>
          <cell r="P2136" t="str">
            <v>VI</v>
          </cell>
          <cell r="Q2136">
            <v>142</v>
          </cell>
          <cell r="R2136" t="str">
            <v>Santa Marta</v>
          </cell>
          <cell r="S2136" t="str">
            <v>EXF</v>
          </cell>
        </row>
        <row r="2137">
          <cell r="A2137">
            <v>7212</v>
          </cell>
          <cell r="B2137" t="str">
            <v>Activo</v>
          </cell>
          <cell r="C2137">
            <v>50950920</v>
          </cell>
          <cell r="D2137">
            <v>15633664.300000001</v>
          </cell>
          <cell r="E2137">
            <v>216</v>
          </cell>
          <cell r="F2137">
            <v>142</v>
          </cell>
          <cell r="G2137">
            <v>129</v>
          </cell>
          <cell r="H2137">
            <v>276342</v>
          </cell>
          <cell r="I2137">
            <v>76305804</v>
          </cell>
          <cell r="J2137" t="str">
            <v>XF</v>
          </cell>
          <cell r="K2137" t="str">
            <v>PASTOR EMILIO CARDONA BEDOYA</v>
          </cell>
          <cell r="L2137" t="str">
            <v>MENSUAL</v>
          </cell>
          <cell r="M2137">
            <v>43496</v>
          </cell>
          <cell r="N2137">
            <v>39507</v>
          </cell>
          <cell r="O2137" t="str">
            <v>EXF-VIVIENDEXF. CATEGORIA E, SINDIC_CGR, IPC</v>
          </cell>
          <cell r="P2137" t="str">
            <v>VI</v>
          </cell>
          <cell r="Q2137">
            <v>142</v>
          </cell>
          <cell r="R2137" t="str">
            <v>Popayan</v>
          </cell>
          <cell r="S2137" t="str">
            <v>EXF</v>
          </cell>
        </row>
        <row r="2138">
          <cell r="A2138">
            <v>7208</v>
          </cell>
          <cell r="B2138" t="str">
            <v>Activo</v>
          </cell>
          <cell r="C2138">
            <v>50950920</v>
          </cell>
          <cell r="D2138">
            <v>25972987.940000001</v>
          </cell>
          <cell r="E2138">
            <v>216</v>
          </cell>
          <cell r="F2138">
            <v>120</v>
          </cell>
          <cell r="G2138">
            <v>131</v>
          </cell>
          <cell r="H2138">
            <v>407203</v>
          </cell>
          <cell r="I2138">
            <v>14987290</v>
          </cell>
          <cell r="J2138" t="str">
            <v>PEN</v>
          </cell>
          <cell r="K2138" t="str">
            <v>Miguel Angel Marquez Garces</v>
          </cell>
          <cell r="L2138" t="str">
            <v>MENSUAL</v>
          </cell>
          <cell r="M2138">
            <v>43465</v>
          </cell>
          <cell r="N2138">
            <v>39409</v>
          </cell>
          <cell r="O2138" t="str">
            <v>COMPRA CATEGORIA E, SINDIC_CGR, IPC</v>
          </cell>
          <cell r="P2138" t="str">
            <v>VI</v>
          </cell>
          <cell r="Q2138">
            <v>120</v>
          </cell>
          <cell r="R2138" t="str">
            <v>Bogota</v>
          </cell>
          <cell r="S2138" t="str">
            <v>CGR</v>
          </cell>
        </row>
        <row r="2139">
          <cell r="A2139">
            <v>7023</v>
          </cell>
          <cell r="B2139" t="str">
            <v>Activo</v>
          </cell>
          <cell r="C2139">
            <v>50950920</v>
          </cell>
          <cell r="D2139">
            <v>4319738.2</v>
          </cell>
          <cell r="E2139">
            <v>216</v>
          </cell>
          <cell r="F2139">
            <v>120</v>
          </cell>
          <cell r="G2139">
            <v>121</v>
          </cell>
          <cell r="H2139">
            <v>69778</v>
          </cell>
          <cell r="I2139">
            <v>39729530</v>
          </cell>
          <cell r="J2139" t="str">
            <v>FU</v>
          </cell>
          <cell r="K2139" t="str">
            <v>MARTHA VELÁSQUEZ ARDILA</v>
          </cell>
          <cell r="L2139" t="str">
            <v>MENSUAL</v>
          </cell>
          <cell r="M2139">
            <v>43465</v>
          </cell>
          <cell r="N2139">
            <v>39720</v>
          </cell>
          <cell r="O2139" t="str">
            <v>COMPRA CATEGORIA E, SINDIC_CGR, IPC</v>
          </cell>
          <cell r="P2139" t="str">
            <v>VI</v>
          </cell>
          <cell r="Q2139">
            <v>120</v>
          </cell>
          <cell r="R2139" t="str">
            <v>Bogota</v>
          </cell>
          <cell r="S2139" t="str">
            <v>CGR</v>
          </cell>
        </row>
        <row r="2140">
          <cell r="A2140">
            <v>6980</v>
          </cell>
          <cell r="B2140" t="str">
            <v>Activo</v>
          </cell>
          <cell r="C2140">
            <v>64219200</v>
          </cell>
          <cell r="D2140">
            <v>17738768.109999999</v>
          </cell>
          <cell r="E2140">
            <v>216</v>
          </cell>
          <cell r="F2140">
            <v>120</v>
          </cell>
          <cell r="G2140">
            <v>134</v>
          </cell>
          <cell r="H2140">
            <v>316293</v>
          </cell>
          <cell r="I2140">
            <v>8310623</v>
          </cell>
          <cell r="J2140" t="str">
            <v>PEN</v>
          </cell>
          <cell r="K2140" t="str">
            <v>CARLOS AUGUSTO YAGUNA NUÑEZ</v>
          </cell>
          <cell r="L2140" t="str">
            <v>MENSUAL</v>
          </cell>
          <cell r="M2140">
            <v>43496</v>
          </cell>
          <cell r="N2140">
            <v>39346</v>
          </cell>
          <cell r="O2140" t="str">
            <v>COMPRA CATEGORIA E, SINDIC_CGR, IPC</v>
          </cell>
          <cell r="P2140" t="str">
            <v>VI</v>
          </cell>
          <cell r="Q2140">
            <v>120</v>
          </cell>
          <cell r="R2140" t="str">
            <v>Valledupar</v>
          </cell>
          <cell r="S2140" t="str">
            <v>CGR</v>
          </cell>
        </row>
        <row r="2141">
          <cell r="A2141">
            <v>6946</v>
          </cell>
          <cell r="B2141" t="str">
            <v>Activo</v>
          </cell>
          <cell r="C2141">
            <v>27750294</v>
          </cell>
          <cell r="D2141">
            <v>651023.43999999994</v>
          </cell>
          <cell r="E2141">
            <v>240</v>
          </cell>
          <cell r="F2141">
            <v>100</v>
          </cell>
          <cell r="G2141">
            <v>131</v>
          </cell>
          <cell r="H2141">
            <v>11847</v>
          </cell>
          <cell r="I2141">
            <v>42788774</v>
          </cell>
          <cell r="J2141" t="str">
            <v>FU</v>
          </cell>
          <cell r="K2141" t="str">
            <v>Monica Maria Escobar Higuita</v>
          </cell>
          <cell r="L2141" t="str">
            <v>MENSUAL</v>
          </cell>
          <cell r="M2141">
            <v>43496</v>
          </cell>
          <cell r="N2141">
            <v>39430</v>
          </cell>
          <cell r="O2141" t="str">
            <v>COMPRA CATEGORIA A, IPC</v>
          </cell>
          <cell r="P2141" t="str">
            <v>VI</v>
          </cell>
          <cell r="Q2141">
            <v>100</v>
          </cell>
          <cell r="R2141" t="str">
            <v>Medellin</v>
          </cell>
          <cell r="S2141" t="str">
            <v>CGR</v>
          </cell>
        </row>
        <row r="2142">
          <cell r="A2142">
            <v>6932</v>
          </cell>
          <cell r="B2142" t="str">
            <v>Activo</v>
          </cell>
          <cell r="C2142">
            <v>60839232</v>
          </cell>
          <cell r="D2142">
            <v>8463230.1699999999</v>
          </cell>
          <cell r="E2142">
            <v>216</v>
          </cell>
          <cell r="F2142">
            <v>122</v>
          </cell>
          <cell r="G2142">
            <v>138</v>
          </cell>
          <cell r="H2142">
            <v>148985</v>
          </cell>
          <cell r="I2142">
            <v>13832544</v>
          </cell>
          <cell r="J2142" t="str">
            <v>PEN</v>
          </cell>
          <cell r="K2142" t="str">
            <v>MARCO ANTONIO PENA MONJE</v>
          </cell>
          <cell r="L2142" t="str">
            <v>MENSUAL</v>
          </cell>
          <cell r="M2142">
            <v>43434</v>
          </cell>
          <cell r="N2142">
            <v>39157</v>
          </cell>
          <cell r="O2142" t="str">
            <v>CONSTR. CATEGORIA E, SINDIC_CGR, IPC</v>
          </cell>
          <cell r="P2142" t="str">
            <v>VI</v>
          </cell>
          <cell r="Q2142">
            <v>122</v>
          </cell>
          <cell r="R2142" t="str">
            <v>Florencia</v>
          </cell>
          <cell r="S2142" t="str">
            <v>EXF</v>
          </cell>
        </row>
        <row r="2143">
          <cell r="A2143">
            <v>6919</v>
          </cell>
          <cell r="B2143" t="str">
            <v>Activo</v>
          </cell>
          <cell r="C2143">
            <v>48756840</v>
          </cell>
          <cell r="D2143">
            <v>20078711.789999999</v>
          </cell>
          <cell r="E2143">
            <v>216</v>
          </cell>
          <cell r="F2143">
            <v>120</v>
          </cell>
          <cell r="G2143">
            <v>135</v>
          </cell>
          <cell r="H2143">
            <v>327130</v>
          </cell>
          <cell r="I2143">
            <v>19141872</v>
          </cell>
          <cell r="J2143" t="str">
            <v>PEN</v>
          </cell>
          <cell r="K2143" t="str">
            <v xml:space="preserve">PEDRO LEON MORENO MORENO </v>
          </cell>
          <cell r="L2143" t="str">
            <v>MENSUAL</v>
          </cell>
          <cell r="M2143">
            <v>43465</v>
          </cell>
          <cell r="N2143">
            <v>39294</v>
          </cell>
          <cell r="O2143" t="str">
            <v>COMPRA CATEGORIA E, SINDIC_CGR, IPC</v>
          </cell>
          <cell r="P2143" t="str">
            <v>VI</v>
          </cell>
          <cell r="Q2143">
            <v>120</v>
          </cell>
          <cell r="R2143" t="str">
            <v>Bogota</v>
          </cell>
          <cell r="S2143" t="str">
            <v>CGR</v>
          </cell>
        </row>
        <row r="2144">
          <cell r="A2144">
            <v>6855</v>
          </cell>
          <cell r="B2144" t="str">
            <v>Activo</v>
          </cell>
          <cell r="C2144">
            <v>27750294</v>
          </cell>
          <cell r="D2144">
            <v>1626299.32</v>
          </cell>
          <cell r="E2144">
            <v>240</v>
          </cell>
          <cell r="F2144">
            <v>100</v>
          </cell>
          <cell r="G2144">
            <v>143</v>
          </cell>
          <cell r="H2144">
            <v>24243</v>
          </cell>
          <cell r="I2144">
            <v>19267159</v>
          </cell>
          <cell r="J2144" t="str">
            <v>PEN</v>
          </cell>
          <cell r="K2144" t="str">
            <v>VICTOR FABIO MORA AGUILAR</v>
          </cell>
          <cell r="L2144" t="str">
            <v>MENSUAL</v>
          </cell>
          <cell r="M2144">
            <v>43465</v>
          </cell>
          <cell r="N2144">
            <v>39030</v>
          </cell>
          <cell r="O2144" t="str">
            <v>COMPRA CATEGORIA A, IPC</v>
          </cell>
          <cell r="P2144" t="str">
            <v>VI</v>
          </cell>
          <cell r="Q2144">
            <v>100</v>
          </cell>
          <cell r="R2144" t="str">
            <v>Bogota</v>
          </cell>
          <cell r="S2144" t="str">
            <v>CGR</v>
          </cell>
        </row>
        <row r="2145">
          <cell r="A2145">
            <v>6805</v>
          </cell>
          <cell r="B2145" t="str">
            <v>Activo</v>
          </cell>
          <cell r="C2145">
            <v>37647870</v>
          </cell>
          <cell r="D2145">
            <v>15933451.539999999</v>
          </cell>
          <cell r="E2145">
            <v>240</v>
          </cell>
          <cell r="F2145">
            <v>105</v>
          </cell>
          <cell r="G2145">
            <v>148</v>
          </cell>
          <cell r="H2145">
            <v>213981</v>
          </cell>
          <cell r="I2145">
            <v>41693778</v>
          </cell>
          <cell r="J2145" t="str">
            <v>PEN</v>
          </cell>
          <cell r="K2145" t="str">
            <v>Gloria Stella Cante Pulido Cante Pulido</v>
          </cell>
          <cell r="L2145" t="str">
            <v>MENSUAL</v>
          </cell>
          <cell r="M2145">
            <v>43465</v>
          </cell>
          <cell r="N2145">
            <v>38897</v>
          </cell>
          <cell r="O2145" t="str">
            <v>COMPRA CATEGORIA B, IPC</v>
          </cell>
          <cell r="P2145" t="str">
            <v>VI</v>
          </cell>
          <cell r="Q2145">
            <v>105</v>
          </cell>
          <cell r="R2145" t="str">
            <v>Bogota</v>
          </cell>
          <cell r="S2145" t="str">
            <v>CGR</v>
          </cell>
        </row>
        <row r="2146">
          <cell r="A2146">
            <v>6802</v>
          </cell>
          <cell r="B2146" t="str">
            <v>Activo</v>
          </cell>
          <cell r="C2146">
            <v>36533615</v>
          </cell>
          <cell r="D2146">
            <v>14958989.189999999</v>
          </cell>
          <cell r="E2146">
            <v>240</v>
          </cell>
          <cell r="F2146">
            <v>105</v>
          </cell>
          <cell r="G2146">
            <v>130</v>
          </cell>
          <cell r="H2146">
            <v>174135</v>
          </cell>
          <cell r="I2146">
            <v>9042091</v>
          </cell>
          <cell r="J2146" t="str">
            <v>FU</v>
          </cell>
          <cell r="K2146" t="str">
            <v>PEDRO CELESTINO CAMARGO PATERNINA</v>
          </cell>
          <cell r="L2146" t="str">
            <v>MENSUAL</v>
          </cell>
          <cell r="M2146">
            <v>43465</v>
          </cell>
          <cell r="N2146">
            <v>39444</v>
          </cell>
          <cell r="O2146" t="str">
            <v>COMPRA CATEGORIA B, IPC</v>
          </cell>
          <cell r="P2146" t="str">
            <v>VI</v>
          </cell>
          <cell r="Q2146">
            <v>105</v>
          </cell>
          <cell r="R2146" t="str">
            <v>Bogota</v>
          </cell>
          <cell r="S2146" t="str">
            <v>EXF</v>
          </cell>
        </row>
        <row r="2147">
          <cell r="A2147">
            <v>6801</v>
          </cell>
          <cell r="B2147" t="str">
            <v>Activo</v>
          </cell>
          <cell r="C2147">
            <v>38745700</v>
          </cell>
          <cell r="D2147">
            <v>14353851.02</v>
          </cell>
          <cell r="E2147">
            <v>240</v>
          </cell>
          <cell r="F2147">
            <v>110</v>
          </cell>
          <cell r="G2147">
            <v>147</v>
          </cell>
          <cell r="H2147">
            <v>201958</v>
          </cell>
          <cell r="I2147">
            <v>52172106</v>
          </cell>
          <cell r="J2147" t="str">
            <v>XF</v>
          </cell>
          <cell r="K2147" t="str">
            <v>GLORIA MARIA DUARTE GIRALDO</v>
          </cell>
          <cell r="L2147" t="str">
            <v>MENSUAL</v>
          </cell>
          <cell r="M2147">
            <v>43496</v>
          </cell>
          <cell r="N2147">
            <v>38952</v>
          </cell>
          <cell r="O2147" t="str">
            <v>COMPRA CATEGORIA C, IPC</v>
          </cell>
          <cell r="P2147" t="str">
            <v>VI</v>
          </cell>
          <cell r="Q2147">
            <v>110</v>
          </cell>
          <cell r="R2147" t="str">
            <v>Bogota</v>
          </cell>
          <cell r="S2147" t="str">
            <v>EXF</v>
          </cell>
        </row>
        <row r="2148">
          <cell r="A2148">
            <v>6782</v>
          </cell>
          <cell r="B2148" t="str">
            <v>Activo</v>
          </cell>
          <cell r="C2148">
            <v>35751213</v>
          </cell>
          <cell r="D2148">
            <v>17090046.5</v>
          </cell>
          <cell r="E2148">
            <v>240</v>
          </cell>
          <cell r="F2148">
            <v>105</v>
          </cell>
          <cell r="G2148">
            <v>138</v>
          </cell>
          <cell r="H2148">
            <v>207733</v>
          </cell>
          <cell r="I2148">
            <v>41571218</v>
          </cell>
          <cell r="J2148" t="str">
            <v>PEN</v>
          </cell>
          <cell r="K2148" t="str">
            <v>MARIA FANNY MANRIQUE RODRIGUEZ</v>
          </cell>
          <cell r="L2148" t="str">
            <v>MENSUAL</v>
          </cell>
          <cell r="M2148">
            <v>43465</v>
          </cell>
          <cell r="N2148">
            <v>39184</v>
          </cell>
          <cell r="O2148" t="str">
            <v>COMPRA CATEGORIA B, IPC</v>
          </cell>
          <cell r="P2148" t="str">
            <v>VI</v>
          </cell>
          <cell r="Q2148">
            <v>105</v>
          </cell>
          <cell r="R2148" t="str">
            <v>Bogota</v>
          </cell>
          <cell r="S2148" t="str">
            <v>CGR</v>
          </cell>
        </row>
        <row r="2149">
          <cell r="A2149">
            <v>6768</v>
          </cell>
          <cell r="B2149" t="str">
            <v>Activo</v>
          </cell>
          <cell r="C2149">
            <v>61453770</v>
          </cell>
          <cell r="D2149">
            <v>2424350.2799999998</v>
          </cell>
          <cell r="E2149">
            <v>216</v>
          </cell>
          <cell r="F2149">
            <v>120</v>
          </cell>
          <cell r="G2149">
            <v>140</v>
          </cell>
          <cell r="H2149">
            <v>51879</v>
          </cell>
          <cell r="I2149">
            <v>41746456</v>
          </cell>
          <cell r="J2149" t="str">
            <v>PEN</v>
          </cell>
          <cell r="K2149" t="str">
            <v>rosalba zuluaga gomez</v>
          </cell>
          <cell r="L2149" t="str">
            <v>MENSUAL</v>
          </cell>
          <cell r="M2149">
            <v>43465</v>
          </cell>
          <cell r="N2149">
            <v>39141</v>
          </cell>
          <cell r="O2149" t="str">
            <v>COMPRA CATEGORIA E, SINDIC_CGR, IPC</v>
          </cell>
          <cell r="P2149" t="str">
            <v>VI</v>
          </cell>
          <cell r="Q2149">
            <v>120</v>
          </cell>
          <cell r="R2149" t="str">
            <v>Bogota</v>
          </cell>
          <cell r="S2149" t="str">
            <v>CGR</v>
          </cell>
        </row>
        <row r="2150">
          <cell r="A2150">
            <v>6694</v>
          </cell>
          <cell r="B2150" t="str">
            <v>Activo</v>
          </cell>
          <cell r="C2150">
            <v>46666667</v>
          </cell>
          <cell r="D2150">
            <v>8763570.9299999997</v>
          </cell>
          <cell r="E2150">
            <v>216</v>
          </cell>
          <cell r="F2150">
            <v>139</v>
          </cell>
          <cell r="G2150">
            <v>145</v>
          </cell>
          <cell r="H2150">
            <v>181605</v>
          </cell>
          <cell r="I2150">
            <v>52314520</v>
          </cell>
          <cell r="J2150" t="str">
            <v>XF</v>
          </cell>
          <cell r="K2150" t="str">
            <v>NINA ALEXANDRA HURTADO REY</v>
          </cell>
          <cell r="L2150" t="str">
            <v>MENSUAL</v>
          </cell>
          <cell r="M2150">
            <v>43465</v>
          </cell>
          <cell r="N2150">
            <v>38987</v>
          </cell>
          <cell r="O2150" t="str">
            <v>EX-FUNCIONARIO CATEGORIA E</v>
          </cell>
          <cell r="P2150" t="str">
            <v>VI</v>
          </cell>
          <cell r="Q2150">
            <v>139</v>
          </cell>
          <cell r="R2150" t="str">
            <v>Villavicencio</v>
          </cell>
          <cell r="S2150" t="str">
            <v>EXF</v>
          </cell>
        </row>
        <row r="2151">
          <cell r="A2151">
            <v>6687</v>
          </cell>
          <cell r="B2151" t="str">
            <v>Activo</v>
          </cell>
          <cell r="C2151">
            <v>48755568</v>
          </cell>
          <cell r="D2151">
            <v>24932267.399999999</v>
          </cell>
          <cell r="E2151">
            <v>216</v>
          </cell>
          <cell r="F2151">
            <v>142</v>
          </cell>
          <cell r="G2151">
            <v>139</v>
          </cell>
          <cell r="H2151">
            <v>467121</v>
          </cell>
          <cell r="I2151">
            <v>7702724</v>
          </cell>
          <cell r="J2151" t="str">
            <v>XF</v>
          </cell>
          <cell r="K2151" t="str">
            <v>JOSE ADOLFO GONZALEZ PEREZ</v>
          </cell>
          <cell r="L2151" t="str">
            <v>MENSUAL</v>
          </cell>
          <cell r="M2151">
            <v>43465</v>
          </cell>
          <cell r="N2151">
            <v>39157</v>
          </cell>
          <cell r="O2151" t="str">
            <v>EXF-VIVIENDEXF. CATEGORIA E, SINDIC_CGR, IPC</v>
          </cell>
          <cell r="P2151" t="str">
            <v>VI</v>
          </cell>
          <cell r="Q2151">
            <v>142</v>
          </cell>
          <cell r="R2151" t="str">
            <v>Neiva</v>
          </cell>
          <cell r="S2151" t="str">
            <v>EXF</v>
          </cell>
        </row>
        <row r="2152">
          <cell r="A2152">
            <v>6685</v>
          </cell>
          <cell r="B2152" t="str">
            <v>Activo</v>
          </cell>
          <cell r="C2152">
            <v>62916316</v>
          </cell>
          <cell r="D2152">
            <v>6247549.4500000002</v>
          </cell>
          <cell r="E2152">
            <v>192</v>
          </cell>
          <cell r="F2152">
            <v>125</v>
          </cell>
          <cell r="G2152">
            <v>146</v>
          </cell>
          <cell r="H2152">
            <v>170472</v>
          </cell>
          <cell r="I2152">
            <v>19301689</v>
          </cell>
          <cell r="J2152" t="str">
            <v>XF</v>
          </cell>
          <cell r="K2152" t="str">
            <v>ORLANDO MENESES LOMBANA</v>
          </cell>
          <cell r="L2152" t="str">
            <v>MENSUAL</v>
          </cell>
          <cell r="M2152">
            <v>43465</v>
          </cell>
          <cell r="N2152">
            <v>38951</v>
          </cell>
          <cell r="O2152" t="str">
            <v>COMPRA CATEGORIA F, IPC</v>
          </cell>
          <cell r="P2152" t="str">
            <v>VI</v>
          </cell>
          <cell r="Q2152">
            <v>125</v>
          </cell>
          <cell r="R2152" t="str">
            <v>Bogota</v>
          </cell>
          <cell r="S2152" t="str">
            <v>EXF</v>
          </cell>
        </row>
        <row r="2153">
          <cell r="A2153">
            <v>6659</v>
          </cell>
          <cell r="B2153" t="str">
            <v>Activo</v>
          </cell>
          <cell r="C2153">
            <v>48181818</v>
          </cell>
          <cell r="D2153">
            <v>20217633.52</v>
          </cell>
          <cell r="E2153">
            <v>216</v>
          </cell>
          <cell r="F2153">
            <v>142</v>
          </cell>
          <cell r="G2153">
            <v>144</v>
          </cell>
          <cell r="H2153">
            <v>397715</v>
          </cell>
          <cell r="I2153">
            <v>46667625</v>
          </cell>
          <cell r="J2153" t="str">
            <v>XF</v>
          </cell>
          <cell r="K2153" t="str">
            <v>EMMA JUDITH SALAMANCA GUAUQUE</v>
          </cell>
          <cell r="L2153" t="str">
            <v>MENSUAL</v>
          </cell>
          <cell r="M2153">
            <v>43434</v>
          </cell>
          <cell r="N2153">
            <v>38989</v>
          </cell>
          <cell r="O2153" t="str">
            <v>EXF-VIVIENDEXF. CATEGORIA E, SINDIC_CGR, IPC</v>
          </cell>
          <cell r="P2153" t="str">
            <v>VI</v>
          </cell>
          <cell r="Q2153">
            <v>142</v>
          </cell>
          <cell r="R2153" t="str">
            <v>Bogota</v>
          </cell>
          <cell r="S2153" t="str">
            <v>EXF</v>
          </cell>
        </row>
        <row r="2154">
          <cell r="A2154">
            <v>6656</v>
          </cell>
          <cell r="B2154" t="str">
            <v>Activo</v>
          </cell>
          <cell r="C2154">
            <v>48756840</v>
          </cell>
          <cell r="D2154">
            <v>1992546.25</v>
          </cell>
          <cell r="E2154">
            <v>216</v>
          </cell>
          <cell r="F2154">
            <v>120</v>
          </cell>
          <cell r="G2154">
            <v>132</v>
          </cell>
          <cell r="H2154">
            <v>39315</v>
          </cell>
          <cell r="I2154">
            <v>7444096</v>
          </cell>
          <cell r="J2154" t="str">
            <v>PEN</v>
          </cell>
          <cell r="K2154" t="str">
            <v>JAIRO RODRIGUEZ ORTEGA</v>
          </cell>
          <cell r="L2154" t="str">
            <v>MENSUAL</v>
          </cell>
          <cell r="M2154">
            <v>43465</v>
          </cell>
          <cell r="N2154">
            <v>39384</v>
          </cell>
          <cell r="O2154" t="str">
            <v>COMPRA CATEGORIA E, SINDIC_CGR, IPC</v>
          </cell>
          <cell r="P2154" t="str">
            <v>VI</v>
          </cell>
          <cell r="Q2154">
            <v>120</v>
          </cell>
          <cell r="R2154" t="str">
            <v>Barranquilla</v>
          </cell>
          <cell r="S2154" t="str">
            <v>EXF</v>
          </cell>
        </row>
        <row r="2155">
          <cell r="A2155">
            <v>6632</v>
          </cell>
          <cell r="B2155" t="str">
            <v>Activo</v>
          </cell>
          <cell r="C2155">
            <v>48756840</v>
          </cell>
          <cell r="D2155">
            <v>15241678.460000001</v>
          </cell>
          <cell r="E2155">
            <v>216</v>
          </cell>
          <cell r="F2155">
            <v>142</v>
          </cell>
          <cell r="G2155">
            <v>142</v>
          </cell>
          <cell r="H2155">
            <v>293872</v>
          </cell>
          <cell r="I2155">
            <v>30338576</v>
          </cell>
          <cell r="J2155" t="str">
            <v>XF</v>
          </cell>
          <cell r="K2155" t="str">
            <v>BEATRIZ ELENA BERMUDEZ MONCADA</v>
          </cell>
          <cell r="L2155" t="str">
            <v>MENSUAL</v>
          </cell>
          <cell r="M2155">
            <v>43465</v>
          </cell>
          <cell r="N2155">
            <v>39077</v>
          </cell>
          <cell r="O2155" t="str">
            <v>EXF-VIVIENDEXF. CATEGORIA E, SINDIC_CGR, IPC</v>
          </cell>
          <cell r="P2155" t="str">
            <v>VI</v>
          </cell>
          <cell r="Q2155">
            <v>142</v>
          </cell>
          <cell r="R2155" t="str">
            <v>Manizales</v>
          </cell>
          <cell r="S2155" t="str">
            <v>EXF</v>
          </cell>
        </row>
        <row r="2156">
          <cell r="A2156">
            <v>6531</v>
          </cell>
          <cell r="B2156" t="str">
            <v>Activo</v>
          </cell>
          <cell r="C2156">
            <v>48756840</v>
          </cell>
          <cell r="D2156">
            <v>6291861.0599999996</v>
          </cell>
          <cell r="E2156">
            <v>216</v>
          </cell>
          <cell r="F2156">
            <v>120</v>
          </cell>
          <cell r="G2156">
            <v>147</v>
          </cell>
          <cell r="H2156">
            <v>129360</v>
          </cell>
          <cell r="I2156">
            <v>41725155</v>
          </cell>
          <cell r="J2156" t="str">
            <v>PEN</v>
          </cell>
          <cell r="K2156" t="str">
            <v>Flor Angela Valderrama Garcia</v>
          </cell>
          <cell r="L2156" t="str">
            <v>MENSUAL</v>
          </cell>
          <cell r="M2156">
            <v>43465</v>
          </cell>
          <cell r="N2156">
            <v>38924</v>
          </cell>
          <cell r="O2156" t="str">
            <v>COMPRA CATEGORIA E, SINDIC_CGR, IPC</v>
          </cell>
          <cell r="P2156" t="str">
            <v>VI</v>
          </cell>
          <cell r="Q2156">
            <v>120</v>
          </cell>
          <cell r="R2156" t="str">
            <v>Bogota</v>
          </cell>
          <cell r="S2156" t="str">
            <v>CGR</v>
          </cell>
        </row>
        <row r="2157">
          <cell r="A2157">
            <v>6496</v>
          </cell>
          <cell r="B2157" t="str">
            <v>Activo</v>
          </cell>
          <cell r="C2157">
            <v>44868687</v>
          </cell>
          <cell r="D2157">
            <v>4309672.71</v>
          </cell>
          <cell r="E2157">
            <v>216</v>
          </cell>
          <cell r="F2157">
            <v>120</v>
          </cell>
          <cell r="G2157">
            <v>142</v>
          </cell>
          <cell r="H2157">
            <v>81539</v>
          </cell>
          <cell r="I2157">
            <v>19214618</v>
          </cell>
          <cell r="J2157" t="str">
            <v>PEN</v>
          </cell>
          <cell r="K2157" t="str">
            <v>VICTOR HENRY URREGO</v>
          </cell>
          <cell r="L2157" t="str">
            <v>MENSUAL</v>
          </cell>
          <cell r="M2157">
            <v>43465</v>
          </cell>
          <cell r="N2157">
            <v>39077</v>
          </cell>
          <cell r="O2157" t="str">
            <v>COMPRA CATEGORIA E, SINDIC_CGR, IPC</v>
          </cell>
          <cell r="P2157" t="str">
            <v>VI</v>
          </cell>
          <cell r="Q2157">
            <v>120</v>
          </cell>
          <cell r="R2157" t="str">
            <v>Bogota</v>
          </cell>
          <cell r="S2157" t="str">
            <v>CGR</v>
          </cell>
        </row>
        <row r="2158">
          <cell r="A2158">
            <v>6215</v>
          </cell>
          <cell r="B2158" t="str">
            <v>Activo</v>
          </cell>
          <cell r="C2158">
            <v>55349592</v>
          </cell>
          <cell r="D2158">
            <v>11222588.6</v>
          </cell>
          <cell r="E2158">
            <v>192</v>
          </cell>
          <cell r="F2158">
            <v>149</v>
          </cell>
          <cell r="G2158">
            <v>150</v>
          </cell>
          <cell r="H2158">
            <v>343421</v>
          </cell>
          <cell r="I2158">
            <v>39705957</v>
          </cell>
          <cell r="J2158" t="str">
            <v>XF</v>
          </cell>
          <cell r="K2158" t="str">
            <v>Maria Cristina Muñoz Hernandez</v>
          </cell>
          <cell r="L2158" t="str">
            <v>MENSUAL</v>
          </cell>
          <cell r="M2158">
            <v>43434</v>
          </cell>
          <cell r="N2158">
            <v>38778</v>
          </cell>
          <cell r="O2158" t="str">
            <v>EXFUNCIONARIO COMPRA CATEGORIA F, IPC</v>
          </cell>
          <cell r="P2158" t="str">
            <v>VI</v>
          </cell>
          <cell r="Q2158">
            <v>149</v>
          </cell>
          <cell r="R2158" t="str">
            <v>Gachala</v>
          </cell>
          <cell r="S2158" t="str">
            <v>EXF</v>
          </cell>
        </row>
        <row r="2159">
          <cell r="A2159">
            <v>6151</v>
          </cell>
          <cell r="B2159" t="str">
            <v>Activo</v>
          </cell>
          <cell r="C2159">
            <v>32273694</v>
          </cell>
          <cell r="D2159">
            <v>9107066.6799999997</v>
          </cell>
          <cell r="E2159">
            <v>240</v>
          </cell>
          <cell r="F2159">
            <v>105</v>
          </cell>
          <cell r="G2159">
            <v>155</v>
          </cell>
          <cell r="H2159">
            <v>130782</v>
          </cell>
          <cell r="I2159">
            <v>79950230</v>
          </cell>
          <cell r="J2159" t="str">
            <v>XF</v>
          </cell>
          <cell r="K2159" t="str">
            <v>JORGE MARIO MIRANDA HOLGUIN</v>
          </cell>
          <cell r="L2159" t="str">
            <v>MENSUAL</v>
          </cell>
          <cell r="M2159">
            <v>43434</v>
          </cell>
          <cell r="N2159">
            <v>38631</v>
          </cell>
          <cell r="O2159" t="str">
            <v>COMPRA CATEGORIA B, IPC</v>
          </cell>
          <cell r="P2159" t="str">
            <v>VI</v>
          </cell>
          <cell r="Q2159">
            <v>105</v>
          </cell>
          <cell r="R2159" t="str">
            <v>Bogota</v>
          </cell>
          <cell r="S2159" t="str">
            <v>EXF</v>
          </cell>
        </row>
        <row r="2160">
          <cell r="A2160">
            <v>6149</v>
          </cell>
          <cell r="B2160" t="str">
            <v>Activo</v>
          </cell>
          <cell r="C2160">
            <v>44014260</v>
          </cell>
          <cell r="D2160">
            <v>17955287.18</v>
          </cell>
          <cell r="E2160">
            <v>216</v>
          </cell>
          <cell r="F2160">
            <v>142</v>
          </cell>
          <cell r="G2160">
            <v>148</v>
          </cell>
          <cell r="H2160">
            <v>367667</v>
          </cell>
          <cell r="I2160">
            <v>32763211</v>
          </cell>
          <cell r="J2160" t="str">
            <v>XF</v>
          </cell>
          <cell r="K2160" t="str">
            <v xml:space="preserve">MONICA A HENRIQUEZ ESCOBAR </v>
          </cell>
          <cell r="L2160" t="str">
            <v>MENSUAL</v>
          </cell>
          <cell r="M2160">
            <v>43281</v>
          </cell>
          <cell r="N2160">
            <v>38715</v>
          </cell>
          <cell r="O2160" t="str">
            <v>EXF-VIVIENDEXF. CATEGORIA E, SINDIC_CGR, IPC</v>
          </cell>
          <cell r="P2160" t="str">
            <v>VI</v>
          </cell>
          <cell r="Q2160">
            <v>142</v>
          </cell>
          <cell r="R2160" t="str">
            <v>Barranquilla</v>
          </cell>
          <cell r="S2160" t="str">
            <v>EXF</v>
          </cell>
        </row>
        <row r="2161">
          <cell r="A2161">
            <v>6102</v>
          </cell>
          <cell r="B2161" t="str">
            <v>Activo</v>
          </cell>
          <cell r="C2161">
            <v>39781675</v>
          </cell>
          <cell r="D2161">
            <v>4329598.2</v>
          </cell>
          <cell r="E2161">
            <v>216</v>
          </cell>
          <cell r="F2161">
            <v>121</v>
          </cell>
          <cell r="G2161">
            <v>157</v>
          </cell>
          <cell r="H2161">
            <v>95328</v>
          </cell>
          <cell r="I2161">
            <v>36157477</v>
          </cell>
          <cell r="J2161" t="str">
            <v>PEN</v>
          </cell>
          <cell r="K2161" t="str">
            <v>LUZ STELLA ACOSTA PASTRANA</v>
          </cell>
          <cell r="L2161" t="str">
            <v>MENSUAL</v>
          </cell>
          <cell r="M2161">
            <v>43465</v>
          </cell>
          <cell r="N2161">
            <v>38623</v>
          </cell>
          <cell r="O2161" t="str">
            <v>LIBERACION CATEGORIA E, SINDIC_CGR, IPC</v>
          </cell>
          <cell r="P2161" t="str">
            <v>VI</v>
          </cell>
          <cell r="Q2161">
            <v>121</v>
          </cell>
          <cell r="R2161" t="str">
            <v>Bogota</v>
          </cell>
          <cell r="S2161" t="str">
            <v>CGR</v>
          </cell>
        </row>
        <row r="2162">
          <cell r="A2162">
            <v>6059</v>
          </cell>
          <cell r="B2162" t="str">
            <v>Activo</v>
          </cell>
          <cell r="C2162">
            <v>32979987</v>
          </cell>
          <cell r="D2162">
            <v>9988847.4600000009</v>
          </cell>
          <cell r="E2162">
            <v>240</v>
          </cell>
          <cell r="F2162">
            <v>136</v>
          </cell>
          <cell r="G2162">
            <v>154</v>
          </cell>
          <cell r="H2162">
            <v>158953</v>
          </cell>
          <cell r="I2162">
            <v>52029160</v>
          </cell>
          <cell r="J2162" t="str">
            <v>XF</v>
          </cell>
          <cell r="K2162" t="str">
            <v>LILIANA LUGO OVALLE</v>
          </cell>
          <cell r="L2162" t="str">
            <v>MENSUAL</v>
          </cell>
          <cell r="M2162">
            <v>43434</v>
          </cell>
          <cell r="N2162">
            <v>38665</v>
          </cell>
          <cell r="O2162" t="str">
            <v>EX-FUNCIONARIO CATEGORIA B</v>
          </cell>
          <cell r="P2162" t="str">
            <v>VI</v>
          </cell>
          <cell r="Q2162">
            <v>136</v>
          </cell>
          <cell r="R2162" t="str">
            <v>Bogota</v>
          </cell>
          <cell r="S2162" t="str">
            <v>EXF</v>
          </cell>
        </row>
        <row r="2163">
          <cell r="A2163">
            <v>6053</v>
          </cell>
          <cell r="B2163" t="str">
            <v>Activo</v>
          </cell>
          <cell r="C2163">
            <v>28374879</v>
          </cell>
          <cell r="D2163">
            <v>6547981.6299999999</v>
          </cell>
          <cell r="E2163">
            <v>240</v>
          </cell>
          <cell r="F2163">
            <v>100</v>
          </cell>
          <cell r="G2163">
            <v>156</v>
          </cell>
          <cell r="H2163">
            <v>92833</v>
          </cell>
          <cell r="I2163">
            <v>10135056</v>
          </cell>
          <cell r="J2163" t="str">
            <v>XF</v>
          </cell>
          <cell r="K2163" t="str">
            <v>Luis Fernando Gomez Arias</v>
          </cell>
          <cell r="L2163" t="str">
            <v>MENSUAL</v>
          </cell>
          <cell r="M2163">
            <v>43465</v>
          </cell>
          <cell r="N2163">
            <v>37473</v>
          </cell>
          <cell r="O2163" t="str">
            <v>COMPRA CATEGORIA A, IPC</v>
          </cell>
          <cell r="P2163" t="str">
            <v>VI</v>
          </cell>
          <cell r="Q2163">
            <v>100</v>
          </cell>
          <cell r="R2163" t="str">
            <v>Bogota</v>
          </cell>
          <cell r="S2163" t="str">
            <v>EXF</v>
          </cell>
        </row>
        <row r="2164">
          <cell r="A2164">
            <v>5994</v>
          </cell>
          <cell r="B2164" t="str">
            <v>Activo</v>
          </cell>
          <cell r="C2164">
            <v>24850000</v>
          </cell>
          <cell r="D2164">
            <v>5935820.3399999999</v>
          </cell>
          <cell r="E2164">
            <v>216</v>
          </cell>
          <cell r="F2164">
            <v>142</v>
          </cell>
          <cell r="G2164">
            <v>167</v>
          </cell>
          <cell r="H2164">
            <v>156533</v>
          </cell>
          <cell r="I2164">
            <v>94495746</v>
          </cell>
          <cell r="J2164" t="str">
            <v>XF</v>
          </cell>
          <cell r="K2164" t="str">
            <v xml:space="preserve">JOSE ALFREDO ROJAS PEREZ </v>
          </cell>
          <cell r="L2164" t="str">
            <v>MENSUAL</v>
          </cell>
          <cell r="M2164">
            <v>43465</v>
          </cell>
          <cell r="N2164">
            <v>37575</v>
          </cell>
          <cell r="O2164" t="str">
            <v>EXF-VIVIENDEXF. CATEGORIA E, SINDIC_CGR, IPC</v>
          </cell>
          <cell r="P2164" t="str">
            <v>VI</v>
          </cell>
          <cell r="Q2164">
            <v>142</v>
          </cell>
          <cell r="R2164" t="str">
            <v>Florencia</v>
          </cell>
          <cell r="S2164" t="str">
            <v>EXF</v>
          </cell>
        </row>
        <row r="2165">
          <cell r="A2165">
            <v>5967</v>
          </cell>
          <cell r="B2165" t="str">
            <v>Activo</v>
          </cell>
          <cell r="C2165">
            <v>30631782</v>
          </cell>
          <cell r="D2165">
            <v>1155191.5900000001</v>
          </cell>
          <cell r="E2165">
            <v>240</v>
          </cell>
          <cell r="F2165">
            <v>105</v>
          </cell>
          <cell r="G2165">
            <v>184</v>
          </cell>
          <cell r="H2165">
            <v>28262</v>
          </cell>
          <cell r="I2165">
            <v>25844202</v>
          </cell>
          <cell r="J2165" t="str">
            <v>PEN</v>
          </cell>
          <cell r="K2165" t="str">
            <v xml:space="preserve">NURIS DEL CARMEN DIAZ BANDA </v>
          </cell>
          <cell r="L2165" t="str">
            <v>MENSUAL</v>
          </cell>
          <cell r="M2165">
            <v>43373</v>
          </cell>
          <cell r="N2165">
            <v>38350</v>
          </cell>
          <cell r="O2165" t="str">
            <v>COMPRA CATEGORIA B, IPC</v>
          </cell>
          <cell r="P2165" t="str">
            <v>VI</v>
          </cell>
          <cell r="Q2165">
            <v>105</v>
          </cell>
          <cell r="R2165" t="str">
            <v>Cerete</v>
          </cell>
          <cell r="S2165" t="str">
            <v>CGR</v>
          </cell>
        </row>
        <row r="2166">
          <cell r="A2166">
            <v>5963</v>
          </cell>
          <cell r="B2166" t="str">
            <v>Activo</v>
          </cell>
          <cell r="C2166">
            <v>41910000</v>
          </cell>
          <cell r="D2166">
            <v>8761726.2300000004</v>
          </cell>
          <cell r="E2166">
            <v>216</v>
          </cell>
          <cell r="F2166">
            <v>120</v>
          </cell>
          <cell r="G2166">
            <v>169</v>
          </cell>
          <cell r="H2166">
            <v>223958</v>
          </cell>
          <cell r="I2166">
            <v>32019385</v>
          </cell>
          <cell r="J2166" t="str">
            <v>PEN</v>
          </cell>
          <cell r="K2166" t="str">
            <v>MARIA ALEJANDRA PEREZ GIRALDO</v>
          </cell>
          <cell r="L2166" t="str">
            <v>MENSUAL</v>
          </cell>
          <cell r="M2166">
            <v>43465</v>
          </cell>
          <cell r="N2166">
            <v>38238</v>
          </cell>
          <cell r="O2166" t="str">
            <v>COMPRA CATEGORIA E, SINDIC_CGR, IPC</v>
          </cell>
          <cell r="P2166" t="str">
            <v>VI</v>
          </cell>
          <cell r="Q2166">
            <v>120</v>
          </cell>
          <cell r="R2166" t="str">
            <v>Bogota</v>
          </cell>
          <cell r="S2166" t="str">
            <v>CGR</v>
          </cell>
        </row>
        <row r="2167">
          <cell r="A2167">
            <v>5959</v>
          </cell>
          <cell r="B2167" t="str">
            <v>Activo</v>
          </cell>
          <cell r="C2167">
            <v>32266072</v>
          </cell>
          <cell r="D2167">
            <v>3619785.48</v>
          </cell>
          <cell r="E2167">
            <v>240</v>
          </cell>
          <cell r="F2167">
            <v>105</v>
          </cell>
          <cell r="G2167">
            <v>167</v>
          </cell>
          <cell r="H2167">
            <v>61958</v>
          </cell>
          <cell r="I2167">
            <v>40010452</v>
          </cell>
          <cell r="J2167" t="str">
            <v>PEN</v>
          </cell>
          <cell r="K2167" t="str">
            <v xml:space="preserve">MARTHA CECILIA CALIXTO ULLOA </v>
          </cell>
          <cell r="L2167" t="str">
            <v>MENSUAL</v>
          </cell>
          <cell r="M2167">
            <v>43465</v>
          </cell>
          <cell r="N2167">
            <v>38294</v>
          </cell>
          <cell r="O2167" t="str">
            <v>COMPRA CATEGORIA B, IPC</v>
          </cell>
          <cell r="P2167" t="str">
            <v>VI</v>
          </cell>
          <cell r="Q2167">
            <v>105</v>
          </cell>
          <cell r="R2167" t="str">
            <v>Tunja</v>
          </cell>
          <cell r="S2167" t="str">
            <v>CGR</v>
          </cell>
        </row>
        <row r="2168">
          <cell r="A2168">
            <v>5956</v>
          </cell>
          <cell r="B2168" t="str">
            <v>Activo</v>
          </cell>
          <cell r="C2168">
            <v>41910360</v>
          </cell>
          <cell r="D2168">
            <v>27361988.789999999</v>
          </cell>
          <cell r="E2168">
            <v>216</v>
          </cell>
          <cell r="F2168">
            <v>120</v>
          </cell>
          <cell r="G2168">
            <v>116</v>
          </cell>
          <cell r="H2168">
            <v>378536</v>
          </cell>
          <cell r="I2168">
            <v>38230474</v>
          </cell>
          <cell r="J2168" t="str">
            <v>PEN</v>
          </cell>
          <cell r="K2168" t="str">
            <v>GLORIA E. CIFUENTES VARON</v>
          </cell>
          <cell r="L2168" t="str">
            <v>MENSUAL</v>
          </cell>
          <cell r="M2168">
            <v>41882</v>
          </cell>
          <cell r="N2168">
            <v>38273</v>
          </cell>
          <cell r="O2168" t="str">
            <v>COMPRA CATEGORIA E, SINDIC_CGR, IPC</v>
          </cell>
          <cell r="P2168" t="str">
            <v>VI</v>
          </cell>
          <cell r="Q2168">
            <v>120</v>
          </cell>
          <cell r="R2168" t="str">
            <v>Ibague</v>
          </cell>
          <cell r="S2168" t="str">
            <v>CGR</v>
          </cell>
        </row>
        <row r="2169">
          <cell r="A2169">
            <v>5955</v>
          </cell>
          <cell r="B2169" t="str">
            <v>Activo</v>
          </cell>
          <cell r="C2169">
            <v>32266072</v>
          </cell>
          <cell r="D2169">
            <v>3884375.31</v>
          </cell>
          <cell r="E2169">
            <v>240</v>
          </cell>
          <cell r="F2169">
            <v>105</v>
          </cell>
          <cell r="G2169">
            <v>156</v>
          </cell>
          <cell r="H2169">
            <v>60221</v>
          </cell>
          <cell r="I2169">
            <v>31861642</v>
          </cell>
          <cell r="J2169" t="str">
            <v>PEN</v>
          </cell>
          <cell r="K2169" t="str">
            <v>AZUCENA URREA OSORIO</v>
          </cell>
          <cell r="L2169" t="str">
            <v>MENSUAL</v>
          </cell>
          <cell r="M2169">
            <v>43465</v>
          </cell>
          <cell r="N2169">
            <v>38638</v>
          </cell>
          <cell r="O2169" t="str">
            <v>COMPRA CATEGORIA B, IPC</v>
          </cell>
          <cell r="P2169" t="str">
            <v>VI</v>
          </cell>
          <cell r="Q2169">
            <v>105</v>
          </cell>
          <cell r="R2169" t="str">
            <v>Jamundi</v>
          </cell>
          <cell r="S2169" t="str">
            <v>EXF</v>
          </cell>
        </row>
        <row r="2170">
          <cell r="A2170">
            <v>5822</v>
          </cell>
          <cell r="B2170" t="str">
            <v>Activo</v>
          </cell>
          <cell r="C2170">
            <v>52940310</v>
          </cell>
          <cell r="D2170">
            <v>16148021.5</v>
          </cell>
          <cell r="E2170">
            <v>216</v>
          </cell>
          <cell r="F2170">
            <v>142</v>
          </cell>
          <cell r="G2170">
            <v>40</v>
          </cell>
          <cell r="H2170">
            <v>198842</v>
          </cell>
          <cell r="I2170">
            <v>13491466</v>
          </cell>
          <cell r="J2170" t="str">
            <v>XF</v>
          </cell>
          <cell r="K2170" t="str">
            <v>MARTIN R RINCON USCATEGUI</v>
          </cell>
          <cell r="L2170" t="str">
            <v>MENSUAL</v>
          </cell>
          <cell r="M2170">
            <v>39721</v>
          </cell>
          <cell r="N2170">
            <v>38419</v>
          </cell>
          <cell r="O2170" t="str">
            <v>EXF-VIVIENDEXF. CATEGORIA E, SINDIC_CGR, IPC</v>
          </cell>
          <cell r="P2170" t="str">
            <v>VI</v>
          </cell>
          <cell r="Q2170">
            <v>142</v>
          </cell>
          <cell r="R2170" t="str">
            <v>Cucuta</v>
          </cell>
          <cell r="S2170" t="str">
            <v>EXF</v>
          </cell>
        </row>
        <row r="2171">
          <cell r="A2171">
            <v>5763</v>
          </cell>
          <cell r="B2171" t="str">
            <v>Activo</v>
          </cell>
          <cell r="C2171">
            <v>44014260</v>
          </cell>
          <cell r="D2171">
            <v>13114781.960000001</v>
          </cell>
          <cell r="E2171">
            <v>216</v>
          </cell>
          <cell r="F2171">
            <v>142</v>
          </cell>
          <cell r="G2171">
            <v>153</v>
          </cell>
          <cell r="H2171">
            <v>282658</v>
          </cell>
          <cell r="I2171">
            <v>59829829</v>
          </cell>
          <cell r="J2171" t="str">
            <v>XF</v>
          </cell>
          <cell r="K2171" t="str">
            <v>JANNETH P BENAVIDES ESCOBAR</v>
          </cell>
          <cell r="L2171" t="str">
            <v>MENSUAL</v>
          </cell>
          <cell r="M2171">
            <v>43434</v>
          </cell>
          <cell r="N2171">
            <v>38713</v>
          </cell>
          <cell r="O2171" t="str">
            <v>EXF-VIVIENDEXF. CATEGORIA E, SINDIC_CGR, IPC</v>
          </cell>
          <cell r="P2171" t="str">
            <v>VI</v>
          </cell>
          <cell r="Q2171">
            <v>142</v>
          </cell>
          <cell r="R2171" t="str">
            <v>Pasto</v>
          </cell>
          <cell r="S2171" t="str">
            <v>EXF</v>
          </cell>
        </row>
        <row r="2172">
          <cell r="A2172">
            <v>5762</v>
          </cell>
          <cell r="B2172" t="str">
            <v>Activo</v>
          </cell>
          <cell r="C2172">
            <v>55349592</v>
          </cell>
          <cell r="D2172">
            <v>784301.98</v>
          </cell>
          <cell r="E2172">
            <v>192</v>
          </cell>
          <cell r="F2172">
            <v>149</v>
          </cell>
          <cell r="G2172">
            <v>152</v>
          </cell>
          <cell r="H2172">
            <v>33985</v>
          </cell>
          <cell r="I2172">
            <v>79277296</v>
          </cell>
          <cell r="J2172" t="str">
            <v>XF</v>
          </cell>
          <cell r="K2172" t="str">
            <v>BERNARDO OYUELA LOPEZ</v>
          </cell>
          <cell r="L2172" t="str">
            <v>MENSUAL</v>
          </cell>
          <cell r="M2172">
            <v>43404</v>
          </cell>
          <cell r="N2172">
            <v>38715</v>
          </cell>
          <cell r="O2172" t="str">
            <v>EXFUNCIONARIO COMPRA CATEGORIA F, IPC</v>
          </cell>
          <cell r="P2172" t="str">
            <v>VI</v>
          </cell>
          <cell r="Q2172">
            <v>149</v>
          </cell>
          <cell r="R2172" t="str">
            <v>Bogota</v>
          </cell>
          <cell r="S2172" t="str">
            <v>EXF</v>
          </cell>
        </row>
        <row r="2173">
          <cell r="A2173">
            <v>5746</v>
          </cell>
          <cell r="B2173" t="str">
            <v>Activo</v>
          </cell>
          <cell r="C2173">
            <v>44000000</v>
          </cell>
          <cell r="D2173">
            <v>2109714.37</v>
          </cell>
          <cell r="E2173">
            <v>216</v>
          </cell>
          <cell r="F2173">
            <v>142</v>
          </cell>
          <cell r="G2173">
            <v>150</v>
          </cell>
          <cell r="H2173">
            <v>53077</v>
          </cell>
          <cell r="I2173">
            <v>52093809</v>
          </cell>
          <cell r="J2173" t="str">
            <v>XF</v>
          </cell>
          <cell r="K2173" t="str">
            <v>SONIA DEL P VANEGAS CASTILLA</v>
          </cell>
          <cell r="L2173" t="str">
            <v>MENSUAL</v>
          </cell>
          <cell r="M2173">
            <v>43465</v>
          </cell>
          <cell r="N2173">
            <v>38833</v>
          </cell>
          <cell r="O2173" t="str">
            <v>EXF-VIVIENDEXF. CATEGORIA E, SINDIC_CGR, IPC</v>
          </cell>
          <cell r="P2173" t="str">
            <v>VI</v>
          </cell>
          <cell r="Q2173">
            <v>142</v>
          </cell>
          <cell r="R2173" t="str">
            <v>Bogota</v>
          </cell>
          <cell r="S2173" t="str">
            <v>EXF</v>
          </cell>
        </row>
        <row r="2174">
          <cell r="A2174">
            <v>5692</v>
          </cell>
          <cell r="B2174" t="str">
            <v>Activo</v>
          </cell>
          <cell r="C2174">
            <v>41900000</v>
          </cell>
          <cell r="D2174">
            <v>10627894.91</v>
          </cell>
          <cell r="E2174">
            <v>216</v>
          </cell>
          <cell r="F2174">
            <v>57</v>
          </cell>
          <cell r="G2174">
            <v>165</v>
          </cell>
          <cell r="H2174">
            <v>279570</v>
          </cell>
          <cell r="I2174">
            <v>19429847</v>
          </cell>
          <cell r="J2174" t="str">
            <v>XF</v>
          </cell>
          <cell r="K2174" t="str">
            <v>FABIO LUIS JIMÉNEZ CASTRO</v>
          </cell>
          <cell r="L2174" t="str">
            <v>MENSUAL</v>
          </cell>
          <cell r="M2174">
            <v>43434</v>
          </cell>
          <cell r="N2174">
            <v>38337</v>
          </cell>
          <cell r="O2174" t="str">
            <v>COMPRA PROFESIONAL (1 MANUAL)</v>
          </cell>
          <cell r="P2174" t="str">
            <v>VI</v>
          </cell>
          <cell r="Q2174">
            <v>57</v>
          </cell>
          <cell r="R2174" t="str">
            <v>Bogota</v>
          </cell>
          <cell r="S2174" t="str">
            <v>EXF</v>
          </cell>
        </row>
        <row r="2175">
          <cell r="A2175">
            <v>5625</v>
          </cell>
          <cell r="B2175" t="str">
            <v>Activo</v>
          </cell>
          <cell r="C2175">
            <v>41910360</v>
          </cell>
          <cell r="D2175">
            <v>2917242.07</v>
          </cell>
          <cell r="E2175">
            <v>216</v>
          </cell>
          <cell r="F2175">
            <v>120</v>
          </cell>
          <cell r="G2175">
            <v>165</v>
          </cell>
          <cell r="H2175">
            <v>74592</v>
          </cell>
          <cell r="I2175">
            <v>17194284</v>
          </cell>
          <cell r="J2175" t="str">
            <v>PEN</v>
          </cell>
          <cell r="K2175" t="str">
            <v>ANACLETO FLOREZ ACOSTA</v>
          </cell>
          <cell r="L2175" t="str">
            <v>MENSUAL</v>
          </cell>
          <cell r="M2175">
            <v>43434</v>
          </cell>
          <cell r="N2175">
            <v>38350</v>
          </cell>
          <cell r="O2175" t="str">
            <v>COMPRA CATEGORIA E, SINDIC_CGR, IPC</v>
          </cell>
          <cell r="P2175" t="str">
            <v>VI</v>
          </cell>
          <cell r="Q2175">
            <v>120</v>
          </cell>
          <cell r="R2175" t="str">
            <v>Bogota</v>
          </cell>
          <cell r="S2175" t="str">
            <v>CGR</v>
          </cell>
        </row>
        <row r="2176">
          <cell r="A2176">
            <v>5276</v>
          </cell>
          <cell r="B2176" t="str">
            <v>Activo</v>
          </cell>
          <cell r="C2176">
            <v>48410000</v>
          </cell>
          <cell r="D2176">
            <v>17313114.98</v>
          </cell>
          <cell r="E2176">
            <v>216</v>
          </cell>
          <cell r="F2176">
            <v>120</v>
          </cell>
          <cell r="G2176">
            <v>166</v>
          </cell>
          <cell r="H2176">
            <v>414330</v>
          </cell>
          <cell r="I2176">
            <v>41610145</v>
          </cell>
          <cell r="J2176" t="str">
            <v>PEN</v>
          </cell>
          <cell r="K2176" t="str">
            <v>martha Lucia Jimenez Baquero</v>
          </cell>
          <cell r="L2176" t="str">
            <v>MENSUAL</v>
          </cell>
          <cell r="M2176">
            <v>43465</v>
          </cell>
          <cell r="N2176">
            <v>38343</v>
          </cell>
          <cell r="O2176" t="str">
            <v>COMPRA CATEGORIA E, SINDIC_CGR, IPC</v>
          </cell>
          <cell r="P2176" t="str">
            <v>VI</v>
          </cell>
          <cell r="Q2176">
            <v>120</v>
          </cell>
          <cell r="R2176" t="str">
            <v>Bogota</v>
          </cell>
          <cell r="S2176" t="str">
            <v>CGR</v>
          </cell>
        </row>
        <row r="2177">
          <cell r="A2177">
            <v>5236</v>
          </cell>
          <cell r="B2177" t="str">
            <v>Activo</v>
          </cell>
          <cell r="C2177">
            <v>39721680</v>
          </cell>
          <cell r="D2177">
            <v>1121537.57</v>
          </cell>
          <cell r="E2177">
            <v>216</v>
          </cell>
          <cell r="F2177">
            <v>142</v>
          </cell>
          <cell r="G2177">
            <v>156</v>
          </cell>
          <cell r="H2177">
            <v>31616</v>
          </cell>
          <cell r="I2177">
            <v>27470307</v>
          </cell>
          <cell r="J2177" t="str">
            <v>XF</v>
          </cell>
          <cell r="K2177" t="str">
            <v>MARTHA CECILIA PASTRANA MORAN</v>
          </cell>
          <cell r="L2177" t="str">
            <v>MENSUAL</v>
          </cell>
          <cell r="M2177">
            <v>43312</v>
          </cell>
          <cell r="N2177">
            <v>38117</v>
          </cell>
          <cell r="O2177" t="str">
            <v>EXF-VIVIENDEXF. CATEGORIA E, SINDIC_CGR, IPC</v>
          </cell>
          <cell r="P2177" t="str">
            <v>VI</v>
          </cell>
          <cell r="Q2177">
            <v>142</v>
          </cell>
          <cell r="R2177" t="str">
            <v>Mocoa</v>
          </cell>
          <cell r="S2177" t="str">
            <v>EXF</v>
          </cell>
        </row>
        <row r="2178">
          <cell r="A2178">
            <v>5220</v>
          </cell>
          <cell r="B2178" t="str">
            <v>Activo</v>
          </cell>
          <cell r="C2178">
            <v>36240152</v>
          </cell>
          <cell r="D2178">
            <v>5612167.9800000004</v>
          </cell>
          <cell r="E2178">
            <v>216</v>
          </cell>
          <cell r="F2178">
            <v>121</v>
          </cell>
          <cell r="G2178">
            <v>181</v>
          </cell>
          <cell r="H2178">
            <v>183613</v>
          </cell>
          <cell r="I2178">
            <v>41656958</v>
          </cell>
          <cell r="J2178" t="str">
            <v>PEN</v>
          </cell>
          <cell r="K2178" t="str">
            <v>mery agustina rojas garcia</v>
          </cell>
          <cell r="L2178" t="str">
            <v>MENSUAL</v>
          </cell>
          <cell r="M2178">
            <v>43434</v>
          </cell>
          <cell r="N2178">
            <v>37833</v>
          </cell>
          <cell r="O2178" t="str">
            <v>LIBERACION CATEGORIA E, SINDIC_CGR, IPC</v>
          </cell>
          <cell r="P2178" t="str">
            <v>VI</v>
          </cell>
          <cell r="Q2178">
            <v>121</v>
          </cell>
          <cell r="R2178" t="str">
            <v>Bogota</v>
          </cell>
          <cell r="S2178" t="str">
            <v>CGR</v>
          </cell>
        </row>
        <row r="2179">
          <cell r="A2179">
            <v>5149</v>
          </cell>
          <cell r="B2179" t="str">
            <v>Activo</v>
          </cell>
          <cell r="C2179">
            <v>32000000</v>
          </cell>
          <cell r="D2179">
            <v>5682776.4900000002</v>
          </cell>
          <cell r="E2179">
            <v>216</v>
          </cell>
          <cell r="F2179">
            <v>142</v>
          </cell>
          <cell r="G2179">
            <v>166</v>
          </cell>
          <cell r="H2179">
            <v>146820</v>
          </cell>
          <cell r="I2179">
            <v>46672077</v>
          </cell>
          <cell r="J2179" t="str">
            <v>XF</v>
          </cell>
          <cell r="K2179" t="str">
            <v xml:space="preserve"> MARTINA NIÑO PULIDO </v>
          </cell>
          <cell r="L2179" t="str">
            <v>MENSUAL</v>
          </cell>
          <cell r="M2179">
            <v>43434</v>
          </cell>
          <cell r="N2179">
            <v>38316</v>
          </cell>
          <cell r="O2179" t="str">
            <v>EXF-VIVIENDEXF. CATEGORIA E, SINDIC_CGR, IPC</v>
          </cell>
          <cell r="P2179" t="str">
            <v>VI</v>
          </cell>
          <cell r="Q2179">
            <v>142</v>
          </cell>
          <cell r="R2179" t="str">
            <v>Duitama</v>
          </cell>
          <cell r="S2179" t="str">
            <v>EXF</v>
          </cell>
        </row>
        <row r="2180">
          <cell r="A2180">
            <v>5137</v>
          </cell>
          <cell r="B2180" t="str">
            <v>Activo</v>
          </cell>
          <cell r="C2180">
            <v>39721680</v>
          </cell>
          <cell r="D2180">
            <v>10696940.66</v>
          </cell>
          <cell r="E2180">
            <v>216</v>
          </cell>
          <cell r="F2180">
            <v>120</v>
          </cell>
          <cell r="G2180">
            <v>180</v>
          </cell>
          <cell r="H2180">
            <v>340735</v>
          </cell>
          <cell r="I2180">
            <v>17067278</v>
          </cell>
          <cell r="J2180" t="str">
            <v>PEN</v>
          </cell>
          <cell r="K2180" t="str">
            <v>LUIS FELIPE GUERRA BAQUERO</v>
          </cell>
          <cell r="L2180" t="str">
            <v>MENSUAL</v>
          </cell>
          <cell r="M2180">
            <v>43434</v>
          </cell>
          <cell r="N2180">
            <v>37873</v>
          </cell>
          <cell r="O2180" t="str">
            <v>COMPRA CATEGORIA E, SINDIC_CGR, IPC</v>
          </cell>
          <cell r="P2180" t="str">
            <v>VI</v>
          </cell>
          <cell r="Q2180">
            <v>120</v>
          </cell>
          <cell r="R2180" t="str">
            <v>Bogota</v>
          </cell>
          <cell r="S2180" t="str">
            <v>CGR</v>
          </cell>
        </row>
        <row r="2181">
          <cell r="A2181">
            <v>5093</v>
          </cell>
          <cell r="B2181" t="str">
            <v>Activo</v>
          </cell>
          <cell r="C2181">
            <v>33200000</v>
          </cell>
          <cell r="D2181">
            <v>13212436.130000001</v>
          </cell>
          <cell r="E2181">
            <v>240</v>
          </cell>
          <cell r="F2181">
            <v>137</v>
          </cell>
          <cell r="G2181">
            <v>170</v>
          </cell>
          <cell r="H2181">
            <v>254300</v>
          </cell>
          <cell r="I2181">
            <v>19451314</v>
          </cell>
          <cell r="J2181" t="str">
            <v>XF</v>
          </cell>
          <cell r="K2181" t="str">
            <v>JORGE RICARDO LOPEZ PARAMO</v>
          </cell>
          <cell r="L2181" t="str">
            <v>MENSUAL</v>
          </cell>
          <cell r="M2181">
            <v>43159</v>
          </cell>
          <cell r="N2181">
            <v>37901</v>
          </cell>
          <cell r="O2181" t="str">
            <v>EXFUNC CATEGORIA C COMPRA</v>
          </cell>
          <cell r="P2181" t="str">
            <v>VI</v>
          </cell>
          <cell r="Q2181">
            <v>137</v>
          </cell>
          <cell r="R2181" t="str">
            <v>Bogota</v>
          </cell>
          <cell r="S2181" t="str">
            <v>EXF</v>
          </cell>
        </row>
        <row r="2182">
          <cell r="A2182">
            <v>5074</v>
          </cell>
          <cell r="B2182" t="str">
            <v>Activo</v>
          </cell>
          <cell r="C2182">
            <v>37859000</v>
          </cell>
          <cell r="D2182">
            <v>5977775.46</v>
          </cell>
          <cell r="E2182">
            <v>216</v>
          </cell>
          <cell r="F2182">
            <v>120</v>
          </cell>
          <cell r="G2182">
            <v>179</v>
          </cell>
          <cell r="H2182">
            <v>186868</v>
          </cell>
          <cell r="I2182">
            <v>37819810</v>
          </cell>
          <cell r="J2182" t="str">
            <v>PEN</v>
          </cell>
          <cell r="K2182" t="str">
            <v>EVA SUSANA ESTEBAN MELO</v>
          </cell>
          <cell r="L2182" t="str">
            <v>MENSUAL</v>
          </cell>
          <cell r="M2182">
            <v>43434</v>
          </cell>
          <cell r="N2182">
            <v>37904</v>
          </cell>
          <cell r="O2182" t="str">
            <v>COMPRA CATEGORIA E, SINDIC_CGR, IPC</v>
          </cell>
          <cell r="P2182" t="str">
            <v>VI</v>
          </cell>
          <cell r="Q2182">
            <v>120</v>
          </cell>
          <cell r="R2182" t="str">
            <v>Bogota</v>
          </cell>
          <cell r="S2182" t="str">
            <v>CGR</v>
          </cell>
        </row>
        <row r="2183">
          <cell r="A2183">
            <v>5071</v>
          </cell>
          <cell r="B2183" t="str">
            <v>Activo</v>
          </cell>
          <cell r="C2183">
            <v>28960159</v>
          </cell>
          <cell r="D2183">
            <v>4993434.45</v>
          </cell>
          <cell r="E2183">
            <v>240</v>
          </cell>
          <cell r="F2183">
            <v>105</v>
          </cell>
          <cell r="G2183">
            <v>191</v>
          </cell>
          <cell r="H2183">
            <v>117075</v>
          </cell>
          <cell r="I2183">
            <v>41570834</v>
          </cell>
          <cell r="J2183" t="str">
            <v>PEN</v>
          </cell>
          <cell r="K2183" t="str">
            <v xml:space="preserve">CLEMENCIA JIMENEZ MAHECHA </v>
          </cell>
          <cell r="L2183" t="str">
            <v>MENSUAL</v>
          </cell>
          <cell r="M2183">
            <v>43465</v>
          </cell>
          <cell r="N2183">
            <v>37575</v>
          </cell>
          <cell r="O2183" t="str">
            <v>COMPRA CATEGORIA B, IPC</v>
          </cell>
          <cell r="P2183" t="str">
            <v>VI</v>
          </cell>
          <cell r="Q2183">
            <v>105</v>
          </cell>
          <cell r="R2183" t="str">
            <v>Bogota</v>
          </cell>
          <cell r="S2183" t="str">
            <v>CGR</v>
          </cell>
        </row>
        <row r="2184">
          <cell r="A2184">
            <v>5069</v>
          </cell>
          <cell r="B2184" t="str">
            <v>Activo</v>
          </cell>
          <cell r="C2184">
            <v>50390520</v>
          </cell>
          <cell r="D2184">
            <v>3134992.93</v>
          </cell>
          <cell r="E2184">
            <v>216</v>
          </cell>
          <cell r="F2184">
            <v>120</v>
          </cell>
          <cell r="G2184">
            <v>191</v>
          </cell>
          <cell r="H2184">
            <v>144718</v>
          </cell>
          <cell r="I2184">
            <v>41511664</v>
          </cell>
          <cell r="J2184" t="str">
            <v>PEN</v>
          </cell>
          <cell r="K2184" t="str">
            <v xml:space="preserve">NEREYDA OLIVA ZAPARAN LEON </v>
          </cell>
          <cell r="L2184" t="str">
            <v>MENSUAL</v>
          </cell>
          <cell r="M2184">
            <v>43465</v>
          </cell>
          <cell r="N2184">
            <v>37873</v>
          </cell>
          <cell r="O2184" t="str">
            <v>COMPRA CATEGORIA E, SINDIC_CGR, IPC</v>
          </cell>
          <cell r="P2184" t="str">
            <v>VI</v>
          </cell>
          <cell r="Q2184">
            <v>120</v>
          </cell>
          <cell r="R2184" t="str">
            <v>Bogota</v>
          </cell>
          <cell r="S2184" t="str">
            <v>CGR</v>
          </cell>
        </row>
        <row r="2185">
          <cell r="A2185">
            <v>5044</v>
          </cell>
          <cell r="B2185" t="str">
            <v>Activo</v>
          </cell>
          <cell r="C2185">
            <v>18958041</v>
          </cell>
          <cell r="D2185">
            <v>3258168.9</v>
          </cell>
          <cell r="E2185">
            <v>216</v>
          </cell>
          <cell r="F2185">
            <v>144</v>
          </cell>
          <cell r="G2185">
            <v>186</v>
          </cell>
          <cell r="H2185">
            <v>128707</v>
          </cell>
          <cell r="I2185">
            <v>41576153</v>
          </cell>
          <cell r="J2185" t="str">
            <v>XF</v>
          </cell>
          <cell r="K2185" t="str">
            <v xml:space="preserve">FELICIANA CORDOBA DE HINESTROZA </v>
          </cell>
          <cell r="L2185" t="str">
            <v>MENSUAL</v>
          </cell>
          <cell r="M2185">
            <v>43465</v>
          </cell>
          <cell r="N2185">
            <v>37715</v>
          </cell>
          <cell r="O2185" t="str">
            <v>EXFUN LIBERACION CAT E SINDIC CGR IPC</v>
          </cell>
          <cell r="P2185" t="str">
            <v>VI</v>
          </cell>
          <cell r="Q2185">
            <v>144</v>
          </cell>
          <cell r="R2185" t="str">
            <v>Bogota</v>
          </cell>
          <cell r="S2185" t="str">
            <v>EXF</v>
          </cell>
        </row>
        <row r="2186">
          <cell r="A2186">
            <v>5036</v>
          </cell>
          <cell r="B2186" t="str">
            <v>Activo</v>
          </cell>
          <cell r="C2186">
            <v>31196690</v>
          </cell>
          <cell r="D2186">
            <v>8282564.04</v>
          </cell>
          <cell r="E2186">
            <v>240</v>
          </cell>
          <cell r="F2186">
            <v>110</v>
          </cell>
          <cell r="G2186">
            <v>181</v>
          </cell>
          <cell r="H2186">
            <v>169999</v>
          </cell>
          <cell r="I2186">
            <v>41548416</v>
          </cell>
          <cell r="J2186" t="str">
            <v>PEN</v>
          </cell>
          <cell r="K2186" t="str">
            <v>Maria Helena Saavedra Ardila</v>
          </cell>
          <cell r="L2186" t="str">
            <v>MENSUAL</v>
          </cell>
          <cell r="M2186">
            <v>43465</v>
          </cell>
          <cell r="N2186">
            <v>37865</v>
          </cell>
          <cell r="O2186" t="str">
            <v>COMPRA CATEGORIA C, IPC</v>
          </cell>
          <cell r="P2186" t="str">
            <v>VI</v>
          </cell>
          <cell r="Q2186">
            <v>110</v>
          </cell>
          <cell r="R2186" t="str">
            <v>Bogota</v>
          </cell>
          <cell r="S2186" t="str">
            <v>CGR</v>
          </cell>
        </row>
        <row r="2187">
          <cell r="A2187">
            <v>5033</v>
          </cell>
          <cell r="B2187" t="str">
            <v>Activo</v>
          </cell>
          <cell r="C2187">
            <v>26400000</v>
          </cell>
          <cell r="D2187">
            <v>2129268.52</v>
          </cell>
          <cell r="E2187">
            <v>240</v>
          </cell>
          <cell r="F2187">
            <v>105</v>
          </cell>
          <cell r="G2187">
            <v>182</v>
          </cell>
          <cell r="H2187">
            <v>45522</v>
          </cell>
          <cell r="I2187">
            <v>41631518</v>
          </cell>
          <cell r="J2187" t="str">
            <v>PEN</v>
          </cell>
          <cell r="K2187" t="str">
            <v xml:space="preserve">BELEN OLAYA DE HERNANDEZ </v>
          </cell>
          <cell r="L2187" t="str">
            <v>MENSUAL</v>
          </cell>
          <cell r="M2187">
            <v>43496</v>
          </cell>
          <cell r="N2187">
            <v>37882</v>
          </cell>
          <cell r="O2187" t="str">
            <v>COMPRA CATEGORIA B, IPC</v>
          </cell>
          <cell r="P2187" t="str">
            <v>VI</v>
          </cell>
          <cell r="Q2187">
            <v>105</v>
          </cell>
          <cell r="R2187" t="str">
            <v>Bogota</v>
          </cell>
          <cell r="S2187" t="str">
            <v>CGR</v>
          </cell>
        </row>
        <row r="2188">
          <cell r="A2188">
            <v>5015</v>
          </cell>
          <cell r="B2188" t="str">
            <v>Activo</v>
          </cell>
          <cell r="C2188">
            <v>33083992</v>
          </cell>
          <cell r="D2188">
            <v>2517874.4900000002</v>
          </cell>
          <cell r="E2188">
            <v>216</v>
          </cell>
          <cell r="F2188">
            <v>121</v>
          </cell>
          <cell r="G2188">
            <v>181</v>
          </cell>
          <cell r="H2188">
            <v>86341</v>
          </cell>
          <cell r="I2188">
            <v>21235830</v>
          </cell>
          <cell r="J2188" t="str">
            <v>PEN</v>
          </cell>
          <cell r="K2188" t="str">
            <v xml:space="preserve">LOLA ENITH PACHECO DE GOMEZ </v>
          </cell>
          <cell r="L2188" t="str">
            <v>MENSUAL</v>
          </cell>
          <cell r="M2188">
            <v>43159</v>
          </cell>
          <cell r="N2188">
            <v>37575</v>
          </cell>
          <cell r="O2188" t="str">
            <v>LIBERACION CATEGORIA E, SINDIC_CGR, IPC</v>
          </cell>
          <cell r="P2188" t="str">
            <v>VI</v>
          </cell>
          <cell r="Q2188">
            <v>121</v>
          </cell>
          <cell r="R2188" t="str">
            <v>Villavicencio</v>
          </cell>
          <cell r="S2188" t="str">
            <v>CGR</v>
          </cell>
        </row>
        <row r="2189">
          <cell r="A2189">
            <v>4983</v>
          </cell>
          <cell r="B2189" t="str">
            <v>Activo</v>
          </cell>
          <cell r="C2189">
            <v>34623936</v>
          </cell>
          <cell r="D2189">
            <v>1142401.74</v>
          </cell>
          <cell r="E2189">
            <v>216</v>
          </cell>
          <cell r="F2189">
            <v>115</v>
          </cell>
          <cell r="G2189">
            <v>180</v>
          </cell>
          <cell r="H2189">
            <v>41545</v>
          </cell>
          <cell r="I2189">
            <v>63433629</v>
          </cell>
          <cell r="J2189" t="str">
            <v>XF</v>
          </cell>
          <cell r="K2189" t="str">
            <v>MARLENY CHACON CAMACHO</v>
          </cell>
          <cell r="L2189" t="str">
            <v>MENSUAL</v>
          </cell>
          <cell r="M2189">
            <v>43465</v>
          </cell>
          <cell r="N2189">
            <v>37915</v>
          </cell>
          <cell r="O2189" t="str">
            <v>COMPRA CATEGORIA D, IPC</v>
          </cell>
          <cell r="P2189" t="str">
            <v>VI</v>
          </cell>
          <cell r="Q2189">
            <v>115</v>
          </cell>
          <cell r="R2189" t="str">
            <v>Bogota</v>
          </cell>
          <cell r="S2189" t="str">
            <v>EXF</v>
          </cell>
        </row>
        <row r="2190">
          <cell r="A2190">
            <v>4906</v>
          </cell>
          <cell r="B2190" t="str">
            <v>Activo</v>
          </cell>
          <cell r="C2190">
            <v>46007700</v>
          </cell>
          <cell r="D2190">
            <v>3209595.78</v>
          </cell>
          <cell r="E2190">
            <v>216</v>
          </cell>
          <cell r="F2190">
            <v>120</v>
          </cell>
          <cell r="G2190">
            <v>197</v>
          </cell>
          <cell r="H2190">
            <v>180174</v>
          </cell>
          <cell r="I2190">
            <v>30702288</v>
          </cell>
          <cell r="J2190" t="str">
            <v>PEN</v>
          </cell>
          <cell r="K2190" t="str">
            <v xml:space="preserve">MARIA LYDIA VILLOTA VILLOTA </v>
          </cell>
          <cell r="L2190" t="str">
            <v>MENSUAL</v>
          </cell>
          <cell r="M2190">
            <v>43404</v>
          </cell>
          <cell r="N2190">
            <v>37337</v>
          </cell>
          <cell r="O2190" t="str">
            <v>COMPRA CATEGORIA E, SINDIC_CGR, IPC</v>
          </cell>
          <cell r="P2190" t="str">
            <v>VI</v>
          </cell>
          <cell r="Q2190">
            <v>120</v>
          </cell>
          <cell r="R2190" t="str">
            <v>Pasto</v>
          </cell>
          <cell r="S2190" t="str">
            <v>CGR</v>
          </cell>
        </row>
        <row r="2191">
          <cell r="A2191">
            <v>4885</v>
          </cell>
          <cell r="B2191" t="str">
            <v>Activo</v>
          </cell>
          <cell r="C2191">
            <v>27362573</v>
          </cell>
          <cell r="D2191">
            <v>2481227.88</v>
          </cell>
          <cell r="E2191">
            <v>240</v>
          </cell>
          <cell r="F2191">
            <v>136</v>
          </cell>
          <cell r="G2191">
            <v>176</v>
          </cell>
          <cell r="H2191">
            <v>52331</v>
          </cell>
          <cell r="I2191">
            <v>51772705</v>
          </cell>
          <cell r="J2191" t="str">
            <v>XF</v>
          </cell>
          <cell r="K2191" t="str">
            <v>BLANCA VICTORIA MUNEVAR MARTINEZ</v>
          </cell>
          <cell r="L2191" t="str">
            <v>MENSUAL</v>
          </cell>
          <cell r="M2191">
            <v>43404</v>
          </cell>
          <cell r="N2191">
            <v>37981</v>
          </cell>
          <cell r="O2191" t="str">
            <v>EX-FUNCIONARIO CATEGORIA B</v>
          </cell>
          <cell r="P2191" t="str">
            <v>VI</v>
          </cell>
          <cell r="Q2191">
            <v>136</v>
          </cell>
          <cell r="R2191" t="str">
            <v>Bogota</v>
          </cell>
          <cell r="S2191" t="str">
            <v>EXF</v>
          </cell>
        </row>
        <row r="2192">
          <cell r="A2192">
            <v>4850</v>
          </cell>
          <cell r="B2192" t="str">
            <v>Activo</v>
          </cell>
          <cell r="C2192">
            <v>48050460</v>
          </cell>
          <cell r="D2192">
            <v>6429838.4100000001</v>
          </cell>
          <cell r="E2192">
            <v>216</v>
          </cell>
          <cell r="F2192">
            <v>121</v>
          </cell>
          <cell r="G2192">
            <v>186</v>
          </cell>
          <cell r="H2192">
            <v>245675</v>
          </cell>
          <cell r="I2192">
            <v>41715235</v>
          </cell>
          <cell r="J2192" t="str">
            <v>PEN</v>
          </cell>
          <cell r="K2192" t="str">
            <v>Carmen Alicia Ramirez Gonzalez</v>
          </cell>
          <cell r="L2192" t="str">
            <v>MENSUAL</v>
          </cell>
          <cell r="M2192">
            <v>43434</v>
          </cell>
          <cell r="N2192">
            <v>37690</v>
          </cell>
          <cell r="O2192" t="str">
            <v>LIBERACION CATEGORIA E, SINDIC_CGR, IPC</v>
          </cell>
          <cell r="P2192" t="str">
            <v>VI</v>
          </cell>
          <cell r="Q2192">
            <v>121</v>
          </cell>
          <cell r="R2192" t="str">
            <v>Bogota</v>
          </cell>
          <cell r="S2192" t="str">
            <v>CGR</v>
          </cell>
        </row>
        <row r="2193">
          <cell r="A2193">
            <v>4817</v>
          </cell>
          <cell r="B2193" t="str">
            <v>Activo</v>
          </cell>
          <cell r="C2193">
            <v>33000000</v>
          </cell>
          <cell r="D2193">
            <v>1275184.69</v>
          </cell>
          <cell r="E2193">
            <v>216</v>
          </cell>
          <cell r="F2193">
            <v>120</v>
          </cell>
          <cell r="G2193">
            <v>209</v>
          </cell>
          <cell r="H2193">
            <v>199022</v>
          </cell>
          <cell r="I2193">
            <v>21233107</v>
          </cell>
          <cell r="J2193" t="str">
            <v>PEN</v>
          </cell>
          <cell r="K2193" t="str">
            <v xml:space="preserve"> JOVITA NEIRA ROJAS </v>
          </cell>
          <cell r="L2193" t="str">
            <v>MENSUAL</v>
          </cell>
          <cell r="M2193">
            <v>43465</v>
          </cell>
          <cell r="N2193">
            <v>37018</v>
          </cell>
          <cell r="O2193" t="str">
            <v>COMPRA CATEGORIA E, SINDIC_CGR, IPC</v>
          </cell>
          <cell r="P2193" t="str">
            <v>VI</v>
          </cell>
          <cell r="Q2193">
            <v>120</v>
          </cell>
          <cell r="R2193" t="str">
            <v>Bogota</v>
          </cell>
          <cell r="S2193" t="str">
            <v>CGR</v>
          </cell>
        </row>
        <row r="2194">
          <cell r="A2194">
            <v>4799</v>
          </cell>
          <cell r="B2194" t="str">
            <v>Activo</v>
          </cell>
          <cell r="C2194">
            <v>48050457</v>
          </cell>
          <cell r="D2194">
            <v>3976709.76</v>
          </cell>
          <cell r="E2194">
            <v>216</v>
          </cell>
          <cell r="F2194">
            <v>122</v>
          </cell>
          <cell r="G2194">
            <v>181</v>
          </cell>
          <cell r="H2194">
            <v>133668</v>
          </cell>
          <cell r="I2194">
            <v>3902295</v>
          </cell>
          <cell r="J2194" t="str">
            <v>PEN</v>
          </cell>
          <cell r="K2194" t="str">
            <v xml:space="preserve">FRANCISCO RAPALINO BLANCO </v>
          </cell>
          <cell r="L2194" t="str">
            <v>MENSUAL</v>
          </cell>
          <cell r="M2194">
            <v>43434</v>
          </cell>
          <cell r="N2194">
            <v>37846</v>
          </cell>
          <cell r="O2194" t="str">
            <v>CONSTR. CATEGORIA E, SINDIC_CGR, IPC</v>
          </cell>
          <cell r="P2194" t="str">
            <v>VI</v>
          </cell>
          <cell r="Q2194">
            <v>122</v>
          </cell>
          <cell r="R2194" t="str">
            <v>Cartagena</v>
          </cell>
          <cell r="S2194" t="str">
            <v>CGR</v>
          </cell>
        </row>
        <row r="2195">
          <cell r="A2195">
            <v>4753</v>
          </cell>
          <cell r="B2195" t="str">
            <v>Activo</v>
          </cell>
          <cell r="C2195">
            <v>27377706</v>
          </cell>
          <cell r="D2195">
            <v>97449.44</v>
          </cell>
          <cell r="E2195">
            <v>240</v>
          </cell>
          <cell r="F2195">
            <v>105</v>
          </cell>
          <cell r="G2195">
            <v>199</v>
          </cell>
          <cell r="H2195">
            <v>7384</v>
          </cell>
          <cell r="I2195">
            <v>26597587</v>
          </cell>
          <cell r="J2195" t="str">
            <v>PEN</v>
          </cell>
          <cell r="K2195" t="str">
            <v>Maria Fanny Soto Artunduaga</v>
          </cell>
          <cell r="L2195" t="str">
            <v>MENSUAL</v>
          </cell>
          <cell r="M2195">
            <v>43465</v>
          </cell>
          <cell r="N2195">
            <v>37334</v>
          </cell>
          <cell r="O2195" t="str">
            <v>COMPRA CATEGORIA B, IPC</v>
          </cell>
          <cell r="P2195" t="str">
            <v>VI</v>
          </cell>
          <cell r="Q2195">
            <v>105</v>
          </cell>
          <cell r="R2195" t="str">
            <v>Bogota</v>
          </cell>
          <cell r="S2195" t="str">
            <v>CGR</v>
          </cell>
        </row>
        <row r="2196">
          <cell r="A2196">
            <v>4752</v>
          </cell>
          <cell r="B2196" t="str">
            <v>Activo</v>
          </cell>
          <cell r="C2196">
            <v>25956721</v>
          </cell>
          <cell r="D2196">
            <v>3070261.98</v>
          </cell>
          <cell r="E2196">
            <v>240</v>
          </cell>
          <cell r="F2196">
            <v>105</v>
          </cell>
          <cell r="G2196">
            <v>194</v>
          </cell>
          <cell r="H2196">
            <v>77260</v>
          </cell>
          <cell r="I2196">
            <v>19392339</v>
          </cell>
          <cell r="J2196" t="str">
            <v>FU</v>
          </cell>
          <cell r="K2196" t="str">
            <v>Pablo Emilio Silva Caicedo</v>
          </cell>
          <cell r="L2196" t="str">
            <v>MENSUAL</v>
          </cell>
          <cell r="M2196">
            <v>43465</v>
          </cell>
          <cell r="N2196">
            <v>37490</v>
          </cell>
          <cell r="O2196" t="str">
            <v>COMPRA CATEGORIA B, IPC</v>
          </cell>
          <cell r="P2196" t="str">
            <v>VI</v>
          </cell>
          <cell r="Q2196">
            <v>105</v>
          </cell>
          <cell r="R2196" t="str">
            <v>Bogota</v>
          </cell>
          <cell r="S2196" t="str">
            <v>CGR</v>
          </cell>
        </row>
        <row r="2197">
          <cell r="A2197">
            <v>4721</v>
          </cell>
          <cell r="B2197" t="str">
            <v>Activo</v>
          </cell>
          <cell r="C2197">
            <v>28081816</v>
          </cell>
          <cell r="D2197">
            <v>10516762.18</v>
          </cell>
          <cell r="E2197">
            <v>240</v>
          </cell>
          <cell r="F2197">
            <v>136</v>
          </cell>
          <cell r="G2197">
            <v>184</v>
          </cell>
          <cell r="H2197">
            <v>232981</v>
          </cell>
          <cell r="I2197">
            <v>52288226</v>
          </cell>
          <cell r="J2197" t="str">
            <v>XF</v>
          </cell>
          <cell r="K2197" t="str">
            <v>MARIA PAOLA PAEZ DIAZ</v>
          </cell>
          <cell r="L2197" t="str">
            <v>MENSUAL</v>
          </cell>
          <cell r="M2197">
            <v>43465</v>
          </cell>
          <cell r="N2197">
            <v>37799</v>
          </cell>
          <cell r="O2197" t="str">
            <v>EX-FUNCIONARIO CATEGORIA B</v>
          </cell>
          <cell r="P2197" t="str">
            <v>VI</v>
          </cell>
          <cell r="Q2197">
            <v>136</v>
          </cell>
          <cell r="R2197" t="str">
            <v>Bogota</v>
          </cell>
          <cell r="S2197" t="str">
            <v>EXF</v>
          </cell>
        </row>
        <row r="2198">
          <cell r="A2198">
            <v>4718</v>
          </cell>
          <cell r="B2198" t="str">
            <v>Activo</v>
          </cell>
          <cell r="C2198">
            <v>39721680</v>
          </cell>
          <cell r="D2198">
            <v>9675447.25</v>
          </cell>
          <cell r="E2198">
            <v>216</v>
          </cell>
          <cell r="F2198">
            <v>120</v>
          </cell>
          <cell r="G2198">
            <v>178</v>
          </cell>
          <cell r="H2198">
            <v>295406</v>
          </cell>
          <cell r="I2198">
            <v>41591033</v>
          </cell>
          <cell r="J2198" t="str">
            <v>PEN</v>
          </cell>
          <cell r="K2198" t="str">
            <v xml:space="preserve"> GLADYS OJEDA GOMEZ </v>
          </cell>
          <cell r="L2198" t="str">
            <v>MENSUAL</v>
          </cell>
          <cell r="M2198">
            <v>43465</v>
          </cell>
          <cell r="N2198">
            <v>37964</v>
          </cell>
          <cell r="O2198" t="str">
            <v>COMPRA CATEGORIA E, SINDIC_CGR, IPC</v>
          </cell>
          <cell r="P2198" t="str">
            <v>VI</v>
          </cell>
          <cell r="Q2198">
            <v>120</v>
          </cell>
          <cell r="R2198" t="str">
            <v>Ubate</v>
          </cell>
          <cell r="S2198" t="str">
            <v>CGR</v>
          </cell>
        </row>
        <row r="2199">
          <cell r="A2199">
            <v>4688</v>
          </cell>
          <cell r="B2199" t="str">
            <v>Activo</v>
          </cell>
          <cell r="C2199">
            <v>27377706</v>
          </cell>
          <cell r="D2199">
            <v>2607758.7000000002</v>
          </cell>
          <cell r="E2199">
            <v>240</v>
          </cell>
          <cell r="F2199">
            <v>105</v>
          </cell>
          <cell r="G2199">
            <v>203</v>
          </cell>
          <cell r="H2199">
            <v>79937</v>
          </cell>
          <cell r="I2199">
            <v>23273503</v>
          </cell>
          <cell r="J2199" t="str">
            <v>PEN</v>
          </cell>
          <cell r="K2199" t="str">
            <v>MARIA GLADYS TOVAR PINEDA</v>
          </cell>
          <cell r="L2199" t="str">
            <v>MENSUAL</v>
          </cell>
          <cell r="M2199">
            <v>43434</v>
          </cell>
          <cell r="N2199">
            <v>37183</v>
          </cell>
          <cell r="O2199" t="str">
            <v>COMPRA CATEGORIA B, IPC</v>
          </cell>
          <cell r="P2199" t="str">
            <v>VI</v>
          </cell>
          <cell r="Q2199">
            <v>105</v>
          </cell>
          <cell r="R2199" t="str">
            <v>Bogota</v>
          </cell>
          <cell r="S2199" t="str">
            <v>CGR</v>
          </cell>
        </row>
        <row r="2200">
          <cell r="A2200">
            <v>4675</v>
          </cell>
          <cell r="B2200" t="str">
            <v>Activo</v>
          </cell>
          <cell r="C2200">
            <v>19241650</v>
          </cell>
          <cell r="D2200">
            <v>975611.2</v>
          </cell>
          <cell r="E2200">
            <v>216</v>
          </cell>
          <cell r="F2200">
            <v>142</v>
          </cell>
          <cell r="G2200">
            <v>194</v>
          </cell>
          <cell r="H2200">
            <v>52751</v>
          </cell>
          <cell r="I2200">
            <v>29553187</v>
          </cell>
          <cell r="J2200" t="str">
            <v>XF</v>
          </cell>
          <cell r="K2200" t="str">
            <v xml:space="preserve">MARIA ZULAMY GIL PLAZA </v>
          </cell>
          <cell r="L2200" t="str">
            <v>MENSUAL</v>
          </cell>
          <cell r="M2200">
            <v>43434</v>
          </cell>
          <cell r="N2200">
            <v>37456</v>
          </cell>
          <cell r="O2200" t="str">
            <v>EXF-VIVIENDEXF. CATEGORIA E, SINDIC_CGR, IPC</v>
          </cell>
          <cell r="P2200" t="str">
            <v>VI</v>
          </cell>
          <cell r="Q2200">
            <v>142</v>
          </cell>
          <cell r="R2200" t="str">
            <v>Guacari</v>
          </cell>
          <cell r="S2200" t="str">
            <v>EXF</v>
          </cell>
        </row>
        <row r="2201">
          <cell r="A2201">
            <v>4630</v>
          </cell>
          <cell r="B2201" t="str">
            <v>Activo</v>
          </cell>
          <cell r="C2201">
            <v>29838515</v>
          </cell>
          <cell r="D2201">
            <v>11702299.57</v>
          </cell>
          <cell r="E2201">
            <v>240</v>
          </cell>
          <cell r="F2201">
            <v>137</v>
          </cell>
          <cell r="G2201">
            <v>182</v>
          </cell>
          <cell r="H2201">
            <v>261516</v>
          </cell>
          <cell r="I2201">
            <v>52076213</v>
          </cell>
          <cell r="J2201" t="str">
            <v>XF</v>
          </cell>
          <cell r="K2201" t="str">
            <v>Dora Lucia Bastidas Camargo</v>
          </cell>
          <cell r="L2201" t="str">
            <v>MENSUAL</v>
          </cell>
          <cell r="M2201">
            <v>43465</v>
          </cell>
          <cell r="N2201">
            <v>37855</v>
          </cell>
          <cell r="O2201" t="str">
            <v>EXFUNC CATEGORIA C COMPRA</v>
          </cell>
          <cell r="P2201" t="str">
            <v>VI</v>
          </cell>
          <cell r="Q2201">
            <v>137</v>
          </cell>
          <cell r="R2201" t="str">
            <v>Bogota</v>
          </cell>
          <cell r="S2201" t="str">
            <v>EXF</v>
          </cell>
        </row>
        <row r="2202">
          <cell r="A2202">
            <v>4592</v>
          </cell>
          <cell r="B2202" t="str">
            <v>Activo</v>
          </cell>
          <cell r="C2202">
            <v>29000000</v>
          </cell>
          <cell r="D2202">
            <v>25679368.73</v>
          </cell>
          <cell r="E2202">
            <v>216</v>
          </cell>
          <cell r="F2202">
            <v>16</v>
          </cell>
          <cell r="G2202">
            <v>23</v>
          </cell>
          <cell r="H2202">
            <v>451831</v>
          </cell>
          <cell r="I2202">
            <v>28786639</v>
          </cell>
          <cell r="J2202" t="str">
            <v>XF</v>
          </cell>
          <cell r="K2202" t="str">
            <v xml:space="preserve">MARIA EUGENIA PRIETO BARRIGA </v>
          </cell>
          <cell r="L2202" t="str">
            <v>MENSUAL</v>
          </cell>
          <cell r="M2202">
            <v>37621</v>
          </cell>
          <cell r="N2202">
            <v>36887</v>
          </cell>
          <cell r="O2202" t="str">
            <v>COMPRA EXFUNCIONARIO PROFESIONAL</v>
          </cell>
          <cell r="P2202" t="str">
            <v>VI</v>
          </cell>
          <cell r="Q2202">
            <v>16</v>
          </cell>
          <cell r="R2202" t="str">
            <v>Ibague</v>
          </cell>
          <cell r="S2202" t="str">
            <v>EXF</v>
          </cell>
        </row>
        <row r="2203">
          <cell r="A2203">
            <v>4560</v>
          </cell>
          <cell r="B2203" t="str">
            <v>Activo</v>
          </cell>
          <cell r="C2203">
            <v>21000000</v>
          </cell>
          <cell r="D2203">
            <v>12999282.550000001</v>
          </cell>
          <cell r="E2203">
            <v>240</v>
          </cell>
          <cell r="F2203">
            <v>3</v>
          </cell>
          <cell r="G2203">
            <v>135</v>
          </cell>
          <cell r="H2203">
            <v>208028</v>
          </cell>
          <cell r="I2203">
            <v>24570684</v>
          </cell>
          <cell r="J2203" t="str">
            <v>XF</v>
          </cell>
          <cell r="K2203" t="str">
            <v xml:space="preserve">LUZ DARY VARON RESTREPO </v>
          </cell>
          <cell r="L2203" t="str">
            <v>MENSUAL</v>
          </cell>
          <cell r="M2203">
            <v>41029</v>
          </cell>
          <cell r="N2203">
            <v>36888</v>
          </cell>
          <cell r="O2203" t="str">
            <v>CONSTRUCCION - OPERATIVO/ADMINISTRATIVO</v>
          </cell>
          <cell r="P2203" t="str">
            <v>VI</v>
          </cell>
          <cell r="Q2203">
            <v>3</v>
          </cell>
          <cell r="R2203" t="str">
            <v>Calarca</v>
          </cell>
          <cell r="S2203" t="str">
            <v>EXF</v>
          </cell>
        </row>
        <row r="2204">
          <cell r="A2204">
            <v>4434</v>
          </cell>
          <cell r="B2204" t="str">
            <v>Activo</v>
          </cell>
          <cell r="C2204">
            <v>21083360</v>
          </cell>
          <cell r="D2204">
            <v>695426.08</v>
          </cell>
          <cell r="E2204">
            <v>240</v>
          </cell>
          <cell r="F2204">
            <v>135</v>
          </cell>
          <cell r="G2204">
            <v>217</v>
          </cell>
          <cell r="H2204">
            <v>36216</v>
          </cell>
          <cell r="I2204">
            <v>92521172</v>
          </cell>
          <cell r="J2204" t="str">
            <v>XF</v>
          </cell>
          <cell r="K2204" t="str">
            <v>JORGE LUIS ESCAMILLA SIERRA</v>
          </cell>
          <cell r="L2204" t="str">
            <v>MENSUAL</v>
          </cell>
          <cell r="M2204">
            <v>43404</v>
          </cell>
          <cell r="N2204">
            <v>37008</v>
          </cell>
          <cell r="O2204" t="str">
            <v>EX-FUNCIONARIO CATEGORIA A</v>
          </cell>
          <cell r="P2204" t="str">
            <v>VI</v>
          </cell>
          <cell r="Q2204">
            <v>135</v>
          </cell>
          <cell r="R2204" t="str">
            <v>Bogota</v>
          </cell>
          <cell r="S2204" t="str">
            <v>EXF</v>
          </cell>
        </row>
        <row r="2205">
          <cell r="A2205">
            <v>4313</v>
          </cell>
          <cell r="B2205" t="str">
            <v>Activo</v>
          </cell>
          <cell r="C2205">
            <v>36045900</v>
          </cell>
          <cell r="D2205">
            <v>1268425.6200000001</v>
          </cell>
          <cell r="E2205">
            <v>216</v>
          </cell>
          <cell r="F2205">
            <v>120</v>
          </cell>
          <cell r="G2205">
            <v>201</v>
          </cell>
          <cell r="H2205">
            <v>138533</v>
          </cell>
          <cell r="I2205">
            <v>21054514</v>
          </cell>
          <cell r="J2205" t="str">
            <v>PEN</v>
          </cell>
          <cell r="K2205" t="str">
            <v>nury moreno de cristancho</v>
          </cell>
          <cell r="L2205" t="str">
            <v>MENSUAL</v>
          </cell>
          <cell r="M2205">
            <v>43496</v>
          </cell>
          <cell r="N2205">
            <v>37298</v>
          </cell>
          <cell r="O2205" t="str">
            <v>COMPRA CATEGORIA E, SINDIC_CGR, IPC</v>
          </cell>
          <cell r="P2205" t="str">
            <v>VI</v>
          </cell>
          <cell r="Q2205">
            <v>120</v>
          </cell>
          <cell r="R2205" t="str">
            <v>Bogota</v>
          </cell>
          <cell r="S2205" t="str">
            <v>CGR</v>
          </cell>
        </row>
        <row r="2206">
          <cell r="A2206">
            <v>4306</v>
          </cell>
          <cell r="B2206" t="str">
            <v>Activo</v>
          </cell>
          <cell r="C2206">
            <v>24728600</v>
          </cell>
          <cell r="D2206">
            <v>464930.24</v>
          </cell>
          <cell r="E2206">
            <v>216</v>
          </cell>
          <cell r="F2206">
            <v>141</v>
          </cell>
          <cell r="G2206">
            <v>212</v>
          </cell>
          <cell r="H2206">
            <v>121017</v>
          </cell>
          <cell r="I2206">
            <v>37815617</v>
          </cell>
          <cell r="J2206" t="str">
            <v>PEN</v>
          </cell>
          <cell r="K2206" t="str">
            <v xml:space="preserve">CONSUELO MOSQUERA DE AYALA </v>
          </cell>
          <cell r="L2206" t="str">
            <v>MENSUAL</v>
          </cell>
          <cell r="M2206">
            <v>43465</v>
          </cell>
          <cell r="N2206">
            <v>36951</v>
          </cell>
          <cell r="O2206" t="str">
            <v>LIBER CAT. E, SINDIC_CGR, IPC (NO BENEF)</v>
          </cell>
          <cell r="P2206" t="str">
            <v>VI</v>
          </cell>
          <cell r="Q2206">
            <v>141</v>
          </cell>
          <cell r="R2206" t="str">
            <v>Bogota</v>
          </cell>
          <cell r="S2206" t="str">
            <v>CGR</v>
          </cell>
        </row>
        <row r="2207">
          <cell r="A2207">
            <v>4254</v>
          </cell>
          <cell r="B2207" t="str">
            <v>Activo</v>
          </cell>
          <cell r="C2207">
            <v>50000000</v>
          </cell>
          <cell r="D2207">
            <v>16528029.630000001</v>
          </cell>
          <cell r="E2207">
            <v>216</v>
          </cell>
          <cell r="F2207">
            <v>120</v>
          </cell>
          <cell r="G2207">
            <v>172</v>
          </cell>
          <cell r="H2207">
            <v>442192</v>
          </cell>
          <cell r="I2207">
            <v>24115175</v>
          </cell>
          <cell r="J2207" t="str">
            <v>PEN</v>
          </cell>
          <cell r="K2207" t="str">
            <v xml:space="preserve">AURA LIGIA MORALES GRANADOS </v>
          </cell>
          <cell r="L2207" t="str">
            <v>MENSUAL</v>
          </cell>
          <cell r="M2207">
            <v>43465</v>
          </cell>
          <cell r="N2207">
            <v>38163</v>
          </cell>
          <cell r="O2207" t="str">
            <v>COMPRA CATEGORIA E, SINDIC_CGR, IPC</v>
          </cell>
          <cell r="P2207" t="str">
            <v>VI</v>
          </cell>
          <cell r="Q2207">
            <v>120</v>
          </cell>
          <cell r="R2207" t="str">
            <v>Bogota</v>
          </cell>
          <cell r="S2207" t="str">
            <v>CGR</v>
          </cell>
        </row>
        <row r="2208">
          <cell r="A2208">
            <v>4232</v>
          </cell>
          <cell r="B2208" t="str">
            <v>Activo</v>
          </cell>
          <cell r="C2208">
            <v>52000000</v>
          </cell>
          <cell r="D2208">
            <v>1769172.07</v>
          </cell>
          <cell r="E2208">
            <v>192</v>
          </cell>
          <cell r="F2208">
            <v>125</v>
          </cell>
          <cell r="G2208">
            <v>182</v>
          </cell>
          <cell r="H2208">
            <v>193646</v>
          </cell>
          <cell r="I2208">
            <v>19069093</v>
          </cell>
          <cell r="J2208" t="str">
            <v>PEN</v>
          </cell>
          <cell r="K2208" t="str">
            <v>Oliverio Moreno Nova</v>
          </cell>
          <cell r="L2208" t="str">
            <v>MENSUAL</v>
          </cell>
          <cell r="M2208">
            <v>43465</v>
          </cell>
          <cell r="N2208">
            <v>37847</v>
          </cell>
          <cell r="O2208" t="str">
            <v>COMPRA CATEGORIA F, IPC</v>
          </cell>
          <cell r="P2208" t="str">
            <v>VI</v>
          </cell>
          <cell r="Q2208">
            <v>125</v>
          </cell>
          <cell r="R2208" t="str">
            <v>Bogota</v>
          </cell>
          <cell r="S2208" t="str">
            <v>CGR</v>
          </cell>
        </row>
        <row r="2209">
          <cell r="A2209">
            <v>4180</v>
          </cell>
          <cell r="B2209" t="str">
            <v>Activo</v>
          </cell>
          <cell r="C2209">
            <v>42120000</v>
          </cell>
          <cell r="D2209">
            <v>836299.63</v>
          </cell>
          <cell r="E2209">
            <v>216</v>
          </cell>
          <cell r="F2209">
            <v>120</v>
          </cell>
          <cell r="G2209">
            <v>212</v>
          </cell>
          <cell r="H2209">
            <v>234142</v>
          </cell>
          <cell r="I2209">
            <v>9260527</v>
          </cell>
          <cell r="J2209" t="str">
            <v>PEN</v>
          </cell>
          <cell r="K2209" t="str">
            <v>Nelson Caicedo Flórez</v>
          </cell>
          <cell r="L2209" t="str">
            <v>MENSUAL</v>
          </cell>
          <cell r="M2209">
            <v>43465</v>
          </cell>
          <cell r="N2209">
            <v>36956</v>
          </cell>
          <cell r="O2209" t="str">
            <v>COMPRA CATEGORIA E, SINDIC_CGR, IPC</v>
          </cell>
          <cell r="P2209" t="str">
            <v>VI</v>
          </cell>
          <cell r="Q2209">
            <v>120</v>
          </cell>
          <cell r="R2209" t="str">
            <v>Bogota</v>
          </cell>
          <cell r="S2209" t="str">
            <v>CGR</v>
          </cell>
        </row>
        <row r="2210">
          <cell r="A2210">
            <v>4128</v>
          </cell>
          <cell r="B2210" t="str">
            <v>Activo</v>
          </cell>
          <cell r="C2210">
            <v>16072242</v>
          </cell>
          <cell r="D2210">
            <v>1097340.99</v>
          </cell>
          <cell r="E2210">
            <v>240</v>
          </cell>
          <cell r="F2210">
            <v>106</v>
          </cell>
          <cell r="G2210">
            <v>217</v>
          </cell>
          <cell r="H2210">
            <v>52680</v>
          </cell>
          <cell r="I2210">
            <v>7560267</v>
          </cell>
          <cell r="J2210" t="str">
            <v>XF</v>
          </cell>
          <cell r="K2210" t="str">
            <v>CARLOS ALBERTO SANCHEZ SANCHEZ</v>
          </cell>
          <cell r="L2210" t="str">
            <v>MENSUAL</v>
          </cell>
          <cell r="M2210">
            <v>43434</v>
          </cell>
          <cell r="N2210">
            <v>36888</v>
          </cell>
          <cell r="O2210" t="str">
            <v>LIBERACION CATEGORIA B, IPC</v>
          </cell>
          <cell r="P2210" t="str">
            <v>VI</v>
          </cell>
          <cell r="Q2210">
            <v>106</v>
          </cell>
          <cell r="R2210" t="str">
            <v>Bogota</v>
          </cell>
          <cell r="S2210" t="str">
            <v>EXF</v>
          </cell>
        </row>
        <row r="2211">
          <cell r="A2211">
            <v>4042</v>
          </cell>
          <cell r="B2211" t="str">
            <v>Activo</v>
          </cell>
          <cell r="C2211">
            <v>20406000</v>
          </cell>
          <cell r="D2211">
            <v>2839643.85</v>
          </cell>
          <cell r="E2211">
            <v>240</v>
          </cell>
          <cell r="F2211">
            <v>100</v>
          </cell>
          <cell r="G2211">
            <v>187</v>
          </cell>
          <cell r="H2211">
            <v>60601</v>
          </cell>
          <cell r="I2211">
            <v>41510674</v>
          </cell>
          <cell r="J2211" t="str">
            <v>PEN</v>
          </cell>
          <cell r="K2211" t="str">
            <v xml:space="preserve">AURA EMPERATRIZ BARRERA PINTO </v>
          </cell>
          <cell r="L2211" t="str">
            <v>MENSUAL</v>
          </cell>
          <cell r="M2211">
            <v>43465</v>
          </cell>
          <cell r="N2211">
            <v>37698</v>
          </cell>
          <cell r="O2211" t="str">
            <v>COMPRA CATEGORIA A, IPC</v>
          </cell>
          <cell r="P2211" t="str">
            <v>VI</v>
          </cell>
          <cell r="Q2211">
            <v>100</v>
          </cell>
          <cell r="R2211" t="str">
            <v>Funza</v>
          </cell>
          <cell r="S2211" t="str">
            <v>CGR</v>
          </cell>
        </row>
        <row r="2212">
          <cell r="A2212">
            <v>3953</v>
          </cell>
          <cell r="B2212" t="str">
            <v>Activo</v>
          </cell>
          <cell r="C2212">
            <v>23763361</v>
          </cell>
          <cell r="D2212">
            <v>450674.37</v>
          </cell>
          <cell r="E2212">
            <v>240</v>
          </cell>
          <cell r="F2212">
            <v>105</v>
          </cell>
          <cell r="G2212">
            <v>215</v>
          </cell>
          <cell r="H2212">
            <v>23087</v>
          </cell>
          <cell r="I2212">
            <v>28656565</v>
          </cell>
          <cell r="J2212" t="str">
            <v>PEN</v>
          </cell>
          <cell r="K2212" t="str">
            <v xml:space="preserve">CARMEN M. VASQUEZ DE VARGAS </v>
          </cell>
          <cell r="L2212" t="str">
            <v>MENSUAL</v>
          </cell>
          <cell r="M2212">
            <v>43434</v>
          </cell>
          <cell r="N2212">
            <v>36845</v>
          </cell>
          <cell r="O2212" t="str">
            <v>COMPRA CATEGORIA B, IPC</v>
          </cell>
          <cell r="P2212" t="str">
            <v>VI</v>
          </cell>
          <cell r="Q2212">
            <v>105</v>
          </cell>
          <cell r="R2212" t="str">
            <v>Ibague</v>
          </cell>
          <cell r="S2212" t="str">
            <v>CGR</v>
          </cell>
        </row>
        <row r="2213">
          <cell r="A2213">
            <v>3947</v>
          </cell>
          <cell r="B2213" t="str">
            <v>Activo</v>
          </cell>
          <cell r="C2213">
            <v>27475201</v>
          </cell>
          <cell r="D2213">
            <v>9614986.6500000004</v>
          </cell>
          <cell r="E2213">
            <v>240</v>
          </cell>
          <cell r="F2213">
            <v>136</v>
          </cell>
          <cell r="G2213">
            <v>190</v>
          </cell>
          <cell r="H2213">
            <v>234197</v>
          </cell>
          <cell r="I2213">
            <v>40025882</v>
          </cell>
          <cell r="J2213" t="str">
            <v>XF</v>
          </cell>
          <cell r="K2213" t="str">
            <v xml:space="preserve">DORA ORFIDIA SEGURA RIVERA </v>
          </cell>
          <cell r="L2213" t="str">
            <v>MENSUAL</v>
          </cell>
          <cell r="M2213">
            <v>43465</v>
          </cell>
          <cell r="N2213">
            <v>37606</v>
          </cell>
          <cell r="O2213" t="str">
            <v>EX-FUNCIONARIO CATEGORIA B</v>
          </cell>
          <cell r="P2213" t="str">
            <v>VI</v>
          </cell>
          <cell r="Q2213">
            <v>136</v>
          </cell>
          <cell r="R2213" t="str">
            <v>Bogota</v>
          </cell>
          <cell r="S2213" t="str">
            <v>EXF</v>
          </cell>
        </row>
        <row r="2214">
          <cell r="A2214">
            <v>3848</v>
          </cell>
          <cell r="B2214" t="str">
            <v>Activo</v>
          </cell>
          <cell r="C2214">
            <v>33000000</v>
          </cell>
          <cell r="D2214">
            <v>525569.86</v>
          </cell>
          <cell r="E2214">
            <v>216</v>
          </cell>
          <cell r="F2214">
            <v>142</v>
          </cell>
          <cell r="G2214">
            <v>213</v>
          </cell>
          <cell r="H2214">
            <v>196736</v>
          </cell>
          <cell r="I2214">
            <v>16051385</v>
          </cell>
          <cell r="J2214" t="str">
            <v>XF</v>
          </cell>
          <cell r="K2214" t="str">
            <v>TULIO ANCIZAR CARDONA SALAZAR</v>
          </cell>
          <cell r="L2214" t="str">
            <v>MENSUAL</v>
          </cell>
          <cell r="M2214">
            <v>43496</v>
          </cell>
          <cell r="N2214">
            <v>36951</v>
          </cell>
          <cell r="O2214" t="str">
            <v>EXF-VIVIENDEXF. CATEGORIA E, SINDIC_CGR, IPC</v>
          </cell>
          <cell r="P2214" t="str">
            <v>VI</v>
          </cell>
          <cell r="Q2214">
            <v>142</v>
          </cell>
          <cell r="R2214" t="str">
            <v>Salamina</v>
          </cell>
          <cell r="S2214" t="str">
            <v>EXF</v>
          </cell>
        </row>
        <row r="2215">
          <cell r="A2215">
            <v>3737</v>
          </cell>
          <cell r="B2215" t="str">
            <v>Activo</v>
          </cell>
          <cell r="C2215">
            <v>33000000</v>
          </cell>
          <cell r="D2215">
            <v>657996.93000000005</v>
          </cell>
          <cell r="E2215">
            <v>216</v>
          </cell>
          <cell r="F2215">
            <v>120</v>
          </cell>
          <cell r="G2215">
            <v>213</v>
          </cell>
          <cell r="H2215">
            <v>200341</v>
          </cell>
          <cell r="I2215">
            <v>26721795</v>
          </cell>
          <cell r="J2215" t="str">
            <v>PEN</v>
          </cell>
          <cell r="K2215" t="str">
            <v xml:space="preserve">ZULMA PARRA LASCARRO </v>
          </cell>
          <cell r="L2215" t="str">
            <v>MENSUAL</v>
          </cell>
          <cell r="M2215">
            <v>43404</v>
          </cell>
          <cell r="N2215">
            <v>36889</v>
          </cell>
          <cell r="O2215" t="str">
            <v>COMPRA CATEGORIA E, SINDIC_CGR, IPC</v>
          </cell>
          <cell r="P2215" t="str">
            <v>VI</v>
          </cell>
          <cell r="Q2215">
            <v>120</v>
          </cell>
          <cell r="R2215" t="str">
            <v>Bogota</v>
          </cell>
          <cell r="S2215" t="str">
            <v>CGR</v>
          </cell>
        </row>
        <row r="2216">
          <cell r="A2216">
            <v>3650</v>
          </cell>
          <cell r="B2216" t="str">
            <v>Activo</v>
          </cell>
          <cell r="C2216">
            <v>33000000</v>
          </cell>
          <cell r="D2216">
            <v>468562.16</v>
          </cell>
          <cell r="E2216">
            <v>216</v>
          </cell>
          <cell r="F2216">
            <v>120</v>
          </cell>
          <cell r="G2216">
            <v>214</v>
          </cell>
          <cell r="H2216">
            <v>163998</v>
          </cell>
          <cell r="I2216">
            <v>19092086</v>
          </cell>
          <cell r="J2216" t="str">
            <v>PEN</v>
          </cell>
          <cell r="K2216" t="str">
            <v>Hector Julio Beltran Carrillo</v>
          </cell>
          <cell r="L2216" t="str">
            <v>MENSUAL</v>
          </cell>
          <cell r="M2216">
            <v>43434</v>
          </cell>
          <cell r="N2216">
            <v>36873</v>
          </cell>
          <cell r="O2216" t="str">
            <v>COMPRA CATEGORIA E, SINDIC_CGR, IPC</v>
          </cell>
          <cell r="P2216" t="str">
            <v>VI</v>
          </cell>
          <cell r="Q2216">
            <v>120</v>
          </cell>
          <cell r="R2216" t="str">
            <v>San Bernardo</v>
          </cell>
          <cell r="S2216" t="str">
            <v>CGR</v>
          </cell>
        </row>
        <row r="2217">
          <cell r="A2217">
            <v>3541</v>
          </cell>
          <cell r="B2217" t="str">
            <v>Activo</v>
          </cell>
          <cell r="C2217">
            <v>46007700</v>
          </cell>
          <cell r="D2217">
            <v>3543969.37</v>
          </cell>
          <cell r="E2217">
            <v>216</v>
          </cell>
          <cell r="F2217">
            <v>120</v>
          </cell>
          <cell r="G2217">
            <v>204</v>
          </cell>
          <cell r="H2217">
            <v>293069</v>
          </cell>
          <cell r="I2217">
            <v>51580474</v>
          </cell>
          <cell r="J2217" t="str">
            <v>PEN</v>
          </cell>
          <cell r="K2217" t="str">
            <v>LILIAN DEL PILAR VELEZ PINZON</v>
          </cell>
          <cell r="L2217" t="str">
            <v>MENSUAL</v>
          </cell>
          <cell r="M2217">
            <v>43465</v>
          </cell>
          <cell r="N2217">
            <v>37169</v>
          </cell>
          <cell r="O2217" t="str">
            <v>COMPRA CATEGORIA E, SINDIC_CGR, IPC</v>
          </cell>
          <cell r="P2217" t="str">
            <v>VI</v>
          </cell>
          <cell r="Q2217">
            <v>120</v>
          </cell>
          <cell r="R2217" t="str">
            <v>Bogota</v>
          </cell>
          <cell r="S2217" t="str">
            <v>CGR</v>
          </cell>
        </row>
        <row r="2218">
          <cell r="A2218">
            <v>3528</v>
          </cell>
          <cell r="B2218" t="str">
            <v>Activo</v>
          </cell>
          <cell r="C2218">
            <v>36045900</v>
          </cell>
          <cell r="D2218">
            <v>1640807.58</v>
          </cell>
          <cell r="E2218">
            <v>216</v>
          </cell>
          <cell r="F2218">
            <v>142</v>
          </cell>
          <cell r="G2218">
            <v>192</v>
          </cell>
          <cell r="H2218">
            <v>83145</v>
          </cell>
          <cell r="I2218">
            <v>50899032</v>
          </cell>
          <cell r="J2218" t="str">
            <v>XF</v>
          </cell>
          <cell r="K2218" t="str">
            <v xml:space="preserve">DIANA PATRICIA SALCEDO GIRALDO </v>
          </cell>
          <cell r="L2218" t="str">
            <v>MENSUAL</v>
          </cell>
          <cell r="M2218">
            <v>43404</v>
          </cell>
          <cell r="N2218">
            <v>37480</v>
          </cell>
          <cell r="O2218" t="str">
            <v>EXF-VIVIENDEXF. CATEGORIA E, SINDIC_CGR, IPC</v>
          </cell>
          <cell r="P2218" t="str">
            <v>VI</v>
          </cell>
          <cell r="Q2218">
            <v>142</v>
          </cell>
          <cell r="R2218" t="str">
            <v>Bogota</v>
          </cell>
          <cell r="S2218" t="str">
            <v>EXF</v>
          </cell>
        </row>
        <row r="2219">
          <cell r="A2219">
            <v>3520</v>
          </cell>
          <cell r="B2219" t="str">
            <v>Activo</v>
          </cell>
          <cell r="C2219">
            <v>37500000</v>
          </cell>
          <cell r="D2219">
            <v>2054228.5</v>
          </cell>
          <cell r="E2219">
            <v>216</v>
          </cell>
          <cell r="F2219">
            <v>142</v>
          </cell>
          <cell r="G2219">
            <v>192</v>
          </cell>
          <cell r="H2219">
            <v>104371</v>
          </cell>
          <cell r="I2219">
            <v>72161005</v>
          </cell>
          <cell r="J2219" t="str">
            <v>XF</v>
          </cell>
          <cell r="K2219" t="str">
            <v xml:space="preserve">ALVIN ARTURO HENAO PEREZ </v>
          </cell>
          <cell r="L2219" t="str">
            <v>MENSUAL</v>
          </cell>
          <cell r="M2219">
            <v>43465</v>
          </cell>
          <cell r="N2219">
            <v>37560</v>
          </cell>
          <cell r="O2219" t="str">
            <v>EXF-VIVIENDEXF. CATEGORIA E, SINDIC_CGR, IPC</v>
          </cell>
          <cell r="P2219" t="str">
            <v>VI</v>
          </cell>
          <cell r="Q2219">
            <v>142</v>
          </cell>
          <cell r="R2219" t="str">
            <v>Barranquilla</v>
          </cell>
          <cell r="S2219" t="str">
            <v>EXF</v>
          </cell>
        </row>
        <row r="2220">
          <cell r="A2220">
            <v>3515</v>
          </cell>
          <cell r="B2220" t="str">
            <v>Activo</v>
          </cell>
          <cell r="C2220">
            <v>23763361</v>
          </cell>
          <cell r="D2220">
            <v>1961498.37</v>
          </cell>
          <cell r="E2220">
            <v>240</v>
          </cell>
          <cell r="F2220">
            <v>105</v>
          </cell>
          <cell r="G2220">
            <v>203</v>
          </cell>
          <cell r="H2220">
            <v>59596</v>
          </cell>
          <cell r="I2220">
            <v>37826664</v>
          </cell>
          <cell r="J2220" t="str">
            <v>PEN</v>
          </cell>
          <cell r="K2220" t="str">
            <v>LUZ MARINA GARCIA GONZALEZ</v>
          </cell>
          <cell r="L2220" t="str">
            <v>MENSUAL</v>
          </cell>
          <cell r="M2220">
            <v>43465</v>
          </cell>
          <cell r="N2220">
            <v>37739</v>
          </cell>
          <cell r="O2220" t="str">
            <v>COMPRA CATEGORIA B, IPC</v>
          </cell>
          <cell r="P2220" t="str">
            <v>VI</v>
          </cell>
          <cell r="Q2220">
            <v>105</v>
          </cell>
          <cell r="R2220" t="str">
            <v>Bogota</v>
          </cell>
          <cell r="S2220" t="str">
            <v>CGR</v>
          </cell>
        </row>
        <row r="2221">
          <cell r="A2221">
            <v>3483</v>
          </cell>
          <cell r="B2221" t="str">
            <v>Activo</v>
          </cell>
          <cell r="C2221">
            <v>32000000</v>
          </cell>
          <cell r="D2221">
            <v>1082840.24</v>
          </cell>
          <cell r="E2221">
            <v>216</v>
          </cell>
          <cell r="F2221">
            <v>186</v>
          </cell>
          <cell r="G2221">
            <v>213</v>
          </cell>
          <cell r="H2221">
            <v>367959</v>
          </cell>
          <cell r="I2221">
            <v>17088115</v>
          </cell>
          <cell r="J2221" t="str">
            <v>PEN</v>
          </cell>
          <cell r="K2221" t="str">
            <v xml:space="preserve">MIGUEL ALFONSO ZARATE MIRANDA </v>
          </cell>
          <cell r="L2221" t="str">
            <v>MENSUAL</v>
          </cell>
          <cell r="M2221">
            <v>43373</v>
          </cell>
          <cell r="N2221">
            <v>36845</v>
          </cell>
          <cell r="O2221" t="str">
            <v>COMPRA PROFESIONALES PENSIONADOS, 2 MAN</v>
          </cell>
          <cell r="P2221" t="str">
            <v>VI</v>
          </cell>
          <cell r="Q2221">
            <v>186</v>
          </cell>
          <cell r="R2221" t="str">
            <v>Bogota</v>
          </cell>
          <cell r="S2221" t="str">
            <v>CGR</v>
          </cell>
        </row>
        <row r="2222">
          <cell r="A2222">
            <v>3367</v>
          </cell>
          <cell r="B2222" t="str">
            <v>Activo</v>
          </cell>
          <cell r="C2222">
            <v>46000000</v>
          </cell>
          <cell r="D2222">
            <v>6740.78</v>
          </cell>
          <cell r="E2222">
            <v>216</v>
          </cell>
          <cell r="F2222">
            <v>142</v>
          </cell>
          <cell r="G2222">
            <v>205</v>
          </cell>
          <cell r="H2222">
            <v>16617</v>
          </cell>
          <cell r="I2222">
            <v>91237658</v>
          </cell>
          <cell r="J2222" t="str">
            <v>XF</v>
          </cell>
          <cell r="K2222" t="str">
            <v>FREDY ALEXANDER FIGUEROA MATEUS</v>
          </cell>
          <cell r="L2222" t="str">
            <v>MENSUAL</v>
          </cell>
          <cell r="M2222">
            <v>43465</v>
          </cell>
          <cell r="N2222">
            <v>37145</v>
          </cell>
          <cell r="O2222" t="str">
            <v>EXF-VIVIENDEXF. CATEGORIA E, SINDIC_CGR, IPC</v>
          </cell>
          <cell r="P2222" t="str">
            <v>VI</v>
          </cell>
          <cell r="Q2222">
            <v>142</v>
          </cell>
          <cell r="R2222" t="str">
            <v>San Gil</v>
          </cell>
          <cell r="S2222" t="str">
            <v>EXF</v>
          </cell>
        </row>
        <row r="2223">
          <cell r="A2223">
            <v>3243</v>
          </cell>
          <cell r="B2223" t="str">
            <v>Activo</v>
          </cell>
          <cell r="C2223">
            <v>38760000</v>
          </cell>
          <cell r="D2223">
            <v>38712009.75</v>
          </cell>
          <cell r="E2223">
            <v>216</v>
          </cell>
          <cell r="F2223">
            <v>14</v>
          </cell>
          <cell r="G2223">
            <v>4</v>
          </cell>
          <cell r="H2223">
            <v>717194</v>
          </cell>
          <cell r="I2223">
            <v>12115097</v>
          </cell>
          <cell r="J2223" t="str">
            <v>XF</v>
          </cell>
          <cell r="K2223" t="str">
            <v xml:space="preserve">BENJAMIN GODOY HERRERA </v>
          </cell>
          <cell r="L2223" t="str">
            <v>MENSUAL</v>
          </cell>
          <cell r="M2223">
            <v>36769</v>
          </cell>
          <cell r="N2223">
            <v>36593</v>
          </cell>
          <cell r="O2223" t="str">
            <v>COMPRA EXFUNCIONARIO EJECUTIVO</v>
          </cell>
          <cell r="P2223" t="str">
            <v>VI</v>
          </cell>
          <cell r="Q2223">
            <v>14</v>
          </cell>
          <cell r="R2223" t="str">
            <v>Bogota</v>
          </cell>
          <cell r="S2223" t="str">
            <v>EXF</v>
          </cell>
        </row>
        <row r="2224">
          <cell r="A2224">
            <v>3223</v>
          </cell>
          <cell r="B2224" t="str">
            <v>Activo</v>
          </cell>
          <cell r="C2224">
            <v>21600000</v>
          </cell>
          <cell r="D2224">
            <v>20795.79</v>
          </cell>
          <cell r="E2224">
            <v>216</v>
          </cell>
          <cell r="F2224">
            <v>10</v>
          </cell>
          <cell r="G2224">
            <v>215</v>
          </cell>
          <cell r="H2224">
            <v>24926</v>
          </cell>
          <cell r="I2224">
            <v>4318721</v>
          </cell>
          <cell r="J2224" t="str">
            <v>XF</v>
          </cell>
          <cell r="K2224" t="str">
            <v xml:space="preserve"> IVAN DUQUE PARRA </v>
          </cell>
          <cell r="L2224" t="str">
            <v>MENSUAL</v>
          </cell>
          <cell r="M2224">
            <v>43434</v>
          </cell>
          <cell r="N2224">
            <v>36839</v>
          </cell>
          <cell r="O2224" t="str">
            <v>COMPR. EXF PROF. 1Y2, SINDIC_CGR, 2 MAN</v>
          </cell>
          <cell r="P2224" t="str">
            <v>VI</v>
          </cell>
          <cell r="Q2224">
            <v>10</v>
          </cell>
          <cell r="R2224" t="str">
            <v>Villamaria</v>
          </cell>
          <cell r="S2224" t="str">
            <v>EXF</v>
          </cell>
        </row>
        <row r="2225">
          <cell r="A2225">
            <v>3169</v>
          </cell>
          <cell r="B2225" t="str">
            <v>Activo</v>
          </cell>
          <cell r="C2225">
            <v>19000000</v>
          </cell>
          <cell r="D2225">
            <v>17485676.84</v>
          </cell>
          <cell r="E2225">
            <v>240</v>
          </cell>
          <cell r="F2225">
            <v>24</v>
          </cell>
          <cell r="G2225">
            <v>7</v>
          </cell>
          <cell r="H2225">
            <v>203601</v>
          </cell>
          <cell r="I2225">
            <v>51579204</v>
          </cell>
          <cell r="J2225" t="str">
            <v>XF</v>
          </cell>
          <cell r="K2225" t="str">
            <v xml:space="preserve"> OLGA HUERTAS CRUZ </v>
          </cell>
          <cell r="L2225" t="str">
            <v>MENSUAL</v>
          </cell>
          <cell r="M2225">
            <v>36769</v>
          </cell>
          <cell r="N2225">
            <v>37972</v>
          </cell>
          <cell r="O2225" t="str">
            <v>LIBERACION RESTRUC. ADMIN/OPERATIVOS</v>
          </cell>
          <cell r="P2225" t="str">
            <v>VI</v>
          </cell>
          <cell r="Q2225">
            <v>24</v>
          </cell>
          <cell r="R2225" t="str">
            <v>Bogota</v>
          </cell>
          <cell r="S2225" t="str">
            <v>EXF</v>
          </cell>
        </row>
        <row r="2226">
          <cell r="A2226">
            <v>3160</v>
          </cell>
          <cell r="B2226" t="str">
            <v>Activo</v>
          </cell>
          <cell r="C2226">
            <v>23000000</v>
          </cell>
          <cell r="D2226">
            <v>4986917.6900000004</v>
          </cell>
          <cell r="E2226">
            <v>216</v>
          </cell>
          <cell r="F2226">
            <v>11</v>
          </cell>
          <cell r="G2226">
            <v>112</v>
          </cell>
          <cell r="H2226">
            <v>85695</v>
          </cell>
          <cell r="I2226">
            <v>19246042</v>
          </cell>
          <cell r="J2226" t="str">
            <v>PEN</v>
          </cell>
          <cell r="K2226" t="str">
            <v>MARIO MORENO TOVAR</v>
          </cell>
          <cell r="L2226" t="str">
            <v>MENSUAL</v>
          </cell>
          <cell r="M2226">
            <v>39964</v>
          </cell>
          <cell r="N2226">
            <v>36525</v>
          </cell>
          <cell r="O2226" t="str">
            <v>COMPRA PROF. 1Y2, SINDIC_CGR, 2 MAN</v>
          </cell>
          <cell r="P2226" t="str">
            <v>VI</v>
          </cell>
          <cell r="Q2226">
            <v>11</v>
          </cell>
          <cell r="R2226" t="str">
            <v>Girardot</v>
          </cell>
          <cell r="S2226" t="str">
            <v>CGR</v>
          </cell>
        </row>
        <row r="2227">
          <cell r="A2227">
            <v>3127</v>
          </cell>
          <cell r="B2227" t="str">
            <v>Activo</v>
          </cell>
          <cell r="C2227">
            <v>18000000</v>
          </cell>
          <cell r="D2227">
            <v>16662540.560000001</v>
          </cell>
          <cell r="E2227">
            <v>240</v>
          </cell>
          <cell r="F2227">
            <v>20</v>
          </cell>
          <cell r="G2227">
            <v>97</v>
          </cell>
          <cell r="H2227">
            <v>292180</v>
          </cell>
          <cell r="I2227">
            <v>79408720</v>
          </cell>
          <cell r="J2227" t="str">
            <v>XF</v>
          </cell>
          <cell r="K2227" t="str">
            <v>CARLOS E. ALVAREZ BEJARANO</v>
          </cell>
          <cell r="L2227" t="str">
            <v>MENSUAL</v>
          </cell>
          <cell r="M2227">
            <v>39507</v>
          </cell>
          <cell r="N2227">
            <v>36523</v>
          </cell>
          <cell r="O2227" t="str">
            <v>COMPR. EXF ADMIN/OPERA NO REESTR, 2 MAN</v>
          </cell>
          <cell r="P2227" t="str">
            <v>VI</v>
          </cell>
          <cell r="Q2227">
            <v>20</v>
          </cell>
          <cell r="R2227" t="str">
            <v>Bosa</v>
          </cell>
          <cell r="S2227" t="str">
            <v>EXF</v>
          </cell>
        </row>
        <row r="2228">
          <cell r="A2228">
            <v>3096</v>
          </cell>
          <cell r="B2228" t="str">
            <v>Activo</v>
          </cell>
          <cell r="C2228">
            <v>9900000</v>
          </cell>
          <cell r="D2228">
            <v>7003677.2699999996</v>
          </cell>
          <cell r="E2228">
            <v>240</v>
          </cell>
          <cell r="F2228">
            <v>17</v>
          </cell>
          <cell r="G2228">
            <v>62</v>
          </cell>
          <cell r="H2228">
            <v>88395</v>
          </cell>
          <cell r="I2228">
            <v>17385282</v>
          </cell>
          <cell r="J2228" t="str">
            <v>XF</v>
          </cell>
          <cell r="K2228" t="str">
            <v xml:space="preserve">JOSELIN TRIGOS SOLANO </v>
          </cell>
          <cell r="L2228" t="str">
            <v>MENSUAL</v>
          </cell>
          <cell r="M2228">
            <v>38442</v>
          </cell>
          <cell r="N2228">
            <v>36516</v>
          </cell>
          <cell r="O2228" t="str">
            <v>COMPRA ADMIN/OPERATIVO RESTRUCT (2 MAN)</v>
          </cell>
          <cell r="P2228" t="str">
            <v>VI</v>
          </cell>
          <cell r="Q2228">
            <v>17</v>
          </cell>
          <cell r="R2228" t="str">
            <v>Cumaral</v>
          </cell>
          <cell r="S2228" t="str">
            <v>EXF</v>
          </cell>
        </row>
        <row r="2229">
          <cell r="A2229">
            <v>3072</v>
          </cell>
          <cell r="B2229" t="str">
            <v>Activo</v>
          </cell>
          <cell r="C2229">
            <v>22000000</v>
          </cell>
          <cell r="D2229">
            <v>20962522.039999999</v>
          </cell>
          <cell r="E2229">
            <v>240</v>
          </cell>
          <cell r="F2229">
            <v>17</v>
          </cell>
          <cell r="G2229">
            <v>50</v>
          </cell>
          <cell r="H2229">
            <v>257507</v>
          </cell>
          <cell r="I2229">
            <v>24483486</v>
          </cell>
          <cell r="J2229" t="str">
            <v>XF</v>
          </cell>
          <cell r="K2229" t="str">
            <v xml:space="preserve">FANNY LONDOÑO MONTOYA </v>
          </cell>
          <cell r="L2229" t="str">
            <v>MENSUAL</v>
          </cell>
          <cell r="M2229">
            <v>38077</v>
          </cell>
          <cell r="N2229">
            <v>36495</v>
          </cell>
          <cell r="O2229" t="str">
            <v>COMPRA ADMIN/OPERATIVO RESTRUCT (2 MAN)</v>
          </cell>
          <cell r="P2229" t="str">
            <v>VI</v>
          </cell>
          <cell r="Q2229">
            <v>17</v>
          </cell>
          <cell r="R2229" t="str">
            <v>Armenia</v>
          </cell>
          <cell r="S2229" t="str">
            <v>EXF</v>
          </cell>
        </row>
        <row r="2230">
          <cell r="A2230">
            <v>3034</v>
          </cell>
          <cell r="B2230" t="str">
            <v>Activo</v>
          </cell>
          <cell r="C2230">
            <v>19000000</v>
          </cell>
          <cell r="D2230">
            <v>1418345.28</v>
          </cell>
          <cell r="E2230">
            <v>240</v>
          </cell>
          <cell r="F2230">
            <v>17</v>
          </cell>
          <cell r="G2230">
            <v>229</v>
          </cell>
          <cell r="H2230">
            <v>148522</v>
          </cell>
          <cell r="I2230">
            <v>31276712</v>
          </cell>
          <cell r="J2230" t="str">
            <v>XF</v>
          </cell>
          <cell r="K2230" t="str">
            <v xml:space="preserve">MARIA ZENEIDA CASTRO MARULANDA </v>
          </cell>
          <cell r="L2230" t="str">
            <v>MENSUAL</v>
          </cell>
          <cell r="M2230">
            <v>43465</v>
          </cell>
          <cell r="N2230">
            <v>37504</v>
          </cell>
          <cell r="O2230" t="str">
            <v>COMPRA ADMIN/OPERATIVO RESTRUCT (2 MAN)</v>
          </cell>
          <cell r="P2230" t="str">
            <v>VI</v>
          </cell>
          <cell r="Q2230">
            <v>17</v>
          </cell>
          <cell r="R2230" t="str">
            <v>Cali</v>
          </cell>
          <cell r="S2230" t="str">
            <v>EXF</v>
          </cell>
        </row>
        <row r="2231">
          <cell r="A2231">
            <v>3028</v>
          </cell>
          <cell r="B2231" t="str">
            <v>Activo</v>
          </cell>
          <cell r="C2231">
            <v>11718730</v>
          </cell>
          <cell r="D2231">
            <v>11110709.119999999</v>
          </cell>
          <cell r="E2231">
            <v>240</v>
          </cell>
          <cell r="F2231">
            <v>17</v>
          </cell>
          <cell r="G2231">
            <v>71</v>
          </cell>
          <cell r="H2231">
            <v>141938</v>
          </cell>
          <cell r="I2231">
            <v>4483712</v>
          </cell>
          <cell r="J2231" t="str">
            <v>XF</v>
          </cell>
          <cell r="K2231" t="str">
            <v>GILBERTO DE J. ZULUAGA LOPEZ</v>
          </cell>
          <cell r="L2231" t="str">
            <v>MENSUAL</v>
          </cell>
          <cell r="M2231">
            <v>38837</v>
          </cell>
          <cell r="N2231">
            <v>36434</v>
          </cell>
          <cell r="O2231" t="str">
            <v>COMPRA ADMIN/OPERATIVO RESTRUCT (2 MAN)</v>
          </cell>
          <cell r="P2231" t="str">
            <v>VI</v>
          </cell>
          <cell r="Q2231">
            <v>17</v>
          </cell>
          <cell r="R2231" t="str">
            <v>Soacha</v>
          </cell>
          <cell r="S2231" t="str">
            <v>EXF</v>
          </cell>
        </row>
        <row r="2232">
          <cell r="A2232">
            <v>3023</v>
          </cell>
          <cell r="B2232" t="str">
            <v>Activo</v>
          </cell>
          <cell r="C2232">
            <v>23000000</v>
          </cell>
          <cell r="D2232">
            <v>23444779.32</v>
          </cell>
          <cell r="E2232">
            <v>216</v>
          </cell>
          <cell r="F2232">
            <v>16</v>
          </cell>
          <cell r="G2232">
            <v>2</v>
          </cell>
          <cell r="H2232">
            <v>406612</v>
          </cell>
          <cell r="I2232">
            <v>13883284</v>
          </cell>
          <cell r="J2232" t="str">
            <v>XF</v>
          </cell>
          <cell r="K2232" t="str">
            <v xml:space="preserve">JAIME JESUS DEL CASTILLO GIRON </v>
          </cell>
          <cell r="L2232" t="str">
            <v>MENSUAL</v>
          </cell>
          <cell r="M2232">
            <v>36556</v>
          </cell>
          <cell r="N2232">
            <v>37575</v>
          </cell>
          <cell r="O2232" t="str">
            <v>COMPRA EXFUNCIONARIO PROFESIONAL</v>
          </cell>
          <cell r="P2232" t="str">
            <v>VI</v>
          </cell>
          <cell r="Q2232">
            <v>16</v>
          </cell>
          <cell r="R2232" t="str">
            <v>Bogota</v>
          </cell>
          <cell r="S2232" t="str">
            <v>EXF</v>
          </cell>
        </row>
        <row r="2233">
          <cell r="A2233">
            <v>2999</v>
          </cell>
          <cell r="B2233" t="str">
            <v>Activo</v>
          </cell>
          <cell r="C2233">
            <v>23460000</v>
          </cell>
          <cell r="D2233">
            <v>18701799.050000001</v>
          </cell>
          <cell r="E2233">
            <v>216</v>
          </cell>
          <cell r="F2233">
            <v>16</v>
          </cell>
          <cell r="G2233">
            <v>104</v>
          </cell>
          <cell r="H2233">
            <v>373016</v>
          </cell>
          <cell r="I2233">
            <v>19096883</v>
          </cell>
          <cell r="J2233" t="str">
            <v>XF</v>
          </cell>
          <cell r="K2233" t="str">
            <v xml:space="preserve">LUIS HERNANDO CONTRERAS GARAY </v>
          </cell>
          <cell r="L2233" t="str">
            <v>MENSUAL</v>
          </cell>
          <cell r="M2233">
            <v>39599</v>
          </cell>
          <cell r="N2233">
            <v>36464</v>
          </cell>
          <cell r="O2233" t="str">
            <v>COMPRA EXFUNCIONARIO PROFESIONAL</v>
          </cell>
          <cell r="P2233" t="str">
            <v>VI</v>
          </cell>
          <cell r="Q2233">
            <v>16</v>
          </cell>
          <cell r="R2233" t="str">
            <v>Bogota</v>
          </cell>
          <cell r="S2233" t="str">
            <v>EXF</v>
          </cell>
        </row>
        <row r="2234">
          <cell r="A2234">
            <v>2971</v>
          </cell>
          <cell r="B2234" t="str">
            <v>Activo</v>
          </cell>
          <cell r="C2234">
            <v>16320000</v>
          </cell>
          <cell r="D2234">
            <v>9794572.4900000002</v>
          </cell>
          <cell r="E2234">
            <v>240</v>
          </cell>
          <cell r="F2234">
            <v>17</v>
          </cell>
          <cell r="G2234">
            <v>162</v>
          </cell>
          <cell r="H2234">
            <v>185512</v>
          </cell>
          <cell r="I2234">
            <v>42052927</v>
          </cell>
          <cell r="J2234" t="str">
            <v>XF</v>
          </cell>
          <cell r="K2234" t="str">
            <v xml:space="preserve"> NUBIA MUÑOZ PARRA</v>
          </cell>
          <cell r="L2234" t="str">
            <v>MENSUAL</v>
          </cell>
          <cell r="M2234">
            <v>41364</v>
          </cell>
          <cell r="N2234">
            <v>36433</v>
          </cell>
          <cell r="O2234" t="str">
            <v>COMPRA ADMIN/OPERATIVO RESTRUCT (2 MAN)</v>
          </cell>
          <cell r="P2234" t="str">
            <v>VI</v>
          </cell>
          <cell r="Q2234">
            <v>17</v>
          </cell>
          <cell r="R2234" t="str">
            <v>Pereira</v>
          </cell>
          <cell r="S2234" t="str">
            <v>EXF</v>
          </cell>
        </row>
        <row r="2235">
          <cell r="A2235">
            <v>2963</v>
          </cell>
          <cell r="B2235" t="str">
            <v>Activo</v>
          </cell>
          <cell r="C2235">
            <v>14076000</v>
          </cell>
          <cell r="D2235">
            <v>17973286.550000001</v>
          </cell>
          <cell r="E2235">
            <v>240</v>
          </cell>
          <cell r="F2235">
            <v>17</v>
          </cell>
          <cell r="G2235">
            <v>165</v>
          </cell>
          <cell r="H2235">
            <v>346647</v>
          </cell>
          <cell r="I2235">
            <v>2685647</v>
          </cell>
          <cell r="J2235" t="str">
            <v>XF</v>
          </cell>
          <cell r="K2235" t="str">
            <v xml:space="preserve"> HECTOR GARCIA ACOSTA </v>
          </cell>
          <cell r="L2235" t="str">
            <v>MENSUAL</v>
          </cell>
          <cell r="M2235">
            <v>41455</v>
          </cell>
          <cell r="N2235">
            <v>36433</v>
          </cell>
          <cell r="O2235" t="str">
            <v>COMPRA ADMIN/OPERATIVO RESTRUCT (2 MAN)</v>
          </cell>
          <cell r="P2235" t="str">
            <v>VI</v>
          </cell>
          <cell r="Q2235">
            <v>17</v>
          </cell>
          <cell r="R2235" t="str">
            <v>Armenia</v>
          </cell>
          <cell r="S2235" t="str">
            <v>EXF</v>
          </cell>
        </row>
        <row r="2236">
          <cell r="A2236">
            <v>2943</v>
          </cell>
          <cell r="B2236" t="str">
            <v>Activo</v>
          </cell>
          <cell r="C2236">
            <v>14076000</v>
          </cell>
          <cell r="D2236">
            <v>12778340.210000001</v>
          </cell>
          <cell r="E2236">
            <v>240</v>
          </cell>
          <cell r="F2236">
            <v>15</v>
          </cell>
          <cell r="G2236">
            <v>52</v>
          </cell>
          <cell r="H2236">
            <v>157613</v>
          </cell>
          <cell r="I2236">
            <v>41903721</v>
          </cell>
          <cell r="J2236" t="str">
            <v>XF</v>
          </cell>
          <cell r="K2236" t="str">
            <v xml:space="preserve">LILIAN MAVEL FERNANDEZ LOPEZ </v>
          </cell>
          <cell r="L2236" t="str">
            <v>MENSUAL</v>
          </cell>
          <cell r="M2236">
            <v>37986</v>
          </cell>
          <cell r="N2236">
            <v>36403</v>
          </cell>
          <cell r="O2236" t="str">
            <v>COMPRA EXFUNCIONARIO ADMTIVO/OPERAT.</v>
          </cell>
          <cell r="P2236" t="str">
            <v>VI</v>
          </cell>
          <cell r="Q2236">
            <v>15</v>
          </cell>
          <cell r="R2236" t="str">
            <v>Armenia</v>
          </cell>
          <cell r="S2236" t="str">
            <v>EXF</v>
          </cell>
        </row>
        <row r="2237">
          <cell r="A2237">
            <v>2936</v>
          </cell>
          <cell r="B2237" t="str">
            <v>Activo</v>
          </cell>
          <cell r="C2237">
            <v>20400000</v>
          </cell>
          <cell r="D2237">
            <v>18373918.030000001</v>
          </cell>
          <cell r="E2237">
            <v>240</v>
          </cell>
          <cell r="F2237">
            <v>20</v>
          </cell>
          <cell r="G2237">
            <v>96</v>
          </cell>
          <cell r="H2237">
            <v>322267</v>
          </cell>
          <cell r="I2237">
            <v>10095812</v>
          </cell>
          <cell r="J2237" t="str">
            <v>XF</v>
          </cell>
          <cell r="K2237" t="str">
            <v xml:space="preserve">FERNANDO HERNANDEZ BERNAL </v>
          </cell>
          <cell r="L2237" t="str">
            <v>MENSUAL</v>
          </cell>
          <cell r="M2237">
            <v>39325</v>
          </cell>
          <cell r="N2237">
            <v>36403</v>
          </cell>
          <cell r="O2237" t="str">
            <v>COMPR. EXF ADMIN/OPERA NO REESTR, 2 MAN</v>
          </cell>
          <cell r="P2237" t="str">
            <v>VI</v>
          </cell>
          <cell r="Q2237">
            <v>20</v>
          </cell>
          <cell r="R2237" t="str">
            <v>Pereira</v>
          </cell>
          <cell r="S2237" t="str">
            <v>EXF</v>
          </cell>
        </row>
        <row r="2238">
          <cell r="A2238">
            <v>2892</v>
          </cell>
          <cell r="B2238" t="str">
            <v>Activo</v>
          </cell>
          <cell r="C2238">
            <v>20568058.260000002</v>
          </cell>
          <cell r="D2238">
            <v>20499866</v>
          </cell>
          <cell r="E2238">
            <v>216</v>
          </cell>
          <cell r="F2238">
            <v>16</v>
          </cell>
          <cell r="G2238">
            <v>4</v>
          </cell>
          <cell r="H2238">
            <v>356172</v>
          </cell>
          <cell r="I2238">
            <v>79429086</v>
          </cell>
          <cell r="J2238" t="str">
            <v>XF</v>
          </cell>
          <cell r="K2238" t="str">
            <v xml:space="preserve">JAIME ORLANDO GRACIA MARTINEZ </v>
          </cell>
          <cell r="L2238" t="str">
            <v>MENSUAL</v>
          </cell>
          <cell r="M2238">
            <v>36494</v>
          </cell>
          <cell r="N2238">
            <v>36433</v>
          </cell>
          <cell r="O2238" t="str">
            <v>COMPRA EXFUNCIONARIO PROFESIONAL</v>
          </cell>
          <cell r="P2238" t="str">
            <v>VI</v>
          </cell>
          <cell r="Q2238">
            <v>16</v>
          </cell>
          <cell r="R2238" t="str">
            <v>Bogota</v>
          </cell>
          <cell r="S2238" t="str">
            <v>EXF</v>
          </cell>
        </row>
        <row r="2239">
          <cell r="A2239">
            <v>2859</v>
          </cell>
          <cell r="B2239" t="str">
            <v>Activo</v>
          </cell>
          <cell r="C2239">
            <v>19380000</v>
          </cell>
          <cell r="D2239">
            <v>395971.05</v>
          </cell>
          <cell r="E2239">
            <v>240</v>
          </cell>
          <cell r="F2239">
            <v>17</v>
          </cell>
          <cell r="G2239">
            <v>234</v>
          </cell>
          <cell r="H2239">
            <v>72179</v>
          </cell>
          <cell r="I2239">
            <v>17665474</v>
          </cell>
          <cell r="J2239" t="str">
            <v>XF</v>
          </cell>
          <cell r="K2239" t="str">
            <v xml:space="preserve">JORGE ELIECER MAYORAL SUAREZ </v>
          </cell>
          <cell r="L2239" t="str">
            <v>MENSUAL</v>
          </cell>
          <cell r="M2239">
            <v>43465</v>
          </cell>
          <cell r="N2239">
            <v>36341</v>
          </cell>
          <cell r="O2239" t="str">
            <v>COMPRA ADMIN/OPERATIVO RESTRUCT (2 MAN)</v>
          </cell>
          <cell r="P2239" t="str">
            <v>VI</v>
          </cell>
          <cell r="Q2239">
            <v>17</v>
          </cell>
          <cell r="R2239" t="str">
            <v>Bogota</v>
          </cell>
          <cell r="S2239" t="str">
            <v>EXF</v>
          </cell>
        </row>
        <row r="2240">
          <cell r="A2240">
            <v>2843</v>
          </cell>
          <cell r="B2240" t="str">
            <v>Activo</v>
          </cell>
          <cell r="C2240">
            <v>25500000</v>
          </cell>
          <cell r="D2240">
            <v>4160826.99</v>
          </cell>
          <cell r="E2240">
            <v>216</v>
          </cell>
          <cell r="F2240">
            <v>11</v>
          </cell>
          <cell r="G2240">
            <v>192</v>
          </cell>
          <cell r="H2240">
            <v>201562</v>
          </cell>
          <cell r="I2240">
            <v>17134766</v>
          </cell>
          <cell r="J2240" t="str">
            <v>PEN</v>
          </cell>
          <cell r="K2240" t="str">
            <v xml:space="preserve">GONZALO GOMEZ SANTIAGO </v>
          </cell>
          <cell r="L2240" t="str">
            <v>MENSUAL</v>
          </cell>
          <cell r="M2240">
            <v>42185</v>
          </cell>
          <cell r="N2240">
            <v>36341</v>
          </cell>
          <cell r="O2240" t="str">
            <v>COMPRA PROF. 1Y2, SINDIC_CGR, 2 MAN</v>
          </cell>
          <cell r="P2240" t="str">
            <v>VI</v>
          </cell>
          <cell r="Q2240">
            <v>11</v>
          </cell>
          <cell r="R2240" t="str">
            <v>Bogota</v>
          </cell>
          <cell r="S2240" t="str">
            <v>CGR</v>
          </cell>
        </row>
        <row r="2241">
          <cell r="A2241">
            <v>2638</v>
          </cell>
          <cell r="B2241" t="str">
            <v>Activo</v>
          </cell>
          <cell r="C2241">
            <v>18360000</v>
          </cell>
          <cell r="D2241">
            <v>13262099.09</v>
          </cell>
          <cell r="E2241">
            <v>240</v>
          </cell>
          <cell r="F2241">
            <v>17</v>
          </cell>
          <cell r="G2241">
            <v>21</v>
          </cell>
          <cell r="H2241">
            <v>157303</v>
          </cell>
          <cell r="I2241">
            <v>36163066</v>
          </cell>
          <cell r="J2241" t="str">
            <v>XF</v>
          </cell>
          <cell r="K2241" t="str">
            <v xml:space="preserve">AURA MARIA CACHAYA PUENTES  </v>
          </cell>
          <cell r="L2241" t="str">
            <v>MENSUAL</v>
          </cell>
          <cell r="M2241">
            <v>36799</v>
          </cell>
          <cell r="N2241">
            <v>36160</v>
          </cell>
          <cell r="O2241" t="str">
            <v>COMPRA ADMIN/OPERATIVO RESTRUCT (2 MAN)</v>
          </cell>
          <cell r="P2241" t="str">
            <v>VI</v>
          </cell>
          <cell r="Q2241">
            <v>17</v>
          </cell>
          <cell r="R2241" t="str">
            <v>Neiva</v>
          </cell>
          <cell r="S2241" t="str">
            <v>EXF</v>
          </cell>
        </row>
        <row r="2242">
          <cell r="A2242">
            <v>2583</v>
          </cell>
          <cell r="B2242" t="str">
            <v>Activo</v>
          </cell>
          <cell r="C2242">
            <v>16728000</v>
          </cell>
          <cell r="D2242">
            <v>15394664.66</v>
          </cell>
          <cell r="E2242">
            <v>216</v>
          </cell>
          <cell r="F2242">
            <v>16</v>
          </cell>
          <cell r="G2242">
            <v>44</v>
          </cell>
          <cell r="H2242">
            <v>275347</v>
          </cell>
          <cell r="I2242">
            <v>1059172</v>
          </cell>
          <cell r="J2242" t="str">
            <v>XF</v>
          </cell>
          <cell r="K2242" t="str">
            <v xml:space="preserve">RAUL ALBERTO FLECHAS VARGAS </v>
          </cell>
          <cell r="L2242" t="str">
            <v>MENSUAL</v>
          </cell>
          <cell r="M2242">
            <v>37346</v>
          </cell>
          <cell r="N2242">
            <v>36433</v>
          </cell>
          <cell r="O2242" t="str">
            <v>COMPRA EXFUNCIONARIO PROFESIONAL</v>
          </cell>
          <cell r="P2242" t="str">
            <v>VI</v>
          </cell>
          <cell r="Q2242">
            <v>16</v>
          </cell>
          <cell r="R2242" t="str">
            <v>Sutamarchan</v>
          </cell>
          <cell r="S2242" t="str">
            <v>EXF</v>
          </cell>
        </row>
        <row r="2243">
          <cell r="A2243">
            <v>2578</v>
          </cell>
          <cell r="B2243" t="str">
            <v>Activo</v>
          </cell>
          <cell r="C2243">
            <v>73695000</v>
          </cell>
          <cell r="D2243">
            <v>67942146.260000005</v>
          </cell>
          <cell r="E2243">
            <v>180</v>
          </cell>
          <cell r="F2243">
            <v>14</v>
          </cell>
          <cell r="G2243">
            <v>55</v>
          </cell>
          <cell r="H2243">
            <v>1376674</v>
          </cell>
          <cell r="I2243">
            <v>17122886</v>
          </cell>
          <cell r="J2243" t="str">
            <v>XF</v>
          </cell>
          <cell r="K2243" t="str">
            <v xml:space="preserve"> CAMILO VARGAS AYALA </v>
          </cell>
          <cell r="L2243" t="str">
            <v>MENSUAL</v>
          </cell>
          <cell r="M2243">
            <v>37680</v>
          </cell>
          <cell r="N2243">
            <v>35461</v>
          </cell>
          <cell r="O2243" t="str">
            <v>COMPRA EXFUNCIONARIO EJECUTIVO</v>
          </cell>
          <cell r="P2243" t="str">
            <v>VI</v>
          </cell>
          <cell r="Q2243">
            <v>14</v>
          </cell>
          <cell r="R2243" t="str">
            <v>Bogota</v>
          </cell>
          <cell r="S2243" t="str">
            <v>EXF</v>
          </cell>
        </row>
        <row r="2244">
          <cell r="A2244">
            <v>2523</v>
          </cell>
          <cell r="B2244" t="str">
            <v>Activo</v>
          </cell>
          <cell r="C2244">
            <v>18360000</v>
          </cell>
          <cell r="D2244">
            <v>15306212.43</v>
          </cell>
          <cell r="E2244">
            <v>216</v>
          </cell>
          <cell r="F2244">
            <v>16</v>
          </cell>
          <cell r="G2244">
            <v>37</v>
          </cell>
          <cell r="H2244">
            <v>272451</v>
          </cell>
          <cell r="I2244">
            <v>16478076</v>
          </cell>
          <cell r="J2244" t="str">
            <v>XF</v>
          </cell>
          <cell r="K2244" t="str">
            <v xml:space="preserve"> ADOLFO GRUESO ZUÑIGA</v>
          </cell>
          <cell r="L2244" t="str">
            <v>MENSUAL</v>
          </cell>
          <cell r="M2244">
            <v>37103</v>
          </cell>
          <cell r="N2244">
            <v>35885</v>
          </cell>
          <cell r="O2244" t="str">
            <v>COMPRA EXFUNCIONARIO PROFESIONAL</v>
          </cell>
          <cell r="P2244" t="str">
            <v>VI</v>
          </cell>
          <cell r="Q2244">
            <v>16</v>
          </cell>
          <cell r="R2244" t="str">
            <v>Cali</v>
          </cell>
          <cell r="S2244" t="str">
            <v>EXF</v>
          </cell>
        </row>
        <row r="2245">
          <cell r="A2245">
            <v>2490</v>
          </cell>
          <cell r="B2245" t="str">
            <v>Activo</v>
          </cell>
          <cell r="C2245">
            <v>16320000</v>
          </cell>
          <cell r="D2245">
            <v>14067747.369999999</v>
          </cell>
          <cell r="E2245">
            <v>240</v>
          </cell>
          <cell r="F2245">
            <v>20</v>
          </cell>
          <cell r="G2245">
            <v>74</v>
          </cell>
          <cell r="H2245">
            <v>238223</v>
          </cell>
          <cell r="I2245">
            <v>12552311</v>
          </cell>
          <cell r="J2245" t="str">
            <v>XF</v>
          </cell>
          <cell r="K2245" t="str">
            <v>MARCIAL AVELINO GARCIA SALCEDO</v>
          </cell>
          <cell r="L2245" t="str">
            <v>MENSUAL</v>
          </cell>
          <cell r="M2245">
            <v>38138</v>
          </cell>
          <cell r="N2245">
            <v>35826</v>
          </cell>
          <cell r="O2245" t="str">
            <v>COMPR. EXF ADMIN/OPERA NO REESTR, 2 MAN</v>
          </cell>
          <cell r="P2245" t="str">
            <v>VI</v>
          </cell>
          <cell r="Q2245">
            <v>20</v>
          </cell>
          <cell r="R2245" t="str">
            <v>Bogota</v>
          </cell>
          <cell r="S2245" t="str">
            <v>EXF</v>
          </cell>
        </row>
        <row r="2246">
          <cell r="A2246">
            <v>2429</v>
          </cell>
          <cell r="B2246" t="str">
            <v>Activo</v>
          </cell>
          <cell r="C2246">
            <v>18360000</v>
          </cell>
          <cell r="D2246">
            <v>16847689.489999998</v>
          </cell>
          <cell r="E2246">
            <v>216</v>
          </cell>
          <cell r="F2246">
            <v>16</v>
          </cell>
          <cell r="G2246">
            <v>25</v>
          </cell>
          <cell r="H2246">
            <v>296552</v>
          </cell>
          <cell r="I2246">
            <v>19417392</v>
          </cell>
          <cell r="J2246" t="str">
            <v>XF</v>
          </cell>
          <cell r="K2246" t="str">
            <v xml:space="preserve">JOSE GUSTAVO PINTO BETANCOURT </v>
          </cell>
          <cell r="L2246" t="str">
            <v>MENSUAL</v>
          </cell>
          <cell r="M2246">
            <v>36525</v>
          </cell>
          <cell r="N2246">
            <v>35795</v>
          </cell>
          <cell r="O2246" t="str">
            <v>COMPRA EXFUNCIONARIO PROFESIONAL</v>
          </cell>
          <cell r="P2246" t="str">
            <v>VI</v>
          </cell>
          <cell r="Q2246">
            <v>16</v>
          </cell>
          <cell r="R2246" t="str">
            <v>Bogota</v>
          </cell>
          <cell r="S2246" t="str">
            <v>EXF</v>
          </cell>
        </row>
        <row r="2247">
          <cell r="A2247">
            <v>2380</v>
          </cell>
          <cell r="B2247" t="str">
            <v>Activo</v>
          </cell>
          <cell r="C2247">
            <v>6120000</v>
          </cell>
          <cell r="D2247">
            <v>3258934.28</v>
          </cell>
          <cell r="E2247">
            <v>240</v>
          </cell>
          <cell r="F2247">
            <v>17</v>
          </cell>
          <cell r="G2247">
            <v>50</v>
          </cell>
          <cell r="H2247">
            <v>40573</v>
          </cell>
          <cell r="I2247">
            <v>33194587</v>
          </cell>
          <cell r="J2247" t="str">
            <v>XF</v>
          </cell>
          <cell r="K2247" t="str">
            <v>ISSI DEL CARMEN VELEZ OLIVEROS</v>
          </cell>
          <cell r="L2247" t="str">
            <v>MENSUAL</v>
          </cell>
          <cell r="M2247">
            <v>37287</v>
          </cell>
          <cell r="N2247">
            <v>35734</v>
          </cell>
          <cell r="O2247" t="str">
            <v>COMPRA ADMIN/OPERATIVO RESTRUCT (2 MAN)</v>
          </cell>
          <cell r="P2247" t="str">
            <v>VI</v>
          </cell>
          <cell r="Q2247">
            <v>17</v>
          </cell>
          <cell r="R2247" t="str">
            <v>Floridablanca</v>
          </cell>
          <cell r="S2247" t="str">
            <v>EXF</v>
          </cell>
        </row>
        <row r="2248">
          <cell r="A2248">
            <v>2311</v>
          </cell>
          <cell r="B2248" t="str">
            <v>Activo</v>
          </cell>
          <cell r="C2248">
            <v>14994000</v>
          </cell>
          <cell r="D2248">
            <v>9363281.1699999999</v>
          </cell>
          <cell r="E2248">
            <v>240</v>
          </cell>
          <cell r="F2248">
            <v>17</v>
          </cell>
          <cell r="G2248">
            <v>89</v>
          </cell>
          <cell r="H2248">
            <v>125749</v>
          </cell>
          <cell r="I2248">
            <v>13486193</v>
          </cell>
          <cell r="J2248" t="str">
            <v>XF</v>
          </cell>
          <cell r="K2248" t="str">
            <v>FRANCISCO E. RODRIGUEZ ISIDRO</v>
          </cell>
          <cell r="L2248" t="str">
            <v>MENSUAL</v>
          </cell>
          <cell r="M2248">
            <v>38321</v>
          </cell>
          <cell r="N2248">
            <v>35611</v>
          </cell>
          <cell r="O2248" t="str">
            <v>COMPRA ADMIN/OPERATIVO RESTRUCT (2 MAN)</v>
          </cell>
          <cell r="P2248" t="str">
            <v>VI</v>
          </cell>
          <cell r="Q2248">
            <v>17</v>
          </cell>
          <cell r="R2248" t="str">
            <v>Cucuta</v>
          </cell>
          <cell r="S2248" t="str">
            <v>EXF</v>
          </cell>
        </row>
        <row r="2249">
          <cell r="A2249">
            <v>2309</v>
          </cell>
          <cell r="B2249" t="str">
            <v>Activo</v>
          </cell>
          <cell r="C2249">
            <v>33660000</v>
          </cell>
          <cell r="D2249">
            <v>16207577.800000001</v>
          </cell>
          <cell r="E2249">
            <v>180</v>
          </cell>
          <cell r="F2249">
            <v>14</v>
          </cell>
          <cell r="G2249">
            <v>18</v>
          </cell>
          <cell r="H2249">
            <v>313862</v>
          </cell>
          <cell r="I2249">
            <v>17122557</v>
          </cell>
          <cell r="J2249" t="str">
            <v>XF</v>
          </cell>
          <cell r="K2249" t="str">
            <v xml:space="preserve">GABRIEL TURBAY BERNAL </v>
          </cell>
          <cell r="L2249" t="str">
            <v>MENSUAL</v>
          </cell>
          <cell r="M2249">
            <v>36129</v>
          </cell>
          <cell r="N2249">
            <v>35611</v>
          </cell>
          <cell r="O2249" t="str">
            <v>COMPRA EXFUNCIONARIO EJECUTIVO</v>
          </cell>
          <cell r="P2249" t="str">
            <v>VI</v>
          </cell>
          <cell r="Q2249">
            <v>14</v>
          </cell>
          <cell r="R2249" t="str">
            <v>Bogota</v>
          </cell>
          <cell r="S2249" t="str">
            <v>EXF</v>
          </cell>
        </row>
        <row r="2250">
          <cell r="A2250">
            <v>2282</v>
          </cell>
          <cell r="B2250" t="str">
            <v>Activo</v>
          </cell>
          <cell r="C2250">
            <v>5172073.2</v>
          </cell>
          <cell r="D2250">
            <v>1830759.16</v>
          </cell>
          <cell r="E2250">
            <v>216</v>
          </cell>
          <cell r="F2250">
            <v>14</v>
          </cell>
          <cell r="G2250">
            <v>58</v>
          </cell>
          <cell r="H2250">
            <v>35817</v>
          </cell>
          <cell r="I2250">
            <v>12121485</v>
          </cell>
          <cell r="J2250" t="str">
            <v>XF</v>
          </cell>
          <cell r="K2250" t="str">
            <v>HECTOR BONILLA LONDOÑO</v>
          </cell>
          <cell r="L2250" t="str">
            <v>MENSUAL</v>
          </cell>
          <cell r="M2250">
            <v>37287</v>
          </cell>
          <cell r="N2250">
            <v>35489</v>
          </cell>
          <cell r="O2250" t="str">
            <v>COMPRA EXFUNCIONARIO EJECUTIVO</v>
          </cell>
          <cell r="P2250" t="str">
            <v>VI</v>
          </cell>
          <cell r="Q2250">
            <v>14</v>
          </cell>
          <cell r="R2250" t="str">
            <v>Neiva</v>
          </cell>
          <cell r="S2250" t="str">
            <v>EXF</v>
          </cell>
        </row>
        <row r="2251">
          <cell r="A2251">
            <v>2261</v>
          </cell>
          <cell r="B2251" t="str">
            <v>Activo</v>
          </cell>
          <cell r="C2251">
            <v>12750000</v>
          </cell>
          <cell r="D2251">
            <v>10714145.34</v>
          </cell>
          <cell r="E2251">
            <v>216</v>
          </cell>
          <cell r="F2251">
            <v>16</v>
          </cell>
          <cell r="G2251">
            <v>49</v>
          </cell>
          <cell r="H2251">
            <v>192789</v>
          </cell>
          <cell r="I2251">
            <v>4949440</v>
          </cell>
          <cell r="J2251" t="str">
            <v>XF</v>
          </cell>
          <cell r="K2251" t="str">
            <v>ARMANDO PERDOMO QUESADA</v>
          </cell>
          <cell r="L2251" t="str">
            <v>MENSUAL</v>
          </cell>
          <cell r="M2251">
            <v>36707</v>
          </cell>
          <cell r="N2251">
            <v>35489</v>
          </cell>
          <cell r="O2251" t="str">
            <v>COMPRA EXFUNCIONARIO PROFESIONAL</v>
          </cell>
          <cell r="P2251" t="str">
            <v>VI</v>
          </cell>
          <cell r="Q2251">
            <v>16</v>
          </cell>
          <cell r="R2251" t="str">
            <v>Neiva</v>
          </cell>
          <cell r="S2251" t="str">
            <v>EXF</v>
          </cell>
        </row>
        <row r="2252">
          <cell r="A2252">
            <v>2217</v>
          </cell>
          <cell r="B2252" t="str">
            <v>Activo</v>
          </cell>
          <cell r="C2252">
            <v>39780000.009999998</v>
          </cell>
          <cell r="D2252">
            <v>30977893.710000001</v>
          </cell>
          <cell r="E2252">
            <v>180</v>
          </cell>
          <cell r="F2252">
            <v>14</v>
          </cell>
          <cell r="G2252">
            <v>69</v>
          </cell>
          <cell r="H2252">
            <v>650465</v>
          </cell>
          <cell r="I2252">
            <v>9054074</v>
          </cell>
          <cell r="J2252" t="str">
            <v>XF</v>
          </cell>
          <cell r="K2252" t="str">
            <v xml:space="preserve">SERGIO MANUEL BERTEL MENDEZ </v>
          </cell>
          <cell r="L2252" t="str">
            <v>MENSUAL</v>
          </cell>
          <cell r="M2252">
            <v>37621</v>
          </cell>
          <cell r="N2252">
            <v>35461</v>
          </cell>
          <cell r="O2252" t="str">
            <v>COMPRA EXFUNCIONARIO EJECUTIVO</v>
          </cell>
          <cell r="P2252" t="str">
            <v>VI</v>
          </cell>
          <cell r="Q2252">
            <v>14</v>
          </cell>
          <cell r="R2252" t="str">
            <v>Cartagena</v>
          </cell>
          <cell r="S2252" t="str">
            <v>EXF</v>
          </cell>
        </row>
        <row r="2253">
          <cell r="A2253">
            <v>2180</v>
          </cell>
          <cell r="B2253" t="str">
            <v>Activo</v>
          </cell>
          <cell r="C2253">
            <v>17544000</v>
          </cell>
          <cell r="D2253">
            <v>205479.1</v>
          </cell>
          <cell r="E2253">
            <v>216</v>
          </cell>
          <cell r="F2253">
            <v>16</v>
          </cell>
          <cell r="G2253">
            <v>207</v>
          </cell>
          <cell r="H2253">
            <v>27866</v>
          </cell>
          <cell r="I2253">
            <v>51670787</v>
          </cell>
          <cell r="J2253" t="str">
            <v>XF</v>
          </cell>
          <cell r="K2253" t="str">
            <v xml:space="preserve">SARA LUCIA GONZALEZ CASTELLANOS </v>
          </cell>
          <cell r="L2253" t="str">
            <v>MENSUAL</v>
          </cell>
          <cell r="M2253">
            <v>41759</v>
          </cell>
          <cell r="N2253">
            <v>35461</v>
          </cell>
          <cell r="O2253" t="str">
            <v>COMPRA EXFUNCIONARIO PROFESIONAL</v>
          </cell>
          <cell r="P2253" t="str">
            <v>VI</v>
          </cell>
          <cell r="Q2253">
            <v>16</v>
          </cell>
          <cell r="R2253" t="str">
            <v>Bogota</v>
          </cell>
          <cell r="S2253" t="str">
            <v>EXF</v>
          </cell>
        </row>
        <row r="2254">
          <cell r="A2254">
            <v>2175</v>
          </cell>
          <cell r="B2254" t="str">
            <v>Activo</v>
          </cell>
          <cell r="C2254">
            <v>35700000</v>
          </cell>
          <cell r="D2254">
            <v>34544515.859999999</v>
          </cell>
          <cell r="E2254">
            <v>216</v>
          </cell>
          <cell r="F2254">
            <v>14</v>
          </cell>
          <cell r="G2254">
            <v>40</v>
          </cell>
          <cell r="H2254">
            <v>653644</v>
          </cell>
          <cell r="I2254">
            <v>17808077</v>
          </cell>
          <cell r="J2254" t="str">
            <v>XF</v>
          </cell>
          <cell r="K2254" t="str">
            <v xml:space="preserve"> DANILO GOMEZ BORREGO </v>
          </cell>
          <cell r="L2254" t="str">
            <v>MENSUAL</v>
          </cell>
          <cell r="M2254">
            <v>36707</v>
          </cell>
          <cell r="N2254">
            <v>35461</v>
          </cell>
          <cell r="O2254" t="str">
            <v>COMPRA EXFUNCIONARIO EJECUTIVO</v>
          </cell>
          <cell r="P2254" t="str">
            <v>VI</v>
          </cell>
          <cell r="Q2254">
            <v>14</v>
          </cell>
          <cell r="R2254" t="str">
            <v>Bogota</v>
          </cell>
          <cell r="S2254" t="str">
            <v>EXF</v>
          </cell>
        </row>
        <row r="2255">
          <cell r="A2255">
            <v>2104</v>
          </cell>
          <cell r="B2255" t="str">
            <v>Activo</v>
          </cell>
          <cell r="C2255">
            <v>30600000</v>
          </cell>
          <cell r="D2255">
            <v>28560654.120000001</v>
          </cell>
          <cell r="E2255">
            <v>216</v>
          </cell>
          <cell r="F2255">
            <v>14</v>
          </cell>
          <cell r="G2255">
            <v>50</v>
          </cell>
          <cell r="H2255">
            <v>545337</v>
          </cell>
          <cell r="I2255">
            <v>17158836</v>
          </cell>
          <cell r="J2255" t="str">
            <v>FA</v>
          </cell>
          <cell r="K2255" t="str">
            <v>LEONEL GERARDO SILVA MARIN</v>
          </cell>
          <cell r="L2255" t="str">
            <v>MENSUAL</v>
          </cell>
          <cell r="M2255">
            <v>36950</v>
          </cell>
          <cell r="N2255">
            <v>35399</v>
          </cell>
          <cell r="O2255" t="str">
            <v>COMPRA EXFUNCIONARIO EJECUTIVO</v>
          </cell>
          <cell r="P2255" t="str">
            <v>VI</v>
          </cell>
          <cell r="Q2255">
            <v>14</v>
          </cell>
          <cell r="R2255" t="str">
            <v>La Vega</v>
          </cell>
          <cell r="S2255" t="str">
            <v>CGR</v>
          </cell>
        </row>
        <row r="2256">
          <cell r="A2256">
            <v>2082</v>
          </cell>
          <cell r="B2256" t="str">
            <v>Activo</v>
          </cell>
          <cell r="C2256">
            <v>13999999.800000001</v>
          </cell>
          <cell r="D2256">
            <v>10337164.58</v>
          </cell>
          <cell r="E2256">
            <v>240</v>
          </cell>
          <cell r="F2256">
            <v>17</v>
          </cell>
          <cell r="G2256">
            <v>53</v>
          </cell>
          <cell r="H2256">
            <v>128169</v>
          </cell>
          <cell r="I2256">
            <v>34974363</v>
          </cell>
          <cell r="J2256" t="str">
            <v>XF</v>
          </cell>
          <cell r="K2256" t="str">
            <v>ELVI DEL C. PEREZ HERNANDEZ</v>
          </cell>
          <cell r="L2256" t="str">
            <v>MENSUAL</v>
          </cell>
          <cell r="M2256">
            <v>37042</v>
          </cell>
          <cell r="N2256">
            <v>35369</v>
          </cell>
          <cell r="O2256" t="str">
            <v>COMPRA ADMIN/OPERATIVO RESTRUCT (2 MAN)</v>
          </cell>
          <cell r="P2256" t="str">
            <v>VI</v>
          </cell>
          <cell r="Q2256">
            <v>17</v>
          </cell>
          <cell r="R2256" t="str">
            <v>Monteria</v>
          </cell>
          <cell r="S2256" t="str">
            <v>EXF</v>
          </cell>
        </row>
        <row r="2257">
          <cell r="A2257">
            <v>2015</v>
          </cell>
          <cell r="B2257" t="str">
            <v>Activo</v>
          </cell>
          <cell r="C2257">
            <v>56120000</v>
          </cell>
          <cell r="D2257">
            <v>23715163.719999999</v>
          </cell>
          <cell r="E2257">
            <v>180</v>
          </cell>
          <cell r="F2257">
            <v>14</v>
          </cell>
          <cell r="G2257">
            <v>123</v>
          </cell>
          <cell r="H2257">
            <v>675317</v>
          </cell>
          <cell r="I2257">
            <v>17122958</v>
          </cell>
          <cell r="J2257" t="str">
            <v>XF</v>
          </cell>
          <cell r="K2257" t="str">
            <v xml:space="preserve">JOSE GABRIEL SALOM BELTRAN </v>
          </cell>
          <cell r="L2257" t="str">
            <v>MENSUAL</v>
          </cell>
          <cell r="M2257">
            <v>39051</v>
          </cell>
          <cell r="N2257">
            <v>35308</v>
          </cell>
          <cell r="O2257" t="str">
            <v>COMPRA EXFUNCIONARIO EJECUTIVO</v>
          </cell>
          <cell r="P2257" t="str">
            <v>VI</v>
          </cell>
          <cell r="Q2257">
            <v>14</v>
          </cell>
          <cell r="R2257" t="str">
            <v>Bogota</v>
          </cell>
          <cell r="S2257" t="str">
            <v>EXF</v>
          </cell>
        </row>
        <row r="2258">
          <cell r="A2258">
            <v>1854</v>
          </cell>
          <cell r="B2258" t="str">
            <v>Activo</v>
          </cell>
          <cell r="C2258">
            <v>10085178.470000001</v>
          </cell>
          <cell r="D2258">
            <v>1601978.09</v>
          </cell>
          <cell r="E2258">
            <v>180</v>
          </cell>
          <cell r="F2258">
            <v>53</v>
          </cell>
          <cell r="G2258">
            <v>100</v>
          </cell>
          <cell r="H2258">
            <v>29314</v>
          </cell>
          <cell r="I2258">
            <v>41330384</v>
          </cell>
          <cell r="J2258" t="str">
            <v>PEN</v>
          </cell>
          <cell r="K2258" t="str">
            <v>BEATRIZ RUIZ GRANADOS</v>
          </cell>
          <cell r="L2258" t="str">
            <v>MENSUAL</v>
          </cell>
          <cell r="M2258">
            <v>38077</v>
          </cell>
          <cell r="N2258">
            <v>35095</v>
          </cell>
          <cell r="O2258" t="str">
            <v>COMPRA ASIST 3Y4 / SINDIC_CGR (1 MANUAL)</v>
          </cell>
          <cell r="P2258" t="str">
            <v>VI</v>
          </cell>
          <cell r="Q2258">
            <v>53</v>
          </cell>
          <cell r="R2258" t="str">
            <v>Bogota</v>
          </cell>
          <cell r="S2258" t="str">
            <v>CGR</v>
          </cell>
        </row>
        <row r="2259">
          <cell r="A2259">
            <v>1840</v>
          </cell>
          <cell r="B2259" t="str">
            <v>Activo</v>
          </cell>
          <cell r="C2259">
            <v>12300000</v>
          </cell>
          <cell r="D2259">
            <v>7027600.3499999996</v>
          </cell>
          <cell r="E2259">
            <v>180</v>
          </cell>
          <cell r="F2259">
            <v>18</v>
          </cell>
          <cell r="G2259">
            <v>113</v>
          </cell>
          <cell r="H2259">
            <v>161966</v>
          </cell>
          <cell r="I2259">
            <v>19447276</v>
          </cell>
          <cell r="J2259" t="str">
            <v>XF</v>
          </cell>
          <cell r="K2259" t="str">
            <v xml:space="preserve">GUSTAVO E. MONZON GARZON </v>
          </cell>
          <cell r="L2259" t="str">
            <v>MENSUAL</v>
          </cell>
          <cell r="M2259">
            <v>38625</v>
          </cell>
          <cell r="N2259">
            <v>35064</v>
          </cell>
          <cell r="O2259" t="str">
            <v>COMPR. EXF ADMIN/OPERA NO REESTR, 1 MAN</v>
          </cell>
          <cell r="P2259" t="str">
            <v>VI</v>
          </cell>
          <cell r="Q2259">
            <v>18</v>
          </cell>
          <cell r="R2259" t="str">
            <v>Bogota</v>
          </cell>
          <cell r="S2259" t="str">
            <v>EXF</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L_YTD"/>
      <sheetName val="P&amp;L_SEP"/>
      <sheetName val="Vtas_Segm"/>
      <sheetName val="Vtas_Segm (2)"/>
      <sheetName val="ACTvsBUDG"/>
      <sheetName val="PERSONAL"/>
      <sheetName val="Cartera"/>
      <sheetName val="GOALS"/>
      <sheetName val="CONTROL CUENTA"/>
      <sheetName val="INV-EQUIPOS"/>
    </sheetNames>
    <sheetDataSet>
      <sheetData sheetId="0" refreshError="1"/>
      <sheetData sheetId="1" refreshError="1"/>
      <sheetData sheetId="2" refreshError="1">
        <row r="6">
          <cell r="V6" t="str">
            <v>TELEMARKETING  SALES vs MARGIN</v>
          </cell>
        </row>
        <row r="40">
          <cell r="V40" t="str">
            <v>* UN 10% APROX. PUEDE CORRESPONDER A CONSUMIBLES</v>
          </cell>
        </row>
      </sheetData>
      <sheetData sheetId="3" refreshError="1"/>
      <sheetData sheetId="4" refreshError="1">
        <row r="1">
          <cell r="M1" t="str">
            <v>BUDGET vs ACTUALS - TELEMARKETING</v>
          </cell>
        </row>
      </sheetData>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2001"/>
      <sheetName val="JUNIO"/>
      <sheetName val="JUNIO ANUAL"/>
      <sheetName val="MAYO"/>
      <sheetName val="MAYO ANUAL"/>
      <sheetName val="ABRIL ANUAL"/>
      <sheetName val="ABRIL"/>
      <sheetName val="MARZO ANUAL"/>
      <sheetName val="MARZO"/>
      <sheetName val="FEB ANUAL"/>
      <sheetName val="FEBRERO"/>
      <sheetName val="ENERO CORR"/>
      <sheetName val="ENERO"/>
      <sheetName val="SEPTIEMBRE"/>
      <sheetName val="Hoja1"/>
      <sheetName val="SEPT ANUAL"/>
      <sheetName val="AGOSTO"/>
      <sheetName val="AGOSTO ANUAL"/>
      <sheetName val="JULIO"/>
      <sheetName val="JULIO ANUAL"/>
      <sheetName val="Hoja2"/>
      <sheetName val="NOVIEMBRE"/>
      <sheetName val="NOV ANUAL"/>
      <sheetName val="OCTUBRE"/>
      <sheetName val="OCT ANUAL"/>
      <sheetName val="DIC ANUAL"/>
      <sheetName val="DICIEMBRE"/>
      <sheetName val="SALES"/>
      <sheetName val="BUDGET2000"/>
      <sheetName val="P&amp;L"/>
    </sheetNames>
    <sheetDataSet>
      <sheetData sheetId="0">
        <row r="10">
          <cell r="B10">
            <v>101</v>
          </cell>
          <cell r="K10">
            <v>27116621.75064005</v>
          </cell>
          <cell r="Q10">
            <v>51497128.765561059</v>
          </cell>
          <cell r="W10">
            <v>78189537.61427781</v>
          </cell>
        </row>
        <row r="11">
          <cell r="B11">
            <v>102</v>
          </cell>
          <cell r="K11">
            <v>22641990.501066193</v>
          </cell>
          <cell r="Q11">
            <v>42305396.540300719</v>
          </cell>
          <cell r="W11">
            <v>63415876.618348822</v>
          </cell>
        </row>
        <row r="12">
          <cell r="B12">
            <v>103</v>
          </cell>
          <cell r="K12">
            <v>38477960.459846944</v>
          </cell>
          <cell r="Q12">
            <v>71696028.186014608</v>
          </cell>
          <cell r="W12">
            <v>108666523.77666841</v>
          </cell>
        </row>
        <row r="13">
          <cell r="B13">
            <v>104</v>
          </cell>
          <cell r="K13">
            <v>41730779.653366499</v>
          </cell>
          <cell r="Q13">
            <v>78782747.957839698</v>
          </cell>
          <cell r="W13">
            <v>123448527.44122934</v>
          </cell>
        </row>
        <row r="14">
          <cell r="B14">
            <v>105</v>
          </cell>
          <cell r="K14">
            <v>18874122.558257259</v>
          </cell>
          <cell r="Q14">
            <v>37024879.068394497</v>
          </cell>
          <cell r="W14">
            <v>55489529.699595764</v>
          </cell>
        </row>
        <row r="15">
          <cell r="B15">
            <v>106</v>
          </cell>
          <cell r="K15">
            <v>20294387.569898646</v>
          </cell>
          <cell r="Q15">
            <v>38625953.519826315</v>
          </cell>
          <cell r="W15">
            <v>58288930.393238649</v>
          </cell>
        </row>
        <row r="16">
          <cell r="B16">
            <v>107</v>
          </cell>
          <cell r="K16">
            <v>19207313.230829194</v>
          </cell>
          <cell r="Q16">
            <v>35688706.089423731</v>
          </cell>
          <cell r="W16">
            <v>55033990.298309408</v>
          </cell>
        </row>
        <row r="17">
          <cell r="B17">
            <v>108</v>
          </cell>
          <cell r="K17">
            <v>27166386.250572771</v>
          </cell>
          <cell r="Q17">
            <v>54303879.466535121</v>
          </cell>
          <cell r="W17">
            <v>83412591.391472071</v>
          </cell>
        </row>
        <row r="18">
          <cell r="B18">
            <v>109</v>
          </cell>
          <cell r="K18">
            <v>9048946.8626012877</v>
          </cell>
          <cell r="Q18">
            <v>17512041.452370863</v>
          </cell>
          <cell r="W18">
            <v>26909655.101185545</v>
          </cell>
        </row>
        <row r="19">
          <cell r="B19">
            <v>111</v>
          </cell>
          <cell r="K19">
            <v>14573498.815865945</v>
          </cell>
          <cell r="Q19">
            <v>27516752.392225742</v>
          </cell>
          <cell r="W19">
            <v>41993188.335225567</v>
          </cell>
        </row>
        <row r="20">
          <cell r="B20">
            <v>112</v>
          </cell>
          <cell r="K20">
            <v>11970093.466442784</v>
          </cell>
          <cell r="Q20">
            <v>21584115.485233963</v>
          </cell>
          <cell r="W20">
            <v>32733411.228368793</v>
          </cell>
        </row>
        <row r="21">
          <cell r="B21">
            <v>113</v>
          </cell>
          <cell r="K21">
            <v>2597605.0261884751</v>
          </cell>
          <cell r="Q21">
            <v>5182938.438742457</v>
          </cell>
          <cell r="W21">
            <v>7962115.1581693618</v>
          </cell>
        </row>
        <row r="22">
          <cell r="B22">
            <v>114</v>
          </cell>
          <cell r="K22">
            <v>13953008.861553349</v>
          </cell>
          <cell r="Q22">
            <v>26910804.957485691</v>
          </cell>
          <cell r="W22">
            <v>42627635.27019991</v>
          </cell>
        </row>
        <row r="23">
          <cell r="B23">
            <v>116</v>
          </cell>
          <cell r="K23">
            <v>11734148.975278214</v>
          </cell>
          <cell r="Q23">
            <v>21740115.468982518</v>
          </cell>
          <cell r="W23">
            <v>32658263.271837667</v>
          </cell>
        </row>
        <row r="24">
          <cell r="B24">
            <v>117</v>
          </cell>
          <cell r="K24">
            <v>11411665.936149642</v>
          </cell>
          <cell r="Q24">
            <v>22874488.532312997</v>
          </cell>
          <cell r="W24">
            <v>35697451.252200417</v>
          </cell>
        </row>
        <row r="25">
          <cell r="B25">
            <v>118</v>
          </cell>
          <cell r="K25">
            <v>10464641.259746721</v>
          </cell>
          <cell r="Q25">
            <v>20804248.417097911</v>
          </cell>
          <cell r="W25">
            <v>33340727.386722799</v>
          </cell>
        </row>
        <row r="26">
          <cell r="B26">
            <v>119</v>
          </cell>
          <cell r="K26">
            <v>15384016.351729086</v>
          </cell>
          <cell r="Q26">
            <v>28551870.189055014</v>
          </cell>
          <cell r="W26">
            <v>45016942.364230737</v>
          </cell>
        </row>
        <row r="27">
          <cell r="B27">
            <v>120</v>
          </cell>
          <cell r="K27">
            <v>7395265.391070772</v>
          </cell>
          <cell r="Q27">
            <v>14377231.365202472</v>
          </cell>
          <cell r="W27">
            <v>22533843.332908057</v>
          </cell>
        </row>
        <row r="28">
          <cell r="B28">
            <v>121</v>
          </cell>
          <cell r="K28">
            <v>11091229.752131615</v>
          </cell>
          <cell r="Q28">
            <v>22018266.014875405</v>
          </cell>
          <cell r="W28">
            <v>35300391.408225581</v>
          </cell>
        </row>
        <row r="29">
          <cell r="B29">
            <v>122</v>
          </cell>
          <cell r="K29">
            <v>11283080.117660901</v>
          </cell>
          <cell r="Q29">
            <v>23072626.95136993</v>
          </cell>
          <cell r="W29">
            <v>36670260.497708827</v>
          </cell>
        </row>
        <row r="30">
          <cell r="B30">
            <v>124</v>
          </cell>
          <cell r="K30">
            <v>15849393.350746334</v>
          </cell>
          <cell r="Q30">
            <v>29613777.578210503</v>
          </cell>
          <cell r="W30">
            <v>44391113.63284418</v>
          </cell>
        </row>
        <row r="31">
          <cell r="B31">
            <v>125</v>
          </cell>
          <cell r="K31">
            <v>14573498.815865945</v>
          </cell>
          <cell r="Q31">
            <v>27516752.392225742</v>
          </cell>
          <cell r="W31">
            <v>41993188.335225567</v>
          </cell>
        </row>
        <row r="32">
          <cell r="B32">
            <v>127</v>
          </cell>
          <cell r="K32">
            <v>15023080.67521194</v>
          </cell>
          <cell r="Q32">
            <v>28361789.264822289</v>
          </cell>
          <cell r="W32">
            <v>44441469.878842562</v>
          </cell>
        </row>
        <row r="33">
          <cell r="B33">
            <v>190</v>
          </cell>
          <cell r="K33">
            <v>48521318.936212659</v>
          </cell>
          <cell r="Q33">
            <v>88274336.179378331</v>
          </cell>
          <cell r="W33">
            <v>131396604.80318885</v>
          </cell>
        </row>
        <row r="34">
          <cell r="B34">
            <v>201</v>
          </cell>
          <cell r="K34">
            <v>25410957.73637151</v>
          </cell>
          <cell r="Q34">
            <v>47868928.344841972</v>
          </cell>
          <cell r="W34">
            <v>73908382.867557108</v>
          </cell>
        </row>
        <row r="35">
          <cell r="B35">
            <v>202</v>
          </cell>
          <cell r="K35">
            <v>22642308.02636911</v>
          </cell>
          <cell r="Q35">
            <v>42425174.954359636</v>
          </cell>
          <cell r="W35">
            <v>65633777.718335569</v>
          </cell>
        </row>
        <row r="36">
          <cell r="B36">
            <v>203</v>
          </cell>
          <cell r="K36">
            <v>20604017.576403461</v>
          </cell>
          <cell r="Q36">
            <v>38084271.888728388</v>
          </cell>
          <cell r="W36">
            <v>58711861.789566189</v>
          </cell>
        </row>
        <row r="37">
          <cell r="B37">
            <v>204</v>
          </cell>
          <cell r="K37">
            <v>15619464.256382063</v>
          </cell>
          <cell r="Q37">
            <v>29410910.218947101</v>
          </cell>
          <cell r="W37">
            <v>45695434.272523902</v>
          </cell>
        </row>
        <row r="38">
          <cell r="B38">
            <v>205</v>
          </cell>
          <cell r="K38">
            <v>11048135.904470708</v>
          </cell>
          <cell r="Q38">
            <v>21008230.428882286</v>
          </cell>
          <cell r="W38">
            <v>33604408.708689317</v>
          </cell>
        </row>
        <row r="39">
          <cell r="B39">
            <v>206</v>
          </cell>
          <cell r="K39">
            <v>12787282.799468596</v>
          </cell>
          <cell r="Q39">
            <v>24690236.155700512</v>
          </cell>
          <cell r="W39">
            <v>39306095.186370194</v>
          </cell>
        </row>
        <row r="40">
          <cell r="B40">
            <v>207</v>
          </cell>
          <cell r="K40">
            <v>19654394.386112891</v>
          </cell>
          <cell r="Q40">
            <v>37176362.832226761</v>
          </cell>
          <cell r="W40">
            <v>59361906.153045908</v>
          </cell>
        </row>
        <row r="41">
          <cell r="B41">
            <v>208</v>
          </cell>
          <cell r="K41">
            <v>17211931.072586007</v>
          </cell>
          <cell r="Q41">
            <v>31160590.050392311</v>
          </cell>
          <cell r="W41">
            <v>46609802.108954117</v>
          </cell>
        </row>
        <row r="42">
          <cell r="B42">
            <v>209</v>
          </cell>
          <cell r="K42">
            <v>11799765.812129378</v>
          </cell>
          <cell r="Q42">
            <v>22318607.330521539</v>
          </cell>
          <cell r="W42">
            <v>35902041.960079744</v>
          </cell>
        </row>
        <row r="43">
          <cell r="B43">
            <v>210</v>
          </cell>
          <cell r="K43">
            <v>7730628.1002498418</v>
          </cell>
          <cell r="Q43">
            <v>15699239.014304604</v>
          </cell>
          <cell r="W43">
            <v>25546396.310298167</v>
          </cell>
        </row>
        <row r="44">
          <cell r="B44">
            <v>211</v>
          </cell>
          <cell r="K44">
            <v>11538012.263796814</v>
          </cell>
          <cell r="Q44">
            <v>21413902.641791262</v>
          </cell>
          <cell r="W44">
            <v>33762706.773173049</v>
          </cell>
        </row>
        <row r="45">
          <cell r="B45">
            <v>212</v>
          </cell>
          <cell r="K45">
            <v>9129332.7489197142</v>
          </cell>
          <cell r="Q45">
            <v>18299590.825850397</v>
          </cell>
          <cell r="W45">
            <v>28557961.001760334</v>
          </cell>
        </row>
        <row r="46">
          <cell r="B46">
            <v>301</v>
          </cell>
          <cell r="K46">
            <v>16363366.123968948</v>
          </cell>
          <cell r="Q46">
            <v>29528502.532447506</v>
          </cell>
          <cell r="W46">
            <v>46590017.44384101</v>
          </cell>
        </row>
        <row r="47">
          <cell r="B47">
            <v>302</v>
          </cell>
          <cell r="K47">
            <v>18115167.793733642</v>
          </cell>
          <cell r="Q47">
            <v>33525124.552218921</v>
          </cell>
          <cell r="W47">
            <v>53331310.950635143</v>
          </cell>
        </row>
        <row r="48">
          <cell r="B48">
            <v>303</v>
          </cell>
          <cell r="K48">
            <v>11915467.884834841</v>
          </cell>
          <cell r="Q48">
            <v>21539802.602666702</v>
          </cell>
          <cell r="W48">
            <v>33376277.899121448</v>
          </cell>
        </row>
        <row r="49">
          <cell r="B49">
            <v>304</v>
          </cell>
          <cell r="K49">
            <v>2662168.7420574324</v>
          </cell>
          <cell r="Q49">
            <v>4785434.1738288924</v>
          </cell>
          <cell r="W49">
            <v>7392621.756266675</v>
          </cell>
        </row>
        <row r="50">
          <cell r="B50">
            <v>305</v>
          </cell>
          <cell r="K50">
            <v>5362203.0536431363</v>
          </cell>
          <cell r="Q50">
            <v>9932830.1746477466</v>
          </cell>
          <cell r="W50">
            <v>15952634.619774682</v>
          </cell>
        </row>
        <row r="51">
          <cell r="B51">
            <v>306</v>
          </cell>
          <cell r="K51">
            <v>4232585.9886288568</v>
          </cell>
          <cell r="Q51">
            <v>7772816.5458951136</v>
          </cell>
          <cell r="W51">
            <v>12181521.328325778</v>
          </cell>
        </row>
        <row r="52">
          <cell r="B52">
            <v>307</v>
          </cell>
          <cell r="K52">
            <v>2942331.4313459476</v>
          </cell>
          <cell r="Q52">
            <v>5495370.046985765</v>
          </cell>
          <cell r="W52">
            <v>8596660.3437293619</v>
          </cell>
        </row>
        <row r="53">
          <cell r="B53">
            <v>308</v>
          </cell>
          <cell r="K53">
            <v>6474363.7216800107</v>
          </cell>
          <cell r="Q53">
            <v>11389858.014361948</v>
          </cell>
          <cell r="W53">
            <v>17239773.89622904</v>
          </cell>
        </row>
        <row r="54">
          <cell r="B54">
            <v>309</v>
          </cell>
          <cell r="K54">
            <v>5690022.0302817514</v>
          </cell>
          <cell r="Q54">
            <v>10570486.603941018</v>
          </cell>
          <cell r="W54">
            <v>17136643.806672659</v>
          </cell>
        </row>
        <row r="55">
          <cell r="B55">
            <v>310</v>
          </cell>
          <cell r="K55">
            <v>9151509.1145410687</v>
          </cell>
          <cell r="Q55">
            <v>16738669.410555046</v>
          </cell>
          <cell r="W55">
            <v>26018035.787416551</v>
          </cell>
        </row>
        <row r="56">
          <cell r="B56">
            <v>311</v>
          </cell>
          <cell r="K56">
            <v>8698291.5559294336</v>
          </cell>
          <cell r="Q56">
            <v>15724055.89994669</v>
          </cell>
          <cell r="W56">
            <v>24364682.866358653</v>
          </cell>
        </row>
        <row r="57">
          <cell r="B57">
            <v>390</v>
          </cell>
          <cell r="K57">
            <v>26294301.536644273</v>
          </cell>
          <cell r="Q57">
            <v>50116354.061740533</v>
          </cell>
          <cell r="W57">
            <v>73722324.690322697</v>
          </cell>
        </row>
        <row r="58">
          <cell r="B58">
            <v>401</v>
          </cell>
          <cell r="K58">
            <v>9906701.9546845369</v>
          </cell>
          <cell r="Q58">
            <v>19559056.124414537</v>
          </cell>
          <cell r="W58">
            <v>31401009.009623539</v>
          </cell>
        </row>
        <row r="59">
          <cell r="B59">
            <v>402</v>
          </cell>
          <cell r="K59">
            <v>14768398.530798215</v>
          </cell>
          <cell r="Q59">
            <v>28572156.964233652</v>
          </cell>
          <cell r="W59">
            <v>44858695.995555736</v>
          </cell>
        </row>
        <row r="60">
          <cell r="B60">
            <v>403</v>
          </cell>
          <cell r="K60">
            <v>13710915.924480869</v>
          </cell>
          <cell r="Q60">
            <v>27466733.469253551</v>
          </cell>
          <cell r="W60">
            <v>41589616.132362485</v>
          </cell>
        </row>
        <row r="61">
          <cell r="B61">
            <v>404</v>
          </cell>
          <cell r="K61">
            <v>17064240.155553922</v>
          </cell>
          <cell r="Q61">
            <v>31843828.141083509</v>
          </cell>
          <cell r="W61">
            <v>49874254.541213267</v>
          </cell>
        </row>
        <row r="62">
          <cell r="B62">
            <v>405</v>
          </cell>
          <cell r="K62">
            <v>9886855.8496766351</v>
          </cell>
          <cell r="Q62">
            <v>19424897.753531113</v>
          </cell>
          <cell r="W62">
            <v>30809881.945977502</v>
          </cell>
        </row>
        <row r="63">
          <cell r="B63">
            <v>406</v>
          </cell>
          <cell r="K63">
            <v>7925361.5637476305</v>
          </cell>
          <cell r="Q63">
            <v>15647244.899531631</v>
          </cell>
          <cell r="W63">
            <v>25120807.207698829</v>
          </cell>
        </row>
        <row r="64">
          <cell r="B64">
            <v>501</v>
          </cell>
          <cell r="K64">
            <v>14218030.362570692</v>
          </cell>
          <cell r="Q64">
            <v>27642616.154058069</v>
          </cell>
          <cell r="W64">
            <v>43679791.675590284</v>
          </cell>
        </row>
        <row r="65">
          <cell r="B65">
            <v>502</v>
          </cell>
          <cell r="K65">
            <v>14188479.438637115</v>
          </cell>
          <cell r="Q65">
            <v>26295467.651720438</v>
          </cell>
          <cell r="W65">
            <v>39954933.938937195</v>
          </cell>
        </row>
        <row r="66">
          <cell r="B66">
            <v>503</v>
          </cell>
          <cell r="K66">
            <v>15050442.81405561</v>
          </cell>
          <cell r="Q66">
            <v>30095081.650731184</v>
          </cell>
          <cell r="W66">
            <v>47121388.038949907</v>
          </cell>
        </row>
        <row r="67">
          <cell r="B67">
            <v>504</v>
          </cell>
          <cell r="K67">
            <v>11095903.812868495</v>
          </cell>
          <cell r="Q67">
            <v>20906943.922716167</v>
          </cell>
          <cell r="W67">
            <v>31695105.136320192</v>
          </cell>
        </row>
        <row r="68">
          <cell r="B68">
            <v>505</v>
          </cell>
          <cell r="K68">
            <v>14225151.845336508</v>
          </cell>
          <cell r="Q68">
            <v>25652779.799045064</v>
          </cell>
          <cell r="W68">
            <v>39145201.827034526</v>
          </cell>
        </row>
        <row r="69">
          <cell r="B69">
            <v>507</v>
          </cell>
          <cell r="K69">
            <v>8186420.546401266</v>
          </cell>
          <cell r="Q69">
            <v>15719774.762707345</v>
          </cell>
          <cell r="W69">
            <v>24119923.299700286</v>
          </cell>
        </row>
        <row r="70">
          <cell r="B70">
            <v>508</v>
          </cell>
          <cell r="K70">
            <v>7851422.5798404887</v>
          </cell>
          <cell r="Q70">
            <v>14853185.222167779</v>
          </cell>
          <cell r="W70">
            <v>24014513.618343856</v>
          </cell>
        </row>
        <row r="71">
          <cell r="B71">
            <v>509</v>
          </cell>
          <cell r="K71">
            <v>10456001.811329205</v>
          </cell>
          <cell r="Q71">
            <v>19237374.766987488</v>
          </cell>
          <cell r="W71">
            <v>30163690.794755794</v>
          </cell>
        </row>
        <row r="72">
          <cell r="B72">
            <v>510</v>
          </cell>
          <cell r="K72">
            <v>10668863.88400238</v>
          </cell>
          <cell r="Q72">
            <v>19239584.849283796</v>
          </cell>
          <cell r="W72">
            <v>29358901.370275892</v>
          </cell>
        </row>
        <row r="73">
          <cell r="B73">
            <v>511</v>
          </cell>
          <cell r="K73">
            <v>1154214</v>
          </cell>
          <cell r="Q73">
            <v>6195820.7520000003</v>
          </cell>
          <cell r="W73">
            <v>14907717.219455998</v>
          </cell>
        </row>
      </sheetData>
      <sheetData sheetId="1">
        <row r="5">
          <cell r="A5">
            <v>101</v>
          </cell>
          <cell r="I5">
            <v>26058191.07</v>
          </cell>
          <cell r="K5">
            <v>27294268.018635996</v>
          </cell>
          <cell r="T5">
            <v>9739588.9600000009</v>
          </cell>
          <cell r="U5">
            <v>49523740.089999996</v>
          </cell>
          <cell r="W5">
            <v>51851962.28739199</v>
          </cell>
          <cell r="AB5">
            <v>9175592.8100000005</v>
          </cell>
          <cell r="AC5">
            <v>65393756.119999997</v>
          </cell>
          <cell r="AE5">
            <v>68608962.12717472</v>
          </cell>
          <cell r="AF5">
            <v>9841548.6400000006</v>
          </cell>
          <cell r="AG5">
            <v>75235304.75999999</v>
          </cell>
          <cell r="AI5">
            <v>78929794.185942724</v>
          </cell>
        </row>
        <row r="6">
          <cell r="A6">
            <v>102</v>
          </cell>
          <cell r="I6">
            <v>21980293.059999999</v>
          </cell>
          <cell r="K6">
            <v>23022869.558329999</v>
          </cell>
          <cell r="T6">
            <v>7984525.9500000002</v>
          </cell>
          <cell r="U6">
            <v>41098965.629999995</v>
          </cell>
          <cell r="W6">
            <v>43031144.122818999</v>
          </cell>
          <cell r="AB6">
            <v>7257035.1799999997</v>
          </cell>
          <cell r="AC6">
            <v>53662437.279999994</v>
          </cell>
          <cell r="AE6">
            <v>56297850.704719357</v>
          </cell>
          <cell r="AF6">
            <v>7978902.0800000001</v>
          </cell>
          <cell r="AG6">
            <v>61641339.359999992</v>
          </cell>
          <cell r="AI6">
            <v>64665325.316015355</v>
          </cell>
        </row>
        <row r="7">
          <cell r="A7">
            <v>103</v>
          </cell>
          <cell r="I7">
            <v>36976398.730000004</v>
          </cell>
          <cell r="K7">
            <v>38729951.215076998</v>
          </cell>
          <cell r="T7">
            <v>13183211.539999999</v>
          </cell>
          <cell r="U7">
            <v>68947738.090000004</v>
          </cell>
          <cell r="W7">
            <v>72189592.324726999</v>
          </cell>
          <cell r="AB7">
            <v>12625862.710000001</v>
          </cell>
          <cell r="AC7">
            <v>90690167.76000002</v>
          </cell>
          <cell r="AE7">
            <v>95146407.516705766</v>
          </cell>
          <cell r="AF7">
            <v>13869855.119999999</v>
          </cell>
          <cell r="AG7">
            <v>104560022.88000003</v>
          </cell>
          <cell r="AI7">
            <v>109691724.58104977</v>
          </cell>
        </row>
        <row r="8">
          <cell r="A8">
            <v>104</v>
          </cell>
          <cell r="I8">
            <v>41355774.230000004</v>
          </cell>
          <cell r="K8">
            <v>43316440.551907003</v>
          </cell>
          <cell r="T8">
            <v>15295322.76</v>
          </cell>
          <cell r="U8">
            <v>78131877.040000007</v>
          </cell>
          <cell r="W8">
            <v>81803220.238797009</v>
          </cell>
          <cell r="AB8">
            <v>14947079.689999999</v>
          </cell>
          <cell r="AC8">
            <v>105068883.02000001</v>
          </cell>
          <cell r="AE8">
            <v>110243847.46018624</v>
          </cell>
          <cell r="AF8">
            <v>17432000.289999999</v>
          </cell>
          <cell r="AG8">
            <v>122500883.31</v>
          </cell>
          <cell r="AI8">
            <v>128524786.16430923</v>
          </cell>
        </row>
        <row r="9">
          <cell r="A9">
            <v>105</v>
          </cell>
          <cell r="I9">
            <v>18138029.630000003</v>
          </cell>
          <cell r="K9">
            <v>18997454.852686003</v>
          </cell>
          <cell r="T9">
            <v>7176890.6200000001</v>
          </cell>
          <cell r="U9">
            <v>35607568.579999998</v>
          </cell>
          <cell r="W9">
            <v>37280077.893038005</v>
          </cell>
          <cell r="AB9">
            <v>6391248.0800000001</v>
          </cell>
          <cell r="AC9">
            <v>46539794.599999994</v>
          </cell>
          <cell r="AE9">
            <v>48824815.254376307</v>
          </cell>
          <cell r="AF9">
            <v>6854027.3899999997</v>
          </cell>
          <cell r="AG9">
            <v>53393821.989999995</v>
          </cell>
          <cell r="AI9">
            <v>56012633.778269306</v>
          </cell>
        </row>
        <row r="10">
          <cell r="A10">
            <v>106</v>
          </cell>
          <cell r="I10">
            <v>20323450.190000001</v>
          </cell>
          <cell r="K10">
            <v>21287446.955219001</v>
          </cell>
          <cell r="T10">
            <v>7164876.6799999997</v>
          </cell>
          <cell r="U10">
            <v>38709758.140000001</v>
          </cell>
          <cell r="W10">
            <v>40528953.067993</v>
          </cell>
          <cell r="AB10">
            <v>7397639.3700000001</v>
          </cell>
          <cell r="AC10">
            <v>50914197.299999997</v>
          </cell>
          <cell r="AE10">
            <v>53414580.006976292</v>
          </cell>
          <cell r="AF10">
            <v>7533738.0899999999</v>
          </cell>
          <cell r="AG10">
            <v>58447935.390000001</v>
          </cell>
          <cell r="AI10">
            <v>61315211.141959295</v>
          </cell>
        </row>
        <row r="11">
          <cell r="A11">
            <v>107</v>
          </cell>
          <cell r="I11">
            <v>19234792.68</v>
          </cell>
          <cell r="K11">
            <v>20147211.134618003</v>
          </cell>
          <cell r="T11">
            <v>6890474.9199999999</v>
          </cell>
          <cell r="U11">
            <v>35765622.670000002</v>
          </cell>
          <cell r="W11">
            <v>37447269.474456005</v>
          </cell>
          <cell r="AB11">
            <v>6687621.1399999997</v>
          </cell>
          <cell r="AC11">
            <v>47465478.68</v>
          </cell>
          <cell r="AE11">
            <v>49800333.92199371</v>
          </cell>
          <cell r="AF11">
            <v>7719432.7400000002</v>
          </cell>
          <cell r="AG11">
            <v>55184911.420000002</v>
          </cell>
          <cell r="AI11">
            <v>57895703.036431707</v>
          </cell>
        </row>
        <row r="12">
          <cell r="A12">
            <v>108</v>
          </cell>
          <cell r="I12">
            <v>26106465.960000001</v>
          </cell>
          <cell r="K12">
            <v>27344176.783286005</v>
          </cell>
          <cell r="T12">
            <v>10805306.41</v>
          </cell>
          <cell r="U12">
            <v>52225625.679999992</v>
          </cell>
          <cell r="W12">
            <v>54678373.002191007</v>
          </cell>
          <cell r="AB12">
            <v>9660539.3000000007</v>
          </cell>
          <cell r="AC12">
            <v>69616398.029999986</v>
          </cell>
          <cell r="AE12">
            <v>73043035.687646866</v>
          </cell>
          <cell r="AF12">
            <v>10647895.970000001</v>
          </cell>
          <cell r="AG12">
            <v>80264293.999999985</v>
          </cell>
          <cell r="AI12">
            <v>84209484.191385865</v>
          </cell>
        </row>
        <row r="13">
          <cell r="A13">
            <v>109</v>
          </cell>
          <cell r="I13">
            <v>8566044.709999999</v>
          </cell>
          <cell r="K13">
            <v>8972231.2764449995</v>
          </cell>
          <cell r="T13">
            <v>3350455.1</v>
          </cell>
          <cell r="U13">
            <v>16590017.699999999</v>
          </cell>
          <cell r="W13">
            <v>17369416.825284999</v>
          </cell>
          <cell r="AB13">
            <v>3262781.91</v>
          </cell>
          <cell r="AC13">
            <v>22013762.620000001</v>
          </cell>
          <cell r="AE13">
            <v>23096278.698217131</v>
          </cell>
          <cell r="AF13">
            <v>3493625.52</v>
          </cell>
          <cell r="AG13">
            <v>25507388.140000001</v>
          </cell>
          <cell r="AI13">
            <v>26760043.78104113</v>
          </cell>
        </row>
        <row r="14">
          <cell r="A14">
            <v>111</v>
          </cell>
          <cell r="I14">
            <v>13864721.129999999</v>
          </cell>
          <cell r="K14">
            <v>14522234.739662001</v>
          </cell>
          <cell r="T14">
            <v>4794742.1100000003</v>
          </cell>
          <cell r="U14">
            <v>26197519.089999996</v>
          </cell>
          <cell r="W14">
            <v>27428714.073529001</v>
          </cell>
          <cell r="AB14">
            <v>4946063.1100000003</v>
          </cell>
          <cell r="AC14">
            <v>34620120.299999997</v>
          </cell>
          <cell r="AE14">
            <v>36321233.312018551</v>
          </cell>
          <cell r="AF14">
            <v>5382608.3099999996</v>
          </cell>
          <cell r="AG14">
            <v>40002728.609999999</v>
          </cell>
          <cell r="AI14">
            <v>41965974.646715552</v>
          </cell>
        </row>
        <row r="15">
          <cell r="A15">
            <v>112</v>
          </cell>
          <cell r="I15">
            <v>11620219.51</v>
          </cell>
          <cell r="K15">
            <v>12171515.281794999</v>
          </cell>
          <cell r="T15">
            <v>3788511.64</v>
          </cell>
          <cell r="U15">
            <v>20967938.379999999</v>
          </cell>
          <cell r="W15">
            <v>21953601.194312997</v>
          </cell>
          <cell r="AB15">
            <v>3741454.65</v>
          </cell>
          <cell r="AC15">
            <v>27523143.549999997</v>
          </cell>
          <cell r="AE15">
            <v>28875157.318803515</v>
          </cell>
          <cell r="AF15">
            <v>4294105.53</v>
          </cell>
          <cell r="AG15">
            <v>31817249.079999998</v>
          </cell>
          <cell r="AI15">
            <v>33378385.788114514</v>
          </cell>
        </row>
        <row r="16">
          <cell r="A16">
            <v>113</v>
          </cell>
          <cell r="I16">
            <v>2288179.9299999997</v>
          </cell>
          <cell r="K16">
            <v>2396678.2523719999</v>
          </cell>
          <cell r="T16">
            <v>903203.77</v>
          </cell>
          <cell r="U16">
            <v>4569121.8599999994</v>
          </cell>
          <cell r="W16">
            <v>4783725.0377310002</v>
          </cell>
          <cell r="AB16">
            <v>807503.12</v>
          </cell>
          <cell r="AC16">
            <v>6106070.5599999996</v>
          </cell>
          <cell r="AE16">
            <v>6406717.02565639</v>
          </cell>
          <cell r="AF16">
            <v>916926.29</v>
          </cell>
          <cell r="AG16">
            <v>7022996.8499999996</v>
          </cell>
          <cell r="AI16">
            <v>7368297.62597939</v>
          </cell>
        </row>
        <row r="17">
          <cell r="A17">
            <v>114</v>
          </cell>
          <cell r="I17">
            <v>12464313.439999999</v>
          </cell>
          <cell r="K17">
            <v>13055284.171555001</v>
          </cell>
          <cell r="T17">
            <v>4574252.6500000004</v>
          </cell>
          <cell r="U17">
            <v>24057459</v>
          </cell>
          <cell r="W17">
            <v>25187695.939020004</v>
          </cell>
          <cell r="AB17">
            <v>5294598.09</v>
          </cell>
          <cell r="AC17">
            <v>32560051.809999999</v>
          </cell>
          <cell r="AE17">
            <v>34163027.236510545</v>
          </cell>
          <cell r="AF17">
            <v>5571066.1900000004</v>
          </cell>
          <cell r="AG17">
            <v>38131118</v>
          </cell>
          <cell r="AI17">
            <v>40005404.349963546</v>
          </cell>
        </row>
        <row r="18">
          <cell r="A18">
            <v>115</v>
          </cell>
          <cell r="I18">
            <v>0</v>
          </cell>
          <cell r="K18">
            <v>0</v>
          </cell>
          <cell r="U18">
            <v>0</v>
          </cell>
          <cell r="W18">
            <v>0</v>
          </cell>
          <cell r="AC18">
            <v>0</v>
          </cell>
          <cell r="AE18">
            <v>0</v>
          </cell>
          <cell r="AG18">
            <v>0</v>
          </cell>
          <cell r="AI18">
            <v>0</v>
          </cell>
        </row>
        <row r="19">
          <cell r="A19">
            <v>116</v>
          </cell>
          <cell r="I19">
            <v>11163470.09</v>
          </cell>
          <cell r="K19">
            <v>11692914.1193</v>
          </cell>
          <cell r="T19">
            <v>3804762.97</v>
          </cell>
          <cell r="U19">
            <v>20697569.199999999</v>
          </cell>
          <cell r="W19">
            <v>21670514.572166998</v>
          </cell>
          <cell r="AB19">
            <v>3375678.53</v>
          </cell>
          <cell r="AC19">
            <v>26880254.48</v>
          </cell>
          <cell r="AE19">
            <v>28199573.336040843</v>
          </cell>
          <cell r="AF19">
            <v>4229210.3</v>
          </cell>
          <cell r="AG19">
            <v>31109464.780000001</v>
          </cell>
          <cell r="AI19">
            <v>32634746.177650843</v>
          </cell>
        </row>
        <row r="20">
          <cell r="A20">
            <v>117</v>
          </cell>
          <cell r="I20">
            <v>10339908.09</v>
          </cell>
          <cell r="K20">
            <v>10829836.821291</v>
          </cell>
          <cell r="T20">
            <v>4160641.33</v>
          </cell>
          <cell r="U20">
            <v>20741992.82</v>
          </cell>
          <cell r="W20">
            <v>21716127.489301998</v>
          </cell>
          <cell r="AB20">
            <v>4292560.3499999996</v>
          </cell>
          <cell r="AC20">
            <v>27904620.950000003</v>
          </cell>
          <cell r="AE20">
            <v>29278093.625559501</v>
          </cell>
          <cell r="AF20">
            <v>4483473.96</v>
          </cell>
          <cell r="AG20">
            <v>32388094.910000004</v>
          </cell>
          <cell r="AI20">
            <v>33979912.7674115</v>
          </cell>
        </row>
        <row r="21">
          <cell r="A21">
            <v>118</v>
          </cell>
          <cell r="I21">
            <v>9572570.4100000001</v>
          </cell>
          <cell r="K21">
            <v>10026927.072604001</v>
          </cell>
          <cell r="T21">
            <v>4260488.37</v>
          </cell>
          <cell r="U21">
            <v>19045969.18</v>
          </cell>
          <cell r="W21">
            <v>19940999.499167003</v>
          </cell>
          <cell r="AB21">
            <v>3959258.65</v>
          </cell>
          <cell r="AC21">
            <v>26081391.799999997</v>
          </cell>
          <cell r="AE21">
            <v>27369559.722285643</v>
          </cell>
          <cell r="AF21">
            <v>4459802.07</v>
          </cell>
          <cell r="AG21">
            <v>30541193.869999997</v>
          </cell>
          <cell r="AI21">
            <v>32046554.153094642</v>
          </cell>
        </row>
        <row r="22">
          <cell r="A22">
            <v>119</v>
          </cell>
          <cell r="I22">
            <v>14072883.219999999</v>
          </cell>
          <cell r="K22">
            <v>14740295.132937999</v>
          </cell>
          <cell r="T22">
            <v>5207112.54</v>
          </cell>
          <cell r="U22">
            <v>26137370.309999995</v>
          </cell>
          <cell r="W22">
            <v>27366408.077149995</v>
          </cell>
          <cell r="AB22">
            <v>5738954.7800000003</v>
          </cell>
          <cell r="AC22">
            <v>35326807.559999995</v>
          </cell>
          <cell r="AE22">
            <v>37066770.160241567</v>
          </cell>
          <cell r="AF22">
            <v>5908590.0099999998</v>
          </cell>
          <cell r="AG22">
            <v>41235397.569999993</v>
          </cell>
          <cell r="AI22">
            <v>43263108.503728569</v>
          </cell>
        </row>
        <row r="23">
          <cell r="A23">
            <v>120</v>
          </cell>
          <cell r="I23">
            <v>6764954.9500000011</v>
          </cell>
          <cell r="K23">
            <v>7085882.7922480004</v>
          </cell>
          <cell r="T23">
            <v>2444665.7599999998</v>
          </cell>
          <cell r="U23">
            <v>13161788.780000001</v>
          </cell>
          <cell r="W23">
            <v>13779918.106209999</v>
          </cell>
          <cell r="AB23">
            <v>2580980.38</v>
          </cell>
          <cell r="AC23">
            <v>17549815.16</v>
          </cell>
          <cell r="AE23">
            <v>18412913.699818991</v>
          </cell>
          <cell r="AF23">
            <v>3091419.85</v>
          </cell>
          <cell r="AG23">
            <v>20641235.010000002</v>
          </cell>
          <cell r="AI23">
            <v>21654885.696513992</v>
          </cell>
        </row>
        <row r="24">
          <cell r="A24">
            <v>121</v>
          </cell>
          <cell r="I24">
            <v>10049567.68</v>
          </cell>
          <cell r="K24">
            <v>10525816.392101001</v>
          </cell>
          <cell r="T24">
            <v>4192184.06</v>
          </cell>
          <cell r="U24">
            <v>19965650.849999998</v>
          </cell>
          <cell r="W24">
            <v>20903211.498969</v>
          </cell>
          <cell r="AB24">
            <v>4669464.63</v>
          </cell>
          <cell r="AC24">
            <v>27395732.169999998</v>
          </cell>
          <cell r="AE24">
            <v>28746630.871799275</v>
          </cell>
          <cell r="AF24">
            <v>4633202.9800000004</v>
          </cell>
          <cell r="AG24">
            <v>32028935.149999999</v>
          </cell>
          <cell r="AI24">
            <v>33605470.836925276</v>
          </cell>
        </row>
        <row r="25">
          <cell r="A25">
            <v>122</v>
          </cell>
          <cell r="I25">
            <v>10321299.970000001</v>
          </cell>
          <cell r="K25">
            <v>10811109.142641</v>
          </cell>
          <cell r="T25">
            <v>4471303.4000000004</v>
          </cell>
          <cell r="U25">
            <v>21122866.290000003</v>
          </cell>
          <cell r="W25">
            <v>22115410.082069002</v>
          </cell>
          <cell r="AB25">
            <v>4409225.03</v>
          </cell>
          <cell r="AC25">
            <v>28684320.750000004</v>
          </cell>
          <cell r="AE25">
            <v>30098852.44346239</v>
          </cell>
          <cell r="AF25">
            <v>4906989.6900000004</v>
          </cell>
          <cell r="AG25">
            <v>33591310.440000005</v>
          </cell>
          <cell r="AI25">
            <v>35244812.531365395</v>
          </cell>
        </row>
        <row r="26">
          <cell r="A26">
            <v>124</v>
          </cell>
          <cell r="I26">
            <v>1001192.93</v>
          </cell>
          <cell r="K26">
            <v>1047848.520538</v>
          </cell>
          <cell r="T26">
            <v>4931190.41</v>
          </cell>
          <cell r="U26">
            <v>12674788.23</v>
          </cell>
          <cell r="W26">
            <v>13264285.324823</v>
          </cell>
          <cell r="AB26">
            <v>5334210.66</v>
          </cell>
          <cell r="AC26">
            <v>21534764.09</v>
          </cell>
          <cell r="AE26">
            <v>22617787.055846449</v>
          </cell>
          <cell r="AF26">
            <v>5468931.8099999996</v>
          </cell>
          <cell r="AG26">
            <v>27003695.899999999</v>
          </cell>
          <cell r="AI26">
            <v>28353055.84499345</v>
          </cell>
        </row>
        <row r="27">
          <cell r="A27">
            <v>125</v>
          </cell>
          <cell r="I27">
            <v>0</v>
          </cell>
          <cell r="K27">
            <v>0</v>
          </cell>
          <cell r="T27">
            <v>4836094.07</v>
          </cell>
          <cell r="U27">
            <v>11255562.859999999</v>
          </cell>
          <cell r="W27">
            <v>11778587.331202999</v>
          </cell>
          <cell r="AB27">
            <v>4650653.13</v>
          </cell>
          <cell r="AC27">
            <v>19526115.640000001</v>
          </cell>
          <cell r="AE27">
            <v>20511572.709084276</v>
          </cell>
          <cell r="AF27">
            <v>5055965.9400000004</v>
          </cell>
          <cell r="AG27">
            <v>24582081.580000002</v>
          </cell>
          <cell r="AI27">
            <v>25813764.190362275</v>
          </cell>
        </row>
        <row r="28">
          <cell r="A28">
            <v>127</v>
          </cell>
          <cell r="I28">
            <v>0</v>
          </cell>
          <cell r="K28">
            <v>0</v>
          </cell>
          <cell r="U28">
            <v>0</v>
          </cell>
          <cell r="W28">
            <v>0</v>
          </cell>
          <cell r="AC28">
            <v>0</v>
          </cell>
          <cell r="AE28">
            <v>0</v>
          </cell>
          <cell r="AG28">
            <v>0</v>
          </cell>
          <cell r="AI28">
            <v>0</v>
          </cell>
        </row>
        <row r="29">
          <cell r="A29">
            <v>190</v>
          </cell>
          <cell r="I29">
            <v>45252373.969999999</v>
          </cell>
          <cell r="K29">
            <v>47398779.567040004</v>
          </cell>
          <cell r="T29">
            <v>39689349.5</v>
          </cell>
          <cell r="U29">
            <v>107387548.89</v>
          </cell>
          <cell r="W29">
            <v>112440737.24212599</v>
          </cell>
          <cell r="AB29">
            <v>12505250.32</v>
          </cell>
          <cell r="AC29">
            <v>130224439.47999999</v>
          </cell>
          <cell r="AE29">
            <v>136614951.54406941</v>
          </cell>
          <cell r="AF29">
            <v>42480864.469999999</v>
          </cell>
          <cell r="AG29">
            <v>172705303.94999999</v>
          </cell>
          <cell r="AI29">
            <v>181164634.11375841</v>
          </cell>
        </row>
        <row r="30">
          <cell r="A30">
            <v>201</v>
          </cell>
          <cell r="I30">
            <v>23701480.039999999</v>
          </cell>
          <cell r="K30">
            <v>24824860.401630003</v>
          </cell>
          <cell r="T30">
            <v>8903990.3100000005</v>
          </cell>
          <cell r="U30">
            <v>44681022.550000004</v>
          </cell>
          <cell r="W30">
            <v>46780889.134503007</v>
          </cell>
          <cell r="AB30">
            <v>8107254.6799999997</v>
          </cell>
          <cell r="AC30">
            <v>59221731.260000005</v>
          </cell>
          <cell r="AE30">
            <v>62134674.611998215</v>
          </cell>
          <cell r="AF30">
            <v>9804482.75</v>
          </cell>
          <cell r="AG30">
            <v>69026214.010000005</v>
          </cell>
          <cell r="AI30">
            <v>72416635.67192322</v>
          </cell>
        </row>
        <row r="31">
          <cell r="A31">
            <v>202</v>
          </cell>
          <cell r="I31">
            <v>21758724.949999999</v>
          </cell>
          <cell r="K31">
            <v>22790554.801615998</v>
          </cell>
          <cell r="T31">
            <v>7843307.7300000004</v>
          </cell>
          <cell r="U31">
            <v>40799181.25</v>
          </cell>
          <cell r="W31">
            <v>42716964.171081007</v>
          </cell>
          <cell r="AB31">
            <v>7715771.3899999997</v>
          </cell>
          <cell r="AC31">
            <v>54372040.939999998</v>
          </cell>
          <cell r="AE31">
            <v>57047354.028162688</v>
          </cell>
          <cell r="AF31">
            <v>8783066.3100000005</v>
          </cell>
          <cell r="AG31">
            <v>63155107.25</v>
          </cell>
          <cell r="AI31">
            <v>66258155.667459689</v>
          </cell>
        </row>
        <row r="32">
          <cell r="A32">
            <v>203</v>
          </cell>
          <cell r="I32">
            <v>19799970.52</v>
          </cell>
          <cell r="K32">
            <v>20738943.453274</v>
          </cell>
          <cell r="T32">
            <v>6986042.9000000004</v>
          </cell>
          <cell r="U32">
            <v>36624238.530000001</v>
          </cell>
          <cell r="W32">
            <v>38346202.275586002</v>
          </cell>
          <cell r="AB32">
            <v>6845655.4800000004</v>
          </cell>
          <cell r="AC32">
            <v>48807245.439999998</v>
          </cell>
          <cell r="AE32">
            <v>51208969.933559485</v>
          </cell>
          <cell r="AF32">
            <v>7686531.7199999997</v>
          </cell>
          <cell r="AG32">
            <v>56493777.159999996</v>
          </cell>
          <cell r="AI32">
            <v>59269835.748323485</v>
          </cell>
        </row>
        <row r="33">
          <cell r="A33">
            <v>204</v>
          </cell>
          <cell r="I33">
            <v>15641891.940000001</v>
          </cell>
          <cell r="K33">
            <v>16383726.885301001</v>
          </cell>
          <cell r="T33">
            <v>5539902.04</v>
          </cell>
          <cell r="U33">
            <v>29474631.990000002</v>
          </cell>
          <cell r="W33">
            <v>30859835.892751001</v>
          </cell>
          <cell r="AB33">
            <v>5933867.9100000001</v>
          </cell>
          <cell r="AC33">
            <v>39469317.370000005</v>
          </cell>
          <cell r="AE33">
            <v>41411379.246602744</v>
          </cell>
          <cell r="AF33">
            <v>6352144.4199999999</v>
          </cell>
          <cell r="AG33">
            <v>45821461.790000007</v>
          </cell>
          <cell r="AI33">
            <v>48072873.099856742</v>
          </cell>
        </row>
        <row r="34">
          <cell r="A34">
            <v>205</v>
          </cell>
          <cell r="I34">
            <v>10725328.01</v>
          </cell>
          <cell r="K34">
            <v>11233935.785958</v>
          </cell>
          <cell r="T34">
            <v>4017279.86</v>
          </cell>
          <cell r="U34">
            <v>20409503.449999999</v>
          </cell>
          <cell r="W34">
            <v>21368618.920823999</v>
          </cell>
          <cell r="AB34">
            <v>4450541.3600000003</v>
          </cell>
          <cell r="AC34">
            <v>27912826.859999999</v>
          </cell>
          <cell r="AE34">
            <v>29289298.154017162</v>
          </cell>
          <cell r="AF34">
            <v>4753962.66</v>
          </cell>
          <cell r="AG34">
            <v>32666789.52</v>
          </cell>
          <cell r="AI34">
            <v>34274778.79555916</v>
          </cell>
        </row>
        <row r="35">
          <cell r="A35">
            <v>206</v>
          </cell>
          <cell r="I35">
            <v>11531359.879999999</v>
          </cell>
          <cell r="K35">
            <v>12077882.937618</v>
          </cell>
          <cell r="T35">
            <v>4378884.72</v>
          </cell>
          <cell r="U35">
            <v>22281656.999999996</v>
          </cell>
          <cell r="W35">
            <v>23328895.925418001</v>
          </cell>
          <cell r="AB35">
            <v>4738902.49</v>
          </cell>
          <cell r="AC35">
            <v>30540229.009999998</v>
          </cell>
          <cell r="AE35">
            <v>32046635.980026223</v>
          </cell>
          <cell r="AF35">
            <v>4952650.33</v>
          </cell>
          <cell r="AG35">
            <v>35492879.339999996</v>
          </cell>
          <cell r="AI35">
            <v>37240480.38109722</v>
          </cell>
        </row>
        <row r="36">
          <cell r="A36">
            <v>207</v>
          </cell>
          <cell r="I36">
            <v>17723822.949999999</v>
          </cell>
          <cell r="K36">
            <v>18564161.159162</v>
          </cell>
          <cell r="T36">
            <v>6660601.4500000002</v>
          </cell>
          <cell r="U36">
            <v>33549246.050000001</v>
          </cell>
          <cell r="W36">
            <v>35126081.755070999</v>
          </cell>
          <cell r="AB36">
            <v>7003223.2300000004</v>
          </cell>
          <cell r="AC36">
            <v>45528333.25</v>
          </cell>
          <cell r="AE36">
            <v>47772188.278047428</v>
          </cell>
          <cell r="AF36">
            <v>8075080.9699999997</v>
          </cell>
          <cell r="AG36">
            <v>53603414.219999999</v>
          </cell>
          <cell r="AI36">
            <v>56240525.69128643</v>
          </cell>
        </row>
        <row r="37">
          <cell r="A37">
            <v>208</v>
          </cell>
          <cell r="I37">
            <v>16053940.24</v>
          </cell>
          <cell r="K37">
            <v>16814943.117492002</v>
          </cell>
          <cell r="T37">
            <v>4673813.9400000004</v>
          </cell>
          <cell r="U37">
            <v>29083988.080000002</v>
          </cell>
          <cell r="W37">
            <v>30450418.177685998</v>
          </cell>
          <cell r="AB37">
            <v>5379591.3399999999</v>
          </cell>
          <cell r="AC37">
            <v>38022116.859999999</v>
          </cell>
          <cell r="AE37">
            <v>39886512.206142381</v>
          </cell>
          <cell r="AF37">
            <v>5505834.9699999997</v>
          </cell>
          <cell r="AG37">
            <v>43527951.829999998</v>
          </cell>
          <cell r="AI37">
            <v>45660481.339181378</v>
          </cell>
        </row>
        <row r="38">
          <cell r="A38">
            <v>209</v>
          </cell>
          <cell r="I38">
            <v>10590318.6</v>
          </cell>
          <cell r="K38">
            <v>11092808.010651</v>
          </cell>
          <cell r="T38">
            <v>3977284.82</v>
          </cell>
          <cell r="U38">
            <v>20045881.59</v>
          </cell>
          <cell r="W38">
            <v>20988380.243983001</v>
          </cell>
          <cell r="AB38">
            <v>4626075</v>
          </cell>
          <cell r="AC38">
            <v>27632484.140000001</v>
          </cell>
          <cell r="AE38">
            <v>28996220.432145663</v>
          </cell>
          <cell r="AF38">
            <v>4633776.8</v>
          </cell>
          <cell r="AG38">
            <v>32266260.940000001</v>
          </cell>
          <cell r="AI38">
            <v>33855662.162305661</v>
          </cell>
        </row>
        <row r="39">
          <cell r="A39">
            <v>210</v>
          </cell>
          <cell r="I39">
            <v>7071789.9600000009</v>
          </cell>
          <cell r="K39">
            <v>7407129.4821980009</v>
          </cell>
          <cell r="T39">
            <v>3076419.43</v>
          </cell>
          <cell r="U39">
            <v>14372704.92</v>
          </cell>
          <cell r="W39">
            <v>15047560.336445</v>
          </cell>
          <cell r="AB39">
            <v>3308210.88</v>
          </cell>
          <cell r="AC39">
            <v>19923497.539999999</v>
          </cell>
          <cell r="AE39">
            <v>20907485.849359963</v>
          </cell>
          <cell r="AF39">
            <v>3478595.76</v>
          </cell>
          <cell r="AG39">
            <v>23402093.299999997</v>
          </cell>
          <cell r="AI39">
            <v>24555489.222871963</v>
          </cell>
        </row>
        <row r="40">
          <cell r="A40">
            <v>211</v>
          </cell>
          <cell r="I40">
            <v>0</v>
          </cell>
          <cell r="K40">
            <v>0</v>
          </cell>
          <cell r="U40">
            <v>0</v>
          </cell>
          <cell r="W40">
            <v>0</v>
          </cell>
          <cell r="AB40">
            <v>3015888.45</v>
          </cell>
          <cell r="AC40">
            <v>3015888.45</v>
          </cell>
          <cell r="AE40">
            <v>3175475.1360122478</v>
          </cell>
          <cell r="AF40">
            <v>3420918.26</v>
          </cell>
          <cell r="AG40">
            <v>6436806.71</v>
          </cell>
          <cell r="AI40">
            <v>6762992.1152742468</v>
          </cell>
        </row>
        <row r="41">
          <cell r="A41">
            <v>212</v>
          </cell>
          <cell r="I41">
            <v>0</v>
          </cell>
          <cell r="K41">
            <v>0</v>
          </cell>
          <cell r="U41">
            <v>0</v>
          </cell>
          <cell r="W41">
            <v>0</v>
          </cell>
          <cell r="AC41">
            <v>0</v>
          </cell>
          <cell r="AE41">
            <v>0</v>
          </cell>
          <cell r="AG41">
            <v>0</v>
          </cell>
          <cell r="AI41">
            <v>0</v>
          </cell>
        </row>
        <row r="42">
          <cell r="A42">
            <v>301</v>
          </cell>
          <cell r="I42">
            <v>14968742.41</v>
          </cell>
          <cell r="K42">
            <v>15678728.272368003</v>
          </cell>
          <cell r="T42">
            <v>4904923.03</v>
          </cell>
          <cell r="U42">
            <v>27030648.780000001</v>
          </cell>
          <cell r="W42">
            <v>28301545.507069003</v>
          </cell>
          <cell r="AB42">
            <v>6061166.4900000002</v>
          </cell>
          <cell r="AC42">
            <v>36802712.380000003</v>
          </cell>
          <cell r="AE42">
            <v>38615711.485580087</v>
          </cell>
          <cell r="AF42">
            <v>5872578.79</v>
          </cell>
          <cell r="AG42">
            <v>42675291.170000002</v>
          </cell>
          <cell r="AI42">
            <v>44774284.862653084</v>
          </cell>
        </row>
        <row r="43">
          <cell r="A43">
            <v>302</v>
          </cell>
          <cell r="I43">
            <v>16896291.960000001</v>
          </cell>
          <cell r="K43">
            <v>17697435.462585002</v>
          </cell>
          <cell r="T43">
            <v>5652504.1900000004</v>
          </cell>
          <cell r="U43">
            <v>31291712.860000003</v>
          </cell>
          <cell r="W43">
            <v>32761823.079192005</v>
          </cell>
          <cell r="AB43">
            <v>7226413.3700000001</v>
          </cell>
          <cell r="AC43">
            <v>43316840.119999997</v>
          </cell>
          <cell r="AE43">
            <v>45453877.111699134</v>
          </cell>
          <cell r="AF43">
            <v>6491672.0599999996</v>
          </cell>
          <cell r="AG43">
            <v>49808512.18</v>
          </cell>
          <cell r="AI43">
            <v>52261693.601021133</v>
          </cell>
        </row>
        <row r="44">
          <cell r="A44">
            <v>303</v>
          </cell>
          <cell r="I44">
            <v>11113919.84</v>
          </cell>
          <cell r="K44">
            <v>11640628.241425</v>
          </cell>
          <cell r="T44">
            <v>3512985.85</v>
          </cell>
          <cell r="U44">
            <v>20104513.010000002</v>
          </cell>
          <cell r="W44">
            <v>21049547.143544</v>
          </cell>
          <cell r="AB44">
            <v>4235116.3</v>
          </cell>
          <cell r="AC44">
            <v>26789775.410000004</v>
          </cell>
          <cell r="AE44">
            <v>28105985.495028455</v>
          </cell>
          <cell r="AF44">
            <v>4381387.6100000003</v>
          </cell>
          <cell r="AG44">
            <v>31171163.020000003</v>
          </cell>
          <cell r="AI44">
            <v>32700746.681635454</v>
          </cell>
        </row>
        <row r="45">
          <cell r="A45">
            <v>304</v>
          </cell>
          <cell r="I45">
            <v>2532640.91</v>
          </cell>
          <cell r="K45">
            <v>2652856.5065100002</v>
          </cell>
          <cell r="T45">
            <v>809159.12</v>
          </cell>
          <cell r="U45">
            <v>4555789.8899999997</v>
          </cell>
          <cell r="W45">
            <v>4770055.5937780002</v>
          </cell>
          <cell r="AB45">
            <v>859601.9</v>
          </cell>
          <cell r="AC45">
            <v>6023666</v>
          </cell>
          <cell r="AE45">
            <v>6319760.0562715549</v>
          </cell>
          <cell r="AF45">
            <v>1018477.71</v>
          </cell>
          <cell r="AG45">
            <v>7042143.71</v>
          </cell>
          <cell r="AI45">
            <v>7387837.6307485551</v>
          </cell>
        </row>
        <row r="46">
          <cell r="A46">
            <v>305</v>
          </cell>
          <cell r="I46">
            <v>4835520.1899999995</v>
          </cell>
          <cell r="K46">
            <v>5064761.9606630001</v>
          </cell>
          <cell r="T46">
            <v>1703638.94</v>
          </cell>
          <cell r="U46">
            <v>8963614.629999999</v>
          </cell>
          <cell r="W46">
            <v>9384831.6303250007</v>
          </cell>
          <cell r="AB46">
            <v>2164078.9700000002</v>
          </cell>
          <cell r="AC46">
            <v>12349722.619999999</v>
          </cell>
          <cell r="AE46">
            <v>12958628.885979949</v>
          </cell>
          <cell r="AF46">
            <v>2055365.16</v>
          </cell>
          <cell r="AG46">
            <v>14405087.779999999</v>
          </cell>
          <cell r="AI46">
            <v>15114090.329271948</v>
          </cell>
        </row>
        <row r="47">
          <cell r="A47">
            <v>306</v>
          </cell>
          <cell r="I47">
            <v>3890619.38</v>
          </cell>
          <cell r="K47">
            <v>4075053.6309909998</v>
          </cell>
          <cell r="T47">
            <v>1342201.75</v>
          </cell>
          <cell r="U47">
            <v>7149855.5199999996</v>
          </cell>
          <cell r="W47">
            <v>7485862.4785459992</v>
          </cell>
          <cell r="AB47">
            <v>1490367.05</v>
          </cell>
          <cell r="AC47">
            <v>9616177.7200000007</v>
          </cell>
          <cell r="AE47">
            <v>10089424.428062599</v>
          </cell>
          <cell r="AF47">
            <v>1595837.96</v>
          </cell>
          <cell r="AG47">
            <v>11212015.68</v>
          </cell>
          <cell r="AI47">
            <v>11762979.696714599</v>
          </cell>
        </row>
        <row r="48">
          <cell r="A48">
            <v>307</v>
          </cell>
          <cell r="I48">
            <v>2591882.67</v>
          </cell>
          <cell r="K48">
            <v>2714791.9986590003</v>
          </cell>
          <cell r="T48">
            <v>899191.91</v>
          </cell>
          <cell r="U48">
            <v>4844330.6500000004</v>
          </cell>
          <cell r="W48">
            <v>5071989.4713900005</v>
          </cell>
          <cell r="AB48">
            <v>981763.26</v>
          </cell>
          <cell r="AC48">
            <v>6488005.9500000002</v>
          </cell>
          <cell r="AE48">
            <v>6807203.950321055</v>
          </cell>
          <cell r="AF48">
            <v>1094788.03</v>
          </cell>
          <cell r="AG48">
            <v>7582793.9800000004</v>
          </cell>
          <cell r="AI48">
            <v>7955308.1573820552</v>
          </cell>
        </row>
        <row r="49">
          <cell r="A49">
            <v>308</v>
          </cell>
          <cell r="I49">
            <v>5980269.0199999996</v>
          </cell>
          <cell r="K49">
            <v>6263578.9880999997</v>
          </cell>
          <cell r="T49">
            <v>1938827.06</v>
          </cell>
          <cell r="U49">
            <v>10527609.109999999</v>
          </cell>
          <cell r="W49">
            <v>11022519.970315998</v>
          </cell>
          <cell r="AB49">
            <v>2055014.21</v>
          </cell>
          <cell r="AC49">
            <v>13888871.050000001</v>
          </cell>
          <cell r="AE49">
            <v>14570967.226826113</v>
          </cell>
          <cell r="AF49">
            <v>2054926.98</v>
          </cell>
          <cell r="AG49">
            <v>15943798.030000001</v>
          </cell>
          <cell r="AI49">
            <v>16725969.150752112</v>
          </cell>
        </row>
        <row r="50">
          <cell r="A50">
            <v>309</v>
          </cell>
          <cell r="I50">
            <v>5307194.05</v>
          </cell>
          <cell r="K50">
            <v>5558794.1102799997</v>
          </cell>
          <cell r="T50">
            <v>1777648.9</v>
          </cell>
          <cell r="U50">
            <v>9866284.0899999999</v>
          </cell>
          <cell r="W50">
            <v>10329971.585994</v>
          </cell>
          <cell r="AB50">
            <v>2487603.46</v>
          </cell>
          <cell r="AC50">
            <v>13819118.32</v>
          </cell>
          <cell r="AE50">
            <v>14501334.298212532</v>
          </cell>
          <cell r="AF50">
            <v>2185991.69</v>
          </cell>
          <cell r="AG50">
            <v>16005110.01</v>
          </cell>
          <cell r="AI50">
            <v>16793783.783515532</v>
          </cell>
        </row>
        <row r="51">
          <cell r="A51">
            <v>310</v>
          </cell>
          <cell r="I51">
            <v>8706502.7699999996</v>
          </cell>
          <cell r="K51">
            <v>9119288.2127130013</v>
          </cell>
          <cell r="T51">
            <v>2923325.57</v>
          </cell>
          <cell r="U51">
            <v>15935873.099999998</v>
          </cell>
          <cell r="W51">
            <v>16685066.506572001</v>
          </cell>
          <cell r="AB51">
            <v>3473451.09</v>
          </cell>
          <cell r="AC51">
            <v>21541605.619999997</v>
          </cell>
          <cell r="AE51">
            <v>22602000.486865915</v>
          </cell>
          <cell r="AF51">
            <v>3243290.99</v>
          </cell>
          <cell r="AG51">
            <v>24784896.609999999</v>
          </cell>
          <cell r="AI51">
            <v>26003239.748078916</v>
          </cell>
        </row>
        <row r="52">
          <cell r="A52">
            <v>311</v>
          </cell>
          <cell r="I52">
            <v>0</v>
          </cell>
          <cell r="K52">
            <v>0</v>
          </cell>
          <cell r="U52">
            <v>0</v>
          </cell>
          <cell r="W52">
            <v>0</v>
          </cell>
          <cell r="AC52">
            <v>0</v>
          </cell>
          <cell r="AE52">
            <v>0</v>
          </cell>
          <cell r="AG52">
            <v>0</v>
          </cell>
          <cell r="AI52">
            <v>0</v>
          </cell>
        </row>
        <row r="53">
          <cell r="A53">
            <v>390</v>
          </cell>
          <cell r="I53">
            <v>24528768.859999999</v>
          </cell>
          <cell r="K53">
            <v>25691950.867887001</v>
          </cell>
          <cell r="T53">
            <v>8640104.5899999999</v>
          </cell>
          <cell r="U53">
            <v>46782184.530000001</v>
          </cell>
          <cell r="W53">
            <v>48980562.573091999</v>
          </cell>
          <cell r="AB53">
            <v>6978149.9299999997</v>
          </cell>
          <cell r="AC53">
            <v>60054165.280000001</v>
          </cell>
          <cell r="AE53">
            <v>62998558.009014636</v>
          </cell>
          <cell r="AF53">
            <v>8797622.3599999994</v>
          </cell>
          <cell r="AG53">
            <v>68851787.640000001</v>
          </cell>
          <cell r="AI53">
            <v>72224624.577946633</v>
          </cell>
        </row>
        <row r="54">
          <cell r="A54">
            <v>401</v>
          </cell>
          <cell r="I54">
            <v>9617525.3099999987</v>
          </cell>
          <cell r="K54">
            <v>10073183.378686</v>
          </cell>
          <cell r="T54">
            <v>3775328.19</v>
          </cell>
          <cell r="U54">
            <v>19002374.489999998</v>
          </cell>
          <cell r="W54">
            <v>19894771.427269001</v>
          </cell>
          <cell r="AB54">
            <v>4112174.21</v>
          </cell>
          <cell r="AC54">
            <v>25705928.509999998</v>
          </cell>
          <cell r="AE54">
            <v>26971529.006518096</v>
          </cell>
          <cell r="AF54">
            <v>4820299.72</v>
          </cell>
          <cell r="AG54">
            <v>30526228.229999997</v>
          </cell>
          <cell r="AI54">
            <v>32026577.322882093</v>
          </cell>
        </row>
        <row r="55">
          <cell r="A55">
            <v>402</v>
          </cell>
          <cell r="I55">
            <v>13192639.91</v>
          </cell>
          <cell r="K55">
            <v>13818255.442595001</v>
          </cell>
          <cell r="T55">
            <v>5092558.9400000004</v>
          </cell>
          <cell r="U55">
            <v>25542756.470000003</v>
          </cell>
          <cell r="W55">
            <v>26743033.672057003</v>
          </cell>
          <cell r="AB55">
            <v>4983347.5</v>
          </cell>
          <cell r="AC55">
            <v>33778610.260000005</v>
          </cell>
          <cell r="AE55">
            <v>35438990.43439918</v>
          </cell>
          <cell r="AF55">
            <v>6348466.7300000004</v>
          </cell>
          <cell r="AG55">
            <v>40127076.99000001</v>
          </cell>
          <cell r="AI55">
            <v>42096627.494150177</v>
          </cell>
        </row>
        <row r="56">
          <cell r="A56">
            <v>403</v>
          </cell>
          <cell r="I56">
            <v>12248264.609999999</v>
          </cell>
          <cell r="K56">
            <v>12828638.751696</v>
          </cell>
          <cell r="T56">
            <v>4792000.33</v>
          </cell>
          <cell r="U56">
            <v>24555276.5</v>
          </cell>
          <cell r="W56">
            <v>25708475.754447002</v>
          </cell>
          <cell r="AB56">
            <v>4679180.96</v>
          </cell>
          <cell r="AC56">
            <v>32789422.359999999</v>
          </cell>
          <cell r="AE56">
            <v>34402479.656216554</v>
          </cell>
          <cell r="AF56">
            <v>4411201.72</v>
          </cell>
          <cell r="AG56">
            <v>37200624.079999998</v>
          </cell>
          <cell r="AI56">
            <v>39028506.899980552</v>
          </cell>
        </row>
        <row r="57">
          <cell r="A57">
            <v>404</v>
          </cell>
          <cell r="I57">
            <v>15461193.74</v>
          </cell>
          <cell r="K57">
            <v>16194586.232675999</v>
          </cell>
          <cell r="T57">
            <v>5296148.51</v>
          </cell>
          <cell r="U57">
            <v>28873278.980000004</v>
          </cell>
          <cell r="W57">
            <v>30229967.109726999</v>
          </cell>
          <cell r="AB57">
            <v>5441208.4800000004</v>
          </cell>
          <cell r="AC57">
            <v>38680628.180000007</v>
          </cell>
          <cell r="AE57">
            <v>40584597.87755321</v>
          </cell>
          <cell r="AF57">
            <v>6568234.96</v>
          </cell>
          <cell r="AG57">
            <v>45248863.140000008</v>
          </cell>
          <cell r="AI57">
            <v>47472705.880105212</v>
          </cell>
        </row>
        <row r="58">
          <cell r="A58">
            <v>405</v>
          </cell>
          <cell r="I58">
            <v>8873495.9499999993</v>
          </cell>
          <cell r="K58">
            <v>9294492.2598470002</v>
          </cell>
          <cell r="T58">
            <v>3374189.07</v>
          </cell>
          <cell r="U58">
            <v>17447331.279999997</v>
          </cell>
          <cell r="W58">
            <v>18266882.499952</v>
          </cell>
          <cell r="AB58">
            <v>3996467.13</v>
          </cell>
          <cell r="AC58">
            <v>23899397.519999996</v>
          </cell>
          <cell r="AE58">
            <v>25077616.952755123</v>
          </cell>
          <cell r="AF58">
            <v>3790416.53</v>
          </cell>
          <cell r="AG58">
            <v>27689814.049999997</v>
          </cell>
          <cell r="AI58">
            <v>29052626.767766122</v>
          </cell>
        </row>
        <row r="59">
          <cell r="A59">
            <v>406</v>
          </cell>
          <cell r="I59">
            <v>0</v>
          </cell>
          <cell r="K59">
            <v>0</v>
          </cell>
          <cell r="U59">
            <v>0</v>
          </cell>
          <cell r="W59">
            <v>0</v>
          </cell>
          <cell r="AC59">
            <v>0</v>
          </cell>
          <cell r="AE59">
            <v>0</v>
          </cell>
          <cell r="AG59">
            <v>0</v>
          </cell>
          <cell r="AI59">
            <v>0</v>
          </cell>
        </row>
        <row r="60">
          <cell r="A60">
            <v>501</v>
          </cell>
          <cell r="I60">
            <v>13069284.789999999</v>
          </cell>
          <cell r="K60">
            <v>13688761.687561002</v>
          </cell>
          <cell r="T60">
            <v>4884386.57</v>
          </cell>
          <cell r="U60">
            <v>25428211.539999999</v>
          </cell>
          <cell r="W60">
            <v>26622520.118843999</v>
          </cell>
          <cell r="AB60">
            <v>5063067.6100000003</v>
          </cell>
          <cell r="AC60">
            <v>33940275.869999997</v>
          </cell>
          <cell r="AE60">
            <v>35609475.395646527</v>
          </cell>
          <cell r="AF60">
            <v>6264961.3600000003</v>
          </cell>
          <cell r="AG60">
            <v>40205237.229999997</v>
          </cell>
          <cell r="AI60">
            <v>42179540.373878524</v>
          </cell>
        </row>
        <row r="61">
          <cell r="A61">
            <v>502</v>
          </cell>
          <cell r="I61">
            <v>13105258.83</v>
          </cell>
          <cell r="K61">
            <v>13726743.419913001</v>
          </cell>
          <cell r="T61">
            <v>4368035.51</v>
          </cell>
          <cell r="U61">
            <v>24305206.350000001</v>
          </cell>
          <cell r="W61">
            <v>25447846.017032005</v>
          </cell>
          <cell r="AB61">
            <v>4583972.1900000004</v>
          </cell>
          <cell r="AC61">
            <v>31811851.360000003</v>
          </cell>
          <cell r="AE61">
            <v>33373082.697316911</v>
          </cell>
          <cell r="AF61">
            <v>5140449.0199999996</v>
          </cell>
          <cell r="AG61">
            <v>36952300.380000003</v>
          </cell>
          <cell r="AI61">
            <v>38763871.584590912</v>
          </cell>
        </row>
        <row r="62">
          <cell r="A62">
            <v>503</v>
          </cell>
          <cell r="I62">
            <v>13768079.920000002</v>
          </cell>
          <cell r="K62">
            <v>14420476.451629002</v>
          </cell>
          <cell r="T62">
            <v>5752538.8700000001</v>
          </cell>
          <cell r="U62">
            <v>27551994.190000001</v>
          </cell>
          <cell r="W62">
            <v>28845853.468142003</v>
          </cell>
          <cell r="AB62">
            <v>5442245.2999999998</v>
          </cell>
          <cell r="AC62">
            <v>36803150.399999999</v>
          </cell>
          <cell r="AE62">
            <v>38614176.348547995</v>
          </cell>
          <cell r="AF62">
            <v>6361516.0599999996</v>
          </cell>
          <cell r="AG62">
            <v>43164666.460000001</v>
          </cell>
          <cell r="AI62">
            <v>45285498.240669996</v>
          </cell>
        </row>
        <row r="63">
          <cell r="A63">
            <v>504</v>
          </cell>
          <cell r="I63">
            <v>10150311.699999999</v>
          </cell>
          <cell r="K63">
            <v>10631541.882816</v>
          </cell>
          <cell r="T63">
            <v>3288778.1</v>
          </cell>
          <cell r="U63">
            <v>19138985.280000001</v>
          </cell>
          <cell r="W63">
            <v>20038060.340229999</v>
          </cell>
          <cell r="AB63">
            <v>3544086.24</v>
          </cell>
          <cell r="AC63">
            <v>24911534.510000005</v>
          </cell>
          <cell r="AE63">
            <v>26132808.265656613</v>
          </cell>
          <cell r="AF63">
            <v>4120127.39</v>
          </cell>
          <cell r="AG63">
            <v>29031661.900000006</v>
          </cell>
          <cell r="AI63">
            <v>30453585.859549612</v>
          </cell>
        </row>
        <row r="64">
          <cell r="A64">
            <v>505</v>
          </cell>
          <cell r="I64">
            <v>13268091.33</v>
          </cell>
          <cell r="K64">
            <v>13897107.898037</v>
          </cell>
          <cell r="T64">
            <v>3833372.09</v>
          </cell>
          <cell r="U64">
            <v>23943195.93</v>
          </cell>
          <cell r="W64">
            <v>25067957.147029996</v>
          </cell>
          <cell r="AB64">
            <v>4963435.91</v>
          </cell>
          <cell r="AC64">
            <v>31806462.649999999</v>
          </cell>
          <cell r="AE64">
            <v>33367978.751556598</v>
          </cell>
          <cell r="AF64">
            <v>4751351.45</v>
          </cell>
          <cell r="AG64">
            <v>36557814.100000001</v>
          </cell>
          <cell r="AI64">
            <v>38350721.017171599</v>
          </cell>
        </row>
        <row r="65">
          <cell r="A65">
            <v>507</v>
          </cell>
          <cell r="I65">
            <v>7488609.5200000014</v>
          </cell>
          <cell r="K65">
            <v>7843909.1016470008</v>
          </cell>
          <cell r="T65">
            <v>2693466.98</v>
          </cell>
          <cell r="U65">
            <v>14390552.640000002</v>
          </cell>
          <cell r="W65">
            <v>15067054.917273</v>
          </cell>
          <cell r="AB65">
            <v>2642644.38</v>
          </cell>
          <cell r="AC65">
            <v>19184537.520000003</v>
          </cell>
          <cell r="AE65">
            <v>20128640.001292199</v>
          </cell>
          <cell r="AF65">
            <v>2908329.1</v>
          </cell>
          <cell r="AG65">
            <v>22092866.620000005</v>
          </cell>
          <cell r="AI65">
            <v>23178604.728462197</v>
          </cell>
        </row>
        <row r="66">
          <cell r="A66">
            <v>508</v>
          </cell>
          <cell r="I66">
            <v>7046857.0199999996</v>
          </cell>
          <cell r="K66">
            <v>7380902.6556000002</v>
          </cell>
          <cell r="T66">
            <v>2512472.73</v>
          </cell>
          <cell r="U66">
            <v>13340779.130000001</v>
          </cell>
          <cell r="W66">
            <v>13967671.722187001</v>
          </cell>
          <cell r="AB66">
            <v>2962129.16</v>
          </cell>
          <cell r="AC66">
            <v>18152453.140000001</v>
          </cell>
          <cell r="AE66">
            <v>19046590.254260104</v>
          </cell>
          <cell r="AF66">
            <v>3430706.9</v>
          </cell>
          <cell r="AG66">
            <v>21583160.039999999</v>
          </cell>
          <cell r="AI66">
            <v>22644372.580290105</v>
          </cell>
        </row>
        <row r="67">
          <cell r="A67">
            <v>509</v>
          </cell>
          <cell r="I67">
            <v>9474630.8399999999</v>
          </cell>
          <cell r="K67">
            <v>9923859.2758070007</v>
          </cell>
          <cell r="T67">
            <v>3416307.02</v>
          </cell>
          <cell r="U67">
            <v>17443586.149999999</v>
          </cell>
          <cell r="W67">
            <v>18263583.099135</v>
          </cell>
          <cell r="AB67">
            <v>3988089.88</v>
          </cell>
          <cell r="AC67">
            <v>23611328.349999998</v>
          </cell>
          <cell r="AE67">
            <v>24773874.709164329</v>
          </cell>
          <cell r="AF67">
            <v>3755943.4</v>
          </cell>
          <cell r="AG67">
            <v>27367271.749999996</v>
          </cell>
          <cell r="AI67">
            <v>28712732.552744329</v>
          </cell>
        </row>
        <row r="68">
          <cell r="A68">
            <v>510</v>
          </cell>
          <cell r="I68">
            <v>0</v>
          </cell>
          <cell r="K68">
            <v>0</v>
          </cell>
          <cell r="U68">
            <v>0</v>
          </cell>
          <cell r="W68">
            <v>0</v>
          </cell>
          <cell r="AF68">
            <v>2741175.39</v>
          </cell>
          <cell r="AG68">
            <v>2741175.39</v>
          </cell>
          <cell r="AI68">
            <v>2874670.6314929998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C98"/>
      <sheetName val="ENE99"/>
      <sheetName val="FEB99"/>
      <sheetName val="P&amp;L_COMP"/>
      <sheetName val="SALES"/>
      <sheetName val="Sales_Sum"/>
      <sheetName val="GROSS_MAR"/>
      <sheetName val="GROSS_MAR2"/>
      <sheetName val="BSERV"/>
      <sheetName val="NOMINA"/>
      <sheetName val="variacion_nom"/>
      <sheetName val="ADVERTISING"/>
      <sheetName val="OP_PROFIT"/>
      <sheetName val="TELEMKT"/>
      <sheetName val="P&amp;L_CD'S"/>
      <sheetName val="P&amp;L_Projected"/>
      <sheetName val="Competencia"/>
      <sheetName val="PL_ACCION"/>
      <sheetName val="Prov_M.E."/>
      <sheetName val="BUDGET"/>
      <sheetName val="OTHERS"/>
      <sheetName val="DISTRITOS"/>
      <sheetName val="ACTvsBUDG"/>
      <sheetName val="Vtas_Segm"/>
      <sheetName val="INV-EQUIPOS"/>
    </sheetNames>
    <sheetDataSet>
      <sheetData sheetId="0" refreshError="1"/>
      <sheetData sheetId="1" refreshError="1"/>
      <sheetData sheetId="2" refreshError="1">
        <row r="65">
          <cell r="J65" t="str">
            <v>OFFICE DEPOT MEXICO &amp; SUBSIDIARIES</v>
          </cell>
        </row>
        <row r="66">
          <cell r="J66" t="str">
            <v>HISTORICAL P &amp; L CONSOLIDATED</v>
          </cell>
        </row>
        <row r="68">
          <cell r="J68" t="str">
            <v>JANUARY  TO  MARCH  1999</v>
          </cell>
        </row>
        <row r="73">
          <cell r="K73" t="str">
            <v>ODM</v>
          </cell>
          <cell r="M73" t="str">
            <v>LA DAGA</v>
          </cell>
          <cell r="O73" t="str">
            <v>URUGUAY</v>
          </cell>
          <cell r="Q73" t="str">
            <v>ACUMULADO</v>
          </cell>
        </row>
        <row r="75">
          <cell r="K75" t="str">
            <v>MONTO</v>
          </cell>
          <cell r="L75" t="str">
            <v>RAZON</v>
          </cell>
          <cell r="M75" t="str">
            <v>MONTO</v>
          </cell>
          <cell r="N75" t="str">
            <v>RAZON</v>
          </cell>
          <cell r="O75" t="str">
            <v>MONTO</v>
          </cell>
          <cell r="P75" t="str">
            <v>RAZON</v>
          </cell>
          <cell r="Q75" t="str">
            <v>MONTO</v>
          </cell>
          <cell r="R75" t="str">
            <v>RAZON</v>
          </cell>
        </row>
        <row r="77">
          <cell r="J77" t="str">
            <v>REVENUES:</v>
          </cell>
        </row>
        <row r="78">
          <cell r="J78" t="str">
            <v xml:space="preserve">   STORE SALES</v>
          </cell>
          <cell r="K78">
            <v>349426703.18000001</v>
          </cell>
          <cell r="L78">
            <v>0.96668557491022844</v>
          </cell>
          <cell r="M78">
            <v>-36629.64</v>
          </cell>
          <cell r="N78">
            <v>1</v>
          </cell>
          <cell r="O78">
            <v>33693301.420000002</v>
          </cell>
          <cell r="P78">
            <v>1</v>
          </cell>
          <cell r="Q78">
            <v>383083374.96000004</v>
          </cell>
          <cell r="R78">
            <v>0.96952328765562346</v>
          </cell>
        </row>
        <row r="79">
          <cell r="J79" t="str">
            <v xml:space="preserve">   BUSINESS SERVICES SALES</v>
          </cell>
          <cell r="K79">
            <v>12042126.24</v>
          </cell>
          <cell r="L79">
            <v>3.3314425089771546E-2</v>
          </cell>
          <cell r="M79">
            <v>0</v>
          </cell>
          <cell r="N79">
            <v>0</v>
          </cell>
          <cell r="O79">
            <v>0</v>
          </cell>
          <cell r="P79">
            <v>0</v>
          </cell>
          <cell r="Q79">
            <v>12042126.24</v>
          </cell>
          <cell r="R79">
            <v>3.047671234437652E-2</v>
          </cell>
        </row>
        <row r="80">
          <cell r="K80">
            <v>361468829.42000002</v>
          </cell>
          <cell r="L80">
            <v>1</v>
          </cell>
          <cell r="M80">
            <v>-36629.64</v>
          </cell>
          <cell r="N80">
            <v>1</v>
          </cell>
          <cell r="O80">
            <v>33693301.420000002</v>
          </cell>
          <cell r="P80">
            <v>1</v>
          </cell>
          <cell r="Q80">
            <v>395125501.20000005</v>
          </cell>
          <cell r="R80">
            <v>1</v>
          </cell>
        </row>
        <row r="82">
          <cell r="J82" t="str">
            <v>GROSS PROFIT:</v>
          </cell>
        </row>
        <row r="83">
          <cell r="J83" t="str">
            <v xml:space="preserve">   STORE / TELEMARKETING</v>
          </cell>
          <cell r="K83">
            <v>80502665.590000004</v>
          </cell>
          <cell r="L83">
            <v>0.22270984117543885</v>
          </cell>
          <cell r="M83">
            <v>-17219.580000000002</v>
          </cell>
          <cell r="N83">
            <v>0.47009962423873131</v>
          </cell>
          <cell r="O83">
            <v>5744067.7800000003</v>
          </cell>
          <cell r="P83">
            <v>0.17048100179908104</v>
          </cell>
          <cell r="Q83">
            <v>86229513.790000007</v>
          </cell>
          <cell r="R83">
            <v>0.21823322850112212</v>
          </cell>
        </row>
        <row r="84">
          <cell r="J84" t="str">
            <v xml:space="preserve">   BUSINESS GROSS PROFIT SERVICES</v>
          </cell>
          <cell r="K84">
            <v>3657589.38</v>
          </cell>
          <cell r="L84">
            <v>1.0118685436497628E-2</v>
          </cell>
          <cell r="M84">
            <v>0</v>
          </cell>
          <cell r="N84">
            <v>0</v>
          </cell>
          <cell r="O84">
            <v>0</v>
          </cell>
          <cell r="P84">
            <v>0</v>
          </cell>
          <cell r="Q84">
            <v>3657589.38</v>
          </cell>
          <cell r="R84">
            <v>9.2567788434101701E-3</v>
          </cell>
        </row>
        <row r="85">
          <cell r="J85" t="str">
            <v xml:space="preserve">   OTHERS</v>
          </cell>
          <cell r="K85">
            <v>377401.03</v>
          </cell>
          <cell r="L85">
            <v>1.044076277906353E-3</v>
          </cell>
          <cell r="M85">
            <v>0</v>
          </cell>
          <cell r="N85">
            <v>0</v>
          </cell>
          <cell r="O85">
            <v>0</v>
          </cell>
          <cell r="P85">
            <v>0</v>
          </cell>
          <cell r="Q85">
            <v>377401.03</v>
          </cell>
          <cell r="R85">
            <v>9.5514217344572639E-4</v>
          </cell>
        </row>
        <row r="86">
          <cell r="J86" t="str">
            <v xml:space="preserve">   REBATES</v>
          </cell>
          <cell r="K86">
            <v>3878584.42</v>
          </cell>
          <cell r="L86">
            <v>1.0730066064682364E-2</v>
          </cell>
          <cell r="M86">
            <v>0</v>
          </cell>
          <cell r="N86">
            <v>0</v>
          </cell>
          <cell r="O86">
            <v>0</v>
          </cell>
          <cell r="P86">
            <v>0</v>
          </cell>
          <cell r="Q86">
            <v>3878584.42</v>
          </cell>
          <cell r="R86">
            <v>9.816082252906231E-3</v>
          </cell>
        </row>
        <row r="87">
          <cell r="J87" t="str">
            <v xml:space="preserve">   SHRINKAGE</v>
          </cell>
          <cell r="K87">
            <v>-4833393.5199999996</v>
          </cell>
          <cell r="L87">
            <v>-1.3371536150863936E-2</v>
          </cell>
          <cell r="M87">
            <v>0</v>
          </cell>
          <cell r="N87">
            <v>0</v>
          </cell>
          <cell r="O87">
            <v>0</v>
          </cell>
          <cell r="P87">
            <v>0</v>
          </cell>
          <cell r="Q87">
            <v>-4833393.5199999996</v>
          </cell>
          <cell r="R87">
            <v>-1.2232552708749336E-2</v>
          </cell>
        </row>
        <row r="88">
          <cell r="J88" t="str">
            <v xml:space="preserve">   NOMS</v>
          </cell>
          <cell r="K88">
            <v>0</v>
          </cell>
          <cell r="L88">
            <v>0</v>
          </cell>
          <cell r="M88">
            <v>0</v>
          </cell>
          <cell r="N88">
            <v>0</v>
          </cell>
          <cell r="O88">
            <v>0</v>
          </cell>
          <cell r="P88">
            <v>0</v>
          </cell>
          <cell r="Q88">
            <v>0</v>
          </cell>
          <cell r="R88">
            <v>0</v>
          </cell>
        </row>
        <row r="90">
          <cell r="J90" t="str">
            <v xml:space="preserve">   TOTAL GROSS PROFIT</v>
          </cell>
          <cell r="K90">
            <v>83582846.900000006</v>
          </cell>
          <cell r="L90">
            <v>0.23123113280366128</v>
          </cell>
          <cell r="M90">
            <v>-17219.580000000002</v>
          </cell>
          <cell r="N90">
            <v>0.47009962423873131</v>
          </cell>
          <cell r="O90">
            <v>5744067.7800000003</v>
          </cell>
          <cell r="P90">
            <v>0.17048100179908104</v>
          </cell>
          <cell r="Q90">
            <v>89309695.100000009</v>
          </cell>
          <cell r="R90">
            <v>0.22602867906213489</v>
          </cell>
        </row>
        <row r="92">
          <cell r="J92" t="str">
            <v>STORE EXPENSES:</v>
          </cell>
        </row>
        <row r="93">
          <cell r="J93" t="str">
            <v xml:space="preserve">   PAYROLL &amp; BENEFITS</v>
          </cell>
          <cell r="K93">
            <v>-23011762.670000002</v>
          </cell>
          <cell r="L93">
            <v>-6.3661817554016634E-2</v>
          </cell>
          <cell r="M93">
            <v>0</v>
          </cell>
          <cell r="N93">
            <v>0</v>
          </cell>
          <cell r="O93">
            <v>-343483.08</v>
          </cell>
          <cell r="P93">
            <v>-1.0194402611912406E-2</v>
          </cell>
          <cell r="Q93">
            <v>-23355245.75</v>
          </cell>
          <cell r="R93">
            <v>-5.9108424232477752E-2</v>
          </cell>
        </row>
        <row r="94">
          <cell r="J94" t="str">
            <v xml:space="preserve">   PROPERTY</v>
          </cell>
          <cell r="K94">
            <v>-16386419.74</v>
          </cell>
          <cell r="L94">
            <v>-4.5332870793570401E-2</v>
          </cell>
          <cell r="M94">
            <v>-7071.52</v>
          </cell>
          <cell r="N94">
            <v>0.19305458639506151</v>
          </cell>
          <cell r="O94">
            <v>-324361</v>
          </cell>
          <cell r="P94">
            <v>-9.626869031227156E-3</v>
          </cell>
          <cell r="Q94">
            <v>-16717852.26</v>
          </cell>
          <cell r="R94">
            <v>-4.2310233607367069E-2</v>
          </cell>
        </row>
        <row r="95">
          <cell r="J95" t="str">
            <v xml:space="preserve">   ADVERTISING</v>
          </cell>
          <cell r="K95">
            <v>-5351980.9000000004</v>
          </cell>
          <cell r="L95">
            <v>-1.48062030924979E-2</v>
          </cell>
          <cell r="M95">
            <v>0</v>
          </cell>
          <cell r="N95">
            <v>0</v>
          </cell>
          <cell r="O95">
            <v>0</v>
          </cell>
          <cell r="P95">
            <v>0</v>
          </cell>
          <cell r="Q95">
            <v>-5351980.9000000004</v>
          </cell>
          <cell r="R95">
            <v>-1.3545015150239561E-2</v>
          </cell>
        </row>
        <row r="96">
          <cell r="J96" t="str">
            <v xml:space="preserve">   OTHERS</v>
          </cell>
          <cell r="K96">
            <v>-23897837.940000001</v>
          </cell>
          <cell r="L96">
            <v>-6.611313616818805E-2</v>
          </cell>
          <cell r="M96">
            <v>-22459.93</v>
          </cell>
          <cell r="N96">
            <v>0.61316272832602237</v>
          </cell>
          <cell r="O96">
            <v>0</v>
          </cell>
          <cell r="P96">
            <v>0</v>
          </cell>
          <cell r="Q96">
            <v>-23920297.870000001</v>
          </cell>
          <cell r="R96">
            <v>-6.0538481564348087E-2</v>
          </cell>
        </row>
        <row r="98">
          <cell r="J98" t="str">
            <v xml:space="preserve">   TOTAL STORE EXPENSES</v>
          </cell>
          <cell r="K98">
            <v>-68648001.25</v>
          </cell>
          <cell r="L98">
            <v>-0.18991402760827297</v>
          </cell>
          <cell r="M98">
            <v>-29531.45</v>
          </cell>
          <cell r="N98">
            <v>0.80621731472108382</v>
          </cell>
          <cell r="O98">
            <v>-667844.08000000007</v>
          </cell>
          <cell r="P98">
            <v>-1.9821271643139564E-2</v>
          </cell>
          <cell r="Q98">
            <v>-69345376.780000001</v>
          </cell>
          <cell r="R98">
            <v>-0.17550215455443247</v>
          </cell>
        </row>
        <row r="100">
          <cell r="J100" t="str">
            <v>OPERATING PROFIT (LOSS)</v>
          </cell>
          <cell r="K100">
            <v>14934845.650000006</v>
          </cell>
          <cell r="L100">
            <v>4.1317105195388289E-2</v>
          </cell>
          <cell r="M100">
            <v>-46751.03</v>
          </cell>
          <cell r="N100">
            <v>1.276316938959815</v>
          </cell>
          <cell r="O100">
            <v>5076223.7</v>
          </cell>
          <cell r="P100">
            <v>0.15065973015594147</v>
          </cell>
          <cell r="Q100">
            <v>19964318.320000008</v>
          </cell>
          <cell r="R100">
            <v>5.0526524507702432E-2</v>
          </cell>
        </row>
        <row r="102">
          <cell r="J102" t="str">
            <v>GENERAL &amp; ADMINISTRATIVE:</v>
          </cell>
        </row>
        <row r="103">
          <cell r="J103" t="str">
            <v xml:space="preserve">   PAYROLL &amp; BENEFITS</v>
          </cell>
          <cell r="K103">
            <v>-7478115.9699999997</v>
          </cell>
          <cell r="L103">
            <v>-2.0688135079307165E-2</v>
          </cell>
          <cell r="M103">
            <v>0</v>
          </cell>
          <cell r="N103">
            <v>0</v>
          </cell>
          <cell r="O103">
            <v>-804694.92</v>
          </cell>
          <cell r="P103">
            <v>-2.3882934770005686E-2</v>
          </cell>
          <cell r="Q103">
            <v>-8282810.8899999997</v>
          </cell>
          <cell r="R103">
            <v>-2.0962481198619227E-2</v>
          </cell>
        </row>
        <row r="104">
          <cell r="J104" t="str">
            <v xml:space="preserve">   PROPERTY</v>
          </cell>
          <cell r="K104">
            <v>-265081.18</v>
          </cell>
          <cell r="L104">
            <v>-7.3334450559772962E-4</v>
          </cell>
          <cell r="M104">
            <v>0</v>
          </cell>
          <cell r="N104">
            <v>0</v>
          </cell>
          <cell r="O104">
            <v>-257736.67</v>
          </cell>
          <cell r="P104">
            <v>-7.6494929003012493E-3</v>
          </cell>
          <cell r="Q104">
            <v>-522817.85</v>
          </cell>
          <cell r="R104">
            <v>-1.3231690903578661E-3</v>
          </cell>
        </row>
        <row r="105">
          <cell r="J105" t="str">
            <v xml:space="preserve">   OTHERS</v>
          </cell>
          <cell r="K105">
            <v>-3611548.3</v>
          </cell>
          <cell r="L105">
            <v>-9.9913132365934878E-3</v>
          </cell>
          <cell r="M105">
            <v>-240255.42</v>
          </cell>
          <cell r="N105">
            <v>6.5590439873282955</v>
          </cell>
          <cell r="O105">
            <v>-686392.97</v>
          </cell>
          <cell r="P105">
            <v>-2.0371793236995294E-2</v>
          </cell>
          <cell r="Q105">
            <v>-4538196.6899999995</v>
          </cell>
          <cell r="R105">
            <v>-1.1485456332778955E-2</v>
          </cell>
        </row>
        <row r="107">
          <cell r="J107" t="str">
            <v xml:space="preserve">   TOTAL GENERAL &amp; ADMINISTRATIVE</v>
          </cell>
          <cell r="K107">
            <v>-11354745.449999999</v>
          </cell>
          <cell r="L107">
            <v>-3.1412792821498378E-2</v>
          </cell>
          <cell r="M107">
            <v>-240255.42</v>
          </cell>
          <cell r="N107">
            <v>6.5590439873282955</v>
          </cell>
          <cell r="O107">
            <v>-1748824.56</v>
          </cell>
          <cell r="P107">
            <v>-5.1904220907302234E-2</v>
          </cell>
          <cell r="Q107">
            <v>-13343825.43</v>
          </cell>
          <cell r="R107">
            <v>-3.3771106621756052E-2</v>
          </cell>
        </row>
        <row r="109">
          <cell r="J109" t="str">
            <v>PROFIT (LOSS) B4 FINANCIAL</v>
          </cell>
          <cell r="K109">
            <v>3580100.2000000067</v>
          </cell>
          <cell r="L109">
            <v>9.9043123738899088E-3</v>
          </cell>
          <cell r="M109">
            <v>-287006.45</v>
          </cell>
          <cell r="N109">
            <v>7.8353609262881099</v>
          </cell>
          <cell r="O109">
            <v>3327399.14</v>
          </cell>
          <cell r="P109">
            <v>9.8755509248639253E-2</v>
          </cell>
          <cell r="Q109">
            <v>6620492.890000008</v>
          </cell>
          <cell r="R109">
            <v>1.6755417885946377E-2</v>
          </cell>
        </row>
        <row r="111">
          <cell r="J111" t="str">
            <v>MISC. INCOME / EXPENSE:</v>
          </cell>
        </row>
        <row r="112">
          <cell r="J112" t="str">
            <v xml:space="preserve">     EXCHANGE GAIN / (LOSS)</v>
          </cell>
          <cell r="K112">
            <v>1723483.8</v>
          </cell>
          <cell r="L112">
            <v>4.7680011655927305E-3</v>
          </cell>
          <cell r="M112">
            <v>0</v>
          </cell>
          <cell r="N112">
            <v>0</v>
          </cell>
          <cell r="O112">
            <v>0</v>
          </cell>
          <cell r="P112">
            <v>0</v>
          </cell>
          <cell r="Q112">
            <v>1723483.8</v>
          </cell>
          <cell r="R112">
            <v>4.3618642551942676E-3</v>
          </cell>
        </row>
        <row r="113">
          <cell r="J113" t="str">
            <v xml:space="preserve">     INTEREST INCOME</v>
          </cell>
          <cell r="K113">
            <v>132208.23000000001</v>
          </cell>
          <cell r="L113">
            <v>3.6575278209226677E-4</v>
          </cell>
          <cell r="M113">
            <v>0</v>
          </cell>
          <cell r="N113">
            <v>0</v>
          </cell>
          <cell r="O113">
            <v>0</v>
          </cell>
          <cell r="P113">
            <v>0</v>
          </cell>
          <cell r="Q113">
            <v>132208.23000000001</v>
          </cell>
          <cell r="R113">
            <v>3.3459806972337223E-4</v>
          </cell>
        </row>
        <row r="114">
          <cell r="J114" t="str">
            <v xml:space="preserve">     OTHERS</v>
          </cell>
          <cell r="K114">
            <v>680443</v>
          </cell>
          <cell r="L114">
            <v>1.8824389397332393E-3</v>
          </cell>
          <cell r="M114">
            <v>138038.45000000001</v>
          </cell>
          <cell r="N114">
            <v>-3.7684904902150285</v>
          </cell>
          <cell r="O114">
            <v>28057</v>
          </cell>
          <cell r="P114">
            <v>8.3271744879668131E-4</v>
          </cell>
          <cell r="Q114">
            <v>846538.45</v>
          </cell>
          <cell r="R114">
            <v>2.1424546060151884E-3</v>
          </cell>
        </row>
        <row r="116">
          <cell r="J116" t="str">
            <v xml:space="preserve">   TOTAL MIS. INCOME / (EXPENSES)</v>
          </cell>
          <cell r="K116">
            <v>2536135.0300000003</v>
          </cell>
          <cell r="L116">
            <v>7.0161928874182371E-3</v>
          </cell>
          <cell r="M116">
            <v>138038.45000000001</v>
          </cell>
          <cell r="N116">
            <v>-3.7684904902150285</v>
          </cell>
          <cell r="O116">
            <v>28057</v>
          </cell>
          <cell r="P116">
            <v>8.3271744879668131E-4</v>
          </cell>
          <cell r="Q116">
            <v>2702230.48</v>
          </cell>
          <cell r="R116">
            <v>6.8389169309328287E-3</v>
          </cell>
        </row>
        <row r="118">
          <cell r="J118" t="str">
            <v>PROFIT / (LOSS) B4 TAXES</v>
          </cell>
          <cell r="K118">
            <v>6116235.230000007</v>
          </cell>
          <cell r="L118">
            <v>1.6920505261308144E-2</v>
          </cell>
          <cell r="M118">
            <v>-148968</v>
          </cell>
          <cell r="N118">
            <v>4.0668704360730823</v>
          </cell>
          <cell r="O118">
            <v>3355456.14</v>
          </cell>
          <cell r="P118">
            <v>9.958822669743593E-2</v>
          </cell>
          <cell r="Q118">
            <v>9322723.3700000085</v>
          </cell>
          <cell r="R118">
            <v>2.3594334816879208E-2</v>
          </cell>
        </row>
        <row r="119">
          <cell r="J119" t="str">
            <v>LESS INCOME TAX</v>
          </cell>
          <cell r="K119">
            <v>-1173623.76</v>
          </cell>
          <cell r="L119">
            <v>-3.2468187143083814E-3</v>
          </cell>
          <cell r="M119">
            <v>-326740.17</v>
          </cell>
          <cell r="N119">
            <v>8.9201032278777515</v>
          </cell>
          <cell r="O119">
            <v>-66249</v>
          </cell>
          <cell r="P119">
            <v>-1.9662365279727459E-3</v>
          </cell>
          <cell r="Q119">
            <v>-1566612.93</v>
          </cell>
          <cell r="R119">
            <v>-3.9648489536670776E-3</v>
          </cell>
        </row>
        <row r="121">
          <cell r="J121" t="str">
            <v>NET PROFIT / (LOSS)</v>
          </cell>
          <cell r="K121">
            <v>4942611.4700000072</v>
          </cell>
          <cell r="L121">
            <v>1.3673686546999766E-2</v>
          </cell>
          <cell r="M121">
            <v>-475708.17</v>
          </cell>
          <cell r="N121">
            <v>12.986973663950833</v>
          </cell>
          <cell r="O121">
            <v>3289207.14</v>
          </cell>
          <cell r="P121">
            <v>9.7621990169463185E-2</v>
          </cell>
          <cell r="Q121">
            <v>7756110.4400000069</v>
          </cell>
          <cell r="R121">
            <v>1.9629485863212125E-2</v>
          </cell>
        </row>
      </sheetData>
      <sheetData sheetId="3" refreshError="1"/>
      <sheetData sheetId="4" refreshError="1"/>
      <sheetData sheetId="5" refreshError="1"/>
      <sheetData sheetId="6" refreshError="1"/>
      <sheetData sheetId="7" refreshError="1"/>
      <sheetData sheetId="8" refreshError="1"/>
      <sheetData sheetId="9" refreshError="1">
        <row r="1">
          <cell r="A1" t="str">
            <v>OFFICE DEPOT MEXICO</v>
          </cell>
        </row>
        <row r="2">
          <cell r="A2" t="str">
            <v>BUDGET 1999</v>
          </cell>
        </row>
        <row r="3">
          <cell r="A3" t="str">
            <v>PAYROLL &amp; BENEFITS</v>
          </cell>
        </row>
        <row r="5">
          <cell r="B5" t="str">
            <v>ENE</v>
          </cell>
          <cell r="G5" t="str">
            <v>FEB</v>
          </cell>
          <cell r="L5" t="str">
            <v>MAR</v>
          </cell>
          <cell r="Q5" t="str">
            <v>JAN - MAR</v>
          </cell>
          <cell r="V5" t="str">
            <v>APRIL</v>
          </cell>
          <cell r="AA5" t="str">
            <v>MAY</v>
          </cell>
          <cell r="AF5" t="str">
            <v>JUNE</v>
          </cell>
          <cell r="AK5" t="str">
            <v>APR - JUN</v>
          </cell>
          <cell r="AP5" t="str">
            <v>JULY</v>
          </cell>
          <cell r="AU5" t="str">
            <v>AUGUST</v>
          </cell>
          <cell r="AZ5" t="str">
            <v>SEPTEMBER</v>
          </cell>
          <cell r="BE5" t="str">
            <v>OCTOBER</v>
          </cell>
          <cell r="BJ5" t="str">
            <v>NOVEMBER</v>
          </cell>
          <cell r="BO5" t="str">
            <v>DECEMBER</v>
          </cell>
          <cell r="BT5" t="str">
            <v>YTD JUNE</v>
          </cell>
        </row>
        <row r="6">
          <cell r="B6" t="str">
            <v>REVENUES</v>
          </cell>
          <cell r="D6" t="str">
            <v>PAYROLL</v>
          </cell>
          <cell r="E6" t="str">
            <v>%</v>
          </cell>
          <cell r="G6" t="str">
            <v>REVENUES</v>
          </cell>
          <cell r="I6" t="str">
            <v>PAYROLL</v>
          </cell>
          <cell r="J6" t="str">
            <v>%</v>
          </cell>
          <cell r="L6" t="str">
            <v>REVENUES</v>
          </cell>
          <cell r="N6" t="str">
            <v>PAYROLL</v>
          </cell>
          <cell r="O6" t="str">
            <v>%</v>
          </cell>
          <cell r="Q6" t="str">
            <v>REVENUES</v>
          </cell>
          <cell r="S6" t="str">
            <v>PAYROLL</v>
          </cell>
          <cell r="T6" t="str">
            <v>%</v>
          </cell>
          <cell r="V6" t="str">
            <v>REVENUES</v>
          </cell>
          <cell r="X6" t="str">
            <v>PAYROLL</v>
          </cell>
          <cell r="Y6" t="str">
            <v>%</v>
          </cell>
          <cell r="AA6" t="str">
            <v>REVENUES</v>
          </cell>
          <cell r="AC6" t="str">
            <v>PAYROLL</v>
          </cell>
          <cell r="AD6" t="str">
            <v>%</v>
          </cell>
          <cell r="AF6" t="str">
            <v>REVENUES</v>
          </cell>
          <cell r="AK6" t="str">
            <v>REVENUES</v>
          </cell>
          <cell r="AM6" t="str">
            <v>PAYROLL</v>
          </cell>
          <cell r="AN6" t="str">
            <v>%</v>
          </cell>
          <cell r="AP6" t="str">
            <v>REVENUES</v>
          </cell>
          <cell r="AR6" t="str">
            <v>PAYROLL</v>
          </cell>
          <cell r="AS6" t="str">
            <v>%</v>
          </cell>
          <cell r="AU6" t="str">
            <v>REVENUES</v>
          </cell>
          <cell r="AW6" t="str">
            <v>PAYROLL</v>
          </cell>
          <cell r="AX6" t="str">
            <v>%</v>
          </cell>
          <cell r="AZ6" t="str">
            <v>REVENUES</v>
          </cell>
          <cell r="BB6" t="str">
            <v>PAYROLL</v>
          </cell>
          <cell r="BC6" t="str">
            <v>%</v>
          </cell>
          <cell r="BE6" t="str">
            <v>REVENUES</v>
          </cell>
          <cell r="BG6" t="str">
            <v>PAYROLL</v>
          </cell>
          <cell r="BH6" t="str">
            <v>%</v>
          </cell>
          <cell r="BJ6" t="str">
            <v>REVENUES</v>
          </cell>
          <cell r="BL6" t="str">
            <v>PAYROLL</v>
          </cell>
          <cell r="BM6" t="str">
            <v>%</v>
          </cell>
          <cell r="BO6" t="str">
            <v>REVENUES</v>
          </cell>
          <cell r="BQ6" t="str">
            <v>PAYROLL</v>
          </cell>
          <cell r="BR6" t="str">
            <v>%</v>
          </cell>
          <cell r="BT6" t="str">
            <v>REVENUES</v>
          </cell>
          <cell r="BV6" t="str">
            <v>PAYROLL</v>
          </cell>
          <cell r="BW6" t="str">
            <v>%</v>
          </cell>
        </row>
        <row r="8">
          <cell r="A8" t="str">
            <v>MEXICO CITY STORES</v>
          </cell>
        </row>
        <row r="9">
          <cell r="A9" t="str">
            <v>ACOXPA</v>
          </cell>
          <cell r="B9">
            <v>6293.79</v>
          </cell>
          <cell r="D9">
            <v>260.27483255999994</v>
          </cell>
          <cell r="E9">
            <v>4.1354228939955086E-2</v>
          </cell>
          <cell r="G9">
            <v>6093.95</v>
          </cell>
          <cell r="I9">
            <v>260.27483255999994</v>
          </cell>
          <cell r="J9">
            <v>4.2710365618359183E-2</v>
          </cell>
          <cell r="L9">
            <v>7730.45</v>
          </cell>
          <cell r="N9">
            <v>260.27483255999994</v>
          </cell>
          <cell r="O9">
            <v>3.3668781579338843E-2</v>
          </cell>
          <cell r="Q9">
            <v>20118.189999999999</v>
          </cell>
          <cell r="R9">
            <v>0</v>
          </cell>
          <cell r="S9">
            <v>780.82449767999981</v>
          </cell>
          <cell r="T9">
            <v>3.8811866160922026E-2</v>
          </cell>
          <cell r="V9">
            <v>5039.54</v>
          </cell>
          <cell r="X9">
            <v>260.27483255999994</v>
          </cell>
          <cell r="Y9">
            <v>5.1646545629164556E-2</v>
          </cell>
          <cell r="AA9">
            <v>5705.65</v>
          </cell>
          <cell r="AC9">
            <v>260.27483255999994</v>
          </cell>
          <cell r="AD9">
            <v>4.5617034441299407E-2</v>
          </cell>
          <cell r="AF9">
            <v>8093.01</v>
          </cell>
          <cell r="AH9">
            <v>260.27483255999994</v>
          </cell>
          <cell r="AI9">
            <v>3.2160448653838304E-2</v>
          </cell>
          <cell r="AK9">
            <v>18838.2</v>
          </cell>
          <cell r="AL9">
            <v>0</v>
          </cell>
          <cell r="AM9">
            <v>780.82449767999981</v>
          </cell>
          <cell r="AN9">
            <v>4.1448997127114043E-2</v>
          </cell>
          <cell r="AP9">
            <v>6537.14</v>
          </cell>
          <cell r="AR9">
            <v>260.27483255999994</v>
          </cell>
          <cell r="AS9">
            <v>3.9814786368350674E-2</v>
          </cell>
          <cell r="AU9">
            <v>5705.65</v>
          </cell>
          <cell r="AW9">
            <v>260.27483255999994</v>
          </cell>
          <cell r="AX9">
            <v>4.5617034441299407E-2</v>
          </cell>
          <cell r="AZ9">
            <v>5705.65</v>
          </cell>
          <cell r="BB9">
            <v>260.27483255999994</v>
          </cell>
          <cell r="BC9">
            <v>4.5617034441299407E-2</v>
          </cell>
          <cell r="BE9">
            <v>5705.65</v>
          </cell>
          <cell r="BG9">
            <v>260.27483255999994</v>
          </cell>
          <cell r="BH9">
            <v>4.5617034441299407E-2</v>
          </cell>
          <cell r="BJ9">
            <v>5705.65</v>
          </cell>
          <cell r="BL9">
            <v>260.27483255999994</v>
          </cell>
          <cell r="BM9">
            <v>4.5617034441299407E-2</v>
          </cell>
          <cell r="BO9">
            <v>5705.65</v>
          </cell>
          <cell r="BQ9">
            <v>260.27483255999994</v>
          </cell>
          <cell r="BR9">
            <v>4.5617034441299407E-2</v>
          </cell>
          <cell r="BT9">
            <v>38956.39</v>
          </cell>
          <cell r="BU9">
            <v>0</v>
          </cell>
          <cell r="BV9">
            <v>1561.6489953599996</v>
          </cell>
          <cell r="BW9">
            <v>4.0087107541535535E-2</v>
          </cell>
        </row>
        <row r="10">
          <cell r="A10" t="str">
            <v>SANTA MONICA</v>
          </cell>
          <cell r="B10">
            <v>6733.29</v>
          </cell>
          <cell r="D10">
            <v>280.77798863999999</v>
          </cell>
          <cell r="E10">
            <v>4.1699969649309623E-2</v>
          </cell>
          <cell r="G10">
            <v>6919.87</v>
          </cell>
          <cell r="I10">
            <v>280.77798863999999</v>
          </cell>
          <cell r="J10">
            <v>4.05756161083951E-2</v>
          </cell>
          <cell r="L10">
            <v>8514.73</v>
          </cell>
          <cell r="N10">
            <v>280.77798863999999</v>
          </cell>
          <cell r="O10">
            <v>3.2975559840417723E-2</v>
          </cell>
          <cell r="Q10">
            <v>22167.89</v>
          </cell>
          <cell r="R10">
            <v>0</v>
          </cell>
          <cell r="S10">
            <v>842.33396591999997</v>
          </cell>
          <cell r="T10">
            <v>3.7997931509043036E-2</v>
          </cell>
          <cell r="V10">
            <v>5858.14</v>
          </cell>
          <cell r="X10">
            <v>280.77798863999999</v>
          </cell>
          <cell r="Y10">
            <v>4.792954566466489E-2</v>
          </cell>
          <cell r="AA10">
            <v>6517.95</v>
          </cell>
          <cell r="AC10">
            <v>280.77798863999999</v>
          </cell>
          <cell r="AD10">
            <v>4.3077653041216947E-2</v>
          </cell>
          <cell r="AF10">
            <v>9051.2900000000009</v>
          </cell>
          <cell r="AH10">
            <v>280.77798863999999</v>
          </cell>
          <cell r="AI10">
            <v>3.1020770369748395E-2</v>
          </cell>
          <cell r="AK10">
            <v>21427.38</v>
          </cell>
          <cell r="AL10">
            <v>0</v>
          </cell>
          <cell r="AM10">
            <v>842.33396591999997</v>
          </cell>
          <cell r="AN10">
            <v>3.9311104106988348E-2</v>
          </cell>
          <cell r="AP10">
            <v>7340.08</v>
          </cell>
          <cell r="AR10">
            <v>280.77798863999999</v>
          </cell>
          <cell r="AS10">
            <v>3.8252715043977724E-2</v>
          </cell>
          <cell r="AU10">
            <v>6517.95</v>
          </cell>
          <cell r="AW10">
            <v>280.77798863999999</v>
          </cell>
          <cell r="AX10">
            <v>4.3077653041216947E-2</v>
          </cell>
          <cell r="AZ10">
            <v>6517.95</v>
          </cell>
          <cell r="BB10">
            <v>280.77798863999999</v>
          </cell>
          <cell r="BC10">
            <v>4.3077653041216947E-2</v>
          </cell>
          <cell r="BE10">
            <v>6517.95</v>
          </cell>
          <cell r="BG10">
            <v>280.77798863999999</v>
          </cell>
          <cell r="BH10">
            <v>4.3077653041216947E-2</v>
          </cell>
          <cell r="BJ10">
            <v>6517.95</v>
          </cell>
          <cell r="BL10">
            <v>280.77798863999999</v>
          </cell>
          <cell r="BM10">
            <v>4.3077653041216947E-2</v>
          </cell>
          <cell r="BO10">
            <v>6517.95</v>
          </cell>
          <cell r="BQ10">
            <v>280.77798863999999</v>
          </cell>
          <cell r="BR10">
            <v>4.3077653041216947E-2</v>
          </cell>
          <cell r="BT10">
            <v>43595.270000000004</v>
          </cell>
          <cell r="BU10">
            <v>0</v>
          </cell>
          <cell r="BV10">
            <v>1684.6679318399999</v>
          </cell>
          <cell r="BW10">
            <v>3.8643365021939304E-2</v>
          </cell>
        </row>
        <row r="11">
          <cell r="A11" t="str">
            <v>LINDAVISTA</v>
          </cell>
          <cell r="B11">
            <v>6174.88</v>
          </cell>
          <cell r="D11">
            <v>300.72768599999995</v>
          </cell>
          <cell r="E11">
            <v>4.8701786269530735E-2</v>
          </cell>
          <cell r="G11">
            <v>5656.53</v>
          </cell>
          <cell r="I11">
            <v>300.72768599999995</v>
          </cell>
          <cell r="J11">
            <v>5.3164693902445485E-2</v>
          </cell>
          <cell r="L11">
            <v>7474.35</v>
          </cell>
          <cell r="N11">
            <v>300.72768599999995</v>
          </cell>
          <cell r="O11">
            <v>4.023462722510987E-2</v>
          </cell>
          <cell r="Q11">
            <v>19305.760000000002</v>
          </cell>
          <cell r="R11">
            <v>0</v>
          </cell>
          <cell r="S11">
            <v>902.18305799999985</v>
          </cell>
          <cell r="T11">
            <v>4.6731289418287587E-2</v>
          </cell>
          <cell r="V11">
            <v>5042.2299999999996</v>
          </cell>
          <cell r="X11">
            <v>300.72768599999995</v>
          </cell>
          <cell r="Y11">
            <v>5.9641802535782773E-2</v>
          </cell>
          <cell r="AA11">
            <v>5451.07</v>
          </cell>
          <cell r="AC11">
            <v>300.72768599999995</v>
          </cell>
          <cell r="AD11">
            <v>5.5168560667905563E-2</v>
          </cell>
          <cell r="AF11">
            <v>8444.2900000000009</v>
          </cell>
          <cell r="AH11">
            <v>300.72768599999995</v>
          </cell>
          <cell r="AI11">
            <v>3.561314047717451E-2</v>
          </cell>
          <cell r="AK11">
            <v>18937.59</v>
          </cell>
          <cell r="AL11">
            <v>0</v>
          </cell>
          <cell r="AM11">
            <v>902.18305799999985</v>
          </cell>
          <cell r="AN11">
            <v>4.7639803058361692E-2</v>
          </cell>
          <cell r="AP11">
            <v>6389.38</v>
          </cell>
          <cell r="AR11">
            <v>300.72768599999995</v>
          </cell>
          <cell r="AS11">
            <v>4.7066802412753656E-2</v>
          </cell>
          <cell r="AU11">
            <v>5451.07</v>
          </cell>
          <cell r="AW11">
            <v>300.72768599999995</v>
          </cell>
          <cell r="AX11">
            <v>5.5168560667905563E-2</v>
          </cell>
          <cell r="AZ11">
            <v>5451.07</v>
          </cell>
          <cell r="BB11">
            <v>300.72768599999995</v>
          </cell>
          <cell r="BC11">
            <v>5.5168560667905563E-2</v>
          </cell>
          <cell r="BE11">
            <v>5451.07</v>
          </cell>
          <cell r="BG11">
            <v>300.72768599999995</v>
          </cell>
          <cell r="BH11">
            <v>5.5168560667905563E-2</v>
          </cell>
          <cell r="BJ11">
            <v>5451.07</v>
          </cell>
          <cell r="BL11">
            <v>300.72768599999995</v>
          </cell>
          <cell r="BM11">
            <v>5.5168560667905563E-2</v>
          </cell>
          <cell r="BO11">
            <v>5451.07</v>
          </cell>
          <cell r="BQ11">
            <v>300.72768599999995</v>
          </cell>
          <cell r="BR11">
            <v>5.5168560667905563E-2</v>
          </cell>
          <cell r="BT11">
            <v>38243.350000000006</v>
          </cell>
          <cell r="BU11">
            <v>0</v>
          </cell>
          <cell r="BV11">
            <v>1804.3661159999997</v>
          </cell>
          <cell r="BW11">
            <v>4.7181173092838348E-2</v>
          </cell>
        </row>
        <row r="12">
          <cell r="A12" t="str">
            <v>DEL VALLE</v>
          </cell>
          <cell r="B12">
            <v>8073.16</v>
          </cell>
          <cell r="D12">
            <v>359.57537639999998</v>
          </cell>
          <cell r="E12">
            <v>4.453960734086776E-2</v>
          </cell>
          <cell r="G12">
            <v>7940.29</v>
          </cell>
          <cell r="I12">
            <v>359.57537639999998</v>
          </cell>
          <cell r="J12">
            <v>4.5284917351885133E-2</v>
          </cell>
          <cell r="L12">
            <v>11185.98</v>
          </cell>
          <cell r="N12">
            <v>359.57537639999998</v>
          </cell>
          <cell r="O12">
            <v>3.2145183202544614E-2</v>
          </cell>
          <cell r="Q12">
            <v>27199.43</v>
          </cell>
          <cell r="R12">
            <v>0</v>
          </cell>
          <cell r="S12">
            <v>1078.7261291999998</v>
          </cell>
          <cell r="T12">
            <v>3.965987997542595E-2</v>
          </cell>
          <cell r="V12">
            <v>7619.92</v>
          </cell>
          <cell r="X12">
            <v>359.57537639999998</v>
          </cell>
          <cell r="Y12">
            <v>4.7188865027454355E-2</v>
          </cell>
          <cell r="AA12">
            <v>8451.9</v>
          </cell>
          <cell r="AC12">
            <v>359.57537639999998</v>
          </cell>
          <cell r="AD12">
            <v>4.2543732935789585E-2</v>
          </cell>
          <cell r="AF12">
            <v>11210.82</v>
          </cell>
          <cell r="AH12">
            <v>359.57537639999998</v>
          </cell>
          <cell r="AI12">
            <v>3.2073958586437031E-2</v>
          </cell>
          <cell r="AK12">
            <v>27282.639999999999</v>
          </cell>
          <cell r="AL12">
            <v>0</v>
          </cell>
          <cell r="AM12">
            <v>1078.7261291999998</v>
          </cell>
          <cell r="AN12">
            <v>3.9538920324426075E-2</v>
          </cell>
          <cell r="AP12">
            <v>8864.23</v>
          </cell>
          <cell r="AR12">
            <v>359.57537639999998</v>
          </cell>
          <cell r="AS12">
            <v>4.0564761564174212E-2</v>
          </cell>
          <cell r="AU12">
            <v>8451.9</v>
          </cell>
          <cell r="AW12">
            <v>359.57537639999998</v>
          </cell>
          <cell r="AX12">
            <v>4.2543732935789585E-2</v>
          </cell>
          <cell r="AZ12">
            <v>8451.9</v>
          </cell>
          <cell r="BB12">
            <v>359.57537639999998</v>
          </cell>
          <cell r="BC12">
            <v>4.2543732935789585E-2</v>
          </cell>
          <cell r="BE12">
            <v>8451.9</v>
          </cell>
          <cell r="BG12">
            <v>359.57537639999998</v>
          </cell>
          <cell r="BH12">
            <v>4.2543732935789585E-2</v>
          </cell>
          <cell r="BJ12">
            <v>8451.9</v>
          </cell>
          <cell r="BL12">
            <v>359.57537639999998</v>
          </cell>
          <cell r="BM12">
            <v>4.2543732935789585E-2</v>
          </cell>
          <cell r="BO12">
            <v>8451.9</v>
          </cell>
          <cell r="BQ12">
            <v>359.57537639999998</v>
          </cell>
          <cell r="BR12">
            <v>4.2543732935789585E-2</v>
          </cell>
          <cell r="BT12">
            <v>54482.07</v>
          </cell>
          <cell r="BU12">
            <v>0</v>
          </cell>
          <cell r="BV12">
            <v>2157.4522583999997</v>
          </cell>
          <cell r="BW12">
            <v>3.9599307779605283E-2</v>
          </cell>
        </row>
        <row r="13">
          <cell r="A13" t="str">
            <v>TOLUCA</v>
          </cell>
          <cell r="B13">
            <v>4491.1899999999996</v>
          </cell>
          <cell r="D13">
            <v>200.30339519999998</v>
          </cell>
          <cell r="E13">
            <v>4.459918088524422E-2</v>
          </cell>
          <cell r="G13">
            <v>3775.27</v>
          </cell>
          <cell r="I13">
            <v>200.30339519999998</v>
          </cell>
          <cell r="J13">
            <v>5.3056707255375105E-2</v>
          </cell>
          <cell r="L13">
            <v>5030.62</v>
          </cell>
          <cell r="N13">
            <v>200.30339519999998</v>
          </cell>
          <cell r="O13">
            <v>3.9816840707507226E-2</v>
          </cell>
          <cell r="Q13">
            <v>13297.079999999998</v>
          </cell>
          <cell r="R13">
            <v>0</v>
          </cell>
          <cell r="S13">
            <v>600.91018559999998</v>
          </cell>
          <cell r="T13">
            <v>4.5191138625923895E-2</v>
          </cell>
          <cell r="V13">
            <v>3617.66</v>
          </cell>
          <cell r="X13">
            <v>200.30339519999998</v>
          </cell>
          <cell r="Y13">
            <v>5.5368220120188189E-2</v>
          </cell>
          <cell r="AA13">
            <v>3717.68</v>
          </cell>
          <cell r="AC13">
            <v>200.30339519999998</v>
          </cell>
          <cell r="AD13">
            <v>5.3878600417464652E-2</v>
          </cell>
          <cell r="AF13">
            <v>5842.05</v>
          </cell>
          <cell r="AH13">
            <v>200.30339519999998</v>
          </cell>
          <cell r="AI13">
            <v>3.4286491077618296E-2</v>
          </cell>
          <cell r="AK13">
            <v>13177.39</v>
          </cell>
          <cell r="AL13">
            <v>0</v>
          </cell>
          <cell r="AM13">
            <v>600.91018559999998</v>
          </cell>
          <cell r="AN13">
            <v>4.5601608937733497E-2</v>
          </cell>
          <cell r="AP13">
            <v>4854.92</v>
          </cell>
          <cell r="AR13">
            <v>200.30339519999998</v>
          </cell>
          <cell r="AS13">
            <v>4.1257815823947663E-2</v>
          </cell>
          <cell r="AU13">
            <v>3717.68</v>
          </cell>
          <cell r="AW13">
            <v>200.30339519999998</v>
          </cell>
          <cell r="AX13">
            <v>5.3878600417464652E-2</v>
          </cell>
          <cell r="AZ13">
            <v>3717.68</v>
          </cell>
          <cell r="BB13">
            <v>200.30339519999998</v>
          </cell>
          <cell r="BC13">
            <v>5.3878600417464652E-2</v>
          </cell>
          <cell r="BE13">
            <v>3717.68</v>
          </cell>
          <cell r="BG13">
            <v>200.30339519999998</v>
          </cell>
          <cell r="BH13">
            <v>5.3878600417464652E-2</v>
          </cell>
          <cell r="BJ13">
            <v>3717.68</v>
          </cell>
          <cell r="BL13">
            <v>200.30339519999998</v>
          </cell>
          <cell r="BM13">
            <v>5.3878600417464652E-2</v>
          </cell>
          <cell r="BO13">
            <v>3717.68</v>
          </cell>
          <cell r="BQ13">
            <v>200.30339519999998</v>
          </cell>
          <cell r="BR13">
            <v>5.3878600417464652E-2</v>
          </cell>
          <cell r="BT13">
            <v>26474.469999999998</v>
          </cell>
          <cell r="BU13">
            <v>0</v>
          </cell>
          <cell r="BV13">
            <v>1201.8203712</v>
          </cell>
          <cell r="BW13">
            <v>4.5395445922052455E-2</v>
          </cell>
        </row>
        <row r="14">
          <cell r="A14" t="str">
            <v>QUERETARO</v>
          </cell>
          <cell r="B14">
            <v>4381.51</v>
          </cell>
          <cell r="D14">
            <v>203.07107782499997</v>
          </cell>
          <cell r="E14">
            <v>4.6347281604971792E-2</v>
          </cell>
          <cell r="G14">
            <v>4352.66</v>
          </cell>
          <cell r="I14">
            <v>203.07107782499997</v>
          </cell>
          <cell r="J14">
            <v>4.6654477451719176E-2</v>
          </cell>
          <cell r="L14">
            <v>5210.03</v>
          </cell>
          <cell r="N14">
            <v>203.07107782499997</v>
          </cell>
          <cell r="O14">
            <v>3.897694981122949E-2</v>
          </cell>
          <cell r="Q14">
            <v>13944.2</v>
          </cell>
          <cell r="R14">
            <v>0</v>
          </cell>
          <cell r="S14">
            <v>609.21323347499992</v>
          </cell>
          <cell r="T14">
            <v>4.3689364285867949E-2</v>
          </cell>
          <cell r="V14">
            <v>3490.65</v>
          </cell>
          <cell r="X14">
            <v>203.07107782499997</v>
          </cell>
          <cell r="Y14">
            <v>5.8175720231189026E-2</v>
          </cell>
          <cell r="AA14">
            <v>3805.21</v>
          </cell>
          <cell r="AC14">
            <v>203.07107782499997</v>
          </cell>
          <cell r="AD14">
            <v>5.3366588920190992E-2</v>
          </cell>
          <cell r="AF14">
            <v>5292.47</v>
          </cell>
          <cell r="AH14">
            <v>203.07107782499997</v>
          </cell>
          <cell r="AI14">
            <v>3.8369811793926081E-2</v>
          </cell>
          <cell r="AK14">
            <v>12588.33</v>
          </cell>
          <cell r="AL14">
            <v>0</v>
          </cell>
          <cell r="AM14">
            <v>609.21323347499992</v>
          </cell>
          <cell r="AN14">
            <v>4.8395079686900482E-2</v>
          </cell>
          <cell r="AP14">
            <v>4243.63</v>
          </cell>
          <cell r="AR14">
            <v>203.07107782499997</v>
          </cell>
          <cell r="AS14">
            <v>4.7853153508906281E-2</v>
          </cell>
          <cell r="AU14">
            <v>3805.21</v>
          </cell>
          <cell r="AW14">
            <v>203.07107782499997</v>
          </cell>
          <cell r="AX14">
            <v>5.3366588920190992E-2</v>
          </cell>
          <cell r="AZ14">
            <v>3805.21</v>
          </cell>
          <cell r="BB14">
            <v>203.07107782499997</v>
          </cell>
          <cell r="BC14">
            <v>5.3366588920190992E-2</v>
          </cell>
          <cell r="BE14">
            <v>3805.21</v>
          </cell>
          <cell r="BG14">
            <v>203.07107782499997</v>
          </cell>
          <cell r="BH14">
            <v>5.3366588920190992E-2</v>
          </cell>
          <cell r="BJ14">
            <v>3805.21</v>
          </cell>
          <cell r="BL14">
            <v>203.07107782499997</v>
          </cell>
          <cell r="BM14">
            <v>5.3366588920190992E-2</v>
          </cell>
          <cell r="BO14">
            <v>3805.21</v>
          </cell>
          <cell r="BQ14">
            <v>203.07107782499997</v>
          </cell>
          <cell r="BR14">
            <v>5.3366588920190992E-2</v>
          </cell>
          <cell r="BT14">
            <v>26532.53</v>
          </cell>
          <cell r="BU14">
            <v>0</v>
          </cell>
          <cell r="BV14">
            <v>1218.4264669499998</v>
          </cell>
          <cell r="BW14">
            <v>4.5921985839646649E-2</v>
          </cell>
        </row>
        <row r="15">
          <cell r="A15" t="str">
            <v>PUEBLA</v>
          </cell>
          <cell r="B15">
            <v>4468.1899999999996</v>
          </cell>
          <cell r="D15">
            <v>200.32951626999997</v>
          </cell>
          <cell r="E15">
            <v>4.4834601095745705E-2</v>
          </cell>
          <cell r="G15">
            <v>3878.56</v>
          </cell>
          <cell r="I15">
            <v>200.32951626999997</v>
          </cell>
          <cell r="J15">
            <v>5.165048787952229E-2</v>
          </cell>
          <cell r="L15">
            <v>5512.74</v>
          </cell>
          <cell r="N15">
            <v>200.32951626999997</v>
          </cell>
          <cell r="O15">
            <v>3.6339373210055252E-2</v>
          </cell>
          <cell r="Q15">
            <v>13859.49</v>
          </cell>
          <cell r="R15">
            <v>0</v>
          </cell>
          <cell r="S15">
            <v>600.98854880999988</v>
          </cell>
          <cell r="T15">
            <v>4.3362962764863636E-2</v>
          </cell>
          <cell r="V15">
            <v>3537.99</v>
          </cell>
          <cell r="X15">
            <v>200.32951626999997</v>
          </cell>
          <cell r="Y15">
            <v>5.6622408845135225E-2</v>
          </cell>
          <cell r="AA15">
            <v>3716.92</v>
          </cell>
          <cell r="AC15">
            <v>200.32951626999997</v>
          </cell>
          <cell r="AD15">
            <v>5.3896644606286917E-2</v>
          </cell>
          <cell r="AF15">
            <v>5193.82</v>
          </cell>
          <cell r="AH15">
            <v>200.32951626999997</v>
          </cell>
          <cell r="AI15">
            <v>3.8570746824110186E-2</v>
          </cell>
          <cell r="AK15">
            <v>12448.73</v>
          </cell>
          <cell r="AL15">
            <v>0</v>
          </cell>
          <cell r="AM15">
            <v>600.98854880999988</v>
          </cell>
          <cell r="AN15">
            <v>4.8277097246867746E-2</v>
          </cell>
          <cell r="AP15">
            <v>4276.5</v>
          </cell>
          <cell r="AR15">
            <v>200.32951626999997</v>
          </cell>
          <cell r="AS15">
            <v>4.6844268974628775E-2</v>
          </cell>
          <cell r="AU15">
            <v>3716.92</v>
          </cell>
          <cell r="AW15">
            <v>200.32951626999997</v>
          </cell>
          <cell r="AX15">
            <v>5.3896644606286917E-2</v>
          </cell>
          <cell r="AZ15">
            <v>3716.92</v>
          </cell>
          <cell r="BB15">
            <v>200.32951626999997</v>
          </cell>
          <cell r="BC15">
            <v>5.3896644606286917E-2</v>
          </cell>
          <cell r="BE15">
            <v>3716.92</v>
          </cell>
          <cell r="BG15">
            <v>200.32951626999997</v>
          </cell>
          <cell r="BH15">
            <v>5.3896644606286917E-2</v>
          </cell>
          <cell r="BJ15">
            <v>3716.92</v>
          </cell>
          <cell r="BL15">
            <v>200.32951626999997</v>
          </cell>
          <cell r="BM15">
            <v>5.3896644606286917E-2</v>
          </cell>
          <cell r="BO15">
            <v>3716.92</v>
          </cell>
          <cell r="BQ15">
            <v>200.32951626999997</v>
          </cell>
          <cell r="BR15">
            <v>5.3896644606286917E-2</v>
          </cell>
          <cell r="BT15">
            <v>26308.22</v>
          </cell>
          <cell r="BU15">
            <v>0</v>
          </cell>
          <cell r="BV15">
            <v>1201.9770976199998</v>
          </cell>
          <cell r="BW15">
            <v>4.5688271483969638E-2</v>
          </cell>
        </row>
        <row r="16">
          <cell r="A16" t="str">
            <v>EJERCITO</v>
          </cell>
          <cell r="B16">
            <v>4381.51</v>
          </cell>
          <cell r="D16">
            <v>198.62491910340003</v>
          </cell>
          <cell r="E16">
            <v>4.5332526709604685E-2</v>
          </cell>
          <cell r="G16">
            <v>4352.66</v>
          </cell>
          <cell r="I16">
            <v>198.62491910340003</v>
          </cell>
          <cell r="J16">
            <v>4.5632996628130855E-2</v>
          </cell>
          <cell r="L16">
            <v>5210.03</v>
          </cell>
          <cell r="N16">
            <v>198.62491910340003</v>
          </cell>
          <cell r="O16">
            <v>3.8123565335209213E-2</v>
          </cell>
          <cell r="Q16">
            <v>13944.2</v>
          </cell>
          <cell r="R16">
            <v>0</v>
          </cell>
          <cell r="S16">
            <v>595.87475731020004</v>
          </cell>
          <cell r="T16">
            <v>4.2732803410034277E-2</v>
          </cell>
          <cell r="V16">
            <v>3490.65</v>
          </cell>
          <cell r="X16">
            <v>198.62491910340003</v>
          </cell>
          <cell r="Y16">
            <v>5.6901986479137134E-2</v>
          </cell>
          <cell r="AA16">
            <v>3805.2</v>
          </cell>
          <cell r="AC16">
            <v>198.62491910340003</v>
          </cell>
          <cell r="AD16">
            <v>5.2198286319615275E-2</v>
          </cell>
          <cell r="AF16">
            <v>5292.47</v>
          </cell>
          <cell r="AH16">
            <v>198.62491910340003</v>
          </cell>
          <cell r="AI16">
            <v>3.7529720358055886E-2</v>
          </cell>
          <cell r="AK16">
            <v>12588.32</v>
          </cell>
          <cell r="AL16">
            <v>0</v>
          </cell>
          <cell r="AM16">
            <v>595.87475731020004</v>
          </cell>
          <cell r="AN16">
            <v>4.7335526687453132E-2</v>
          </cell>
          <cell r="AP16">
            <v>4243.63</v>
          </cell>
          <cell r="AR16">
            <v>198.62491910340003</v>
          </cell>
          <cell r="AS16">
            <v>4.6805428160183619E-2</v>
          </cell>
          <cell r="AU16">
            <v>3805.2</v>
          </cell>
          <cell r="AW16">
            <v>198.62491910340003</v>
          </cell>
          <cell r="AX16">
            <v>5.2198286319615275E-2</v>
          </cell>
          <cell r="AZ16">
            <v>3805.2</v>
          </cell>
          <cell r="BB16">
            <v>198.62491910340003</v>
          </cell>
          <cell r="BC16">
            <v>5.2198286319615275E-2</v>
          </cell>
          <cell r="BE16">
            <v>3805.2</v>
          </cell>
          <cell r="BG16">
            <v>198.62491910340003</v>
          </cell>
          <cell r="BH16">
            <v>5.2198286319615275E-2</v>
          </cell>
          <cell r="BJ16">
            <v>3805.2</v>
          </cell>
          <cell r="BL16">
            <v>198.62491910340003</v>
          </cell>
          <cell r="BM16">
            <v>5.2198286319615275E-2</v>
          </cell>
          <cell r="BO16">
            <v>3805.2</v>
          </cell>
          <cell r="BQ16">
            <v>198.62491910340003</v>
          </cell>
          <cell r="BR16">
            <v>5.2198286319615275E-2</v>
          </cell>
          <cell r="BT16">
            <v>26532.52</v>
          </cell>
          <cell r="BU16">
            <v>0</v>
          </cell>
          <cell r="BV16">
            <v>1191.7495146204001</v>
          </cell>
          <cell r="BW16">
            <v>4.4916559551086747E-2</v>
          </cell>
        </row>
        <row r="17">
          <cell r="A17" t="str">
            <v>ROSARIO</v>
          </cell>
          <cell r="B17">
            <v>3085.68</v>
          </cell>
          <cell r="D17">
            <v>171.99071549520002</v>
          </cell>
          <cell r="E17">
            <v>5.5738351188457658E-2</v>
          </cell>
          <cell r="G17">
            <v>3364.32</v>
          </cell>
          <cell r="I17">
            <v>171.99071549520002</v>
          </cell>
          <cell r="J17">
            <v>5.112198467898417E-2</v>
          </cell>
          <cell r="L17">
            <v>3805.33</v>
          </cell>
          <cell r="N17">
            <v>171.99071549520002</v>
          </cell>
          <cell r="O17">
            <v>4.5197319416502652E-2</v>
          </cell>
          <cell r="Q17">
            <v>10255.33</v>
          </cell>
          <cell r="R17">
            <v>0</v>
          </cell>
          <cell r="S17">
            <v>515.97214648560009</v>
          </cell>
          <cell r="T17">
            <v>5.0312583455198429E-2</v>
          </cell>
          <cell r="V17">
            <v>2450.5700000000002</v>
          </cell>
          <cell r="X17">
            <v>171.99071549520002</v>
          </cell>
          <cell r="Y17">
            <v>7.0183963524894213E-2</v>
          </cell>
          <cell r="AA17">
            <v>2503.0500000000002</v>
          </cell>
          <cell r="AC17">
            <v>171.99071549520002</v>
          </cell>
          <cell r="AD17">
            <v>6.8712457000539351E-2</v>
          </cell>
          <cell r="AF17">
            <v>3375.7</v>
          </cell>
          <cell r="AH17">
            <v>171.99071549520002</v>
          </cell>
          <cell r="AI17">
            <v>5.0949644664869516E-2</v>
          </cell>
          <cell r="AK17">
            <v>8329.32</v>
          </cell>
          <cell r="AL17">
            <v>0</v>
          </cell>
          <cell r="AM17">
            <v>515.97214648560009</v>
          </cell>
          <cell r="AN17">
            <v>6.1946491008341632E-2</v>
          </cell>
          <cell r="AP17">
            <v>2697.81</v>
          </cell>
          <cell r="AR17">
            <v>171.99071549520002</v>
          </cell>
          <cell r="AS17">
            <v>6.3751974933446032E-2</v>
          </cell>
          <cell r="AU17">
            <v>2503.0500000000002</v>
          </cell>
          <cell r="AW17">
            <v>171.99071549520002</v>
          </cell>
          <cell r="AX17">
            <v>6.8712457000539351E-2</v>
          </cell>
          <cell r="AZ17">
            <v>2503.0500000000002</v>
          </cell>
          <cell r="BB17">
            <v>171.99071549520002</v>
          </cell>
          <cell r="BC17">
            <v>6.8712457000539351E-2</v>
          </cell>
          <cell r="BE17">
            <v>2503.0500000000002</v>
          </cell>
          <cell r="BG17">
            <v>171.99071549520002</v>
          </cell>
          <cell r="BH17">
            <v>6.8712457000539351E-2</v>
          </cell>
          <cell r="BJ17">
            <v>2503.0500000000002</v>
          </cell>
          <cell r="BL17">
            <v>171.99071549520002</v>
          </cell>
          <cell r="BM17">
            <v>6.8712457000539351E-2</v>
          </cell>
          <cell r="BO17">
            <v>2503.0500000000002</v>
          </cell>
          <cell r="BQ17">
            <v>171.99071549520002</v>
          </cell>
          <cell r="BR17">
            <v>6.8712457000539351E-2</v>
          </cell>
          <cell r="BT17">
            <v>18584.650000000001</v>
          </cell>
          <cell r="BU17">
            <v>0</v>
          </cell>
          <cell r="BV17">
            <v>1031.9442929712002</v>
          </cell>
          <cell r="BW17">
            <v>5.5526700420572901E-2</v>
          </cell>
        </row>
        <row r="18">
          <cell r="A18" t="str">
            <v>LA VIGA</v>
          </cell>
          <cell r="B18">
            <v>3085.68</v>
          </cell>
          <cell r="D18">
            <v>165.82377193714285</v>
          </cell>
          <cell r="E18">
            <v>5.3739782458693985E-2</v>
          </cell>
          <cell r="G18">
            <v>3364.32</v>
          </cell>
          <cell r="I18">
            <v>165.82377193714285</v>
          </cell>
          <cell r="J18">
            <v>4.9288941580213193E-2</v>
          </cell>
          <cell r="L18">
            <v>3805.33</v>
          </cell>
          <cell r="N18">
            <v>207.27971492142856</v>
          </cell>
          <cell r="O18">
            <v>5.447089080879413E-2</v>
          </cell>
          <cell r="Q18">
            <v>10255.33</v>
          </cell>
          <cell r="R18">
            <v>0</v>
          </cell>
          <cell r="S18">
            <v>538.92725879571424</v>
          </cell>
          <cell r="T18">
            <v>5.2550942660617869E-2</v>
          </cell>
          <cell r="V18">
            <v>2450.5700000000002</v>
          </cell>
          <cell r="X18">
            <v>165.82377193714285</v>
          </cell>
          <cell r="Y18">
            <v>6.7667429184696967E-2</v>
          </cell>
          <cell r="AA18">
            <v>2503.0500000000002</v>
          </cell>
          <cell r="AC18">
            <v>165.82377193714285</v>
          </cell>
          <cell r="AD18">
            <v>6.6248685378695132E-2</v>
          </cell>
          <cell r="AF18">
            <v>3375.7</v>
          </cell>
          <cell r="AH18">
            <v>207.27971492142856</v>
          </cell>
          <cell r="AI18">
            <v>6.1403476292747748E-2</v>
          </cell>
          <cell r="AK18">
            <v>8329.32</v>
          </cell>
          <cell r="AL18">
            <v>0</v>
          </cell>
          <cell r="AM18">
            <v>538.92725879571424</v>
          </cell>
          <cell r="AN18">
            <v>6.4702431746614886E-2</v>
          </cell>
          <cell r="AP18">
            <v>2697.81</v>
          </cell>
          <cell r="AR18">
            <v>165.82377193714285</v>
          </cell>
          <cell r="AS18">
            <v>6.1466067638989721E-2</v>
          </cell>
          <cell r="AU18">
            <v>2503.0500000000002</v>
          </cell>
          <cell r="AW18">
            <v>165.82377193714285</v>
          </cell>
          <cell r="AX18">
            <v>6.6248685378695132E-2</v>
          </cell>
          <cell r="AZ18">
            <v>2503.0500000000002</v>
          </cell>
          <cell r="BB18">
            <v>165.82377193714285</v>
          </cell>
          <cell r="BC18">
            <v>6.6248685378695132E-2</v>
          </cell>
          <cell r="BE18">
            <v>2503.0500000000002</v>
          </cell>
          <cell r="BG18">
            <v>165.82377193714285</v>
          </cell>
          <cell r="BH18">
            <v>6.6248685378695132E-2</v>
          </cell>
          <cell r="BJ18">
            <v>2503.0500000000002</v>
          </cell>
          <cell r="BL18">
            <v>165.82377193714285</v>
          </cell>
          <cell r="BM18">
            <v>6.6248685378695132E-2</v>
          </cell>
          <cell r="BO18">
            <v>2503.0500000000002</v>
          </cell>
          <cell r="BQ18">
            <v>165.82377193714285</v>
          </cell>
          <cell r="BR18">
            <v>6.6248685378695132E-2</v>
          </cell>
          <cell r="BT18">
            <v>18584.650000000001</v>
          </cell>
          <cell r="BU18">
            <v>0</v>
          </cell>
          <cell r="BV18">
            <v>1077.8545175914285</v>
          </cell>
          <cell r="BW18">
            <v>5.7997030753413621E-2</v>
          </cell>
        </row>
        <row r="19">
          <cell r="A19" t="str">
            <v>GUSTAVO BAZ</v>
          </cell>
          <cell r="B19">
            <v>3931.51</v>
          </cell>
          <cell r="D19">
            <v>181.84256914285717</v>
          </cell>
          <cell r="E19">
            <v>4.6252602471533115E-2</v>
          </cell>
          <cell r="G19">
            <v>3902.66</v>
          </cell>
          <cell r="I19">
            <v>181.84256914285717</v>
          </cell>
          <cell r="J19">
            <v>4.6594519928166218E-2</v>
          </cell>
          <cell r="L19">
            <v>4710.03</v>
          </cell>
          <cell r="N19">
            <v>227.30321142857147</v>
          </cell>
          <cell r="O19">
            <v>4.8259397801833852E-2</v>
          </cell>
          <cell r="Q19">
            <v>12544.2</v>
          </cell>
          <cell r="R19">
            <v>0</v>
          </cell>
          <cell r="S19">
            <v>590.98834971428585</v>
          </cell>
          <cell r="T19">
            <v>4.711247825403659E-2</v>
          </cell>
          <cell r="V19">
            <v>2822.08</v>
          </cell>
          <cell r="X19">
            <v>181.84256914285717</v>
          </cell>
          <cell r="Y19">
            <v>6.4435653540245913E-2</v>
          </cell>
          <cell r="AA19">
            <v>3396.74</v>
          </cell>
          <cell r="AC19">
            <v>181.84256914285717</v>
          </cell>
          <cell r="AD19">
            <v>5.3534438650840857E-2</v>
          </cell>
          <cell r="AF19">
            <v>3408.3</v>
          </cell>
          <cell r="AH19">
            <v>227.30321142857147</v>
          </cell>
          <cell r="AI19">
            <v>6.6691081016510126E-2</v>
          </cell>
          <cell r="AK19">
            <v>9627.119999999999</v>
          </cell>
          <cell r="AL19">
            <v>0</v>
          </cell>
          <cell r="AM19">
            <v>590.98834971428585</v>
          </cell>
          <cell r="AN19">
            <v>6.13878657079465E-2</v>
          </cell>
          <cell r="AP19">
            <v>3839.13</v>
          </cell>
          <cell r="AR19">
            <v>181.84256914285717</v>
          </cell>
          <cell r="AS19">
            <v>4.7365566975553622E-2</v>
          </cell>
          <cell r="AU19">
            <v>3396.74</v>
          </cell>
          <cell r="AW19">
            <v>181.84256914285717</v>
          </cell>
          <cell r="AX19">
            <v>5.3534438650840857E-2</v>
          </cell>
          <cell r="AZ19">
            <v>3396.74</v>
          </cell>
          <cell r="BB19">
            <v>181.84256914285717</v>
          </cell>
          <cell r="BC19">
            <v>5.3534438650840857E-2</v>
          </cell>
          <cell r="BE19">
            <v>3396.74</v>
          </cell>
          <cell r="BG19">
            <v>181.84256914285717</v>
          </cell>
          <cell r="BH19">
            <v>5.3534438650840857E-2</v>
          </cell>
          <cell r="BJ19">
            <v>3396.74</v>
          </cell>
          <cell r="BL19">
            <v>181.84256914285717</v>
          </cell>
          <cell r="BM19">
            <v>5.3534438650840857E-2</v>
          </cell>
          <cell r="BO19">
            <v>3396.74</v>
          </cell>
          <cell r="BQ19">
            <v>181.84256914285717</v>
          </cell>
          <cell r="BR19">
            <v>5.3534438650840857E-2</v>
          </cell>
          <cell r="BT19">
            <v>22171.32</v>
          </cell>
          <cell r="BU19">
            <v>0</v>
          </cell>
          <cell r="BV19">
            <v>1181.9766994285717</v>
          </cell>
          <cell r="BW19">
            <v>5.3311065801610893E-2</v>
          </cell>
        </row>
        <row r="20">
          <cell r="A20" t="str">
            <v>SANTA FE</v>
          </cell>
          <cell r="B20">
            <v>0</v>
          </cell>
          <cell r="D20">
            <v>0</v>
          </cell>
          <cell r="E20">
            <v>0</v>
          </cell>
          <cell r="G20">
            <v>0</v>
          </cell>
          <cell r="I20">
            <v>0</v>
          </cell>
          <cell r="J20">
            <v>0</v>
          </cell>
          <cell r="L20">
            <v>0</v>
          </cell>
          <cell r="N20">
            <v>0</v>
          </cell>
          <cell r="O20">
            <v>0</v>
          </cell>
          <cell r="Q20">
            <v>0</v>
          </cell>
          <cell r="R20">
            <v>0</v>
          </cell>
          <cell r="S20">
            <v>0</v>
          </cell>
          <cell r="T20">
            <v>0</v>
          </cell>
          <cell r="V20">
            <v>0</v>
          </cell>
          <cell r="X20">
            <v>0</v>
          </cell>
          <cell r="Y20">
            <v>0</v>
          </cell>
          <cell r="AA20">
            <v>0</v>
          </cell>
          <cell r="AC20">
            <v>0</v>
          </cell>
          <cell r="AD20">
            <v>0</v>
          </cell>
          <cell r="AF20">
            <v>0</v>
          </cell>
          <cell r="AH20">
            <v>0</v>
          </cell>
          <cell r="AI20">
            <v>0</v>
          </cell>
          <cell r="AK20">
            <v>0</v>
          </cell>
          <cell r="AL20">
            <v>0</v>
          </cell>
          <cell r="AM20">
            <v>0</v>
          </cell>
          <cell r="AN20">
            <v>0</v>
          </cell>
          <cell r="AP20">
            <v>0</v>
          </cell>
          <cell r="AR20">
            <v>52.25</v>
          </cell>
          <cell r="AS20">
            <v>0</v>
          </cell>
          <cell r="AU20">
            <v>0</v>
          </cell>
          <cell r="AW20">
            <v>0</v>
          </cell>
          <cell r="AX20">
            <v>0</v>
          </cell>
          <cell r="AZ20">
            <v>0</v>
          </cell>
          <cell r="BB20">
            <v>0</v>
          </cell>
          <cell r="BC20">
            <v>0</v>
          </cell>
          <cell r="BE20">
            <v>0</v>
          </cell>
          <cell r="BG20">
            <v>0</v>
          </cell>
          <cell r="BH20">
            <v>0</v>
          </cell>
          <cell r="BJ20">
            <v>0</v>
          </cell>
          <cell r="BL20">
            <v>0</v>
          </cell>
          <cell r="BM20">
            <v>0</v>
          </cell>
          <cell r="BO20">
            <v>0</v>
          </cell>
          <cell r="BQ20">
            <v>0</v>
          </cell>
          <cell r="BR20">
            <v>0</v>
          </cell>
          <cell r="BT20">
            <v>0</v>
          </cell>
          <cell r="BU20">
            <v>0</v>
          </cell>
          <cell r="BV20">
            <v>0</v>
          </cell>
          <cell r="BW20">
            <v>0</v>
          </cell>
        </row>
        <row r="21">
          <cell r="A21" t="str">
            <v>HAMBURGO</v>
          </cell>
          <cell r="B21">
            <v>0</v>
          </cell>
          <cell r="D21">
            <v>0</v>
          </cell>
          <cell r="E21">
            <v>0</v>
          </cell>
          <cell r="G21">
            <v>0</v>
          </cell>
          <cell r="I21">
            <v>0</v>
          </cell>
          <cell r="J21">
            <v>0</v>
          </cell>
          <cell r="L21">
            <v>0</v>
          </cell>
          <cell r="N21">
            <v>0</v>
          </cell>
          <cell r="O21">
            <v>0</v>
          </cell>
          <cell r="Q21">
            <v>0</v>
          </cell>
          <cell r="R21">
            <v>0</v>
          </cell>
          <cell r="S21">
            <v>0</v>
          </cell>
          <cell r="T21">
            <v>0</v>
          </cell>
          <cell r="V21">
            <v>0</v>
          </cell>
          <cell r="X21">
            <v>0</v>
          </cell>
          <cell r="Y21">
            <v>0</v>
          </cell>
          <cell r="AA21">
            <v>0</v>
          </cell>
          <cell r="AC21">
            <v>0</v>
          </cell>
          <cell r="AD21">
            <v>0</v>
          </cell>
          <cell r="AF21">
            <v>0</v>
          </cell>
          <cell r="AH21">
            <v>0</v>
          </cell>
          <cell r="AI21">
            <v>0</v>
          </cell>
          <cell r="AK21">
            <v>0</v>
          </cell>
          <cell r="AL21">
            <v>0</v>
          </cell>
          <cell r="AM21">
            <v>0</v>
          </cell>
          <cell r="AN21">
            <v>0</v>
          </cell>
          <cell r="AP21">
            <v>0</v>
          </cell>
          <cell r="AR21">
            <v>0</v>
          </cell>
          <cell r="AS21">
            <v>0</v>
          </cell>
          <cell r="AU21">
            <v>0</v>
          </cell>
          <cell r="AW21">
            <v>0</v>
          </cell>
          <cell r="AX21">
            <v>0</v>
          </cell>
          <cell r="AZ21">
            <v>0</v>
          </cell>
          <cell r="BB21">
            <v>0</v>
          </cell>
          <cell r="BC21">
            <v>0</v>
          </cell>
          <cell r="BE21">
            <v>0</v>
          </cell>
          <cell r="BG21">
            <v>0</v>
          </cell>
          <cell r="BH21">
            <v>0</v>
          </cell>
          <cell r="BJ21">
            <v>0</v>
          </cell>
          <cell r="BL21">
            <v>0</v>
          </cell>
          <cell r="BM21">
            <v>0</v>
          </cell>
          <cell r="BO21">
            <v>0</v>
          </cell>
          <cell r="BQ21">
            <v>0</v>
          </cell>
          <cell r="BR21">
            <v>0</v>
          </cell>
          <cell r="BT21">
            <v>0</v>
          </cell>
          <cell r="BU21">
            <v>0</v>
          </cell>
          <cell r="BV21">
            <v>0</v>
          </cell>
          <cell r="BW21">
            <v>0</v>
          </cell>
        </row>
        <row r="22">
          <cell r="A22" t="str">
            <v>CUERNAVACA</v>
          </cell>
          <cell r="B22">
            <v>0</v>
          </cell>
          <cell r="D22">
            <v>0</v>
          </cell>
          <cell r="E22">
            <v>0</v>
          </cell>
          <cell r="G22">
            <v>0</v>
          </cell>
          <cell r="I22">
            <v>49.761904761904759</v>
          </cell>
          <cell r="J22">
            <v>0</v>
          </cell>
          <cell r="L22">
            <v>0</v>
          </cell>
          <cell r="N22">
            <v>258.12619047619046</v>
          </cell>
          <cell r="O22">
            <v>0</v>
          </cell>
          <cell r="Q22">
            <v>0</v>
          </cell>
          <cell r="R22">
            <v>0</v>
          </cell>
          <cell r="S22">
            <v>307.88809523809522</v>
          </cell>
          <cell r="T22">
            <v>0</v>
          </cell>
          <cell r="V22">
            <v>1808.83</v>
          </cell>
          <cell r="X22">
            <v>206.50095238095236</v>
          </cell>
          <cell r="Y22">
            <v>0.11416271975860218</v>
          </cell>
          <cell r="AA22">
            <v>3717.68</v>
          </cell>
          <cell r="AC22">
            <v>206.50095238095236</v>
          </cell>
          <cell r="AD22">
            <v>5.5545650077723843E-2</v>
          </cell>
          <cell r="AF22">
            <v>5842.05</v>
          </cell>
          <cell r="AH22">
            <v>258.12619047619046</v>
          </cell>
          <cell r="AI22">
            <v>4.4184180292224554E-2</v>
          </cell>
          <cell r="AK22">
            <v>11368.56</v>
          </cell>
          <cell r="AL22">
            <v>0</v>
          </cell>
          <cell r="AM22">
            <v>671.12809523809517</v>
          </cell>
          <cell r="AN22">
            <v>5.9033694261902581E-2</v>
          </cell>
          <cell r="AP22">
            <v>4854.92</v>
          </cell>
          <cell r="AR22">
            <v>206.50095238095236</v>
          </cell>
          <cell r="AS22">
            <v>4.2534367689056121E-2</v>
          </cell>
          <cell r="AU22">
            <v>3717.68</v>
          </cell>
          <cell r="AW22">
            <v>206.50095238095236</v>
          </cell>
          <cell r="AX22">
            <v>5.5545650077723843E-2</v>
          </cell>
          <cell r="AZ22">
            <v>3717.68</v>
          </cell>
          <cell r="BB22">
            <v>206.50095238095236</v>
          </cell>
          <cell r="BC22">
            <v>5.5545650077723843E-2</v>
          </cell>
          <cell r="BE22">
            <v>3717.68</v>
          </cell>
          <cell r="BG22">
            <v>206.50095238095236</v>
          </cell>
          <cell r="BH22">
            <v>5.5545650077723843E-2</v>
          </cell>
          <cell r="BJ22">
            <v>3717.68</v>
          </cell>
          <cell r="BL22">
            <v>206.50095238095236</v>
          </cell>
          <cell r="BM22">
            <v>5.5545650077723843E-2</v>
          </cell>
          <cell r="BO22">
            <v>3717.68</v>
          </cell>
          <cell r="BQ22">
            <v>206.50095238095236</v>
          </cell>
          <cell r="BR22">
            <v>5.5545650077723843E-2</v>
          </cell>
          <cell r="BT22">
            <v>11368.56</v>
          </cell>
          <cell r="BU22">
            <v>0</v>
          </cell>
          <cell r="BV22">
            <v>979.01619047619033</v>
          </cell>
          <cell r="BW22">
            <v>8.6116112372735892E-2</v>
          </cell>
        </row>
        <row r="23">
          <cell r="A23" t="str">
            <v>MIXCOAC</v>
          </cell>
          <cell r="Q23">
            <v>0</v>
          </cell>
          <cell r="R23">
            <v>0</v>
          </cell>
          <cell r="S23">
            <v>0</v>
          </cell>
          <cell r="T23">
            <v>0</v>
          </cell>
          <cell r="AK23">
            <v>0</v>
          </cell>
          <cell r="AL23">
            <v>0</v>
          </cell>
          <cell r="AM23">
            <v>0</v>
          </cell>
          <cell r="AN23">
            <v>0</v>
          </cell>
          <cell r="AP23">
            <v>0</v>
          </cell>
          <cell r="AR23">
            <v>43.142857142857139</v>
          </cell>
          <cell r="AS23">
            <v>0</v>
          </cell>
          <cell r="BT23">
            <v>0</v>
          </cell>
          <cell r="BU23">
            <v>0</v>
          </cell>
          <cell r="BV23">
            <v>0</v>
          </cell>
          <cell r="BW23">
            <v>0</v>
          </cell>
        </row>
        <row r="25">
          <cell r="A25" t="str">
            <v>URUGUAY</v>
          </cell>
          <cell r="BT25">
            <v>0</v>
          </cell>
          <cell r="BU25">
            <v>0</v>
          </cell>
          <cell r="BV25">
            <v>0</v>
          </cell>
        </row>
        <row r="26">
          <cell r="BT26">
            <v>0</v>
          </cell>
          <cell r="BU26">
            <v>0</v>
          </cell>
          <cell r="BV26">
            <v>0</v>
          </cell>
        </row>
        <row r="27">
          <cell r="A27" t="str">
            <v>DC MEXICO</v>
          </cell>
          <cell r="B27">
            <v>7954.62</v>
          </cell>
          <cell r="D27">
            <v>497.96989075999994</v>
          </cell>
          <cell r="E27">
            <v>6.2601342460104945E-2</v>
          </cell>
          <cell r="G27">
            <v>8704.7999999999993</v>
          </cell>
          <cell r="I27">
            <v>497.96989075999994</v>
          </cell>
          <cell r="J27">
            <v>5.7206356350519252E-2</v>
          </cell>
          <cell r="L27">
            <v>12245</v>
          </cell>
          <cell r="N27">
            <v>497.96989075999994</v>
          </cell>
          <cell r="O27">
            <v>4.0667202185381786E-2</v>
          </cell>
          <cell r="Q27">
            <v>28904.42</v>
          </cell>
          <cell r="R27">
            <v>0</v>
          </cell>
          <cell r="S27">
            <v>1493.9096722799998</v>
          </cell>
          <cell r="T27">
            <v>5.1684471519580735E-2</v>
          </cell>
          <cell r="V27">
            <v>7569.26</v>
          </cell>
          <cell r="X27">
            <v>497.96989075999994</v>
          </cell>
          <cell r="Y27">
            <v>6.578845101898996E-2</v>
          </cell>
          <cell r="AA27">
            <v>8750.0300000000007</v>
          </cell>
          <cell r="AC27">
            <v>497.96989075999994</v>
          </cell>
          <cell r="AD27">
            <v>5.6910649536058726E-2</v>
          </cell>
          <cell r="AF27">
            <v>11506.99</v>
          </cell>
          <cell r="AH27">
            <v>497.96989075999994</v>
          </cell>
          <cell r="AI27">
            <v>4.3275425698640561E-2</v>
          </cell>
          <cell r="AK27">
            <v>27826.28</v>
          </cell>
          <cell r="AL27">
            <v>0</v>
          </cell>
          <cell r="AM27">
            <v>1493.9096722799998</v>
          </cell>
          <cell r="AN27">
            <v>5.3687006393955634E-2</v>
          </cell>
          <cell r="AP27">
            <v>9508.9</v>
          </cell>
          <cell r="AR27">
            <v>497.96989075999994</v>
          </cell>
          <cell r="AS27">
            <v>5.2368821920516562E-2</v>
          </cell>
          <cell r="AU27">
            <v>8750.0300000000007</v>
          </cell>
          <cell r="AW27">
            <v>497.96989075999994</v>
          </cell>
          <cell r="AX27">
            <v>5.6910649536058726E-2</v>
          </cell>
          <cell r="AZ27">
            <v>8750.0300000000007</v>
          </cell>
          <cell r="BB27">
            <v>497.96989075999994</v>
          </cell>
          <cell r="BC27">
            <v>5.6910649536058726E-2</v>
          </cell>
          <cell r="BE27">
            <v>8750.0300000000007</v>
          </cell>
          <cell r="BG27">
            <v>497.96989075999994</v>
          </cell>
          <cell r="BH27">
            <v>5.6910649536058726E-2</v>
          </cell>
          <cell r="BJ27">
            <v>8750.0300000000007</v>
          </cell>
          <cell r="BL27">
            <v>497.96989075999994</v>
          </cell>
          <cell r="BM27">
            <v>5.6910649536058726E-2</v>
          </cell>
          <cell r="BO27">
            <v>8750.0300000000007</v>
          </cell>
          <cell r="BQ27">
            <v>497.96989075999994</v>
          </cell>
          <cell r="BR27">
            <v>5.6910649536058726E-2</v>
          </cell>
          <cell r="BT27">
            <v>56730.7</v>
          </cell>
          <cell r="BU27">
            <v>0</v>
          </cell>
          <cell r="BV27">
            <v>2987.8193445599995</v>
          </cell>
          <cell r="BW27">
            <v>5.2666710344839739E-2</v>
          </cell>
        </row>
        <row r="29">
          <cell r="A29" t="str">
            <v>TELEMARKETING</v>
          </cell>
        </row>
        <row r="30">
          <cell r="A30" t="str">
            <v xml:space="preserve">      SUBTOTAL:</v>
          </cell>
          <cell r="B30">
            <v>63055.010000000009</v>
          </cell>
          <cell r="D30">
            <v>3021.3117393335997</v>
          </cell>
          <cell r="E30">
            <v>4.7915490606275368E-2</v>
          </cell>
          <cell r="G30">
            <v>62305.89</v>
          </cell>
          <cell r="I30">
            <v>3071.0736440955043</v>
          </cell>
          <cell r="J30">
            <v>4.9290262029729519E-2</v>
          </cell>
          <cell r="L30">
            <v>80434.62</v>
          </cell>
          <cell r="N30">
            <v>3366.3545150797904</v>
          </cell>
          <cell r="O30">
            <v>4.1852059661372065E-2</v>
          </cell>
          <cell r="Q30">
            <v>205795.52000000002</v>
          </cell>
          <cell r="S30">
            <v>9458.7398985088948</v>
          </cell>
          <cell r="T30">
            <v>4.5961835799481418E-2</v>
          </cell>
          <cell r="V30">
            <v>54798.090000000011</v>
          </cell>
          <cell r="X30">
            <v>3227.8126917145519</v>
          </cell>
          <cell r="Y30">
            <v>5.8903744486615339E-2</v>
          </cell>
          <cell r="AA30">
            <v>62042.13</v>
          </cell>
          <cell r="AC30">
            <v>3227.8126917145519</v>
          </cell>
          <cell r="AD30">
            <v>5.2026142424745118E-2</v>
          </cell>
          <cell r="AF30">
            <v>85928.960000000006</v>
          </cell>
          <cell r="AH30">
            <v>3366.3545150797904</v>
          </cell>
          <cell r="AI30">
            <v>3.9176018365400793E-2</v>
          </cell>
          <cell r="AK30">
            <v>202769.18</v>
          </cell>
          <cell r="AM30">
            <v>9821.9798985088946</v>
          </cell>
          <cell r="AN30">
            <v>4.8439214966046099E-2</v>
          </cell>
          <cell r="AP30">
            <v>70348.079999999987</v>
          </cell>
          <cell r="AR30">
            <v>3323.2055488574092</v>
          </cell>
          <cell r="AS30">
            <v>4.7239463377783869E-2</v>
          </cell>
          <cell r="AU30">
            <v>62042.13</v>
          </cell>
          <cell r="AW30">
            <v>3227.8126917145519</v>
          </cell>
          <cell r="AX30">
            <v>5.2026142424745118E-2</v>
          </cell>
          <cell r="AZ30">
            <v>62042.13</v>
          </cell>
          <cell r="BB30">
            <v>3227.8126917145519</v>
          </cell>
          <cell r="BC30">
            <v>5.2026142424745118E-2</v>
          </cell>
          <cell r="BE30">
            <v>62042.13</v>
          </cell>
          <cell r="BG30">
            <v>3227.8126917145519</v>
          </cell>
          <cell r="BH30">
            <v>5.2026142424745118E-2</v>
          </cell>
          <cell r="BJ30">
            <v>62042.13</v>
          </cell>
          <cell r="BL30">
            <v>3227.8126917145519</v>
          </cell>
          <cell r="BM30">
            <v>5.2026142424745118E-2</v>
          </cell>
          <cell r="BO30">
            <v>62042.13</v>
          </cell>
          <cell r="BQ30">
            <v>3227.8126917145519</v>
          </cell>
          <cell r="BR30">
            <v>5.2026142424745118E-2</v>
          </cell>
          <cell r="BT30">
            <v>408564.70000000007</v>
          </cell>
          <cell r="BV30">
            <v>19280.719797017788</v>
          </cell>
          <cell r="BW30">
            <v>4.7191350101998007E-2</v>
          </cell>
        </row>
        <row r="32">
          <cell r="A32" t="str">
            <v>GUADALAJARA STORES</v>
          </cell>
        </row>
        <row r="33">
          <cell r="A33" t="str">
            <v>INDEPENDENCIA</v>
          </cell>
          <cell r="B33">
            <v>5073.76</v>
          </cell>
          <cell r="D33">
            <v>301.70058161999998</v>
          </cell>
          <cell r="E33">
            <v>5.9462919337926898E-2</v>
          </cell>
          <cell r="G33">
            <v>5206.1099999999997</v>
          </cell>
          <cell r="I33">
            <v>301.70058161999998</v>
          </cell>
          <cell r="J33">
            <v>5.7951249900597565E-2</v>
          </cell>
          <cell r="L33">
            <v>6627.69</v>
          </cell>
          <cell r="N33">
            <v>301.70058161999998</v>
          </cell>
          <cell r="O33">
            <v>4.5521227097223921E-2</v>
          </cell>
          <cell r="Q33">
            <v>16907.559999999998</v>
          </cell>
          <cell r="R33">
            <v>0</v>
          </cell>
          <cell r="S33">
            <v>905.10174485999994</v>
          </cell>
          <cell r="T33">
            <v>5.3532369239559112E-2</v>
          </cell>
          <cell r="V33">
            <v>4245.5600000000004</v>
          </cell>
          <cell r="X33">
            <v>301.70058161999998</v>
          </cell>
          <cell r="Y33">
            <v>7.1062611674313866E-2</v>
          </cell>
          <cell r="AA33">
            <v>4426.1400000000003</v>
          </cell>
          <cell r="AC33">
            <v>301.70058161999998</v>
          </cell>
          <cell r="AD33">
            <v>6.8163361669535974E-2</v>
          </cell>
          <cell r="AF33">
            <v>6735.73</v>
          </cell>
          <cell r="AH33">
            <v>301.70058161999998</v>
          </cell>
          <cell r="AI33">
            <v>4.4791074110749687E-2</v>
          </cell>
          <cell r="AK33">
            <v>15407.43</v>
          </cell>
          <cell r="AL33">
            <v>0</v>
          </cell>
          <cell r="AM33">
            <v>905.10174485999994</v>
          </cell>
          <cell r="AN33">
            <v>5.8744498262202065E-2</v>
          </cell>
          <cell r="AP33">
            <v>5340.74</v>
          </cell>
          <cell r="AR33">
            <v>301.70058161999998</v>
          </cell>
          <cell r="AS33">
            <v>5.6490407999640495E-2</v>
          </cell>
          <cell r="AU33">
            <v>4426.1400000000003</v>
          </cell>
          <cell r="AW33">
            <v>301.70058161999998</v>
          </cell>
          <cell r="AX33">
            <v>6.8163361669535974E-2</v>
          </cell>
          <cell r="AZ33">
            <v>4426.1400000000003</v>
          </cell>
          <cell r="BB33">
            <v>301.70058161999998</v>
          </cell>
          <cell r="BC33">
            <v>6.8163361669535974E-2</v>
          </cell>
          <cell r="BE33">
            <v>4426.1400000000003</v>
          </cell>
          <cell r="BG33">
            <v>301.70058161999998</v>
          </cell>
          <cell r="BH33">
            <v>6.8163361669535974E-2</v>
          </cell>
          <cell r="BJ33">
            <v>4426.1400000000003</v>
          </cell>
          <cell r="BL33">
            <v>301.70058161999998</v>
          </cell>
          <cell r="BM33">
            <v>6.8163361669535974E-2</v>
          </cell>
          <cell r="BO33">
            <v>4426.1400000000003</v>
          </cell>
          <cell r="BQ33">
            <v>301.70058161999998</v>
          </cell>
          <cell r="BR33">
            <v>6.8163361669535974E-2</v>
          </cell>
          <cell r="BT33">
            <v>32314.989999999998</v>
          </cell>
          <cell r="BU33">
            <v>0</v>
          </cell>
          <cell r="BV33">
            <v>1810.2034897199999</v>
          </cell>
          <cell r="BW33">
            <v>5.6017454739116429E-2</v>
          </cell>
        </row>
        <row r="34">
          <cell r="A34" t="str">
            <v>LOPEZ MATEOS</v>
          </cell>
          <cell r="B34">
            <v>5952</v>
          </cell>
          <cell r="D34">
            <v>308.37041007999994</v>
          </cell>
          <cell r="E34">
            <v>5.1809544704301068E-2</v>
          </cell>
          <cell r="G34">
            <v>6187.22</v>
          </cell>
          <cell r="I34">
            <v>308.37041007999994</v>
          </cell>
          <cell r="J34">
            <v>4.9839897414347627E-2</v>
          </cell>
          <cell r="L34">
            <v>7409.16</v>
          </cell>
          <cell r="N34">
            <v>308.37041007999994</v>
          </cell>
          <cell r="O34">
            <v>4.1620158031409761E-2</v>
          </cell>
          <cell r="Q34">
            <v>19548.38</v>
          </cell>
          <cell r="R34">
            <v>0</v>
          </cell>
          <cell r="S34">
            <v>925.11123023999983</v>
          </cell>
          <cell r="T34">
            <v>4.7324189024359038E-2</v>
          </cell>
          <cell r="V34">
            <v>4306.3500000000004</v>
          </cell>
          <cell r="X34">
            <v>308.37041007999994</v>
          </cell>
          <cell r="Y34">
            <v>7.1608301712587211E-2</v>
          </cell>
          <cell r="AA34">
            <v>4746.7299999999996</v>
          </cell>
          <cell r="AC34">
            <v>308.37041007999994</v>
          </cell>
          <cell r="AD34">
            <v>6.496480947515447E-2</v>
          </cell>
          <cell r="AF34">
            <v>6565.86</v>
          </cell>
          <cell r="AH34">
            <v>308.37041007999994</v>
          </cell>
          <cell r="AI34">
            <v>4.6965730320171303E-2</v>
          </cell>
          <cell r="AK34">
            <v>15618.94</v>
          </cell>
          <cell r="AL34">
            <v>0</v>
          </cell>
          <cell r="AM34">
            <v>925.11123023999983</v>
          </cell>
          <cell r="AN34">
            <v>5.9230090533672564E-2</v>
          </cell>
          <cell r="AP34">
            <v>5499.89</v>
          </cell>
          <cell r="AR34">
            <v>308.37041007999994</v>
          </cell>
          <cell r="AS34">
            <v>5.6068468656645845E-2</v>
          </cell>
          <cell r="AU34">
            <v>4746.7299999999996</v>
          </cell>
          <cell r="AW34">
            <v>308.37041007999994</v>
          </cell>
          <cell r="AX34">
            <v>6.496480947515447E-2</v>
          </cell>
          <cell r="AZ34">
            <v>4746.7299999999996</v>
          </cell>
          <cell r="BB34">
            <v>308.37041007999994</v>
          </cell>
          <cell r="BC34">
            <v>6.496480947515447E-2</v>
          </cell>
          <cell r="BE34">
            <v>4746.7299999999996</v>
          </cell>
          <cell r="BG34">
            <v>308.37041007999994</v>
          </cell>
          <cell r="BH34">
            <v>6.496480947515447E-2</v>
          </cell>
          <cell r="BJ34">
            <v>4746.7299999999996</v>
          </cell>
          <cell r="BL34">
            <v>308.37041007999994</v>
          </cell>
          <cell r="BM34">
            <v>6.496480947515447E-2</v>
          </cell>
          <cell r="BO34">
            <v>4746.7299999999996</v>
          </cell>
          <cell r="BQ34">
            <v>308.37041007999994</v>
          </cell>
          <cell r="BR34">
            <v>6.496480947515447E-2</v>
          </cell>
          <cell r="BT34">
            <v>35167.32</v>
          </cell>
          <cell r="BU34">
            <v>0</v>
          </cell>
          <cell r="BV34">
            <v>1850.2224604799997</v>
          </cell>
          <cell r="BW34">
            <v>5.2611983525614109E-2</v>
          </cell>
        </row>
        <row r="35">
          <cell r="A35" t="str">
            <v>AMERICAS</v>
          </cell>
          <cell r="B35">
            <v>3931.51</v>
          </cell>
          <cell r="D35">
            <v>187.65002399999997</v>
          </cell>
          <cell r="E35">
            <v>4.7729758794966812E-2</v>
          </cell>
          <cell r="G35">
            <v>3902.66</v>
          </cell>
          <cell r="I35">
            <v>187.65002399999997</v>
          </cell>
          <cell r="J35">
            <v>4.8082595973003024E-2</v>
          </cell>
          <cell r="L35">
            <v>4710.03</v>
          </cell>
          <cell r="N35">
            <v>187.65002399999997</v>
          </cell>
          <cell r="O35">
            <v>3.9840515665505311E-2</v>
          </cell>
          <cell r="Q35">
            <v>12544.2</v>
          </cell>
          <cell r="R35">
            <v>0</v>
          </cell>
          <cell r="S35">
            <v>562.95007199999986</v>
          </cell>
          <cell r="T35">
            <v>4.487731955804275E-2</v>
          </cell>
          <cell r="V35">
            <v>2822.08</v>
          </cell>
          <cell r="X35">
            <v>187.65002399999997</v>
          </cell>
          <cell r="Y35">
            <v>6.6493516838643824E-2</v>
          </cell>
          <cell r="AA35">
            <v>3396.74</v>
          </cell>
          <cell r="AC35">
            <v>187.65002399999997</v>
          </cell>
          <cell r="AD35">
            <v>5.5244152923096847E-2</v>
          </cell>
          <cell r="AF35">
            <v>4642.3999999999996</v>
          </cell>
          <cell r="AH35">
            <v>187.65002399999997</v>
          </cell>
          <cell r="AI35">
            <v>4.0420908150956399E-2</v>
          </cell>
          <cell r="AK35">
            <v>10861.22</v>
          </cell>
          <cell r="AL35">
            <v>0</v>
          </cell>
          <cell r="AM35">
            <v>562.95007199999986</v>
          </cell>
          <cell r="AN35">
            <v>5.1831200546531599E-2</v>
          </cell>
          <cell r="AP35">
            <v>3544.37</v>
          </cell>
          <cell r="AR35">
            <v>187.65002399999997</v>
          </cell>
          <cell r="AS35">
            <v>5.2943125012343516E-2</v>
          </cell>
          <cell r="AU35">
            <v>3396.74</v>
          </cell>
          <cell r="AW35">
            <v>187.65002399999997</v>
          </cell>
          <cell r="AX35">
            <v>5.5244152923096847E-2</v>
          </cell>
          <cell r="AZ35">
            <v>3396.74</v>
          </cell>
          <cell r="BB35">
            <v>187.65002399999997</v>
          </cell>
          <cell r="BC35">
            <v>5.5244152923096847E-2</v>
          </cell>
          <cell r="BE35">
            <v>3396.74</v>
          </cell>
          <cell r="BG35">
            <v>187.65002399999997</v>
          </cell>
          <cell r="BH35">
            <v>5.5244152923096847E-2</v>
          </cell>
          <cell r="BJ35">
            <v>3396.74</v>
          </cell>
          <cell r="BL35">
            <v>187.65002399999997</v>
          </cell>
          <cell r="BM35">
            <v>5.5244152923096847E-2</v>
          </cell>
          <cell r="BO35">
            <v>3396.74</v>
          </cell>
          <cell r="BQ35">
            <v>187.65002399999997</v>
          </cell>
          <cell r="BR35">
            <v>5.5244152923096847E-2</v>
          </cell>
          <cell r="BT35">
            <v>23405.42</v>
          </cell>
          <cell r="BU35">
            <v>0</v>
          </cell>
          <cell r="BV35">
            <v>1125.9001439999997</v>
          </cell>
          <cell r="BW35">
            <v>4.8104248674025067E-2</v>
          </cell>
        </row>
        <row r="36">
          <cell r="A36" t="str">
            <v>LEON</v>
          </cell>
          <cell r="B36">
            <v>3931.51</v>
          </cell>
          <cell r="D36">
            <v>166.88169588</v>
          </cell>
          <cell r="E36">
            <v>4.2447226607588429E-2</v>
          </cell>
          <cell r="G36">
            <v>3902.66</v>
          </cell>
          <cell r="I36">
            <v>166.88169588</v>
          </cell>
          <cell r="J36">
            <v>4.2761013226876025E-2</v>
          </cell>
          <cell r="L36">
            <v>4710.03</v>
          </cell>
          <cell r="N36">
            <v>166.88169588</v>
          </cell>
          <cell r="O36">
            <v>3.5431132260304074E-2</v>
          </cell>
          <cell r="Q36">
            <v>12544.2</v>
          </cell>
          <cell r="R36">
            <v>0</v>
          </cell>
          <cell r="S36">
            <v>500.64508763999999</v>
          </cell>
          <cell r="T36">
            <v>3.9910483541397618E-2</v>
          </cell>
          <cell r="V36">
            <v>3599.77</v>
          </cell>
          <cell r="X36">
            <v>166.88169588</v>
          </cell>
          <cell r="Y36">
            <v>4.6358988457595902E-2</v>
          </cell>
          <cell r="AA36">
            <v>3571.21</v>
          </cell>
          <cell r="AC36">
            <v>166.88169588</v>
          </cell>
          <cell r="AD36">
            <v>4.6729734706164018E-2</v>
          </cell>
          <cell r="AF36">
            <v>4493.96</v>
          </cell>
          <cell r="AH36">
            <v>166.88169588</v>
          </cell>
          <cell r="AI36">
            <v>3.7134664278275727E-2</v>
          </cell>
          <cell r="AK36">
            <v>11664.94</v>
          </cell>
          <cell r="AL36">
            <v>0</v>
          </cell>
          <cell r="AM36">
            <v>500.64508763999999</v>
          </cell>
          <cell r="AN36">
            <v>4.2918788064062047E-2</v>
          </cell>
          <cell r="AP36">
            <v>3326.57</v>
          </cell>
          <cell r="AR36">
            <v>166.88169588</v>
          </cell>
          <cell r="AS36">
            <v>5.0166296178947078E-2</v>
          </cell>
          <cell r="AU36">
            <v>3571.21</v>
          </cell>
          <cell r="AW36">
            <v>166.88169588</v>
          </cell>
          <cell r="AX36">
            <v>4.6729734706164018E-2</v>
          </cell>
          <cell r="AZ36">
            <v>3571.21</v>
          </cell>
          <cell r="BB36">
            <v>166.88169588</v>
          </cell>
          <cell r="BC36">
            <v>4.6729734706164018E-2</v>
          </cell>
          <cell r="BE36">
            <v>3571.21</v>
          </cell>
          <cell r="BG36">
            <v>166.88169588</v>
          </cell>
          <cell r="BH36">
            <v>4.6729734706164018E-2</v>
          </cell>
          <cell r="BJ36">
            <v>3571.21</v>
          </cell>
          <cell r="BL36">
            <v>166.88169588</v>
          </cell>
          <cell r="BM36">
            <v>4.6729734706164018E-2</v>
          </cell>
          <cell r="BO36">
            <v>3571.21</v>
          </cell>
          <cell r="BQ36">
            <v>166.88169588</v>
          </cell>
          <cell r="BR36">
            <v>4.6729734706164018E-2</v>
          </cell>
          <cell r="BT36">
            <v>24209.14</v>
          </cell>
          <cell r="BU36">
            <v>0</v>
          </cell>
          <cell r="BV36">
            <v>1001.29017528</v>
          </cell>
          <cell r="BW36">
            <v>4.1360005984516592E-2</v>
          </cell>
        </row>
        <row r="37">
          <cell r="A37" t="str">
            <v>CORDILLERAS</v>
          </cell>
          <cell r="B37">
            <v>3931.51</v>
          </cell>
          <cell r="D37">
            <v>208.53507402000002</v>
          </cell>
          <cell r="E37">
            <v>5.3041979804197371E-2</v>
          </cell>
          <cell r="G37">
            <v>3902.66</v>
          </cell>
          <cell r="I37">
            <v>208.53507402000002</v>
          </cell>
          <cell r="J37">
            <v>5.343408701244793E-2</v>
          </cell>
          <cell r="L37">
            <v>4710.03</v>
          </cell>
          <cell r="N37">
            <v>208.53507402000002</v>
          </cell>
          <cell r="O37">
            <v>4.4274680632607442E-2</v>
          </cell>
          <cell r="Q37">
            <v>12544.2</v>
          </cell>
          <cell r="R37">
            <v>0</v>
          </cell>
          <cell r="S37">
            <v>625.60522206000007</v>
          </cell>
          <cell r="T37">
            <v>4.9872070124838574E-2</v>
          </cell>
          <cell r="V37">
            <v>2822.08</v>
          </cell>
          <cell r="X37">
            <v>208.53507402000002</v>
          </cell>
          <cell r="Y37">
            <v>7.3894104355652579E-2</v>
          </cell>
          <cell r="AA37">
            <v>3396.74</v>
          </cell>
          <cell r="AC37">
            <v>208.53507402000002</v>
          </cell>
          <cell r="AD37">
            <v>6.1392710074954233E-2</v>
          </cell>
          <cell r="AF37">
            <v>4642.3999999999996</v>
          </cell>
          <cell r="AH37">
            <v>208.53507402000002</v>
          </cell>
          <cell r="AI37">
            <v>4.4919669571773228E-2</v>
          </cell>
          <cell r="AK37">
            <v>10861.22</v>
          </cell>
          <cell r="AL37">
            <v>0</v>
          </cell>
          <cell r="AM37">
            <v>625.60522206000007</v>
          </cell>
          <cell r="AN37">
            <v>5.7599903331301654E-2</v>
          </cell>
          <cell r="AP37">
            <v>3544.37</v>
          </cell>
          <cell r="AR37">
            <v>208.53507402000002</v>
          </cell>
          <cell r="AS37">
            <v>5.8835582633867241E-2</v>
          </cell>
          <cell r="AU37">
            <v>3396.74</v>
          </cell>
          <cell r="AW37">
            <v>208.53507402000002</v>
          </cell>
          <cell r="AX37">
            <v>6.1392710074954233E-2</v>
          </cell>
          <cell r="AZ37">
            <v>3396.74</v>
          </cell>
          <cell r="BB37">
            <v>208.53507402000002</v>
          </cell>
          <cell r="BC37">
            <v>6.1392710074954233E-2</v>
          </cell>
          <cell r="BE37">
            <v>3396.74</v>
          </cell>
          <cell r="BG37">
            <v>208.53507402000002</v>
          </cell>
          <cell r="BH37">
            <v>6.1392710074954233E-2</v>
          </cell>
          <cell r="BJ37">
            <v>3396.74</v>
          </cell>
          <cell r="BL37">
            <v>208.53507402000002</v>
          </cell>
          <cell r="BM37">
            <v>6.1392710074954233E-2</v>
          </cell>
          <cell r="BO37">
            <v>3396.74</v>
          </cell>
          <cell r="BQ37">
            <v>208.53507402000002</v>
          </cell>
          <cell r="BR37">
            <v>6.1392710074954233E-2</v>
          </cell>
          <cell r="BT37">
            <v>23405.42</v>
          </cell>
          <cell r="BU37">
            <v>0</v>
          </cell>
          <cell r="BV37">
            <v>1251.2104441200001</v>
          </cell>
          <cell r="BW37">
            <v>5.3458149613209258E-2</v>
          </cell>
        </row>
        <row r="38">
          <cell r="A38" t="str">
            <v>AGUASCALIENTES</v>
          </cell>
          <cell r="B38">
            <v>3085.68</v>
          </cell>
          <cell r="D38">
            <v>171.12236039999996</v>
          </cell>
          <cell r="E38">
            <v>5.5456936688185417E-2</v>
          </cell>
          <cell r="G38">
            <v>3364.32</v>
          </cell>
          <cell r="I38">
            <v>171.12236039999996</v>
          </cell>
          <cell r="J38">
            <v>5.086387751462404E-2</v>
          </cell>
          <cell r="L38">
            <v>3805.33</v>
          </cell>
          <cell r="N38">
            <v>171.12236039999996</v>
          </cell>
          <cell r="O38">
            <v>4.4969124990473876E-2</v>
          </cell>
          <cell r="Q38">
            <v>10255.33</v>
          </cell>
          <cell r="R38">
            <v>0</v>
          </cell>
          <cell r="S38">
            <v>513.36708119999992</v>
          </cell>
          <cell r="T38">
            <v>5.0058562835130604E-2</v>
          </cell>
          <cell r="V38">
            <v>2450.5700000000002</v>
          </cell>
          <cell r="X38">
            <v>171.12236039999996</v>
          </cell>
          <cell r="Y38">
            <v>6.9829615313988153E-2</v>
          </cell>
          <cell r="AA38">
            <v>2503.0500000000002</v>
          </cell>
          <cell r="AC38">
            <v>171.12236039999996</v>
          </cell>
          <cell r="AD38">
            <v>6.8365538203391849E-2</v>
          </cell>
          <cell r="AF38">
            <v>3375.7</v>
          </cell>
          <cell r="AH38">
            <v>171.12236039999996</v>
          </cell>
          <cell r="AI38">
            <v>5.0692407619160461E-2</v>
          </cell>
          <cell r="AK38">
            <v>8329.32</v>
          </cell>
          <cell r="AL38">
            <v>0</v>
          </cell>
          <cell r="AM38">
            <v>513.36708119999992</v>
          </cell>
          <cell r="AN38">
            <v>6.1633732549595879E-2</v>
          </cell>
          <cell r="AP38">
            <v>2697.85</v>
          </cell>
          <cell r="AR38">
            <v>171.12236039999996</v>
          </cell>
          <cell r="AS38">
            <v>6.3429160405508084E-2</v>
          </cell>
          <cell r="AU38">
            <v>2503.0500000000002</v>
          </cell>
          <cell r="AW38">
            <v>171.12236039999996</v>
          </cell>
          <cell r="AX38">
            <v>6.8365538203391849E-2</v>
          </cell>
          <cell r="AZ38">
            <v>2503.0500000000002</v>
          </cell>
          <cell r="BB38">
            <v>171.12236039999996</v>
          </cell>
          <cell r="BC38">
            <v>6.8365538203391849E-2</v>
          </cell>
          <cell r="BE38">
            <v>2503.0500000000002</v>
          </cell>
          <cell r="BG38">
            <v>171.12236039999996</v>
          </cell>
          <cell r="BH38">
            <v>6.8365538203391849E-2</v>
          </cell>
          <cell r="BJ38">
            <v>2503.0500000000002</v>
          </cell>
          <cell r="BL38">
            <v>171.12236039999996</v>
          </cell>
          <cell r="BM38">
            <v>6.8365538203391849E-2</v>
          </cell>
          <cell r="BO38">
            <v>2503.0500000000002</v>
          </cell>
          <cell r="BQ38">
            <v>171.12236039999996</v>
          </cell>
          <cell r="BR38">
            <v>6.8365538203391849E-2</v>
          </cell>
          <cell r="BT38">
            <v>18584.650000000001</v>
          </cell>
          <cell r="BU38">
            <v>0</v>
          </cell>
          <cell r="BV38">
            <v>1026.7341623999998</v>
          </cell>
          <cell r="BW38">
            <v>5.524635451299862E-2</v>
          </cell>
        </row>
        <row r="39">
          <cell r="A39" t="str">
            <v>MORELIA</v>
          </cell>
          <cell r="B39">
            <v>3085.68</v>
          </cell>
          <cell r="D39">
            <v>171.01971633999997</v>
          </cell>
          <cell r="E39">
            <v>5.5423672039874514E-2</v>
          </cell>
          <cell r="G39">
            <v>3364.32</v>
          </cell>
          <cell r="I39">
            <v>162.87592032380948</v>
          </cell>
          <cell r="J39">
            <v>4.8412731346545355E-2</v>
          </cell>
          <cell r="L39">
            <v>3805.33</v>
          </cell>
          <cell r="N39">
            <v>203.59490040476186</v>
          </cell>
          <cell r="O39">
            <v>5.3502560988077742E-2</v>
          </cell>
          <cell r="Q39">
            <v>10255.33</v>
          </cell>
          <cell r="R39">
            <v>0</v>
          </cell>
          <cell r="S39">
            <v>537.49053706857126</v>
          </cell>
          <cell r="T39">
            <v>5.2410847536702498E-2</v>
          </cell>
          <cell r="V39">
            <v>2450.5700000000002</v>
          </cell>
          <cell r="X39">
            <v>162.87592032380948</v>
          </cell>
          <cell r="Y39">
            <v>6.6464504308715713E-2</v>
          </cell>
          <cell r="AA39">
            <v>2503.0500000000002</v>
          </cell>
          <cell r="AC39">
            <v>162.87592032380948</v>
          </cell>
          <cell r="AD39">
            <v>6.5070981532054678E-2</v>
          </cell>
          <cell r="AF39">
            <v>3375.7</v>
          </cell>
          <cell r="AH39">
            <v>203.59490040476186</v>
          </cell>
          <cell r="AI39">
            <v>6.0311905798726743E-2</v>
          </cell>
          <cell r="AK39">
            <v>8329.32</v>
          </cell>
          <cell r="AL39">
            <v>0</v>
          </cell>
          <cell r="AM39">
            <v>529.34674105238082</v>
          </cell>
          <cell r="AN39">
            <v>6.3552215673353993E-2</v>
          </cell>
          <cell r="AP39">
            <v>2697.81</v>
          </cell>
          <cell r="AR39">
            <v>162.87592032380948</v>
          </cell>
          <cell r="AS39">
            <v>6.0373384457693274E-2</v>
          </cell>
          <cell r="AU39">
            <v>2503.0500000000002</v>
          </cell>
          <cell r="AW39">
            <v>162.87592032380948</v>
          </cell>
          <cell r="AX39">
            <v>6.5070981532054678E-2</v>
          </cell>
          <cell r="AZ39">
            <v>2503.0500000000002</v>
          </cell>
          <cell r="BB39">
            <v>162.87592032380948</v>
          </cell>
          <cell r="BC39">
            <v>6.5070981532054678E-2</v>
          </cell>
          <cell r="BE39">
            <v>2503.0500000000002</v>
          </cell>
          <cell r="BG39">
            <v>162.87592032380948</v>
          </cell>
          <cell r="BH39">
            <v>6.5070981532054678E-2</v>
          </cell>
          <cell r="BJ39">
            <v>2503.0500000000002</v>
          </cell>
          <cell r="BL39">
            <v>162.87592032380948</v>
          </cell>
          <cell r="BM39">
            <v>6.5070981532054678E-2</v>
          </cell>
          <cell r="BO39">
            <v>2503.0500000000002</v>
          </cell>
          <cell r="BQ39">
            <v>162.87592032380948</v>
          </cell>
          <cell r="BR39">
            <v>6.5070981532054678E-2</v>
          </cell>
          <cell r="BT39">
            <v>18584.650000000001</v>
          </cell>
          <cell r="BU39">
            <v>0</v>
          </cell>
          <cell r="BV39">
            <v>1066.8372781209521</v>
          </cell>
          <cell r="BW39">
            <v>5.7404216819846053E-2</v>
          </cell>
        </row>
        <row r="40">
          <cell r="A40" t="str">
            <v xml:space="preserve">      SUBTOTAL:</v>
          </cell>
          <cell r="B40">
            <v>28991.65</v>
          </cell>
          <cell r="D40">
            <v>1515.2798623399999</v>
          </cell>
          <cell r="E40">
            <v>5.2266078761988362E-2</v>
          </cell>
          <cell r="G40">
            <v>29829.95</v>
          </cell>
          <cell r="I40">
            <v>1507.1360663238092</v>
          </cell>
          <cell r="J40">
            <v>5.0524257208738509E-2</v>
          </cell>
          <cell r="L40">
            <v>35777.599999999999</v>
          </cell>
          <cell r="N40">
            <v>1547.8550464047617</v>
          </cell>
          <cell r="O40">
            <v>4.3263244219980145E-2</v>
          </cell>
          <cell r="Q40">
            <v>94599.2</v>
          </cell>
          <cell r="S40">
            <v>4570.2709750685708</v>
          </cell>
          <cell r="T40">
            <v>4.8311941063651394E-2</v>
          </cell>
          <cell r="V40">
            <v>22696.98</v>
          </cell>
          <cell r="X40">
            <v>1507.1360663238092</v>
          </cell>
          <cell r="Y40">
            <v>6.6402493473748894E-2</v>
          </cell>
          <cell r="AA40">
            <v>24543.659999999996</v>
          </cell>
          <cell r="AC40">
            <v>1507.1360663238092</v>
          </cell>
          <cell r="AD40">
            <v>6.1406329224076989E-2</v>
          </cell>
          <cell r="AF40">
            <v>33831.75</v>
          </cell>
          <cell r="AH40">
            <v>1547.8550464047617</v>
          </cell>
          <cell r="AI40">
            <v>4.5751551321015368E-2</v>
          </cell>
          <cell r="AK40">
            <v>81072.390000000014</v>
          </cell>
          <cell r="AM40">
            <v>4562.1271790523806</v>
          </cell>
          <cell r="AN40">
            <v>5.6272267032615911E-2</v>
          </cell>
          <cell r="AP40">
            <v>26651.599999999999</v>
          </cell>
          <cell r="AR40">
            <v>1507.1360663238092</v>
          </cell>
          <cell r="AS40">
            <v>5.6549552984579136E-2</v>
          </cell>
          <cell r="AU40">
            <v>24543.659999999996</v>
          </cell>
          <cell r="AW40">
            <v>1507.1360663238092</v>
          </cell>
          <cell r="AX40">
            <v>6.1406329224076989E-2</v>
          </cell>
          <cell r="AZ40">
            <v>24543.659999999996</v>
          </cell>
          <cell r="BB40">
            <v>1507.1360663238092</v>
          </cell>
          <cell r="BC40">
            <v>6.1406329224076989E-2</v>
          </cell>
          <cell r="BE40">
            <v>24543.659999999996</v>
          </cell>
          <cell r="BG40">
            <v>1507.1360663238092</v>
          </cell>
          <cell r="BH40">
            <v>6.1406329224076989E-2</v>
          </cell>
          <cell r="BJ40">
            <v>24543.659999999996</v>
          </cell>
          <cell r="BL40">
            <v>1507.1360663238092</v>
          </cell>
          <cell r="BM40">
            <v>6.1406329224076989E-2</v>
          </cell>
          <cell r="BO40">
            <v>24543.659999999996</v>
          </cell>
          <cell r="BQ40">
            <v>1507.1360663238092</v>
          </cell>
          <cell r="BR40">
            <v>6.1406329224076989E-2</v>
          </cell>
          <cell r="BT40">
            <v>175671.58999999997</v>
          </cell>
          <cell r="BU40">
            <v>0</v>
          </cell>
          <cell r="BV40">
            <v>9132.3981541209523</v>
          </cell>
          <cell r="BW40">
            <v>5.1985629287700723E-2</v>
          </cell>
        </row>
        <row r="42">
          <cell r="A42" t="str">
            <v>MONTERREY STORES</v>
          </cell>
        </row>
        <row r="43">
          <cell r="A43" t="str">
            <v>CASA LA DAGA</v>
          </cell>
          <cell r="B43">
            <v>0</v>
          </cell>
          <cell r="D43">
            <v>0</v>
          </cell>
          <cell r="E43">
            <v>0</v>
          </cell>
          <cell r="G43">
            <v>0</v>
          </cell>
          <cell r="I43">
            <v>0</v>
          </cell>
          <cell r="J43">
            <v>0</v>
          </cell>
          <cell r="L43">
            <v>0</v>
          </cell>
          <cell r="N43">
            <v>0</v>
          </cell>
          <cell r="O43">
            <v>0</v>
          </cell>
          <cell r="Q43">
            <v>0</v>
          </cell>
          <cell r="R43">
            <v>0</v>
          </cell>
          <cell r="S43">
            <v>0</v>
          </cell>
          <cell r="T43">
            <v>0</v>
          </cell>
          <cell r="V43">
            <v>0</v>
          </cell>
          <cell r="X43">
            <v>0</v>
          </cell>
          <cell r="Y43">
            <v>0</v>
          </cell>
          <cell r="AA43">
            <v>0</v>
          </cell>
          <cell r="AC43">
            <v>0</v>
          </cell>
          <cell r="AD43">
            <v>0</v>
          </cell>
          <cell r="AF43">
            <v>0</v>
          </cell>
          <cell r="AH43">
            <v>0</v>
          </cell>
          <cell r="AI43">
            <v>0</v>
          </cell>
          <cell r="AK43">
            <v>0</v>
          </cell>
          <cell r="AL43">
            <v>0</v>
          </cell>
          <cell r="AM43">
            <v>0</v>
          </cell>
          <cell r="AN43">
            <v>0</v>
          </cell>
          <cell r="AP43">
            <v>0</v>
          </cell>
          <cell r="AR43">
            <v>0</v>
          </cell>
          <cell r="AS43">
            <v>0</v>
          </cell>
          <cell r="AU43">
            <v>0</v>
          </cell>
          <cell r="AW43">
            <v>0</v>
          </cell>
          <cell r="AX43">
            <v>0</v>
          </cell>
          <cell r="AZ43">
            <v>0</v>
          </cell>
          <cell r="BB43">
            <v>0</v>
          </cell>
          <cell r="BC43">
            <v>0</v>
          </cell>
          <cell r="BE43">
            <v>0</v>
          </cell>
          <cell r="BG43">
            <v>0</v>
          </cell>
          <cell r="BH43">
            <v>0</v>
          </cell>
          <cell r="BJ43">
            <v>0</v>
          </cell>
          <cell r="BL43">
            <v>0</v>
          </cell>
          <cell r="BM43">
            <v>0</v>
          </cell>
          <cell r="BO43">
            <v>0</v>
          </cell>
          <cell r="BQ43">
            <v>0</v>
          </cell>
          <cell r="BR43">
            <v>0</v>
          </cell>
          <cell r="BT43">
            <v>0</v>
          </cell>
          <cell r="BU43">
            <v>0</v>
          </cell>
          <cell r="BV43">
            <v>0</v>
          </cell>
          <cell r="BW43">
            <v>0</v>
          </cell>
        </row>
        <row r="44">
          <cell r="A44" t="str">
            <v>GARZASADA</v>
          </cell>
          <cell r="B44">
            <v>3085.68</v>
          </cell>
          <cell r="D44">
            <v>197.73559719999997</v>
          </cell>
          <cell r="E44">
            <v>6.4081692592880657E-2</v>
          </cell>
          <cell r="G44">
            <v>3364.32</v>
          </cell>
          <cell r="I44">
            <v>197.73559719999997</v>
          </cell>
          <cell r="J44">
            <v>5.8774313145004031E-2</v>
          </cell>
          <cell r="L44">
            <v>3805.33</v>
          </cell>
          <cell r="N44">
            <v>197.73559719999997</v>
          </cell>
          <cell r="O44">
            <v>5.1962798811141207E-2</v>
          </cell>
          <cell r="Q44">
            <v>10255.33</v>
          </cell>
          <cell r="R44">
            <v>0</v>
          </cell>
          <cell r="S44">
            <v>593.20679159999986</v>
          </cell>
          <cell r="T44">
            <v>5.784375457445054E-2</v>
          </cell>
          <cell r="V44">
            <v>2450.5700000000002</v>
          </cell>
          <cell r="X44">
            <v>197.73559719999997</v>
          </cell>
          <cell r="Y44">
            <v>8.0689634329972199E-2</v>
          </cell>
          <cell r="AA44">
            <v>2503.0500000000002</v>
          </cell>
          <cell r="AC44">
            <v>197.73559719999997</v>
          </cell>
          <cell r="AD44">
            <v>7.8997861488983426E-2</v>
          </cell>
          <cell r="AF44">
            <v>3375.7</v>
          </cell>
          <cell r="AH44">
            <v>197.73559719999997</v>
          </cell>
          <cell r="AI44">
            <v>5.8576175963503861E-2</v>
          </cell>
          <cell r="AK44">
            <v>8329.32</v>
          </cell>
          <cell r="AL44">
            <v>0</v>
          </cell>
          <cell r="AM44">
            <v>593.20679159999986</v>
          </cell>
          <cell r="AN44">
            <v>7.12191141173589E-2</v>
          </cell>
          <cell r="AP44">
            <v>2697.85</v>
          </cell>
          <cell r="AR44">
            <v>197.73559719999997</v>
          </cell>
          <cell r="AS44">
            <v>7.3293769927905553E-2</v>
          </cell>
          <cell r="AU44">
            <v>2503.0500000000002</v>
          </cell>
          <cell r="AW44">
            <v>197.73559719999997</v>
          </cell>
          <cell r="AX44">
            <v>7.8997861488983426E-2</v>
          </cell>
          <cell r="AZ44">
            <v>2503.0500000000002</v>
          </cell>
          <cell r="BB44">
            <v>197.73559719999997</v>
          </cell>
          <cell r="BC44">
            <v>7.8997861488983426E-2</v>
          </cell>
          <cell r="BE44">
            <v>2503.0500000000002</v>
          </cell>
          <cell r="BG44">
            <v>197.73559719999997</v>
          </cell>
          <cell r="BH44">
            <v>7.8997861488983426E-2</v>
          </cell>
          <cell r="BJ44">
            <v>2503.0500000000002</v>
          </cell>
          <cell r="BL44">
            <v>197.73559719999997</v>
          </cell>
          <cell r="BM44">
            <v>7.8997861488983426E-2</v>
          </cell>
          <cell r="BO44">
            <v>2503.0500000000002</v>
          </cell>
          <cell r="BQ44">
            <v>197.73559719999997</v>
          </cell>
          <cell r="BR44">
            <v>7.8997861488983426E-2</v>
          </cell>
          <cell r="BT44">
            <v>18584.650000000001</v>
          </cell>
          <cell r="BU44">
            <v>0</v>
          </cell>
          <cell r="BV44">
            <v>1186.4135831999997</v>
          </cell>
          <cell r="BW44">
            <v>6.3838360324246071E-2</v>
          </cell>
        </row>
        <row r="45">
          <cell r="A45" t="str">
            <v>CAMPESTRE</v>
          </cell>
          <cell r="B45">
            <v>2757.46</v>
          </cell>
          <cell r="D45">
            <v>158.78614540000001</v>
          </cell>
          <cell r="E45">
            <v>5.7584206262284859E-2</v>
          </cell>
          <cell r="G45">
            <v>2881.44</v>
          </cell>
          <cell r="I45">
            <v>158.78614540000001</v>
          </cell>
          <cell r="J45">
            <v>5.5106525001388199E-2</v>
          </cell>
          <cell r="L45">
            <v>3545.4</v>
          </cell>
          <cell r="N45">
            <v>158.78614540000001</v>
          </cell>
          <cell r="O45">
            <v>4.4786524905511368E-2</v>
          </cell>
          <cell r="Q45">
            <v>9184.2999999999993</v>
          </cell>
          <cell r="R45">
            <v>0</v>
          </cell>
          <cell r="S45">
            <v>476.35843620000003</v>
          </cell>
          <cell r="T45">
            <v>5.1866602375793477E-2</v>
          </cell>
          <cell r="V45">
            <v>2313.5500000000002</v>
          </cell>
          <cell r="X45">
            <v>158.78614540000001</v>
          </cell>
          <cell r="Y45">
            <v>6.8633115947353635E-2</v>
          </cell>
          <cell r="AA45">
            <v>2530.25</v>
          </cell>
          <cell r="AC45">
            <v>158.78614540000001</v>
          </cell>
          <cell r="AD45">
            <v>6.2755121193557958E-2</v>
          </cell>
          <cell r="AF45">
            <v>3349.24</v>
          </cell>
          <cell r="AH45">
            <v>158.78614540000001</v>
          </cell>
          <cell r="AI45">
            <v>4.7409604985011532E-2</v>
          </cell>
          <cell r="AK45">
            <v>8193.0400000000009</v>
          </cell>
          <cell r="AL45">
            <v>0</v>
          </cell>
          <cell r="AM45">
            <v>476.35843620000003</v>
          </cell>
          <cell r="AN45">
            <v>5.8141841880425336E-2</v>
          </cell>
          <cell r="AP45">
            <v>2588.77</v>
          </cell>
          <cell r="AR45">
            <v>158.78614540000001</v>
          </cell>
          <cell r="AS45">
            <v>6.1336520973280753E-2</v>
          </cell>
          <cell r="AU45">
            <v>2530.25</v>
          </cell>
          <cell r="AW45">
            <v>158.78614540000001</v>
          </cell>
          <cell r="AX45">
            <v>6.2755121193557958E-2</v>
          </cell>
          <cell r="AZ45">
            <v>2530.25</v>
          </cell>
          <cell r="BB45">
            <v>158.78614540000001</v>
          </cell>
          <cell r="BC45">
            <v>6.2755121193557958E-2</v>
          </cell>
          <cell r="BE45">
            <v>2530.25</v>
          </cell>
          <cell r="BG45">
            <v>158.78614540000001</v>
          </cell>
          <cell r="BH45">
            <v>6.2755121193557958E-2</v>
          </cell>
          <cell r="BJ45">
            <v>2530.25</v>
          </cell>
          <cell r="BL45">
            <v>158.78614540000001</v>
          </cell>
          <cell r="BM45">
            <v>6.2755121193557958E-2</v>
          </cell>
          <cell r="BO45">
            <v>2530.25</v>
          </cell>
          <cell r="BQ45">
            <v>158.78614540000001</v>
          </cell>
          <cell r="BR45">
            <v>6.2755121193557958E-2</v>
          </cell>
          <cell r="BT45">
            <v>17377.34</v>
          </cell>
          <cell r="BU45">
            <v>0</v>
          </cell>
          <cell r="BV45">
            <v>952.71687240000006</v>
          </cell>
          <cell r="BW45">
            <v>5.482524209113708E-2</v>
          </cell>
        </row>
        <row r="46">
          <cell r="A46" t="str">
            <v>UNIVERSIDAD</v>
          </cell>
          <cell r="B46">
            <v>1296.17</v>
          </cell>
          <cell r="D46">
            <v>117.78804368</v>
          </cell>
          <cell r="E46">
            <v>9.0873915983242931E-2</v>
          </cell>
          <cell r="G46">
            <v>1402.94</v>
          </cell>
          <cell r="I46">
            <v>117.78804368</v>
          </cell>
          <cell r="J46">
            <v>8.3958005103568212E-2</v>
          </cell>
          <cell r="L46">
            <v>2225.4499999999998</v>
          </cell>
          <cell r="N46">
            <v>117.78804368</v>
          </cell>
          <cell r="O46">
            <v>5.2927742110584382E-2</v>
          </cell>
          <cell r="Q46">
            <v>4924.5599999999995</v>
          </cell>
          <cell r="R46">
            <v>0</v>
          </cell>
          <cell r="S46">
            <v>353.36413104000002</v>
          </cell>
          <cell r="T46">
            <v>7.1755472781324631E-2</v>
          </cell>
          <cell r="V46">
            <v>1334.02</v>
          </cell>
          <cell r="X46">
            <v>117.78804368</v>
          </cell>
          <cell r="Y46">
            <v>8.8295560546318652E-2</v>
          </cell>
          <cell r="AA46">
            <v>1467.73</v>
          </cell>
          <cell r="AC46">
            <v>117.78804368</v>
          </cell>
          <cell r="AD46">
            <v>8.0251847192603545E-2</v>
          </cell>
          <cell r="AF46">
            <v>2584.0300000000002</v>
          </cell>
          <cell r="AH46">
            <v>117.78804368</v>
          </cell>
          <cell r="AI46">
            <v>4.5583079019980412E-2</v>
          </cell>
          <cell r="AK46">
            <v>5385.7800000000007</v>
          </cell>
          <cell r="AL46">
            <v>0</v>
          </cell>
          <cell r="AM46">
            <v>353.36413104000002</v>
          </cell>
          <cell r="AN46">
            <v>6.5610576562726286E-2</v>
          </cell>
          <cell r="AP46">
            <v>1945.61</v>
          </cell>
          <cell r="AR46">
            <v>117.78804368</v>
          </cell>
          <cell r="AS46">
            <v>6.0540418521697566E-2</v>
          </cell>
          <cell r="AU46">
            <v>1467.73</v>
          </cell>
          <cell r="AW46">
            <v>117.78804368</v>
          </cell>
          <cell r="AX46">
            <v>8.0251847192603545E-2</v>
          </cell>
          <cell r="AZ46">
            <v>1467.73</v>
          </cell>
          <cell r="BB46">
            <v>117.78804368</v>
          </cell>
          <cell r="BC46">
            <v>8.0251847192603545E-2</v>
          </cell>
          <cell r="BE46">
            <v>1467.73</v>
          </cell>
          <cell r="BG46">
            <v>117.78804368</v>
          </cell>
          <cell r="BH46">
            <v>8.0251847192603545E-2</v>
          </cell>
          <cell r="BJ46">
            <v>1467.73</v>
          </cell>
          <cell r="BL46">
            <v>117.78804368</v>
          </cell>
          <cell r="BM46">
            <v>8.0251847192603545E-2</v>
          </cell>
          <cell r="BO46">
            <v>1467.73</v>
          </cell>
          <cell r="BQ46">
            <v>117.78804368</v>
          </cell>
          <cell r="BR46">
            <v>8.0251847192603545E-2</v>
          </cell>
          <cell r="BT46">
            <v>10310.34</v>
          </cell>
          <cell r="BU46">
            <v>0</v>
          </cell>
          <cell r="BV46">
            <v>706.72826208000004</v>
          </cell>
          <cell r="BW46">
            <v>6.8545582597664093E-2</v>
          </cell>
        </row>
        <row r="47">
          <cell r="A47" t="str">
            <v>TECNOLOGICO</v>
          </cell>
          <cell r="B47">
            <v>650</v>
          </cell>
          <cell r="D47">
            <v>88.764128700000001</v>
          </cell>
          <cell r="E47">
            <v>0.13656019799999999</v>
          </cell>
          <cell r="G47">
            <v>660.72</v>
          </cell>
          <cell r="I47">
            <v>88.764128700000001</v>
          </cell>
          <cell r="J47">
            <v>0.13434454640392299</v>
          </cell>
          <cell r="L47">
            <v>838.29</v>
          </cell>
          <cell r="N47">
            <v>88.764128700000001</v>
          </cell>
          <cell r="O47">
            <v>0.10588713774469456</v>
          </cell>
          <cell r="Q47">
            <v>2149.0100000000002</v>
          </cell>
          <cell r="R47">
            <v>0</v>
          </cell>
          <cell r="S47">
            <v>266.29238609999999</v>
          </cell>
          <cell r="T47">
            <v>0.1239139818334954</v>
          </cell>
          <cell r="V47">
            <v>679.35</v>
          </cell>
          <cell r="X47">
            <v>88.764128700000001</v>
          </cell>
          <cell r="Y47">
            <v>0.13066037933318614</v>
          </cell>
          <cell r="AA47">
            <v>689.54</v>
          </cell>
          <cell r="AC47">
            <v>88.764128700000001</v>
          </cell>
          <cell r="AD47">
            <v>0.12872948443890131</v>
          </cell>
          <cell r="AF47">
            <v>874.86</v>
          </cell>
          <cell r="AH47">
            <v>88.764128700000001</v>
          </cell>
          <cell r="AI47">
            <v>0.10146095226664838</v>
          </cell>
          <cell r="AK47">
            <v>2243.75</v>
          </cell>
          <cell r="AL47">
            <v>0</v>
          </cell>
          <cell r="AM47">
            <v>266.29238609999999</v>
          </cell>
          <cell r="AN47">
            <v>0.11868184338718663</v>
          </cell>
          <cell r="AP47">
            <v>840.56</v>
          </cell>
          <cell r="AR47">
            <v>88.764128700000001</v>
          </cell>
          <cell r="AS47">
            <v>0.10560118099838203</v>
          </cell>
          <cell r="AU47">
            <v>689.54</v>
          </cell>
          <cell r="AW47">
            <v>88.764128700000001</v>
          </cell>
          <cell r="AX47">
            <v>0.12872948443890131</v>
          </cell>
          <cell r="AZ47">
            <v>689.54</v>
          </cell>
          <cell r="BB47">
            <v>88.764128700000001</v>
          </cell>
          <cell r="BC47">
            <v>0.12872948443890131</v>
          </cell>
          <cell r="BE47">
            <v>689.54</v>
          </cell>
          <cell r="BG47">
            <v>88.764128700000001</v>
          </cell>
          <cell r="BH47">
            <v>0.12872948443890131</v>
          </cell>
          <cell r="BJ47">
            <v>689.54</v>
          </cell>
          <cell r="BL47">
            <v>88.764128700000001</v>
          </cell>
          <cell r="BM47">
            <v>0.12872948443890131</v>
          </cell>
          <cell r="BO47">
            <v>689.54</v>
          </cell>
          <cell r="BQ47">
            <v>88.764128700000001</v>
          </cell>
          <cell r="BR47">
            <v>0.12872948443890131</v>
          </cell>
          <cell r="BT47">
            <v>4392.76</v>
          </cell>
          <cell r="BU47">
            <v>0</v>
          </cell>
          <cell r="BV47">
            <v>532.58477219999997</v>
          </cell>
          <cell r="BW47">
            <v>0.12124149104435479</v>
          </cell>
        </row>
        <row r="48">
          <cell r="A48" t="str">
            <v>GARZA GARCIA</v>
          </cell>
          <cell r="B48">
            <v>1050</v>
          </cell>
          <cell r="D48">
            <v>93.193424999999991</v>
          </cell>
          <cell r="E48">
            <v>8.8755642857142852E-2</v>
          </cell>
          <cell r="G48">
            <v>1067.33</v>
          </cell>
          <cell r="I48">
            <v>93.193424999999991</v>
          </cell>
          <cell r="J48">
            <v>8.7314537209672735E-2</v>
          </cell>
          <cell r="L48">
            <v>1354.17</v>
          </cell>
          <cell r="N48">
            <v>93.193424999999991</v>
          </cell>
          <cell r="O48">
            <v>6.881959059793083E-2</v>
          </cell>
          <cell r="Q48">
            <v>3471.5</v>
          </cell>
          <cell r="R48">
            <v>0</v>
          </cell>
          <cell r="S48">
            <v>279.58027499999997</v>
          </cell>
          <cell r="T48">
            <v>8.0535870661097506E-2</v>
          </cell>
          <cell r="V48">
            <v>1097.42</v>
          </cell>
          <cell r="X48">
            <v>93.193424999999991</v>
          </cell>
          <cell r="Y48">
            <v>8.4920472562920291E-2</v>
          </cell>
          <cell r="AA48">
            <v>1113.8800000000001</v>
          </cell>
          <cell r="AC48">
            <v>93.193424999999991</v>
          </cell>
          <cell r="AD48">
            <v>8.3665587855065157E-2</v>
          </cell>
          <cell r="AF48">
            <v>1413.24</v>
          </cell>
          <cell r="AH48">
            <v>93.193424999999991</v>
          </cell>
          <cell r="AI48">
            <v>6.5943098836715619E-2</v>
          </cell>
          <cell r="AK48">
            <v>3624.54</v>
          </cell>
          <cell r="AL48">
            <v>0</v>
          </cell>
          <cell r="AM48">
            <v>279.58027499999997</v>
          </cell>
          <cell r="AN48">
            <v>7.7135381317353369E-2</v>
          </cell>
          <cell r="AP48">
            <v>1182.3900000000001</v>
          </cell>
          <cell r="AR48">
            <v>93.193424999999991</v>
          </cell>
          <cell r="AS48">
            <v>7.8817839291604283E-2</v>
          </cell>
          <cell r="AU48">
            <v>1113.8800000000001</v>
          </cell>
          <cell r="AW48">
            <v>93.193424999999991</v>
          </cell>
          <cell r="AX48">
            <v>8.3665587855065157E-2</v>
          </cell>
          <cell r="AZ48">
            <v>1113.8800000000001</v>
          </cell>
          <cell r="BB48">
            <v>93.193424999999991</v>
          </cell>
          <cell r="BC48">
            <v>8.3665587855065157E-2</v>
          </cell>
          <cell r="BE48">
            <v>1113.8800000000001</v>
          </cell>
          <cell r="BG48">
            <v>93.193424999999991</v>
          </cell>
          <cell r="BH48">
            <v>8.3665587855065157E-2</v>
          </cell>
          <cell r="BJ48">
            <v>1113.8800000000001</v>
          </cell>
          <cell r="BL48">
            <v>93.193424999999991</v>
          </cell>
          <cell r="BM48">
            <v>8.3665587855065157E-2</v>
          </cell>
          <cell r="BO48">
            <v>1113.8800000000001</v>
          </cell>
          <cell r="BQ48">
            <v>93.193424999999991</v>
          </cell>
          <cell r="BR48">
            <v>8.3665587855065157E-2</v>
          </cell>
          <cell r="BT48">
            <v>7096.04</v>
          </cell>
          <cell r="BU48">
            <v>0</v>
          </cell>
          <cell r="BV48">
            <v>559.16054999999994</v>
          </cell>
          <cell r="BW48">
            <v>7.879895688299389E-2</v>
          </cell>
        </row>
        <row r="49">
          <cell r="A49" t="str">
            <v>BERNARDO REYES</v>
          </cell>
          <cell r="B49">
            <v>950</v>
          </cell>
          <cell r="D49">
            <v>99.965162699999979</v>
          </cell>
          <cell r="E49">
            <v>0.10522648705263156</v>
          </cell>
          <cell r="G49">
            <v>965.68</v>
          </cell>
          <cell r="I49">
            <v>99.965162699999979</v>
          </cell>
          <cell r="J49">
            <v>0.10351789692237592</v>
          </cell>
          <cell r="L49">
            <v>1225.2</v>
          </cell>
          <cell r="N49">
            <v>99.965162699999979</v>
          </cell>
          <cell r="O49">
            <v>8.1590893486777644E-2</v>
          </cell>
          <cell r="Q49">
            <v>3140.88</v>
          </cell>
          <cell r="R49">
            <v>0</v>
          </cell>
          <cell r="S49">
            <v>299.89548809999997</v>
          </cell>
          <cell r="T49">
            <v>9.5481358122564364E-2</v>
          </cell>
          <cell r="V49">
            <v>992.9</v>
          </cell>
          <cell r="X49">
            <v>99.965162699999979</v>
          </cell>
          <cell r="Y49">
            <v>0.10067999063349782</v>
          </cell>
          <cell r="AA49">
            <v>1007.8</v>
          </cell>
          <cell r="AC49">
            <v>99.965162699999979</v>
          </cell>
          <cell r="AD49">
            <v>9.919146923992854E-2</v>
          </cell>
          <cell r="AF49">
            <v>1278.6400000000001</v>
          </cell>
          <cell r="AH49">
            <v>99.965162699999979</v>
          </cell>
          <cell r="AI49">
            <v>7.8180850513045089E-2</v>
          </cell>
          <cell r="AK49">
            <v>3279.34</v>
          </cell>
          <cell r="AL49">
            <v>0</v>
          </cell>
          <cell r="AM49">
            <v>299.89548809999997</v>
          </cell>
          <cell r="AN49">
            <v>9.14499527648856E-2</v>
          </cell>
          <cell r="AP49">
            <v>1009.12</v>
          </cell>
          <cell r="AR49">
            <v>99.965162699999979</v>
          </cell>
          <cell r="AS49">
            <v>9.9061719815284582E-2</v>
          </cell>
          <cell r="AU49">
            <v>1007.8</v>
          </cell>
          <cell r="AW49">
            <v>99.965162699999979</v>
          </cell>
          <cell r="AX49">
            <v>9.919146923992854E-2</v>
          </cell>
          <cell r="AZ49">
            <v>1007.8</v>
          </cell>
          <cell r="BB49">
            <v>99.965162699999979</v>
          </cell>
          <cell r="BC49">
            <v>9.919146923992854E-2</v>
          </cell>
          <cell r="BE49">
            <v>1007.8</v>
          </cell>
          <cell r="BG49">
            <v>99.965162699999979</v>
          </cell>
          <cell r="BH49">
            <v>9.919146923992854E-2</v>
          </cell>
          <cell r="BJ49">
            <v>1007.8</v>
          </cell>
          <cell r="BL49">
            <v>99.965162699999979</v>
          </cell>
          <cell r="BM49">
            <v>9.919146923992854E-2</v>
          </cell>
          <cell r="BO49">
            <v>1007.8</v>
          </cell>
          <cell r="BQ49">
            <v>99.965162699999979</v>
          </cell>
          <cell r="BR49">
            <v>9.919146923992854E-2</v>
          </cell>
          <cell r="BT49">
            <v>6420.22</v>
          </cell>
          <cell r="BU49">
            <v>0</v>
          </cell>
          <cell r="BV49">
            <v>599.79097619999993</v>
          </cell>
          <cell r="BW49">
            <v>9.3422184317671339E-2</v>
          </cell>
        </row>
        <row r="50">
          <cell r="A50" t="str">
            <v>MORELOS</v>
          </cell>
          <cell r="B50">
            <v>450</v>
          </cell>
          <cell r="D50">
            <v>42.179454849999999</v>
          </cell>
          <cell r="E50">
            <v>9.3732121888888881E-2</v>
          </cell>
          <cell r="G50">
            <v>457.42</v>
          </cell>
          <cell r="I50">
            <v>42.179454849999999</v>
          </cell>
          <cell r="J50">
            <v>9.2211654169035012E-2</v>
          </cell>
          <cell r="L50">
            <v>580.36</v>
          </cell>
          <cell r="N50">
            <v>42.179454849999999</v>
          </cell>
          <cell r="O50">
            <v>7.2678087480184714E-2</v>
          </cell>
          <cell r="Q50">
            <v>1487.7800000000002</v>
          </cell>
          <cell r="R50">
            <v>0</v>
          </cell>
          <cell r="S50">
            <v>126.53836455</v>
          </cell>
          <cell r="T50">
            <v>8.5051798350562563E-2</v>
          </cell>
          <cell r="V50">
            <v>470.32</v>
          </cell>
          <cell r="X50">
            <v>42.179454849999999</v>
          </cell>
          <cell r="Y50">
            <v>8.9682460558768495E-2</v>
          </cell>
          <cell r="AA50">
            <v>477.38</v>
          </cell>
          <cell r="AC50">
            <v>42.179454849999999</v>
          </cell>
          <cell r="AD50">
            <v>8.8356141543424527E-2</v>
          </cell>
          <cell r="AF50">
            <v>605.66999999999996</v>
          </cell>
          <cell r="AH50">
            <v>42.179454849999999</v>
          </cell>
          <cell r="AI50">
            <v>6.9640984116763255E-2</v>
          </cell>
          <cell r="AK50">
            <v>1553.37</v>
          </cell>
          <cell r="AL50">
            <v>0</v>
          </cell>
          <cell r="AM50">
            <v>126.53836455</v>
          </cell>
          <cell r="AN50">
            <v>8.1460543560130563E-2</v>
          </cell>
          <cell r="AP50">
            <v>488.97</v>
          </cell>
          <cell r="AR50">
            <v>42.179454849999999</v>
          </cell>
          <cell r="AS50">
            <v>8.62618460232734E-2</v>
          </cell>
          <cell r="AU50">
            <v>477.38</v>
          </cell>
          <cell r="AW50">
            <v>42.179454849999999</v>
          </cell>
          <cell r="AX50">
            <v>8.8356141543424527E-2</v>
          </cell>
          <cell r="AZ50">
            <v>477.38</v>
          </cell>
          <cell r="BB50">
            <v>42.179454849999999</v>
          </cell>
          <cell r="BC50">
            <v>8.8356141543424527E-2</v>
          </cell>
          <cell r="BE50">
            <v>477.38</v>
          </cell>
          <cell r="BG50">
            <v>42.179454849999999</v>
          </cell>
          <cell r="BH50">
            <v>8.8356141543424527E-2</v>
          </cell>
          <cell r="BJ50">
            <v>477.38</v>
          </cell>
          <cell r="BL50">
            <v>42.179454849999999</v>
          </cell>
          <cell r="BM50">
            <v>8.8356141543424527E-2</v>
          </cell>
          <cell r="BO50">
            <v>477.38</v>
          </cell>
          <cell r="BQ50">
            <v>42.179454849999999</v>
          </cell>
          <cell r="BR50">
            <v>8.8356141543424527E-2</v>
          </cell>
          <cell r="BT50">
            <v>3041.15</v>
          </cell>
          <cell r="BU50">
            <v>0</v>
          </cell>
          <cell r="BV50">
            <v>253.07672909999999</v>
          </cell>
          <cell r="BW50">
            <v>8.3217443763050153E-2</v>
          </cell>
        </row>
        <row r="51">
          <cell r="A51" t="str">
            <v>MANUEL BARRAGAN</v>
          </cell>
          <cell r="B51">
            <v>1100</v>
          </cell>
          <cell r="D51">
            <v>86.716005999999993</v>
          </cell>
          <cell r="E51">
            <v>7.8832732727272717E-2</v>
          </cell>
          <cell r="G51">
            <v>1118.1500000000001</v>
          </cell>
          <cell r="I51">
            <v>86.716005999999993</v>
          </cell>
          <cell r="J51">
            <v>7.7553106470509309E-2</v>
          </cell>
          <cell r="L51">
            <v>1418.65</v>
          </cell>
          <cell r="N51">
            <v>86.716005999999993</v>
          </cell>
          <cell r="O51">
            <v>6.1125722341662837E-2</v>
          </cell>
          <cell r="Q51">
            <v>3636.8</v>
          </cell>
          <cell r="R51">
            <v>0</v>
          </cell>
          <cell r="S51">
            <v>260.14801799999998</v>
          </cell>
          <cell r="T51">
            <v>7.153212109546854E-2</v>
          </cell>
          <cell r="V51">
            <v>1149.68</v>
          </cell>
          <cell r="X51">
            <v>86.716005999999993</v>
          </cell>
          <cell r="Y51">
            <v>7.5426210771692981E-2</v>
          </cell>
          <cell r="AA51">
            <v>1166.92</v>
          </cell>
          <cell r="AC51">
            <v>86.716005999999993</v>
          </cell>
          <cell r="AD51">
            <v>7.4311868851335131E-2</v>
          </cell>
          <cell r="AF51">
            <v>1480.53</v>
          </cell>
          <cell r="AH51">
            <v>86.716005999999993</v>
          </cell>
          <cell r="AI51">
            <v>5.8570921224156212E-2</v>
          </cell>
          <cell r="AK51">
            <v>3797.13</v>
          </cell>
          <cell r="AL51">
            <v>0</v>
          </cell>
          <cell r="AM51">
            <v>260.14801799999998</v>
          </cell>
          <cell r="AN51">
            <v>6.8511749136848085E-2</v>
          </cell>
          <cell r="AP51">
            <v>858.04</v>
          </cell>
          <cell r="AR51">
            <v>86.716005999999993</v>
          </cell>
          <cell r="AS51">
            <v>0.10106289450375273</v>
          </cell>
          <cell r="AU51">
            <v>1166.92</v>
          </cell>
          <cell r="AW51">
            <v>86.716005999999993</v>
          </cell>
          <cell r="AX51">
            <v>7.4311868851335131E-2</v>
          </cell>
          <cell r="AZ51">
            <v>1166.92</v>
          </cell>
          <cell r="BB51">
            <v>86.716005999999993</v>
          </cell>
          <cell r="BC51">
            <v>7.4311868851335131E-2</v>
          </cell>
          <cell r="BE51">
            <v>1166.92</v>
          </cell>
          <cell r="BG51">
            <v>86.716005999999993</v>
          </cell>
          <cell r="BH51">
            <v>7.4311868851335131E-2</v>
          </cell>
          <cell r="BJ51">
            <v>1166.92</v>
          </cell>
          <cell r="BL51">
            <v>86.716005999999993</v>
          </cell>
          <cell r="BM51">
            <v>7.4311868851335131E-2</v>
          </cell>
          <cell r="BO51">
            <v>1166.92</v>
          </cell>
          <cell r="BQ51">
            <v>86.716005999999993</v>
          </cell>
          <cell r="BR51">
            <v>7.4311868851335131E-2</v>
          </cell>
          <cell r="BT51">
            <v>7433.93</v>
          </cell>
          <cell r="BU51">
            <v>0</v>
          </cell>
          <cell r="BV51">
            <v>520.29603599999996</v>
          </cell>
          <cell r="BW51">
            <v>6.9989364441150226E-2</v>
          </cell>
        </row>
        <row r="52">
          <cell r="A52" t="str">
            <v>RUIZ CORTINES</v>
          </cell>
          <cell r="B52">
            <v>1350</v>
          </cell>
          <cell r="D52">
            <v>99.518105700000007</v>
          </cell>
          <cell r="E52">
            <v>7.3717115333333333E-2</v>
          </cell>
          <cell r="G52">
            <v>1372.28</v>
          </cell>
          <cell r="I52">
            <v>99.518105700000007</v>
          </cell>
          <cell r="J52">
            <v>7.2520262410003797E-2</v>
          </cell>
          <cell r="L52">
            <v>1741.07</v>
          </cell>
          <cell r="N52">
            <v>99.518105700000007</v>
          </cell>
          <cell r="O52">
            <v>5.7159164019826895E-2</v>
          </cell>
          <cell r="Q52">
            <v>4463.3499999999995</v>
          </cell>
          <cell r="R52">
            <v>0</v>
          </cell>
          <cell r="S52">
            <v>298.55431710000005</v>
          </cell>
          <cell r="T52">
            <v>6.6890187213639998E-2</v>
          </cell>
          <cell r="V52">
            <v>1410.97</v>
          </cell>
          <cell r="X52">
            <v>99.518105700000007</v>
          </cell>
          <cell r="Y52">
            <v>7.0531695004146092E-2</v>
          </cell>
          <cell r="AA52">
            <v>1432.13</v>
          </cell>
          <cell r="AC52">
            <v>99.518105700000007</v>
          </cell>
          <cell r="AD52">
            <v>6.9489575457535285E-2</v>
          </cell>
          <cell r="AF52">
            <v>1817.02</v>
          </cell>
          <cell r="AH52">
            <v>99.518105700000007</v>
          </cell>
          <cell r="AI52">
            <v>5.4769956136971526E-2</v>
          </cell>
          <cell r="AK52">
            <v>4660.12</v>
          </cell>
          <cell r="AL52">
            <v>0</v>
          </cell>
          <cell r="AM52">
            <v>298.55431710000005</v>
          </cell>
          <cell r="AN52">
            <v>6.4065800258362463E-2</v>
          </cell>
          <cell r="AP52">
            <v>1226.8599999999999</v>
          </cell>
          <cell r="AR52">
            <v>99.518105700000007</v>
          </cell>
          <cell r="AS52">
            <v>8.1116105912655084E-2</v>
          </cell>
          <cell r="AU52">
            <v>1432.13</v>
          </cell>
          <cell r="AW52">
            <v>99.518105700000007</v>
          </cell>
          <cell r="AX52">
            <v>6.9489575457535285E-2</v>
          </cell>
          <cell r="AZ52">
            <v>1432.13</v>
          </cell>
          <cell r="BB52">
            <v>99.518105700000007</v>
          </cell>
          <cell r="BC52">
            <v>6.9489575457535285E-2</v>
          </cell>
          <cell r="BE52">
            <v>1432.13</v>
          </cell>
          <cell r="BG52">
            <v>99.518105700000007</v>
          </cell>
          <cell r="BH52">
            <v>6.9489575457535285E-2</v>
          </cell>
          <cell r="BJ52">
            <v>1432.13</v>
          </cell>
          <cell r="BL52">
            <v>99.518105700000007</v>
          </cell>
          <cell r="BM52">
            <v>6.9489575457535285E-2</v>
          </cell>
          <cell r="BO52">
            <v>1432.13</v>
          </cell>
          <cell r="BQ52">
            <v>99.518105700000007</v>
          </cell>
          <cell r="BR52">
            <v>6.9489575457535285E-2</v>
          </cell>
          <cell r="BT52">
            <v>9123.4699999999993</v>
          </cell>
          <cell r="BU52">
            <v>0</v>
          </cell>
          <cell r="BV52">
            <v>597.1086342000001</v>
          </cell>
          <cell r="BW52">
            <v>6.5447536321158517E-2</v>
          </cell>
        </row>
        <row r="53">
          <cell r="A53" t="str">
            <v>EMILIO CARRANZA</v>
          </cell>
          <cell r="B53">
            <v>450</v>
          </cell>
          <cell r="D53">
            <v>53.441220299999991</v>
          </cell>
          <cell r="E53">
            <v>0.11875826733333331</v>
          </cell>
          <cell r="G53">
            <v>457.42</v>
          </cell>
          <cell r="I53">
            <v>53.441220299999991</v>
          </cell>
          <cell r="J53">
            <v>0.11683184010318742</v>
          </cell>
          <cell r="L53">
            <v>580.36</v>
          </cell>
          <cell r="N53">
            <v>53.441220299999991</v>
          </cell>
          <cell r="O53">
            <v>9.208288010889791E-2</v>
          </cell>
          <cell r="Q53">
            <v>1487.7800000000002</v>
          </cell>
          <cell r="R53">
            <v>0</v>
          </cell>
          <cell r="S53">
            <v>160.32366089999996</v>
          </cell>
          <cell r="T53">
            <v>0.10776032807269888</v>
          </cell>
          <cell r="V53">
            <v>470.32</v>
          </cell>
          <cell r="X53">
            <v>53.441220299999991</v>
          </cell>
          <cell r="Y53">
            <v>0.11362736073311785</v>
          </cell>
          <cell r="AA53">
            <v>477.38</v>
          </cell>
          <cell r="AC53">
            <v>53.441220299999991</v>
          </cell>
          <cell r="AD53">
            <v>0.111946919225774</v>
          </cell>
          <cell r="AF53">
            <v>605.66999999999996</v>
          </cell>
          <cell r="AH53">
            <v>53.441220299999991</v>
          </cell>
          <cell r="AI53">
            <v>8.8234880875724397E-2</v>
          </cell>
          <cell r="AK53">
            <v>1553.37</v>
          </cell>
          <cell r="AL53">
            <v>0</v>
          </cell>
          <cell r="AM53">
            <v>160.32366089999996</v>
          </cell>
          <cell r="AN53">
            <v>0.1032102209389907</v>
          </cell>
          <cell r="AP53">
            <v>488.97</v>
          </cell>
          <cell r="AR53">
            <v>53.441220299999991</v>
          </cell>
          <cell r="AS53">
            <v>0.10929345419964412</v>
          </cell>
          <cell r="AU53">
            <v>477.38</v>
          </cell>
          <cell r="AW53">
            <v>53.441220299999991</v>
          </cell>
          <cell r="AX53">
            <v>0.111946919225774</v>
          </cell>
          <cell r="AZ53">
            <v>477.38</v>
          </cell>
          <cell r="BB53">
            <v>53.441220299999991</v>
          </cell>
          <cell r="BC53">
            <v>0.111946919225774</v>
          </cell>
          <cell r="BE53">
            <v>477.38</v>
          </cell>
          <cell r="BG53">
            <v>53.441220299999991</v>
          </cell>
          <cell r="BH53">
            <v>0.111946919225774</v>
          </cell>
          <cell r="BJ53">
            <v>477.38</v>
          </cell>
          <cell r="BL53">
            <v>53.441220299999991</v>
          </cell>
          <cell r="BM53">
            <v>0.111946919225774</v>
          </cell>
          <cell r="BO53">
            <v>477.38</v>
          </cell>
          <cell r="BQ53">
            <v>53.441220299999991</v>
          </cell>
          <cell r="BR53">
            <v>0.111946919225774</v>
          </cell>
          <cell r="BT53">
            <v>3041.15</v>
          </cell>
          <cell r="BU53">
            <v>0</v>
          </cell>
          <cell r="BV53">
            <v>320.64732179999993</v>
          </cell>
          <cell r="BW53">
            <v>0.1054362072900054</v>
          </cell>
        </row>
        <row r="55">
          <cell r="A55" t="str">
            <v>DC MONTERREY</v>
          </cell>
          <cell r="B55">
            <v>7245.92</v>
          </cell>
          <cell r="D55">
            <v>440.16204491999997</v>
          </cell>
          <cell r="E55">
            <v>6.0746191638880911E-2</v>
          </cell>
          <cell r="G55">
            <v>10452.94</v>
          </cell>
          <cell r="I55">
            <v>440.16204491999997</v>
          </cell>
          <cell r="J55">
            <v>4.2108922936513547E-2</v>
          </cell>
          <cell r="L55">
            <v>8572.85</v>
          </cell>
          <cell r="N55">
            <v>440.16204491999997</v>
          </cell>
          <cell r="O55">
            <v>5.1343724073091207E-2</v>
          </cell>
          <cell r="Q55">
            <v>26271.71</v>
          </cell>
          <cell r="R55">
            <v>0</v>
          </cell>
          <cell r="S55">
            <v>1320.4861347599999</v>
          </cell>
          <cell r="T55">
            <v>5.0262664088481485E-2</v>
          </cell>
          <cell r="V55">
            <v>6722.33</v>
          </cell>
          <cell r="X55">
            <v>440.16204491999997</v>
          </cell>
          <cell r="Y55">
            <v>6.547760150424034E-2</v>
          </cell>
          <cell r="AA55">
            <v>7735.05</v>
          </cell>
          <cell r="AC55">
            <v>440.16204491999997</v>
          </cell>
          <cell r="AD55">
            <v>5.6904873907731683E-2</v>
          </cell>
          <cell r="AF55">
            <v>12279.58</v>
          </cell>
          <cell r="AH55">
            <v>440.16204491999997</v>
          </cell>
          <cell r="AI55">
            <v>3.5845040703346528E-2</v>
          </cell>
          <cell r="AK55">
            <v>26736.959999999999</v>
          </cell>
          <cell r="AL55">
            <v>0</v>
          </cell>
          <cell r="AM55">
            <v>1320.4861347599999</v>
          </cell>
          <cell r="AN55">
            <v>4.9388043171699397E-2</v>
          </cell>
          <cell r="AP55">
            <v>9802.26</v>
          </cell>
          <cell r="AR55">
            <v>440.16204491999997</v>
          </cell>
          <cell r="AS55">
            <v>4.4904138935306752E-2</v>
          </cell>
          <cell r="AU55">
            <v>7735.05</v>
          </cell>
          <cell r="AW55">
            <v>440.16204491999997</v>
          </cell>
          <cell r="AX55">
            <v>5.6904873907731683E-2</v>
          </cell>
          <cell r="AZ55">
            <v>7735.05</v>
          </cell>
          <cell r="BB55">
            <v>440.16204491999997</v>
          </cell>
          <cell r="BC55">
            <v>5.6904873907731683E-2</v>
          </cell>
          <cell r="BE55">
            <v>7735.05</v>
          </cell>
          <cell r="BG55">
            <v>440.16204491999997</v>
          </cell>
          <cell r="BH55">
            <v>5.6904873907731683E-2</v>
          </cell>
          <cell r="BJ55">
            <v>7735.05</v>
          </cell>
          <cell r="BL55">
            <v>440.16204491999997</v>
          </cell>
          <cell r="BM55">
            <v>5.6904873907731683E-2</v>
          </cell>
          <cell r="BO55">
            <v>7735.05</v>
          </cell>
          <cell r="BQ55">
            <v>440.16204491999997</v>
          </cell>
          <cell r="BR55">
            <v>5.6904873907731683E-2</v>
          </cell>
          <cell r="BT55">
            <v>53008.67</v>
          </cell>
          <cell r="BU55">
            <v>0</v>
          </cell>
          <cell r="BV55">
            <v>2640.9722695199998</v>
          </cell>
          <cell r="BW55">
            <v>4.9821515414742529E-2</v>
          </cell>
        </row>
        <row r="56">
          <cell r="A56" t="str">
            <v xml:space="preserve">      SUBTOTAL:</v>
          </cell>
          <cell r="B56">
            <v>20385.23</v>
          </cell>
          <cell r="D56">
            <v>1478.2493344499997</v>
          </cell>
          <cell r="E56">
            <v>7.2515705461748514E-2</v>
          </cell>
          <cell r="G56">
            <v>24200.639999999999</v>
          </cell>
          <cell r="I56">
            <v>1478.2493344499997</v>
          </cell>
          <cell r="J56">
            <v>6.1083067821760074E-2</v>
          </cell>
          <cell r="L56">
            <v>25887.130000000005</v>
          </cell>
          <cell r="N56">
            <v>1478.2493344499997</v>
          </cell>
          <cell r="O56">
            <v>5.7103639316138925E-2</v>
          </cell>
          <cell r="Q56">
            <v>70473</v>
          </cell>
          <cell r="S56">
            <v>4434.7480033499996</v>
          </cell>
          <cell r="T56">
            <v>6.2928327208292528E-2</v>
          </cell>
          <cell r="V56">
            <v>19091.43</v>
          </cell>
          <cell r="X56">
            <v>1478.2493344499997</v>
          </cell>
          <cell r="Y56">
            <v>7.7429995262272108E-2</v>
          </cell>
          <cell r="AA56">
            <v>20601.11</v>
          </cell>
          <cell r="AC56">
            <v>1478.2493344499997</v>
          </cell>
          <cell r="AD56">
            <v>7.1755809975773133E-2</v>
          </cell>
          <cell r="AF56">
            <v>29664.18</v>
          </cell>
          <cell r="AH56">
            <v>1478.2493344499997</v>
          </cell>
          <cell r="AI56">
            <v>4.9832806248141688E-2</v>
          </cell>
          <cell r="AK56">
            <v>69356.72</v>
          </cell>
          <cell r="AM56">
            <v>4434.7480033499996</v>
          </cell>
          <cell r="AN56">
            <v>6.3941143747137982E-2</v>
          </cell>
          <cell r="AP56">
            <v>23129.399999999998</v>
          </cell>
          <cell r="AR56">
            <v>1478.2493344499997</v>
          </cell>
          <cell r="AS56">
            <v>6.3912134964590514E-2</v>
          </cell>
          <cell r="AU56">
            <v>20601.11</v>
          </cell>
          <cell r="AW56">
            <v>1478.2493344499997</v>
          </cell>
          <cell r="AX56">
            <v>7.1755809975773133E-2</v>
          </cell>
          <cell r="AZ56">
            <v>20601.11</v>
          </cell>
          <cell r="BB56">
            <v>1478.2493344499997</v>
          </cell>
          <cell r="BC56">
            <v>7.1755809975773133E-2</v>
          </cell>
          <cell r="BE56">
            <v>20601.11</v>
          </cell>
          <cell r="BG56">
            <v>1478.2493344499997</v>
          </cell>
          <cell r="BH56">
            <v>7.1755809975773133E-2</v>
          </cell>
          <cell r="BJ56">
            <v>20601.11</v>
          </cell>
          <cell r="BL56">
            <v>1478.2493344499997</v>
          </cell>
          <cell r="BM56">
            <v>7.1755809975773133E-2</v>
          </cell>
          <cell r="BO56">
            <v>20601.11</v>
          </cell>
          <cell r="BQ56">
            <v>1478.2493344499997</v>
          </cell>
          <cell r="BR56">
            <v>7.1755809975773133E-2</v>
          </cell>
          <cell r="BT56">
            <v>139829.71999999997</v>
          </cell>
          <cell r="BV56">
            <v>8869.4960066999993</v>
          </cell>
          <cell r="BW56">
            <v>6.343069275043961E-2</v>
          </cell>
        </row>
        <row r="58">
          <cell r="A58" t="str">
            <v>TIJUANA</v>
          </cell>
          <cell r="B58">
            <v>5952</v>
          </cell>
          <cell r="D58">
            <v>221.95281979999999</v>
          </cell>
          <cell r="E58">
            <v>3.729046031586021E-2</v>
          </cell>
          <cell r="G58">
            <v>4959.7700000000004</v>
          </cell>
          <cell r="I58">
            <v>221.95281979999999</v>
          </cell>
          <cell r="J58">
            <v>4.4750627508936901E-2</v>
          </cell>
          <cell r="L58">
            <v>6041.11</v>
          </cell>
          <cell r="N58">
            <v>221.95281979999999</v>
          </cell>
          <cell r="O58">
            <v>3.6740403634431422E-2</v>
          </cell>
          <cell r="Q58">
            <v>16952.88</v>
          </cell>
          <cell r="R58">
            <v>0</v>
          </cell>
          <cell r="S58">
            <v>665.8584593999999</v>
          </cell>
          <cell r="T58">
            <v>3.9277011304273954E-2</v>
          </cell>
          <cell r="V58">
            <v>4305.3999999999996</v>
          </cell>
          <cell r="X58">
            <v>221.95281979999999</v>
          </cell>
          <cell r="Y58">
            <v>5.1552194871556649E-2</v>
          </cell>
          <cell r="AA58">
            <v>4597.71</v>
          </cell>
          <cell r="AC58">
            <v>221.95281979999999</v>
          </cell>
          <cell r="AD58">
            <v>4.8274645377807644E-2</v>
          </cell>
          <cell r="AF58">
            <v>6105.03</v>
          </cell>
          <cell r="AH58">
            <v>221.95281979999999</v>
          </cell>
          <cell r="AI58">
            <v>3.6355729586914395E-2</v>
          </cell>
          <cell r="AK58">
            <v>15008.14</v>
          </cell>
          <cell r="AL58">
            <v>0</v>
          </cell>
          <cell r="AM58">
            <v>665.8584593999999</v>
          </cell>
          <cell r="AN58">
            <v>4.4366487745983174E-2</v>
          </cell>
          <cell r="AP58">
            <v>4812.62</v>
          </cell>
          <cell r="AR58">
            <v>221.95281979999999</v>
          </cell>
          <cell r="AS58">
            <v>4.6118916473771039E-2</v>
          </cell>
          <cell r="AU58">
            <v>4597.71</v>
          </cell>
          <cell r="AW58">
            <v>221.95281979999999</v>
          </cell>
          <cell r="AX58">
            <v>4.8274645377807644E-2</v>
          </cell>
          <cell r="AZ58">
            <v>4597.71</v>
          </cell>
          <cell r="BB58">
            <v>221.95281979999999</v>
          </cell>
          <cell r="BC58">
            <v>4.8274645377807644E-2</v>
          </cell>
          <cell r="BE58">
            <v>4597.71</v>
          </cell>
          <cell r="BG58">
            <v>221.95281979999999</v>
          </cell>
          <cell r="BH58">
            <v>4.8274645377807644E-2</v>
          </cell>
          <cell r="BJ58">
            <v>4597.71</v>
          </cell>
          <cell r="BL58">
            <v>221.95281979999999</v>
          </cell>
          <cell r="BM58">
            <v>4.8274645377807644E-2</v>
          </cell>
          <cell r="BO58">
            <v>4597.71</v>
          </cell>
          <cell r="BQ58">
            <v>221.95281979999999</v>
          </cell>
          <cell r="BR58">
            <v>4.8274645377807644E-2</v>
          </cell>
          <cell r="BT58">
            <v>31961.02</v>
          </cell>
          <cell r="BU58">
            <v>0</v>
          </cell>
          <cell r="BV58">
            <v>1331.7169187999998</v>
          </cell>
          <cell r="BW58">
            <v>4.1666909216289086E-2</v>
          </cell>
        </row>
        <row r="59">
          <cell r="A59" t="str">
            <v>CIUDAD JUAREZ</v>
          </cell>
          <cell r="B59">
            <v>3931.51</v>
          </cell>
          <cell r="D59">
            <v>173.51413013999999</v>
          </cell>
          <cell r="E59">
            <v>4.413422072943983E-2</v>
          </cell>
          <cell r="G59">
            <v>3902.66</v>
          </cell>
          <cell r="I59">
            <v>173.51413013999999</v>
          </cell>
          <cell r="J59">
            <v>4.4460478273792743E-2</v>
          </cell>
          <cell r="L59">
            <v>4710.03</v>
          </cell>
          <cell r="N59">
            <v>173.51413013999999</v>
          </cell>
          <cell r="O59">
            <v>3.6839283431315727E-2</v>
          </cell>
          <cell r="Q59">
            <v>12544.2</v>
          </cell>
          <cell r="R59">
            <v>0</v>
          </cell>
          <cell r="S59">
            <v>520.54239041999995</v>
          </cell>
          <cell r="T59">
            <v>4.1496659047209061E-2</v>
          </cell>
          <cell r="V59">
            <v>2822.08</v>
          </cell>
          <cell r="X59">
            <v>173.51413013999999</v>
          </cell>
          <cell r="Y59">
            <v>6.1484483125921308E-2</v>
          </cell>
          <cell r="AA59">
            <v>3396.74</v>
          </cell>
          <cell r="AC59">
            <v>173.51413013999999</v>
          </cell>
          <cell r="AD59">
            <v>5.1082546836084014E-2</v>
          </cell>
          <cell r="AF59">
            <v>3408.3</v>
          </cell>
          <cell r="AH59">
            <v>173.51413013999999</v>
          </cell>
          <cell r="AI59">
            <v>5.0909289129478036E-2</v>
          </cell>
          <cell r="AK59">
            <v>9627.119999999999</v>
          </cell>
          <cell r="AL59">
            <v>0</v>
          </cell>
          <cell r="AM59">
            <v>520.54239041999995</v>
          </cell>
          <cell r="AN59">
            <v>5.4070416741455386E-2</v>
          </cell>
          <cell r="AP59">
            <v>3839.13</v>
          </cell>
          <cell r="AR59">
            <v>173.51413013999999</v>
          </cell>
          <cell r="AS59">
            <v>4.5196211157215303E-2</v>
          </cell>
          <cell r="AU59">
            <v>3396.74</v>
          </cell>
          <cell r="AW59">
            <v>173.51413013999999</v>
          </cell>
          <cell r="AX59">
            <v>5.1082546836084014E-2</v>
          </cell>
          <cell r="AZ59">
            <v>3396.74</v>
          </cell>
          <cell r="BB59">
            <v>173.51413013999999</v>
          </cell>
          <cell r="BC59">
            <v>5.1082546836084014E-2</v>
          </cell>
          <cell r="BE59">
            <v>3396.74</v>
          </cell>
          <cell r="BG59">
            <v>173.51413013999999</v>
          </cell>
          <cell r="BH59">
            <v>5.1082546836084014E-2</v>
          </cell>
          <cell r="BJ59">
            <v>3396.74</v>
          </cell>
          <cell r="BL59">
            <v>173.51413013999999</v>
          </cell>
          <cell r="BM59">
            <v>5.1082546836084014E-2</v>
          </cell>
          <cell r="BO59">
            <v>3396.74</v>
          </cell>
          <cell r="BQ59">
            <v>173.51413013999999</v>
          </cell>
          <cell r="BR59">
            <v>5.1082546836084014E-2</v>
          </cell>
          <cell r="BT59">
            <v>22171.32</v>
          </cell>
          <cell r="BU59">
            <v>0</v>
          </cell>
          <cell r="BV59">
            <v>1041.0847808399999</v>
          </cell>
          <cell r="BW59">
            <v>4.6956373406725441E-2</v>
          </cell>
        </row>
        <row r="60">
          <cell r="A60" t="str">
            <v>HEROES TIJUANA</v>
          </cell>
          <cell r="B60">
            <v>3931.51</v>
          </cell>
          <cell r="D60">
            <v>201.07715289142857</v>
          </cell>
          <cell r="E60">
            <v>5.1145018807386616E-2</v>
          </cell>
          <cell r="G60">
            <v>3902.66</v>
          </cell>
          <cell r="I60">
            <v>201.07715289142857</v>
          </cell>
          <cell r="J60">
            <v>5.152310293272501E-2</v>
          </cell>
          <cell r="L60">
            <v>4710.03</v>
          </cell>
          <cell r="N60">
            <v>251.34644111428571</v>
          </cell>
          <cell r="O60">
            <v>5.3364084966398453E-2</v>
          </cell>
          <cell r="Q60">
            <v>12544.2</v>
          </cell>
          <cell r="R60">
            <v>0</v>
          </cell>
          <cell r="S60">
            <v>653.50074689714279</v>
          </cell>
          <cell r="T60">
            <v>5.2095848830307455E-2</v>
          </cell>
          <cell r="V60">
            <v>2822.08</v>
          </cell>
          <cell r="X60">
            <v>201.07715289142857</v>
          </cell>
          <cell r="Y60">
            <v>7.1251400701407674E-2</v>
          </cell>
          <cell r="AA60">
            <v>3396.74</v>
          </cell>
          <cell r="AC60">
            <v>201.07715289142857</v>
          </cell>
          <cell r="AD60">
            <v>5.9197098656779315E-2</v>
          </cell>
          <cell r="AF60">
            <v>3408.3</v>
          </cell>
          <cell r="AH60">
            <v>251.34644111428571</v>
          </cell>
          <cell r="AI60">
            <v>7.3745398325935421E-2</v>
          </cell>
          <cell r="AK60">
            <v>9627.119999999999</v>
          </cell>
          <cell r="AL60">
            <v>0</v>
          </cell>
          <cell r="AM60">
            <v>653.50074689714279</v>
          </cell>
          <cell r="AN60">
            <v>6.7881229993720121E-2</v>
          </cell>
          <cell r="AP60">
            <v>3839.13</v>
          </cell>
          <cell r="AR60">
            <v>201.07715289142857</v>
          </cell>
          <cell r="AS60">
            <v>5.237570827021449E-2</v>
          </cell>
          <cell r="AU60">
            <v>3396.74</v>
          </cell>
          <cell r="AW60">
            <v>201.07715289142857</v>
          </cell>
          <cell r="AX60">
            <v>5.9197098656779315E-2</v>
          </cell>
          <cell r="AZ60">
            <v>3396.74</v>
          </cell>
          <cell r="BB60">
            <v>201.07715289142857</v>
          </cell>
          <cell r="BC60">
            <v>5.9197098656779315E-2</v>
          </cell>
          <cell r="BE60">
            <v>3396.74</v>
          </cell>
          <cell r="BG60">
            <v>201.07715289142857</v>
          </cell>
          <cell r="BH60">
            <v>5.9197098656779315E-2</v>
          </cell>
          <cell r="BJ60">
            <v>3396.74</v>
          </cell>
          <cell r="BL60">
            <v>201.07715289142857</v>
          </cell>
          <cell r="BM60">
            <v>5.9197098656779315E-2</v>
          </cell>
          <cell r="BO60">
            <v>3396.74</v>
          </cell>
          <cell r="BQ60">
            <v>201.07715289142857</v>
          </cell>
          <cell r="BR60">
            <v>5.9197098656779315E-2</v>
          </cell>
          <cell r="BT60">
            <v>22171.32</v>
          </cell>
          <cell r="BU60">
            <v>0</v>
          </cell>
          <cell r="BV60">
            <v>1307.0014937942856</v>
          </cell>
          <cell r="BW60">
            <v>5.895009831594536E-2</v>
          </cell>
        </row>
        <row r="61">
          <cell r="A61" t="str">
            <v>MEXICALI</v>
          </cell>
          <cell r="B61">
            <v>3085.68</v>
          </cell>
          <cell r="D61">
            <v>197.36627068571428</v>
          </cell>
          <cell r="E61">
            <v>6.3962002114838309E-2</v>
          </cell>
          <cell r="G61">
            <v>3364.32</v>
          </cell>
          <cell r="I61">
            <v>197.36627068571428</v>
          </cell>
          <cell r="J61">
            <v>5.8664535682014275E-2</v>
          </cell>
          <cell r="L61">
            <v>3805.33</v>
          </cell>
          <cell r="N61">
            <v>246.70783835714286</v>
          </cell>
          <cell r="O61">
            <v>6.4832179694571265E-2</v>
          </cell>
          <cell r="Q61">
            <v>10255.33</v>
          </cell>
          <cell r="R61">
            <v>0</v>
          </cell>
          <cell r="S61">
            <v>641.44037972857143</v>
          </cell>
          <cell r="T61">
            <v>6.2547024788921601E-2</v>
          </cell>
          <cell r="V61">
            <v>2450.5700000000002</v>
          </cell>
          <cell r="X61">
            <v>197.36627068571428</v>
          </cell>
          <cell r="Y61">
            <v>8.053892387718542E-2</v>
          </cell>
          <cell r="AA61">
            <v>2503.0500000000002</v>
          </cell>
          <cell r="AC61">
            <v>197.36627068571428</v>
          </cell>
          <cell r="AD61">
            <v>7.8850310894993822E-2</v>
          </cell>
          <cell r="AF61">
            <v>3375.7</v>
          </cell>
          <cell r="AH61">
            <v>246.70783835714286</v>
          </cell>
          <cell r="AI61">
            <v>7.3083460721374199E-2</v>
          </cell>
          <cell r="AK61">
            <v>8329.32</v>
          </cell>
          <cell r="AL61">
            <v>0</v>
          </cell>
          <cell r="AM61">
            <v>641.44037972857143</v>
          </cell>
          <cell r="AN61">
            <v>7.7009933551426935E-2</v>
          </cell>
          <cell r="AP61">
            <v>2697.81</v>
          </cell>
          <cell r="AR61">
            <v>197.36627068571428</v>
          </cell>
          <cell r="AS61">
            <v>7.3157958005090909E-2</v>
          </cell>
          <cell r="AU61">
            <v>2503.0500000000002</v>
          </cell>
          <cell r="AW61">
            <v>197.36627068571428</v>
          </cell>
          <cell r="AX61">
            <v>7.8850310894993822E-2</v>
          </cell>
          <cell r="AZ61">
            <v>2503.0500000000002</v>
          </cell>
          <cell r="BB61">
            <v>197.36627068571428</v>
          </cell>
          <cell r="BC61">
            <v>7.8850310894993822E-2</v>
          </cell>
          <cell r="BE61">
            <v>2503.0500000000002</v>
          </cell>
          <cell r="BG61">
            <v>197.36627068571428</v>
          </cell>
          <cell r="BH61">
            <v>7.8850310894993822E-2</v>
          </cell>
          <cell r="BJ61">
            <v>2503.0500000000002</v>
          </cell>
          <cell r="BL61">
            <v>197.36627068571428</v>
          </cell>
          <cell r="BM61">
            <v>7.8850310894993822E-2</v>
          </cell>
          <cell r="BO61">
            <v>2503.0500000000002</v>
          </cell>
          <cell r="BQ61">
            <v>197.36627068571428</v>
          </cell>
          <cell r="BR61">
            <v>7.8850310894993822E-2</v>
          </cell>
          <cell r="BT61">
            <v>18584.650000000001</v>
          </cell>
          <cell r="BU61">
            <v>0</v>
          </cell>
          <cell r="BV61">
            <v>1282.8807594571429</v>
          </cell>
          <cell r="BW61">
            <v>6.9029051365354893E-2</v>
          </cell>
        </row>
        <row r="62">
          <cell r="A62" t="str">
            <v>CHIHUAHUA</v>
          </cell>
          <cell r="B62">
            <v>3085.68</v>
          </cell>
          <cell r="D62">
            <v>197.36627068571428</v>
          </cell>
          <cell r="E62">
            <v>6.3962002114838309E-2</v>
          </cell>
          <cell r="G62">
            <v>3364.32</v>
          </cell>
          <cell r="I62">
            <v>197.36627068571428</v>
          </cell>
          <cell r="J62">
            <v>5.8664535682014275E-2</v>
          </cell>
          <cell r="L62">
            <v>3805.33</v>
          </cell>
          <cell r="N62">
            <v>246.70783835714286</v>
          </cell>
          <cell r="O62">
            <v>6.4832179694571265E-2</v>
          </cell>
          <cell r="Q62">
            <v>10255.33</v>
          </cell>
          <cell r="R62">
            <v>0</v>
          </cell>
          <cell r="S62">
            <v>641.44037972857143</v>
          </cell>
          <cell r="T62">
            <v>6.2547024788921601E-2</v>
          </cell>
          <cell r="V62">
            <v>2450.5700000000002</v>
          </cell>
          <cell r="X62">
            <v>197.36627068571428</v>
          </cell>
          <cell r="Y62">
            <v>8.053892387718542E-2</v>
          </cell>
          <cell r="AA62">
            <v>2503.0500000000002</v>
          </cell>
          <cell r="AC62">
            <v>197.36627068571428</v>
          </cell>
          <cell r="AD62">
            <v>7.8850310894993822E-2</v>
          </cell>
          <cell r="AF62">
            <v>3375.7</v>
          </cell>
          <cell r="AH62">
            <v>246.70783835714286</v>
          </cell>
          <cell r="AI62">
            <v>7.3083460721374199E-2</v>
          </cell>
          <cell r="AK62">
            <v>8329.32</v>
          </cell>
          <cell r="AL62">
            <v>0</v>
          </cell>
          <cell r="AM62">
            <v>641.44037972857143</v>
          </cell>
          <cell r="AN62">
            <v>7.7009933551426935E-2</v>
          </cell>
          <cell r="AP62">
            <v>2697.81</v>
          </cell>
          <cell r="AR62">
            <v>197.36627068571428</v>
          </cell>
          <cell r="AS62">
            <v>7.3157958005090909E-2</v>
          </cell>
          <cell r="AU62">
            <v>2503.0500000000002</v>
          </cell>
          <cell r="AW62">
            <v>197.36627068571428</v>
          </cell>
          <cell r="AX62">
            <v>7.8850310894993822E-2</v>
          </cell>
          <cell r="AZ62">
            <v>2503.0500000000002</v>
          </cell>
          <cell r="BB62">
            <v>197.36627068571428</v>
          </cell>
          <cell r="BC62">
            <v>7.8850310894993822E-2</v>
          </cell>
          <cell r="BE62">
            <v>2503.0500000000002</v>
          </cell>
          <cell r="BG62">
            <v>197.36627068571428</v>
          </cell>
          <cell r="BH62">
            <v>7.8850310894993822E-2</v>
          </cell>
          <cell r="BJ62">
            <v>2503.0500000000002</v>
          </cell>
          <cell r="BL62">
            <v>197.36627068571428</v>
          </cell>
          <cell r="BM62">
            <v>7.8850310894993822E-2</v>
          </cell>
          <cell r="BO62">
            <v>2503.0500000000002</v>
          </cell>
          <cell r="BQ62">
            <v>197.36627068571428</v>
          </cell>
          <cell r="BR62">
            <v>7.8850310894993822E-2</v>
          </cell>
          <cell r="BT62">
            <v>18584.650000000001</v>
          </cell>
          <cell r="BU62">
            <v>0</v>
          </cell>
          <cell r="BV62">
            <v>1282.8807594571429</v>
          </cell>
          <cell r="BW62">
            <v>6.9029051365354893E-2</v>
          </cell>
        </row>
        <row r="63">
          <cell r="A63" t="str">
            <v>TORREON</v>
          </cell>
          <cell r="B63">
            <v>0</v>
          </cell>
          <cell r="D63">
            <v>0</v>
          </cell>
          <cell r="E63">
            <v>0</v>
          </cell>
          <cell r="G63">
            <v>0</v>
          </cell>
          <cell r="I63">
            <v>0</v>
          </cell>
          <cell r="J63">
            <v>0</v>
          </cell>
          <cell r="L63">
            <v>0</v>
          </cell>
          <cell r="N63">
            <v>62.202380952380949</v>
          </cell>
          <cell r="O63">
            <v>0</v>
          </cell>
          <cell r="Q63">
            <v>0</v>
          </cell>
          <cell r="R63">
            <v>0</v>
          </cell>
          <cell r="S63">
            <v>62.202380952380949</v>
          </cell>
          <cell r="T63">
            <v>0</v>
          </cell>
          <cell r="V63">
            <v>0</v>
          </cell>
          <cell r="X63">
            <v>203.91952380952381</v>
          </cell>
          <cell r="Y63">
            <v>0</v>
          </cell>
          <cell r="AA63">
            <v>1251.53</v>
          </cell>
          <cell r="AC63">
            <v>203.91952380952381</v>
          </cell>
          <cell r="AD63">
            <v>0.16293618515698691</v>
          </cell>
          <cell r="AF63">
            <v>3375.7</v>
          </cell>
          <cell r="AH63">
            <v>254.89940476190475</v>
          </cell>
          <cell r="AI63">
            <v>7.5510088207454681E-2</v>
          </cell>
          <cell r="AK63">
            <v>4627.2299999999996</v>
          </cell>
          <cell r="AL63">
            <v>0</v>
          </cell>
          <cell r="AM63">
            <v>662.73845238095237</v>
          </cell>
          <cell r="AN63">
            <v>0.14322574248112854</v>
          </cell>
          <cell r="AP63">
            <v>2697.81</v>
          </cell>
          <cell r="AR63">
            <v>203.91952380952381</v>
          </cell>
          <cell r="AS63">
            <v>7.5587059062544731E-2</v>
          </cell>
          <cell r="AU63">
            <v>1251.53</v>
          </cell>
          <cell r="AW63">
            <v>203.91952380952381</v>
          </cell>
          <cell r="AX63">
            <v>0.16293618515698691</v>
          </cell>
          <cell r="AZ63">
            <v>1251.53</v>
          </cell>
          <cell r="BB63">
            <v>203.91952380952381</v>
          </cell>
          <cell r="BC63">
            <v>0.16293618515698691</v>
          </cell>
          <cell r="BE63">
            <v>1251.53</v>
          </cell>
          <cell r="BG63">
            <v>203.91952380952381</v>
          </cell>
          <cell r="BH63">
            <v>0.16293618515698691</v>
          </cell>
          <cell r="BJ63">
            <v>1251.53</v>
          </cell>
          <cell r="BL63">
            <v>203.91952380952381</v>
          </cell>
          <cell r="BM63">
            <v>0.16293618515698691</v>
          </cell>
          <cell r="BO63">
            <v>1251.53</v>
          </cell>
          <cell r="BQ63">
            <v>203.91952380952381</v>
          </cell>
          <cell r="BR63">
            <v>0.16293618515698691</v>
          </cell>
          <cell r="BT63">
            <v>4627.2299999999996</v>
          </cell>
          <cell r="BU63">
            <v>0</v>
          </cell>
          <cell r="BV63">
            <v>724.94083333333333</v>
          </cell>
          <cell r="BW63">
            <v>0.15666842437772346</v>
          </cell>
        </row>
        <row r="64">
          <cell r="A64" t="str">
            <v>LAREDO</v>
          </cell>
          <cell r="B64">
            <v>0</v>
          </cell>
          <cell r="D64">
            <v>0</v>
          </cell>
          <cell r="E64">
            <v>0</v>
          </cell>
          <cell r="G64">
            <v>0</v>
          </cell>
          <cell r="I64">
            <v>0</v>
          </cell>
          <cell r="J64">
            <v>0</v>
          </cell>
          <cell r="L64">
            <v>0</v>
          </cell>
          <cell r="N64">
            <v>0</v>
          </cell>
          <cell r="O64">
            <v>0</v>
          </cell>
          <cell r="Q64">
            <v>0</v>
          </cell>
          <cell r="R64">
            <v>0</v>
          </cell>
          <cell r="S64">
            <v>0</v>
          </cell>
          <cell r="T64">
            <v>0</v>
          </cell>
          <cell r="V64">
            <v>0</v>
          </cell>
          <cell r="X64">
            <v>43.142857142857139</v>
          </cell>
          <cell r="Y64">
            <v>0</v>
          </cell>
          <cell r="AA64">
            <v>0</v>
          </cell>
          <cell r="AC64">
            <v>188.62952380952382</v>
          </cell>
          <cell r="AD64">
            <v>0</v>
          </cell>
          <cell r="AF64">
            <v>1687.85</v>
          </cell>
          <cell r="AH64">
            <v>258.12619047619046</v>
          </cell>
          <cell r="AI64">
            <v>0.15293194921123943</v>
          </cell>
          <cell r="AK64">
            <v>1687.85</v>
          </cell>
          <cell r="AL64">
            <v>0</v>
          </cell>
          <cell r="AM64">
            <v>489.89857142857136</v>
          </cell>
          <cell r="AN64">
            <v>0.29025006453687907</v>
          </cell>
          <cell r="AP64">
            <v>2697.81</v>
          </cell>
          <cell r="AR64">
            <v>206.50095238095236</v>
          </cell>
          <cell r="AS64">
            <v>7.6543919839036981E-2</v>
          </cell>
          <cell r="AU64">
            <v>0</v>
          </cell>
          <cell r="AW64">
            <v>188.62952380952382</v>
          </cell>
          <cell r="AX64">
            <v>0</v>
          </cell>
          <cell r="AZ64">
            <v>0</v>
          </cell>
          <cell r="BB64">
            <v>188.62952380952382</v>
          </cell>
          <cell r="BC64">
            <v>0</v>
          </cell>
          <cell r="BE64">
            <v>0</v>
          </cell>
          <cell r="BG64">
            <v>188.62952380952382</v>
          </cell>
          <cell r="BH64">
            <v>0</v>
          </cell>
          <cell r="BJ64">
            <v>0</v>
          </cell>
          <cell r="BL64">
            <v>188.62952380952382</v>
          </cell>
          <cell r="BM64">
            <v>0</v>
          </cell>
          <cell r="BO64">
            <v>0</v>
          </cell>
          <cell r="BQ64">
            <v>188.62952380952382</v>
          </cell>
          <cell r="BR64">
            <v>0</v>
          </cell>
          <cell r="BT64">
            <v>1687.85</v>
          </cell>
          <cell r="BU64">
            <v>0</v>
          </cell>
          <cell r="BV64">
            <v>489.89857142857136</v>
          </cell>
          <cell r="BW64">
            <v>0.29025006453687907</v>
          </cell>
        </row>
        <row r="65">
          <cell r="A65" t="str">
            <v xml:space="preserve">      SUBTOTAL:</v>
          </cell>
          <cell r="B65">
            <v>19986.38</v>
          </cell>
          <cell r="D65">
            <v>991.27664420285714</v>
          </cell>
          <cell r="E65">
            <v>4.9597608181314333E-2</v>
          </cell>
          <cell r="G65">
            <v>19493.73</v>
          </cell>
          <cell r="I65">
            <v>991.27664420285714</v>
          </cell>
          <cell r="J65">
            <v>5.0851050271182432E-2</v>
          </cell>
          <cell r="L65">
            <v>23071.83</v>
          </cell>
          <cell r="N65">
            <v>1202.4314487209524</v>
          </cell>
          <cell r="O65">
            <v>5.2116864970006817E-2</v>
          </cell>
          <cell r="Q65">
            <v>62551.94</v>
          </cell>
          <cell r="S65">
            <v>3184.984737126666</v>
          </cell>
          <cell r="T65">
            <v>5.0917441363555888E-2</v>
          </cell>
          <cell r="V65">
            <v>14850.699999999999</v>
          </cell>
          <cell r="X65">
            <v>1238.339025155238</v>
          </cell>
          <cell r="Y65">
            <v>8.3385902695175179E-2</v>
          </cell>
          <cell r="AA65">
            <v>17648.819999999996</v>
          </cell>
          <cell r="AC65">
            <v>1383.8256918219047</v>
          </cell>
          <cell r="AD65">
            <v>7.8408963988635214E-2</v>
          </cell>
          <cell r="AF65">
            <v>24736.58</v>
          </cell>
          <cell r="AH65">
            <v>1653.2546630066668</v>
          </cell>
          <cell r="AI65">
            <v>6.6834407303138374E-2</v>
          </cell>
          <cell r="AK65">
            <v>57236.1</v>
          </cell>
          <cell r="AM65">
            <v>4275.4193799838085</v>
          </cell>
          <cell r="AN65">
            <v>7.469795076855007E-2</v>
          </cell>
          <cell r="AP65">
            <v>23282.120000000003</v>
          </cell>
          <cell r="AR65">
            <v>1401.6971203933333</v>
          </cell>
          <cell r="AS65">
            <v>6.0204874830699834E-2</v>
          </cell>
          <cell r="AU65">
            <v>17648.819999999996</v>
          </cell>
          <cell r="AW65">
            <v>1383.8256918219047</v>
          </cell>
          <cell r="AX65">
            <v>7.8408963988635214E-2</v>
          </cell>
          <cell r="AZ65">
            <v>17648.819999999996</v>
          </cell>
          <cell r="BB65">
            <v>1383.8256918219047</v>
          </cell>
          <cell r="BC65">
            <v>7.8408963988635214E-2</v>
          </cell>
          <cell r="BE65">
            <v>17648.819999999996</v>
          </cell>
          <cell r="BG65">
            <v>1383.8256918219047</v>
          </cell>
          <cell r="BH65">
            <v>7.8408963988635214E-2</v>
          </cell>
          <cell r="BJ65">
            <v>17648.819999999996</v>
          </cell>
          <cell r="BL65">
            <v>1383.8256918219047</v>
          </cell>
          <cell r="BM65">
            <v>7.8408963988635214E-2</v>
          </cell>
          <cell r="BO65">
            <v>17648.819999999996</v>
          </cell>
          <cell r="BQ65">
            <v>1383.8256918219047</v>
          </cell>
          <cell r="BR65">
            <v>7.8408963988635214E-2</v>
          </cell>
          <cell r="BT65">
            <v>119788.04</v>
          </cell>
          <cell r="BV65">
            <v>7460.4041171104745</v>
          </cell>
          <cell r="BW65">
            <v>6.2280041622773653E-2</v>
          </cell>
        </row>
        <row r="67">
          <cell r="A67" t="str">
            <v>VERACRUZ</v>
          </cell>
          <cell r="B67">
            <v>3931.51</v>
          </cell>
          <cell r="D67">
            <v>165.82377193714285</v>
          </cell>
          <cell r="E67">
            <v>4.217813815484199E-2</v>
          </cell>
          <cell r="G67">
            <v>3902.66</v>
          </cell>
          <cell r="I67">
            <v>165.82377193714285</v>
          </cell>
          <cell r="J67">
            <v>4.2489935566291416E-2</v>
          </cell>
          <cell r="L67">
            <v>4710.03</v>
          </cell>
          <cell r="N67">
            <v>207.27971492142856</v>
          </cell>
          <cell r="O67">
            <v>4.4008151736067196E-2</v>
          </cell>
          <cell r="Q67">
            <v>12544.2</v>
          </cell>
          <cell r="R67">
            <v>0</v>
          </cell>
          <cell r="S67">
            <v>538.92725879571424</v>
          </cell>
          <cell r="T67">
            <v>4.2962266130619264E-2</v>
          </cell>
          <cell r="V67">
            <v>2822.08</v>
          </cell>
          <cell r="X67">
            <v>165.82377193714285</v>
          </cell>
          <cell r="Y67">
            <v>5.8759415727811702E-2</v>
          </cell>
          <cell r="AA67">
            <v>3396.74</v>
          </cell>
          <cell r="AC67">
            <v>165.82377193714285</v>
          </cell>
          <cell r="AD67">
            <v>4.8818505960757333E-2</v>
          </cell>
          <cell r="AF67">
            <v>3408.3</v>
          </cell>
          <cell r="AH67">
            <v>207.27971492142856</v>
          </cell>
          <cell r="AI67">
            <v>6.0816159059187441E-2</v>
          </cell>
          <cell r="AK67">
            <v>9627.119999999999</v>
          </cell>
          <cell r="AL67">
            <v>0</v>
          </cell>
          <cell r="AM67">
            <v>538.92725879571424</v>
          </cell>
          <cell r="AN67">
            <v>5.5980112307285494E-2</v>
          </cell>
          <cell r="AP67">
            <v>3839.13</v>
          </cell>
          <cell r="AR67">
            <v>165.82377193714285</v>
          </cell>
          <cell r="AS67">
            <v>4.3193059869590988E-2</v>
          </cell>
          <cell r="AU67">
            <v>3396.74</v>
          </cell>
          <cell r="AW67">
            <v>165.82377193714285</v>
          </cell>
          <cell r="AX67">
            <v>4.8818505960757333E-2</v>
          </cell>
          <cell r="AZ67">
            <v>3396.74</v>
          </cell>
          <cell r="BB67">
            <v>165.82377193714285</v>
          </cell>
          <cell r="BC67">
            <v>4.8818505960757333E-2</v>
          </cell>
          <cell r="BE67">
            <v>3396.74</v>
          </cell>
          <cell r="BG67">
            <v>165.82377193714285</v>
          </cell>
          <cell r="BH67">
            <v>4.8818505960757333E-2</v>
          </cell>
          <cell r="BJ67">
            <v>3396.74</v>
          </cell>
          <cell r="BL67">
            <v>165.82377193714285</v>
          </cell>
          <cell r="BM67">
            <v>4.8818505960757333E-2</v>
          </cell>
          <cell r="BO67">
            <v>3396.74</v>
          </cell>
          <cell r="BQ67">
            <v>165.82377193714285</v>
          </cell>
          <cell r="BR67">
            <v>4.8818505960757333E-2</v>
          </cell>
          <cell r="BT67">
            <v>22171.32</v>
          </cell>
          <cell r="BU67">
            <v>0</v>
          </cell>
          <cell r="BV67">
            <v>1077.8545175914285</v>
          </cell>
          <cell r="BW67">
            <v>4.8614810376262148E-2</v>
          </cell>
        </row>
        <row r="68">
          <cell r="A68" t="str">
            <v>MERIDA</v>
          </cell>
          <cell r="I68">
            <v>0</v>
          </cell>
          <cell r="L68">
            <v>0</v>
          </cell>
          <cell r="N68">
            <v>0</v>
          </cell>
          <cell r="Q68">
            <v>0</v>
          </cell>
          <cell r="R68">
            <v>0</v>
          </cell>
          <cell r="S68">
            <v>0</v>
          </cell>
          <cell r="V68">
            <v>0</v>
          </cell>
          <cell r="X68">
            <v>0</v>
          </cell>
          <cell r="AA68">
            <v>0</v>
          </cell>
          <cell r="AC68">
            <v>49.761904761904759</v>
          </cell>
          <cell r="AF68">
            <v>0</v>
          </cell>
          <cell r="AH68">
            <v>226.68571428571425</v>
          </cell>
          <cell r="AK68">
            <v>0</v>
          </cell>
          <cell r="AM68">
            <v>276.44761904761901</v>
          </cell>
          <cell r="AP68">
            <v>1348.9</v>
          </cell>
          <cell r="AR68">
            <v>206.50095238095236</v>
          </cell>
          <cell r="BT68">
            <v>0</v>
          </cell>
          <cell r="BU68">
            <v>0</v>
          </cell>
          <cell r="BV68">
            <v>276.44761904761901</v>
          </cell>
          <cell r="BW68">
            <v>0</v>
          </cell>
        </row>
        <row r="70">
          <cell r="A70" t="str">
            <v xml:space="preserve">     TOTAL STORES:</v>
          </cell>
          <cell r="B70">
            <v>136349.78</v>
          </cell>
          <cell r="D70">
            <v>7171.9413522635987</v>
          </cell>
          <cell r="E70">
            <v>5.2599581402064589E-2</v>
          </cell>
          <cell r="G70">
            <v>139732.87</v>
          </cell>
          <cell r="I70">
            <v>7213.5594610093131</v>
          </cell>
          <cell r="J70">
            <v>5.1623926861369934E-2</v>
          </cell>
          <cell r="L70">
            <v>169881.21</v>
          </cell>
          <cell r="N70">
            <v>7802.1700595769325</v>
          </cell>
          <cell r="O70">
            <v>4.5927210311116413E-2</v>
          </cell>
          <cell r="Q70">
            <v>445963.86000000004</v>
          </cell>
          <cell r="S70">
            <v>22187.670872849845</v>
          </cell>
          <cell r="T70">
            <v>4.9752172458211848E-2</v>
          </cell>
          <cell r="V70">
            <v>114259.28000000001</v>
          </cell>
          <cell r="X70">
            <v>7617.360889580742</v>
          </cell>
          <cell r="Y70">
            <v>6.6667327936783261E-2</v>
          </cell>
          <cell r="AA70">
            <v>128232.45999999999</v>
          </cell>
          <cell r="AC70">
            <v>7812.6094610093132</v>
          </cell>
          <cell r="AD70">
            <v>6.0925365239108055E-2</v>
          </cell>
          <cell r="AF70">
            <v>177569.77000000002</v>
          </cell>
          <cell r="AH70">
            <v>8479.6789881483619</v>
          </cell>
          <cell r="AI70">
            <v>4.7754068657904783E-2</v>
          </cell>
          <cell r="AK70">
            <v>420061.51</v>
          </cell>
          <cell r="AM70">
            <v>23909.649338738418</v>
          </cell>
          <cell r="AN70">
            <v>5.6919400539074426E-2</v>
          </cell>
          <cell r="AP70">
            <v>148599.22999999998</v>
          </cell>
          <cell r="AQ70">
            <v>0</v>
          </cell>
          <cell r="AR70">
            <v>8082.6127943426472</v>
          </cell>
          <cell r="AS70">
            <v>5.4392023393005792E-2</v>
          </cell>
          <cell r="AU70">
            <v>128232.45999999999</v>
          </cell>
          <cell r="AW70">
            <v>7762.8475562474086</v>
          </cell>
          <cell r="AX70">
            <v>6.0537305111727634E-2</v>
          </cell>
          <cell r="AZ70">
            <v>128232.45999999999</v>
          </cell>
          <cell r="BB70">
            <v>7762.8475562474086</v>
          </cell>
          <cell r="BC70">
            <v>6.0537305111727634E-2</v>
          </cell>
          <cell r="BE70">
            <v>128232.45999999999</v>
          </cell>
          <cell r="BG70">
            <v>7762.8475562474086</v>
          </cell>
          <cell r="BH70">
            <v>6.0537305111727634E-2</v>
          </cell>
          <cell r="BJ70">
            <v>128232.45999999999</v>
          </cell>
          <cell r="BL70">
            <v>7762.8475562474086</v>
          </cell>
          <cell r="BM70">
            <v>6.0537305111727634E-2</v>
          </cell>
          <cell r="BO70">
            <v>128232.45999999999</v>
          </cell>
          <cell r="BQ70">
            <v>7762.8475562474086</v>
          </cell>
          <cell r="BR70">
            <v>6.0537305111727634E-2</v>
          </cell>
          <cell r="BT70">
            <v>866025.37</v>
          </cell>
          <cell r="BU70">
            <v>0</v>
          </cell>
          <cell r="BV70">
            <v>46097.32021158826</v>
          </cell>
          <cell r="BW70">
            <v>5.3228602542657912E-2</v>
          </cell>
        </row>
        <row r="72">
          <cell r="A72" t="str">
            <v>TELEMARKETING</v>
          </cell>
          <cell r="B72">
            <v>0</v>
          </cell>
          <cell r="D72">
            <v>410.84892000000002</v>
          </cell>
          <cell r="E72">
            <v>0</v>
          </cell>
          <cell r="G72">
            <v>0</v>
          </cell>
          <cell r="I72">
            <v>471.27292000000006</v>
          </cell>
          <cell r="J72">
            <v>0</v>
          </cell>
          <cell r="L72">
            <v>0</v>
          </cell>
          <cell r="N72">
            <v>471.27292000000006</v>
          </cell>
          <cell r="O72">
            <v>0</v>
          </cell>
          <cell r="Q72">
            <v>0</v>
          </cell>
          <cell r="R72">
            <v>0</v>
          </cell>
          <cell r="S72">
            <v>1353.3947600000001</v>
          </cell>
          <cell r="T72">
            <v>3.0347633101928933E-3</v>
          </cell>
          <cell r="V72">
            <v>0</v>
          </cell>
          <cell r="X72">
            <v>471.27292000000006</v>
          </cell>
          <cell r="Y72">
            <v>0</v>
          </cell>
          <cell r="AA72">
            <v>0</v>
          </cell>
          <cell r="AC72">
            <v>471.27292000000006</v>
          </cell>
          <cell r="AD72">
            <v>0</v>
          </cell>
          <cell r="AF72">
            <v>0</v>
          </cell>
          <cell r="AH72">
            <v>471.27292000000006</v>
          </cell>
          <cell r="AI72">
            <v>0</v>
          </cell>
          <cell r="AK72">
            <v>0</v>
          </cell>
          <cell r="AL72">
            <v>0</v>
          </cell>
          <cell r="AM72">
            <v>1413.8187600000001</v>
          </cell>
          <cell r="AN72">
            <v>0</v>
          </cell>
          <cell r="AP72">
            <v>0</v>
          </cell>
          <cell r="AR72">
            <v>475.17292000000003</v>
          </cell>
          <cell r="AS72">
            <v>0</v>
          </cell>
          <cell r="AU72">
            <v>0</v>
          </cell>
          <cell r="AW72">
            <v>471.27292000000006</v>
          </cell>
          <cell r="AX72">
            <v>0</v>
          </cell>
          <cell r="AZ72">
            <v>0</v>
          </cell>
          <cell r="BB72">
            <v>471.27292000000006</v>
          </cell>
          <cell r="BC72">
            <v>0</v>
          </cell>
          <cell r="BE72">
            <v>0</v>
          </cell>
          <cell r="BG72">
            <v>471.27292000000006</v>
          </cell>
          <cell r="BH72">
            <v>0</v>
          </cell>
          <cell r="BJ72">
            <v>0</v>
          </cell>
          <cell r="BL72">
            <v>471.27292000000006</v>
          </cell>
          <cell r="BM72">
            <v>0</v>
          </cell>
          <cell r="BO72">
            <v>0</v>
          </cell>
          <cell r="BQ72">
            <v>471.27292000000006</v>
          </cell>
          <cell r="BR72">
            <v>0</v>
          </cell>
          <cell r="BT72">
            <v>0</v>
          </cell>
          <cell r="BU72">
            <v>0</v>
          </cell>
          <cell r="BV72">
            <v>2767.2135200000002</v>
          </cell>
          <cell r="BW72">
            <v>0</v>
          </cell>
        </row>
        <row r="74">
          <cell r="A74" t="str">
            <v xml:space="preserve">     TOTAL OPERATION</v>
          </cell>
          <cell r="B74">
            <v>136349.78</v>
          </cell>
          <cell r="C74">
            <v>0</v>
          </cell>
          <cell r="D74">
            <v>7582.790272263599</v>
          </cell>
          <cell r="E74">
            <v>5.5612779663183905E-2</v>
          </cell>
          <cell r="G74">
            <v>139732.87</v>
          </cell>
          <cell r="H74">
            <v>0</v>
          </cell>
          <cell r="I74">
            <v>7684.8323810093134</v>
          </cell>
          <cell r="J74">
            <v>5.4996597300329651E-2</v>
          </cell>
          <cell r="L74">
            <v>169881.21</v>
          </cell>
          <cell r="M74">
            <v>0</v>
          </cell>
          <cell r="N74">
            <v>8273.442979576932</v>
          </cell>
          <cell r="O74">
            <v>4.8701342423785023E-2</v>
          </cell>
          <cell r="Q74">
            <v>445963.86000000004</v>
          </cell>
          <cell r="R74">
            <v>0</v>
          </cell>
          <cell r="S74">
            <v>23541.065632849844</v>
          </cell>
          <cell r="T74">
            <v>5.2786935768404736E-2</v>
          </cell>
          <cell r="V74">
            <v>114259.28000000001</v>
          </cell>
          <cell r="W74">
            <v>0</v>
          </cell>
          <cell r="X74">
            <v>8088.6338095807423</v>
          </cell>
          <cell r="Y74">
            <v>7.0791920004928621E-2</v>
          </cell>
          <cell r="AA74">
            <v>128232.45999999999</v>
          </cell>
          <cell r="AB74">
            <v>0</v>
          </cell>
          <cell r="AC74">
            <v>8283.8823810093127</v>
          </cell>
          <cell r="AD74">
            <v>6.4600510518236287E-2</v>
          </cell>
          <cell r="AF74">
            <v>177569.77000000002</v>
          </cell>
          <cell r="AG74">
            <v>0</v>
          </cell>
          <cell r="AH74">
            <v>8950.9519081483613</v>
          </cell>
          <cell r="AI74">
            <v>5.0408084147140361E-2</v>
          </cell>
          <cell r="AK74">
            <v>420061.51</v>
          </cell>
          <cell r="AL74">
            <v>0</v>
          </cell>
          <cell r="AM74">
            <v>25323.46809873842</v>
          </cell>
          <cell r="AN74">
            <v>6.0285142760969503E-2</v>
          </cell>
          <cell r="AP74">
            <v>148599.22999999998</v>
          </cell>
          <cell r="AQ74">
            <v>0</v>
          </cell>
          <cell r="AR74">
            <v>8557.7857143426481</v>
          </cell>
          <cell r="AS74">
            <v>5.7589704296197558E-2</v>
          </cell>
          <cell r="AU74">
            <v>128232.45999999999</v>
          </cell>
          <cell r="AV74">
            <v>0</v>
          </cell>
          <cell r="AW74">
            <v>8234.1204762474081</v>
          </cell>
          <cell r="AX74">
            <v>6.4212450390855866E-2</v>
          </cell>
          <cell r="AZ74">
            <v>128232.45999999999</v>
          </cell>
          <cell r="BA74">
            <v>0</v>
          </cell>
          <cell r="BB74">
            <v>8234.1204762474081</v>
          </cell>
          <cell r="BC74">
            <v>6.4212450390855866E-2</v>
          </cell>
          <cell r="BE74">
            <v>128232.45999999999</v>
          </cell>
          <cell r="BF74">
            <v>0</v>
          </cell>
          <cell r="BG74">
            <v>8234.1204762474081</v>
          </cell>
          <cell r="BH74">
            <v>6.4212450390855866E-2</v>
          </cell>
          <cell r="BJ74">
            <v>128232.45999999999</v>
          </cell>
          <cell r="BK74">
            <v>0</v>
          </cell>
          <cell r="BL74">
            <v>8234.1204762474081</v>
          </cell>
          <cell r="BM74">
            <v>6.4212450390855866E-2</v>
          </cell>
          <cell r="BO74">
            <v>128232.45999999999</v>
          </cell>
          <cell r="BP74">
            <v>0</v>
          </cell>
          <cell r="BQ74">
            <v>8234.1204762474081</v>
          </cell>
          <cell r="BR74">
            <v>6.4212450390855866E-2</v>
          </cell>
          <cell r="BT74">
            <v>866025.37</v>
          </cell>
          <cell r="BU74">
            <v>0</v>
          </cell>
          <cell r="BV74">
            <v>48864.533731588257</v>
          </cell>
          <cell r="BW74">
            <v>5.6423905608663935E-2</v>
          </cell>
        </row>
        <row r="75">
          <cell r="X75">
            <v>247</v>
          </cell>
          <cell r="AC75">
            <v>649</v>
          </cell>
          <cell r="AH75">
            <v>649</v>
          </cell>
          <cell r="AR75">
            <v>0.21428565735186567</v>
          </cell>
          <cell r="AW75">
            <v>649</v>
          </cell>
          <cell r="BB75">
            <v>649</v>
          </cell>
          <cell r="BG75">
            <v>649</v>
          </cell>
          <cell r="BL75">
            <v>649</v>
          </cell>
          <cell r="BQ75">
            <v>649</v>
          </cell>
          <cell r="BV75">
            <v>0.46626841174293077</v>
          </cell>
        </row>
        <row r="76">
          <cell r="A76" t="str">
            <v>CORPORATIVE</v>
          </cell>
        </row>
        <row r="77">
          <cell r="A77" t="str">
            <v>CASA LA DAGA</v>
          </cell>
          <cell r="D77">
            <v>0</v>
          </cell>
          <cell r="E77">
            <v>0</v>
          </cell>
          <cell r="I77">
            <v>0</v>
          </cell>
          <cell r="J77">
            <v>0</v>
          </cell>
          <cell r="N77">
            <v>0</v>
          </cell>
          <cell r="O77">
            <v>0</v>
          </cell>
          <cell r="S77">
            <v>0</v>
          </cell>
          <cell r="T77">
            <v>0</v>
          </cell>
          <cell r="X77">
            <v>0</v>
          </cell>
          <cell r="Y77">
            <v>0</v>
          </cell>
          <cell r="AC77">
            <v>0</v>
          </cell>
          <cell r="AD77">
            <v>0</v>
          </cell>
          <cell r="AH77">
            <v>0</v>
          </cell>
          <cell r="AI77">
            <v>0</v>
          </cell>
          <cell r="AM77">
            <v>0</v>
          </cell>
          <cell r="AN77">
            <v>0</v>
          </cell>
          <cell r="AR77">
            <v>0</v>
          </cell>
          <cell r="AS77">
            <v>0</v>
          </cell>
          <cell r="AW77">
            <v>0</v>
          </cell>
          <cell r="AX77">
            <v>0</v>
          </cell>
          <cell r="BB77">
            <v>0</v>
          </cell>
          <cell r="BC77">
            <v>0</v>
          </cell>
          <cell r="BG77">
            <v>0</v>
          </cell>
          <cell r="BH77">
            <v>0</v>
          </cell>
          <cell r="BL77">
            <v>0</v>
          </cell>
          <cell r="BM77">
            <v>0</v>
          </cell>
          <cell r="BQ77">
            <v>0</v>
          </cell>
          <cell r="BR77">
            <v>0</v>
          </cell>
          <cell r="BV77">
            <v>0</v>
          </cell>
          <cell r="BW77">
            <v>0</v>
          </cell>
        </row>
        <row r="78">
          <cell r="A78" t="str">
            <v>URUGUAY</v>
          </cell>
          <cell r="T78">
            <v>0</v>
          </cell>
        </row>
        <row r="80">
          <cell r="A80" t="str">
            <v>HUMAN RESOURCES</v>
          </cell>
          <cell r="D80">
            <v>137.70591999999999</v>
          </cell>
          <cell r="E80">
            <v>0</v>
          </cell>
          <cell r="I80">
            <v>150.70591999999999</v>
          </cell>
          <cell r="J80">
            <v>0</v>
          </cell>
          <cell r="N80">
            <v>163.70591999999999</v>
          </cell>
          <cell r="O80">
            <v>0</v>
          </cell>
          <cell r="S80">
            <v>452.11775999999998</v>
          </cell>
          <cell r="T80">
            <v>1.2509438749214079E-3</v>
          </cell>
          <cell r="X80">
            <v>163.70591999999999</v>
          </cell>
          <cell r="Y80">
            <v>0</v>
          </cell>
          <cell r="AC80">
            <v>163.70591999999999</v>
          </cell>
          <cell r="AD80">
            <v>0</v>
          </cell>
          <cell r="AH80">
            <v>163.70591999999999</v>
          </cell>
          <cell r="AI80">
            <v>0</v>
          </cell>
          <cell r="AM80">
            <v>491.11775999999998</v>
          </cell>
          <cell r="AN80">
            <v>0</v>
          </cell>
          <cell r="AR80">
            <v>163.70591999999999</v>
          </cell>
          <cell r="AS80">
            <v>0</v>
          </cell>
          <cell r="AW80">
            <v>163.70591999999999</v>
          </cell>
          <cell r="AX80">
            <v>0</v>
          </cell>
          <cell r="BB80">
            <v>163.70591999999999</v>
          </cell>
          <cell r="BC80">
            <v>0</v>
          </cell>
          <cell r="BG80">
            <v>163.70591999999999</v>
          </cell>
          <cell r="BH80">
            <v>0</v>
          </cell>
          <cell r="BL80">
            <v>163.70591999999999</v>
          </cell>
          <cell r="BM80">
            <v>0</v>
          </cell>
          <cell r="BQ80">
            <v>163.70591999999999</v>
          </cell>
          <cell r="BR80">
            <v>0</v>
          </cell>
          <cell r="BV80">
            <v>943.23551999999995</v>
          </cell>
          <cell r="BW80">
            <v>0</v>
          </cell>
        </row>
        <row r="81">
          <cell r="A81" t="str">
            <v>SYSTEMS</v>
          </cell>
          <cell r="D81">
            <v>272.89643999999998</v>
          </cell>
          <cell r="E81">
            <v>0</v>
          </cell>
          <cell r="I81">
            <v>276.79644000000002</v>
          </cell>
          <cell r="J81">
            <v>0</v>
          </cell>
          <cell r="N81">
            <v>285.89643999999998</v>
          </cell>
          <cell r="O81">
            <v>0</v>
          </cell>
          <cell r="S81">
            <v>835.58932000000004</v>
          </cell>
          <cell r="T81">
            <v>2.3119537303815368E-3</v>
          </cell>
          <cell r="X81">
            <v>285.89643999999998</v>
          </cell>
          <cell r="Y81">
            <v>0</v>
          </cell>
          <cell r="AC81">
            <v>285.89643999999998</v>
          </cell>
          <cell r="AD81">
            <v>0</v>
          </cell>
          <cell r="AH81">
            <v>294.99644000000001</v>
          </cell>
          <cell r="AI81">
            <v>0</v>
          </cell>
          <cell r="AM81">
            <v>866.78931999999998</v>
          </cell>
          <cell r="AN81">
            <v>0</v>
          </cell>
          <cell r="AR81">
            <v>294.99644000000001</v>
          </cell>
          <cell r="AS81">
            <v>0</v>
          </cell>
          <cell r="AW81">
            <v>285.89643999999998</v>
          </cell>
          <cell r="AX81">
            <v>0</v>
          </cell>
          <cell r="BB81">
            <v>285.89643999999998</v>
          </cell>
          <cell r="BC81">
            <v>0</v>
          </cell>
          <cell r="BG81">
            <v>285.89643999999998</v>
          </cell>
          <cell r="BH81">
            <v>0</v>
          </cell>
          <cell r="BL81">
            <v>285.89643999999998</v>
          </cell>
          <cell r="BM81">
            <v>0</v>
          </cell>
          <cell r="BQ81">
            <v>285.89643999999998</v>
          </cell>
          <cell r="BR81">
            <v>0</v>
          </cell>
          <cell r="BV81">
            <v>1702.3786399999999</v>
          </cell>
          <cell r="BW81">
            <v>0</v>
          </cell>
        </row>
        <row r="82">
          <cell r="A82" t="str">
            <v>REAL STATE</v>
          </cell>
          <cell r="D82">
            <v>134.80223999999998</v>
          </cell>
          <cell r="E82">
            <v>0</v>
          </cell>
          <cell r="I82">
            <v>143.90223999999998</v>
          </cell>
          <cell r="J82">
            <v>0</v>
          </cell>
          <cell r="N82">
            <v>143.90223999999998</v>
          </cell>
          <cell r="O82">
            <v>0</v>
          </cell>
          <cell r="S82">
            <v>422.60672</v>
          </cell>
          <cell r="T82">
            <v>1.1692911330990988E-3</v>
          </cell>
          <cell r="X82">
            <v>143.90223999999998</v>
          </cell>
          <cell r="Y82">
            <v>0</v>
          </cell>
          <cell r="AC82">
            <v>143.90223999999998</v>
          </cell>
          <cell r="AD82">
            <v>0</v>
          </cell>
          <cell r="AH82">
            <v>143.90223999999998</v>
          </cell>
          <cell r="AI82">
            <v>0</v>
          </cell>
          <cell r="AM82">
            <v>431.7067199999999</v>
          </cell>
          <cell r="AN82">
            <v>0</v>
          </cell>
          <cell r="AR82">
            <v>143.90223999999998</v>
          </cell>
          <cell r="AS82">
            <v>0</v>
          </cell>
          <cell r="AW82">
            <v>143.90223999999998</v>
          </cell>
          <cell r="AX82">
            <v>0</v>
          </cell>
          <cell r="BB82">
            <v>143.90223999999998</v>
          </cell>
          <cell r="BC82">
            <v>0</v>
          </cell>
          <cell r="BG82">
            <v>143.90223999999998</v>
          </cell>
          <cell r="BH82">
            <v>0</v>
          </cell>
          <cell r="BL82">
            <v>143.90223999999998</v>
          </cell>
          <cell r="BM82">
            <v>0</v>
          </cell>
          <cell r="BQ82">
            <v>143.90223999999998</v>
          </cell>
          <cell r="BR82">
            <v>0</v>
          </cell>
          <cell r="BV82">
            <v>854.3134399999999</v>
          </cell>
          <cell r="BW82">
            <v>0</v>
          </cell>
        </row>
        <row r="83">
          <cell r="A83" t="str">
            <v>LEGAL</v>
          </cell>
          <cell r="D83">
            <v>41.91</v>
          </cell>
          <cell r="E83">
            <v>0</v>
          </cell>
          <cell r="I83">
            <v>51.01</v>
          </cell>
          <cell r="J83">
            <v>0</v>
          </cell>
          <cell r="N83">
            <v>51.01</v>
          </cell>
          <cell r="O83">
            <v>0</v>
          </cell>
          <cell r="S83">
            <v>143.92999999999998</v>
          </cell>
          <cell r="T83">
            <v>3.9823330965241938E-4</v>
          </cell>
          <cell r="X83">
            <v>51.01</v>
          </cell>
          <cell r="Y83">
            <v>0</v>
          </cell>
          <cell r="AC83">
            <v>51.01</v>
          </cell>
          <cell r="AD83">
            <v>0</v>
          </cell>
          <cell r="AH83">
            <v>51.01</v>
          </cell>
          <cell r="AI83">
            <v>0</v>
          </cell>
          <cell r="AM83">
            <v>153.03</v>
          </cell>
          <cell r="AN83">
            <v>0</v>
          </cell>
          <cell r="AR83">
            <v>51.01</v>
          </cell>
          <cell r="AS83">
            <v>0</v>
          </cell>
          <cell r="AW83">
            <v>51.01</v>
          </cell>
          <cell r="AX83">
            <v>0</v>
          </cell>
          <cell r="BB83">
            <v>51.01</v>
          </cell>
          <cell r="BC83">
            <v>0</v>
          </cell>
          <cell r="BG83">
            <v>51.01</v>
          </cell>
          <cell r="BH83">
            <v>0</v>
          </cell>
          <cell r="BL83">
            <v>51.01</v>
          </cell>
          <cell r="BM83">
            <v>0</v>
          </cell>
          <cell r="BQ83">
            <v>51.01</v>
          </cell>
          <cell r="BR83">
            <v>0</v>
          </cell>
          <cell r="BV83">
            <v>296.95999999999998</v>
          </cell>
          <cell r="BW83">
            <v>0</v>
          </cell>
        </row>
        <row r="84">
          <cell r="A84" t="str">
            <v>FINANCE</v>
          </cell>
          <cell r="D84">
            <v>610.39192000000003</v>
          </cell>
          <cell r="E84">
            <v>0</v>
          </cell>
          <cell r="I84">
            <v>618.1919200000001</v>
          </cell>
          <cell r="J84">
            <v>0</v>
          </cell>
          <cell r="N84">
            <v>618.1919200000001</v>
          </cell>
          <cell r="O84">
            <v>0</v>
          </cell>
          <cell r="S84">
            <v>1846.7757600000004</v>
          </cell>
          <cell r="T84">
            <v>5.1097590710113419E-3</v>
          </cell>
          <cell r="X84">
            <v>631.1919200000001</v>
          </cell>
          <cell r="Y84">
            <v>0</v>
          </cell>
          <cell r="AC84">
            <v>638.99192000000005</v>
          </cell>
          <cell r="AD84">
            <v>0</v>
          </cell>
          <cell r="AH84">
            <v>659.79192</v>
          </cell>
          <cell r="AI84">
            <v>0</v>
          </cell>
          <cell r="AM84">
            <v>1929.9757600000003</v>
          </cell>
          <cell r="AN84">
            <v>0</v>
          </cell>
          <cell r="AR84">
            <v>674.09191999999996</v>
          </cell>
          <cell r="AS84">
            <v>0</v>
          </cell>
          <cell r="AW84">
            <v>638.99192000000005</v>
          </cell>
          <cell r="AX84">
            <v>0</v>
          </cell>
          <cell r="BB84">
            <v>638.99192000000005</v>
          </cell>
          <cell r="BC84">
            <v>0</v>
          </cell>
          <cell r="BG84">
            <v>638.99192000000005</v>
          </cell>
          <cell r="BH84">
            <v>0</v>
          </cell>
          <cell r="BL84">
            <v>638.99192000000005</v>
          </cell>
          <cell r="BM84">
            <v>0</v>
          </cell>
          <cell r="BQ84">
            <v>638.99192000000005</v>
          </cell>
          <cell r="BR84">
            <v>0</v>
          </cell>
          <cell r="BV84">
            <v>3776.7515200000007</v>
          </cell>
          <cell r="BW84">
            <v>0</v>
          </cell>
        </row>
        <row r="85">
          <cell r="A85" t="str">
            <v>OPERATIONS</v>
          </cell>
          <cell r="D85">
            <v>606.91161</v>
          </cell>
          <cell r="E85">
            <v>0</v>
          </cell>
          <cell r="I85">
            <v>606.91161</v>
          </cell>
          <cell r="J85">
            <v>0</v>
          </cell>
          <cell r="N85">
            <v>622.51161000000002</v>
          </cell>
          <cell r="O85">
            <v>0</v>
          </cell>
          <cell r="S85">
            <v>1836.33483</v>
          </cell>
          <cell r="T85">
            <v>5.0808705411027099E-3</v>
          </cell>
          <cell r="X85">
            <v>622.51161000000002</v>
          </cell>
          <cell r="Y85">
            <v>0</v>
          </cell>
          <cell r="AC85">
            <v>622.51161000000002</v>
          </cell>
          <cell r="AD85">
            <v>0</v>
          </cell>
          <cell r="AH85">
            <v>622.51161000000002</v>
          </cell>
          <cell r="AI85">
            <v>0</v>
          </cell>
          <cell r="AM85">
            <v>1867.5348300000001</v>
          </cell>
          <cell r="AN85">
            <v>0</v>
          </cell>
          <cell r="AR85">
            <v>625.76161000000002</v>
          </cell>
          <cell r="AS85">
            <v>0</v>
          </cell>
          <cell r="AW85">
            <v>622.51161000000002</v>
          </cell>
          <cell r="AX85">
            <v>0</v>
          </cell>
          <cell r="BB85">
            <v>622.51161000000002</v>
          </cell>
          <cell r="BC85">
            <v>0</v>
          </cell>
          <cell r="BG85">
            <v>622.51161000000002</v>
          </cell>
          <cell r="BH85">
            <v>0</v>
          </cell>
          <cell r="BL85">
            <v>622.51161000000002</v>
          </cell>
          <cell r="BM85">
            <v>0</v>
          </cell>
          <cell r="BQ85">
            <v>622.51161000000002</v>
          </cell>
          <cell r="BR85">
            <v>0</v>
          </cell>
          <cell r="BV85">
            <v>3703.8696600000003</v>
          </cell>
          <cell r="BW85">
            <v>0</v>
          </cell>
        </row>
        <row r="86">
          <cell r="A86" t="str">
            <v>OPERATIONS</v>
          </cell>
          <cell r="D86">
            <v>318.54455999999999</v>
          </cell>
          <cell r="E86">
            <v>0</v>
          </cell>
          <cell r="I86">
            <v>318.54455999999999</v>
          </cell>
          <cell r="J86">
            <v>0</v>
          </cell>
          <cell r="N86">
            <v>334.14456000000001</v>
          </cell>
          <cell r="O86">
            <v>0</v>
          </cell>
          <cell r="S86">
            <v>971.23368000000005</v>
          </cell>
          <cell r="T86">
            <v>2.6872618830841304E-3</v>
          </cell>
          <cell r="X86">
            <v>334.14456000000001</v>
          </cell>
          <cell r="Y86">
            <v>0</v>
          </cell>
          <cell r="AC86">
            <v>334.14456000000001</v>
          </cell>
          <cell r="AD86">
            <v>0</v>
          </cell>
          <cell r="AH86">
            <v>334.14456000000001</v>
          </cell>
          <cell r="AI86">
            <v>0</v>
          </cell>
          <cell r="AM86">
            <v>1002.4336800000001</v>
          </cell>
          <cell r="AN86">
            <v>0</v>
          </cell>
          <cell r="AR86">
            <v>324.39456000000001</v>
          </cell>
          <cell r="AS86">
            <v>0</v>
          </cell>
          <cell r="AW86">
            <v>334.14456000000001</v>
          </cell>
          <cell r="AX86">
            <v>0</v>
          </cell>
          <cell r="BB86">
            <v>334.14456000000001</v>
          </cell>
          <cell r="BC86">
            <v>0</v>
          </cell>
          <cell r="BG86">
            <v>334.14456000000001</v>
          </cell>
          <cell r="BH86">
            <v>0</v>
          </cell>
          <cell r="BL86">
            <v>334.14456000000001</v>
          </cell>
          <cell r="BM86">
            <v>0</v>
          </cell>
          <cell r="BQ86">
            <v>334.14456000000001</v>
          </cell>
          <cell r="BR86">
            <v>0</v>
          </cell>
          <cell r="BV86">
            <v>1973.6673600000001</v>
          </cell>
          <cell r="BW86">
            <v>0</v>
          </cell>
        </row>
        <row r="87">
          <cell r="A87" t="str">
            <v>GENERAL MANAGER</v>
          </cell>
          <cell r="D87">
            <v>288.36705000000001</v>
          </cell>
          <cell r="E87">
            <v>0</v>
          </cell>
          <cell r="I87">
            <v>288.36705000000001</v>
          </cell>
          <cell r="J87">
            <v>0</v>
          </cell>
          <cell r="N87">
            <v>288.36705000000001</v>
          </cell>
          <cell r="O87">
            <v>0</v>
          </cell>
          <cell r="S87">
            <v>865.10114999999996</v>
          </cell>
          <cell r="T87">
            <v>2.3936086580185795E-3</v>
          </cell>
          <cell r="X87">
            <v>288.36705000000001</v>
          </cell>
          <cell r="Y87">
            <v>0</v>
          </cell>
          <cell r="AC87">
            <v>288.36705000000001</v>
          </cell>
          <cell r="AD87">
            <v>0</v>
          </cell>
          <cell r="AH87">
            <v>288.36705000000001</v>
          </cell>
          <cell r="AI87">
            <v>0</v>
          </cell>
          <cell r="AM87">
            <v>865.10114999999996</v>
          </cell>
          <cell r="AN87">
            <v>0</v>
          </cell>
          <cell r="AR87">
            <v>301.36705000000001</v>
          </cell>
          <cell r="AS87">
            <v>0</v>
          </cell>
          <cell r="AW87">
            <v>288.36705000000001</v>
          </cell>
          <cell r="AX87">
            <v>0</v>
          </cell>
          <cell r="BB87">
            <v>288.36705000000001</v>
          </cell>
          <cell r="BC87">
            <v>0</v>
          </cell>
          <cell r="BG87">
            <v>288.36705000000001</v>
          </cell>
          <cell r="BH87">
            <v>0</v>
          </cell>
          <cell r="BL87">
            <v>288.36705000000001</v>
          </cell>
          <cell r="BM87">
            <v>0</v>
          </cell>
          <cell r="BQ87">
            <v>288.36705000000001</v>
          </cell>
          <cell r="BR87">
            <v>0</v>
          </cell>
          <cell r="BV87">
            <v>1730.2022999999999</v>
          </cell>
          <cell r="BW87">
            <v>0</v>
          </cell>
        </row>
        <row r="88">
          <cell r="A88" t="str">
            <v>PURCHASING</v>
          </cell>
          <cell r="D88">
            <v>591.889544</v>
          </cell>
          <cell r="E88">
            <v>0</v>
          </cell>
          <cell r="I88">
            <v>600.98954400000002</v>
          </cell>
          <cell r="J88">
            <v>0</v>
          </cell>
          <cell r="N88">
            <v>630.88954400000011</v>
          </cell>
          <cell r="O88">
            <v>0</v>
          </cell>
          <cell r="S88">
            <v>1823.7686320000003</v>
          </cell>
          <cell r="T88">
            <v>5.0461017047288646E-3</v>
          </cell>
          <cell r="X88">
            <v>652.98954400000002</v>
          </cell>
          <cell r="Y88">
            <v>0</v>
          </cell>
          <cell r="AC88">
            <v>652.98954400000002</v>
          </cell>
          <cell r="AD88">
            <v>0</v>
          </cell>
          <cell r="AH88">
            <v>685.48954400000002</v>
          </cell>
          <cell r="AI88">
            <v>0</v>
          </cell>
          <cell r="AM88">
            <v>1991.4686320000001</v>
          </cell>
          <cell r="AN88">
            <v>0</v>
          </cell>
          <cell r="AR88">
            <v>685.48954400000002</v>
          </cell>
          <cell r="AS88">
            <v>0</v>
          </cell>
          <cell r="AW88">
            <v>652.98954400000002</v>
          </cell>
          <cell r="AX88">
            <v>0</v>
          </cell>
          <cell r="BB88">
            <v>652.98954400000002</v>
          </cell>
          <cell r="BC88">
            <v>0</v>
          </cell>
          <cell r="BG88">
            <v>652.98954400000002</v>
          </cell>
          <cell r="BH88">
            <v>0</v>
          </cell>
          <cell r="BL88">
            <v>652.98954400000002</v>
          </cell>
          <cell r="BM88">
            <v>0</v>
          </cell>
          <cell r="BQ88">
            <v>652.98954400000002</v>
          </cell>
          <cell r="BR88">
            <v>0</v>
          </cell>
          <cell r="BV88">
            <v>3815.2372640000003</v>
          </cell>
          <cell r="BW88">
            <v>0</v>
          </cell>
        </row>
        <row r="90">
          <cell r="A90" t="str">
            <v xml:space="preserve">     TOTAL CORPORATIVE:</v>
          </cell>
          <cell r="D90">
            <v>2396.5076739999995</v>
          </cell>
          <cell r="I90">
            <v>2448.5076739999995</v>
          </cell>
          <cell r="N90">
            <v>2516.1076740000003</v>
          </cell>
          <cell r="S90">
            <v>7361.1230219999998</v>
          </cell>
          <cell r="T90">
            <v>2.0367153364897375E-2</v>
          </cell>
          <cell r="X90">
            <v>2551.2076740000002</v>
          </cell>
          <cell r="AC90">
            <v>2559.007674</v>
          </cell>
          <cell r="AH90">
            <v>2621.407674</v>
          </cell>
          <cell r="AM90">
            <v>7731.6230219999998</v>
          </cell>
          <cell r="AR90">
            <v>2638.9576739999998</v>
          </cell>
          <cell r="AW90">
            <v>2559.007674</v>
          </cell>
          <cell r="BB90">
            <v>2559.007674</v>
          </cell>
          <cell r="BG90">
            <v>2559.007674</v>
          </cell>
          <cell r="BL90">
            <v>2559.007674</v>
          </cell>
          <cell r="BQ90">
            <v>2559.007674</v>
          </cell>
          <cell r="BV90">
            <v>15092.746044</v>
          </cell>
        </row>
        <row r="92">
          <cell r="A92" t="str">
            <v>TOTAL ODM</v>
          </cell>
          <cell r="B92">
            <v>136349.78</v>
          </cell>
          <cell r="C92">
            <v>0</v>
          </cell>
          <cell r="D92">
            <v>9979.2979462635994</v>
          </cell>
          <cell r="E92">
            <v>7.318895524630549E-2</v>
          </cell>
          <cell r="G92">
            <v>139732.87</v>
          </cell>
          <cell r="H92">
            <v>0</v>
          </cell>
          <cell r="I92">
            <v>10133.340055009314</v>
          </cell>
          <cell r="J92">
            <v>7.2519372535676932E-2</v>
          </cell>
          <cell r="L92">
            <v>169881.21</v>
          </cell>
          <cell r="M92">
            <v>0</v>
          </cell>
          <cell r="N92">
            <v>10789.550653576933</v>
          </cell>
          <cell r="O92">
            <v>6.3512325192273664E-2</v>
          </cell>
          <cell r="Q92">
            <v>445963.86000000004</v>
          </cell>
          <cell r="R92">
            <v>0</v>
          </cell>
          <cell r="S92">
            <v>30902.188654849844</v>
          </cell>
          <cell r="T92">
            <v>6.9293033419456543E-2</v>
          </cell>
          <cell r="V92">
            <v>114259.28000000001</v>
          </cell>
          <cell r="W92">
            <v>0</v>
          </cell>
          <cell r="X92">
            <v>10639.841483580742</v>
          </cell>
          <cell r="Y92">
            <v>9.3120151672413304E-2</v>
          </cell>
          <cell r="AA92">
            <v>128232.45999999999</v>
          </cell>
          <cell r="AB92">
            <v>0</v>
          </cell>
          <cell r="AC92">
            <v>10842.890055009313</v>
          </cell>
          <cell r="AD92">
            <v>8.455651599454081E-2</v>
          </cell>
          <cell r="AF92">
            <v>177569.77000000002</v>
          </cell>
          <cell r="AG92">
            <v>0</v>
          </cell>
          <cell r="AH92">
            <v>11572.359582148361</v>
          </cell>
          <cell r="AI92">
            <v>6.5170775307916207E-2</v>
          </cell>
          <cell r="AK92">
            <v>420061.51</v>
          </cell>
          <cell r="AL92">
            <v>0</v>
          </cell>
          <cell r="AM92">
            <v>33055.09112073842</v>
          </cell>
          <cell r="AN92">
            <v>7.8691073411459242E-2</v>
          </cell>
          <cell r="AP92">
            <v>148599.22999999998</v>
          </cell>
          <cell r="AQ92">
            <v>0</v>
          </cell>
          <cell r="AR92">
            <v>11196.743388342647</v>
          </cell>
          <cell r="AS92">
            <v>7.5348596276997193E-2</v>
          </cell>
          <cell r="AU92">
            <v>128232.45999999999</v>
          </cell>
          <cell r="AV92">
            <v>0</v>
          </cell>
          <cell r="AW92">
            <v>10793.128150247408</v>
          </cell>
          <cell r="AX92">
            <v>8.4168455867160388E-2</v>
          </cell>
          <cell r="AZ92">
            <v>128232.45999999999</v>
          </cell>
          <cell r="BA92">
            <v>0</v>
          </cell>
          <cell r="BB92">
            <v>10793.128150247408</v>
          </cell>
          <cell r="BC92">
            <v>8.4168455867160388E-2</v>
          </cell>
          <cell r="BE92">
            <v>128232.45999999999</v>
          </cell>
          <cell r="BF92">
            <v>0</v>
          </cell>
          <cell r="BG92">
            <v>10793.128150247408</v>
          </cell>
          <cell r="BH92">
            <v>8.4168455867160388E-2</v>
          </cell>
          <cell r="BJ92">
            <v>128232.45999999999</v>
          </cell>
          <cell r="BK92">
            <v>0</v>
          </cell>
          <cell r="BL92">
            <v>10793.128150247408</v>
          </cell>
          <cell r="BM92">
            <v>8.4168455867160388E-2</v>
          </cell>
          <cell r="BO92">
            <v>128232.45999999999</v>
          </cell>
          <cell r="BP92">
            <v>0</v>
          </cell>
          <cell r="BQ92">
            <v>10793.128150247408</v>
          </cell>
          <cell r="BR92">
            <v>8.4168455867160388E-2</v>
          </cell>
          <cell r="BT92">
            <v>866025.37</v>
          </cell>
          <cell r="BU92">
            <v>0</v>
          </cell>
          <cell r="BV92">
            <v>63957.279775588257</v>
          </cell>
          <cell r="BW92">
            <v>7.3851508271158675E-2</v>
          </cell>
        </row>
        <row r="93">
          <cell r="AK93">
            <v>420061.51</v>
          </cell>
        </row>
        <row r="94">
          <cell r="A94" t="str">
            <v>URUGUAY</v>
          </cell>
          <cell r="B94">
            <v>0</v>
          </cell>
          <cell r="D94">
            <v>0</v>
          </cell>
          <cell r="E94">
            <v>0</v>
          </cell>
          <cell r="G94">
            <v>0</v>
          </cell>
          <cell r="I94">
            <v>0</v>
          </cell>
          <cell r="J94">
            <v>0</v>
          </cell>
          <cell r="L94">
            <v>0</v>
          </cell>
          <cell r="N94">
            <v>0</v>
          </cell>
          <cell r="O94">
            <v>0</v>
          </cell>
          <cell r="Q94">
            <v>0</v>
          </cell>
          <cell r="R94">
            <v>0</v>
          </cell>
          <cell r="S94">
            <v>0</v>
          </cell>
          <cell r="T94">
            <v>0</v>
          </cell>
          <cell r="V94">
            <v>0</v>
          </cell>
          <cell r="X94">
            <v>0</v>
          </cell>
          <cell r="Y94">
            <v>0</v>
          </cell>
          <cell r="AA94">
            <v>0</v>
          </cell>
          <cell r="AC94">
            <v>0</v>
          </cell>
          <cell r="AD94">
            <v>0</v>
          </cell>
          <cell r="AF94">
            <v>0</v>
          </cell>
          <cell r="AH94">
            <v>0</v>
          </cell>
          <cell r="AI94">
            <v>0</v>
          </cell>
          <cell r="AK94">
            <v>0</v>
          </cell>
          <cell r="AL94">
            <v>0</v>
          </cell>
          <cell r="AM94">
            <v>0</v>
          </cell>
          <cell r="AN94">
            <v>0</v>
          </cell>
          <cell r="AP94">
            <v>0</v>
          </cell>
          <cell r="AR94">
            <v>0</v>
          </cell>
          <cell r="AS94">
            <v>0</v>
          </cell>
          <cell r="AU94">
            <v>0</v>
          </cell>
          <cell r="AW94">
            <v>0</v>
          </cell>
          <cell r="AX94">
            <v>0</v>
          </cell>
          <cell r="AZ94">
            <v>0</v>
          </cell>
          <cell r="BB94">
            <v>0</v>
          </cell>
          <cell r="BC94">
            <v>0</v>
          </cell>
          <cell r="BE94">
            <v>0</v>
          </cell>
          <cell r="BG94">
            <v>0</v>
          </cell>
          <cell r="BH94">
            <v>0</v>
          </cell>
          <cell r="BJ94">
            <v>0</v>
          </cell>
          <cell r="BL94">
            <v>0</v>
          </cell>
          <cell r="BM94">
            <v>0</v>
          </cell>
          <cell r="BO94">
            <v>0</v>
          </cell>
          <cell r="BQ94">
            <v>0</v>
          </cell>
          <cell r="BR94">
            <v>0</v>
          </cell>
          <cell r="BT94">
            <v>0</v>
          </cell>
          <cell r="BU94">
            <v>0</v>
          </cell>
          <cell r="BV94">
            <v>0</v>
          </cell>
          <cell r="BW94">
            <v>0</v>
          </cell>
        </row>
        <row r="96">
          <cell r="A96" t="str">
            <v>TOTAL CONSOLIDATED</v>
          </cell>
          <cell r="B96">
            <v>136349.78</v>
          </cell>
          <cell r="C96">
            <v>0</v>
          </cell>
          <cell r="D96">
            <v>9979.2979462635994</v>
          </cell>
          <cell r="E96">
            <v>7.318895524630549E-2</v>
          </cell>
          <cell r="G96">
            <v>139732.87</v>
          </cell>
          <cell r="H96">
            <v>0</v>
          </cell>
          <cell r="I96">
            <v>10133.340055009314</v>
          </cell>
          <cell r="J96">
            <v>7.2519372535676932E-2</v>
          </cell>
          <cell r="L96">
            <v>169881.21</v>
          </cell>
          <cell r="M96">
            <v>0</v>
          </cell>
          <cell r="N96">
            <v>10789.550653576933</v>
          </cell>
          <cell r="O96">
            <v>6.3512325192273664E-2</v>
          </cell>
          <cell r="Q96">
            <v>445963.86000000004</v>
          </cell>
          <cell r="R96">
            <v>0</v>
          </cell>
          <cell r="S96">
            <v>30902.188654849844</v>
          </cell>
          <cell r="T96">
            <v>6.9293033419456543E-2</v>
          </cell>
          <cell r="V96">
            <v>114259.28000000001</v>
          </cell>
          <cell r="W96">
            <v>0</v>
          </cell>
          <cell r="X96">
            <v>10639.841483580742</v>
          </cell>
          <cell r="Y96">
            <v>9.3120151672413304E-2</v>
          </cell>
          <cell r="AA96">
            <v>128232.45999999999</v>
          </cell>
          <cell r="AB96">
            <v>0</v>
          </cell>
          <cell r="AC96">
            <v>10842.890055009313</v>
          </cell>
          <cell r="AD96">
            <v>8.455651599454081E-2</v>
          </cell>
          <cell r="AF96">
            <v>177569.77000000002</v>
          </cell>
          <cell r="AG96">
            <v>0</v>
          </cell>
          <cell r="AH96">
            <v>11572.359582148361</v>
          </cell>
          <cell r="AI96">
            <v>6.5170775307916207E-2</v>
          </cell>
          <cell r="AK96">
            <v>420061.51</v>
          </cell>
          <cell r="AL96">
            <v>0</v>
          </cell>
          <cell r="AM96">
            <v>33055.09112073842</v>
          </cell>
          <cell r="AN96">
            <v>7.8691073411459242E-2</v>
          </cell>
          <cell r="AP96">
            <v>148599.22999999998</v>
          </cell>
          <cell r="AQ96">
            <v>0</v>
          </cell>
          <cell r="AR96">
            <v>11196.743388342647</v>
          </cell>
          <cell r="AS96">
            <v>7.5348596276997193E-2</v>
          </cell>
          <cell r="AU96">
            <v>128232.45999999999</v>
          </cell>
          <cell r="AV96">
            <v>0</v>
          </cell>
          <cell r="AW96">
            <v>10793.128150247408</v>
          </cell>
          <cell r="AX96">
            <v>8.4168455867160388E-2</v>
          </cell>
          <cell r="AZ96">
            <v>128232.45999999999</v>
          </cell>
          <cell r="BA96">
            <v>0</v>
          </cell>
          <cell r="BB96">
            <v>10793.128150247408</v>
          </cell>
          <cell r="BC96">
            <v>8.4168455867160388E-2</v>
          </cell>
          <cell r="BE96">
            <v>128232.45999999999</v>
          </cell>
          <cell r="BF96">
            <v>0</v>
          </cell>
          <cell r="BG96">
            <v>10793.128150247408</v>
          </cell>
          <cell r="BH96">
            <v>8.4168455867160388E-2</v>
          </cell>
          <cell r="BJ96">
            <v>128232.45999999999</v>
          </cell>
          <cell r="BK96">
            <v>0</v>
          </cell>
          <cell r="BL96">
            <v>10793.128150247408</v>
          </cell>
          <cell r="BM96">
            <v>8.4168455867160388E-2</v>
          </cell>
          <cell r="BO96">
            <v>128232.45999999999</v>
          </cell>
          <cell r="BP96">
            <v>0</v>
          </cell>
          <cell r="BQ96">
            <v>10793.128150247408</v>
          </cell>
          <cell r="BR96">
            <v>8.4168455867160388E-2</v>
          </cell>
          <cell r="BT96">
            <v>866025.37</v>
          </cell>
          <cell r="BU96">
            <v>0</v>
          </cell>
          <cell r="BV96">
            <v>63957.279775588257</v>
          </cell>
          <cell r="BW96">
            <v>7.3851508271158675E-2</v>
          </cell>
        </row>
        <row r="101">
          <cell r="A101" t="str">
            <v>OFFICE DEPOT MEXICO</v>
          </cell>
        </row>
        <row r="102">
          <cell r="A102" t="str">
            <v>PAYROLL &amp; BENEFITS</v>
          </cell>
        </row>
        <row r="103">
          <cell r="A103" t="str">
            <v>THOUSAND OF PESOS $</v>
          </cell>
        </row>
        <row r="105">
          <cell r="B105" t="str">
            <v>ENE</v>
          </cell>
          <cell r="G105" t="str">
            <v>FEB</v>
          </cell>
          <cell r="L105" t="str">
            <v>MAR</v>
          </cell>
          <cell r="Q105" t="str">
            <v>JAN - MAR</v>
          </cell>
          <cell r="V105" t="str">
            <v>APRIL</v>
          </cell>
          <cell r="AA105" t="str">
            <v>MAY</v>
          </cell>
          <cell r="AF105" t="str">
            <v>JUNE</v>
          </cell>
          <cell r="AK105" t="str">
            <v>APR - JUN</v>
          </cell>
          <cell r="AP105" t="str">
            <v>JULY</v>
          </cell>
          <cell r="AU105" t="str">
            <v>AUGUST</v>
          </cell>
          <cell r="AZ105" t="str">
            <v>SEPTEMBER</v>
          </cell>
          <cell r="BE105" t="str">
            <v>OCTOBER</v>
          </cell>
          <cell r="BJ105" t="str">
            <v>NOVEMBER</v>
          </cell>
          <cell r="BO105" t="str">
            <v>DECEMBER</v>
          </cell>
          <cell r="BT105" t="str">
            <v>YTD JUNE 1999</v>
          </cell>
        </row>
        <row r="106">
          <cell r="B106" t="str">
            <v>REVENUES</v>
          </cell>
          <cell r="D106" t="str">
            <v>PAYROLL</v>
          </cell>
          <cell r="E106" t="str">
            <v>%</v>
          </cell>
          <cell r="G106" t="str">
            <v>REVENUES</v>
          </cell>
          <cell r="I106" t="str">
            <v>PAYROLL</v>
          </cell>
          <cell r="J106" t="str">
            <v>%</v>
          </cell>
          <cell r="L106" t="str">
            <v>REVENUES</v>
          </cell>
          <cell r="N106" t="str">
            <v>PAYROLL</v>
          </cell>
          <cell r="O106" t="str">
            <v>%</v>
          </cell>
          <cell r="Q106" t="str">
            <v>REVENUES</v>
          </cell>
          <cell r="S106" t="str">
            <v>PAYROLL</v>
          </cell>
          <cell r="T106" t="str">
            <v>%</v>
          </cell>
          <cell r="V106" t="str">
            <v>REVENUES</v>
          </cell>
          <cell r="X106" t="str">
            <v>PAYROLL</v>
          </cell>
          <cell r="Y106" t="str">
            <v>%</v>
          </cell>
          <cell r="AA106" t="str">
            <v>REVENUES</v>
          </cell>
          <cell r="AC106" t="str">
            <v>PAYROLL</v>
          </cell>
          <cell r="AD106" t="str">
            <v>%</v>
          </cell>
          <cell r="AF106" t="str">
            <v>REVENUES</v>
          </cell>
          <cell r="AH106" t="str">
            <v>PAYROLL</v>
          </cell>
          <cell r="AI106" t="str">
            <v>%</v>
          </cell>
          <cell r="AK106" t="str">
            <v>REVENUES</v>
          </cell>
          <cell r="AM106" t="str">
            <v>PAYROLL</v>
          </cell>
          <cell r="AN106" t="str">
            <v>%</v>
          </cell>
          <cell r="AP106" t="str">
            <v>REVENUES</v>
          </cell>
          <cell r="AR106" t="str">
            <v>PAYROLL</v>
          </cell>
          <cell r="AS106" t="str">
            <v>%</v>
          </cell>
          <cell r="AU106" t="str">
            <v>REVENUES</v>
          </cell>
          <cell r="AW106" t="str">
            <v>PAYROLL</v>
          </cell>
          <cell r="AX106" t="str">
            <v>%</v>
          </cell>
          <cell r="AZ106" t="str">
            <v>REVENUES</v>
          </cell>
          <cell r="BB106" t="str">
            <v>PAYROLL</v>
          </cell>
          <cell r="BC106" t="str">
            <v>%</v>
          </cell>
          <cell r="BE106" t="str">
            <v>REVENUES</v>
          </cell>
          <cell r="BG106" t="str">
            <v>PAYROLL</v>
          </cell>
          <cell r="BH106" t="str">
            <v>%</v>
          </cell>
          <cell r="BJ106" t="str">
            <v>REVENUES</v>
          </cell>
          <cell r="BL106" t="str">
            <v>PAYROLL</v>
          </cell>
          <cell r="BM106" t="str">
            <v>%</v>
          </cell>
          <cell r="BO106" t="str">
            <v>REVENUES</v>
          </cell>
          <cell r="BQ106" t="str">
            <v>PAYROLL</v>
          </cell>
          <cell r="BR106" t="str">
            <v>%</v>
          </cell>
          <cell r="BT106" t="str">
            <v>REVENUES</v>
          </cell>
          <cell r="BV106" t="str">
            <v>PAYROLL</v>
          </cell>
          <cell r="BW106" t="str">
            <v>% Sales</v>
          </cell>
        </row>
        <row r="108">
          <cell r="AK108">
            <v>1971</v>
          </cell>
        </row>
        <row r="109">
          <cell r="A109" t="str">
            <v>ACOXPA</v>
          </cell>
          <cell r="B109">
            <v>4967.3500000000004</v>
          </cell>
          <cell r="D109">
            <v>259.02</v>
          </cell>
          <cell r="E109">
            <v>5.2144503608563916E-2</v>
          </cell>
          <cell r="G109">
            <v>5834.77</v>
          </cell>
          <cell r="I109">
            <v>251.45</v>
          </cell>
          <cell r="J109">
            <v>4.3095100578086194E-2</v>
          </cell>
          <cell r="L109">
            <v>7343.2250000000004</v>
          </cell>
          <cell r="N109">
            <v>228.21899999999999</v>
          </cell>
          <cell r="O109">
            <v>3.1078851594496967E-2</v>
          </cell>
          <cell r="Q109">
            <v>18145.345000000001</v>
          </cell>
          <cell r="R109">
            <v>0</v>
          </cell>
          <cell r="S109">
            <v>738.68899999999996</v>
          </cell>
          <cell r="T109">
            <v>4.0709559393883113E-2</v>
          </cell>
          <cell r="V109">
            <v>5163.08</v>
          </cell>
          <cell r="X109">
            <v>239.316</v>
          </cell>
          <cell r="Y109">
            <v>4.6351402651130719E-2</v>
          </cell>
          <cell r="AA109">
            <v>5083.97</v>
          </cell>
          <cell r="AC109">
            <v>261.39999999999998</v>
          </cell>
          <cell r="AD109">
            <v>5.1416511112378702E-2</v>
          </cell>
          <cell r="AF109">
            <v>7054.9179999999997</v>
          </cell>
          <cell r="AH109">
            <v>256.24400000000003</v>
          </cell>
          <cell r="AI109">
            <v>3.6321329319490323E-2</v>
          </cell>
          <cell r="AK109">
            <v>17301.968000000001</v>
          </cell>
          <cell r="AL109">
            <v>0</v>
          </cell>
          <cell r="AM109">
            <v>756.96</v>
          </cell>
          <cell r="AN109">
            <v>4.374993642341727E-2</v>
          </cell>
          <cell r="AP109">
            <v>5752.7960000000003</v>
          </cell>
          <cell r="AR109">
            <v>230.92</v>
          </cell>
          <cell r="AS109">
            <v>4.0140481254680331E-2</v>
          </cell>
          <cell r="AU109">
            <v>5083.97</v>
          </cell>
          <cell r="AW109">
            <v>261.39999999999998</v>
          </cell>
          <cell r="AX109">
            <v>5.1416511112378702E-2</v>
          </cell>
          <cell r="AZ109">
            <v>5083.97</v>
          </cell>
          <cell r="BB109">
            <v>261.39999999999998</v>
          </cell>
          <cell r="BC109">
            <v>5.1416511112378702E-2</v>
          </cell>
          <cell r="BE109">
            <v>5083.97</v>
          </cell>
          <cell r="BG109">
            <v>261.39999999999998</v>
          </cell>
          <cell r="BH109">
            <v>5.1416511112378702E-2</v>
          </cell>
          <cell r="BJ109">
            <v>5083.97</v>
          </cell>
          <cell r="BL109">
            <v>261.39999999999998</v>
          </cell>
          <cell r="BM109">
            <v>5.1416511112378702E-2</v>
          </cell>
          <cell r="BO109">
            <v>5083.97</v>
          </cell>
          <cell r="BQ109">
            <v>261.39999999999998</v>
          </cell>
          <cell r="BR109">
            <v>5.1416511112378702E-2</v>
          </cell>
          <cell r="BT109">
            <v>35447.313000000002</v>
          </cell>
          <cell r="BU109">
            <v>0</v>
          </cell>
          <cell r="BV109">
            <v>1495.6489999999999</v>
          </cell>
          <cell r="BW109">
            <v>4.2193578960413723E-2</v>
          </cell>
        </row>
        <row r="110">
          <cell r="A110" t="str">
            <v>SANTA MONICA</v>
          </cell>
          <cell r="B110">
            <v>4585.7699999999995</v>
          </cell>
          <cell r="D110">
            <v>267.77</v>
          </cell>
          <cell r="E110">
            <v>5.8391502408537715E-2</v>
          </cell>
          <cell r="G110">
            <v>5212.9400000000005</v>
          </cell>
          <cell r="I110">
            <v>264.75</v>
          </cell>
          <cell r="J110">
            <v>5.0787079843619909E-2</v>
          </cell>
          <cell r="L110">
            <v>6890.48</v>
          </cell>
          <cell r="N110">
            <v>268.59300000000002</v>
          </cell>
          <cell r="O110">
            <v>3.898030325898922E-2</v>
          </cell>
          <cell r="Q110">
            <v>16689.189999999999</v>
          </cell>
          <cell r="R110">
            <v>0</v>
          </cell>
          <cell r="S110">
            <v>801.11300000000006</v>
          </cell>
          <cell r="T110">
            <v>4.8001910218530681E-2</v>
          </cell>
          <cell r="V110">
            <v>4377.84</v>
          </cell>
          <cell r="X110">
            <v>255.84700000000001</v>
          </cell>
          <cell r="Y110">
            <v>5.8441377482959633E-2</v>
          </cell>
          <cell r="AA110">
            <v>4503.78</v>
          </cell>
          <cell r="AC110">
            <v>249.75</v>
          </cell>
          <cell r="AD110">
            <v>5.5453419127932536E-2</v>
          </cell>
          <cell r="AF110">
            <v>5932.22</v>
          </cell>
          <cell r="AH110">
            <v>252.22</v>
          </cell>
          <cell r="AI110">
            <v>4.2516966666779045E-2</v>
          </cell>
          <cell r="AK110">
            <v>14813.84</v>
          </cell>
          <cell r="AL110">
            <v>0</v>
          </cell>
          <cell r="AM110">
            <v>757.81700000000001</v>
          </cell>
          <cell r="AN110">
            <v>5.1156013565692625E-2</v>
          </cell>
          <cell r="AP110">
            <v>4573.6099999999997</v>
          </cell>
          <cell r="AR110">
            <v>226.38</v>
          </cell>
          <cell r="AS110">
            <v>4.9497005647617533E-2</v>
          </cell>
          <cell r="AU110">
            <v>4503.78</v>
          </cell>
          <cell r="AW110">
            <v>249.75</v>
          </cell>
          <cell r="AX110">
            <v>5.5453419127932536E-2</v>
          </cell>
          <cell r="AZ110">
            <v>4503.78</v>
          </cell>
          <cell r="BB110">
            <v>249.75</v>
          </cell>
          <cell r="BC110">
            <v>5.5453419127932536E-2</v>
          </cell>
          <cell r="BE110">
            <v>4503.78</v>
          </cell>
          <cell r="BG110">
            <v>249.75</v>
          </cell>
          <cell r="BH110">
            <v>5.5453419127932536E-2</v>
          </cell>
          <cell r="BJ110">
            <v>4503.78</v>
          </cell>
          <cell r="BL110">
            <v>249.75</v>
          </cell>
          <cell r="BM110">
            <v>5.5453419127932536E-2</v>
          </cell>
          <cell r="BO110">
            <v>4503.78</v>
          </cell>
          <cell r="BQ110">
            <v>249.75</v>
          </cell>
          <cell r="BR110">
            <v>5.5453419127932536E-2</v>
          </cell>
          <cell r="BT110">
            <v>31503.03</v>
          </cell>
          <cell r="BU110">
            <v>0</v>
          </cell>
          <cell r="BV110">
            <v>1558.93</v>
          </cell>
          <cell r="BW110">
            <v>4.9485081276308983E-2</v>
          </cell>
        </row>
        <row r="111">
          <cell r="A111" t="str">
            <v>LINDAVISTA</v>
          </cell>
          <cell r="B111">
            <v>5475.1799999999994</v>
          </cell>
          <cell r="D111">
            <v>248.38</v>
          </cell>
          <cell r="E111">
            <v>4.5364718602858727E-2</v>
          </cell>
          <cell r="G111">
            <v>6463.9900000000007</v>
          </cell>
          <cell r="I111">
            <v>244.87</v>
          </cell>
          <cell r="J111">
            <v>3.7882174941483507E-2</v>
          </cell>
          <cell r="L111">
            <v>7710.0910000000003</v>
          </cell>
          <cell r="N111">
            <v>223.77600000000001</v>
          </cell>
          <cell r="O111">
            <v>2.9023781950174129E-2</v>
          </cell>
          <cell r="Q111">
            <v>19649.260999999999</v>
          </cell>
          <cell r="R111">
            <v>0</v>
          </cell>
          <cell r="S111">
            <v>717.02600000000007</v>
          </cell>
          <cell r="T111">
            <v>3.6491245141483955E-2</v>
          </cell>
          <cell r="V111">
            <v>5275.95</v>
          </cell>
          <cell r="X111">
            <v>226.43</v>
          </cell>
          <cell r="Y111">
            <v>4.2917389285341979E-2</v>
          </cell>
          <cell r="AA111">
            <v>5515.5389999999998</v>
          </cell>
          <cell r="AC111">
            <v>228.49</v>
          </cell>
          <cell r="AD111">
            <v>4.1426594934783352E-2</v>
          </cell>
          <cell r="AF111">
            <v>7407.93</v>
          </cell>
          <cell r="AH111">
            <v>226.48</v>
          </cell>
          <cell r="AI111">
            <v>3.057264310002929E-2</v>
          </cell>
          <cell r="AK111">
            <v>18199.419000000002</v>
          </cell>
          <cell r="AL111">
            <v>0</v>
          </cell>
          <cell r="AM111">
            <v>681.40000000000009</v>
          </cell>
          <cell r="AN111">
            <v>3.7440755663683552E-2</v>
          </cell>
          <cell r="AP111">
            <v>6279.67</v>
          </cell>
          <cell r="AR111">
            <v>226.17</v>
          </cell>
          <cell r="AS111">
            <v>3.6016223782459902E-2</v>
          </cell>
          <cell r="AU111">
            <v>5515.5389999999998</v>
          </cell>
          <cell r="AW111">
            <v>228.49</v>
          </cell>
          <cell r="AX111">
            <v>4.1426594934783352E-2</v>
          </cell>
          <cell r="AZ111">
            <v>5515.5389999999998</v>
          </cell>
          <cell r="BB111">
            <v>228.49</v>
          </cell>
          <cell r="BC111">
            <v>4.1426594934783352E-2</v>
          </cell>
          <cell r="BE111">
            <v>5515.5389999999998</v>
          </cell>
          <cell r="BG111">
            <v>228.49</v>
          </cell>
          <cell r="BH111">
            <v>4.1426594934783352E-2</v>
          </cell>
          <cell r="BJ111">
            <v>5515.5389999999998</v>
          </cell>
          <cell r="BL111">
            <v>228.49</v>
          </cell>
          <cell r="BM111">
            <v>4.1426594934783352E-2</v>
          </cell>
          <cell r="BO111">
            <v>5515.5389999999998</v>
          </cell>
          <cell r="BQ111">
            <v>228.49</v>
          </cell>
          <cell r="BR111">
            <v>4.1426594934783352E-2</v>
          </cell>
          <cell r="BT111">
            <v>37848.68</v>
          </cell>
          <cell r="BU111">
            <v>0</v>
          </cell>
          <cell r="BV111">
            <v>1398.4260000000002</v>
          </cell>
          <cell r="BW111">
            <v>3.6947814296297787E-2</v>
          </cell>
        </row>
        <row r="112">
          <cell r="A112" t="str">
            <v>DEL VALLE</v>
          </cell>
          <cell r="B112">
            <v>6417.92</v>
          </cell>
          <cell r="D112">
            <v>295.73</v>
          </cell>
          <cell r="E112">
            <v>4.6078791882728364E-2</v>
          </cell>
          <cell r="G112">
            <v>7810.66</v>
          </cell>
          <cell r="I112">
            <v>295.88</v>
          </cell>
          <cell r="J112">
            <v>3.7881561865450553E-2</v>
          </cell>
          <cell r="L112">
            <v>9847.762999999999</v>
          </cell>
          <cell r="N112">
            <v>300.55500000000001</v>
          </cell>
          <cell r="O112">
            <v>3.0520129292307303E-2</v>
          </cell>
          <cell r="Q112">
            <v>24076.343000000001</v>
          </cell>
          <cell r="R112">
            <v>0</v>
          </cell>
          <cell r="S112">
            <v>892.16499999999996</v>
          </cell>
          <cell r="T112">
            <v>3.7055669127159387E-2</v>
          </cell>
          <cell r="V112">
            <v>6829</v>
          </cell>
          <cell r="X112">
            <v>308.53699999999998</v>
          </cell>
          <cell r="Y112">
            <v>4.5180407087421291E-2</v>
          </cell>
          <cell r="AA112">
            <v>6505.9489999999996</v>
          </cell>
          <cell r="AC112">
            <v>308.32</v>
          </cell>
          <cell r="AD112">
            <v>4.7390472934847785E-2</v>
          </cell>
          <cell r="AF112">
            <v>9649.67</v>
          </cell>
          <cell r="AH112">
            <v>306.16000000000003</v>
          </cell>
          <cell r="AI112">
            <v>3.1727509852668541E-2</v>
          </cell>
          <cell r="AK112">
            <v>22984.618999999999</v>
          </cell>
          <cell r="AL112">
            <v>0</v>
          </cell>
          <cell r="AM112">
            <v>923.01700000000005</v>
          </cell>
          <cell r="AN112">
            <v>4.0158029158542941E-2</v>
          </cell>
          <cell r="AP112">
            <v>7305.6</v>
          </cell>
          <cell r="AR112">
            <v>316.5</v>
          </cell>
          <cell r="AS112">
            <v>4.332293035479632E-2</v>
          </cell>
          <cell r="AU112">
            <v>6505.9489999999996</v>
          </cell>
          <cell r="AW112">
            <v>308.32</v>
          </cell>
          <cell r="AX112">
            <v>4.7390472934847785E-2</v>
          </cell>
          <cell r="AZ112">
            <v>6505.9489999999996</v>
          </cell>
          <cell r="BB112">
            <v>308.32</v>
          </cell>
          <cell r="BC112">
            <v>4.7390472934847785E-2</v>
          </cell>
          <cell r="BE112">
            <v>6505.9489999999996</v>
          </cell>
          <cell r="BG112">
            <v>308.32</v>
          </cell>
          <cell r="BH112">
            <v>4.7390472934847785E-2</v>
          </cell>
          <cell r="BJ112">
            <v>6505.9489999999996</v>
          </cell>
          <cell r="BL112">
            <v>308.32</v>
          </cell>
          <cell r="BM112">
            <v>4.7390472934847785E-2</v>
          </cell>
          <cell r="BO112">
            <v>6505.9489999999996</v>
          </cell>
          <cell r="BQ112">
            <v>308.32</v>
          </cell>
          <cell r="BR112">
            <v>4.7390472934847785E-2</v>
          </cell>
          <cell r="BT112">
            <v>47060.962</v>
          </cell>
          <cell r="BU112">
            <v>0</v>
          </cell>
          <cell r="BV112">
            <v>1815.182</v>
          </cell>
          <cell r="BW112">
            <v>3.8570864743478893E-2</v>
          </cell>
        </row>
        <row r="113">
          <cell r="A113" t="str">
            <v>TOLUCA</v>
          </cell>
          <cell r="B113">
            <v>3753.92</v>
          </cell>
          <cell r="D113">
            <v>228.73</v>
          </cell>
          <cell r="E113">
            <v>6.0930973489046115E-2</v>
          </cell>
          <cell r="G113">
            <v>3923.29</v>
          </cell>
          <cell r="I113">
            <v>237.17</v>
          </cell>
          <cell r="J113">
            <v>6.0451814675947992E-2</v>
          </cell>
          <cell r="L113">
            <v>5530.0530000000008</v>
          </cell>
          <cell r="N113">
            <v>233.85300000000001</v>
          </cell>
          <cell r="O113">
            <v>4.2287659810855333E-2</v>
          </cell>
          <cell r="Q113">
            <v>13207.263000000001</v>
          </cell>
          <cell r="R113">
            <v>0</v>
          </cell>
          <cell r="S113">
            <v>699.75299999999993</v>
          </cell>
          <cell r="T113">
            <v>5.298243852643806E-2</v>
          </cell>
          <cell r="V113">
            <v>4188.62</v>
          </cell>
          <cell r="X113">
            <v>228.36</v>
          </cell>
          <cell r="Y113">
            <v>5.45191495050876E-2</v>
          </cell>
          <cell r="AA113">
            <v>3929.31</v>
          </cell>
          <cell r="AC113">
            <v>246.577</v>
          </cell>
          <cell r="AD113">
            <v>6.2753256933151119E-2</v>
          </cell>
          <cell r="AF113">
            <v>5154.26</v>
          </cell>
          <cell r="AH113">
            <v>233.73</v>
          </cell>
          <cell r="AI113">
            <v>4.5346955722062911E-2</v>
          </cell>
          <cell r="AK113">
            <v>13272.189999999999</v>
          </cell>
          <cell r="AL113">
            <v>0</v>
          </cell>
          <cell r="AM113">
            <v>708.66700000000003</v>
          </cell>
          <cell r="AN113">
            <v>5.3394880573590348E-2</v>
          </cell>
          <cell r="AP113">
            <v>4209.3999999999996</v>
          </cell>
          <cell r="AR113">
            <v>193.22</v>
          </cell>
          <cell r="AS113">
            <v>4.5902028792702054E-2</v>
          </cell>
          <cell r="AU113">
            <v>3929.31</v>
          </cell>
          <cell r="AW113">
            <v>246.577</v>
          </cell>
          <cell r="AX113">
            <v>6.2753256933151119E-2</v>
          </cell>
          <cell r="AZ113">
            <v>3929.31</v>
          </cell>
          <cell r="BB113">
            <v>246.577</v>
          </cell>
          <cell r="BC113">
            <v>6.2753256933151119E-2</v>
          </cell>
          <cell r="BE113">
            <v>3929.31</v>
          </cell>
          <cell r="BG113">
            <v>246.577</v>
          </cell>
          <cell r="BH113">
            <v>6.2753256933151119E-2</v>
          </cell>
          <cell r="BJ113">
            <v>3929.31</v>
          </cell>
          <cell r="BL113">
            <v>246.577</v>
          </cell>
          <cell r="BM113">
            <v>6.2753256933151119E-2</v>
          </cell>
          <cell r="BO113">
            <v>3929.31</v>
          </cell>
          <cell r="BQ113">
            <v>246.577</v>
          </cell>
          <cell r="BR113">
            <v>6.2753256933151119E-2</v>
          </cell>
          <cell r="BT113">
            <v>26479.453000000001</v>
          </cell>
          <cell r="BU113">
            <v>0</v>
          </cell>
          <cell r="BV113">
            <v>1408.42</v>
          </cell>
          <cell r="BW113">
            <v>5.3189165199145162E-2</v>
          </cell>
        </row>
        <row r="114">
          <cell r="A114" t="str">
            <v>QUERETARO</v>
          </cell>
          <cell r="B114">
            <v>4041.56</v>
          </cell>
          <cell r="D114">
            <v>213.58</v>
          </cell>
          <cell r="E114">
            <v>5.2845930779204076E-2</v>
          </cell>
          <cell r="G114">
            <v>4796.25</v>
          </cell>
          <cell r="I114">
            <v>220.29</v>
          </cell>
          <cell r="J114">
            <v>4.5929632525410477E-2</v>
          </cell>
          <cell r="L114">
            <v>6250.7249999999995</v>
          </cell>
          <cell r="N114">
            <v>217.47900000000001</v>
          </cell>
          <cell r="O114">
            <v>3.4792604057929284E-2</v>
          </cell>
          <cell r="Q114">
            <v>15088.535</v>
          </cell>
          <cell r="R114">
            <v>0</v>
          </cell>
          <cell r="S114">
            <v>651.34900000000005</v>
          </cell>
          <cell r="T114">
            <v>4.3168471955693517E-2</v>
          </cell>
          <cell r="V114">
            <v>4163.71</v>
          </cell>
          <cell r="X114">
            <v>210.39699999999999</v>
          </cell>
          <cell r="Y114">
            <v>5.0531136894740508E-2</v>
          </cell>
          <cell r="AA114">
            <v>4198.7700000000004</v>
          </cell>
          <cell r="AC114">
            <v>212.61</v>
          </cell>
          <cell r="AD114">
            <v>5.0636257761201495E-2</v>
          </cell>
          <cell r="AF114">
            <v>5620.09</v>
          </cell>
          <cell r="AH114">
            <v>195.08</v>
          </cell>
          <cell r="AI114">
            <v>3.4711187899126174E-2</v>
          </cell>
          <cell r="AK114">
            <v>13982.57</v>
          </cell>
          <cell r="AL114">
            <v>0</v>
          </cell>
          <cell r="AM114">
            <v>618.08699999999999</v>
          </cell>
          <cell r="AN114">
            <v>4.4204105539968688E-2</v>
          </cell>
          <cell r="AP114">
            <v>4671.97</v>
          </cell>
          <cell r="AR114">
            <v>147</v>
          </cell>
          <cell r="AS114">
            <v>3.1464243135122867E-2</v>
          </cell>
          <cell r="AU114">
            <v>4198.7700000000004</v>
          </cell>
          <cell r="AW114">
            <v>212.61</v>
          </cell>
          <cell r="AX114">
            <v>5.0636257761201495E-2</v>
          </cell>
          <cell r="AZ114">
            <v>4198.7700000000004</v>
          </cell>
          <cell r="BB114">
            <v>212.61</v>
          </cell>
          <cell r="BC114">
            <v>5.0636257761201495E-2</v>
          </cell>
          <cell r="BE114">
            <v>4198.7700000000004</v>
          </cell>
          <cell r="BG114">
            <v>212.61</v>
          </cell>
          <cell r="BH114">
            <v>5.0636257761201495E-2</v>
          </cell>
          <cell r="BJ114">
            <v>4198.7700000000004</v>
          </cell>
          <cell r="BL114">
            <v>212.61</v>
          </cell>
          <cell r="BM114">
            <v>5.0636257761201495E-2</v>
          </cell>
          <cell r="BO114">
            <v>4198.7700000000004</v>
          </cell>
          <cell r="BQ114">
            <v>212.61</v>
          </cell>
          <cell r="BR114">
            <v>5.0636257761201495E-2</v>
          </cell>
          <cell r="BT114">
            <v>29071.105</v>
          </cell>
          <cell r="BU114">
            <v>0</v>
          </cell>
          <cell r="BV114">
            <v>1269.4360000000001</v>
          </cell>
          <cell r="BW114">
            <v>4.3666589212897143E-2</v>
          </cell>
        </row>
        <row r="115">
          <cell r="A115" t="str">
            <v>PUEBLA</v>
          </cell>
          <cell r="B115">
            <v>4226.78</v>
          </cell>
          <cell r="D115">
            <v>223.34</v>
          </cell>
          <cell r="E115">
            <v>5.2839277180264883E-2</v>
          </cell>
          <cell r="G115">
            <v>4914.4000000000005</v>
          </cell>
          <cell r="I115">
            <v>216.97</v>
          </cell>
          <cell r="J115">
            <v>4.4149845352433659E-2</v>
          </cell>
          <cell r="L115">
            <v>6392.4809999999998</v>
          </cell>
          <cell r="N115">
            <v>220.291</v>
          </cell>
          <cell r="O115">
            <v>3.4460954987586195E-2</v>
          </cell>
          <cell r="Q115">
            <v>15533.661</v>
          </cell>
          <cell r="R115">
            <v>0</v>
          </cell>
          <cell r="S115">
            <v>660.601</v>
          </cell>
          <cell r="T115">
            <v>4.2527064289609513E-2</v>
          </cell>
          <cell r="V115">
            <v>3723.86</v>
          </cell>
          <cell r="X115">
            <v>249.767</v>
          </cell>
          <cell r="Y115">
            <v>6.707207037858566E-2</v>
          </cell>
          <cell r="AA115">
            <v>4146.5450000000001</v>
          </cell>
          <cell r="AC115">
            <v>207.2</v>
          </cell>
          <cell r="AD115">
            <v>4.99693118005472E-2</v>
          </cell>
          <cell r="AF115">
            <v>5722.55</v>
          </cell>
          <cell r="AH115">
            <v>199.52</v>
          </cell>
          <cell r="AI115">
            <v>3.4865575661199993E-2</v>
          </cell>
          <cell r="AK115">
            <v>13592.955000000002</v>
          </cell>
          <cell r="AL115">
            <v>0</v>
          </cell>
          <cell r="AM115">
            <v>656.48700000000008</v>
          </cell>
          <cell r="AN115">
            <v>4.8296121042113359E-2</v>
          </cell>
          <cell r="AP115">
            <v>4420.5600000000004</v>
          </cell>
          <cell r="AR115">
            <v>188.49</v>
          </cell>
          <cell r="AS115">
            <v>4.2639394103914437E-2</v>
          </cell>
          <cell r="AU115">
            <v>4146.5450000000001</v>
          </cell>
          <cell r="AW115">
            <v>207.2</v>
          </cell>
          <cell r="AX115">
            <v>4.99693118005472E-2</v>
          </cell>
          <cell r="AZ115">
            <v>4146.5450000000001</v>
          </cell>
          <cell r="BB115">
            <v>207.2</v>
          </cell>
          <cell r="BC115">
            <v>4.99693118005472E-2</v>
          </cell>
          <cell r="BE115">
            <v>4146.5450000000001</v>
          </cell>
          <cell r="BG115">
            <v>207.2</v>
          </cell>
          <cell r="BH115">
            <v>4.99693118005472E-2</v>
          </cell>
          <cell r="BJ115">
            <v>4146.5450000000001</v>
          </cell>
          <cell r="BL115">
            <v>207.2</v>
          </cell>
          <cell r="BM115">
            <v>4.99693118005472E-2</v>
          </cell>
          <cell r="BO115">
            <v>4146.5450000000001</v>
          </cell>
          <cell r="BQ115">
            <v>207.2</v>
          </cell>
          <cell r="BR115">
            <v>4.99693118005472E-2</v>
          </cell>
          <cell r="BT115">
            <v>29126.616000000002</v>
          </cell>
          <cell r="BU115">
            <v>0</v>
          </cell>
          <cell r="BV115">
            <v>1317.0880000000002</v>
          </cell>
          <cell r="BW115">
            <v>4.5219396582150156E-2</v>
          </cell>
        </row>
        <row r="116">
          <cell r="A116" t="str">
            <v>EJERCITO</v>
          </cell>
          <cell r="B116">
            <v>3718.3799999999997</v>
          </cell>
          <cell r="D116">
            <v>206.62</v>
          </cell>
          <cell r="E116">
            <v>5.5567209376126171E-2</v>
          </cell>
          <cell r="G116">
            <v>4218.3900000000003</v>
          </cell>
          <cell r="I116">
            <v>211.13</v>
          </cell>
          <cell r="J116">
            <v>5.0049900554476938E-2</v>
          </cell>
          <cell r="L116">
            <v>5975.1509999999998</v>
          </cell>
          <cell r="N116">
            <v>201.43100000000001</v>
          </cell>
          <cell r="O116">
            <v>3.3711449300611818E-2</v>
          </cell>
          <cell r="Q116">
            <v>13911.921</v>
          </cell>
          <cell r="R116">
            <v>0</v>
          </cell>
          <cell r="S116">
            <v>619.18100000000004</v>
          </cell>
          <cell r="T116">
            <v>4.4507225134472805E-2</v>
          </cell>
          <cell r="V116">
            <v>4193.82</v>
          </cell>
          <cell r="X116">
            <v>189.98500000000001</v>
          </cell>
          <cell r="Y116">
            <v>4.5301181261952116E-2</v>
          </cell>
          <cell r="AA116">
            <v>3771.41</v>
          </cell>
          <cell r="AC116">
            <v>198.58</v>
          </cell>
          <cell r="AD116">
            <v>5.2654047160080715E-2</v>
          </cell>
          <cell r="AF116">
            <v>5581.13</v>
          </cell>
          <cell r="AH116">
            <v>199.74</v>
          </cell>
          <cell r="AI116">
            <v>3.5788451442629002E-2</v>
          </cell>
          <cell r="AK116">
            <v>13546.36</v>
          </cell>
          <cell r="AL116">
            <v>0</v>
          </cell>
          <cell r="AM116">
            <v>588.30500000000006</v>
          </cell>
          <cell r="AN116">
            <v>4.3429009711834034E-2</v>
          </cell>
          <cell r="AP116">
            <v>4428.03</v>
          </cell>
          <cell r="AR116">
            <v>196.86</v>
          </cell>
          <cell r="AS116">
            <v>4.445769337606114E-2</v>
          </cell>
          <cell r="AU116">
            <v>3771.41</v>
          </cell>
          <cell r="AW116">
            <v>198.58</v>
          </cell>
          <cell r="AX116">
            <v>5.2654047160080715E-2</v>
          </cell>
          <cell r="AZ116">
            <v>3771.41</v>
          </cell>
          <cell r="BB116">
            <v>198.58</v>
          </cell>
          <cell r="BC116">
            <v>5.2654047160080715E-2</v>
          </cell>
          <cell r="BE116">
            <v>3771.41</v>
          </cell>
          <cell r="BG116">
            <v>198.58</v>
          </cell>
          <cell r="BH116">
            <v>5.2654047160080715E-2</v>
          </cell>
          <cell r="BJ116">
            <v>3771.41</v>
          </cell>
          <cell r="BL116">
            <v>198.58</v>
          </cell>
          <cell r="BM116">
            <v>5.2654047160080715E-2</v>
          </cell>
          <cell r="BO116">
            <v>3771.41</v>
          </cell>
          <cell r="BQ116">
            <v>198.58</v>
          </cell>
          <cell r="BR116">
            <v>5.2654047160080715E-2</v>
          </cell>
          <cell r="BT116">
            <v>27458.281000000003</v>
          </cell>
          <cell r="BU116">
            <v>0</v>
          </cell>
          <cell r="BV116">
            <v>1207.4860000000001</v>
          </cell>
          <cell r="BW116">
            <v>4.3975294738953251E-2</v>
          </cell>
        </row>
        <row r="117">
          <cell r="A117" t="str">
            <v>ROSARIO</v>
          </cell>
          <cell r="B117">
            <v>1440.36</v>
          </cell>
          <cell r="D117">
            <v>196.72</v>
          </cell>
          <cell r="E117">
            <v>0.13657696686939377</v>
          </cell>
          <cell r="G117">
            <v>1566.83</v>
          </cell>
          <cell r="I117">
            <v>186.81</v>
          </cell>
          <cell r="J117">
            <v>0.11922799537920516</v>
          </cell>
          <cell r="L117">
            <v>2279.9429999999998</v>
          </cell>
          <cell r="N117">
            <v>169.416</v>
          </cell>
          <cell r="O117">
            <v>7.4307120835915647E-2</v>
          </cell>
          <cell r="Q117">
            <v>5287.1329999999998</v>
          </cell>
          <cell r="R117">
            <v>0</v>
          </cell>
          <cell r="S117">
            <v>552.94599999999991</v>
          </cell>
          <cell r="T117">
            <v>0.10458333467306381</v>
          </cell>
          <cell r="V117">
            <v>1416.9</v>
          </cell>
          <cell r="X117">
            <v>171.922</v>
          </cell>
          <cell r="Y117">
            <v>0.12133672101065705</v>
          </cell>
          <cell r="AA117">
            <v>1368.76</v>
          </cell>
          <cell r="AC117">
            <v>151.93</v>
          </cell>
          <cell r="AD117">
            <v>0.11099827581168357</v>
          </cell>
          <cell r="AF117">
            <v>2069.422</v>
          </cell>
          <cell r="AH117">
            <v>152.43299999999999</v>
          </cell>
          <cell r="AI117">
            <v>7.3659698215250438E-2</v>
          </cell>
          <cell r="AK117">
            <v>4855.0820000000003</v>
          </cell>
          <cell r="AL117">
            <v>0</v>
          </cell>
          <cell r="AM117">
            <v>476.28499999999997</v>
          </cell>
          <cell r="AN117">
            <v>9.8100299850754316E-2</v>
          </cell>
          <cell r="AP117">
            <v>1505.21</v>
          </cell>
          <cell r="AR117">
            <v>163.58000000000001</v>
          </cell>
          <cell r="AS117">
            <v>0.10867586582603092</v>
          </cell>
          <cell r="AU117">
            <v>1368.76</v>
          </cell>
          <cell r="AW117">
            <v>151.93</v>
          </cell>
          <cell r="AX117">
            <v>0.11099827581168357</v>
          </cell>
          <cell r="AZ117">
            <v>1368.76</v>
          </cell>
          <cell r="BB117">
            <v>151.93</v>
          </cell>
          <cell r="BC117">
            <v>0.11099827581168357</v>
          </cell>
          <cell r="BE117">
            <v>1368.76</v>
          </cell>
          <cell r="BG117">
            <v>151.93</v>
          </cell>
          <cell r="BH117">
            <v>0.11099827581168357</v>
          </cell>
          <cell r="BJ117">
            <v>1368.76</v>
          </cell>
          <cell r="BL117">
            <v>151.93</v>
          </cell>
          <cell r="BM117">
            <v>0.11099827581168357</v>
          </cell>
          <cell r="BO117">
            <v>1368.76</v>
          </cell>
          <cell r="BQ117">
            <v>151.93</v>
          </cell>
          <cell r="BR117">
            <v>0.11099827581168357</v>
          </cell>
          <cell r="BT117">
            <v>10142.215</v>
          </cell>
          <cell r="BU117">
            <v>0</v>
          </cell>
          <cell r="BV117">
            <v>1029.2309999999998</v>
          </cell>
          <cell r="BW117">
            <v>0.10147990355164033</v>
          </cell>
        </row>
        <row r="118">
          <cell r="A118" t="str">
            <v>LA VIGA</v>
          </cell>
          <cell r="B118">
            <v>1492.25</v>
          </cell>
          <cell r="D118">
            <v>209.41</v>
          </cell>
          <cell r="E118">
            <v>0.14033171385491708</v>
          </cell>
          <cell r="G118">
            <v>2082.71</v>
          </cell>
          <cell r="I118">
            <v>195.13</v>
          </cell>
          <cell r="J118">
            <v>9.3690432177307451E-2</v>
          </cell>
          <cell r="L118">
            <v>2814.8430000000003</v>
          </cell>
          <cell r="N118">
            <v>182.86099999999999</v>
          </cell>
          <cell r="O118">
            <v>6.4963125829753193E-2</v>
          </cell>
          <cell r="Q118">
            <v>6389.8029999999999</v>
          </cell>
          <cell r="R118">
            <v>0</v>
          </cell>
          <cell r="S118">
            <v>587.40099999999995</v>
          </cell>
          <cell r="T118">
            <v>9.1927873206732652E-2</v>
          </cell>
          <cell r="V118">
            <v>2063.41</v>
          </cell>
          <cell r="X118">
            <v>180.755</v>
          </cell>
          <cell r="Y118">
            <v>8.7600137636242928E-2</v>
          </cell>
          <cell r="AA118">
            <v>1969.54</v>
          </cell>
          <cell r="AC118">
            <v>172.52</v>
          </cell>
          <cell r="AD118">
            <v>8.7594057495658892E-2</v>
          </cell>
          <cell r="AF118">
            <v>2819.57</v>
          </cell>
          <cell r="AH118">
            <v>172.48</v>
          </cell>
          <cell r="AI118">
            <v>6.1172448281120874E-2</v>
          </cell>
          <cell r="AK118">
            <v>6852.52</v>
          </cell>
          <cell r="AL118">
            <v>0</v>
          </cell>
          <cell r="AM118">
            <v>525.755</v>
          </cell>
          <cell r="AN118">
            <v>7.6724329151903234E-2</v>
          </cell>
          <cell r="AP118">
            <v>2489.3000000000002</v>
          </cell>
          <cell r="AR118">
            <v>172.24</v>
          </cell>
          <cell r="AS118">
            <v>6.9192142369340778E-2</v>
          </cell>
          <cell r="AU118">
            <v>1969.54</v>
          </cell>
          <cell r="AW118">
            <v>172.52</v>
          </cell>
          <cell r="AX118">
            <v>8.7594057495658892E-2</v>
          </cell>
          <cell r="AZ118">
            <v>1969.54</v>
          </cell>
          <cell r="BB118">
            <v>172.52</v>
          </cell>
          <cell r="BC118">
            <v>8.7594057495658892E-2</v>
          </cell>
          <cell r="BE118">
            <v>1969.54</v>
          </cell>
          <cell r="BG118">
            <v>172.52</v>
          </cell>
          <cell r="BH118">
            <v>8.7594057495658892E-2</v>
          </cell>
          <cell r="BJ118">
            <v>1969.54</v>
          </cell>
          <cell r="BL118">
            <v>172.52</v>
          </cell>
          <cell r="BM118">
            <v>8.7594057495658892E-2</v>
          </cell>
          <cell r="BO118">
            <v>1969.54</v>
          </cell>
          <cell r="BQ118">
            <v>172.52</v>
          </cell>
          <cell r="BR118">
            <v>8.7594057495658892E-2</v>
          </cell>
          <cell r="BT118">
            <v>13242.323</v>
          </cell>
          <cell r="BU118">
            <v>0</v>
          </cell>
          <cell r="BV118">
            <v>1113.1559999999999</v>
          </cell>
          <cell r="BW118">
            <v>8.406047790859654E-2</v>
          </cell>
        </row>
        <row r="119">
          <cell r="A119" t="str">
            <v>GUSTAVO BAZ</v>
          </cell>
          <cell r="B119">
            <v>1479.1399999999999</v>
          </cell>
          <cell r="D119">
            <v>197.48</v>
          </cell>
          <cell r="E119">
            <v>0.1335100125748746</v>
          </cell>
          <cell r="G119">
            <v>1879.3200000000002</v>
          </cell>
          <cell r="I119">
            <v>181.6</v>
          </cell>
          <cell r="J119">
            <v>9.6630696209267175E-2</v>
          </cell>
          <cell r="L119">
            <v>2481.0519999999997</v>
          </cell>
          <cell r="N119">
            <v>169.596</v>
          </cell>
          <cell r="O119">
            <v>6.8356487489984102E-2</v>
          </cell>
          <cell r="Q119">
            <v>5839.5119999999997</v>
          </cell>
          <cell r="R119">
            <v>0</v>
          </cell>
          <cell r="S119">
            <v>548.67599999999993</v>
          </cell>
          <cell r="T119">
            <v>9.3959221249994854E-2</v>
          </cell>
          <cell r="V119">
            <v>1745.87</v>
          </cell>
          <cell r="X119">
            <v>146.56899999999999</v>
          </cell>
          <cell r="Y119">
            <v>8.3951840629600136E-2</v>
          </cell>
          <cell r="AA119">
            <v>1784.097</v>
          </cell>
          <cell r="AC119">
            <v>150.524</v>
          </cell>
          <cell r="AD119">
            <v>8.4369852087638739E-2</v>
          </cell>
          <cell r="AF119">
            <v>2561.4949999999999</v>
          </cell>
          <cell r="AH119">
            <v>152.56</v>
          </cell>
          <cell r="AI119">
            <v>5.9558968493008971E-2</v>
          </cell>
          <cell r="AK119">
            <v>6091.4619999999995</v>
          </cell>
          <cell r="AL119">
            <v>0</v>
          </cell>
          <cell r="AM119">
            <v>449.65300000000002</v>
          </cell>
          <cell r="AN119">
            <v>7.3816926051578427E-2</v>
          </cell>
          <cell r="AP119">
            <v>1952.39</v>
          </cell>
          <cell r="AR119">
            <v>152.76</v>
          </cell>
          <cell r="AS119">
            <v>7.8242564241775461E-2</v>
          </cell>
          <cell r="AU119">
            <v>1784.097</v>
          </cell>
          <cell r="AW119">
            <v>150.524</v>
          </cell>
          <cell r="AX119">
            <v>8.4369852087638739E-2</v>
          </cell>
          <cell r="AZ119">
            <v>1784.097</v>
          </cell>
          <cell r="BB119">
            <v>150.524</v>
          </cell>
          <cell r="BC119">
            <v>8.4369852087638739E-2</v>
          </cell>
          <cell r="BE119">
            <v>1784.097</v>
          </cell>
          <cell r="BG119">
            <v>150.524</v>
          </cell>
          <cell r="BH119">
            <v>8.4369852087638739E-2</v>
          </cell>
          <cell r="BJ119">
            <v>1784.097</v>
          </cell>
          <cell r="BL119">
            <v>150.524</v>
          </cell>
          <cell r="BM119">
            <v>8.4369852087638739E-2</v>
          </cell>
          <cell r="BO119">
            <v>1784.097</v>
          </cell>
          <cell r="BQ119">
            <v>150.524</v>
          </cell>
          <cell r="BR119">
            <v>8.4369852087638739E-2</v>
          </cell>
          <cell r="BT119">
            <v>11930.973999999998</v>
          </cell>
          <cell r="BU119">
            <v>0</v>
          </cell>
          <cell r="BV119">
            <v>998.32899999999995</v>
          </cell>
          <cell r="BW119">
            <v>8.367539816950402E-2</v>
          </cell>
        </row>
        <row r="120">
          <cell r="A120" t="str">
            <v>SANTA FE</v>
          </cell>
          <cell r="B120">
            <v>0</v>
          </cell>
          <cell r="D120">
            <v>0</v>
          </cell>
          <cell r="E120">
            <v>0</v>
          </cell>
          <cell r="G120">
            <v>0</v>
          </cell>
          <cell r="I120">
            <v>0</v>
          </cell>
          <cell r="J120">
            <v>0</v>
          </cell>
          <cell r="L120">
            <v>0</v>
          </cell>
          <cell r="N120">
            <v>0</v>
          </cell>
          <cell r="O120">
            <v>0</v>
          </cell>
          <cell r="Q120">
            <v>0</v>
          </cell>
          <cell r="R120">
            <v>0</v>
          </cell>
          <cell r="S120">
            <v>0</v>
          </cell>
          <cell r="T120">
            <v>0</v>
          </cell>
          <cell r="V120">
            <v>0</v>
          </cell>
          <cell r="X120">
            <v>0</v>
          </cell>
          <cell r="Y120">
            <v>0</v>
          </cell>
          <cell r="AA120">
            <v>0</v>
          </cell>
          <cell r="AC120">
            <v>0</v>
          </cell>
          <cell r="AD120">
            <v>0</v>
          </cell>
          <cell r="AF120">
            <v>0</v>
          </cell>
          <cell r="AH120">
            <v>0</v>
          </cell>
          <cell r="AI120">
            <v>0</v>
          </cell>
          <cell r="AK120">
            <v>0</v>
          </cell>
          <cell r="AL120">
            <v>0</v>
          </cell>
          <cell r="AM120">
            <v>0</v>
          </cell>
          <cell r="AN120">
            <v>0</v>
          </cell>
          <cell r="AP120">
            <v>0</v>
          </cell>
          <cell r="AR120">
            <v>0</v>
          </cell>
          <cell r="AS120">
            <v>0</v>
          </cell>
          <cell r="AU120">
            <v>0</v>
          </cell>
          <cell r="AW120">
            <v>0</v>
          </cell>
          <cell r="AX120">
            <v>0</v>
          </cell>
          <cell r="AZ120">
            <v>0</v>
          </cell>
          <cell r="BB120">
            <v>0</v>
          </cell>
          <cell r="BC120">
            <v>0</v>
          </cell>
          <cell r="BE120">
            <v>0</v>
          </cell>
          <cell r="BG120">
            <v>0</v>
          </cell>
          <cell r="BH120">
            <v>0</v>
          </cell>
          <cell r="BJ120">
            <v>0</v>
          </cell>
          <cell r="BL120">
            <v>0</v>
          </cell>
          <cell r="BM120">
            <v>0</v>
          </cell>
          <cell r="BO120">
            <v>0</v>
          </cell>
          <cell r="BQ120">
            <v>0</v>
          </cell>
          <cell r="BR120">
            <v>0</v>
          </cell>
          <cell r="BT120">
            <v>0</v>
          </cell>
          <cell r="BU120">
            <v>0</v>
          </cell>
          <cell r="BV120">
            <v>0</v>
          </cell>
          <cell r="BW120">
            <v>0</v>
          </cell>
        </row>
        <row r="121">
          <cell r="A121" t="str">
            <v>HAMBURGO</v>
          </cell>
          <cell r="B121">
            <v>0</v>
          </cell>
          <cell r="D121">
            <v>28.44</v>
          </cell>
          <cell r="E121">
            <v>0</v>
          </cell>
          <cell r="G121">
            <v>178.64000000000001</v>
          </cell>
          <cell r="I121">
            <v>91.11</v>
          </cell>
          <cell r="J121">
            <v>0.51002015226153152</v>
          </cell>
          <cell r="L121">
            <v>343.54480000000001</v>
          </cell>
          <cell r="N121">
            <v>99.253</v>
          </cell>
          <cell r="O121">
            <v>0.28890846259352493</v>
          </cell>
          <cell r="Q121">
            <v>522.1848</v>
          </cell>
          <cell r="R121">
            <v>0</v>
          </cell>
          <cell r="S121">
            <v>218.803</v>
          </cell>
          <cell r="T121">
            <v>0.41901449448547717</v>
          </cell>
          <cell r="V121">
            <v>286.89</v>
          </cell>
          <cell r="X121">
            <v>87.837999999999994</v>
          </cell>
          <cell r="Y121">
            <v>0.30617309770295237</v>
          </cell>
          <cell r="AA121">
            <v>333.452</v>
          </cell>
          <cell r="AC121">
            <v>45.38</v>
          </cell>
          <cell r="AD121">
            <v>0.13609155140769888</v>
          </cell>
          <cell r="AF121">
            <v>474.09699999999998</v>
          </cell>
          <cell r="AH121">
            <v>44.57</v>
          </cell>
          <cell r="AI121">
            <v>9.4010297470770748E-2</v>
          </cell>
          <cell r="AK121">
            <v>1094.4389999999999</v>
          </cell>
          <cell r="AL121">
            <v>0</v>
          </cell>
          <cell r="AM121">
            <v>177.78800000000001</v>
          </cell>
          <cell r="AN121">
            <v>0.16244669643534271</v>
          </cell>
          <cell r="AP121">
            <v>334.24</v>
          </cell>
          <cell r="AR121">
            <v>46.43</v>
          </cell>
          <cell r="AS121">
            <v>0.13891215892771661</v>
          </cell>
          <cell r="AU121">
            <v>333.452</v>
          </cell>
          <cell r="AW121">
            <v>45.38</v>
          </cell>
          <cell r="AX121">
            <v>0.13609155140769888</v>
          </cell>
          <cell r="AZ121">
            <v>333.452</v>
          </cell>
          <cell r="BB121">
            <v>45.38</v>
          </cell>
          <cell r="BC121">
            <v>0.13609155140769888</v>
          </cell>
          <cell r="BE121">
            <v>333.452</v>
          </cell>
          <cell r="BG121">
            <v>45.38</v>
          </cell>
          <cell r="BH121">
            <v>0.13609155140769888</v>
          </cell>
          <cell r="BJ121">
            <v>333.452</v>
          </cell>
          <cell r="BL121">
            <v>45.38</v>
          </cell>
          <cell r="BM121">
            <v>0.13609155140769888</v>
          </cell>
          <cell r="BO121">
            <v>333.452</v>
          </cell>
          <cell r="BQ121">
            <v>45.38</v>
          </cell>
          <cell r="BR121">
            <v>0.13609155140769888</v>
          </cell>
          <cell r="BT121">
            <v>1616.6237999999998</v>
          </cell>
          <cell r="BU121">
            <v>0</v>
          </cell>
          <cell r="BV121">
            <v>396.59100000000001</v>
          </cell>
          <cell r="BW121">
            <v>0.24532052540609636</v>
          </cell>
        </row>
        <row r="122">
          <cell r="A122" t="str">
            <v>CUERNAVACA</v>
          </cell>
          <cell r="B122">
            <v>0</v>
          </cell>
          <cell r="D122">
            <v>0</v>
          </cell>
          <cell r="E122">
            <v>0</v>
          </cell>
          <cell r="G122">
            <v>0</v>
          </cell>
          <cell r="I122">
            <v>0</v>
          </cell>
          <cell r="J122">
            <v>0</v>
          </cell>
          <cell r="L122">
            <v>0</v>
          </cell>
          <cell r="N122">
            <v>0</v>
          </cell>
          <cell r="O122">
            <v>0</v>
          </cell>
          <cell r="Q122">
            <v>0</v>
          </cell>
          <cell r="R122">
            <v>0</v>
          </cell>
          <cell r="S122">
            <v>0</v>
          </cell>
          <cell r="T122">
            <v>0</v>
          </cell>
          <cell r="V122">
            <v>0</v>
          </cell>
          <cell r="X122">
            <v>0</v>
          </cell>
          <cell r="Y122">
            <v>0</v>
          </cell>
          <cell r="AA122">
            <v>0</v>
          </cell>
          <cell r="AC122">
            <v>0</v>
          </cell>
          <cell r="AD122">
            <v>0</v>
          </cell>
          <cell r="AF122">
            <v>0</v>
          </cell>
          <cell r="AH122">
            <v>0</v>
          </cell>
          <cell r="AI122">
            <v>0</v>
          </cell>
          <cell r="AK122">
            <v>0</v>
          </cell>
          <cell r="AM122">
            <v>0</v>
          </cell>
          <cell r="AN122">
            <v>0</v>
          </cell>
          <cell r="AP122">
            <v>1519.92</v>
          </cell>
          <cell r="AR122">
            <v>185.25</v>
          </cell>
          <cell r="AS122">
            <v>0.12188141481130585</v>
          </cell>
          <cell r="AU122">
            <v>0</v>
          </cell>
          <cell r="AW122">
            <v>0</v>
          </cell>
          <cell r="AX122">
            <v>0</v>
          </cell>
          <cell r="AZ122">
            <v>0</v>
          </cell>
          <cell r="BB122">
            <v>0</v>
          </cell>
          <cell r="BC122">
            <v>0</v>
          </cell>
          <cell r="BE122">
            <v>0</v>
          </cell>
          <cell r="BG122">
            <v>0</v>
          </cell>
          <cell r="BH122">
            <v>0</v>
          </cell>
          <cell r="BJ122">
            <v>0</v>
          </cell>
          <cell r="BL122">
            <v>0</v>
          </cell>
          <cell r="BM122">
            <v>0</v>
          </cell>
          <cell r="BO122">
            <v>0</v>
          </cell>
          <cell r="BQ122">
            <v>0</v>
          </cell>
          <cell r="BR122">
            <v>0</v>
          </cell>
          <cell r="BT122">
            <v>0</v>
          </cell>
          <cell r="BU122">
            <v>0</v>
          </cell>
          <cell r="BV122">
            <v>0</v>
          </cell>
          <cell r="BW122">
            <v>0</v>
          </cell>
        </row>
        <row r="124">
          <cell r="A124" t="str">
            <v>URUGUAY</v>
          </cell>
          <cell r="BT124">
            <v>0</v>
          </cell>
          <cell r="BU124">
            <v>0</v>
          </cell>
          <cell r="BV124">
            <v>0</v>
          </cell>
          <cell r="BW124">
            <v>0</v>
          </cell>
        </row>
        <row r="125">
          <cell r="BT125">
            <v>0</v>
          </cell>
          <cell r="BU125">
            <v>0</v>
          </cell>
          <cell r="BV125">
            <v>0</v>
          </cell>
        </row>
        <row r="126">
          <cell r="A126" t="str">
            <v>DC MEXICO</v>
          </cell>
          <cell r="B126">
            <v>5962.29</v>
          </cell>
          <cell r="D126">
            <v>495.93</v>
          </cell>
          <cell r="E126">
            <v>8.3177772298898583E-2</v>
          </cell>
          <cell r="G126">
            <v>6193.26</v>
          </cell>
          <cell r="I126">
            <v>470.35</v>
          </cell>
          <cell r="J126">
            <v>7.5945463293967966E-2</v>
          </cell>
          <cell r="L126">
            <v>8546.0640000000003</v>
          </cell>
          <cell r="N126">
            <v>469.435</v>
          </cell>
          <cell r="O126">
            <v>5.4929965420338532E-2</v>
          </cell>
          <cell r="Q126">
            <v>20701.614000000001</v>
          </cell>
          <cell r="R126">
            <v>0</v>
          </cell>
          <cell r="S126">
            <v>1435.7149999999999</v>
          </cell>
          <cell r="T126">
            <v>6.935280505181865E-2</v>
          </cell>
          <cell r="V126">
            <v>5348.25</v>
          </cell>
          <cell r="X126">
            <v>467.12400000000002</v>
          </cell>
          <cell r="Y126">
            <v>8.7341466834946022E-2</v>
          </cell>
          <cell r="AA126">
            <v>6182.71</v>
          </cell>
          <cell r="AC126">
            <v>469.12</v>
          </cell>
          <cell r="AD126">
            <v>7.5876112578464786E-2</v>
          </cell>
          <cell r="AF126">
            <v>8618.86</v>
          </cell>
          <cell r="AH126">
            <v>442.00200000000001</v>
          </cell>
          <cell r="AI126">
            <v>5.1283116328609581E-2</v>
          </cell>
          <cell r="AK126">
            <v>20149.82</v>
          </cell>
          <cell r="AL126">
            <v>0</v>
          </cell>
          <cell r="AM126">
            <v>1378.2460000000001</v>
          </cell>
          <cell r="AN126">
            <v>6.8399916227539506E-2</v>
          </cell>
          <cell r="AP126">
            <v>6459.21</v>
          </cell>
          <cell r="AR126">
            <v>455.51</v>
          </cell>
          <cell r="AS126">
            <v>7.0521007987044859E-2</v>
          </cell>
          <cell r="AU126">
            <v>6182.71</v>
          </cell>
          <cell r="AW126">
            <v>469.12</v>
          </cell>
          <cell r="AX126">
            <v>7.5876112578464786E-2</v>
          </cell>
          <cell r="AZ126">
            <v>6182.71</v>
          </cell>
          <cell r="BB126">
            <v>469.12</v>
          </cell>
          <cell r="BC126">
            <v>7.5876112578464786E-2</v>
          </cell>
          <cell r="BE126">
            <v>6182.71</v>
          </cell>
          <cell r="BG126">
            <v>469.12</v>
          </cell>
          <cell r="BH126">
            <v>7.5876112578464786E-2</v>
          </cell>
          <cell r="BJ126">
            <v>6182.71</v>
          </cell>
          <cell r="BL126">
            <v>469.12</v>
          </cell>
          <cell r="BM126">
            <v>7.5876112578464786E-2</v>
          </cell>
          <cell r="BO126">
            <v>6182.71</v>
          </cell>
          <cell r="BQ126">
            <v>469.12</v>
          </cell>
          <cell r="BR126">
            <v>7.5876112578464786E-2</v>
          </cell>
          <cell r="BT126">
            <v>40851.434000000001</v>
          </cell>
          <cell r="BU126">
            <v>0</v>
          </cell>
          <cell r="BV126">
            <v>2813.9610000000002</v>
          </cell>
          <cell r="BW126">
            <v>6.8882796133912946E-2</v>
          </cell>
        </row>
        <row r="128">
          <cell r="A128" t="str">
            <v>TELEMARKETING</v>
          </cell>
        </row>
        <row r="129">
          <cell r="A129" t="str">
            <v>MEXICO CITY STORES</v>
          </cell>
          <cell r="B129">
            <v>47560.9</v>
          </cell>
          <cell r="D129">
            <v>3071.1499999999996</v>
          </cell>
          <cell r="E129">
            <v>6.4573000090410393E-2</v>
          </cell>
          <cell r="G129">
            <v>55075.450000000004</v>
          </cell>
          <cell r="I129">
            <v>3067.51</v>
          </cell>
          <cell r="J129">
            <v>5.5696503614586897E-2</v>
          </cell>
          <cell r="L129">
            <v>72405.415800000002</v>
          </cell>
          <cell r="N129">
            <v>2984.7580000000003</v>
          </cell>
          <cell r="O129">
            <v>4.1222855597495237E-2</v>
          </cell>
          <cell r="Q129">
            <v>175041.76579999999</v>
          </cell>
          <cell r="S129">
            <v>9123.4179999999997</v>
          </cell>
          <cell r="T129">
            <v>5.2121377765488697E-2</v>
          </cell>
          <cell r="V129">
            <v>48777.200000000004</v>
          </cell>
          <cell r="X129">
            <v>2962.8470000000007</v>
          </cell>
          <cell r="Y129">
            <v>6.0742457541638317E-2</v>
          </cell>
          <cell r="AA129">
            <v>49293.832000000002</v>
          </cell>
          <cell r="AC129">
            <v>2902.4009999999998</v>
          </cell>
          <cell r="AD129">
            <v>5.887959775575978E-2</v>
          </cell>
          <cell r="AF129">
            <v>68666.212</v>
          </cell>
          <cell r="AH129">
            <v>2833.2190000000001</v>
          </cell>
          <cell r="AI129">
            <v>4.1260744075994754E-2</v>
          </cell>
          <cell r="AK129">
            <v>166737.24400000001</v>
          </cell>
          <cell r="AM129">
            <v>8698.4670000000006</v>
          </cell>
          <cell r="AN129">
            <v>5.2168710429206809E-2</v>
          </cell>
          <cell r="AP129">
            <v>55901.905999999995</v>
          </cell>
          <cell r="AR129">
            <v>2901.3099999999995</v>
          </cell>
          <cell r="AS129">
            <v>5.1900019294512066E-2</v>
          </cell>
          <cell r="AU129">
            <v>49293.832000000002</v>
          </cell>
          <cell r="AW129">
            <v>2902.4009999999998</v>
          </cell>
          <cell r="AX129">
            <v>5.887959775575978E-2</v>
          </cell>
          <cell r="AZ129">
            <v>49293.832000000002</v>
          </cell>
          <cell r="BB129">
            <v>2902.4009999999998</v>
          </cell>
          <cell r="BC129">
            <v>5.887959775575978E-2</v>
          </cell>
          <cell r="BE129">
            <v>49293.832000000002</v>
          </cell>
          <cell r="BG129">
            <v>2902.4009999999998</v>
          </cell>
          <cell r="BH129">
            <v>5.887959775575978E-2</v>
          </cell>
          <cell r="BJ129">
            <v>49293.832000000002</v>
          </cell>
          <cell r="BL129">
            <v>2902.4009999999998</v>
          </cell>
          <cell r="BM129">
            <v>5.887959775575978E-2</v>
          </cell>
          <cell r="BO129">
            <v>49293.832000000002</v>
          </cell>
          <cell r="BQ129">
            <v>2902.4009999999998</v>
          </cell>
          <cell r="BR129">
            <v>5.887959775575978E-2</v>
          </cell>
          <cell r="BT129">
            <v>341779.0098</v>
          </cell>
          <cell r="BV129">
            <v>17821.885000000002</v>
          </cell>
          <cell r="BW129">
            <v>5.2144469054518285E-2</v>
          </cell>
        </row>
        <row r="132">
          <cell r="A132" t="str">
            <v>INDEPENDENCIA</v>
          </cell>
          <cell r="B132">
            <v>3908.71</v>
          </cell>
          <cell r="D132">
            <v>273.04000000000002</v>
          </cell>
          <cell r="E132">
            <v>6.9854248588408968E-2</v>
          </cell>
          <cell r="G132">
            <v>4204.83</v>
          </cell>
          <cell r="I132">
            <v>272.58</v>
          </cell>
          <cell r="J132">
            <v>6.4825450731658588E-2</v>
          </cell>
          <cell r="L132">
            <v>5572.2709999999997</v>
          </cell>
          <cell r="N132">
            <v>281.62200000000001</v>
          </cell>
          <cell r="O132">
            <v>5.0539896569998126E-2</v>
          </cell>
          <cell r="Q132">
            <v>13685.811</v>
          </cell>
          <cell r="R132">
            <v>0</v>
          </cell>
          <cell r="S132">
            <v>827.24199999999996</v>
          </cell>
          <cell r="T132">
            <v>6.0445230465333767E-2</v>
          </cell>
          <cell r="V132">
            <v>3547.64</v>
          </cell>
          <cell r="X132">
            <v>289.74299999999999</v>
          </cell>
          <cell r="Y132">
            <v>8.1672041131569159E-2</v>
          </cell>
          <cell r="AA132">
            <v>4111.63</v>
          </cell>
          <cell r="AC132">
            <v>254.82</v>
          </cell>
          <cell r="AD132">
            <v>6.1975420940113775E-2</v>
          </cell>
          <cell r="AF132">
            <v>5782.88</v>
          </cell>
          <cell r="AH132">
            <v>263.63</v>
          </cell>
          <cell r="AI132">
            <v>4.5588011509835928E-2</v>
          </cell>
          <cell r="AK132">
            <v>13442.15</v>
          </cell>
          <cell r="AL132">
            <v>0</v>
          </cell>
          <cell r="AM132">
            <v>808.19299999999998</v>
          </cell>
          <cell r="AN132">
            <v>6.0123789721138361E-2</v>
          </cell>
          <cell r="AP132">
            <v>4514.88</v>
          </cell>
          <cell r="AR132">
            <v>242.96</v>
          </cell>
          <cell r="AS132">
            <v>5.3813168899284149E-2</v>
          </cell>
          <cell r="AU132">
            <v>4111.63</v>
          </cell>
          <cell r="AW132">
            <v>254.82</v>
          </cell>
          <cell r="AX132">
            <v>6.1975420940113775E-2</v>
          </cell>
          <cell r="AZ132">
            <v>4111.63</v>
          </cell>
          <cell r="BB132">
            <v>254.82</v>
          </cell>
          <cell r="BC132">
            <v>6.1975420940113775E-2</v>
          </cell>
          <cell r="BE132">
            <v>4111.63</v>
          </cell>
          <cell r="BG132">
            <v>254.82</v>
          </cell>
          <cell r="BH132">
            <v>6.1975420940113775E-2</v>
          </cell>
          <cell r="BJ132">
            <v>4111.63</v>
          </cell>
          <cell r="BL132">
            <v>254.82</v>
          </cell>
          <cell r="BM132">
            <v>6.1975420940113775E-2</v>
          </cell>
          <cell r="BO132">
            <v>4111.63</v>
          </cell>
          <cell r="BQ132">
            <v>254.82</v>
          </cell>
          <cell r="BR132">
            <v>6.1975420940113775E-2</v>
          </cell>
          <cell r="BT132">
            <v>27127.960999999999</v>
          </cell>
          <cell r="BU132">
            <v>0</v>
          </cell>
          <cell r="BV132">
            <v>1635.4349999999999</v>
          </cell>
          <cell r="BW132">
            <v>6.0285953669721067E-2</v>
          </cell>
        </row>
        <row r="133">
          <cell r="A133" t="str">
            <v>LOPEZ MATEOS</v>
          </cell>
          <cell r="B133">
            <v>4525.3200000000006</v>
          </cell>
          <cell r="D133">
            <v>238.51</v>
          </cell>
          <cell r="E133">
            <v>5.2705665013744872E-2</v>
          </cell>
          <cell r="G133">
            <v>4797.43</v>
          </cell>
          <cell r="I133">
            <v>249.34</v>
          </cell>
          <cell r="J133">
            <v>5.1973660897605592E-2</v>
          </cell>
          <cell r="L133">
            <v>6107.7809999999999</v>
          </cell>
          <cell r="N133">
            <v>274.32299999999998</v>
          </cell>
          <cell r="O133">
            <v>4.4913692877986293E-2</v>
          </cell>
          <cell r="Q133">
            <v>15430.530999999999</v>
          </cell>
          <cell r="R133">
            <v>0</v>
          </cell>
          <cell r="S133">
            <v>762.173</v>
          </cell>
          <cell r="T133">
            <v>4.9393828378297547E-2</v>
          </cell>
          <cell r="V133">
            <v>4065.28</v>
          </cell>
          <cell r="X133">
            <v>223.364</v>
          </cell>
          <cell r="Y133">
            <v>5.4944308879093198E-2</v>
          </cell>
          <cell r="AA133">
            <v>4063.92</v>
          </cell>
          <cell r="AC133">
            <v>207.52099999999999</v>
          </cell>
          <cell r="AD133">
            <v>5.1064243390617922E-2</v>
          </cell>
          <cell r="AF133">
            <v>5331.53</v>
          </cell>
          <cell r="AH133">
            <v>231.72</v>
          </cell>
          <cell r="AI133">
            <v>4.3462195654905819E-2</v>
          </cell>
          <cell r="AK133">
            <v>13460.730000000001</v>
          </cell>
          <cell r="AL133">
            <v>0</v>
          </cell>
          <cell r="AM133">
            <v>662.60500000000002</v>
          </cell>
          <cell r="AN133">
            <v>4.9225042029667036E-2</v>
          </cell>
          <cell r="AP133">
            <v>4656.3</v>
          </cell>
          <cell r="AR133">
            <v>229.13</v>
          </cell>
          <cell r="AS133">
            <v>4.9208599102291514E-2</v>
          </cell>
          <cell r="AU133">
            <v>4063.92</v>
          </cell>
          <cell r="AW133">
            <v>207.52099999999999</v>
          </cell>
          <cell r="AX133">
            <v>5.1064243390617922E-2</v>
          </cell>
          <cell r="AZ133">
            <v>4063.92</v>
          </cell>
          <cell r="BB133">
            <v>207.52099999999999</v>
          </cell>
          <cell r="BC133">
            <v>5.1064243390617922E-2</v>
          </cell>
          <cell r="BE133">
            <v>4063.92</v>
          </cell>
          <cell r="BG133">
            <v>207.52099999999999</v>
          </cell>
          <cell r="BH133">
            <v>5.1064243390617922E-2</v>
          </cell>
          <cell r="BJ133">
            <v>4063.92</v>
          </cell>
          <cell r="BL133">
            <v>207.52099999999999</v>
          </cell>
          <cell r="BM133">
            <v>5.1064243390617922E-2</v>
          </cell>
          <cell r="BO133">
            <v>4063.92</v>
          </cell>
          <cell r="BQ133">
            <v>207.52099999999999</v>
          </cell>
          <cell r="BR133">
            <v>5.1064243390617922E-2</v>
          </cell>
          <cell r="BT133">
            <v>28891.260999999999</v>
          </cell>
          <cell r="BU133">
            <v>0</v>
          </cell>
          <cell r="BV133">
            <v>1424.778</v>
          </cell>
          <cell r="BW133">
            <v>4.9315189115490668E-2</v>
          </cell>
        </row>
        <row r="134">
          <cell r="A134" t="str">
            <v>AMERICAS</v>
          </cell>
          <cell r="B134">
            <v>3380.8999999999996</v>
          </cell>
          <cell r="D134">
            <v>192.28</v>
          </cell>
          <cell r="E134">
            <v>5.6872430417936062E-2</v>
          </cell>
          <cell r="G134">
            <v>4115.07</v>
          </cell>
          <cell r="I134">
            <v>190.9</v>
          </cell>
          <cell r="J134">
            <v>4.6390462373665578E-2</v>
          </cell>
          <cell r="L134">
            <v>5211.3689999999997</v>
          </cell>
          <cell r="N134">
            <v>185.631</v>
          </cell>
          <cell r="O134">
            <v>3.5620390726505836E-2</v>
          </cell>
          <cell r="Q134">
            <v>12707.339</v>
          </cell>
          <cell r="R134">
            <v>0</v>
          </cell>
          <cell r="S134">
            <v>568.81100000000004</v>
          </cell>
          <cell r="T134">
            <v>4.4762400688295172E-2</v>
          </cell>
          <cell r="V134">
            <v>3452.01</v>
          </cell>
          <cell r="X134">
            <v>182.63300000000001</v>
          </cell>
          <cell r="Y134">
            <v>5.2906277791779283E-2</v>
          </cell>
          <cell r="AA134">
            <v>3615.788</v>
          </cell>
          <cell r="AC134">
            <v>203.37200000000001</v>
          </cell>
          <cell r="AD134">
            <v>5.6245554219439858E-2</v>
          </cell>
          <cell r="AF134">
            <v>4669.2299999999996</v>
          </cell>
          <cell r="AH134">
            <v>190.35499999999999</v>
          </cell>
          <cell r="AI134">
            <v>4.0767963882695865E-2</v>
          </cell>
          <cell r="AK134">
            <v>11737.028</v>
          </cell>
          <cell r="AL134">
            <v>0</v>
          </cell>
          <cell r="AM134">
            <v>576.36</v>
          </cell>
          <cell r="AN134">
            <v>4.9106128058994149E-2</v>
          </cell>
          <cell r="AP134">
            <v>3994.68</v>
          </cell>
          <cell r="AR134">
            <v>180.49</v>
          </cell>
          <cell r="AS134">
            <v>4.5182592848488495E-2</v>
          </cell>
          <cell r="AU134">
            <v>3615.788</v>
          </cell>
          <cell r="AW134">
            <v>203.37200000000001</v>
          </cell>
          <cell r="AX134">
            <v>5.6245554219439858E-2</v>
          </cell>
          <cell r="AZ134">
            <v>3615.788</v>
          </cell>
          <cell r="BB134">
            <v>203.37200000000001</v>
          </cell>
          <cell r="BC134">
            <v>5.6245554219439858E-2</v>
          </cell>
          <cell r="BE134">
            <v>3615.788</v>
          </cell>
          <cell r="BG134">
            <v>203.37200000000001</v>
          </cell>
          <cell r="BH134">
            <v>5.6245554219439858E-2</v>
          </cell>
          <cell r="BJ134">
            <v>3615.788</v>
          </cell>
          <cell r="BL134">
            <v>203.37200000000001</v>
          </cell>
          <cell r="BM134">
            <v>5.6245554219439858E-2</v>
          </cell>
          <cell r="BO134">
            <v>3615.788</v>
          </cell>
          <cell r="BQ134">
            <v>203.37200000000001</v>
          </cell>
          <cell r="BR134">
            <v>5.6245554219439858E-2</v>
          </cell>
          <cell r="BT134">
            <v>24444.366999999998</v>
          </cell>
          <cell r="BU134">
            <v>0</v>
          </cell>
          <cell r="BV134">
            <v>1145.171</v>
          </cell>
          <cell r="BW134">
            <v>4.6848052968604184E-2</v>
          </cell>
        </row>
        <row r="135">
          <cell r="A135" t="str">
            <v>LEON</v>
          </cell>
          <cell r="B135">
            <v>3312.46</v>
          </cell>
          <cell r="D135">
            <v>181.71</v>
          </cell>
          <cell r="E135">
            <v>5.4856511474855547E-2</v>
          </cell>
          <cell r="G135">
            <v>3582.19</v>
          </cell>
          <cell r="I135">
            <v>181.98</v>
          </cell>
          <cell r="J135">
            <v>5.0801325446165613E-2</v>
          </cell>
          <cell r="L135">
            <v>4601.5639999999994</v>
          </cell>
          <cell r="N135">
            <v>177.726</v>
          </cell>
          <cell r="O135">
            <v>3.8622955151770146E-2</v>
          </cell>
          <cell r="Q135">
            <v>11496.214</v>
          </cell>
          <cell r="R135">
            <v>0</v>
          </cell>
          <cell r="S135">
            <v>541.41599999999994</v>
          </cell>
          <cell r="T135">
            <v>4.7095156718550989E-2</v>
          </cell>
          <cell r="V135">
            <v>3028.54</v>
          </cell>
          <cell r="X135">
            <v>170.839</v>
          </cell>
          <cell r="Y135">
            <v>5.6409689157151631E-2</v>
          </cell>
          <cell r="AA135">
            <v>3223.9949999999999</v>
          </cell>
          <cell r="AC135">
            <v>173.33600000000001</v>
          </cell>
          <cell r="AD135">
            <v>5.3764351371512677E-2</v>
          </cell>
          <cell r="AF135">
            <v>4504.2</v>
          </cell>
          <cell r="AH135">
            <v>173.85</v>
          </cell>
          <cell r="AI135">
            <v>3.859730917810044E-2</v>
          </cell>
          <cell r="AK135">
            <v>10756.735000000001</v>
          </cell>
          <cell r="AL135">
            <v>0</v>
          </cell>
          <cell r="AM135">
            <v>518.02500000000009</v>
          </cell>
          <cell r="AN135">
            <v>4.8158200420480753E-2</v>
          </cell>
          <cell r="AP135">
            <v>3809.98</v>
          </cell>
          <cell r="AR135">
            <v>170.31</v>
          </cell>
          <cell r="AS135">
            <v>4.4701022052609202E-2</v>
          </cell>
          <cell r="AU135">
            <v>3223.9949999999999</v>
          </cell>
          <cell r="AW135">
            <v>173.33600000000001</v>
          </cell>
          <cell r="AX135">
            <v>5.3764351371512677E-2</v>
          </cell>
          <cell r="AZ135">
            <v>3223.9949999999999</v>
          </cell>
          <cell r="BB135">
            <v>173.33600000000001</v>
          </cell>
          <cell r="BC135">
            <v>5.3764351371512677E-2</v>
          </cell>
          <cell r="BE135">
            <v>3223.9949999999999</v>
          </cell>
          <cell r="BG135">
            <v>173.33600000000001</v>
          </cell>
          <cell r="BH135">
            <v>5.3764351371512677E-2</v>
          </cell>
          <cell r="BJ135">
            <v>3223.9949999999999</v>
          </cell>
          <cell r="BL135">
            <v>173.33600000000001</v>
          </cell>
          <cell r="BM135">
            <v>5.3764351371512677E-2</v>
          </cell>
          <cell r="BO135">
            <v>3223.9949999999999</v>
          </cell>
          <cell r="BQ135">
            <v>173.33600000000001</v>
          </cell>
          <cell r="BR135">
            <v>5.3764351371512677E-2</v>
          </cell>
          <cell r="BT135">
            <v>22252.949000000001</v>
          </cell>
          <cell r="BU135">
            <v>0</v>
          </cell>
          <cell r="BV135">
            <v>1059.441</v>
          </cell>
          <cell r="BW135">
            <v>4.7609015775841666E-2</v>
          </cell>
        </row>
        <row r="136">
          <cell r="A136" t="str">
            <v>CORDILLERAS</v>
          </cell>
          <cell r="B136">
            <v>1875.79</v>
          </cell>
          <cell r="D136">
            <v>174.57</v>
          </cell>
          <cell r="E136">
            <v>9.3064788702360068E-2</v>
          </cell>
          <cell r="G136">
            <v>2422.3000000000002</v>
          </cell>
          <cell r="I136">
            <v>173.85</v>
          </cell>
          <cell r="J136">
            <v>7.1770631218263631E-2</v>
          </cell>
          <cell r="L136">
            <v>2841.51</v>
          </cell>
          <cell r="N136">
            <v>158.79400000000001</v>
          </cell>
          <cell r="O136">
            <v>5.5883667486653223E-2</v>
          </cell>
          <cell r="Q136">
            <v>7139.6</v>
          </cell>
          <cell r="R136">
            <v>0</v>
          </cell>
          <cell r="S136">
            <v>507.21399999999994</v>
          </cell>
          <cell r="T136">
            <v>7.1042355314023184E-2</v>
          </cell>
          <cell r="V136">
            <v>1825.63</v>
          </cell>
          <cell r="X136">
            <v>155.49299999999999</v>
          </cell>
          <cell r="Y136">
            <v>8.517224191101154E-2</v>
          </cell>
          <cell r="AA136">
            <v>2044.4169999999999</v>
          </cell>
          <cell r="AC136">
            <v>179.82</v>
          </cell>
          <cell r="AD136">
            <v>8.7956615504566835E-2</v>
          </cell>
          <cell r="AF136">
            <v>2768.4549999999999</v>
          </cell>
          <cell r="AH136">
            <v>182.58</v>
          </cell>
          <cell r="AI136">
            <v>6.5950141866131115E-2</v>
          </cell>
          <cell r="AK136">
            <v>6638.5019999999995</v>
          </cell>
          <cell r="AL136">
            <v>0</v>
          </cell>
          <cell r="AM136">
            <v>517.89300000000003</v>
          </cell>
          <cell r="AN136">
            <v>7.8013533776144089E-2</v>
          </cell>
          <cell r="AP136">
            <v>2479.13</v>
          </cell>
          <cell r="AR136">
            <v>177.05</v>
          </cell>
          <cell r="AS136">
            <v>7.1416182289754881E-2</v>
          </cell>
          <cell r="AU136">
            <v>2044.4169999999999</v>
          </cell>
          <cell r="AW136">
            <v>179.82</v>
          </cell>
          <cell r="AX136">
            <v>8.7956615504566835E-2</v>
          </cell>
          <cell r="AZ136">
            <v>2044.4169999999999</v>
          </cell>
          <cell r="BB136">
            <v>179.82</v>
          </cell>
          <cell r="BC136">
            <v>8.7956615504566835E-2</v>
          </cell>
          <cell r="BE136">
            <v>2044.4169999999999</v>
          </cell>
          <cell r="BG136">
            <v>179.82</v>
          </cell>
          <cell r="BH136">
            <v>8.7956615504566835E-2</v>
          </cell>
          <cell r="BJ136">
            <v>2044.4169999999999</v>
          </cell>
          <cell r="BL136">
            <v>179.82</v>
          </cell>
          <cell r="BM136">
            <v>8.7956615504566835E-2</v>
          </cell>
          <cell r="BO136">
            <v>2044.4169999999999</v>
          </cell>
          <cell r="BQ136">
            <v>179.82</v>
          </cell>
          <cell r="BR136">
            <v>8.7956615504566835E-2</v>
          </cell>
          <cell r="BT136">
            <v>13778.101999999999</v>
          </cell>
          <cell r="BU136">
            <v>0</v>
          </cell>
          <cell r="BV136">
            <v>1025.107</v>
          </cell>
          <cell r="BW136">
            <v>7.4401176591666979E-2</v>
          </cell>
        </row>
        <row r="137">
          <cell r="A137" t="str">
            <v>AGUASCALIENTES</v>
          </cell>
          <cell r="B137">
            <v>1889.5600000000002</v>
          </cell>
          <cell r="D137">
            <v>181.44</v>
          </cell>
          <cell r="E137">
            <v>9.6022354410550598E-2</v>
          </cell>
          <cell r="G137">
            <v>2088.3000000000002</v>
          </cell>
          <cell r="I137">
            <v>174.28</v>
          </cell>
          <cell r="J137">
            <v>8.3455442225733839E-2</v>
          </cell>
          <cell r="L137">
            <v>2630.607</v>
          </cell>
          <cell r="N137">
            <v>146.18700000000001</v>
          </cell>
          <cell r="O137">
            <v>5.5571584809133413E-2</v>
          </cell>
          <cell r="Q137">
            <v>6608.4670000000006</v>
          </cell>
          <cell r="R137">
            <v>0</v>
          </cell>
          <cell r="S137">
            <v>501.90700000000004</v>
          </cell>
          <cell r="T137">
            <v>7.5949081685661737E-2</v>
          </cell>
          <cell r="V137">
            <v>1731.44</v>
          </cell>
          <cell r="X137">
            <v>145.82</v>
          </cell>
          <cell r="Y137">
            <v>8.4218916046758754E-2</v>
          </cell>
          <cell r="AA137">
            <v>1545.671</v>
          </cell>
          <cell r="AC137">
            <v>162.524</v>
          </cell>
          <cell r="AD137">
            <v>0.10514786134953687</v>
          </cell>
          <cell r="AF137">
            <v>2542.16</v>
          </cell>
          <cell r="AH137">
            <v>169.42</v>
          </cell>
          <cell r="AI137">
            <v>6.6644113667117727E-2</v>
          </cell>
          <cell r="AK137">
            <v>5819.2710000000006</v>
          </cell>
          <cell r="AL137">
            <v>0</v>
          </cell>
          <cell r="AM137">
            <v>477.76399999999995</v>
          </cell>
          <cell r="AN137">
            <v>8.2100318063894923E-2</v>
          </cell>
          <cell r="AP137">
            <v>2078.96</v>
          </cell>
          <cell r="AR137">
            <v>163.80000000000001</v>
          </cell>
          <cell r="AS137">
            <v>7.8789394697348678E-2</v>
          </cell>
          <cell r="AU137">
            <v>1545.671</v>
          </cell>
          <cell r="AW137">
            <v>162.524</v>
          </cell>
          <cell r="AX137">
            <v>0.10514786134953687</v>
          </cell>
          <cell r="AZ137">
            <v>1545.671</v>
          </cell>
          <cell r="BB137">
            <v>162.524</v>
          </cell>
          <cell r="BC137">
            <v>0.10514786134953687</v>
          </cell>
          <cell r="BE137">
            <v>1545.671</v>
          </cell>
          <cell r="BG137">
            <v>162.524</v>
          </cell>
          <cell r="BH137">
            <v>0.10514786134953687</v>
          </cell>
          <cell r="BJ137">
            <v>1545.671</v>
          </cell>
          <cell r="BL137">
            <v>162.524</v>
          </cell>
          <cell r="BM137">
            <v>0.10514786134953687</v>
          </cell>
          <cell r="BO137">
            <v>1545.671</v>
          </cell>
          <cell r="BQ137">
            <v>162.524</v>
          </cell>
          <cell r="BR137">
            <v>0.10514786134953687</v>
          </cell>
          <cell r="BT137">
            <v>12427.738000000001</v>
          </cell>
          <cell r="BU137">
            <v>0</v>
          </cell>
          <cell r="BV137">
            <v>979.67100000000005</v>
          </cell>
          <cell r="BW137">
            <v>7.8829389547800249E-2</v>
          </cell>
        </row>
        <row r="138">
          <cell r="A138" t="str">
            <v>MORELIA</v>
          </cell>
          <cell r="B138">
            <v>2270.56</v>
          </cell>
          <cell r="D138">
            <v>198.8</v>
          </cell>
          <cell r="E138">
            <v>8.7555492918046651E-2</v>
          </cell>
          <cell r="G138">
            <v>2544.2000000000003</v>
          </cell>
          <cell r="I138">
            <v>179.1</v>
          </cell>
          <cell r="J138">
            <v>7.0395409165946068E-2</v>
          </cell>
          <cell r="L138">
            <v>3493.797</v>
          </cell>
          <cell r="N138">
            <v>162.09800000000001</v>
          </cell>
          <cell r="O138">
            <v>4.6395941149414234E-2</v>
          </cell>
          <cell r="Q138">
            <v>8308.5570000000007</v>
          </cell>
          <cell r="R138">
            <v>0</v>
          </cell>
          <cell r="S138">
            <v>539.99800000000005</v>
          </cell>
          <cell r="T138">
            <v>6.4992994571740917E-2</v>
          </cell>
          <cell r="V138">
            <v>2161.38</v>
          </cell>
          <cell r="X138">
            <v>158.16800000000001</v>
          </cell>
          <cell r="Y138">
            <v>7.3179172565675632E-2</v>
          </cell>
          <cell r="AA138">
            <v>2049.9760000000001</v>
          </cell>
          <cell r="AC138">
            <v>156.51</v>
          </cell>
          <cell r="AD138">
            <v>7.6347235284705758E-2</v>
          </cell>
          <cell r="AF138">
            <v>2997</v>
          </cell>
          <cell r="AH138">
            <v>170.95</v>
          </cell>
          <cell r="AI138">
            <v>5.7040373707040369E-2</v>
          </cell>
          <cell r="AK138">
            <v>7208.3560000000007</v>
          </cell>
          <cell r="AL138">
            <v>0</v>
          </cell>
          <cell r="AM138">
            <v>485.62799999999999</v>
          </cell>
          <cell r="AN138">
            <v>6.7370146535492961E-2</v>
          </cell>
          <cell r="AP138">
            <v>2680.09</v>
          </cell>
          <cell r="AR138">
            <v>167.3</v>
          </cell>
          <cell r="AS138">
            <v>6.2423276830255704E-2</v>
          </cell>
          <cell r="AU138">
            <v>2049.9760000000001</v>
          </cell>
          <cell r="AW138">
            <v>156.51</v>
          </cell>
          <cell r="AX138">
            <v>7.6347235284705758E-2</v>
          </cell>
          <cell r="AZ138">
            <v>2049.9760000000001</v>
          </cell>
          <cell r="BB138">
            <v>156.51</v>
          </cell>
          <cell r="BC138">
            <v>7.6347235284705758E-2</v>
          </cell>
          <cell r="BE138">
            <v>2049.9760000000001</v>
          </cell>
          <cell r="BG138">
            <v>156.51</v>
          </cell>
          <cell r="BH138">
            <v>7.6347235284705758E-2</v>
          </cell>
          <cell r="BJ138">
            <v>2049.9760000000001</v>
          </cell>
          <cell r="BL138">
            <v>156.51</v>
          </cell>
          <cell r="BM138">
            <v>7.6347235284705758E-2</v>
          </cell>
          <cell r="BO138">
            <v>2049.9760000000001</v>
          </cell>
          <cell r="BQ138">
            <v>156.51</v>
          </cell>
          <cell r="BR138">
            <v>7.6347235284705758E-2</v>
          </cell>
          <cell r="BT138">
            <v>15516.913</v>
          </cell>
          <cell r="BU138">
            <v>0</v>
          </cell>
          <cell r="BV138">
            <v>1025.626</v>
          </cell>
          <cell r="BW138">
            <v>6.6097296543455517E-2</v>
          </cell>
        </row>
        <row r="139">
          <cell r="A139" t="str">
            <v>GUADALAJARA STORES</v>
          </cell>
          <cell r="B139">
            <v>21163.300000000003</v>
          </cell>
          <cell r="D139">
            <v>1440.3500000000001</v>
          </cell>
          <cell r="E139">
            <v>6.8058856605538828E-2</v>
          </cell>
          <cell r="G139">
            <v>23754.32</v>
          </cell>
          <cell r="I139">
            <v>1422.0299999999997</v>
          </cell>
          <cell r="J139">
            <v>5.9864058411270023E-2</v>
          </cell>
          <cell r="L139">
            <v>30458.898999999994</v>
          </cell>
          <cell r="N139">
            <v>1386.3809999999999</v>
          </cell>
          <cell r="O139">
            <v>4.5516451530306465E-2</v>
          </cell>
          <cell r="Q139">
            <v>75376.519</v>
          </cell>
          <cell r="S139">
            <v>4248.7610000000004</v>
          </cell>
          <cell r="T139">
            <v>5.6367169197611797E-2</v>
          </cell>
          <cell r="V139">
            <v>19811.920000000002</v>
          </cell>
          <cell r="X139">
            <v>1326.06</v>
          </cell>
          <cell r="Y139">
            <v>6.6932432596134031E-2</v>
          </cell>
          <cell r="AA139">
            <v>20655.396999999997</v>
          </cell>
          <cell r="AC139">
            <v>1337.903</v>
          </cell>
          <cell r="AD139">
            <v>6.4772562831883609E-2</v>
          </cell>
          <cell r="AF139">
            <v>28595.454999999998</v>
          </cell>
          <cell r="AH139">
            <v>1382.5050000000001</v>
          </cell>
          <cell r="AI139">
            <v>4.8347018783229723E-2</v>
          </cell>
          <cell r="AK139">
            <v>69062.772000000012</v>
          </cell>
          <cell r="AM139">
            <v>4046.4680000000003</v>
          </cell>
          <cell r="AN139">
            <v>5.8591161096169145E-2</v>
          </cell>
          <cell r="AP139">
            <v>24214.02</v>
          </cell>
          <cell r="AR139">
            <v>1331.04</v>
          </cell>
          <cell r="AS139">
            <v>5.4969806748321838E-2</v>
          </cell>
          <cell r="AU139">
            <v>20655.396999999997</v>
          </cell>
          <cell r="AW139">
            <v>1337.903</v>
          </cell>
          <cell r="AX139">
            <v>6.4772562831883609E-2</v>
          </cell>
          <cell r="AZ139">
            <v>20655.396999999997</v>
          </cell>
          <cell r="BB139">
            <v>1337.903</v>
          </cell>
          <cell r="BC139">
            <v>6.4772562831883609E-2</v>
          </cell>
          <cell r="BE139">
            <v>20655.396999999997</v>
          </cell>
          <cell r="BG139">
            <v>1337.903</v>
          </cell>
          <cell r="BH139">
            <v>6.4772562831883609E-2</v>
          </cell>
          <cell r="BJ139">
            <v>20655.396999999997</v>
          </cell>
          <cell r="BL139">
            <v>1337.903</v>
          </cell>
          <cell r="BM139">
            <v>6.4772562831883609E-2</v>
          </cell>
          <cell r="BO139">
            <v>20655.396999999997</v>
          </cell>
          <cell r="BQ139">
            <v>1337.903</v>
          </cell>
          <cell r="BR139">
            <v>6.4772562831883609E-2</v>
          </cell>
          <cell r="BT139">
            <v>144439.291</v>
          </cell>
          <cell r="BU139">
            <v>0</v>
          </cell>
          <cell r="BV139">
            <v>8295.2289999999994</v>
          </cell>
          <cell r="BW139">
            <v>5.7430557451296264E-2</v>
          </cell>
        </row>
        <row r="142">
          <cell r="A142" t="str">
            <v>CASA LA DAGA</v>
          </cell>
          <cell r="B142">
            <v>-84.98</v>
          </cell>
          <cell r="D142">
            <v>0</v>
          </cell>
          <cell r="E142">
            <v>0</v>
          </cell>
          <cell r="G142">
            <v>79.165999999999997</v>
          </cell>
          <cell r="I142">
            <v>0</v>
          </cell>
          <cell r="J142">
            <v>0</v>
          </cell>
          <cell r="L142">
            <v>-41.917999999999999</v>
          </cell>
          <cell r="N142">
            <v>0</v>
          </cell>
          <cell r="O142">
            <v>0</v>
          </cell>
          <cell r="Q142">
            <v>-47.732000000000006</v>
          </cell>
          <cell r="R142">
            <v>0</v>
          </cell>
          <cell r="S142">
            <v>0</v>
          </cell>
          <cell r="T142">
            <v>0</v>
          </cell>
          <cell r="V142">
            <v>-32.39</v>
          </cell>
          <cell r="X142">
            <v>0</v>
          </cell>
          <cell r="Y142">
            <v>0</v>
          </cell>
          <cell r="AA142">
            <v>-28.138000000000002</v>
          </cell>
          <cell r="AC142">
            <v>0</v>
          </cell>
          <cell r="AD142">
            <v>0</v>
          </cell>
          <cell r="AF142">
            <v>-44.89</v>
          </cell>
          <cell r="AH142">
            <v>0</v>
          </cell>
          <cell r="AI142">
            <v>0</v>
          </cell>
          <cell r="AK142">
            <v>-105.41800000000001</v>
          </cell>
          <cell r="AL142">
            <v>0</v>
          </cell>
          <cell r="AM142">
            <v>0</v>
          </cell>
          <cell r="AN142">
            <v>0</v>
          </cell>
          <cell r="AP142">
            <v>-118.86</v>
          </cell>
          <cell r="AR142">
            <v>0</v>
          </cell>
          <cell r="AS142">
            <v>0</v>
          </cell>
          <cell r="AU142">
            <v>-28.138000000000002</v>
          </cell>
          <cell r="AW142">
            <v>0</v>
          </cell>
          <cell r="AX142">
            <v>0</v>
          </cell>
          <cell r="AZ142">
            <v>-28.138000000000002</v>
          </cell>
          <cell r="BB142">
            <v>0</v>
          </cell>
          <cell r="BC142">
            <v>0</v>
          </cell>
          <cell r="BE142">
            <v>-28.138000000000002</v>
          </cell>
          <cell r="BG142">
            <v>0</v>
          </cell>
          <cell r="BH142">
            <v>0</v>
          </cell>
          <cell r="BJ142">
            <v>-28.138000000000002</v>
          </cell>
          <cell r="BL142">
            <v>0</v>
          </cell>
          <cell r="BM142">
            <v>0</v>
          </cell>
          <cell r="BO142">
            <v>-28.138000000000002</v>
          </cell>
          <cell r="BQ142">
            <v>0</v>
          </cell>
          <cell r="BR142">
            <v>0</v>
          </cell>
          <cell r="BT142">
            <v>-153.15</v>
          </cell>
          <cell r="BU142">
            <v>0</v>
          </cell>
          <cell r="BV142">
            <v>0</v>
          </cell>
          <cell r="BW142">
            <v>0</v>
          </cell>
        </row>
        <row r="143">
          <cell r="A143" t="str">
            <v>GARZASADA</v>
          </cell>
          <cell r="B143">
            <v>2574.8200000000002</v>
          </cell>
          <cell r="D143">
            <v>174.85</v>
          </cell>
          <cell r="E143">
            <v>6.7907659564552081E-2</v>
          </cell>
          <cell r="G143">
            <v>3222.93</v>
          </cell>
          <cell r="I143">
            <v>168.07</v>
          </cell>
          <cell r="J143">
            <v>5.2148200550430818E-2</v>
          </cell>
          <cell r="L143">
            <v>3906.19</v>
          </cell>
          <cell r="N143">
            <v>161.32</v>
          </cell>
          <cell r="O143">
            <v>4.1298554345794748E-2</v>
          </cell>
          <cell r="Q143">
            <v>9703.94</v>
          </cell>
          <cell r="R143">
            <v>0</v>
          </cell>
          <cell r="S143">
            <v>504.23999999999995</v>
          </cell>
          <cell r="T143">
            <v>5.1962398778228218E-2</v>
          </cell>
          <cell r="V143">
            <v>2533.21</v>
          </cell>
          <cell r="X143">
            <v>169.977</v>
          </cell>
          <cell r="Y143">
            <v>6.7099450894319859E-2</v>
          </cell>
          <cell r="AA143">
            <v>2639.02</v>
          </cell>
          <cell r="AC143">
            <v>181.67</v>
          </cell>
          <cell r="AD143">
            <v>6.8839948162575493E-2</v>
          </cell>
          <cell r="AF143">
            <v>3305.38</v>
          </cell>
          <cell r="AH143">
            <v>180.29499999999999</v>
          </cell>
          <cell r="AI143">
            <v>5.4545922102753684E-2</v>
          </cell>
          <cell r="AK143">
            <v>8477.61</v>
          </cell>
          <cell r="AL143">
            <v>0</v>
          </cell>
          <cell r="AM143">
            <v>531.94200000000001</v>
          </cell>
          <cell r="AN143">
            <v>6.2746693938503892E-2</v>
          </cell>
          <cell r="AP143">
            <v>2560.11</v>
          </cell>
          <cell r="AR143">
            <v>182.64</v>
          </cell>
          <cell r="AS143">
            <v>7.1340684579959443E-2</v>
          </cell>
          <cell r="AU143">
            <v>2639.02</v>
          </cell>
          <cell r="AW143">
            <v>181.67</v>
          </cell>
          <cell r="AX143">
            <v>6.8839948162575493E-2</v>
          </cell>
          <cell r="AZ143">
            <v>2639.02</v>
          </cell>
          <cell r="BB143">
            <v>181.67</v>
          </cell>
          <cell r="BC143">
            <v>6.8839948162575493E-2</v>
          </cell>
          <cell r="BE143">
            <v>2639.02</v>
          </cell>
          <cell r="BG143">
            <v>181.67</v>
          </cell>
          <cell r="BH143">
            <v>6.8839948162575493E-2</v>
          </cell>
          <cell r="BJ143">
            <v>2639.02</v>
          </cell>
          <cell r="BL143">
            <v>181.67</v>
          </cell>
          <cell r="BM143">
            <v>6.8839948162575493E-2</v>
          </cell>
          <cell r="BO143">
            <v>2639.02</v>
          </cell>
          <cell r="BQ143">
            <v>181.67</v>
          </cell>
          <cell r="BR143">
            <v>6.8839948162575493E-2</v>
          </cell>
          <cell r="BT143">
            <v>18181.550000000003</v>
          </cell>
          <cell r="BU143">
            <v>0</v>
          </cell>
          <cell r="BV143">
            <v>1036.182</v>
          </cell>
          <cell r="BW143">
            <v>5.6990850615046565E-2</v>
          </cell>
        </row>
        <row r="144">
          <cell r="A144" t="str">
            <v>CAMPESTRE</v>
          </cell>
          <cell r="B144">
            <v>2780.68</v>
          </cell>
          <cell r="D144">
            <v>154.82</v>
          </cell>
          <cell r="E144">
            <v>5.5677028640476432E-2</v>
          </cell>
          <cell r="G144">
            <v>3427.5699999999997</v>
          </cell>
          <cell r="I144">
            <v>160.69999999999999</v>
          </cell>
          <cell r="J144">
            <v>4.6884527522413837E-2</v>
          </cell>
          <cell r="L144">
            <v>4023.3490000000002</v>
          </cell>
          <cell r="N144">
            <v>180.233</v>
          </cell>
          <cell r="O144">
            <v>4.4796760112036017E-2</v>
          </cell>
          <cell r="Q144">
            <v>10231.599</v>
          </cell>
          <cell r="R144">
            <v>0</v>
          </cell>
          <cell r="S144">
            <v>495.75299999999999</v>
          </cell>
          <cell r="T144">
            <v>4.8453130346488363E-2</v>
          </cell>
          <cell r="V144">
            <v>2675.72</v>
          </cell>
          <cell r="X144">
            <v>185.65700000000001</v>
          </cell>
          <cell r="Y144">
            <v>6.9385810174457732E-2</v>
          </cell>
          <cell r="AA144">
            <v>3085.58</v>
          </cell>
          <cell r="AC144">
            <v>193.102</v>
          </cell>
          <cell r="AD144">
            <v>6.2582075331056072E-2</v>
          </cell>
          <cell r="AF144">
            <v>3821.83</v>
          </cell>
          <cell r="AH144">
            <v>170.47</v>
          </cell>
          <cell r="AI144">
            <v>4.460428642822941E-2</v>
          </cell>
          <cell r="AK144">
            <v>9583.1299999999992</v>
          </cell>
          <cell r="AL144">
            <v>0</v>
          </cell>
          <cell r="AM144">
            <v>549.22900000000004</v>
          </cell>
          <cell r="AN144">
            <v>5.7312068186490227E-2</v>
          </cell>
          <cell r="AP144">
            <v>2962.47</v>
          </cell>
          <cell r="AR144">
            <v>162.07</v>
          </cell>
          <cell r="AS144">
            <v>5.4707726998079305E-2</v>
          </cell>
          <cell r="AU144">
            <v>3085.58</v>
          </cell>
          <cell r="AW144">
            <v>193.102</v>
          </cell>
          <cell r="AX144">
            <v>6.2582075331056072E-2</v>
          </cell>
          <cell r="AZ144">
            <v>3085.58</v>
          </cell>
          <cell r="BB144">
            <v>193.102</v>
          </cell>
          <cell r="BC144">
            <v>6.2582075331056072E-2</v>
          </cell>
          <cell r="BE144">
            <v>3085.58</v>
          </cell>
          <cell r="BG144">
            <v>193.102</v>
          </cell>
          <cell r="BH144">
            <v>6.2582075331056072E-2</v>
          </cell>
          <cell r="BJ144">
            <v>3085.58</v>
          </cell>
          <cell r="BL144">
            <v>193.102</v>
          </cell>
          <cell r="BM144">
            <v>6.2582075331056072E-2</v>
          </cell>
          <cell r="BO144">
            <v>3085.58</v>
          </cell>
          <cell r="BQ144">
            <v>193.102</v>
          </cell>
          <cell r="BR144">
            <v>6.2582075331056072E-2</v>
          </cell>
          <cell r="BT144">
            <v>19814.728999999999</v>
          </cell>
          <cell r="BU144">
            <v>0</v>
          </cell>
          <cell r="BV144">
            <v>1044.982</v>
          </cell>
          <cell r="BW144">
            <v>5.2737637744124585E-2</v>
          </cell>
        </row>
        <row r="145">
          <cell r="A145" t="str">
            <v>UNIVERSIDAD</v>
          </cell>
          <cell r="B145">
            <v>1495.37</v>
          </cell>
          <cell r="D145">
            <v>153.05000000000001</v>
          </cell>
          <cell r="E145">
            <v>0.10234925135585174</v>
          </cell>
          <cell r="G145">
            <v>2082.66</v>
          </cell>
          <cell r="I145">
            <v>148.99</v>
          </cell>
          <cell r="J145">
            <v>7.1538321185407136E-2</v>
          </cell>
          <cell r="L145">
            <v>2520.4319999999998</v>
          </cell>
          <cell r="N145">
            <v>176.28</v>
          </cell>
          <cell r="O145">
            <v>6.9940391171037355E-2</v>
          </cell>
          <cell r="Q145">
            <v>6098.4619999999995</v>
          </cell>
          <cell r="R145">
            <v>0</v>
          </cell>
          <cell r="S145">
            <v>478.32000000000005</v>
          </cell>
          <cell r="T145">
            <v>7.8432890128691479E-2</v>
          </cell>
          <cell r="V145">
            <v>1491.91</v>
          </cell>
          <cell r="X145">
            <v>167.423</v>
          </cell>
          <cell r="Y145">
            <v>0.11222057630822234</v>
          </cell>
          <cell r="AA145">
            <v>1870.3309999999999</v>
          </cell>
          <cell r="AC145">
            <v>184.74</v>
          </cell>
          <cell r="AD145">
            <v>9.8773960331085792E-2</v>
          </cell>
          <cell r="AF145">
            <v>2251.2350000000001</v>
          </cell>
          <cell r="AH145">
            <v>154.38999999999999</v>
          </cell>
          <cell r="AI145">
            <v>6.8580134903730605E-2</v>
          </cell>
          <cell r="AK145">
            <v>5613.4759999999997</v>
          </cell>
          <cell r="AL145">
            <v>0</v>
          </cell>
          <cell r="AM145">
            <v>506.553</v>
          </cell>
          <cell r="AN145">
            <v>9.0238739775497401E-2</v>
          </cell>
          <cell r="AP145">
            <v>1899.97</v>
          </cell>
          <cell r="AR145">
            <v>132.196</v>
          </cell>
          <cell r="AS145">
            <v>6.9577940704326907E-2</v>
          </cell>
          <cell r="AU145">
            <v>1870.3309999999999</v>
          </cell>
          <cell r="AW145">
            <v>184.74</v>
          </cell>
          <cell r="AX145">
            <v>9.8773960331085792E-2</v>
          </cell>
          <cell r="AZ145">
            <v>1870.3309999999999</v>
          </cell>
          <cell r="BB145">
            <v>184.74</v>
          </cell>
          <cell r="BC145">
            <v>9.8773960331085792E-2</v>
          </cell>
          <cell r="BE145">
            <v>1870.3309999999999</v>
          </cell>
          <cell r="BG145">
            <v>184.74</v>
          </cell>
          <cell r="BH145">
            <v>9.8773960331085792E-2</v>
          </cell>
          <cell r="BJ145">
            <v>1870.3309999999999</v>
          </cell>
          <cell r="BL145">
            <v>184.74</v>
          </cell>
          <cell r="BM145">
            <v>9.8773960331085792E-2</v>
          </cell>
          <cell r="BO145">
            <v>1870.3309999999999</v>
          </cell>
          <cell r="BQ145">
            <v>184.74</v>
          </cell>
          <cell r="BR145">
            <v>9.8773960331085792E-2</v>
          </cell>
          <cell r="BT145">
            <v>11711.937999999998</v>
          </cell>
          <cell r="BU145">
            <v>0</v>
          </cell>
          <cell r="BV145">
            <v>984.87300000000005</v>
          </cell>
          <cell r="BW145">
            <v>8.4091377532907033E-2</v>
          </cell>
        </row>
        <row r="146">
          <cell r="A146" t="str">
            <v>TECNOLOGICO</v>
          </cell>
          <cell r="B146">
            <v>435.33</v>
          </cell>
          <cell r="D146">
            <v>84.51</v>
          </cell>
          <cell r="E146">
            <v>0.19412859210254291</v>
          </cell>
          <cell r="G146">
            <v>610.73</v>
          </cell>
          <cell r="I146">
            <v>75.239999999999995</v>
          </cell>
          <cell r="J146">
            <v>0.12319683002308711</v>
          </cell>
          <cell r="L146">
            <v>685.58699999999999</v>
          </cell>
          <cell r="N146">
            <v>76.611999999999995</v>
          </cell>
          <cell r="O146">
            <v>0.11174657629155745</v>
          </cell>
          <cell r="Q146">
            <v>1731.6469999999999</v>
          </cell>
          <cell r="R146">
            <v>0</v>
          </cell>
          <cell r="S146">
            <v>236.36199999999999</v>
          </cell>
          <cell r="T146">
            <v>0.13649548666673983</v>
          </cell>
          <cell r="V146">
            <v>452.495</v>
          </cell>
          <cell r="X146">
            <v>81.486999999999995</v>
          </cell>
          <cell r="Y146">
            <v>0.18008375783157823</v>
          </cell>
          <cell r="AA146">
            <v>569.81700000000001</v>
          </cell>
          <cell r="AC146">
            <v>72.141000000000005</v>
          </cell>
          <cell r="AD146">
            <v>0.12660380437930074</v>
          </cell>
          <cell r="AF146">
            <v>694.87</v>
          </cell>
          <cell r="AH146">
            <v>70.63</v>
          </cell>
          <cell r="AI146">
            <v>0.10164491199792766</v>
          </cell>
          <cell r="AK146">
            <v>1717.1819999999998</v>
          </cell>
          <cell r="AL146">
            <v>0</v>
          </cell>
          <cell r="AM146">
            <v>224.25800000000001</v>
          </cell>
          <cell r="AN146">
            <v>0.13059652383963963</v>
          </cell>
          <cell r="AP146">
            <v>600.26</v>
          </cell>
          <cell r="AR146">
            <v>75.08</v>
          </cell>
          <cell r="AS146">
            <v>0.1250791323759704</v>
          </cell>
          <cell r="AU146">
            <v>569.81700000000001</v>
          </cell>
          <cell r="AW146">
            <v>72.141000000000005</v>
          </cell>
          <cell r="AX146">
            <v>0.12660380437930074</v>
          </cell>
          <cell r="AZ146">
            <v>569.81700000000001</v>
          </cell>
          <cell r="BB146">
            <v>72.141000000000005</v>
          </cell>
          <cell r="BC146">
            <v>0.12660380437930074</v>
          </cell>
          <cell r="BE146">
            <v>569.81700000000001</v>
          </cell>
          <cell r="BG146">
            <v>72.141000000000005</v>
          </cell>
          <cell r="BH146">
            <v>0.12660380437930074</v>
          </cell>
          <cell r="BJ146">
            <v>569.81700000000001</v>
          </cell>
          <cell r="BL146">
            <v>72.141000000000005</v>
          </cell>
          <cell r="BM146">
            <v>0.12660380437930074</v>
          </cell>
          <cell r="BO146">
            <v>569.81700000000001</v>
          </cell>
          <cell r="BQ146">
            <v>72.141000000000005</v>
          </cell>
          <cell r="BR146">
            <v>0.12660380437930074</v>
          </cell>
          <cell r="BT146">
            <v>3448.8289999999997</v>
          </cell>
          <cell r="BU146">
            <v>0</v>
          </cell>
          <cell r="BV146">
            <v>460.62</v>
          </cell>
          <cell r="BW146">
            <v>0.13355837590092173</v>
          </cell>
        </row>
        <row r="147">
          <cell r="A147" t="str">
            <v>GARZA GARCIA</v>
          </cell>
          <cell r="B147">
            <v>847.26</v>
          </cell>
          <cell r="D147">
            <v>90.99</v>
          </cell>
          <cell r="E147">
            <v>0.10739324410452517</v>
          </cell>
          <cell r="G147">
            <v>1018.71</v>
          </cell>
          <cell r="I147">
            <v>99.77</v>
          </cell>
          <cell r="J147">
            <v>9.7937587733506096E-2</v>
          </cell>
          <cell r="L147">
            <v>1295.547</v>
          </cell>
          <cell r="N147">
            <v>87.941999999999993</v>
          </cell>
          <cell r="O147">
            <v>6.7880208128304101E-2</v>
          </cell>
          <cell r="Q147">
            <v>3161.5169999999998</v>
          </cell>
          <cell r="R147">
            <v>0</v>
          </cell>
          <cell r="S147">
            <v>278.702</v>
          </cell>
          <cell r="T147">
            <v>8.8154515696104122E-2</v>
          </cell>
          <cell r="V147">
            <v>771.38</v>
          </cell>
          <cell r="X147">
            <v>80.587999999999994</v>
          </cell>
          <cell r="Y147">
            <v>0.10447250382431486</v>
          </cell>
          <cell r="AA147">
            <v>760.22400000000005</v>
          </cell>
          <cell r="AC147">
            <v>75.819999999999993</v>
          </cell>
          <cell r="AD147">
            <v>9.9733762680473112E-2</v>
          </cell>
          <cell r="AF147">
            <v>1051.8599999999999</v>
          </cell>
          <cell r="AH147">
            <v>75.47</v>
          </cell>
          <cell r="AI147">
            <v>7.1749092084497937E-2</v>
          </cell>
          <cell r="AK147">
            <v>2583.4639999999999</v>
          </cell>
          <cell r="AL147">
            <v>0</v>
          </cell>
          <cell r="AM147">
            <v>231.87799999999999</v>
          </cell>
          <cell r="AN147">
            <v>8.9754685956529676E-2</v>
          </cell>
          <cell r="AP147">
            <v>864.25</v>
          </cell>
          <cell r="AR147">
            <v>82.23</v>
          </cell>
          <cell r="AS147">
            <v>9.5146080416546139E-2</v>
          </cell>
          <cell r="AU147">
            <v>760.22400000000005</v>
          </cell>
          <cell r="AW147">
            <v>75.819999999999993</v>
          </cell>
          <cell r="AX147">
            <v>9.9733762680473112E-2</v>
          </cell>
          <cell r="AZ147">
            <v>760.22400000000005</v>
          </cell>
          <cell r="BB147">
            <v>75.819999999999993</v>
          </cell>
          <cell r="BC147">
            <v>9.9733762680473112E-2</v>
          </cell>
          <cell r="BE147">
            <v>760.22400000000005</v>
          </cell>
          <cell r="BG147">
            <v>75.819999999999993</v>
          </cell>
          <cell r="BH147">
            <v>9.9733762680473112E-2</v>
          </cell>
          <cell r="BJ147">
            <v>760.22400000000005</v>
          </cell>
          <cell r="BL147">
            <v>75.819999999999993</v>
          </cell>
          <cell r="BM147">
            <v>9.9733762680473112E-2</v>
          </cell>
          <cell r="BO147">
            <v>760.22400000000005</v>
          </cell>
          <cell r="BQ147">
            <v>75.819999999999993</v>
          </cell>
          <cell r="BR147">
            <v>9.9733762680473112E-2</v>
          </cell>
          <cell r="BT147">
            <v>5744.9809999999998</v>
          </cell>
          <cell r="BU147">
            <v>0</v>
          </cell>
          <cell r="BV147">
            <v>510.58</v>
          </cell>
          <cell r="BW147">
            <v>8.8874097233741942E-2</v>
          </cell>
        </row>
        <row r="148">
          <cell r="A148" t="str">
            <v>BERNARDO REYES</v>
          </cell>
          <cell r="B148">
            <v>608.84</v>
          </cell>
          <cell r="D148">
            <v>89.65</v>
          </cell>
          <cell r="E148">
            <v>0.14724722422968267</v>
          </cell>
          <cell r="G148">
            <v>727.28</v>
          </cell>
          <cell r="I148">
            <v>80.87</v>
          </cell>
          <cell r="J148">
            <v>0.11119513804861952</v>
          </cell>
          <cell r="L148">
            <v>882.29900000000009</v>
          </cell>
          <cell r="N148">
            <v>82.728999999999999</v>
          </cell>
          <cell r="O148">
            <v>9.3765265516565235E-2</v>
          </cell>
          <cell r="Q148">
            <v>2218.4189999999999</v>
          </cell>
          <cell r="R148">
            <v>0</v>
          </cell>
          <cell r="S148">
            <v>253.24900000000002</v>
          </cell>
          <cell r="T148">
            <v>0.11415742472454483</v>
          </cell>
          <cell r="V148">
            <v>650.58000000000004</v>
          </cell>
          <cell r="X148">
            <v>83.995999999999995</v>
          </cell>
          <cell r="Y148">
            <v>0.12910941006486518</v>
          </cell>
          <cell r="AA148">
            <v>695.76</v>
          </cell>
          <cell r="AC148">
            <v>77.484999999999999</v>
          </cell>
          <cell r="AD148">
            <v>0.1113674255490399</v>
          </cell>
          <cell r="AF148">
            <v>939.03399999999999</v>
          </cell>
          <cell r="AH148">
            <v>75.89</v>
          </cell>
          <cell r="AI148">
            <v>8.0817095014664012E-2</v>
          </cell>
          <cell r="AK148">
            <v>2285.3739999999998</v>
          </cell>
          <cell r="AL148">
            <v>0</v>
          </cell>
          <cell r="AM148">
            <v>237.37099999999998</v>
          </cell>
          <cell r="AN148">
            <v>0.10386527544288156</v>
          </cell>
          <cell r="AP148">
            <v>705.5</v>
          </cell>
          <cell r="AR148">
            <v>71.73</v>
          </cell>
          <cell r="AS148">
            <v>0.10167257264351524</v>
          </cell>
          <cell r="AU148">
            <v>695.76</v>
          </cell>
          <cell r="AW148">
            <v>77.484999999999999</v>
          </cell>
          <cell r="AX148">
            <v>0.1113674255490399</v>
          </cell>
          <cell r="AZ148">
            <v>695.76</v>
          </cell>
          <cell r="BB148">
            <v>77.484999999999999</v>
          </cell>
          <cell r="BC148">
            <v>0.1113674255490399</v>
          </cell>
          <cell r="BE148">
            <v>695.76</v>
          </cell>
          <cell r="BG148">
            <v>77.484999999999999</v>
          </cell>
          <cell r="BH148">
            <v>0.1113674255490399</v>
          </cell>
          <cell r="BJ148">
            <v>695.76</v>
          </cell>
          <cell r="BL148">
            <v>77.484999999999999</v>
          </cell>
          <cell r="BM148">
            <v>0.1113674255490399</v>
          </cell>
          <cell r="BO148">
            <v>695.76</v>
          </cell>
          <cell r="BQ148">
            <v>77.484999999999999</v>
          </cell>
          <cell r="BR148">
            <v>0.1113674255490399</v>
          </cell>
          <cell r="BT148">
            <v>4503.7929999999997</v>
          </cell>
          <cell r="BU148">
            <v>0</v>
          </cell>
          <cell r="BV148">
            <v>490.62</v>
          </cell>
          <cell r="BW148">
            <v>0.10893484669477484</v>
          </cell>
        </row>
        <row r="149">
          <cell r="A149" t="str">
            <v>MORELOS</v>
          </cell>
          <cell r="B149">
            <v>333.67999999999995</v>
          </cell>
          <cell r="D149">
            <v>48.06</v>
          </cell>
          <cell r="E149">
            <v>0.14403020858307364</v>
          </cell>
          <cell r="G149">
            <v>434.18</v>
          </cell>
          <cell r="I149">
            <v>43.15</v>
          </cell>
          <cell r="J149">
            <v>9.9382744483854618E-2</v>
          </cell>
          <cell r="L149">
            <v>497.12900000000002</v>
          </cell>
          <cell r="N149">
            <v>41.283000000000001</v>
          </cell>
          <cell r="O149">
            <v>8.3042831941005257E-2</v>
          </cell>
          <cell r="Q149">
            <v>1264.989</v>
          </cell>
          <cell r="R149">
            <v>0</v>
          </cell>
          <cell r="S149">
            <v>132.49299999999999</v>
          </cell>
          <cell r="T149">
            <v>0.10473846017633354</v>
          </cell>
          <cell r="V149">
            <v>337.14</v>
          </cell>
          <cell r="X149">
            <v>43.365000000000002</v>
          </cell>
          <cell r="Y149">
            <v>0.12862609005161063</v>
          </cell>
          <cell r="AA149">
            <v>415.87099999999998</v>
          </cell>
          <cell r="AC149">
            <v>42.62</v>
          </cell>
          <cell r="AD149">
            <v>0.10248370287901777</v>
          </cell>
          <cell r="AF149">
            <v>586.32000000000005</v>
          </cell>
          <cell r="AH149">
            <v>45.97</v>
          </cell>
          <cell r="AI149">
            <v>7.8404284349843076E-2</v>
          </cell>
          <cell r="AK149">
            <v>1339.3310000000001</v>
          </cell>
          <cell r="AL149">
            <v>0</v>
          </cell>
          <cell r="AM149">
            <v>131.95500000000001</v>
          </cell>
          <cell r="AN149">
            <v>9.8523068606640174E-2</v>
          </cell>
          <cell r="AP149">
            <v>405.45</v>
          </cell>
          <cell r="AR149">
            <v>49.12</v>
          </cell>
          <cell r="AS149">
            <v>0.12114934023924034</v>
          </cell>
          <cell r="AU149">
            <v>415.87099999999998</v>
          </cell>
          <cell r="AW149">
            <v>42.62</v>
          </cell>
          <cell r="AX149">
            <v>0.10248370287901777</v>
          </cell>
          <cell r="AZ149">
            <v>415.87099999999998</v>
          </cell>
          <cell r="BB149">
            <v>42.62</v>
          </cell>
          <cell r="BC149">
            <v>0.10248370287901777</v>
          </cell>
          <cell r="BE149">
            <v>415.87099999999998</v>
          </cell>
          <cell r="BG149">
            <v>42.62</v>
          </cell>
          <cell r="BH149">
            <v>0.10248370287901777</v>
          </cell>
          <cell r="BJ149">
            <v>415.87099999999998</v>
          </cell>
          <cell r="BL149">
            <v>42.62</v>
          </cell>
          <cell r="BM149">
            <v>0.10248370287901777</v>
          </cell>
          <cell r="BO149">
            <v>415.87099999999998</v>
          </cell>
          <cell r="BQ149">
            <v>42.62</v>
          </cell>
          <cell r="BR149">
            <v>0.10248370287901777</v>
          </cell>
          <cell r="BT149">
            <v>2604.3200000000002</v>
          </cell>
          <cell r="BU149">
            <v>0</v>
          </cell>
          <cell r="BV149">
            <v>264.44799999999998</v>
          </cell>
          <cell r="BW149">
            <v>0.10154205320390734</v>
          </cell>
        </row>
        <row r="150">
          <cell r="A150" t="str">
            <v>MANUEL BARRAGAN</v>
          </cell>
          <cell r="B150">
            <v>766.83</v>
          </cell>
          <cell r="D150">
            <v>85.95</v>
          </cell>
          <cell r="E150">
            <v>0.11208481671296115</v>
          </cell>
          <cell r="G150">
            <v>945.17000000000007</v>
          </cell>
          <cell r="I150">
            <v>81.17</v>
          </cell>
          <cell r="J150">
            <v>8.5878730810330414E-2</v>
          </cell>
          <cell r="L150">
            <v>1179.8710000000001</v>
          </cell>
          <cell r="N150">
            <v>77.552000000000007</v>
          </cell>
          <cell r="O150">
            <v>6.5729219550272874E-2</v>
          </cell>
          <cell r="Q150">
            <v>2891.8710000000001</v>
          </cell>
          <cell r="R150">
            <v>0</v>
          </cell>
          <cell r="S150">
            <v>244.67200000000003</v>
          </cell>
          <cell r="T150">
            <v>8.4606816832424409E-2</v>
          </cell>
          <cell r="V150">
            <v>814.21</v>
          </cell>
          <cell r="X150">
            <v>80.727000000000004</v>
          </cell>
          <cell r="Y150">
            <v>9.9147640043723367E-2</v>
          </cell>
          <cell r="AA150">
            <v>1002.621</v>
          </cell>
          <cell r="AC150">
            <v>81.581999999999994</v>
          </cell>
          <cell r="AD150">
            <v>8.1368732551981252E-2</v>
          </cell>
          <cell r="AF150">
            <v>1266.3</v>
          </cell>
          <cell r="AH150">
            <v>77.790000000000006</v>
          </cell>
          <cell r="AI150">
            <v>6.1430940535418158E-2</v>
          </cell>
          <cell r="AK150">
            <v>3083.1309999999999</v>
          </cell>
          <cell r="AL150">
            <v>0</v>
          </cell>
          <cell r="AM150">
            <v>240.09900000000002</v>
          </cell>
          <cell r="AN150">
            <v>7.7875056233419865E-2</v>
          </cell>
          <cell r="AP150">
            <v>889.8</v>
          </cell>
          <cell r="AR150">
            <v>80.239999999999995</v>
          </cell>
          <cell r="AS150">
            <v>9.0177567992807378E-2</v>
          </cell>
          <cell r="AU150">
            <v>1002.621</v>
          </cell>
          <cell r="AW150">
            <v>81.581999999999994</v>
          </cell>
          <cell r="AX150">
            <v>8.1368732551981252E-2</v>
          </cell>
          <cell r="AZ150">
            <v>1002.621</v>
          </cell>
          <cell r="BB150">
            <v>81.581999999999994</v>
          </cell>
          <cell r="BC150">
            <v>8.1368732551981252E-2</v>
          </cell>
          <cell r="BE150">
            <v>1002.621</v>
          </cell>
          <cell r="BG150">
            <v>81.581999999999994</v>
          </cell>
          <cell r="BH150">
            <v>8.1368732551981252E-2</v>
          </cell>
          <cell r="BJ150">
            <v>1002.621</v>
          </cell>
          <cell r="BL150">
            <v>81.581999999999994</v>
          </cell>
          <cell r="BM150">
            <v>8.1368732551981252E-2</v>
          </cell>
          <cell r="BO150">
            <v>1002.621</v>
          </cell>
          <cell r="BQ150">
            <v>81.581999999999994</v>
          </cell>
          <cell r="BR150">
            <v>8.1368732551981252E-2</v>
          </cell>
          <cell r="BT150">
            <v>5975.0020000000004</v>
          </cell>
          <cell r="BU150">
            <v>0</v>
          </cell>
          <cell r="BV150">
            <v>484.77100000000007</v>
          </cell>
          <cell r="BW150">
            <v>8.1133194599767505E-2</v>
          </cell>
        </row>
        <row r="151">
          <cell r="A151" t="str">
            <v>RUIZ CORTINES</v>
          </cell>
          <cell r="B151">
            <v>936.04</v>
          </cell>
          <cell r="D151">
            <v>100.81</v>
          </cell>
          <cell r="E151">
            <v>0.10769838895773685</v>
          </cell>
          <cell r="G151">
            <v>508.96</v>
          </cell>
          <cell r="I151">
            <v>117.75</v>
          </cell>
          <cell r="J151">
            <v>0.23135413392015092</v>
          </cell>
          <cell r="L151">
            <v>2079.2399999999998</v>
          </cell>
          <cell r="N151">
            <v>142.75899999999999</v>
          </cell>
          <cell r="O151">
            <v>6.8659221638675674E-2</v>
          </cell>
          <cell r="Q151">
            <v>3524.24</v>
          </cell>
          <cell r="R151">
            <v>0</v>
          </cell>
          <cell r="S151">
            <v>361.31899999999996</v>
          </cell>
          <cell r="T151">
            <v>0.10252394842575988</v>
          </cell>
          <cell r="V151">
            <v>1310.26</v>
          </cell>
          <cell r="X151">
            <v>138.696</v>
          </cell>
          <cell r="Y151">
            <v>0.10585380000915849</v>
          </cell>
          <cell r="AA151">
            <v>1444.463</v>
          </cell>
          <cell r="AC151">
            <v>151.27600000000001</v>
          </cell>
          <cell r="AD151">
            <v>0.10472819310705779</v>
          </cell>
          <cell r="AF151">
            <v>1925.08</v>
          </cell>
          <cell r="AH151">
            <v>142.52000000000001</v>
          </cell>
          <cell r="AI151">
            <v>7.4033286928335454E-2</v>
          </cell>
          <cell r="AK151">
            <v>4679.8029999999999</v>
          </cell>
          <cell r="AL151">
            <v>0</v>
          </cell>
          <cell r="AM151">
            <v>432.49200000000008</v>
          </cell>
          <cell r="AN151">
            <v>9.2416710703420654E-2</v>
          </cell>
          <cell r="AP151">
            <v>1549.98</v>
          </cell>
          <cell r="AR151">
            <v>166.68</v>
          </cell>
          <cell r="AS151">
            <v>0.1075368714435025</v>
          </cell>
          <cell r="AU151">
            <v>1444.463</v>
          </cell>
          <cell r="AW151">
            <v>151.27600000000001</v>
          </cell>
          <cell r="AX151">
            <v>0.10472819310705779</v>
          </cell>
          <cell r="AZ151">
            <v>1444.463</v>
          </cell>
          <cell r="BB151">
            <v>151.27600000000001</v>
          </cell>
          <cell r="BC151">
            <v>0.10472819310705779</v>
          </cell>
          <cell r="BE151">
            <v>1444.463</v>
          </cell>
          <cell r="BG151">
            <v>151.27600000000001</v>
          </cell>
          <cell r="BH151">
            <v>0.10472819310705779</v>
          </cell>
          <cell r="BJ151">
            <v>1444.463</v>
          </cell>
          <cell r="BL151">
            <v>151.27600000000001</v>
          </cell>
          <cell r="BM151">
            <v>0.10472819310705779</v>
          </cell>
          <cell r="BO151">
            <v>1444.463</v>
          </cell>
          <cell r="BQ151">
            <v>151.27600000000001</v>
          </cell>
          <cell r="BR151">
            <v>0.10472819310705779</v>
          </cell>
          <cell r="BT151">
            <v>8204.0429999999997</v>
          </cell>
          <cell r="BU151">
            <v>0</v>
          </cell>
          <cell r="BV151">
            <v>793.81100000000004</v>
          </cell>
          <cell r="BW151">
            <v>9.675851284543488E-2</v>
          </cell>
        </row>
        <row r="152">
          <cell r="A152" t="str">
            <v>EMILIO CARRANZA</v>
          </cell>
          <cell r="B152">
            <v>253.9</v>
          </cell>
          <cell r="D152">
            <v>72.27</v>
          </cell>
          <cell r="E152">
            <v>0.28463962189838515</v>
          </cell>
          <cell r="G152">
            <v>227.86</v>
          </cell>
          <cell r="I152">
            <v>57.85</v>
          </cell>
          <cell r="J152">
            <v>0.25388396383744405</v>
          </cell>
          <cell r="L152">
            <v>132.76900000000001</v>
          </cell>
          <cell r="N152">
            <v>34.466000000000001</v>
          </cell>
          <cell r="O152">
            <v>0.25959373046418965</v>
          </cell>
          <cell r="Q152">
            <v>614.529</v>
          </cell>
          <cell r="R152">
            <v>0</v>
          </cell>
          <cell r="S152">
            <v>164.58600000000001</v>
          </cell>
          <cell r="T152">
            <v>0.26782462666529977</v>
          </cell>
          <cell r="V152">
            <v>0</v>
          </cell>
          <cell r="X152">
            <v>13.125</v>
          </cell>
          <cell r="Y152">
            <v>0</v>
          </cell>
          <cell r="AA152">
            <v>0</v>
          </cell>
          <cell r="AC152">
            <v>0</v>
          </cell>
          <cell r="AD152">
            <v>0</v>
          </cell>
          <cell r="AF152">
            <v>0</v>
          </cell>
          <cell r="AH152">
            <v>0.93</v>
          </cell>
          <cell r="AI152">
            <v>0</v>
          </cell>
          <cell r="AK152">
            <v>0</v>
          </cell>
          <cell r="AL152">
            <v>0</v>
          </cell>
          <cell r="AM152">
            <v>14.055</v>
          </cell>
          <cell r="AN152">
            <v>0</v>
          </cell>
          <cell r="AP152">
            <v>0</v>
          </cell>
          <cell r="AR152">
            <v>0</v>
          </cell>
          <cell r="AS152">
            <v>0</v>
          </cell>
          <cell r="AU152">
            <v>0</v>
          </cell>
          <cell r="AW152">
            <v>0</v>
          </cell>
          <cell r="AX152">
            <v>0</v>
          </cell>
          <cell r="AZ152">
            <v>0</v>
          </cell>
          <cell r="BB152">
            <v>0</v>
          </cell>
          <cell r="BC152">
            <v>0</v>
          </cell>
          <cell r="BE152">
            <v>0</v>
          </cell>
          <cell r="BG152">
            <v>0</v>
          </cell>
          <cell r="BH152">
            <v>0</v>
          </cell>
          <cell r="BJ152">
            <v>0</v>
          </cell>
          <cell r="BL152">
            <v>0</v>
          </cell>
          <cell r="BM152">
            <v>0</v>
          </cell>
          <cell r="BO152">
            <v>0</v>
          </cell>
          <cell r="BQ152">
            <v>0</v>
          </cell>
          <cell r="BR152">
            <v>0</v>
          </cell>
          <cell r="BT152">
            <v>614.529</v>
          </cell>
          <cell r="BU152">
            <v>0</v>
          </cell>
          <cell r="BV152">
            <v>178.64100000000002</v>
          </cell>
          <cell r="BW152">
            <v>0.29069580117455812</v>
          </cell>
        </row>
        <row r="154">
          <cell r="A154" t="str">
            <v>DC MONTERREY</v>
          </cell>
          <cell r="B154">
            <v>4653.21</v>
          </cell>
          <cell r="D154">
            <v>455.89</v>
          </cell>
          <cell r="E154">
            <v>9.7973227084098932E-2</v>
          </cell>
          <cell r="G154">
            <v>4691.3100000000004</v>
          </cell>
          <cell r="I154">
            <v>416.93</v>
          </cell>
          <cell r="J154">
            <v>8.8872830829768226E-2</v>
          </cell>
          <cell r="L154">
            <v>7101.21</v>
          </cell>
          <cell r="N154">
            <v>447.98599999999999</v>
          </cell>
          <cell r="O154">
            <v>6.3085868464670097E-2</v>
          </cell>
          <cell r="Q154">
            <v>16445.73</v>
          </cell>
          <cell r="R154">
            <v>0</v>
          </cell>
          <cell r="S154">
            <v>1320.806</v>
          </cell>
          <cell r="T154">
            <v>8.0313005260332013E-2</v>
          </cell>
          <cell r="V154">
            <v>4775.5879999999997</v>
          </cell>
          <cell r="X154">
            <v>442.78399999999999</v>
          </cell>
          <cell r="Y154">
            <v>9.2718216060514433E-2</v>
          </cell>
          <cell r="AA154">
            <v>6308.1549999999997</v>
          </cell>
          <cell r="AC154">
            <v>426.28</v>
          </cell>
          <cell r="AD154">
            <v>6.7576018661557935E-2</v>
          </cell>
          <cell r="AF154">
            <v>10384.950000000001</v>
          </cell>
          <cell r="AH154">
            <v>440.78</v>
          </cell>
          <cell r="AI154">
            <v>4.2444113837813366E-2</v>
          </cell>
          <cell r="AK154">
            <v>21468.692999999999</v>
          </cell>
          <cell r="AL154">
            <v>0</v>
          </cell>
          <cell r="AM154">
            <v>1309.8440000000001</v>
          </cell>
          <cell r="AN154">
            <v>6.1011818465148304E-2</v>
          </cell>
          <cell r="AP154">
            <v>7451.28</v>
          </cell>
          <cell r="AR154">
            <v>402.49</v>
          </cell>
          <cell r="AS154">
            <v>5.4016222716097101E-2</v>
          </cell>
          <cell r="AU154">
            <v>6308.1549999999997</v>
          </cell>
          <cell r="AW154">
            <v>426.28</v>
          </cell>
          <cell r="AX154">
            <v>6.7576018661557935E-2</v>
          </cell>
          <cell r="AZ154">
            <v>6308.1549999999997</v>
          </cell>
          <cell r="BB154">
            <v>426.28</v>
          </cell>
          <cell r="BC154">
            <v>6.7576018661557935E-2</v>
          </cell>
          <cell r="BE154">
            <v>6308.1549999999997</v>
          </cell>
          <cell r="BG154">
            <v>426.28</v>
          </cell>
          <cell r="BH154">
            <v>6.7576018661557935E-2</v>
          </cell>
          <cell r="BJ154">
            <v>6308.1549999999997</v>
          </cell>
          <cell r="BL154">
            <v>426.28</v>
          </cell>
          <cell r="BM154">
            <v>6.7576018661557935E-2</v>
          </cell>
          <cell r="BO154">
            <v>6308.1549999999997</v>
          </cell>
          <cell r="BQ154">
            <v>426.28</v>
          </cell>
          <cell r="BR154">
            <v>6.7576018661557935E-2</v>
          </cell>
          <cell r="BT154">
            <v>37914.422999999995</v>
          </cell>
          <cell r="BU154">
            <v>0</v>
          </cell>
          <cell r="BV154">
            <v>2630.65</v>
          </cell>
          <cell r="BW154">
            <v>6.9383885915921775E-2</v>
          </cell>
        </row>
        <row r="155">
          <cell r="A155" t="str">
            <v>MONTERREY STORES</v>
          </cell>
          <cell r="B155">
            <v>15600.98</v>
          </cell>
          <cell r="D155">
            <v>1510.85</v>
          </cell>
          <cell r="E155">
            <v>9.6843275230145798E-2</v>
          </cell>
          <cell r="G155">
            <v>17976.526000000002</v>
          </cell>
          <cell r="I155">
            <v>1450.49</v>
          </cell>
          <cell r="J155">
            <v>8.0688003900197397E-2</v>
          </cell>
          <cell r="L155">
            <v>24261.705000000002</v>
          </cell>
          <cell r="N155">
            <v>1509.1619999999998</v>
          </cell>
          <cell r="O155">
            <v>6.2203460144289104E-2</v>
          </cell>
          <cell r="Q155">
            <v>57839.210999999996</v>
          </cell>
          <cell r="S155">
            <v>4470.5020000000004</v>
          </cell>
          <cell r="T155">
            <v>7.7291891135928548E-2</v>
          </cell>
          <cell r="V155">
            <v>15780.103000000001</v>
          </cell>
          <cell r="X155">
            <v>1487.8249999999998</v>
          </cell>
          <cell r="Y155">
            <v>9.4284872538537914E-2</v>
          </cell>
          <cell r="AA155">
            <v>18763.703999999998</v>
          </cell>
          <cell r="AC155">
            <v>1486.7159999999999</v>
          </cell>
          <cell r="AD155">
            <v>7.9233609739313732E-2</v>
          </cell>
          <cell r="AF155">
            <v>26181.969000000001</v>
          </cell>
          <cell r="AH155">
            <v>1435.1349999999998</v>
          </cell>
          <cell r="AI155">
            <v>5.4813868277057379E-2</v>
          </cell>
          <cell r="AK155">
            <v>60725.775999999998</v>
          </cell>
          <cell r="AM155">
            <v>4409.6760000000004</v>
          </cell>
          <cell r="AN155">
            <v>7.2616214900242698E-2</v>
          </cell>
          <cell r="AP155">
            <v>19770.21</v>
          </cell>
          <cell r="AR155">
            <v>1404.4760000000001</v>
          </cell>
          <cell r="AS155">
            <v>7.1040014243652458E-2</v>
          </cell>
          <cell r="AU155">
            <v>18763.703999999998</v>
          </cell>
          <cell r="AW155">
            <v>1486.7159999999999</v>
          </cell>
          <cell r="AX155">
            <v>7.9233609739313732E-2</v>
          </cell>
          <cell r="AZ155">
            <v>18763.703999999998</v>
          </cell>
          <cell r="BB155">
            <v>1486.7159999999999</v>
          </cell>
          <cell r="BC155">
            <v>7.9233609739313732E-2</v>
          </cell>
          <cell r="BE155">
            <v>18763.703999999998</v>
          </cell>
          <cell r="BG155">
            <v>1486.7159999999999</v>
          </cell>
          <cell r="BH155">
            <v>7.9233609739313732E-2</v>
          </cell>
          <cell r="BJ155">
            <v>18763.703999999998</v>
          </cell>
          <cell r="BL155">
            <v>1486.7159999999999</v>
          </cell>
          <cell r="BM155">
            <v>7.9233609739313732E-2</v>
          </cell>
          <cell r="BO155">
            <v>18763.703999999998</v>
          </cell>
          <cell r="BQ155">
            <v>1486.7159999999999</v>
          </cell>
          <cell r="BR155">
            <v>7.9233609739313732E-2</v>
          </cell>
          <cell r="BT155">
            <v>118564.98699999999</v>
          </cell>
          <cell r="BV155">
            <v>8880.1779999999999</v>
          </cell>
          <cell r="BW155">
            <v>7.4897136369609693E-2</v>
          </cell>
        </row>
        <row r="157">
          <cell r="A157" t="str">
            <v>TIJUANA</v>
          </cell>
          <cell r="B157">
            <v>2614.06</v>
          </cell>
          <cell r="D157">
            <v>193.58</v>
          </cell>
          <cell r="E157">
            <v>7.4053388216031774E-2</v>
          </cell>
          <cell r="G157">
            <v>3324.1200000000003</v>
          </cell>
          <cell r="I157">
            <v>193.02</v>
          </cell>
          <cell r="J157">
            <v>5.8066495794375651E-2</v>
          </cell>
          <cell r="L157">
            <v>4488.6809999999996</v>
          </cell>
          <cell r="N157">
            <v>252.45400000000001</v>
          </cell>
          <cell r="O157">
            <v>5.6242357164610277E-2</v>
          </cell>
          <cell r="Q157">
            <v>10426.861000000001</v>
          </cell>
          <cell r="R157">
            <v>0</v>
          </cell>
          <cell r="S157">
            <v>639.05400000000009</v>
          </cell>
          <cell r="T157">
            <v>6.1289202953794059E-2</v>
          </cell>
          <cell r="V157">
            <v>2943.46</v>
          </cell>
          <cell r="X157">
            <v>195.65700000000001</v>
          </cell>
          <cell r="Y157">
            <v>6.6471771316749681E-2</v>
          </cell>
          <cell r="AA157">
            <v>3230.35</v>
          </cell>
          <cell r="AC157">
            <v>191.215</v>
          </cell>
          <cell r="AD157">
            <v>5.9193276270373185E-2</v>
          </cell>
          <cell r="AF157">
            <v>3838.77</v>
          </cell>
          <cell r="AH157">
            <v>225.38</v>
          </cell>
          <cell r="AI157">
            <v>5.871151436527846E-2</v>
          </cell>
          <cell r="AK157">
            <v>10012.58</v>
          </cell>
          <cell r="AL157">
            <v>0</v>
          </cell>
          <cell r="AM157">
            <v>612.25200000000007</v>
          </cell>
          <cell r="AN157">
            <v>6.1148275469459425E-2</v>
          </cell>
          <cell r="AP157">
            <v>2718.74</v>
          </cell>
          <cell r="AR157">
            <v>178.46</v>
          </cell>
          <cell r="AS157">
            <v>6.5640701207176869E-2</v>
          </cell>
          <cell r="AU157">
            <v>3230.35</v>
          </cell>
          <cell r="AW157">
            <v>191.215</v>
          </cell>
          <cell r="AX157">
            <v>5.9193276270373185E-2</v>
          </cell>
          <cell r="AZ157">
            <v>3230.35</v>
          </cell>
          <cell r="BB157">
            <v>191.215</v>
          </cell>
          <cell r="BC157">
            <v>5.9193276270373185E-2</v>
          </cell>
          <cell r="BE157">
            <v>3230.35</v>
          </cell>
          <cell r="BG157">
            <v>191.215</v>
          </cell>
          <cell r="BH157">
            <v>5.9193276270373185E-2</v>
          </cell>
          <cell r="BJ157">
            <v>3230.35</v>
          </cell>
          <cell r="BL157">
            <v>191.215</v>
          </cell>
          <cell r="BM157">
            <v>5.9193276270373185E-2</v>
          </cell>
          <cell r="BO157">
            <v>3230.35</v>
          </cell>
          <cell r="BQ157">
            <v>191.215</v>
          </cell>
          <cell r="BR157">
            <v>5.9193276270373185E-2</v>
          </cell>
          <cell r="BT157">
            <v>20439.440999999999</v>
          </cell>
          <cell r="BU157">
            <v>0</v>
          </cell>
          <cell r="BV157">
            <v>1251.306</v>
          </cell>
          <cell r="BW157">
            <v>6.1220167420429947E-2</v>
          </cell>
        </row>
        <row r="158">
          <cell r="A158" t="str">
            <v>CIUDAD JUAREZ</v>
          </cell>
          <cell r="B158">
            <v>2557.79</v>
          </cell>
          <cell r="D158">
            <v>183.49</v>
          </cell>
          <cell r="E158">
            <v>7.1737711070885418E-2</v>
          </cell>
          <cell r="G158">
            <v>3243.7</v>
          </cell>
          <cell r="I158">
            <v>183.85</v>
          </cell>
          <cell r="J158">
            <v>5.6679101026605422E-2</v>
          </cell>
          <cell r="L158">
            <v>3826.1410000000001</v>
          </cell>
          <cell r="N158">
            <v>254.54400000000001</v>
          </cell>
          <cell r="O158">
            <v>6.6527605752114208E-2</v>
          </cell>
          <cell r="Q158">
            <v>9627.6309999999994</v>
          </cell>
          <cell r="R158">
            <v>0</v>
          </cell>
          <cell r="S158">
            <v>621.88400000000001</v>
          </cell>
          <cell r="T158">
            <v>6.4593667954245454E-2</v>
          </cell>
          <cell r="V158">
            <v>2810.78</v>
          </cell>
          <cell r="X158">
            <v>185.65</v>
          </cell>
          <cell r="Y158">
            <v>6.6049281694049333E-2</v>
          </cell>
          <cell r="AA158">
            <v>2707.442</v>
          </cell>
          <cell r="AC158">
            <v>201.61</v>
          </cell>
          <cell r="AD158">
            <v>7.4465122429215477E-2</v>
          </cell>
          <cell r="AF158">
            <v>3429.99</v>
          </cell>
          <cell r="AH158">
            <v>214.39</v>
          </cell>
          <cell r="AI158">
            <v>6.2504555406867071E-2</v>
          </cell>
          <cell r="AK158">
            <v>8948.2119999999995</v>
          </cell>
          <cell r="AL158">
            <v>0</v>
          </cell>
          <cell r="AM158">
            <v>601.65</v>
          </cell>
          <cell r="AN158">
            <v>6.723689604135441E-2</v>
          </cell>
          <cell r="AP158">
            <v>3051.73</v>
          </cell>
          <cell r="AR158">
            <v>184.53</v>
          </cell>
          <cell r="AS158">
            <v>6.0467341475163271E-2</v>
          </cell>
          <cell r="AU158">
            <v>2707.442</v>
          </cell>
          <cell r="AW158">
            <v>201.61</v>
          </cell>
          <cell r="AX158">
            <v>7.4465122429215477E-2</v>
          </cell>
          <cell r="AZ158">
            <v>2707.442</v>
          </cell>
          <cell r="BB158">
            <v>201.61</v>
          </cell>
          <cell r="BC158">
            <v>7.4465122429215477E-2</v>
          </cell>
          <cell r="BE158">
            <v>2707.442</v>
          </cell>
          <cell r="BG158">
            <v>201.61</v>
          </cell>
          <cell r="BH158">
            <v>7.4465122429215477E-2</v>
          </cell>
          <cell r="BJ158">
            <v>2707.442</v>
          </cell>
          <cell r="BL158">
            <v>201.61</v>
          </cell>
          <cell r="BM158">
            <v>7.4465122429215477E-2</v>
          </cell>
          <cell r="BO158">
            <v>2707.442</v>
          </cell>
          <cell r="BQ158">
            <v>201.61</v>
          </cell>
          <cell r="BR158">
            <v>7.4465122429215477E-2</v>
          </cell>
          <cell r="BT158">
            <v>18575.843000000001</v>
          </cell>
          <cell r="BU158">
            <v>0</v>
          </cell>
          <cell r="BV158">
            <v>1223.5340000000001</v>
          </cell>
          <cell r="BW158">
            <v>6.5866943427547273E-2</v>
          </cell>
        </row>
        <row r="159">
          <cell r="A159" t="str">
            <v>HEROES TIJUANA</v>
          </cell>
          <cell r="B159">
            <v>2390.29</v>
          </cell>
          <cell r="D159">
            <v>172.23</v>
          </cell>
          <cell r="E159">
            <v>7.2054018550050405E-2</v>
          </cell>
          <cell r="G159">
            <v>3305.8199999999997</v>
          </cell>
          <cell r="I159">
            <v>175.99</v>
          </cell>
          <cell r="J159">
            <v>5.3236413355839104E-2</v>
          </cell>
          <cell r="L159">
            <v>4123.527</v>
          </cell>
          <cell r="N159">
            <v>203.66900000000001</v>
          </cell>
          <cell r="O159">
            <v>4.9391940443217666E-2</v>
          </cell>
          <cell r="Q159">
            <v>9819.6369999999988</v>
          </cell>
          <cell r="R159">
            <v>0</v>
          </cell>
          <cell r="S159">
            <v>551.88900000000001</v>
          </cell>
          <cell r="T159">
            <v>5.6202586714763497E-2</v>
          </cell>
          <cell r="V159">
            <v>2815.19</v>
          </cell>
          <cell r="X159">
            <v>166.441</v>
          </cell>
          <cell r="Y159">
            <v>5.9122474859600947E-2</v>
          </cell>
          <cell r="AA159">
            <v>2994.6669999999999</v>
          </cell>
          <cell r="AC159">
            <v>177.084</v>
          </cell>
          <cell r="AD159">
            <v>5.9133118974497002E-2</v>
          </cell>
          <cell r="AF159">
            <v>3662.52</v>
          </cell>
          <cell r="AH159">
            <v>210.08</v>
          </cell>
          <cell r="AI159">
            <v>5.7359413736989835E-2</v>
          </cell>
          <cell r="AK159">
            <v>9472.3770000000004</v>
          </cell>
          <cell r="AL159">
            <v>0</v>
          </cell>
          <cell r="AM159">
            <v>553.60500000000002</v>
          </cell>
          <cell r="AN159">
            <v>5.8444147651640133E-2</v>
          </cell>
          <cell r="AP159">
            <v>2735.2020000000002</v>
          </cell>
          <cell r="AR159">
            <v>133.87</v>
          </cell>
          <cell r="AS159">
            <v>4.8943368716460427E-2</v>
          </cell>
          <cell r="AU159">
            <v>2994.6669999999999</v>
          </cell>
          <cell r="AW159">
            <v>177.084</v>
          </cell>
          <cell r="AX159">
            <v>5.9133118974497002E-2</v>
          </cell>
          <cell r="AZ159">
            <v>2994.6669999999999</v>
          </cell>
          <cell r="BB159">
            <v>177.084</v>
          </cell>
          <cell r="BC159">
            <v>5.9133118974497002E-2</v>
          </cell>
          <cell r="BE159">
            <v>2994.6669999999999</v>
          </cell>
          <cell r="BG159">
            <v>177.084</v>
          </cell>
          <cell r="BH159">
            <v>5.9133118974497002E-2</v>
          </cell>
          <cell r="BJ159">
            <v>2994.6669999999999</v>
          </cell>
          <cell r="BL159">
            <v>177.084</v>
          </cell>
          <cell r="BM159">
            <v>5.9133118974497002E-2</v>
          </cell>
          <cell r="BO159">
            <v>2994.6669999999999</v>
          </cell>
          <cell r="BQ159">
            <v>177.084</v>
          </cell>
          <cell r="BR159">
            <v>5.9133118974497002E-2</v>
          </cell>
          <cell r="BT159">
            <v>19292.013999999999</v>
          </cell>
          <cell r="BU159">
            <v>0</v>
          </cell>
          <cell r="BV159">
            <v>1105.4940000000001</v>
          </cell>
          <cell r="BW159">
            <v>5.7303192917027748E-2</v>
          </cell>
        </row>
        <row r="160">
          <cell r="A160" t="str">
            <v>MEXICALI</v>
          </cell>
          <cell r="B160">
            <v>1714.32</v>
          </cell>
          <cell r="D160">
            <v>193.08</v>
          </cell>
          <cell r="E160">
            <v>0.11262774744505111</v>
          </cell>
          <cell r="G160">
            <v>2474.46</v>
          </cell>
          <cell r="I160">
            <v>183.04</v>
          </cell>
          <cell r="J160">
            <v>7.3971694834428517E-2</v>
          </cell>
          <cell r="L160">
            <v>2900.1610000000001</v>
          </cell>
          <cell r="N160">
            <v>204.80699999999999</v>
          </cell>
          <cell r="O160">
            <v>7.0619182866054675E-2</v>
          </cell>
          <cell r="Q160">
            <v>7088.9409999999998</v>
          </cell>
          <cell r="R160">
            <v>0</v>
          </cell>
          <cell r="S160">
            <v>580.92700000000002</v>
          </cell>
          <cell r="T160">
            <v>8.1948347432994575E-2</v>
          </cell>
          <cell r="V160">
            <v>1696.16</v>
          </cell>
          <cell r="X160">
            <v>176.761</v>
          </cell>
          <cell r="Y160">
            <v>0.10421245637204037</v>
          </cell>
          <cell r="AA160">
            <v>1934.3720000000001</v>
          </cell>
          <cell r="AC160">
            <v>175.22</v>
          </cell>
          <cell r="AD160">
            <v>9.0582369885420178E-2</v>
          </cell>
          <cell r="AF160">
            <v>2578.6819999999998</v>
          </cell>
          <cell r="AH160">
            <v>197.11</v>
          </cell>
          <cell r="AI160">
            <v>7.6438273505612567E-2</v>
          </cell>
          <cell r="AK160">
            <v>6209.2139999999999</v>
          </cell>
          <cell r="AL160">
            <v>0</v>
          </cell>
          <cell r="AM160">
            <v>549.09100000000001</v>
          </cell>
          <cell r="AN160">
            <v>8.8431643683081304E-2</v>
          </cell>
          <cell r="AP160">
            <v>1802.33</v>
          </cell>
          <cell r="AR160">
            <v>148.97999999999999</v>
          </cell>
          <cell r="AS160">
            <v>8.2659668318232501E-2</v>
          </cell>
          <cell r="AU160">
            <v>1934.3720000000001</v>
          </cell>
          <cell r="AW160">
            <v>175.22</v>
          </cell>
          <cell r="AX160">
            <v>9.0582369885420178E-2</v>
          </cell>
          <cell r="AZ160">
            <v>1934.3720000000001</v>
          </cell>
          <cell r="BB160">
            <v>175.22</v>
          </cell>
          <cell r="BC160">
            <v>9.0582369885420178E-2</v>
          </cell>
          <cell r="BE160">
            <v>1934.3720000000001</v>
          </cell>
          <cell r="BG160">
            <v>175.22</v>
          </cell>
          <cell r="BH160">
            <v>9.0582369885420178E-2</v>
          </cell>
          <cell r="BJ160">
            <v>1934.3720000000001</v>
          </cell>
          <cell r="BL160">
            <v>175.22</v>
          </cell>
          <cell r="BM160">
            <v>9.0582369885420178E-2</v>
          </cell>
          <cell r="BO160">
            <v>1934.3720000000001</v>
          </cell>
          <cell r="BQ160">
            <v>175.22</v>
          </cell>
          <cell r="BR160">
            <v>9.0582369885420178E-2</v>
          </cell>
          <cell r="BT160">
            <v>13298.154999999999</v>
          </cell>
          <cell r="BU160">
            <v>0</v>
          </cell>
          <cell r="BV160">
            <v>1130.018</v>
          </cell>
          <cell r="BW160">
            <v>8.4975547359765327E-2</v>
          </cell>
        </row>
        <row r="161">
          <cell r="A161" t="str">
            <v>CHIHUAHUA</v>
          </cell>
          <cell r="B161">
            <v>2374.29</v>
          </cell>
          <cell r="D161">
            <v>185.47</v>
          </cell>
          <cell r="E161">
            <v>7.8115984146839693E-2</v>
          </cell>
          <cell r="G161">
            <v>2791.29</v>
          </cell>
          <cell r="I161">
            <v>176.28</v>
          </cell>
          <cell r="J161">
            <v>6.3153595649323435E-2</v>
          </cell>
          <cell r="L161">
            <v>3446.1150000000002</v>
          </cell>
          <cell r="N161">
            <v>164.71600000000001</v>
          </cell>
          <cell r="O161">
            <v>4.779759236125318E-2</v>
          </cell>
          <cell r="Q161">
            <v>8611.6949999999997</v>
          </cell>
          <cell r="R161">
            <v>0</v>
          </cell>
          <cell r="S161">
            <v>526.46600000000001</v>
          </cell>
          <cell r="T161">
            <v>6.1133841827886386E-2</v>
          </cell>
          <cell r="V161">
            <v>2208.6</v>
          </cell>
          <cell r="X161">
            <v>173.13</v>
          </cell>
          <cell r="Y161">
            <v>7.8389024721543063E-2</v>
          </cell>
          <cell r="AA161">
            <v>2136.37</v>
          </cell>
          <cell r="AC161">
            <v>194.989</v>
          </cell>
          <cell r="AD161">
            <v>9.1271174936925728E-2</v>
          </cell>
          <cell r="AF161">
            <v>2727.0549999999998</v>
          </cell>
          <cell r="AH161">
            <v>160.1</v>
          </cell>
          <cell r="AI161">
            <v>5.8708020190278529E-2</v>
          </cell>
          <cell r="AK161">
            <v>7072.0249999999996</v>
          </cell>
          <cell r="AL161">
            <v>0</v>
          </cell>
          <cell r="AM161">
            <v>528.21900000000005</v>
          </cell>
          <cell r="AN161">
            <v>7.4691336639788469E-2</v>
          </cell>
          <cell r="AP161">
            <v>2131.3000000000002</v>
          </cell>
          <cell r="AR161">
            <v>178.91</v>
          </cell>
          <cell r="AS161">
            <v>8.3944071693332706E-2</v>
          </cell>
          <cell r="AU161">
            <v>2136.37</v>
          </cell>
          <cell r="AW161">
            <v>194.989</v>
          </cell>
          <cell r="AX161">
            <v>9.1271174936925728E-2</v>
          </cell>
          <cell r="AZ161">
            <v>2136.37</v>
          </cell>
          <cell r="BB161">
            <v>194.989</v>
          </cell>
          <cell r="BC161">
            <v>9.1271174936925728E-2</v>
          </cell>
          <cell r="BE161">
            <v>2136.37</v>
          </cell>
          <cell r="BG161">
            <v>194.989</v>
          </cell>
          <cell r="BH161">
            <v>9.1271174936925728E-2</v>
          </cell>
          <cell r="BJ161">
            <v>2136.37</v>
          </cell>
          <cell r="BL161">
            <v>194.989</v>
          </cell>
          <cell r="BM161">
            <v>9.1271174936925728E-2</v>
          </cell>
          <cell r="BO161">
            <v>2136.37</v>
          </cell>
          <cell r="BQ161">
            <v>194.989</v>
          </cell>
          <cell r="BR161">
            <v>9.1271174936925728E-2</v>
          </cell>
          <cell r="BT161">
            <v>15683.72</v>
          </cell>
          <cell r="BU161">
            <v>0</v>
          </cell>
          <cell r="BV161">
            <v>1054.6849999999999</v>
          </cell>
          <cell r="BW161">
            <v>6.72471199434828E-2</v>
          </cell>
        </row>
        <row r="162">
          <cell r="A162" t="str">
            <v>TORREON</v>
          </cell>
          <cell r="B162">
            <v>0</v>
          </cell>
          <cell r="D162">
            <v>0</v>
          </cell>
          <cell r="E162">
            <v>0</v>
          </cell>
          <cell r="G162">
            <v>0</v>
          </cell>
          <cell r="I162">
            <v>0</v>
          </cell>
          <cell r="J162">
            <v>0</v>
          </cell>
          <cell r="L162">
            <v>0</v>
          </cell>
          <cell r="N162">
            <v>0</v>
          </cell>
          <cell r="O162">
            <v>0</v>
          </cell>
          <cell r="Q162">
            <v>0</v>
          </cell>
          <cell r="R162">
            <v>0</v>
          </cell>
          <cell r="S162">
            <v>0</v>
          </cell>
          <cell r="T162">
            <v>0</v>
          </cell>
          <cell r="V162">
            <v>0</v>
          </cell>
          <cell r="X162">
            <v>0</v>
          </cell>
          <cell r="Y162">
            <v>0</v>
          </cell>
          <cell r="AA162">
            <v>0</v>
          </cell>
          <cell r="AC162">
            <v>0</v>
          </cell>
          <cell r="AD162">
            <v>0</v>
          </cell>
          <cell r="AF162">
            <v>0</v>
          </cell>
          <cell r="AH162">
            <v>0</v>
          </cell>
          <cell r="AI162">
            <v>0</v>
          </cell>
          <cell r="AK162">
            <v>0</v>
          </cell>
          <cell r="AL162">
            <v>0</v>
          </cell>
          <cell r="AM162">
            <v>0</v>
          </cell>
          <cell r="AN162">
            <v>0</v>
          </cell>
          <cell r="AP162">
            <v>0</v>
          </cell>
          <cell r="AR162">
            <v>0</v>
          </cell>
          <cell r="AS162">
            <v>0</v>
          </cell>
          <cell r="AU162">
            <v>0</v>
          </cell>
          <cell r="AW162">
            <v>0</v>
          </cell>
          <cell r="AX162">
            <v>0</v>
          </cell>
          <cell r="AZ162">
            <v>0</v>
          </cell>
          <cell r="BB162">
            <v>0</v>
          </cell>
          <cell r="BC162">
            <v>0</v>
          </cell>
          <cell r="BE162">
            <v>0</v>
          </cell>
          <cell r="BG162">
            <v>0</v>
          </cell>
          <cell r="BH162">
            <v>0</v>
          </cell>
          <cell r="BJ162">
            <v>0</v>
          </cell>
          <cell r="BL162">
            <v>0</v>
          </cell>
          <cell r="BM162">
            <v>0</v>
          </cell>
          <cell r="BO162">
            <v>0</v>
          </cell>
          <cell r="BQ162">
            <v>0</v>
          </cell>
          <cell r="BR162">
            <v>0</v>
          </cell>
          <cell r="BT162">
            <v>0</v>
          </cell>
          <cell r="BU162">
            <v>0</v>
          </cell>
          <cell r="BV162">
            <v>0</v>
          </cell>
          <cell r="BW162">
            <v>0</v>
          </cell>
        </row>
        <row r="163">
          <cell r="A163" t="str">
            <v>LAREDO</v>
          </cell>
          <cell r="B163">
            <v>0</v>
          </cell>
          <cell r="D163">
            <v>0</v>
          </cell>
          <cell r="E163">
            <v>0</v>
          </cell>
          <cell r="G163">
            <v>0</v>
          </cell>
          <cell r="I163">
            <v>0</v>
          </cell>
          <cell r="J163">
            <v>0</v>
          </cell>
          <cell r="L163">
            <v>0</v>
          </cell>
          <cell r="N163">
            <v>0</v>
          </cell>
          <cell r="O163">
            <v>0</v>
          </cell>
          <cell r="Q163">
            <v>0</v>
          </cell>
          <cell r="R163">
            <v>0</v>
          </cell>
          <cell r="S163">
            <v>0</v>
          </cell>
          <cell r="T163">
            <v>0</v>
          </cell>
          <cell r="V163">
            <v>0</v>
          </cell>
          <cell r="X163">
            <v>0</v>
          </cell>
          <cell r="Y163">
            <v>0</v>
          </cell>
          <cell r="AA163">
            <v>0</v>
          </cell>
          <cell r="AC163">
            <v>0</v>
          </cell>
          <cell r="AD163">
            <v>0</v>
          </cell>
          <cell r="AF163">
            <v>0</v>
          </cell>
          <cell r="AH163">
            <v>52.16</v>
          </cell>
          <cell r="AI163">
            <v>0</v>
          </cell>
          <cell r="AK163">
            <v>0</v>
          </cell>
          <cell r="AL163">
            <v>0</v>
          </cell>
          <cell r="AM163">
            <v>52.16</v>
          </cell>
          <cell r="AN163">
            <v>0</v>
          </cell>
          <cell r="AP163">
            <v>726.47</v>
          </cell>
          <cell r="AR163">
            <v>164.2</v>
          </cell>
          <cell r="AS163">
            <v>0.22602447451374452</v>
          </cell>
          <cell r="AU163">
            <v>0</v>
          </cell>
          <cell r="AW163">
            <v>0</v>
          </cell>
          <cell r="AX163">
            <v>0</v>
          </cell>
          <cell r="AZ163">
            <v>0</v>
          </cell>
          <cell r="BB163">
            <v>0</v>
          </cell>
          <cell r="BC163">
            <v>0</v>
          </cell>
          <cell r="BE163">
            <v>0</v>
          </cell>
          <cell r="BG163">
            <v>0</v>
          </cell>
          <cell r="BH163">
            <v>0</v>
          </cell>
          <cell r="BJ163">
            <v>0</v>
          </cell>
          <cell r="BL163">
            <v>0</v>
          </cell>
          <cell r="BM163">
            <v>0</v>
          </cell>
          <cell r="BO163">
            <v>0</v>
          </cell>
          <cell r="BQ163">
            <v>0</v>
          </cell>
          <cell r="BR163">
            <v>0</v>
          </cell>
          <cell r="BT163">
            <v>0</v>
          </cell>
          <cell r="BU163">
            <v>0</v>
          </cell>
          <cell r="BV163">
            <v>52.16</v>
          </cell>
          <cell r="BW163">
            <v>0</v>
          </cell>
        </row>
        <row r="164">
          <cell r="A164" t="str">
            <v xml:space="preserve">      SUBTOTAL:</v>
          </cell>
          <cell r="B164">
            <v>11650.75</v>
          </cell>
          <cell r="D164">
            <v>927.85000000000014</v>
          </cell>
          <cell r="E164">
            <v>7.9638649872325828E-2</v>
          </cell>
          <cell r="G164">
            <v>15139.39</v>
          </cell>
          <cell r="I164">
            <v>912.18</v>
          </cell>
          <cell r="J164">
            <v>6.0252097343420047E-2</v>
          </cell>
          <cell r="L164">
            <v>18784.625</v>
          </cell>
          <cell r="N164">
            <v>1080.19</v>
          </cell>
          <cell r="O164">
            <v>5.7503942719112043E-2</v>
          </cell>
          <cell r="Q164">
            <v>45574.764999999999</v>
          </cell>
          <cell r="S164">
            <v>2920.2200000000003</v>
          </cell>
          <cell r="T164">
            <v>6.4075371535102815E-2</v>
          </cell>
          <cell r="V164">
            <v>12474.19</v>
          </cell>
          <cell r="X164">
            <v>897.63900000000001</v>
          </cell>
          <cell r="Y164">
            <v>7.1959702393502106E-2</v>
          </cell>
          <cell r="AA164">
            <v>13003.200999999997</v>
          </cell>
          <cell r="AC164">
            <v>940.11800000000017</v>
          </cell>
          <cell r="AD164">
            <v>7.2298967000510139E-2</v>
          </cell>
          <cell r="AF164">
            <v>16237.017</v>
          </cell>
          <cell r="AH164">
            <v>1059.22</v>
          </cell>
          <cell r="AI164">
            <v>6.5234888896156237E-2</v>
          </cell>
          <cell r="AK164">
            <v>41714.408000000003</v>
          </cell>
          <cell r="AM164">
            <v>2896.9769999999999</v>
          </cell>
          <cell r="AN164">
            <v>6.9447875180201513E-2</v>
          </cell>
          <cell r="AP164">
            <v>13165.771999999999</v>
          </cell>
          <cell r="AR164">
            <v>988.95</v>
          </cell>
          <cell r="AS164">
            <v>7.5115230614657469E-2</v>
          </cell>
          <cell r="AU164">
            <v>13003.200999999997</v>
          </cell>
          <cell r="AW164">
            <v>940.11800000000017</v>
          </cell>
          <cell r="AX164">
            <v>7.2298967000510139E-2</v>
          </cell>
          <cell r="AZ164">
            <v>13003.200999999997</v>
          </cell>
          <cell r="BB164">
            <v>940.11800000000017</v>
          </cell>
          <cell r="BC164">
            <v>7.2298967000510139E-2</v>
          </cell>
          <cell r="BE164">
            <v>13003.200999999997</v>
          </cell>
          <cell r="BG164">
            <v>940.11800000000017</v>
          </cell>
          <cell r="BH164">
            <v>7.2298967000510139E-2</v>
          </cell>
          <cell r="BJ164">
            <v>13003.200999999997</v>
          </cell>
          <cell r="BL164">
            <v>940.11800000000017</v>
          </cell>
          <cell r="BM164">
            <v>7.2298967000510139E-2</v>
          </cell>
          <cell r="BO164">
            <v>13003.200999999997</v>
          </cell>
          <cell r="BQ164">
            <v>940.11800000000017</v>
          </cell>
          <cell r="BR164">
            <v>7.2298967000510139E-2</v>
          </cell>
          <cell r="BT164">
            <v>87289.172999999995</v>
          </cell>
          <cell r="BV164">
            <v>5817.1970000000001</v>
          </cell>
          <cell r="BW164">
            <v>6.6642824076245985E-2</v>
          </cell>
        </row>
        <row r="166">
          <cell r="A166" t="str">
            <v>VERACRUZ</v>
          </cell>
          <cell r="B166">
            <v>2140.35</v>
          </cell>
          <cell r="D166">
            <v>179.53</v>
          </cell>
          <cell r="E166">
            <v>8.3878804868362661E-2</v>
          </cell>
          <cell r="G166">
            <v>2370.15</v>
          </cell>
          <cell r="I166">
            <v>182.84</v>
          </cell>
          <cell r="J166">
            <v>7.7142796869396443E-2</v>
          </cell>
          <cell r="L166">
            <v>3078.538</v>
          </cell>
          <cell r="N166">
            <v>175.00800000000001</v>
          </cell>
          <cell r="O166">
            <v>5.6847763451352562E-2</v>
          </cell>
          <cell r="Q166">
            <v>7589.0380000000005</v>
          </cell>
          <cell r="R166">
            <v>0</v>
          </cell>
          <cell r="S166">
            <v>537.37800000000004</v>
          </cell>
          <cell r="T166">
            <v>7.0809765348388037E-2</v>
          </cell>
          <cell r="V166">
            <v>1832.2</v>
          </cell>
          <cell r="X166">
            <v>173.04599999999999</v>
          </cell>
          <cell r="Y166">
            <v>9.4447112760615654E-2</v>
          </cell>
          <cell r="AA166">
            <v>1980.135</v>
          </cell>
          <cell r="AC166">
            <v>192.61</v>
          </cell>
          <cell r="AD166">
            <v>9.7271145654210453E-2</v>
          </cell>
          <cell r="AF166">
            <v>3055.84</v>
          </cell>
          <cell r="AH166">
            <v>197.471</v>
          </cell>
          <cell r="AI166">
            <v>6.4620857112937843E-2</v>
          </cell>
          <cell r="AK166">
            <v>6868.1750000000002</v>
          </cell>
          <cell r="AL166">
            <v>0</v>
          </cell>
          <cell r="AM166">
            <v>563.12699999999995</v>
          </cell>
          <cell r="AN166">
            <v>8.1990776297924839E-2</v>
          </cell>
          <cell r="AP166">
            <v>2624.84</v>
          </cell>
          <cell r="AR166">
            <v>196.52</v>
          </cell>
          <cell r="AS166">
            <v>7.4869325368403405E-2</v>
          </cell>
          <cell r="AU166">
            <v>1980.135</v>
          </cell>
          <cell r="AW166">
            <v>192.61</v>
          </cell>
          <cell r="AX166">
            <v>9.7271145654210453E-2</v>
          </cell>
          <cell r="AZ166">
            <v>1980.135</v>
          </cell>
          <cell r="BB166">
            <v>192.61</v>
          </cell>
          <cell r="BC166">
            <v>9.7271145654210453E-2</v>
          </cell>
          <cell r="BE166">
            <v>1980.135</v>
          </cell>
          <cell r="BG166">
            <v>192.61</v>
          </cell>
          <cell r="BH166">
            <v>9.7271145654210453E-2</v>
          </cell>
          <cell r="BJ166">
            <v>1980.135</v>
          </cell>
          <cell r="BL166">
            <v>192.61</v>
          </cell>
          <cell r="BM166">
            <v>9.7271145654210453E-2</v>
          </cell>
          <cell r="BO166">
            <v>1980.135</v>
          </cell>
          <cell r="BQ166">
            <v>192.61</v>
          </cell>
          <cell r="BR166">
            <v>9.7271145654210453E-2</v>
          </cell>
          <cell r="BT166">
            <v>14457.213</v>
          </cell>
          <cell r="BU166">
            <v>0</v>
          </cell>
          <cell r="BV166">
            <v>1100.5050000000001</v>
          </cell>
          <cell r="BW166">
            <v>7.6121518027022231E-2</v>
          </cell>
        </row>
        <row r="167">
          <cell r="A167" t="str">
            <v>MERIDA</v>
          </cell>
          <cell r="AP167">
            <v>0</v>
          </cell>
          <cell r="AR167">
            <v>140.77000000000001</v>
          </cell>
          <cell r="AS167">
            <v>0</v>
          </cell>
        </row>
        <row r="169">
          <cell r="A169" t="str">
            <v xml:space="preserve">     TOTAL STORES:</v>
          </cell>
          <cell r="B169">
            <v>98116.28</v>
          </cell>
          <cell r="D169">
            <v>7129.73</v>
          </cell>
          <cell r="E169">
            <v>7.2666126355381597E-2</v>
          </cell>
          <cell r="G169">
            <v>114315.83600000001</v>
          </cell>
          <cell r="I169">
            <v>7035.05</v>
          </cell>
          <cell r="J169">
            <v>6.154046758666052E-2</v>
          </cell>
          <cell r="L169">
            <v>148989.18280000001</v>
          </cell>
          <cell r="N169">
            <v>7135.4989999999998</v>
          </cell>
          <cell r="O169">
            <v>4.7892731981613361E-2</v>
          </cell>
          <cell r="Q169">
            <v>361421.29879999999</v>
          </cell>
          <cell r="S169">
            <v>21300.279000000002</v>
          </cell>
          <cell r="T169">
            <v>5.8934764140137062E-2</v>
          </cell>
          <cell r="V169">
            <v>98675.613000000012</v>
          </cell>
          <cell r="X169">
            <v>6847.4170000000004</v>
          </cell>
          <cell r="Y169">
            <v>6.9393204580345494E-2</v>
          </cell>
          <cell r="AA169">
            <v>103696.269</v>
          </cell>
          <cell r="AC169">
            <v>6859.7479999999996</v>
          </cell>
          <cell r="AD169">
            <v>6.6152312577417799E-2</v>
          </cell>
          <cell r="AF169">
            <v>142736.49300000002</v>
          </cell>
          <cell r="AH169">
            <v>6907.55</v>
          </cell>
          <cell r="AI169">
            <v>4.8393720868565825E-2</v>
          </cell>
          <cell r="AK169">
            <v>345108.375</v>
          </cell>
          <cell r="AM169">
            <v>20614.715000000004</v>
          </cell>
          <cell r="AN169">
            <v>5.9734032823747042E-2</v>
          </cell>
          <cell r="AP169">
            <v>115676.74799999999</v>
          </cell>
          <cell r="AR169">
            <v>6963.0659999999998</v>
          </cell>
          <cell r="AS169">
            <v>6.0194171433657524E-2</v>
          </cell>
          <cell r="AU169">
            <v>103696.269</v>
          </cell>
          <cell r="AW169">
            <v>6859.7479999999996</v>
          </cell>
          <cell r="AX169">
            <v>6.6152312577417799E-2</v>
          </cell>
          <cell r="AZ169">
            <v>103696.269</v>
          </cell>
          <cell r="BB169">
            <v>6859.7479999999996</v>
          </cell>
          <cell r="BC169">
            <v>6.6152312577417799E-2</v>
          </cell>
          <cell r="BE169">
            <v>103696.269</v>
          </cell>
          <cell r="BG169">
            <v>6859.7479999999996</v>
          </cell>
          <cell r="BH169">
            <v>6.6152312577417799E-2</v>
          </cell>
          <cell r="BJ169">
            <v>103696.269</v>
          </cell>
          <cell r="BL169">
            <v>6859.7479999999996</v>
          </cell>
          <cell r="BM169">
            <v>6.6152312577417799E-2</v>
          </cell>
          <cell r="BO169">
            <v>103696.269</v>
          </cell>
          <cell r="BQ169">
            <v>6859.7479999999996</v>
          </cell>
          <cell r="BR169">
            <v>6.6152312577417799E-2</v>
          </cell>
          <cell r="BT169">
            <v>706529.67379999999</v>
          </cell>
          <cell r="BV169">
            <v>41914.994000000006</v>
          </cell>
          <cell r="BW169">
            <v>5.9325171403720886E-2</v>
          </cell>
        </row>
        <row r="171">
          <cell r="A171" t="str">
            <v>TELEMARKETING</v>
          </cell>
          <cell r="B171">
            <v>0</v>
          </cell>
          <cell r="D171">
            <v>475.06</v>
          </cell>
          <cell r="E171">
            <v>4.3557383776987955E-3</v>
          </cell>
          <cell r="G171">
            <v>0</v>
          </cell>
          <cell r="I171">
            <v>527.70000000000005</v>
          </cell>
          <cell r="J171">
            <v>4.2135710908492397E-3</v>
          </cell>
          <cell r="L171">
            <v>0</v>
          </cell>
          <cell r="N171">
            <v>527.72500000000002</v>
          </cell>
          <cell r="O171">
            <v>3.281645587614478E-3</v>
          </cell>
          <cell r="Q171">
            <v>0</v>
          </cell>
          <cell r="R171">
            <v>0</v>
          </cell>
          <cell r="S171">
            <v>1530.4850000000001</v>
          </cell>
          <cell r="T171">
            <v>3.8735218089696348E-3</v>
          </cell>
          <cell r="V171">
            <v>0</v>
          </cell>
          <cell r="X171">
            <v>532.01700000000005</v>
          </cell>
          <cell r="Y171">
            <v>4.97721905144103E-3</v>
          </cell>
          <cell r="AA171">
            <v>0</v>
          </cell>
          <cell r="AC171">
            <v>552.01</v>
          </cell>
          <cell r="AD171">
            <v>4.8656446212709892E-3</v>
          </cell>
          <cell r="AF171">
            <v>0</v>
          </cell>
          <cell r="AH171">
            <v>578.07000000000005</v>
          </cell>
          <cell r="AI171">
            <v>3.7263125866307078E-3</v>
          </cell>
          <cell r="AK171">
            <v>0</v>
          </cell>
          <cell r="AL171">
            <v>0</v>
          </cell>
          <cell r="AM171">
            <v>1662.097</v>
          </cell>
          <cell r="AN171">
            <v>4.426676757125117E-3</v>
          </cell>
          <cell r="AP171">
            <v>0</v>
          </cell>
          <cell r="AR171">
            <v>575.74</v>
          </cell>
          <cell r="AS171">
            <v>4.5046885487568496E-3</v>
          </cell>
          <cell r="AU171">
            <v>0</v>
          </cell>
          <cell r="AW171">
            <v>552.01</v>
          </cell>
          <cell r="AX171">
            <v>4.8656446212709892E-3</v>
          </cell>
          <cell r="AZ171">
            <v>0</v>
          </cell>
          <cell r="BB171">
            <v>552.01</v>
          </cell>
          <cell r="BC171">
            <v>4.8656446212709892E-3</v>
          </cell>
          <cell r="BE171">
            <v>0</v>
          </cell>
          <cell r="BG171">
            <v>552.01</v>
          </cell>
          <cell r="BH171">
            <v>4.8656446212709892E-3</v>
          </cell>
          <cell r="BJ171">
            <v>0</v>
          </cell>
          <cell r="BL171">
            <v>552.01</v>
          </cell>
          <cell r="BM171">
            <v>4.8656446212709892E-3</v>
          </cell>
          <cell r="BO171">
            <v>0</v>
          </cell>
          <cell r="BQ171">
            <v>552.01</v>
          </cell>
          <cell r="BR171">
            <v>4.8656446212709892E-3</v>
          </cell>
          <cell r="BT171">
            <v>0</v>
          </cell>
          <cell r="BU171">
            <v>0</v>
          </cell>
          <cell r="BV171">
            <v>3192.5820000000003</v>
          </cell>
          <cell r="BW171">
            <v>4.1430495183138061E-3</v>
          </cell>
        </row>
        <row r="173">
          <cell r="A173" t="str">
            <v xml:space="preserve">     TOTAL OPERATION</v>
          </cell>
          <cell r="B173">
            <v>98116.28</v>
          </cell>
          <cell r="C173">
            <v>0</v>
          </cell>
          <cell r="D173">
            <v>7604.79</v>
          </cell>
          <cell r="E173">
            <v>7.7507932424669995E-2</v>
          </cell>
          <cell r="G173">
            <v>114315.83600000001</v>
          </cell>
          <cell r="H173">
            <v>0</v>
          </cell>
          <cell r="I173">
            <v>7562.75</v>
          </cell>
          <cell r="J173">
            <v>6.6156625928887047E-2</v>
          </cell>
          <cell r="L173">
            <v>148989.18280000001</v>
          </cell>
          <cell r="M173">
            <v>0</v>
          </cell>
          <cell r="N173">
            <v>7663.2240000000002</v>
          </cell>
          <cell r="O173">
            <v>5.1434767652138565E-2</v>
          </cell>
          <cell r="Q173">
            <v>361421.29879999999</v>
          </cell>
          <cell r="R173">
            <v>0</v>
          </cell>
          <cell r="S173">
            <v>22830.764000000003</v>
          </cell>
          <cell r="T173">
            <v>6.3169392827161192E-2</v>
          </cell>
          <cell r="V173">
            <v>98675.613000000012</v>
          </cell>
          <cell r="W173">
            <v>0</v>
          </cell>
          <cell r="X173">
            <v>7379.4340000000002</v>
          </cell>
          <cell r="Y173">
            <v>7.4784779903014131E-2</v>
          </cell>
          <cell r="AA173">
            <v>103696.269</v>
          </cell>
          <cell r="AB173">
            <v>0</v>
          </cell>
          <cell r="AC173">
            <v>7411.7579999999998</v>
          </cell>
          <cell r="AD173">
            <v>7.1475647788253591E-2</v>
          </cell>
          <cell r="AF173">
            <v>142736.49300000002</v>
          </cell>
          <cell r="AG173">
            <v>0</v>
          </cell>
          <cell r="AH173">
            <v>7485.62</v>
          </cell>
          <cell r="AI173">
            <v>5.2443631216300086E-2</v>
          </cell>
          <cell r="AK173">
            <v>345108.375</v>
          </cell>
          <cell r="AL173">
            <v>0</v>
          </cell>
          <cell r="AM173">
            <v>22276.812000000005</v>
          </cell>
          <cell r="AN173">
            <v>6.4550192385218141E-2</v>
          </cell>
          <cell r="AP173">
            <v>115676.74799999999</v>
          </cell>
          <cell r="AQ173">
            <v>0</v>
          </cell>
          <cell r="AR173">
            <v>7538.8059999999996</v>
          </cell>
          <cell r="AS173">
            <v>6.5171316883839092E-2</v>
          </cell>
          <cell r="AU173">
            <v>103696.269</v>
          </cell>
          <cell r="AV173">
            <v>0</v>
          </cell>
          <cell r="AW173">
            <v>7411.7579999999998</v>
          </cell>
          <cell r="AX173">
            <v>7.1475647788253591E-2</v>
          </cell>
          <cell r="AZ173">
            <v>103696.269</v>
          </cell>
          <cell r="BA173">
            <v>0</v>
          </cell>
          <cell r="BB173">
            <v>7411.7579999999998</v>
          </cell>
          <cell r="BC173">
            <v>7.1475647788253591E-2</v>
          </cell>
          <cell r="BE173">
            <v>103696.269</v>
          </cell>
          <cell r="BF173">
            <v>0</v>
          </cell>
          <cell r="BG173">
            <v>7411.7579999999998</v>
          </cell>
          <cell r="BH173">
            <v>7.1475647788253591E-2</v>
          </cell>
          <cell r="BJ173">
            <v>103696.269</v>
          </cell>
          <cell r="BK173">
            <v>0</v>
          </cell>
          <cell r="BL173">
            <v>7411.7579999999998</v>
          </cell>
          <cell r="BM173">
            <v>7.1475647788253591E-2</v>
          </cell>
          <cell r="BO173">
            <v>103696.269</v>
          </cell>
          <cell r="BP173">
            <v>0</v>
          </cell>
          <cell r="BQ173">
            <v>7411.7579999999998</v>
          </cell>
          <cell r="BR173">
            <v>7.1475647788253591E-2</v>
          </cell>
          <cell r="BT173">
            <v>706529.67379999999</v>
          </cell>
          <cell r="BU173">
            <v>0</v>
          </cell>
          <cell r="BV173">
            <v>45107.576000000008</v>
          </cell>
          <cell r="BW173">
            <v>6.3843852102337575E-2</v>
          </cell>
        </row>
        <row r="176">
          <cell r="A176" t="str">
            <v>CASA LA DAGA</v>
          </cell>
          <cell r="D176">
            <v>0</v>
          </cell>
          <cell r="E176">
            <v>0</v>
          </cell>
          <cell r="I176">
            <v>0</v>
          </cell>
          <cell r="J176">
            <v>0</v>
          </cell>
          <cell r="N176">
            <v>0</v>
          </cell>
          <cell r="O176">
            <v>0</v>
          </cell>
          <cell r="S176">
            <v>0</v>
          </cell>
          <cell r="T176">
            <v>0</v>
          </cell>
          <cell r="X176">
            <v>0</v>
          </cell>
          <cell r="Y176">
            <v>0</v>
          </cell>
          <cell r="AC176">
            <v>0</v>
          </cell>
          <cell r="AD176">
            <v>0</v>
          </cell>
          <cell r="AH176">
            <v>0</v>
          </cell>
          <cell r="AI176">
            <v>0</v>
          </cell>
          <cell r="AM176">
            <v>0</v>
          </cell>
          <cell r="AN176">
            <v>0</v>
          </cell>
          <cell r="AR176">
            <v>0</v>
          </cell>
          <cell r="AS176">
            <v>0</v>
          </cell>
          <cell r="AW176">
            <v>0</v>
          </cell>
          <cell r="AX176">
            <v>0</v>
          </cell>
          <cell r="BB176">
            <v>0</v>
          </cell>
          <cell r="BC176">
            <v>0</v>
          </cell>
          <cell r="BG176">
            <v>0</v>
          </cell>
          <cell r="BH176">
            <v>0</v>
          </cell>
          <cell r="BL176">
            <v>0</v>
          </cell>
          <cell r="BM176">
            <v>0</v>
          </cell>
          <cell r="BQ176">
            <v>0</v>
          </cell>
          <cell r="BR176">
            <v>0</v>
          </cell>
          <cell r="BV176">
            <v>0</v>
          </cell>
          <cell r="BW176">
            <v>0</v>
          </cell>
        </row>
        <row r="177">
          <cell r="A177" t="str">
            <v>URUGUAY</v>
          </cell>
          <cell r="E177">
            <v>0</v>
          </cell>
          <cell r="J177">
            <v>0</v>
          </cell>
          <cell r="O177">
            <v>0</v>
          </cell>
          <cell r="T177">
            <v>0</v>
          </cell>
          <cell r="Y177">
            <v>0</v>
          </cell>
          <cell r="AD177">
            <v>0</v>
          </cell>
          <cell r="AI177">
            <v>0</v>
          </cell>
          <cell r="AN177">
            <v>0</v>
          </cell>
          <cell r="AS177">
            <v>0</v>
          </cell>
          <cell r="AX177">
            <v>0</v>
          </cell>
          <cell r="BC177">
            <v>0</v>
          </cell>
          <cell r="BH177">
            <v>0</v>
          </cell>
          <cell r="BM177">
            <v>0</v>
          </cell>
          <cell r="BR177">
            <v>0</v>
          </cell>
          <cell r="BW177">
            <v>0</v>
          </cell>
        </row>
        <row r="179">
          <cell r="A179" t="str">
            <v>HUMAN RESOURCES</v>
          </cell>
          <cell r="D179">
            <v>133.62</v>
          </cell>
          <cell r="E179">
            <v>1.3618535068797961E-3</v>
          </cell>
          <cell r="I179">
            <v>136.80000000000001</v>
          </cell>
          <cell r="J179">
            <v>1.1966845958245014E-3</v>
          </cell>
          <cell r="N179">
            <v>135.96100000000001</v>
          </cell>
          <cell r="O179">
            <v>9.1255618323990168E-4</v>
          </cell>
          <cell r="S179">
            <v>406.38100000000003</v>
          </cell>
          <cell r="T179">
            <v>1.1243969332999366E-3</v>
          </cell>
          <cell r="X179">
            <v>129.535</v>
          </cell>
          <cell r="Y179">
            <v>1.3127357009679785E-3</v>
          </cell>
          <cell r="AC179">
            <v>137.59299999999999</v>
          </cell>
          <cell r="AD179">
            <v>1.3268847695957122E-3</v>
          </cell>
          <cell r="AH179">
            <v>142.65</v>
          </cell>
          <cell r="AI179">
            <v>9.9939403723475241E-4</v>
          </cell>
          <cell r="AM179">
            <v>409.77800000000002</v>
          </cell>
          <cell r="AN179">
            <v>1.1873893237160647E-3</v>
          </cell>
          <cell r="AR179">
            <v>147.84</v>
          </cell>
          <cell r="AS179">
            <v>1.278044227176926E-3</v>
          </cell>
          <cell r="AW179">
            <v>137.59299999999999</v>
          </cell>
          <cell r="AX179">
            <v>1.3268847695957122E-3</v>
          </cell>
          <cell r="BB179">
            <v>137.59299999999999</v>
          </cell>
          <cell r="BC179">
            <v>1.3268847695957122E-3</v>
          </cell>
          <cell r="BG179">
            <v>137.59299999999999</v>
          </cell>
          <cell r="BH179">
            <v>1.3268847695957122E-3</v>
          </cell>
          <cell r="BL179">
            <v>137.59299999999999</v>
          </cell>
          <cell r="BM179">
            <v>1.3268847695957122E-3</v>
          </cell>
          <cell r="BQ179">
            <v>137.59299999999999</v>
          </cell>
          <cell r="BR179">
            <v>1.3268847695957122E-3</v>
          </cell>
          <cell r="BV179">
            <v>816.15900000000011</v>
          </cell>
          <cell r="BW179">
            <v>1.1551659190906585E-3</v>
          </cell>
        </row>
        <row r="180">
          <cell r="A180" t="str">
            <v>SYSTEMS</v>
          </cell>
          <cell r="D180">
            <v>258.73</v>
          </cell>
          <cell r="E180">
            <v>2.6369731914010603E-3</v>
          </cell>
          <cell r="I180">
            <v>284.74</v>
          </cell>
          <cell r="J180">
            <v>2.4908185074200917E-3</v>
          </cell>
          <cell r="N180">
            <v>264.42200000000003</v>
          </cell>
          <cell r="O180">
            <v>1.774773141449837E-3</v>
          </cell>
          <cell r="S180">
            <v>807.89200000000005</v>
          </cell>
          <cell r="T180">
            <v>2.2353192871653752E-3</v>
          </cell>
          <cell r="X180">
            <v>257.51799999999997</v>
          </cell>
          <cell r="Y180">
            <v>2.609743098327648E-3</v>
          </cell>
          <cell r="AC180">
            <v>273.45299999999997</v>
          </cell>
          <cell r="AD180">
            <v>2.6370572696304048E-3</v>
          </cell>
          <cell r="AH180">
            <v>281.54500000000002</v>
          </cell>
          <cell r="AI180">
            <v>1.9724808567350748E-3</v>
          </cell>
          <cell r="AM180">
            <v>812.51600000000008</v>
          </cell>
          <cell r="AN180">
            <v>2.3543792583996261E-3</v>
          </cell>
          <cell r="AR180">
            <v>306.99</v>
          </cell>
          <cell r="AS180">
            <v>2.6538609124800087E-3</v>
          </cell>
          <cell r="AW180">
            <v>273.45299999999997</v>
          </cell>
          <cell r="AX180">
            <v>2.6370572696304048E-3</v>
          </cell>
          <cell r="BB180">
            <v>273.45299999999997</v>
          </cell>
          <cell r="BC180">
            <v>2.6370572696304048E-3</v>
          </cell>
          <cell r="BG180">
            <v>273.45299999999997</v>
          </cell>
          <cell r="BH180">
            <v>2.6370572696304048E-3</v>
          </cell>
          <cell r="BL180">
            <v>273.45299999999997</v>
          </cell>
          <cell r="BM180">
            <v>2.6370572696304048E-3</v>
          </cell>
          <cell r="BQ180">
            <v>273.45299999999997</v>
          </cell>
          <cell r="BR180">
            <v>2.6370572696304048E-3</v>
          </cell>
          <cell r="BV180">
            <v>1620.4080000000001</v>
          </cell>
          <cell r="BW180">
            <v>2.2934747967269316E-3</v>
          </cell>
        </row>
        <row r="181">
          <cell r="A181" t="str">
            <v>REAL STATE</v>
          </cell>
          <cell r="D181">
            <v>147.54</v>
          </cell>
          <cell r="E181">
            <v>1.5037259871654325E-3</v>
          </cell>
          <cell r="I181">
            <v>147.59</v>
          </cell>
          <cell r="J181">
            <v>1.2910722185507176E-3</v>
          </cell>
          <cell r="N181">
            <v>148.602</v>
          </cell>
          <cell r="O181">
            <v>9.9740126905374237E-4</v>
          </cell>
          <cell r="S181">
            <v>443.73199999999997</v>
          </cell>
          <cell r="T181">
            <v>1.227741700539758E-3</v>
          </cell>
          <cell r="X181">
            <v>149.16399999999999</v>
          </cell>
          <cell r="Y181">
            <v>1.5116602315913656E-3</v>
          </cell>
          <cell r="AC181">
            <v>175.34899999999999</v>
          </cell>
          <cell r="AD181">
            <v>1.6909865869908973E-3</v>
          </cell>
          <cell r="AH181">
            <v>147.94</v>
          </cell>
          <cell r="AI181">
            <v>1.036455337318677E-3</v>
          </cell>
          <cell r="AM181">
            <v>472.45299999999997</v>
          </cell>
          <cell r="AN181">
            <v>1.3689989412746068E-3</v>
          </cell>
          <cell r="AR181">
            <v>145.91999999999999</v>
          </cell>
          <cell r="AS181">
            <v>1.261446250200602E-3</v>
          </cell>
          <cell r="AW181">
            <v>175.34899999999999</v>
          </cell>
          <cell r="AX181">
            <v>1.6909865869908973E-3</v>
          </cell>
          <cell r="BB181">
            <v>175.34899999999999</v>
          </cell>
          <cell r="BC181">
            <v>1.6909865869908973E-3</v>
          </cell>
          <cell r="BG181">
            <v>175.34899999999999</v>
          </cell>
          <cell r="BH181">
            <v>1.6909865869908973E-3</v>
          </cell>
          <cell r="BL181">
            <v>175.34899999999999</v>
          </cell>
          <cell r="BM181">
            <v>1.6909865869908973E-3</v>
          </cell>
          <cell r="BQ181">
            <v>175.34899999999999</v>
          </cell>
          <cell r="BR181">
            <v>1.6909865869908973E-3</v>
          </cell>
          <cell r="BV181">
            <v>916.18499999999995</v>
          </cell>
          <cell r="BW181">
            <v>1.2967395906705369E-3</v>
          </cell>
        </row>
        <row r="182">
          <cell r="A182" t="str">
            <v>LEGAL</v>
          </cell>
          <cell r="D182">
            <v>40.020000000000003</v>
          </cell>
          <cell r="E182">
            <v>4.0788338082120524E-4</v>
          </cell>
          <cell r="I182">
            <v>40.520000000000003</v>
          </cell>
          <cell r="J182">
            <v>3.544565776521111E-4</v>
          </cell>
          <cell r="N182">
            <v>43.523000000000003</v>
          </cell>
          <cell r="O182">
            <v>2.9212187879723036E-4</v>
          </cell>
          <cell r="S182">
            <v>124.06300000000002</v>
          </cell>
          <cell r="T182">
            <v>3.4326421938031071E-4</v>
          </cell>
          <cell r="X182">
            <v>46.976999999999997</v>
          </cell>
          <cell r="Y182">
            <v>4.7607507642237793E-4</v>
          </cell>
          <cell r="AC182">
            <v>47.648000000000003</v>
          </cell>
          <cell r="AD182">
            <v>4.5949579921723127E-4</v>
          </cell>
          <cell r="AH182">
            <v>48.701999999999998</v>
          </cell>
          <cell r="AI182">
            <v>3.4120216194466816E-4</v>
          </cell>
          <cell r="AM182">
            <v>143.327</v>
          </cell>
          <cell r="AN182">
            <v>4.1531011816215704E-4</v>
          </cell>
          <cell r="AR182">
            <v>45.91</v>
          </cell>
          <cell r="AS182">
            <v>3.968818348869904E-4</v>
          </cell>
          <cell r="AW182">
            <v>47.648000000000003</v>
          </cell>
          <cell r="AX182">
            <v>4.5949579921723127E-4</v>
          </cell>
          <cell r="BB182">
            <v>47.648000000000003</v>
          </cell>
          <cell r="BC182">
            <v>4.5949579921723127E-4</v>
          </cell>
          <cell r="BG182">
            <v>47.648000000000003</v>
          </cell>
          <cell r="BH182">
            <v>4.5949579921723127E-4</v>
          </cell>
          <cell r="BL182">
            <v>47.648000000000003</v>
          </cell>
          <cell r="BM182">
            <v>4.5949579921723127E-4</v>
          </cell>
          <cell r="BQ182">
            <v>47.648000000000003</v>
          </cell>
          <cell r="BR182">
            <v>4.5949579921723127E-4</v>
          </cell>
          <cell r="BV182">
            <v>267.39</v>
          </cell>
          <cell r="BW182">
            <v>3.7845544202251167E-4</v>
          </cell>
        </row>
        <row r="183">
          <cell r="A183" t="str">
            <v>FINANCE</v>
          </cell>
          <cell r="D183">
            <v>602.77</v>
          </cell>
          <cell r="E183">
            <v>6.1434249239779573E-3</v>
          </cell>
          <cell r="I183">
            <v>618.24</v>
          </cell>
          <cell r="J183">
            <v>5.40817459446301E-3</v>
          </cell>
          <cell r="N183">
            <v>678.33600000000001</v>
          </cell>
          <cell r="O183">
            <v>4.5529211399903055E-3</v>
          </cell>
          <cell r="S183">
            <v>1899.346</v>
          </cell>
          <cell r="T183">
            <v>5.2552132547424735E-3</v>
          </cell>
          <cell r="X183">
            <v>623.33799999999997</v>
          </cell>
          <cell r="Y183">
            <v>6.3170420841469708E-3</v>
          </cell>
          <cell r="AC183">
            <v>636.12800000000004</v>
          </cell>
          <cell r="AD183">
            <v>6.1345312240694023E-3</v>
          </cell>
          <cell r="AH183">
            <v>678.12</v>
          </cell>
          <cell r="AI183">
            <v>4.7508523275824072E-3</v>
          </cell>
          <cell r="AM183">
            <v>1937.586</v>
          </cell>
          <cell r="AN183">
            <v>5.6144276417516674E-3</v>
          </cell>
          <cell r="AR183">
            <v>676.09</v>
          </cell>
          <cell r="AS183">
            <v>5.8446490905847397E-3</v>
          </cell>
          <cell r="AW183">
            <v>636.12800000000004</v>
          </cell>
          <cell r="AX183">
            <v>6.1345312240694023E-3</v>
          </cell>
          <cell r="BB183">
            <v>636.12800000000004</v>
          </cell>
          <cell r="BC183">
            <v>6.1345312240694023E-3</v>
          </cell>
          <cell r="BG183">
            <v>636.12800000000004</v>
          </cell>
          <cell r="BH183">
            <v>6.1345312240694023E-3</v>
          </cell>
          <cell r="BL183">
            <v>636.12800000000004</v>
          </cell>
          <cell r="BM183">
            <v>6.1345312240694023E-3</v>
          </cell>
          <cell r="BQ183">
            <v>636.12800000000004</v>
          </cell>
          <cell r="BR183">
            <v>6.1345312240694023E-3</v>
          </cell>
          <cell r="BV183">
            <v>3836.9319999999998</v>
          </cell>
          <cell r="BW183">
            <v>5.4306735333046101E-3</v>
          </cell>
        </row>
        <row r="184">
          <cell r="A184" t="str">
            <v>OPERATIONS</v>
          </cell>
          <cell r="D184">
            <v>704.04</v>
          </cell>
          <cell r="E184">
            <v>7.1755676020330162E-3</v>
          </cell>
          <cell r="I184">
            <v>761.16</v>
          </cell>
          <cell r="J184">
            <v>6.6583950801007126E-3</v>
          </cell>
          <cell r="N184">
            <v>831.64100000000008</v>
          </cell>
          <cell r="O184">
            <v>5.581888459086172E-3</v>
          </cell>
          <cell r="S184">
            <v>2296.8409999999999</v>
          </cell>
          <cell r="T184">
            <v>6.3550239225691144E-3</v>
          </cell>
          <cell r="X184">
            <v>909.79700000000003</v>
          </cell>
          <cell r="Y184">
            <v>9.2200795347478597E-3</v>
          </cell>
          <cell r="AC184">
            <v>1083.135</v>
          </cell>
          <cell r="AD184">
            <v>1.0445264911122309E-2</v>
          </cell>
          <cell r="AH184">
            <v>975.6400000000001</v>
          </cell>
          <cell r="AI184">
            <v>6.8352527058374623E-3</v>
          </cell>
          <cell r="AM184">
            <v>2968.5720000000001</v>
          </cell>
          <cell r="AN184">
            <v>8.6018544174710342E-3</v>
          </cell>
          <cell r="AR184">
            <v>950.59999999999991</v>
          </cell>
          <cell r="AS184">
            <v>8.2177275592152706E-3</v>
          </cell>
          <cell r="AW184">
            <v>1083.135</v>
          </cell>
          <cell r="AX184">
            <v>1.0445264911122309E-2</v>
          </cell>
          <cell r="BB184">
            <v>1083.135</v>
          </cell>
          <cell r="BC184">
            <v>1.0445264911122309E-2</v>
          </cell>
          <cell r="BG184">
            <v>1083.135</v>
          </cell>
          <cell r="BH184">
            <v>1.0445264911122309E-2</v>
          </cell>
          <cell r="BL184">
            <v>1083.135</v>
          </cell>
          <cell r="BM184">
            <v>1.0445264911122309E-2</v>
          </cell>
          <cell r="BQ184">
            <v>1083.135</v>
          </cell>
          <cell r="BR184">
            <v>1.0445264911122309E-2</v>
          </cell>
          <cell r="BV184">
            <v>5265.4130000000005</v>
          </cell>
          <cell r="BW184">
            <v>7.4525008577212299E-3</v>
          </cell>
        </row>
        <row r="185">
          <cell r="A185" t="str">
            <v>OPERATIONS</v>
          </cell>
          <cell r="D185">
            <v>411.28</v>
          </cell>
          <cell r="E185">
            <v>4.1917610410830905E-3</v>
          </cell>
          <cell r="I185">
            <v>434.38</v>
          </cell>
          <cell r="J185">
            <v>3.799823499519349E-3</v>
          </cell>
          <cell r="N185">
            <v>486.774</v>
          </cell>
          <cell r="O185">
            <v>3.2671767899649152E-3</v>
          </cell>
          <cell r="S185">
            <v>1332.434</v>
          </cell>
          <cell r="T185">
            <v>3.6866504669868117E-3</v>
          </cell>
          <cell r="X185">
            <v>530.93899999999996</v>
          </cell>
          <cell r="Y185">
            <v>5.3806506375592509E-3</v>
          </cell>
          <cell r="AC185">
            <v>534.24099999999999</v>
          </cell>
          <cell r="AD185">
            <v>5.1519789974314315E-3</v>
          </cell>
          <cell r="AH185">
            <v>526.83000000000004</v>
          </cell>
          <cell r="AI185">
            <v>3.6909271688495247E-3</v>
          </cell>
          <cell r="AM185">
            <v>1592.0099999999998</v>
          </cell>
          <cell r="AN185">
            <v>4.613072632618666E-3</v>
          </cell>
          <cell r="AR185">
            <v>479.71</v>
          </cell>
          <cell r="AS185">
            <v>4.1469872579751295E-3</v>
          </cell>
          <cell r="AW185">
            <v>534.24099999999999</v>
          </cell>
          <cell r="AX185">
            <v>5.1519789974314315E-3</v>
          </cell>
          <cell r="BB185">
            <v>534.24099999999999</v>
          </cell>
          <cell r="BC185">
            <v>5.1519789974314315E-3</v>
          </cell>
          <cell r="BG185">
            <v>534.24099999999999</v>
          </cell>
          <cell r="BH185">
            <v>5.1519789974314315E-3</v>
          </cell>
          <cell r="BL185">
            <v>534.24099999999999</v>
          </cell>
          <cell r="BM185">
            <v>5.1519789974314315E-3</v>
          </cell>
          <cell r="BQ185">
            <v>534.24099999999999</v>
          </cell>
          <cell r="BR185">
            <v>5.1519789974314315E-3</v>
          </cell>
          <cell r="BV185">
            <v>2924.4439999999995</v>
          </cell>
          <cell r="BW185">
            <v>4.1391665607916602E-3</v>
          </cell>
        </row>
        <row r="186">
          <cell r="A186" t="str">
            <v>GENERAL MANAGER</v>
          </cell>
          <cell r="D186">
            <v>292.76</v>
          </cell>
          <cell r="E186">
            <v>2.9838065609499257E-3</v>
          </cell>
          <cell r="I186">
            <v>326.77999999999997</v>
          </cell>
          <cell r="J186">
            <v>2.8585715805813637E-3</v>
          </cell>
          <cell r="N186">
            <v>344.86700000000002</v>
          </cell>
          <cell r="O186">
            <v>2.3147116691212563E-3</v>
          </cell>
          <cell r="S186">
            <v>964.40699999999993</v>
          </cell>
          <cell r="T186">
            <v>2.6683734555823027E-3</v>
          </cell>
          <cell r="X186">
            <v>378.858</v>
          </cell>
          <cell r="Y186">
            <v>3.8394288971886088E-3</v>
          </cell>
          <cell r="AC186">
            <v>548.89400000000001</v>
          </cell>
          <cell r="AD186">
            <v>5.2932859136908773E-3</v>
          </cell>
          <cell r="AH186">
            <v>448.81</v>
          </cell>
          <cell r="AI186">
            <v>3.1443255369879371E-3</v>
          </cell>
          <cell r="AM186">
            <v>1376.5619999999999</v>
          </cell>
          <cell r="AN186">
            <v>3.9887817848523665E-3</v>
          </cell>
          <cell r="AR186">
            <v>470.89</v>
          </cell>
          <cell r="AS186">
            <v>4.070740301240142E-3</v>
          </cell>
          <cell r="AW186">
            <v>548.89400000000001</v>
          </cell>
          <cell r="AX186">
            <v>5.2932859136908773E-3</v>
          </cell>
          <cell r="BB186">
            <v>548.89400000000001</v>
          </cell>
          <cell r="BC186">
            <v>5.2932859136908773E-3</v>
          </cell>
          <cell r="BG186">
            <v>548.89400000000001</v>
          </cell>
          <cell r="BH186">
            <v>5.2932859136908773E-3</v>
          </cell>
          <cell r="BL186">
            <v>548.89400000000001</v>
          </cell>
          <cell r="BM186">
            <v>5.2932859136908773E-3</v>
          </cell>
          <cell r="BQ186">
            <v>548.89400000000001</v>
          </cell>
          <cell r="BR186">
            <v>5.2932859136908773E-3</v>
          </cell>
          <cell r="BV186">
            <v>2340.9690000000001</v>
          </cell>
          <cell r="BW186">
            <v>3.313334296929568E-3</v>
          </cell>
        </row>
        <row r="187">
          <cell r="A187" t="str">
            <v>PURCHASING</v>
          </cell>
          <cell r="D187">
            <v>460.24</v>
          </cell>
          <cell r="E187">
            <v>4.6907607993291224E-3</v>
          </cell>
          <cell r="I187">
            <v>483.55</v>
          </cell>
          <cell r="J187">
            <v>4.2299476338518837E-3</v>
          </cell>
          <cell r="N187">
            <v>556.072</v>
          </cell>
          <cell r="O187">
            <v>3.7322978054484634E-3</v>
          </cell>
          <cell r="S187">
            <v>1499.8620000000001</v>
          </cell>
          <cell r="T187">
            <v>4.149899314124207E-3</v>
          </cell>
          <cell r="X187">
            <v>536.88990000000001</v>
          </cell>
          <cell r="Y187">
            <v>5.4409583449965488E-3</v>
          </cell>
          <cell r="AC187">
            <v>536.09100000000001</v>
          </cell>
          <cell r="AD187">
            <v>5.1698195621676614E-3</v>
          </cell>
          <cell r="AH187">
            <v>571.29999999999995</v>
          </cell>
          <cell r="AI187">
            <v>4.0024802907270528E-3</v>
          </cell>
          <cell r="AM187">
            <v>1644.2809000000002</v>
          </cell>
          <cell r="AN187">
            <v>4.7645349087804666E-3</v>
          </cell>
          <cell r="AR187">
            <v>552.77</v>
          </cell>
          <cell r="AS187">
            <v>4.7785748610429469E-3</v>
          </cell>
          <cell r="AW187">
            <v>536.09100000000001</v>
          </cell>
          <cell r="AX187">
            <v>5.1698195621676614E-3</v>
          </cell>
          <cell r="BB187">
            <v>536.09100000000001</v>
          </cell>
          <cell r="BC187">
            <v>5.1698195621676614E-3</v>
          </cell>
          <cell r="BG187">
            <v>536.09100000000001</v>
          </cell>
          <cell r="BH187">
            <v>5.1698195621676614E-3</v>
          </cell>
          <cell r="BL187">
            <v>536.09100000000001</v>
          </cell>
          <cell r="BM187">
            <v>5.1698195621676614E-3</v>
          </cell>
          <cell r="BQ187">
            <v>536.09100000000001</v>
          </cell>
          <cell r="BR187">
            <v>5.1698195621676614E-3</v>
          </cell>
          <cell r="BV187">
            <v>3144.1429000000003</v>
          </cell>
          <cell r="BW187">
            <v>4.4501215116550426E-3</v>
          </cell>
        </row>
        <row r="189">
          <cell r="A189" t="str">
            <v xml:space="preserve">     TOTAL CORPORATIVE</v>
          </cell>
          <cell r="D189">
            <v>2346.96</v>
          </cell>
          <cell r="E189">
            <v>2.3920189391607592E-2</v>
          </cell>
          <cell r="I189">
            <v>2472.6000000000004</v>
          </cell>
          <cell r="J189">
            <v>2.162954920786303E-2</v>
          </cell>
          <cell r="N189">
            <v>2658.5570000000002</v>
          </cell>
          <cell r="O189">
            <v>1.7843959877065652E-2</v>
          </cell>
          <cell r="S189">
            <v>7478.1169999999984</v>
          </cell>
          <cell r="T189">
            <v>2.0690858631821171E-2</v>
          </cell>
          <cell r="X189">
            <v>2653.2188999999998</v>
          </cell>
          <cell r="Y189">
            <v>2.688829407120075E-2</v>
          </cell>
          <cell r="AC189">
            <v>2889.3969999999999</v>
          </cell>
          <cell r="AD189">
            <v>2.7864040122793615E-2</v>
          </cell>
          <cell r="AH189">
            <v>2845.896999999999</v>
          </cell>
          <cell r="AI189">
            <v>1.9938117717380088E-2</v>
          </cell>
          <cell r="AM189">
            <v>8388.5128999999997</v>
          </cell>
          <cell r="AN189">
            <v>2.430689460955562E-2</v>
          </cell>
          <cell r="AR189">
            <v>2826.12</v>
          </cell>
          <cell r="AS189">
            <v>2.4431184735587485E-2</v>
          </cell>
          <cell r="AW189">
            <v>2889.3969999999999</v>
          </cell>
          <cell r="AX189">
            <v>2.7864040122793615E-2</v>
          </cell>
          <cell r="BB189">
            <v>2889.3969999999999</v>
          </cell>
          <cell r="BC189">
            <v>2.7864040122793615E-2</v>
          </cell>
          <cell r="BG189">
            <v>2889.3969999999999</v>
          </cell>
          <cell r="BH189">
            <v>2.7864040122793615E-2</v>
          </cell>
          <cell r="BL189">
            <v>2889.3969999999999</v>
          </cell>
          <cell r="BM189">
            <v>2.7864040122793615E-2</v>
          </cell>
          <cell r="BQ189">
            <v>2889.3969999999999</v>
          </cell>
          <cell r="BR189">
            <v>2.7864040122793615E-2</v>
          </cell>
          <cell r="BV189">
            <v>15866.6299</v>
          </cell>
          <cell r="BW189">
            <v>2.2457131651191519E-2</v>
          </cell>
        </row>
        <row r="191">
          <cell r="A191" t="str">
            <v>TOTAL ODM</v>
          </cell>
          <cell r="B191">
            <v>98116.28</v>
          </cell>
          <cell r="C191">
            <v>0</v>
          </cell>
          <cell r="D191">
            <v>9951.75</v>
          </cell>
          <cell r="E191">
            <v>0.10142812181627758</v>
          </cell>
          <cell r="G191">
            <v>114315.83600000001</v>
          </cell>
          <cell r="H191">
            <v>0</v>
          </cell>
          <cell r="I191">
            <v>10035.35</v>
          </cell>
          <cell r="J191">
            <v>8.7786175136750078E-2</v>
          </cell>
          <cell r="L191">
            <v>148989.18280000001</v>
          </cell>
          <cell r="M191">
            <v>0</v>
          </cell>
          <cell r="N191">
            <v>10321.781000000001</v>
          </cell>
          <cell r="O191">
            <v>6.927872752920422E-2</v>
          </cell>
          <cell r="Q191">
            <v>361421.29879999999</v>
          </cell>
          <cell r="R191">
            <v>0</v>
          </cell>
          <cell r="S191">
            <v>30308.881000000001</v>
          </cell>
          <cell r="T191">
            <v>8.3860251458982363E-2</v>
          </cell>
          <cell r="V191">
            <v>98675.613000000012</v>
          </cell>
          <cell r="W191">
            <v>0</v>
          </cell>
          <cell r="X191">
            <v>10032.652900000001</v>
          </cell>
          <cell r="Y191">
            <v>0.10167307397421488</v>
          </cell>
          <cell r="AA191">
            <v>103696.269</v>
          </cell>
          <cell r="AB191">
            <v>0</v>
          </cell>
          <cell r="AC191">
            <v>10301.154999999999</v>
          </cell>
          <cell r="AD191">
            <v>9.9339687911047206E-2</v>
          </cell>
          <cell r="AF191">
            <v>142736.49300000002</v>
          </cell>
          <cell r="AG191">
            <v>0</v>
          </cell>
          <cell r="AH191">
            <v>10331.517</v>
          </cell>
          <cell r="AI191">
            <v>7.2381748933680184E-2</v>
          </cell>
          <cell r="AK191">
            <v>345108.375</v>
          </cell>
          <cell r="AL191">
            <v>0</v>
          </cell>
          <cell r="AM191">
            <v>30665.324900000007</v>
          </cell>
          <cell r="AN191">
            <v>8.8857086994773765E-2</v>
          </cell>
          <cell r="AP191">
            <v>115676.74799999999</v>
          </cell>
          <cell r="AQ191">
            <v>0</v>
          </cell>
          <cell r="AR191">
            <v>10364.925999999999</v>
          </cell>
          <cell r="AS191">
            <v>8.9602501619426581E-2</v>
          </cell>
          <cell r="AU191">
            <v>103696.269</v>
          </cell>
          <cell r="AV191">
            <v>0</v>
          </cell>
          <cell r="AW191">
            <v>10301.154999999999</v>
          </cell>
          <cell r="AX191">
            <v>9.9339687911047206E-2</v>
          </cell>
          <cell r="AZ191">
            <v>103696.269</v>
          </cell>
          <cell r="BA191">
            <v>0</v>
          </cell>
          <cell r="BB191">
            <v>10301.154999999999</v>
          </cell>
          <cell r="BC191">
            <v>9.9339687911047206E-2</v>
          </cell>
          <cell r="BE191">
            <v>103696.269</v>
          </cell>
          <cell r="BF191">
            <v>0</v>
          </cell>
          <cell r="BG191">
            <v>10301.154999999999</v>
          </cell>
          <cell r="BH191">
            <v>9.9339687911047206E-2</v>
          </cell>
          <cell r="BJ191">
            <v>103696.269</v>
          </cell>
          <cell r="BK191">
            <v>0</v>
          </cell>
          <cell r="BL191">
            <v>10301.154999999999</v>
          </cell>
          <cell r="BM191">
            <v>9.9339687911047206E-2</v>
          </cell>
          <cell r="BO191">
            <v>103696.269</v>
          </cell>
          <cell r="BP191">
            <v>0</v>
          </cell>
          <cell r="BQ191">
            <v>10301.154999999999</v>
          </cell>
          <cell r="BR191">
            <v>9.9339687911047206E-2</v>
          </cell>
          <cell r="BT191">
            <v>706529.67379999999</v>
          </cell>
          <cell r="BU191">
            <v>0</v>
          </cell>
          <cell r="BV191">
            <v>60974.205900000008</v>
          </cell>
          <cell r="BW191">
            <v>8.6300983753529098E-2</v>
          </cell>
        </row>
        <row r="193">
          <cell r="A193" t="str">
            <v>URUGUAY</v>
          </cell>
          <cell r="B193">
            <v>10949.04</v>
          </cell>
          <cell r="D193">
            <v>134</v>
          </cell>
          <cell r="E193">
            <v>1.2238515888150924E-2</v>
          </cell>
          <cell r="G193">
            <v>10922.35</v>
          </cell>
          <cell r="I193">
            <v>154.1</v>
          </cell>
          <cell r="J193">
            <v>1.4108685401951045E-2</v>
          </cell>
          <cell r="L193">
            <v>11821.906000000001</v>
          </cell>
          <cell r="N193">
            <v>236.346</v>
          </cell>
          <cell r="O193">
            <v>1.9992207686307096E-2</v>
          </cell>
          <cell r="Q193">
            <v>33693.296000000002</v>
          </cell>
          <cell r="R193">
            <v>0</v>
          </cell>
          <cell r="S193">
            <v>524.44600000000003</v>
          </cell>
          <cell r="T193">
            <v>1.556529227654071E-2</v>
          </cell>
          <cell r="V193">
            <v>8214.7999999999993</v>
          </cell>
          <cell r="X193">
            <v>475.96800000000002</v>
          </cell>
          <cell r="Y193">
            <v>5.7940302867994356E-2</v>
          </cell>
          <cell r="AA193">
            <v>9754.2690000000002</v>
          </cell>
          <cell r="AC193">
            <v>571.64800000000002</v>
          </cell>
          <cell r="AD193">
            <v>5.8604904170676451E-2</v>
          </cell>
          <cell r="AF193">
            <v>12395.42</v>
          </cell>
          <cell r="AH193">
            <v>623.01</v>
          </cell>
          <cell r="AI193">
            <v>5.02613061921258E-2</v>
          </cell>
          <cell r="AK193">
            <v>30364.488999999998</v>
          </cell>
          <cell r="AL193">
            <v>0</v>
          </cell>
          <cell r="AM193">
            <v>1670.626</v>
          </cell>
          <cell r="AN193">
            <v>5.5019071784807576E-2</v>
          </cell>
          <cell r="AP193">
            <v>12132.31</v>
          </cell>
          <cell r="AR193">
            <v>579.51</v>
          </cell>
          <cell r="AS193">
            <v>4.7765841789403671E-2</v>
          </cell>
          <cell r="AU193">
            <v>9754.2690000000002</v>
          </cell>
          <cell r="AW193">
            <v>636.70100000000002</v>
          </cell>
          <cell r="AX193">
            <v>6.5274086658877253E-2</v>
          </cell>
          <cell r="AZ193">
            <v>9754.2690000000002</v>
          </cell>
          <cell r="BB193">
            <v>636.70100000000002</v>
          </cell>
          <cell r="BC193">
            <v>6.5274086658877253E-2</v>
          </cell>
          <cell r="BE193">
            <v>9754.2690000000002</v>
          </cell>
          <cell r="BG193">
            <v>636.70100000000002</v>
          </cell>
          <cell r="BH193">
            <v>6.5274086658877253E-2</v>
          </cell>
          <cell r="BJ193">
            <v>9754.2690000000002</v>
          </cell>
          <cell r="BL193">
            <v>636.70100000000002</v>
          </cell>
          <cell r="BM193">
            <v>6.5274086658877253E-2</v>
          </cell>
          <cell r="BO193">
            <v>9754.2690000000002</v>
          </cell>
          <cell r="BQ193">
            <v>636.70100000000002</v>
          </cell>
          <cell r="BR193">
            <v>6.5274086658877253E-2</v>
          </cell>
          <cell r="BT193">
            <v>64057.785000000003</v>
          </cell>
          <cell r="BU193">
            <v>0</v>
          </cell>
          <cell r="BV193">
            <v>2195.0720000000001</v>
          </cell>
          <cell r="BW193">
            <v>3.4267060592244956E-2</v>
          </cell>
        </row>
        <row r="195">
          <cell r="A195" t="str">
            <v>TOTAL CONSOLIDATED</v>
          </cell>
          <cell r="B195">
            <v>109065.32</v>
          </cell>
          <cell r="C195">
            <v>0</v>
          </cell>
          <cell r="D195">
            <v>10085.75</v>
          </cell>
          <cell r="E195">
            <v>9.247439974503352E-2</v>
          </cell>
          <cell r="G195">
            <v>125238.18600000002</v>
          </cell>
          <cell r="H195">
            <v>0</v>
          </cell>
          <cell r="I195">
            <v>10189.450000000001</v>
          </cell>
          <cell r="J195">
            <v>8.1360568413215428E-2</v>
          </cell>
          <cell r="L195">
            <v>160811.0888</v>
          </cell>
          <cell r="M195">
            <v>0</v>
          </cell>
          <cell r="N195">
            <v>10558.127</v>
          </cell>
          <cell r="O195">
            <v>6.5655466167081886E-2</v>
          </cell>
          <cell r="Q195">
            <v>395114.59479999996</v>
          </cell>
          <cell r="R195">
            <v>0</v>
          </cell>
          <cell r="S195">
            <v>30833.327000000001</v>
          </cell>
          <cell r="T195">
            <v>7.8036416284767429E-2</v>
          </cell>
          <cell r="V195">
            <v>106890.41300000002</v>
          </cell>
          <cell r="W195">
            <v>0</v>
          </cell>
          <cell r="X195">
            <v>10508.620900000002</v>
          </cell>
          <cell r="Y195">
            <v>9.8312099327373725E-2</v>
          </cell>
          <cell r="AA195">
            <v>113450.538</v>
          </cell>
          <cell r="AB195">
            <v>0</v>
          </cell>
          <cell r="AC195">
            <v>10872.802999999998</v>
          </cell>
          <cell r="AD195">
            <v>9.5837385980487799E-2</v>
          </cell>
          <cell r="AF195">
            <v>155131.91300000003</v>
          </cell>
          <cell r="AG195">
            <v>0</v>
          </cell>
          <cell r="AH195">
            <v>10954.527</v>
          </cell>
          <cell r="AI195">
            <v>7.0614271352407013E-2</v>
          </cell>
          <cell r="AK195">
            <v>375472.864</v>
          </cell>
          <cell r="AL195">
            <v>0</v>
          </cell>
          <cell r="AM195">
            <v>32335.950900000007</v>
          </cell>
          <cell r="AN195">
            <v>8.6120606840978012E-2</v>
          </cell>
          <cell r="AP195">
            <v>127809.05799999999</v>
          </cell>
          <cell r="AQ195">
            <v>0</v>
          </cell>
          <cell r="AR195">
            <v>10944.436</v>
          </cell>
          <cell r="AS195">
            <v>8.5631145172824927E-2</v>
          </cell>
          <cell r="AU195">
            <v>113450.538</v>
          </cell>
          <cell r="AV195">
            <v>0</v>
          </cell>
          <cell r="AW195">
            <v>10937.856</v>
          </cell>
          <cell r="AX195">
            <v>9.641079004843503E-2</v>
          </cell>
          <cell r="AZ195">
            <v>113450.538</v>
          </cell>
          <cell r="BA195">
            <v>0</v>
          </cell>
          <cell r="BB195">
            <v>10937.856</v>
          </cell>
          <cell r="BC195">
            <v>9.641079004843503E-2</v>
          </cell>
          <cell r="BE195">
            <v>113450.538</v>
          </cell>
          <cell r="BF195">
            <v>0</v>
          </cell>
          <cell r="BG195">
            <v>10937.856</v>
          </cell>
          <cell r="BH195">
            <v>9.641079004843503E-2</v>
          </cell>
          <cell r="BJ195">
            <v>113450.538</v>
          </cell>
          <cell r="BK195">
            <v>0</v>
          </cell>
          <cell r="BL195">
            <v>10937.856</v>
          </cell>
          <cell r="BM195">
            <v>9.641079004843503E-2</v>
          </cell>
          <cell r="BO195">
            <v>113450.538</v>
          </cell>
          <cell r="BP195">
            <v>0</v>
          </cell>
          <cell r="BQ195">
            <v>10937.856</v>
          </cell>
          <cell r="BR195">
            <v>9.641079004843503E-2</v>
          </cell>
          <cell r="BT195">
            <v>770587.45880000002</v>
          </cell>
          <cell r="BU195">
            <v>0</v>
          </cell>
          <cell r="BV195">
            <v>63169.277900000008</v>
          </cell>
          <cell r="BW195">
            <v>8.197548140527823E-2</v>
          </cell>
        </row>
      </sheetData>
      <sheetData sheetId="10" refreshError="1">
        <row r="1">
          <cell r="A1" t="str">
            <v>OFFICE DEPOT MEXICO</v>
          </cell>
        </row>
        <row r="2">
          <cell r="A2" t="str">
            <v>PAYROLL &amp; BENEFITS</v>
          </cell>
        </row>
        <row r="3">
          <cell r="A3" t="str">
            <v>VARIATIONS  vs  BUDGET</v>
          </cell>
        </row>
        <row r="5">
          <cell r="B5" t="str">
            <v>ENE</v>
          </cell>
          <cell r="G5" t="str">
            <v>FEB</v>
          </cell>
          <cell r="L5" t="str">
            <v>MAR</v>
          </cell>
          <cell r="Q5" t="str">
            <v>JAN - MAR</v>
          </cell>
          <cell r="V5" t="str">
            <v>APR</v>
          </cell>
          <cell r="AA5" t="str">
            <v>MAY</v>
          </cell>
          <cell r="AF5" t="str">
            <v>JUNE</v>
          </cell>
          <cell r="AK5" t="str">
            <v>APR - JUN</v>
          </cell>
          <cell r="AP5" t="str">
            <v>JULY</v>
          </cell>
          <cell r="AU5" t="str">
            <v>AUGUST</v>
          </cell>
          <cell r="AZ5" t="str">
            <v>SEPTEMBER</v>
          </cell>
          <cell r="BE5" t="str">
            <v>OCTOBER</v>
          </cell>
          <cell r="BJ5" t="str">
            <v>NOVEMBER</v>
          </cell>
          <cell r="BO5" t="str">
            <v>DECEMBER</v>
          </cell>
          <cell r="BT5" t="str">
            <v>YTD JUNE</v>
          </cell>
        </row>
        <row r="6">
          <cell r="B6" t="str">
            <v>REVENUES</v>
          </cell>
          <cell r="D6" t="str">
            <v>PAYROLL</v>
          </cell>
          <cell r="G6" t="str">
            <v>REVENUES</v>
          </cell>
          <cell r="I6" t="str">
            <v>PAYROLL</v>
          </cell>
          <cell r="J6" t="str">
            <v>%</v>
          </cell>
          <cell r="L6" t="str">
            <v>REVENUES</v>
          </cell>
          <cell r="N6" t="str">
            <v>PAYROLL</v>
          </cell>
          <cell r="O6" t="str">
            <v>%</v>
          </cell>
          <cell r="Q6" t="str">
            <v>REVENUES</v>
          </cell>
          <cell r="S6" t="str">
            <v>PAYROLL</v>
          </cell>
          <cell r="T6" t="str">
            <v>%</v>
          </cell>
          <cell r="V6" t="str">
            <v>REVENUES</v>
          </cell>
          <cell r="X6" t="str">
            <v>PAYROLL</v>
          </cell>
          <cell r="Y6" t="str">
            <v>%</v>
          </cell>
          <cell r="AA6" t="str">
            <v>REVENUES</v>
          </cell>
          <cell r="AC6" t="str">
            <v>PAYROLL</v>
          </cell>
          <cell r="AF6" t="str">
            <v>REVENUES</v>
          </cell>
          <cell r="AH6" t="str">
            <v>PAYROLL</v>
          </cell>
          <cell r="AK6" t="str">
            <v>REVENUES</v>
          </cell>
          <cell r="AM6" t="str">
            <v>PAYROLL</v>
          </cell>
          <cell r="AP6" t="str">
            <v>REVENUES</v>
          </cell>
          <cell r="AR6" t="str">
            <v>PAYROLL</v>
          </cell>
          <cell r="AU6" t="str">
            <v>REVENUES</v>
          </cell>
          <cell r="AW6" t="str">
            <v>PAYROLL</v>
          </cell>
          <cell r="AZ6" t="str">
            <v>REVENUES</v>
          </cell>
          <cell r="BB6" t="str">
            <v>PAYROLL</v>
          </cell>
          <cell r="BE6" t="str">
            <v>REVENUES</v>
          </cell>
          <cell r="BG6" t="str">
            <v>PAYROLL</v>
          </cell>
          <cell r="BJ6" t="str">
            <v>REVENUES</v>
          </cell>
          <cell r="BL6" t="str">
            <v>PAYROLL</v>
          </cell>
          <cell r="BO6" t="str">
            <v>REVENUES</v>
          </cell>
          <cell r="BQ6" t="str">
            <v>PAYROLL</v>
          </cell>
          <cell r="BT6" t="str">
            <v>REVENUES</v>
          </cell>
          <cell r="BV6" t="str">
            <v>PAYROLL</v>
          </cell>
        </row>
        <row r="7">
          <cell r="B7" t="str">
            <v>$</v>
          </cell>
          <cell r="C7" t="str">
            <v>%</v>
          </cell>
          <cell r="D7" t="str">
            <v>$</v>
          </cell>
          <cell r="E7" t="str">
            <v>%</v>
          </cell>
          <cell r="G7" t="str">
            <v>$</v>
          </cell>
          <cell r="H7" t="str">
            <v>%</v>
          </cell>
          <cell r="I7" t="str">
            <v>$</v>
          </cell>
          <cell r="J7" t="str">
            <v>%</v>
          </cell>
          <cell r="L7" t="str">
            <v>$</v>
          </cell>
          <cell r="M7" t="str">
            <v>%</v>
          </cell>
          <cell r="N7" t="str">
            <v>$</v>
          </cell>
          <cell r="O7" t="str">
            <v>%</v>
          </cell>
          <cell r="Q7" t="str">
            <v>$</v>
          </cell>
          <cell r="R7" t="str">
            <v>%</v>
          </cell>
          <cell r="S7" t="str">
            <v>$</v>
          </cell>
          <cell r="T7" t="str">
            <v>%</v>
          </cell>
          <cell r="V7" t="str">
            <v>$</v>
          </cell>
          <cell r="W7" t="str">
            <v>%</v>
          </cell>
          <cell r="X7" t="str">
            <v>$</v>
          </cell>
          <cell r="Y7" t="str">
            <v>%</v>
          </cell>
          <cell r="AA7" t="str">
            <v>$</v>
          </cell>
          <cell r="AB7" t="str">
            <v>%</v>
          </cell>
          <cell r="AC7" t="str">
            <v>$</v>
          </cell>
          <cell r="AD7" t="str">
            <v>%</v>
          </cell>
          <cell r="AF7" t="str">
            <v>$</v>
          </cell>
          <cell r="AG7" t="str">
            <v>%</v>
          </cell>
          <cell r="AH7" t="str">
            <v>$</v>
          </cell>
          <cell r="AI7" t="str">
            <v>%</v>
          </cell>
          <cell r="AK7" t="str">
            <v>$</v>
          </cell>
          <cell r="AL7" t="str">
            <v>%</v>
          </cell>
          <cell r="AM7" t="str">
            <v>$</v>
          </cell>
          <cell r="AN7" t="str">
            <v>%</v>
          </cell>
          <cell r="AP7" t="str">
            <v>$</v>
          </cell>
          <cell r="AQ7" t="str">
            <v>%</v>
          </cell>
          <cell r="AR7" t="str">
            <v>$</v>
          </cell>
          <cell r="AS7" t="str">
            <v>%</v>
          </cell>
          <cell r="AU7" t="str">
            <v>$</v>
          </cell>
          <cell r="AV7" t="str">
            <v>%</v>
          </cell>
          <cell r="AW7" t="str">
            <v>$</v>
          </cell>
          <cell r="AX7" t="str">
            <v>%</v>
          </cell>
          <cell r="AZ7" t="str">
            <v>$</v>
          </cell>
          <cell r="BA7" t="str">
            <v>%</v>
          </cell>
          <cell r="BB7" t="str">
            <v>$</v>
          </cell>
          <cell r="BC7" t="str">
            <v>%</v>
          </cell>
          <cell r="BE7" t="str">
            <v>$</v>
          </cell>
          <cell r="BF7" t="str">
            <v>%</v>
          </cell>
          <cell r="BG7" t="str">
            <v>$</v>
          </cell>
          <cell r="BH7" t="str">
            <v>%</v>
          </cell>
          <cell r="BJ7" t="str">
            <v>$</v>
          </cell>
          <cell r="BK7" t="str">
            <v>%</v>
          </cell>
          <cell r="BL7" t="str">
            <v>$</v>
          </cell>
          <cell r="BM7" t="str">
            <v>%</v>
          </cell>
          <cell r="BO7" t="str">
            <v>$</v>
          </cell>
          <cell r="BP7" t="str">
            <v>%</v>
          </cell>
          <cell r="BQ7" t="str">
            <v>$</v>
          </cell>
          <cell r="BR7" t="str">
            <v>%</v>
          </cell>
          <cell r="BT7" t="str">
            <v>$</v>
          </cell>
          <cell r="BU7" t="str">
            <v>%</v>
          </cell>
          <cell r="BV7" t="str">
            <v>$</v>
          </cell>
          <cell r="BW7" t="str">
            <v>%</v>
          </cell>
        </row>
        <row r="9">
          <cell r="A9" t="str">
            <v>MEXICO CITY STORES</v>
          </cell>
        </row>
        <row r="10">
          <cell r="A10" t="str">
            <v>ACOXPA</v>
          </cell>
          <cell r="B10">
            <v>-1326.4399999999996</v>
          </cell>
          <cell r="C10">
            <v>-0.21075377475257351</v>
          </cell>
          <cell r="D10">
            <v>-1.2548325599999544</v>
          </cell>
          <cell r="E10">
            <v>-4.8211828537462753E-3</v>
          </cell>
          <cell r="G10">
            <v>-259.17999999999938</v>
          </cell>
          <cell r="H10">
            <v>-4.2530706684498459E-2</v>
          </cell>
          <cell r="I10">
            <v>-8.8248325599999475</v>
          </cell>
          <cell r="J10">
            <v>-3.3905823598851421E-2</v>
          </cell>
          <cell r="L10">
            <v>-387.22499999999945</v>
          </cell>
          <cell r="M10">
            <v>-5.0090874399291045E-2</v>
          </cell>
          <cell r="N10">
            <v>-32.055832559999942</v>
          </cell>
          <cell r="O10">
            <v>-0.12316147606246279</v>
          </cell>
          <cell r="Q10">
            <v>-1972.8449999999975</v>
          </cell>
          <cell r="R10">
            <v>-9.8062748189573598E-2</v>
          </cell>
          <cell r="S10">
            <v>-42.135497679999844</v>
          </cell>
          <cell r="T10">
            <v>-5.3962827505020163E-2</v>
          </cell>
          <cell r="V10">
            <v>123.53999999999996</v>
          </cell>
          <cell r="W10">
            <v>2.4514142163768907E-2</v>
          </cell>
          <cell r="X10">
            <v>-20.958832559999934</v>
          </cell>
          <cell r="Y10">
            <v>-8.0525774827531177E-2</v>
          </cell>
          <cell r="AA10">
            <v>-621.67999999999938</v>
          </cell>
          <cell r="AB10">
            <v>-0.10895866378063838</v>
          </cell>
          <cell r="AC10">
            <v>1.1251674400000411</v>
          </cell>
          <cell r="AD10">
            <v>4.3229974597742233E-3</v>
          </cell>
          <cell r="AF10">
            <v>-1038.0920000000006</v>
          </cell>
          <cell r="AG10">
            <v>-0.12827019860348629</v>
          </cell>
          <cell r="AH10">
            <v>-4.030832559999908</v>
          </cell>
          <cell r="AI10">
            <v>-1.5486831824474228E-2</v>
          </cell>
          <cell r="AK10">
            <v>-1536.232</v>
          </cell>
          <cell r="AL10">
            <v>-8.1548767928995333E-2</v>
          </cell>
          <cell r="AM10">
            <v>-23.864497679999772</v>
          </cell>
          <cell r="AN10">
            <v>-3.0563203064077022E-2</v>
          </cell>
          <cell r="AP10">
            <v>-784.34400000000005</v>
          </cell>
          <cell r="AQ10">
            <v>-0.11998274474770312</v>
          </cell>
          <cell r="AR10">
            <v>-29.354832559999949</v>
          </cell>
          <cell r="AS10">
            <v>-0.11278398403438764</v>
          </cell>
          <cell r="AU10">
            <v>-621.67999999999938</v>
          </cell>
          <cell r="AV10">
            <v>-0.10895866378063838</v>
          </cell>
          <cell r="AW10">
            <v>1.1251674400000411</v>
          </cell>
          <cell r="AX10">
            <v>4.3229974597742233E-3</v>
          </cell>
          <cell r="AZ10">
            <v>-621.67999999999938</v>
          </cell>
          <cell r="BA10">
            <v>-0.10895866378063838</v>
          </cell>
          <cell r="BB10">
            <v>1.1251674400000411</v>
          </cell>
          <cell r="BC10">
            <v>4.3229974597742233E-3</v>
          </cell>
          <cell r="BE10">
            <v>-621.67999999999938</v>
          </cell>
          <cell r="BF10">
            <v>-0.10895866378063838</v>
          </cell>
          <cell r="BG10">
            <v>1.1251674400000411</v>
          </cell>
          <cell r="BH10">
            <v>4.3229974597742233E-3</v>
          </cell>
          <cell r="BJ10">
            <v>-621.67999999999938</v>
          </cell>
          <cell r="BK10">
            <v>-0.10895866378063838</v>
          </cell>
          <cell r="BL10">
            <v>1.1251674400000411</v>
          </cell>
          <cell r="BM10">
            <v>4.3229974597742233E-3</v>
          </cell>
          <cell r="BO10">
            <v>-621.67999999999938</v>
          </cell>
          <cell r="BP10">
            <v>-0.10895866378063838</v>
          </cell>
          <cell r="BQ10">
            <v>1.1251674400000411</v>
          </cell>
          <cell r="BR10">
            <v>4.3229974597742233E-3</v>
          </cell>
          <cell r="BT10">
            <v>-3509.0769999999975</v>
          </cell>
          <cell r="BU10">
            <v>-9.0077057961479426E-2</v>
          </cell>
          <cell r="BV10">
            <v>-65.99999535999973</v>
          </cell>
          <cell r="BW10">
            <v>-4.2263015284548663E-2</v>
          </cell>
        </row>
        <row r="11">
          <cell r="A11" t="str">
            <v>SANTA MONICA</v>
          </cell>
          <cell r="B11">
            <v>-2147.5200000000004</v>
          </cell>
          <cell r="C11">
            <v>-0.31894066644983365</v>
          </cell>
          <cell r="D11">
            <v>-13.007988640000008</v>
          </cell>
          <cell r="E11">
            <v>-4.6328377459382057E-2</v>
          </cell>
          <cell r="G11">
            <v>-1706.9299999999994</v>
          </cell>
          <cell r="H11">
            <v>-0.24667081896047172</v>
          </cell>
          <cell r="I11">
            <v>-16.02798863999999</v>
          </cell>
          <cell r="J11">
            <v>-5.7084206342649976E-2</v>
          </cell>
          <cell r="L11">
            <v>-1624.25</v>
          </cell>
          <cell r="M11">
            <v>-0.19075766348433831</v>
          </cell>
          <cell r="N11">
            <v>-12.184988639999972</v>
          </cell>
          <cell r="O11">
            <v>-4.3397236012054266E-2</v>
          </cell>
          <cell r="Q11">
            <v>-5478.7000000000007</v>
          </cell>
          <cell r="R11">
            <v>-0.24714575902352462</v>
          </cell>
          <cell r="S11">
            <v>-41.220965919999912</v>
          </cell>
          <cell r="T11">
            <v>-4.8936606604695364E-2</v>
          </cell>
          <cell r="V11">
            <v>-1480.3000000000002</v>
          </cell>
          <cell r="W11">
            <v>-0.25269112721785414</v>
          </cell>
          <cell r="X11">
            <v>-24.930988639999981</v>
          </cell>
          <cell r="Y11">
            <v>-8.8792532351833653E-2</v>
          </cell>
          <cell r="AA11">
            <v>-2014.17</v>
          </cell>
          <cell r="AB11">
            <v>-0.30901894000414243</v>
          </cell>
          <cell r="AC11">
            <v>-31.02798863999999</v>
          </cell>
          <cell r="AD11">
            <v>-0.11050719748470947</v>
          </cell>
          <cell r="AF11">
            <v>-3119.0700000000006</v>
          </cell>
          <cell r="AG11">
            <v>-0.34459949907692722</v>
          </cell>
          <cell r="AH11">
            <v>-28.557988639999991</v>
          </cell>
          <cell r="AI11">
            <v>-0.10171021160998367</v>
          </cell>
          <cell r="AK11">
            <v>-6613.5400000000009</v>
          </cell>
          <cell r="AL11">
            <v>-0.3086490275525986</v>
          </cell>
          <cell r="AM11">
            <v>-84.516965919999961</v>
          </cell>
          <cell r="AN11">
            <v>-0.10033664714884226</v>
          </cell>
          <cell r="AP11">
            <v>-2766.4700000000003</v>
          </cell>
          <cell r="AQ11">
            <v>-0.37689916186199607</v>
          </cell>
          <cell r="AR11">
            <v>-54.397988639999994</v>
          </cell>
          <cell r="AS11">
            <v>-0.19374021768403818</v>
          </cell>
          <cell r="AU11">
            <v>-2014.17</v>
          </cell>
          <cell r="AV11">
            <v>-0.30901894000414243</v>
          </cell>
          <cell r="AW11">
            <v>-31.02798863999999</v>
          </cell>
          <cell r="AX11">
            <v>-0.11050719748470947</v>
          </cell>
          <cell r="AZ11">
            <v>-2014.17</v>
          </cell>
          <cell r="BA11">
            <v>-0.30901894000414243</v>
          </cell>
          <cell r="BB11">
            <v>-31.02798863999999</v>
          </cell>
          <cell r="BC11">
            <v>-0.11050719748470947</v>
          </cell>
          <cell r="BE11">
            <v>-2014.17</v>
          </cell>
          <cell r="BF11">
            <v>-0.30901894000414243</v>
          </cell>
          <cell r="BG11">
            <v>-31.02798863999999</v>
          </cell>
          <cell r="BH11">
            <v>-0.11050719748470947</v>
          </cell>
          <cell r="BJ11">
            <v>-2014.17</v>
          </cell>
          <cell r="BK11">
            <v>-0.30901894000414243</v>
          </cell>
          <cell r="BL11">
            <v>-31.02798863999999</v>
          </cell>
          <cell r="BM11">
            <v>-0.11050719748470947</v>
          </cell>
          <cell r="BO11">
            <v>-2014.17</v>
          </cell>
          <cell r="BP11">
            <v>-0.30901894000414243</v>
          </cell>
          <cell r="BQ11">
            <v>-31.02798863999999</v>
          </cell>
          <cell r="BR11">
            <v>-0.11050719748470947</v>
          </cell>
          <cell r="BT11">
            <v>-12092.240000000005</v>
          </cell>
          <cell r="BU11">
            <v>-0.27737504550378983</v>
          </cell>
          <cell r="BV11">
            <v>-125.73793183999987</v>
          </cell>
          <cell r="BW11">
            <v>-7.4636626876768822E-2</v>
          </cell>
        </row>
        <row r="12">
          <cell r="A12" t="str">
            <v>LINDAVISTA</v>
          </cell>
          <cell r="B12">
            <v>-699.70000000000073</v>
          </cell>
          <cell r="C12">
            <v>-0.11331394294302087</v>
          </cell>
          <cell r="D12">
            <v>-52.347685999999953</v>
          </cell>
          <cell r="E12">
            <v>-0.17407005885051755</v>
          </cell>
          <cell r="G12">
            <v>807.46000000000095</v>
          </cell>
          <cell r="H12">
            <v>0.14274829268120226</v>
          </cell>
          <cell r="I12">
            <v>-55.857685999999944</v>
          </cell>
          <cell r="J12">
            <v>-0.18574174776844443</v>
          </cell>
          <cell r="L12">
            <v>235.74099999999999</v>
          </cell>
          <cell r="M12">
            <v>3.1540000133790894E-2</v>
          </cell>
          <cell r="N12">
            <v>-76.951685999999938</v>
          </cell>
          <cell r="O12">
            <v>-0.25588494037093729</v>
          </cell>
          <cell r="Q12">
            <v>343.50099999999657</v>
          </cell>
          <cell r="R12">
            <v>1.7792669130870607E-2</v>
          </cell>
          <cell r="S12">
            <v>-185.15705799999978</v>
          </cell>
          <cell r="T12">
            <v>-0.20523224899663303</v>
          </cell>
          <cell r="V12">
            <v>233.72000000000025</v>
          </cell>
          <cell r="W12">
            <v>4.6352506728173898E-2</v>
          </cell>
          <cell r="X12">
            <v>-74.297685999999942</v>
          </cell>
          <cell r="Y12">
            <v>-0.24705968043128546</v>
          </cell>
          <cell r="AA12">
            <v>64.469000000000051</v>
          </cell>
          <cell r="AB12">
            <v>1.1826852342751066E-2</v>
          </cell>
          <cell r="AC12">
            <v>-72.23768599999994</v>
          </cell>
          <cell r="AD12">
            <v>-0.24020962938543661</v>
          </cell>
          <cell r="AF12">
            <v>-1036.3600000000006</v>
          </cell>
          <cell r="AG12">
            <v>-0.12272908675566573</v>
          </cell>
          <cell r="AH12">
            <v>-74.247685999999959</v>
          </cell>
          <cell r="AI12">
            <v>-0.24689341705638626</v>
          </cell>
          <cell r="AK12">
            <v>-738.17099999999846</v>
          </cell>
          <cell r="AL12">
            <v>-3.8979141485268105E-2</v>
          </cell>
          <cell r="AM12">
            <v>-220.78305799999976</v>
          </cell>
          <cell r="AN12">
            <v>-0.24472090895770268</v>
          </cell>
          <cell r="AP12">
            <v>-109.71000000000004</v>
          </cell>
          <cell r="AQ12">
            <v>-1.717068009728644E-2</v>
          </cell>
          <cell r="AR12">
            <v>-74.557685999999961</v>
          </cell>
          <cell r="AS12">
            <v>-0.24792424998076157</v>
          </cell>
          <cell r="AU12">
            <v>64.469000000000051</v>
          </cell>
          <cell r="AV12">
            <v>1.1826852342751066E-2</v>
          </cell>
          <cell r="AW12">
            <v>-72.23768599999994</v>
          </cell>
          <cell r="AX12">
            <v>-0.24020962938543661</v>
          </cell>
          <cell r="AZ12">
            <v>64.469000000000051</v>
          </cell>
          <cell r="BA12">
            <v>1.1826852342751066E-2</v>
          </cell>
          <cell r="BB12">
            <v>-72.23768599999994</v>
          </cell>
          <cell r="BC12">
            <v>-0.24020962938543661</v>
          </cell>
          <cell r="BE12">
            <v>64.469000000000051</v>
          </cell>
          <cell r="BF12">
            <v>1.1826852342751066E-2</v>
          </cell>
          <cell r="BG12">
            <v>-72.23768599999994</v>
          </cell>
          <cell r="BH12">
            <v>-0.24020962938543661</v>
          </cell>
          <cell r="BJ12">
            <v>64.469000000000051</v>
          </cell>
          <cell r="BK12">
            <v>1.1826852342751066E-2</v>
          </cell>
          <cell r="BL12">
            <v>-72.23768599999994</v>
          </cell>
          <cell r="BM12">
            <v>-0.24020962938543661</v>
          </cell>
          <cell r="BO12">
            <v>64.469000000000051</v>
          </cell>
          <cell r="BP12">
            <v>1.1826852342751066E-2</v>
          </cell>
          <cell r="BQ12">
            <v>-72.23768599999994</v>
          </cell>
          <cell r="BR12">
            <v>-0.24020962938543661</v>
          </cell>
          <cell r="BT12">
            <v>-394.67000000000553</v>
          </cell>
          <cell r="BU12">
            <v>-1.0319964124481915E-2</v>
          </cell>
          <cell r="BV12">
            <v>-405.94011599999953</v>
          </cell>
          <cell r="BW12">
            <v>-0.22497657897716786</v>
          </cell>
        </row>
        <row r="13">
          <cell r="A13" t="str">
            <v>DEL VALLE</v>
          </cell>
          <cell r="B13">
            <v>-1655.2399999999998</v>
          </cell>
          <cell r="C13">
            <v>-0.20503000064410959</v>
          </cell>
          <cell r="D13">
            <v>-63.845376399999964</v>
          </cell>
          <cell r="E13">
            <v>-0.17755769885915906</v>
          </cell>
          <cell r="G13">
            <v>-129.63000000000011</v>
          </cell>
          <cell r="H13">
            <v>-1.6325600198481428E-2</v>
          </cell>
          <cell r="I13">
            <v>-63.695376399999986</v>
          </cell>
          <cell r="J13">
            <v>-0.17714054014962297</v>
          </cell>
          <cell r="L13">
            <v>-1338.2170000000006</v>
          </cell>
          <cell r="M13">
            <v>-0.11963341611553038</v>
          </cell>
          <cell r="N13">
            <v>-59.020376399999975</v>
          </cell>
          <cell r="O13">
            <v>-0.16413909370241286</v>
          </cell>
          <cell r="Q13">
            <v>-3123.0869999999995</v>
          </cell>
          <cell r="R13">
            <v>-0.11482178119173819</v>
          </cell>
          <cell r="S13">
            <v>-186.56112919999987</v>
          </cell>
          <cell r="T13">
            <v>-0.17294577757039825</v>
          </cell>
          <cell r="V13">
            <v>-790.92000000000007</v>
          </cell>
          <cell r="W13">
            <v>-0.10379636531617131</v>
          </cell>
          <cell r="X13">
            <v>-51.038376400000004</v>
          </cell>
          <cell r="Y13">
            <v>-0.14194068823896253</v>
          </cell>
          <cell r="AA13">
            <v>-1945.951</v>
          </cell>
          <cell r="AB13">
            <v>-0.23023828961535278</v>
          </cell>
          <cell r="AC13">
            <v>-51.255376399999989</v>
          </cell>
          <cell r="AD13">
            <v>-0.14254417783875811</v>
          </cell>
          <cell r="AF13">
            <v>-1561.1499999999996</v>
          </cell>
          <cell r="AG13">
            <v>-0.1392538636781252</v>
          </cell>
          <cell r="AH13">
            <v>-53.415376399999957</v>
          </cell>
          <cell r="AI13">
            <v>-0.14855126325607862</v>
          </cell>
          <cell r="AK13">
            <v>-4298.0210000000006</v>
          </cell>
          <cell r="AL13">
            <v>-0.15753684394178866</v>
          </cell>
          <cell r="AM13">
            <v>-155.70912919999978</v>
          </cell>
          <cell r="AN13">
            <v>-0.1443453764445996</v>
          </cell>
          <cell r="AP13">
            <v>-1558.6299999999992</v>
          </cell>
          <cell r="AQ13">
            <v>-0.1758336595508013</v>
          </cell>
          <cell r="AR13">
            <v>-43.075376399999982</v>
          </cell>
          <cell r="AS13">
            <v>-0.11979512287871996</v>
          </cell>
          <cell r="AU13">
            <v>-1945.951</v>
          </cell>
          <cell r="AV13">
            <v>-0.23023828961535278</v>
          </cell>
          <cell r="AW13">
            <v>-51.255376399999989</v>
          </cell>
          <cell r="AX13">
            <v>-0.14254417783875811</v>
          </cell>
          <cell r="AZ13">
            <v>-1945.951</v>
          </cell>
          <cell r="BA13">
            <v>-0.23023828961535278</v>
          </cell>
          <cell r="BB13">
            <v>-51.255376399999989</v>
          </cell>
          <cell r="BC13">
            <v>-0.14254417783875811</v>
          </cell>
          <cell r="BE13">
            <v>-1945.951</v>
          </cell>
          <cell r="BF13">
            <v>-0.23023828961535278</v>
          </cell>
          <cell r="BG13">
            <v>-51.255376399999989</v>
          </cell>
          <cell r="BH13">
            <v>-0.14254417783875811</v>
          </cell>
          <cell r="BJ13">
            <v>-1945.951</v>
          </cell>
          <cell r="BK13">
            <v>-0.23023828961535278</v>
          </cell>
          <cell r="BL13">
            <v>-51.255376399999989</v>
          </cell>
          <cell r="BM13">
            <v>-0.14254417783875811</v>
          </cell>
          <cell r="BO13">
            <v>-1945.951</v>
          </cell>
          <cell r="BP13">
            <v>-0.23023828961535278</v>
          </cell>
          <cell r="BQ13">
            <v>-51.255376399999989</v>
          </cell>
          <cell r="BR13">
            <v>-0.14254417783875811</v>
          </cell>
          <cell r="BT13">
            <v>-7421.1080000000002</v>
          </cell>
          <cell r="BU13">
            <v>-0.1362119317419474</v>
          </cell>
          <cell r="BV13">
            <v>-342.27025839999965</v>
          </cell>
          <cell r="BW13">
            <v>-0.15864557700749893</v>
          </cell>
        </row>
        <row r="14">
          <cell r="A14" t="str">
            <v>TOLUCA</v>
          </cell>
          <cell r="B14">
            <v>-737.26999999999953</v>
          </cell>
          <cell r="C14">
            <v>-0.16415916494292149</v>
          </cell>
          <cell r="D14">
            <v>28.426604800000007</v>
          </cell>
          <cell r="E14">
            <v>0.14191773819718065</v>
          </cell>
          <cell r="G14">
            <v>148.01999999999998</v>
          </cell>
          <cell r="H14">
            <v>3.9207791760589306E-2</v>
          </cell>
          <cell r="I14">
            <v>36.866604800000005</v>
          </cell>
          <cell r="J14">
            <v>0.1840538187742112</v>
          </cell>
          <cell r="L14">
            <v>499.4330000000009</v>
          </cell>
          <cell r="M14">
            <v>9.9278617744930228E-2</v>
          </cell>
          <cell r="N14">
            <v>33.549604800000026</v>
          </cell>
          <cell r="O14">
            <v>0.16749393971330961</v>
          </cell>
          <cell r="Q14">
            <v>-89.816999999997279</v>
          </cell>
          <cell r="R14">
            <v>-6.7546408685213062E-3</v>
          </cell>
          <cell r="S14">
            <v>98.842814399999952</v>
          </cell>
          <cell r="T14">
            <v>0.16448849889490033</v>
          </cell>
          <cell r="V14">
            <v>570.96</v>
          </cell>
          <cell r="W14">
            <v>0.15782577688339977</v>
          </cell>
          <cell r="X14">
            <v>28.056604800000031</v>
          </cell>
          <cell r="Y14">
            <v>0.14007054035197919</v>
          </cell>
          <cell r="AA14">
            <v>211.63000000000011</v>
          </cell>
          <cell r="AB14">
            <v>5.6925286737965645E-2</v>
          </cell>
          <cell r="AC14">
            <v>46.273604800000015</v>
          </cell>
          <cell r="AD14">
            <v>0.23101757588180921</v>
          </cell>
          <cell r="AF14">
            <v>-687.79</v>
          </cell>
          <cell r="AG14">
            <v>-0.11773093349081229</v>
          </cell>
          <cell r="AH14">
            <v>33.426604800000007</v>
          </cell>
          <cell r="AI14">
            <v>0.1668798712404452</v>
          </cell>
          <cell r="AK14">
            <v>94.799999999999272</v>
          </cell>
          <cell r="AL14">
            <v>7.1941408731167004E-3</v>
          </cell>
          <cell r="AM14">
            <v>107.75681440000005</v>
          </cell>
          <cell r="AN14">
            <v>0.17932266249141118</v>
          </cell>
          <cell r="AP14">
            <v>-645.52000000000044</v>
          </cell>
          <cell r="AQ14">
            <v>-0.13296202615079145</v>
          </cell>
          <cell r="AR14">
            <v>-7.083395199999984</v>
          </cell>
          <cell r="AS14">
            <v>-3.5363330676084243E-2</v>
          </cell>
          <cell r="AU14">
            <v>211.63000000000011</v>
          </cell>
          <cell r="AV14">
            <v>5.6925286737965645E-2</v>
          </cell>
          <cell r="AW14">
            <v>46.273604800000015</v>
          </cell>
          <cell r="AX14">
            <v>0.23101757588180921</v>
          </cell>
          <cell r="AZ14">
            <v>211.63000000000011</v>
          </cell>
          <cell r="BA14">
            <v>5.6925286737965645E-2</v>
          </cell>
          <cell r="BB14">
            <v>46.273604800000015</v>
          </cell>
          <cell r="BC14">
            <v>0.23101757588180921</v>
          </cell>
          <cell r="BE14">
            <v>211.63000000000011</v>
          </cell>
          <cell r="BF14">
            <v>5.6925286737965645E-2</v>
          </cell>
          <cell r="BG14">
            <v>46.273604800000015</v>
          </cell>
          <cell r="BH14">
            <v>0.23101757588180921</v>
          </cell>
          <cell r="BJ14">
            <v>211.63000000000011</v>
          </cell>
          <cell r="BK14">
            <v>5.6925286737965645E-2</v>
          </cell>
          <cell r="BL14">
            <v>46.273604800000015</v>
          </cell>
          <cell r="BM14">
            <v>0.23101757588180921</v>
          </cell>
          <cell r="BO14">
            <v>211.63000000000011</v>
          </cell>
          <cell r="BP14">
            <v>5.6925286737965645E-2</v>
          </cell>
          <cell r="BQ14">
            <v>46.273604800000015</v>
          </cell>
          <cell r="BR14">
            <v>0.23101757588180921</v>
          </cell>
          <cell r="BT14">
            <v>4.9830000000038126</v>
          </cell>
          <cell r="BU14">
            <v>1.8821906538653326E-4</v>
          </cell>
          <cell r="BV14">
            <v>206.59962880000012</v>
          </cell>
          <cell r="BW14">
            <v>0.17190558069315587</v>
          </cell>
        </row>
        <row r="15">
          <cell r="A15" t="str">
            <v>QUERETARO</v>
          </cell>
          <cell r="B15">
            <v>-339.95000000000027</v>
          </cell>
          <cell r="C15">
            <v>-7.7587407081120496E-2</v>
          </cell>
          <cell r="D15">
            <v>10.508922175000038</v>
          </cell>
          <cell r="E15">
            <v>5.1749969949222825E-2</v>
          </cell>
          <cell r="G15">
            <v>443.59000000000015</v>
          </cell>
          <cell r="H15">
            <v>0.10191239380057256</v>
          </cell>
          <cell r="I15">
            <v>17.218922175000017</v>
          </cell>
          <cell r="J15">
            <v>8.4792587696012139E-2</v>
          </cell>
          <cell r="L15">
            <v>1040.6949999999997</v>
          </cell>
          <cell r="M15">
            <v>0.19974836997099821</v>
          </cell>
          <cell r="N15">
            <v>14.407922175000039</v>
          </cell>
          <cell r="O15">
            <v>7.0950143808348298E-2</v>
          </cell>
          <cell r="Q15">
            <v>1144.3349999999991</v>
          </cell>
          <cell r="R15">
            <v>8.206530313678799E-2</v>
          </cell>
          <cell r="S15">
            <v>42.135766525000122</v>
          </cell>
          <cell r="T15">
            <v>6.9164233817861132E-2</v>
          </cell>
          <cell r="V15">
            <v>673.06</v>
          </cell>
          <cell r="W15">
            <v>0.19281795654104533</v>
          </cell>
          <cell r="X15">
            <v>7.3259221750000165</v>
          </cell>
          <cell r="Y15">
            <v>3.6075655152198766E-2</v>
          </cell>
          <cell r="AA15">
            <v>393.5600000000004</v>
          </cell>
          <cell r="AB15">
            <v>0.10342661771623653</v>
          </cell>
          <cell r="AC15">
            <v>9.5389221750000388</v>
          </cell>
          <cell r="AD15">
            <v>4.6973317309224952E-2</v>
          </cell>
          <cell r="AF15">
            <v>327.61999999999989</v>
          </cell>
          <cell r="AG15">
            <v>6.1903043380500955E-2</v>
          </cell>
          <cell r="AH15">
            <v>-7.9910778249999623</v>
          </cell>
          <cell r="AI15">
            <v>-3.9351137102283038E-2</v>
          </cell>
          <cell r="AK15">
            <v>1394.2399999999998</v>
          </cell>
          <cell r="AL15">
            <v>0.11075654991567585</v>
          </cell>
          <cell r="AM15">
            <v>8.8737665250000646</v>
          </cell>
          <cell r="AN15">
            <v>1.4565945119713514E-2</v>
          </cell>
          <cell r="AP15">
            <v>428.34000000000015</v>
          </cell>
          <cell r="AQ15">
            <v>0.10093716935736625</v>
          </cell>
          <cell r="AR15">
            <v>-56.071077824999975</v>
          </cell>
          <cell r="AS15">
            <v>-0.27611552775289938</v>
          </cell>
          <cell r="AU15">
            <v>393.5600000000004</v>
          </cell>
          <cell r="AV15">
            <v>0.10342661771623653</v>
          </cell>
          <cell r="AW15">
            <v>9.5389221750000388</v>
          </cell>
          <cell r="AX15">
            <v>4.6973317309224952E-2</v>
          </cell>
          <cell r="AZ15">
            <v>393.5600000000004</v>
          </cell>
          <cell r="BA15">
            <v>0.10342661771623653</v>
          </cell>
          <cell r="BB15">
            <v>9.5389221750000388</v>
          </cell>
          <cell r="BC15">
            <v>4.6973317309224952E-2</v>
          </cell>
          <cell r="BE15">
            <v>393.5600000000004</v>
          </cell>
          <cell r="BF15">
            <v>0.10342661771623653</v>
          </cell>
          <cell r="BG15">
            <v>9.5389221750000388</v>
          </cell>
          <cell r="BH15">
            <v>4.6973317309224952E-2</v>
          </cell>
          <cell r="BJ15">
            <v>393.5600000000004</v>
          </cell>
          <cell r="BK15">
            <v>0.10342661771623653</v>
          </cell>
          <cell r="BL15">
            <v>9.5389221750000388</v>
          </cell>
          <cell r="BM15">
            <v>4.6973317309224952E-2</v>
          </cell>
          <cell r="BO15">
            <v>393.5600000000004</v>
          </cell>
          <cell r="BP15">
            <v>0.10342661771623653</v>
          </cell>
          <cell r="BQ15">
            <v>9.5389221750000388</v>
          </cell>
          <cell r="BR15">
            <v>4.6973317309224952E-2</v>
          </cell>
          <cell r="BT15">
            <v>2538.5750000000007</v>
          </cell>
          <cell r="BU15">
            <v>9.5677833964571066E-2</v>
          </cell>
          <cell r="BV15">
            <v>51.0095330500003</v>
          </cell>
          <cell r="BW15">
            <v>4.186508946878742E-2</v>
          </cell>
        </row>
        <row r="16">
          <cell r="A16" t="str">
            <v>PUEBLA</v>
          </cell>
          <cell r="B16">
            <v>-241.40999999999985</v>
          </cell>
          <cell r="C16">
            <v>-5.4028588757416285E-2</v>
          </cell>
          <cell r="D16">
            <v>23.010483730000033</v>
          </cell>
          <cell r="E16">
            <v>0.1148631722296328</v>
          </cell>
          <cell r="G16">
            <v>1035.8400000000006</v>
          </cell>
          <cell r="H16">
            <v>0.26706819025617773</v>
          </cell>
          <cell r="I16">
            <v>16.640483730000028</v>
          </cell>
          <cell r="J16">
            <v>8.3065561380242778E-2</v>
          </cell>
          <cell r="L16">
            <v>879.74099999999999</v>
          </cell>
          <cell r="M16">
            <v>0.15958325623918415</v>
          </cell>
          <cell r="N16">
            <v>19.961483730000026</v>
          </cell>
          <cell r="O16">
            <v>9.9643248292460074E-2</v>
          </cell>
          <cell r="Q16">
            <v>1674.1710000000003</v>
          </cell>
          <cell r="R16">
            <v>0.12079600331613936</v>
          </cell>
          <cell r="S16">
            <v>59.612451190000115</v>
          </cell>
          <cell r="T16">
            <v>9.919066063411193E-2</v>
          </cell>
          <cell r="V16">
            <v>185.87000000000035</v>
          </cell>
          <cell r="W16">
            <v>5.2535479184508821E-2</v>
          </cell>
          <cell r="X16">
            <v>49.437483730000025</v>
          </cell>
          <cell r="Y16">
            <v>0.24678082716163108</v>
          </cell>
          <cell r="AA16">
            <v>429.625</v>
          </cell>
          <cell r="AB16">
            <v>0.11558629187606943</v>
          </cell>
          <cell r="AC16">
            <v>6.8704837300000179</v>
          </cell>
          <cell r="AD16">
            <v>3.4295913342795289E-2</v>
          </cell>
          <cell r="AF16">
            <v>528.73000000000047</v>
          </cell>
          <cell r="AG16">
            <v>0.10179983133801335</v>
          </cell>
          <cell r="AH16">
            <v>-0.80951626999996051</v>
          </cell>
          <cell r="AI16">
            <v>-4.0409235996402611E-3</v>
          </cell>
          <cell r="AK16">
            <v>1144.2250000000022</v>
          </cell>
          <cell r="AL16">
            <v>9.191499855808602E-2</v>
          </cell>
          <cell r="AM16">
            <v>55.498451190000196</v>
          </cell>
          <cell r="AN16">
            <v>9.234527230159556E-2</v>
          </cell>
          <cell r="AP16">
            <v>144.0600000000004</v>
          </cell>
          <cell r="AQ16">
            <v>3.3686425815503428E-2</v>
          </cell>
          <cell r="AR16">
            <v>-11.839516269999962</v>
          </cell>
          <cell r="AS16">
            <v>-5.9100208947956062E-2</v>
          </cell>
          <cell r="AU16">
            <v>429.625</v>
          </cell>
          <cell r="AV16">
            <v>0.11558629187606943</v>
          </cell>
          <cell r="AW16">
            <v>6.8704837300000179</v>
          </cell>
          <cell r="AX16">
            <v>3.4295913342795289E-2</v>
          </cell>
          <cell r="AZ16">
            <v>429.625</v>
          </cell>
          <cell r="BA16">
            <v>0.11558629187606943</v>
          </cell>
          <cell r="BB16">
            <v>6.8704837300000179</v>
          </cell>
          <cell r="BC16">
            <v>3.4295913342795289E-2</v>
          </cell>
          <cell r="BE16">
            <v>429.625</v>
          </cell>
          <cell r="BF16">
            <v>0.11558629187606943</v>
          </cell>
          <cell r="BG16">
            <v>6.8704837300000179</v>
          </cell>
          <cell r="BH16">
            <v>3.4295913342795289E-2</v>
          </cell>
          <cell r="BJ16">
            <v>429.625</v>
          </cell>
          <cell r="BK16">
            <v>0.11558629187606943</v>
          </cell>
          <cell r="BL16">
            <v>6.8704837300000179</v>
          </cell>
          <cell r="BM16">
            <v>3.4295913342795289E-2</v>
          </cell>
          <cell r="BO16">
            <v>429.625</v>
          </cell>
          <cell r="BP16">
            <v>0.11558629187606943</v>
          </cell>
          <cell r="BQ16">
            <v>6.8704837300000179</v>
          </cell>
          <cell r="BR16">
            <v>3.4295913342795289E-2</v>
          </cell>
          <cell r="BT16">
            <v>2818.3960000000006</v>
          </cell>
          <cell r="BU16">
            <v>0.10712986283374552</v>
          </cell>
          <cell r="BV16">
            <v>115.11090238000043</v>
          </cell>
          <cell r="BW16">
            <v>9.5767966467853849E-2</v>
          </cell>
        </row>
        <row r="17">
          <cell r="A17" t="str">
            <v>EJERCITO</v>
          </cell>
          <cell r="B17">
            <v>-663.13000000000056</v>
          </cell>
          <cell r="C17">
            <v>-0.15134736654714939</v>
          </cell>
          <cell r="D17">
            <v>7.9950808965999727</v>
          </cell>
          <cell r="E17">
            <v>4.0252154325298418E-2</v>
          </cell>
          <cell r="G17">
            <v>-134.26999999999953</v>
          </cell>
          <cell r="H17">
            <v>-3.0847803412166246E-2</v>
          </cell>
          <cell r="I17">
            <v>12.505080896599964</v>
          </cell>
          <cell r="J17">
            <v>6.2958268041333101E-2</v>
          </cell>
          <cell r="L17">
            <v>765.12100000000009</v>
          </cell>
          <cell r="M17">
            <v>0.14685539238737591</v>
          </cell>
          <cell r="N17">
            <v>2.8060808965999797</v>
          </cell>
          <cell r="O17">
            <v>1.4127537014321914E-2</v>
          </cell>
          <cell r="Q17">
            <v>-32.279000000000451</v>
          </cell>
          <cell r="R17">
            <v>-2.314869264640528E-3</v>
          </cell>
          <cell r="S17">
            <v>23.306242689800001</v>
          </cell>
          <cell r="T17">
            <v>3.9112653126984628E-2</v>
          </cell>
          <cell r="V17">
            <v>703.16999999999962</v>
          </cell>
          <cell r="W17">
            <v>0.20144385716127358</v>
          </cell>
          <cell r="X17">
            <v>-8.6399191034000182</v>
          </cell>
          <cell r="Y17">
            <v>-4.3498666443268656E-2</v>
          </cell>
          <cell r="AA17">
            <v>-33.789999999999964</v>
          </cell>
          <cell r="AB17">
            <v>-8.8799537475034076E-3</v>
          </cell>
          <cell r="AC17">
            <v>-4.4919103400019367E-2</v>
          </cell>
          <cell r="AD17">
            <v>-2.2615039242198713E-4</v>
          </cell>
          <cell r="AF17">
            <v>288.65999999999985</v>
          </cell>
          <cell r="AG17">
            <v>5.4541641237456202E-2</v>
          </cell>
          <cell r="AH17">
            <v>1.1150808965999772</v>
          </cell>
          <cell r="AI17">
            <v>5.614003024562538E-3</v>
          </cell>
          <cell r="AK17">
            <v>958.04000000000087</v>
          </cell>
          <cell r="AL17">
            <v>7.6105469196842856E-2</v>
          </cell>
          <cell r="AM17">
            <v>-7.5697573101999751</v>
          </cell>
          <cell r="AN17">
            <v>-1.2703604603709227E-2</v>
          </cell>
          <cell r="AP17">
            <v>184.39999999999964</v>
          </cell>
          <cell r="AQ17">
            <v>4.3453364218840856E-2</v>
          </cell>
          <cell r="AR17">
            <v>-1.7649191034000182</v>
          </cell>
          <cell r="AS17">
            <v>-8.8856882176059585E-3</v>
          </cell>
          <cell r="AU17">
            <v>-33.789999999999964</v>
          </cell>
          <cell r="AV17">
            <v>-8.8799537475034076E-3</v>
          </cell>
          <cell r="AW17">
            <v>-4.4919103400019367E-2</v>
          </cell>
          <cell r="AX17">
            <v>-2.2615039242198713E-4</v>
          </cell>
          <cell r="AZ17">
            <v>-33.789999999999964</v>
          </cell>
          <cell r="BA17">
            <v>-8.8799537475034076E-3</v>
          </cell>
          <cell r="BB17">
            <v>-4.4919103400019367E-2</v>
          </cell>
          <cell r="BC17">
            <v>-2.2615039242198713E-4</v>
          </cell>
          <cell r="BE17">
            <v>-33.789999999999964</v>
          </cell>
          <cell r="BF17">
            <v>-8.8799537475034076E-3</v>
          </cell>
          <cell r="BG17">
            <v>-4.4919103400019367E-2</v>
          </cell>
          <cell r="BH17">
            <v>-2.2615039242198713E-4</v>
          </cell>
          <cell r="BJ17">
            <v>-33.789999999999964</v>
          </cell>
          <cell r="BK17">
            <v>-8.8799537475034076E-3</v>
          </cell>
          <cell r="BL17">
            <v>-4.4919103400019367E-2</v>
          </cell>
          <cell r="BM17">
            <v>-2.2615039242198713E-4</v>
          </cell>
          <cell r="BO17">
            <v>-33.789999999999964</v>
          </cell>
          <cell r="BP17">
            <v>-8.8799537475034076E-3</v>
          </cell>
          <cell r="BQ17">
            <v>-4.4919103400019367E-2</v>
          </cell>
          <cell r="BR17">
            <v>-2.2615039242198713E-4</v>
          </cell>
          <cell r="BT17">
            <v>925.76100000000224</v>
          </cell>
          <cell r="BU17">
            <v>3.4891559490014601E-2</v>
          </cell>
          <cell r="BV17">
            <v>15.736485379600026</v>
          </cell>
          <cell r="BW17">
            <v>1.32045242616377E-2</v>
          </cell>
        </row>
        <row r="18">
          <cell r="A18" t="str">
            <v>ROSARIO</v>
          </cell>
          <cell r="B18">
            <v>-1645.32</v>
          </cell>
          <cell r="C18">
            <v>-0.53321148012755704</v>
          </cell>
          <cell r="D18">
            <v>24.729284504799978</v>
          </cell>
          <cell r="E18">
            <v>0.14378267125407784</v>
          </cell>
          <cell r="G18">
            <v>-1797.4900000000002</v>
          </cell>
          <cell r="H18">
            <v>-0.53428033005183817</v>
          </cell>
          <cell r="I18">
            <v>14.819284504799981</v>
          </cell>
          <cell r="J18">
            <v>8.6163281908165343E-2</v>
          </cell>
          <cell r="L18">
            <v>-1525.3870000000002</v>
          </cell>
          <cell r="M18">
            <v>-0.40085537916553893</v>
          </cell>
          <cell r="N18">
            <v>-2.5747154952000244</v>
          </cell>
          <cell r="O18">
            <v>-1.4970084215225447E-2</v>
          </cell>
          <cell r="Q18">
            <v>-4968.1970000000001</v>
          </cell>
          <cell r="R18">
            <v>-0.48445023222070865</v>
          </cell>
          <cell r="S18">
            <v>36.973853514399821</v>
          </cell>
          <cell r="T18">
            <v>7.1658622982339021E-2</v>
          </cell>
          <cell r="V18">
            <v>-1033.67</v>
          </cell>
          <cell r="W18">
            <v>-0.42180798752943194</v>
          </cell>
          <cell r="X18">
            <v>-6.8715495200024179E-2</v>
          </cell>
          <cell r="Y18">
            <v>-3.995302595385849E-4</v>
          </cell>
          <cell r="AA18">
            <v>-1134.2900000000002</v>
          </cell>
          <cell r="AB18">
            <v>-0.45316314096801907</v>
          </cell>
          <cell r="AC18">
            <v>-20.060715495200014</v>
          </cell>
          <cell r="AD18">
            <v>-0.1166383629339566</v>
          </cell>
          <cell r="AF18">
            <v>-1306.2779999999998</v>
          </cell>
          <cell r="AG18">
            <v>-0.38696507391059626</v>
          </cell>
          <cell r="AH18">
            <v>-19.557715495200028</v>
          </cell>
          <cell r="AI18">
            <v>-0.11371378646160614</v>
          </cell>
          <cell r="AK18">
            <v>-3474.2379999999994</v>
          </cell>
          <cell r="AL18">
            <v>-0.41710943990625882</v>
          </cell>
          <cell r="AM18">
            <v>-39.687146485600124</v>
          </cell>
          <cell r="AN18">
            <v>-7.6917226551700552E-2</v>
          </cell>
          <cell r="AP18">
            <v>-1192.5999999999999</v>
          </cell>
          <cell r="AQ18">
            <v>-0.4420622653189068</v>
          </cell>
          <cell r="AR18">
            <v>-8.4107154952000087</v>
          </cell>
          <cell r="AS18">
            <v>-4.8902148415300578E-2</v>
          </cell>
          <cell r="AU18">
            <v>-1134.2900000000002</v>
          </cell>
          <cell r="AV18">
            <v>-0.45316314096801907</v>
          </cell>
          <cell r="AW18">
            <v>-20.060715495200014</v>
          </cell>
          <cell r="AX18">
            <v>-0.1166383629339566</v>
          </cell>
          <cell r="AZ18">
            <v>-1134.2900000000002</v>
          </cell>
          <cell r="BA18">
            <v>-0.45316314096801907</v>
          </cell>
          <cell r="BB18">
            <v>-20.060715495200014</v>
          </cell>
          <cell r="BC18">
            <v>-0.1166383629339566</v>
          </cell>
          <cell r="BE18">
            <v>-1134.2900000000002</v>
          </cell>
          <cell r="BF18">
            <v>-0.45316314096801907</v>
          </cell>
          <cell r="BG18">
            <v>-20.060715495200014</v>
          </cell>
          <cell r="BH18">
            <v>-0.1166383629339566</v>
          </cell>
          <cell r="BJ18">
            <v>-1134.2900000000002</v>
          </cell>
          <cell r="BK18">
            <v>-0.45316314096801907</v>
          </cell>
          <cell r="BL18">
            <v>-20.060715495200014</v>
          </cell>
          <cell r="BM18">
            <v>-0.1166383629339566</v>
          </cell>
          <cell r="BO18">
            <v>-1134.2900000000002</v>
          </cell>
          <cell r="BP18">
            <v>-0.45316314096801907</v>
          </cell>
          <cell r="BQ18">
            <v>-20.060715495200014</v>
          </cell>
          <cell r="BR18">
            <v>-0.1166383629339566</v>
          </cell>
          <cell r="BT18">
            <v>-8442.4350000000013</v>
          </cell>
          <cell r="BU18">
            <v>-0.45426924908459404</v>
          </cell>
          <cell r="BV18">
            <v>-2.713292971200417</v>
          </cell>
          <cell r="BW18">
            <v>-2.6293017846808716E-3</v>
          </cell>
        </row>
        <row r="19">
          <cell r="A19" t="str">
            <v>LA VIGA</v>
          </cell>
          <cell r="B19">
            <v>-1593.4299999999998</v>
          </cell>
          <cell r="C19">
            <v>-0.5163950895750693</v>
          </cell>
          <cell r="D19">
            <v>43.586228062857145</v>
          </cell>
          <cell r="E19">
            <v>0.26284668086900675</v>
          </cell>
          <cell r="G19">
            <v>-1281.6100000000001</v>
          </cell>
          <cell r="H19">
            <v>-0.38094176534931279</v>
          </cell>
          <cell r="I19">
            <v>29.306228062857144</v>
          </cell>
          <cell r="J19">
            <v>0.17673116297201322</v>
          </cell>
          <cell r="L19">
            <v>-990.48699999999963</v>
          </cell>
          <cell r="M19">
            <v>-0.2602893835751432</v>
          </cell>
          <cell r="N19">
            <v>-24.418714921428574</v>
          </cell>
          <cell r="O19">
            <v>-0.11780561803013252</v>
          </cell>
          <cell r="Q19">
            <v>-3865.527</v>
          </cell>
          <cell r="R19">
            <v>-0.37692858250295214</v>
          </cell>
          <cell r="S19">
            <v>48.473741204285716</v>
          </cell>
          <cell r="T19">
            <v>8.9944868093339791E-2</v>
          </cell>
          <cell r="V19">
            <v>-387.16000000000031</v>
          </cell>
          <cell r="W19">
            <v>-0.15798773346609168</v>
          </cell>
          <cell r="X19">
            <v>14.931228062857144</v>
          </cell>
          <cell r="Y19">
            <v>9.0042747722063485E-2</v>
          </cell>
          <cell r="AA19">
            <v>-533.51000000000022</v>
          </cell>
          <cell r="AB19">
            <v>-0.21314396436347663</v>
          </cell>
          <cell r="AC19">
            <v>6.6962280628571591</v>
          </cell>
          <cell r="AD19">
            <v>4.0381592968440197E-2</v>
          </cell>
          <cell r="AF19">
            <v>-556.12999999999965</v>
          </cell>
          <cell r="AG19">
            <v>-0.1647450899072784</v>
          </cell>
          <cell r="AH19">
            <v>-34.799714921428574</v>
          </cell>
          <cell r="AI19">
            <v>-0.16788770157571739</v>
          </cell>
          <cell r="AK19">
            <v>-1476.7999999999993</v>
          </cell>
          <cell r="AL19">
            <v>-0.17730138834862863</v>
          </cell>
          <cell r="AM19">
            <v>-13.172258795714242</v>
          </cell>
          <cell r="AN19">
            <v>-2.4441626547428579E-2</v>
          </cell>
          <cell r="AP19">
            <v>-208.50999999999976</v>
          </cell>
          <cell r="AQ19">
            <v>-7.7288615580785813E-2</v>
          </cell>
          <cell r="AR19">
            <v>6.416228062857158</v>
          </cell>
          <cell r="AS19">
            <v>3.8693053401832475E-2</v>
          </cell>
          <cell r="AU19">
            <v>-533.51000000000022</v>
          </cell>
          <cell r="AV19">
            <v>-0.21314396436347663</v>
          </cell>
          <cell r="AW19">
            <v>6.6962280628571591</v>
          </cell>
          <cell r="AX19">
            <v>4.0381592968440197E-2</v>
          </cell>
          <cell r="AZ19">
            <v>-533.51000000000022</v>
          </cell>
          <cell r="BA19">
            <v>-0.21314396436347663</v>
          </cell>
          <cell r="BB19">
            <v>6.6962280628571591</v>
          </cell>
          <cell r="BC19">
            <v>4.0381592968440197E-2</v>
          </cell>
          <cell r="BE19">
            <v>-533.51000000000022</v>
          </cell>
          <cell r="BF19">
            <v>-0.21314396436347663</v>
          </cell>
          <cell r="BG19">
            <v>6.6962280628571591</v>
          </cell>
          <cell r="BH19">
            <v>4.0381592968440197E-2</v>
          </cell>
          <cell r="BJ19">
            <v>-533.51000000000022</v>
          </cell>
          <cell r="BK19">
            <v>-0.21314396436347663</v>
          </cell>
          <cell r="BL19">
            <v>6.6962280628571591</v>
          </cell>
          <cell r="BM19">
            <v>4.0381592968440197E-2</v>
          </cell>
          <cell r="BO19">
            <v>-533.51000000000022</v>
          </cell>
          <cell r="BP19">
            <v>-0.21314396436347663</v>
          </cell>
          <cell r="BQ19">
            <v>6.6962280628571591</v>
          </cell>
          <cell r="BR19">
            <v>4.0381592968440197E-2</v>
          </cell>
          <cell r="BT19">
            <v>-5342.3270000000011</v>
          </cell>
          <cell r="BU19">
            <v>-0.2874591127624142</v>
          </cell>
          <cell r="BV19">
            <v>35.301482408571474</v>
          </cell>
          <cell r="BW19">
            <v>3.2751620772955604E-2</v>
          </cell>
        </row>
        <row r="20">
          <cell r="A20" t="str">
            <v>GUSTAVO BAZ</v>
          </cell>
          <cell r="B20">
            <v>-2452.3700000000003</v>
          </cell>
          <cell r="C20">
            <v>-0.62377305411915529</v>
          </cell>
          <cell r="D20">
            <v>15.637430857142817</v>
          </cell>
          <cell r="E20">
            <v>8.5994335269525976E-2</v>
          </cell>
          <cell r="G20">
            <v>-2023.3399999999997</v>
          </cell>
          <cell r="H20">
            <v>-0.51845151768281117</v>
          </cell>
          <cell r="I20">
            <v>-0.24256914285717812</v>
          </cell>
          <cell r="J20">
            <v>-1.3339513624371069E-3</v>
          </cell>
          <cell r="L20">
            <v>-2228.9780000000001</v>
          </cell>
          <cell r="M20">
            <v>-0.47324072245824339</v>
          </cell>
          <cell r="N20">
            <v>-57.707211428571469</v>
          </cell>
          <cell r="O20">
            <v>-0.2538776776002814</v>
          </cell>
          <cell r="Q20">
            <v>-6704.688000000001</v>
          </cell>
          <cell r="R20">
            <v>-0.53448510068398147</v>
          </cell>
          <cell r="S20">
            <v>-42.312349714285915</v>
          </cell>
          <cell r="T20">
            <v>-7.1595911721004116E-2</v>
          </cell>
          <cell r="V20">
            <v>-1076.21</v>
          </cell>
          <cell r="W20">
            <v>-0.38135346978115436</v>
          </cell>
          <cell r="X20">
            <v>-35.273569142857184</v>
          </cell>
          <cell r="Y20">
            <v>-0.19397861187908069</v>
          </cell>
          <cell r="AA20">
            <v>-1612.6429999999998</v>
          </cell>
          <cell r="AB20">
            <v>-0.4747619776609337</v>
          </cell>
          <cell r="AC20">
            <v>-31.318569142857172</v>
          </cell>
          <cell r="AD20">
            <v>-0.17222902915682531</v>
          </cell>
          <cell r="AF20">
            <v>-846.80500000000029</v>
          </cell>
          <cell r="AG20">
            <v>-0.24845377460904269</v>
          </cell>
          <cell r="AH20">
            <v>-74.74321142857147</v>
          </cell>
          <cell r="AI20">
            <v>-0.32882602475706346</v>
          </cell>
          <cell r="AK20">
            <v>-3535.6579999999994</v>
          </cell>
          <cell r="AL20">
            <v>-0.36726019827321149</v>
          </cell>
          <cell r="AM20">
            <v>-141.33534971428583</v>
          </cell>
          <cell r="AN20">
            <v>-0.23915082214838007</v>
          </cell>
          <cell r="AP20">
            <v>-1886.74</v>
          </cell>
          <cell r="AQ20">
            <v>-0.49144988578141402</v>
          </cell>
          <cell r="AR20">
            <v>-29.082569142857182</v>
          </cell>
          <cell r="AS20">
            <v>-0.15993267846985626</v>
          </cell>
          <cell r="AU20">
            <v>-1612.6429999999998</v>
          </cell>
          <cell r="AV20">
            <v>-0.4747619776609337</v>
          </cell>
          <cell r="AW20">
            <v>-31.318569142857172</v>
          </cell>
          <cell r="AX20">
            <v>-0.17222902915682531</v>
          </cell>
          <cell r="AZ20">
            <v>-1612.6429999999998</v>
          </cell>
          <cell r="BA20">
            <v>-0.4747619776609337</v>
          </cell>
          <cell r="BB20">
            <v>-31.318569142857172</v>
          </cell>
          <cell r="BC20">
            <v>-0.17222902915682531</v>
          </cell>
          <cell r="BE20">
            <v>-1612.6429999999998</v>
          </cell>
          <cell r="BF20">
            <v>-0.4747619776609337</v>
          </cell>
          <cell r="BG20">
            <v>-31.318569142857172</v>
          </cell>
          <cell r="BH20">
            <v>-0.17222902915682531</v>
          </cell>
          <cell r="BJ20">
            <v>-1612.6429999999998</v>
          </cell>
          <cell r="BK20">
            <v>-0.4747619776609337</v>
          </cell>
          <cell r="BL20">
            <v>-31.318569142857172</v>
          </cell>
          <cell r="BM20">
            <v>-0.17222902915682531</v>
          </cell>
          <cell r="BO20">
            <v>-1612.6429999999998</v>
          </cell>
          <cell r="BP20">
            <v>-0.4747619776609337</v>
          </cell>
          <cell r="BQ20">
            <v>-31.318569142857172</v>
          </cell>
          <cell r="BR20">
            <v>-0.17222902915682531</v>
          </cell>
          <cell r="BT20">
            <v>-10240.346000000001</v>
          </cell>
          <cell r="BU20">
            <v>-0.46187353752505494</v>
          </cell>
          <cell r="BV20">
            <v>-183.64769942857174</v>
          </cell>
          <cell r="BW20">
            <v>-0.15537336693469209</v>
          </cell>
        </row>
        <row r="21">
          <cell r="A21" t="str">
            <v>SANTA FE</v>
          </cell>
          <cell r="B21">
            <v>0</v>
          </cell>
          <cell r="C21">
            <v>0</v>
          </cell>
          <cell r="D21">
            <v>0</v>
          </cell>
          <cell r="E21">
            <v>0</v>
          </cell>
          <cell r="G21">
            <v>0</v>
          </cell>
          <cell r="H21">
            <v>0</v>
          </cell>
          <cell r="I21">
            <v>0</v>
          </cell>
          <cell r="J21">
            <v>0</v>
          </cell>
          <cell r="L21">
            <v>0</v>
          </cell>
          <cell r="M21">
            <v>0</v>
          </cell>
          <cell r="N21">
            <v>0</v>
          </cell>
          <cell r="O21">
            <v>0</v>
          </cell>
          <cell r="Q21">
            <v>0</v>
          </cell>
          <cell r="R21">
            <v>0</v>
          </cell>
          <cell r="S21">
            <v>0</v>
          </cell>
          <cell r="T21">
            <v>0</v>
          </cell>
          <cell r="V21">
            <v>0</v>
          </cell>
          <cell r="W21">
            <v>0</v>
          </cell>
          <cell r="X21">
            <v>0</v>
          </cell>
          <cell r="Y21">
            <v>0</v>
          </cell>
          <cell r="AA21">
            <v>0</v>
          </cell>
          <cell r="AB21">
            <v>0</v>
          </cell>
          <cell r="AC21">
            <v>0</v>
          </cell>
          <cell r="AD21">
            <v>0</v>
          </cell>
          <cell r="AF21">
            <v>0</v>
          </cell>
          <cell r="AG21">
            <v>0</v>
          </cell>
          <cell r="AH21">
            <v>0</v>
          </cell>
          <cell r="AI21">
            <v>0</v>
          </cell>
          <cell r="AK21">
            <v>0</v>
          </cell>
          <cell r="AL21">
            <v>0</v>
          </cell>
          <cell r="AM21">
            <v>0</v>
          </cell>
          <cell r="AN21">
            <v>0</v>
          </cell>
          <cell r="AP21">
            <v>0</v>
          </cell>
          <cell r="AQ21">
            <v>0</v>
          </cell>
          <cell r="AR21">
            <v>-52.25</v>
          </cell>
          <cell r="AS21">
            <v>-1</v>
          </cell>
          <cell r="AU21">
            <v>0</v>
          </cell>
          <cell r="AV21">
            <v>0</v>
          </cell>
          <cell r="AW21">
            <v>0</v>
          </cell>
          <cell r="AX21">
            <v>0</v>
          </cell>
          <cell r="AZ21">
            <v>0</v>
          </cell>
          <cell r="BA21">
            <v>0</v>
          </cell>
          <cell r="BB21">
            <v>0</v>
          </cell>
          <cell r="BC21">
            <v>0</v>
          </cell>
          <cell r="BE21">
            <v>0</v>
          </cell>
          <cell r="BF21">
            <v>0</v>
          </cell>
          <cell r="BG21">
            <v>0</v>
          </cell>
          <cell r="BH21">
            <v>0</v>
          </cell>
          <cell r="BJ21">
            <v>0</v>
          </cell>
          <cell r="BK21">
            <v>0</v>
          </cell>
          <cell r="BL21">
            <v>0</v>
          </cell>
          <cell r="BM21">
            <v>0</v>
          </cell>
          <cell r="BO21">
            <v>0</v>
          </cell>
          <cell r="BP21">
            <v>0</v>
          </cell>
          <cell r="BQ21">
            <v>0</v>
          </cell>
          <cell r="BR21">
            <v>0</v>
          </cell>
          <cell r="BT21">
            <v>0</v>
          </cell>
          <cell r="BU21">
            <v>0</v>
          </cell>
          <cell r="BV21">
            <v>0</v>
          </cell>
          <cell r="BW21">
            <v>0</v>
          </cell>
        </row>
        <row r="22">
          <cell r="A22" t="str">
            <v>HAMBURGO</v>
          </cell>
          <cell r="B22">
            <v>0</v>
          </cell>
          <cell r="C22">
            <v>0</v>
          </cell>
          <cell r="D22">
            <v>28.44</v>
          </cell>
          <cell r="E22">
            <v>0</v>
          </cell>
          <cell r="G22">
            <v>178.64000000000001</v>
          </cell>
          <cell r="H22">
            <v>0</v>
          </cell>
          <cell r="I22">
            <v>91.11</v>
          </cell>
          <cell r="J22">
            <v>0</v>
          </cell>
          <cell r="L22">
            <v>343.54480000000001</v>
          </cell>
          <cell r="M22">
            <v>0</v>
          </cell>
          <cell r="N22">
            <v>99.253</v>
          </cell>
          <cell r="O22">
            <v>0</v>
          </cell>
          <cell r="Q22">
            <v>522.1848</v>
          </cell>
          <cell r="R22">
            <v>0</v>
          </cell>
          <cell r="S22">
            <v>218.803</v>
          </cell>
          <cell r="T22">
            <v>0</v>
          </cell>
          <cell r="V22">
            <v>286.89</v>
          </cell>
          <cell r="W22">
            <v>0</v>
          </cell>
          <cell r="X22">
            <v>87.837999999999994</v>
          </cell>
          <cell r="Y22">
            <v>0</v>
          </cell>
          <cell r="AA22">
            <v>333.452</v>
          </cell>
          <cell r="AB22">
            <v>0</v>
          </cell>
          <cell r="AC22">
            <v>45.38</v>
          </cell>
          <cell r="AD22">
            <v>0</v>
          </cell>
          <cell r="AF22">
            <v>474.09699999999998</v>
          </cell>
          <cell r="AG22">
            <v>0</v>
          </cell>
          <cell r="AH22">
            <v>44.57</v>
          </cell>
          <cell r="AI22">
            <v>0</v>
          </cell>
          <cell r="AK22">
            <v>1094.4389999999999</v>
          </cell>
          <cell r="AL22">
            <v>0</v>
          </cell>
          <cell r="AM22">
            <v>177.78800000000001</v>
          </cell>
          <cell r="AN22">
            <v>0</v>
          </cell>
          <cell r="AP22">
            <v>334.24</v>
          </cell>
          <cell r="AQ22">
            <v>0</v>
          </cell>
          <cell r="AR22">
            <v>46.43</v>
          </cell>
          <cell r="AS22">
            <v>0</v>
          </cell>
          <cell r="AU22">
            <v>333.452</v>
          </cell>
          <cell r="AV22">
            <v>0</v>
          </cell>
          <cell r="AW22">
            <v>45.38</v>
          </cell>
          <cell r="AX22">
            <v>0</v>
          </cell>
          <cell r="AZ22">
            <v>333.452</v>
          </cell>
          <cell r="BA22">
            <v>0</v>
          </cell>
          <cell r="BB22">
            <v>45.38</v>
          </cell>
          <cell r="BC22">
            <v>0</v>
          </cell>
          <cell r="BE22">
            <v>333.452</v>
          </cell>
          <cell r="BF22">
            <v>0</v>
          </cell>
          <cell r="BG22">
            <v>45.38</v>
          </cell>
          <cell r="BH22">
            <v>0</v>
          </cell>
          <cell r="BJ22">
            <v>333.452</v>
          </cell>
          <cell r="BK22">
            <v>0</v>
          </cell>
          <cell r="BL22">
            <v>45.38</v>
          </cell>
          <cell r="BM22">
            <v>0</v>
          </cell>
          <cell r="BO22">
            <v>333.452</v>
          </cell>
          <cell r="BP22">
            <v>0</v>
          </cell>
          <cell r="BQ22">
            <v>45.38</v>
          </cell>
          <cell r="BR22">
            <v>0</v>
          </cell>
          <cell r="BT22">
            <v>1616.6237999999998</v>
          </cell>
          <cell r="BU22">
            <v>0</v>
          </cell>
          <cell r="BV22">
            <v>396.59100000000001</v>
          </cell>
          <cell r="BW22">
            <v>0</v>
          </cell>
        </row>
        <row r="23">
          <cell r="A23" t="str">
            <v>CUERNAVACA</v>
          </cell>
          <cell r="B23">
            <v>0</v>
          </cell>
          <cell r="C23">
            <v>0</v>
          </cell>
          <cell r="D23">
            <v>0</v>
          </cell>
          <cell r="E23">
            <v>0</v>
          </cell>
          <cell r="G23">
            <v>0</v>
          </cell>
          <cell r="H23">
            <v>0</v>
          </cell>
          <cell r="I23">
            <v>-49.761904761904759</v>
          </cell>
          <cell r="J23">
            <v>-1</v>
          </cell>
          <cell r="L23">
            <v>0</v>
          </cell>
          <cell r="M23">
            <v>0</v>
          </cell>
          <cell r="N23">
            <v>-258.12619047619046</v>
          </cell>
          <cell r="O23">
            <v>-1</v>
          </cell>
          <cell r="Q23">
            <v>0</v>
          </cell>
          <cell r="R23">
            <v>0</v>
          </cell>
          <cell r="S23">
            <v>-307.88809523809522</v>
          </cell>
          <cell r="T23">
            <v>-1</v>
          </cell>
          <cell r="V23">
            <v>-1808.83</v>
          </cell>
          <cell r="W23">
            <v>-1</v>
          </cell>
          <cell r="X23">
            <v>-206.50095238095236</v>
          </cell>
          <cell r="Y23">
            <v>-1</v>
          </cell>
          <cell r="AA23">
            <v>-3717.68</v>
          </cell>
          <cell r="AB23">
            <v>-1</v>
          </cell>
          <cell r="AC23">
            <v>-206.50095238095236</v>
          </cell>
          <cell r="AD23">
            <v>-1</v>
          </cell>
          <cell r="AF23">
            <v>-5842.05</v>
          </cell>
          <cell r="AG23">
            <v>-1</v>
          </cell>
          <cell r="AH23">
            <v>-258.12619047619046</v>
          </cell>
          <cell r="AI23">
            <v>-1</v>
          </cell>
          <cell r="AK23">
            <v>-11368.56</v>
          </cell>
          <cell r="AL23">
            <v>-1</v>
          </cell>
          <cell r="AM23">
            <v>-671.12809523809517</v>
          </cell>
          <cell r="AN23">
            <v>-1</v>
          </cell>
          <cell r="AP23">
            <v>-3335</v>
          </cell>
          <cell r="AQ23">
            <v>-0.68693201947714899</v>
          </cell>
          <cell r="AR23">
            <v>-21.250952380952356</v>
          </cell>
          <cell r="AS23">
            <v>-0.10290970640052381</v>
          </cell>
          <cell r="AU23">
            <v>-3717.68</v>
          </cell>
          <cell r="AV23">
            <v>-1</v>
          </cell>
          <cell r="AW23">
            <v>-206.50095238095236</v>
          </cell>
          <cell r="AX23">
            <v>-1</v>
          </cell>
          <cell r="AZ23">
            <v>-3717.68</v>
          </cell>
          <cell r="BA23">
            <v>-1</v>
          </cell>
          <cell r="BB23">
            <v>-206.50095238095236</v>
          </cell>
          <cell r="BC23">
            <v>-1</v>
          </cell>
          <cell r="BE23">
            <v>-3717.68</v>
          </cell>
          <cell r="BF23">
            <v>-1</v>
          </cell>
          <cell r="BG23">
            <v>-206.50095238095236</v>
          </cell>
          <cell r="BH23">
            <v>-1</v>
          </cell>
          <cell r="BJ23">
            <v>-3717.68</v>
          </cell>
          <cell r="BK23">
            <v>-1</v>
          </cell>
          <cell r="BL23">
            <v>-206.50095238095236</v>
          </cell>
          <cell r="BM23">
            <v>-1</v>
          </cell>
          <cell r="BO23">
            <v>-3717.68</v>
          </cell>
          <cell r="BP23">
            <v>-1</v>
          </cell>
          <cell r="BQ23">
            <v>-206.50095238095236</v>
          </cell>
          <cell r="BR23">
            <v>-1</v>
          </cell>
          <cell r="BT23">
            <v>-11368.56</v>
          </cell>
          <cell r="BU23">
            <v>-1</v>
          </cell>
          <cell r="BV23">
            <v>-979.01619047619033</v>
          </cell>
          <cell r="BW23">
            <v>-1</v>
          </cell>
        </row>
        <row r="25">
          <cell r="A25" t="str">
            <v>URUGUAY</v>
          </cell>
          <cell r="B25">
            <v>0</v>
          </cell>
          <cell r="C25">
            <v>0</v>
          </cell>
          <cell r="D25">
            <v>0</v>
          </cell>
          <cell r="E25">
            <v>0</v>
          </cell>
          <cell r="G25">
            <v>0</v>
          </cell>
          <cell r="H25">
            <v>0</v>
          </cell>
          <cell r="I25">
            <v>0</v>
          </cell>
          <cell r="J25">
            <v>0</v>
          </cell>
          <cell r="L25">
            <v>0</v>
          </cell>
          <cell r="M25">
            <v>0</v>
          </cell>
          <cell r="N25">
            <v>0</v>
          </cell>
          <cell r="O25">
            <v>0</v>
          </cell>
          <cell r="Q25">
            <v>0</v>
          </cell>
          <cell r="R25">
            <v>0</v>
          </cell>
          <cell r="S25">
            <v>0</v>
          </cell>
          <cell r="T25">
            <v>0</v>
          </cell>
          <cell r="V25">
            <v>0</v>
          </cell>
          <cell r="W25">
            <v>0</v>
          </cell>
          <cell r="X25">
            <v>0</v>
          </cell>
          <cell r="Y25">
            <v>0</v>
          </cell>
          <cell r="AA25">
            <v>0</v>
          </cell>
          <cell r="AB25">
            <v>0</v>
          </cell>
          <cell r="AC25">
            <v>0</v>
          </cell>
          <cell r="AD25">
            <v>0</v>
          </cell>
          <cell r="AF25">
            <v>0</v>
          </cell>
          <cell r="AG25">
            <v>0</v>
          </cell>
          <cell r="AH25">
            <v>0</v>
          </cell>
          <cell r="AI25">
            <v>0</v>
          </cell>
          <cell r="AK25">
            <v>0</v>
          </cell>
          <cell r="AL25">
            <v>0</v>
          </cell>
          <cell r="AM25">
            <v>0</v>
          </cell>
          <cell r="AN25">
            <v>0</v>
          </cell>
          <cell r="AP25">
            <v>0</v>
          </cell>
          <cell r="AQ25">
            <v>0</v>
          </cell>
          <cell r="AR25">
            <v>0</v>
          </cell>
          <cell r="AS25">
            <v>0</v>
          </cell>
          <cell r="AU25">
            <v>0</v>
          </cell>
          <cell r="AV25">
            <v>0</v>
          </cell>
          <cell r="AW25">
            <v>0</v>
          </cell>
          <cell r="AX25">
            <v>0</v>
          </cell>
          <cell r="AZ25">
            <v>0</v>
          </cell>
          <cell r="BA25">
            <v>0</v>
          </cell>
          <cell r="BB25">
            <v>0</v>
          </cell>
          <cell r="BC25">
            <v>0</v>
          </cell>
          <cell r="BE25">
            <v>0</v>
          </cell>
          <cell r="BF25">
            <v>0</v>
          </cell>
          <cell r="BG25">
            <v>0</v>
          </cell>
          <cell r="BH25">
            <v>0</v>
          </cell>
          <cell r="BJ25">
            <v>0</v>
          </cell>
          <cell r="BK25">
            <v>0</v>
          </cell>
          <cell r="BL25">
            <v>0</v>
          </cell>
          <cell r="BM25">
            <v>0</v>
          </cell>
          <cell r="BO25">
            <v>0</v>
          </cell>
          <cell r="BP25">
            <v>0</v>
          </cell>
          <cell r="BQ25">
            <v>0</v>
          </cell>
          <cell r="BR25">
            <v>0</v>
          </cell>
          <cell r="BT25">
            <v>0</v>
          </cell>
          <cell r="BU25">
            <v>0</v>
          </cell>
          <cell r="BV25">
            <v>0</v>
          </cell>
          <cell r="BW25">
            <v>0</v>
          </cell>
        </row>
        <row r="27">
          <cell r="A27" t="str">
            <v>DC MEXICO</v>
          </cell>
          <cell r="B27">
            <v>-1992.33</v>
          </cell>
          <cell r="C27">
            <v>-0.25046199567044058</v>
          </cell>
          <cell r="D27">
            <v>-2.0398907599999347</v>
          </cell>
          <cell r="E27">
            <v>-4.0964138552366299E-3</v>
          </cell>
          <cell r="G27">
            <v>-2511.5399999999991</v>
          </cell>
          <cell r="H27">
            <v>-0.28852357320099248</v>
          </cell>
          <cell r="I27">
            <v>-27.619890759999919</v>
          </cell>
          <cell r="J27">
            <v>-5.5464981462727665E-2</v>
          </cell>
          <cell r="L27">
            <v>-3698.9359999999997</v>
          </cell>
          <cell r="M27">
            <v>-0.30207725602286645</v>
          </cell>
          <cell r="N27">
            <v>-28.534890759999939</v>
          </cell>
          <cell r="O27">
            <v>-5.7302441953769712E-2</v>
          </cell>
          <cell r="Q27">
            <v>-8202.8059999999969</v>
          </cell>
          <cell r="R27">
            <v>-0.28379071436133291</v>
          </cell>
          <cell r="S27">
            <v>-58.19467227999985</v>
          </cell>
          <cell r="T27">
            <v>-3.8954612423911378E-2</v>
          </cell>
          <cell r="V27">
            <v>-2221.0100000000002</v>
          </cell>
          <cell r="W27">
            <v>-0.29342498474091261</v>
          </cell>
          <cell r="X27">
            <v>-30.845890759999918</v>
          </cell>
          <cell r="Y27">
            <v>-6.1943284789614542E-2</v>
          </cell>
          <cell r="AA27">
            <v>-2567.3200000000006</v>
          </cell>
          <cell r="AB27">
            <v>-0.29340699403316334</v>
          </cell>
          <cell r="AC27">
            <v>-28.849890759999937</v>
          </cell>
          <cell r="AD27">
            <v>-5.7935010319538259E-2</v>
          </cell>
          <cell r="AF27">
            <v>-2888.1299999999992</v>
          </cell>
          <cell r="AG27">
            <v>-0.25098918135846121</v>
          </cell>
          <cell r="AH27">
            <v>-55.967890759999932</v>
          </cell>
          <cell r="AI27">
            <v>-0.11239211807481357</v>
          </cell>
          <cell r="AK27">
            <v>-7676.4599999999991</v>
          </cell>
          <cell r="AL27">
            <v>-0.27587086739585742</v>
          </cell>
          <cell r="AM27">
            <v>-115.66367227999967</v>
          </cell>
          <cell r="AN27">
            <v>-7.7423471061322052E-2</v>
          </cell>
          <cell r="AP27">
            <v>-3049.6899999999996</v>
          </cell>
          <cell r="AQ27">
            <v>-0.32071953643428786</v>
          </cell>
          <cell r="AR27">
            <v>-42.459890759999951</v>
          </cell>
          <cell r="AS27">
            <v>-8.5265980027824192E-2</v>
          </cell>
          <cell r="AU27">
            <v>-2567.3200000000006</v>
          </cell>
          <cell r="AV27">
            <v>-0.29340699403316334</v>
          </cell>
          <cell r="AW27">
            <v>-28.849890759999937</v>
          </cell>
          <cell r="AX27">
            <v>-5.7935010319538259E-2</v>
          </cell>
          <cell r="AZ27">
            <v>-2567.3200000000006</v>
          </cell>
          <cell r="BA27">
            <v>-0.29340699403316334</v>
          </cell>
          <cell r="BB27">
            <v>-28.849890759999937</v>
          </cell>
          <cell r="BC27">
            <v>-5.7935010319538259E-2</v>
          </cell>
          <cell r="BE27">
            <v>-2567.3200000000006</v>
          </cell>
          <cell r="BF27">
            <v>-0.29340699403316334</v>
          </cell>
          <cell r="BG27">
            <v>-28.849890759999937</v>
          </cell>
          <cell r="BH27">
            <v>-5.7935010319538259E-2</v>
          </cell>
          <cell r="BJ27">
            <v>-2567.3200000000006</v>
          </cell>
          <cell r="BK27">
            <v>-0.29340699403316334</v>
          </cell>
          <cell r="BL27">
            <v>-28.849890759999937</v>
          </cell>
          <cell r="BM27">
            <v>-5.7935010319538259E-2</v>
          </cell>
          <cell r="BO27">
            <v>-2567.3200000000006</v>
          </cell>
          <cell r="BP27">
            <v>-0.29340699403316334</v>
          </cell>
          <cell r="BQ27">
            <v>-28.849890759999937</v>
          </cell>
          <cell r="BR27">
            <v>-5.7935010319538259E-2</v>
          </cell>
          <cell r="BT27">
            <v>-15879.265999999996</v>
          </cell>
          <cell r="BU27">
            <v>-0.27990604734297297</v>
          </cell>
          <cell r="BV27">
            <v>-173.8583445599993</v>
          </cell>
          <cell r="BW27">
            <v>-5.8189041742616639E-2</v>
          </cell>
        </row>
        <row r="29">
          <cell r="A29" t="str">
            <v>TELEMARKETING</v>
          </cell>
          <cell r="B29">
            <v>0</v>
          </cell>
          <cell r="C29">
            <v>0</v>
          </cell>
          <cell r="D29">
            <v>0</v>
          </cell>
          <cell r="E29">
            <v>0</v>
          </cell>
          <cell r="G29">
            <v>0</v>
          </cell>
          <cell r="H29">
            <v>0</v>
          </cell>
          <cell r="I29">
            <v>0</v>
          </cell>
          <cell r="J29">
            <v>0</v>
          </cell>
          <cell r="L29">
            <v>0</v>
          </cell>
          <cell r="M29">
            <v>0</v>
          </cell>
          <cell r="N29">
            <v>0</v>
          </cell>
          <cell r="O29">
            <v>0</v>
          </cell>
          <cell r="Q29">
            <v>0</v>
          </cell>
          <cell r="R29">
            <v>0</v>
          </cell>
          <cell r="S29">
            <v>0</v>
          </cell>
          <cell r="T29">
            <v>0</v>
          </cell>
          <cell r="V29">
            <v>0</v>
          </cell>
          <cell r="W29">
            <v>0</v>
          </cell>
          <cell r="X29">
            <v>0</v>
          </cell>
          <cell r="Y29">
            <v>0</v>
          </cell>
          <cell r="AA29">
            <v>0</v>
          </cell>
          <cell r="AB29">
            <v>0</v>
          </cell>
          <cell r="AC29">
            <v>0</v>
          </cell>
          <cell r="AD29">
            <v>0</v>
          </cell>
          <cell r="AF29">
            <v>0</v>
          </cell>
          <cell r="AG29">
            <v>0</v>
          </cell>
          <cell r="AH29">
            <v>0</v>
          </cell>
          <cell r="AI29">
            <v>0</v>
          </cell>
          <cell r="AK29">
            <v>0</v>
          </cell>
          <cell r="AL29">
            <v>0</v>
          </cell>
          <cell r="AM29">
            <v>0</v>
          </cell>
          <cell r="AN29">
            <v>0</v>
          </cell>
          <cell r="AP29">
            <v>0</v>
          </cell>
          <cell r="AQ29">
            <v>0</v>
          </cell>
          <cell r="AR29">
            <v>0</v>
          </cell>
          <cell r="AS29">
            <v>0</v>
          </cell>
          <cell r="AU29">
            <v>0</v>
          </cell>
          <cell r="AV29">
            <v>0</v>
          </cell>
          <cell r="AW29">
            <v>0</v>
          </cell>
          <cell r="AX29">
            <v>0</v>
          </cell>
          <cell r="AZ29">
            <v>0</v>
          </cell>
          <cell r="BA29">
            <v>0</v>
          </cell>
          <cell r="BB29">
            <v>0</v>
          </cell>
          <cell r="BC29">
            <v>0</v>
          </cell>
          <cell r="BE29">
            <v>0</v>
          </cell>
          <cell r="BF29">
            <v>0</v>
          </cell>
          <cell r="BG29">
            <v>0</v>
          </cell>
          <cell r="BH29">
            <v>0</v>
          </cell>
          <cell r="BJ29">
            <v>0</v>
          </cell>
          <cell r="BK29">
            <v>0</v>
          </cell>
          <cell r="BL29">
            <v>0</v>
          </cell>
          <cell r="BM29">
            <v>0</v>
          </cell>
          <cell r="BO29">
            <v>0</v>
          </cell>
          <cell r="BP29">
            <v>0</v>
          </cell>
          <cell r="BQ29">
            <v>0</v>
          </cell>
          <cell r="BR29">
            <v>0</v>
          </cell>
          <cell r="BT29">
            <v>0</v>
          </cell>
          <cell r="BU29">
            <v>0</v>
          </cell>
          <cell r="BV29">
            <v>0</v>
          </cell>
          <cell r="BW29">
            <v>0</v>
          </cell>
        </row>
        <row r="30">
          <cell r="A30" t="str">
            <v xml:space="preserve">      SUBTOTAL:</v>
          </cell>
          <cell r="B30">
            <v>-15494.110000000008</v>
          </cell>
          <cell r="C30">
            <v>-0.24572369427901139</v>
          </cell>
          <cell r="D30">
            <v>49.838260666399947</v>
          </cell>
          <cell r="E30">
            <v>1.6495570456225944E-2</v>
          </cell>
          <cell r="G30">
            <v>-7230.4399999999951</v>
          </cell>
          <cell r="H30">
            <v>-0.11604745554553503</v>
          </cell>
          <cell r="I30">
            <v>-3.5636440955040598</v>
          </cell>
          <cell r="J30">
            <v>-1.1603903092182696E-3</v>
          </cell>
          <cell r="L30">
            <v>-8029.2041999999929</v>
          </cell>
          <cell r="M30">
            <v>-9.9822740506513158E-2</v>
          </cell>
          <cell r="N30">
            <v>-381.59651507979015</v>
          </cell>
          <cell r="O30">
            <v>-0.11335600970438653</v>
          </cell>
          <cell r="Q30">
            <v>-30753.754200000025</v>
          </cell>
          <cell r="R30">
            <v>-0.14943840468441694</v>
          </cell>
          <cell r="S30">
            <v>-335.32189850889517</v>
          </cell>
          <cell r="T30">
            <v>-3.545101166824096E-2</v>
          </cell>
          <cell r="V30">
            <v>-6020.8900000000067</v>
          </cell>
          <cell r="W30">
            <v>-0.1098740850274162</v>
          </cell>
          <cell r="X30">
            <v>-264.96569171455121</v>
          </cell>
          <cell r="Y30">
            <v>-8.2088310884547197E-2</v>
          </cell>
          <cell r="AA30">
            <v>-12748.297999999995</v>
          </cell>
          <cell r="AB30">
            <v>-0.20547808400517512</v>
          </cell>
          <cell r="AC30">
            <v>-325.41169171455203</v>
          </cell>
          <cell r="AD30">
            <v>-0.10081492415896649</v>
          </cell>
          <cell r="AF30">
            <v>-17262.748000000007</v>
          </cell>
          <cell r="AG30">
            <v>-0.20089557699755711</v>
          </cell>
          <cell r="AH30">
            <v>-533.13551507979037</v>
          </cell>
          <cell r="AI30">
            <v>-0.15837176764704292</v>
          </cell>
          <cell r="AK30">
            <v>-36031.935999999987</v>
          </cell>
          <cell r="AL30">
            <v>-0.17769927362728394</v>
          </cell>
          <cell r="AM30">
            <v>-1123.5128985088941</v>
          </cell>
          <cell r="AN30">
            <v>-0.1143876194126052</v>
          </cell>
          <cell r="AP30">
            <v>-14446.173999999992</v>
          </cell>
          <cell r="AQ30">
            <v>-0.20535278290466483</v>
          </cell>
          <cell r="AR30">
            <v>-421.89554885740972</v>
          </cell>
          <cell r="AS30">
            <v>-0.12695439468150463</v>
          </cell>
          <cell r="AU30">
            <v>-12748.297999999995</v>
          </cell>
          <cell r="AV30">
            <v>-0.20547808400517512</v>
          </cell>
          <cell r="AW30">
            <v>-325.41169171455203</v>
          </cell>
          <cell r="AX30">
            <v>-0.10081492415896649</v>
          </cell>
          <cell r="AZ30">
            <v>-12748.297999999995</v>
          </cell>
          <cell r="BA30">
            <v>-0.20547808400517512</v>
          </cell>
          <cell r="BB30">
            <v>-325.41169171455203</v>
          </cell>
          <cell r="BC30">
            <v>-0.10081492415896649</v>
          </cell>
          <cell r="BE30">
            <v>-12748.297999999995</v>
          </cell>
          <cell r="BF30">
            <v>-0.20547808400517512</v>
          </cell>
          <cell r="BG30">
            <v>-325.41169171455203</v>
          </cell>
          <cell r="BH30">
            <v>-0.10081492415896649</v>
          </cell>
          <cell r="BJ30">
            <v>-12748.297999999995</v>
          </cell>
          <cell r="BK30">
            <v>-0.20547808400517512</v>
          </cell>
          <cell r="BL30">
            <v>-325.41169171455203</v>
          </cell>
          <cell r="BM30">
            <v>-0.10081492415896649</v>
          </cell>
          <cell r="BO30">
            <v>-12748.297999999995</v>
          </cell>
          <cell r="BP30">
            <v>-0.20547808400517512</v>
          </cell>
          <cell r="BQ30">
            <v>-325.41169171455203</v>
          </cell>
          <cell r="BR30">
            <v>-0.10081492415896649</v>
          </cell>
          <cell r="BT30">
            <v>-66785.69020000007</v>
          </cell>
          <cell r="BU30">
            <v>-0.1634641715253424</v>
          </cell>
          <cell r="BV30">
            <v>-1458.8347970177856</v>
          </cell>
          <cell r="BW30">
            <v>-7.5662880451352665E-2</v>
          </cell>
        </row>
        <row r="32">
          <cell r="A32" t="str">
            <v>GUADALAJARA STORES</v>
          </cell>
        </row>
        <row r="33">
          <cell r="A33" t="str">
            <v>INDEPENDENCIA</v>
          </cell>
          <cell r="B33">
            <v>-1165.0500000000002</v>
          </cell>
          <cell r="C33">
            <v>-0.22962260729715242</v>
          </cell>
          <cell r="D33">
            <v>-28.660581619999959</v>
          </cell>
          <cell r="E33">
            <v>-9.4996772847122768E-2</v>
          </cell>
          <cell r="G33">
            <v>-1001.2799999999997</v>
          </cell>
          <cell r="H33">
            <v>-0.19232786091726833</v>
          </cell>
          <cell r="I33">
            <v>-29.120581619999996</v>
          </cell>
          <cell r="J33">
            <v>-9.6521463311854516E-2</v>
          </cell>
          <cell r="L33">
            <v>-1055.4189999999999</v>
          </cell>
          <cell r="M33">
            <v>-0.15924386928175577</v>
          </cell>
          <cell r="N33">
            <v>-20.078581619999966</v>
          </cell>
          <cell r="O33">
            <v>-6.6551352046412299E-2</v>
          </cell>
          <cell r="Q33">
            <v>-3221.748999999998</v>
          </cell>
          <cell r="R33">
            <v>-0.19055079502896918</v>
          </cell>
          <cell r="S33">
            <v>-77.859744859999978</v>
          </cell>
          <cell r="T33">
            <v>-8.6023196068463259E-2</v>
          </cell>
          <cell r="V33">
            <v>-697.92000000000053</v>
          </cell>
          <cell r="W33">
            <v>-0.16438820791603476</v>
          </cell>
          <cell r="X33">
            <v>-11.957581619999985</v>
          </cell>
          <cell r="Y33">
            <v>-3.9633936254922043E-2</v>
          </cell>
          <cell r="AA33">
            <v>-314.51000000000022</v>
          </cell>
          <cell r="AB33">
            <v>-7.1057399901494345E-2</v>
          </cell>
          <cell r="AC33">
            <v>-46.880581619999987</v>
          </cell>
          <cell r="AD33">
            <v>-0.15538777342844948</v>
          </cell>
          <cell r="AF33">
            <v>-952.84999999999945</v>
          </cell>
          <cell r="AG33">
            <v>-0.14146202416070708</v>
          </cell>
          <cell r="AH33">
            <v>-38.070581619999984</v>
          </cell>
          <cell r="AI33">
            <v>-0.12618663648435027</v>
          </cell>
          <cell r="AK33">
            <v>-1965.2800000000007</v>
          </cell>
          <cell r="AL33">
            <v>-0.12755404373084939</v>
          </cell>
          <cell r="AM33">
            <v>-96.908744859999956</v>
          </cell>
          <cell r="AN33">
            <v>-0.10706944872257393</v>
          </cell>
          <cell r="AP33">
            <v>-825.85999999999967</v>
          </cell>
          <cell r="AQ33">
            <v>-0.15463400202968122</v>
          </cell>
          <cell r="AR33">
            <v>-58.740581619999972</v>
          </cell>
          <cell r="AS33">
            <v>-0.19469827106261703</v>
          </cell>
          <cell r="AU33">
            <v>-314.51000000000022</v>
          </cell>
          <cell r="AV33">
            <v>-7.1057399901494345E-2</v>
          </cell>
          <cell r="AW33">
            <v>-46.880581619999987</v>
          </cell>
          <cell r="AX33">
            <v>-0.15538777342844948</v>
          </cell>
          <cell r="AZ33">
            <v>-314.51000000000022</v>
          </cell>
          <cell r="BA33">
            <v>-7.1057399901494345E-2</v>
          </cell>
          <cell r="BB33">
            <v>-46.880581619999987</v>
          </cell>
          <cell r="BC33">
            <v>-0.15538777342844948</v>
          </cell>
          <cell r="BE33">
            <v>-314.51000000000022</v>
          </cell>
          <cell r="BF33">
            <v>-7.1057399901494345E-2</v>
          </cell>
          <cell r="BG33">
            <v>-46.880581619999987</v>
          </cell>
          <cell r="BH33">
            <v>-0.15538777342844948</v>
          </cell>
          <cell r="BJ33">
            <v>-314.51000000000022</v>
          </cell>
          <cell r="BK33">
            <v>-7.1057399901494345E-2</v>
          </cell>
          <cell r="BL33">
            <v>-46.880581619999987</v>
          </cell>
          <cell r="BM33">
            <v>-0.15538777342844948</v>
          </cell>
          <cell r="BO33">
            <v>-314.51000000000022</v>
          </cell>
          <cell r="BP33">
            <v>-7.1057399901494345E-2</v>
          </cell>
          <cell r="BQ33">
            <v>-46.880581619999987</v>
          </cell>
          <cell r="BR33">
            <v>-0.15538777342844948</v>
          </cell>
          <cell r="BT33">
            <v>-5187.0289999999986</v>
          </cell>
          <cell r="BU33">
            <v>-0.16051464041919861</v>
          </cell>
          <cell r="BV33">
            <v>-174.76848971999993</v>
          </cell>
          <cell r="BW33">
            <v>-9.6546322395518594E-2</v>
          </cell>
        </row>
        <row r="34">
          <cell r="A34" t="str">
            <v>LOPEZ MATEOS</v>
          </cell>
          <cell r="B34">
            <v>-1426.6799999999994</v>
          </cell>
          <cell r="C34">
            <v>-0.2396975806451612</v>
          </cell>
          <cell r="D34">
            <v>-69.860410079999951</v>
          </cell>
          <cell r="E34">
            <v>-0.22654706092545066</v>
          </cell>
          <cell r="G34">
            <v>-1389.79</v>
          </cell>
          <cell r="H34">
            <v>-0.22462268999647658</v>
          </cell>
          <cell r="I34">
            <v>-59.030410079999939</v>
          </cell>
          <cell r="J34">
            <v>-0.1914269597549447</v>
          </cell>
          <cell r="L34">
            <v>-1301.3789999999999</v>
          </cell>
          <cell r="M34">
            <v>-0.17564460748586883</v>
          </cell>
          <cell r="N34">
            <v>-34.047410079999963</v>
          </cell>
          <cell r="O34">
            <v>-0.11041075591904914</v>
          </cell>
          <cell r="Q34">
            <v>-4117.849000000002</v>
          </cell>
          <cell r="R34">
            <v>-0.21064911772740255</v>
          </cell>
          <cell r="S34">
            <v>-162.93823023999983</v>
          </cell>
          <cell r="T34">
            <v>-0.17612825886648145</v>
          </cell>
          <cell r="V34">
            <v>-241.07000000000016</v>
          </cell>
          <cell r="W34">
            <v>-5.5980122377419422E-2</v>
          </cell>
          <cell r="X34">
            <v>-85.006410079999938</v>
          </cell>
          <cell r="Y34">
            <v>-0.27566331691146012</v>
          </cell>
          <cell r="AA34">
            <v>-682.80999999999949</v>
          </cell>
          <cell r="AB34">
            <v>-0.14384850202139146</v>
          </cell>
          <cell r="AC34">
            <v>-100.84941007999996</v>
          </cell>
          <cell r="AD34">
            <v>-0.32703984164316152</v>
          </cell>
          <cell r="AF34">
            <v>-1234.33</v>
          </cell>
          <cell r="AG34">
            <v>-0.18799212898234199</v>
          </cell>
          <cell r="AH34">
            <v>-76.650410079999943</v>
          </cell>
          <cell r="AI34">
            <v>-0.24856603478950745</v>
          </cell>
          <cell r="AK34">
            <v>-2158.2099999999991</v>
          </cell>
          <cell r="AL34">
            <v>-0.13817903135552087</v>
          </cell>
          <cell r="AM34">
            <v>-262.50623023999981</v>
          </cell>
          <cell r="AN34">
            <v>-0.28375639778137635</v>
          </cell>
          <cell r="AP34">
            <v>-843.59000000000015</v>
          </cell>
          <cell r="AQ34">
            <v>-0.15338306766135323</v>
          </cell>
          <cell r="AR34">
            <v>-79.240410079999947</v>
          </cell>
          <cell r="AS34">
            <v>-0.25696502482012706</v>
          </cell>
          <cell r="AU34">
            <v>-682.80999999999949</v>
          </cell>
          <cell r="AV34">
            <v>-0.14384850202139146</v>
          </cell>
          <cell r="AW34">
            <v>-100.84941007999996</v>
          </cell>
          <cell r="AX34">
            <v>-0.32703984164316152</v>
          </cell>
          <cell r="AZ34">
            <v>-682.80999999999949</v>
          </cell>
          <cell r="BA34">
            <v>-0.14384850202139146</v>
          </cell>
          <cell r="BB34">
            <v>-100.84941007999996</v>
          </cell>
          <cell r="BC34">
            <v>-0.32703984164316152</v>
          </cell>
          <cell r="BE34">
            <v>-682.80999999999949</v>
          </cell>
          <cell r="BF34">
            <v>-0.14384850202139146</v>
          </cell>
          <cell r="BG34">
            <v>-100.84941007999996</v>
          </cell>
          <cell r="BH34">
            <v>-0.32703984164316152</v>
          </cell>
          <cell r="BJ34">
            <v>-682.80999999999949</v>
          </cell>
          <cell r="BK34">
            <v>-0.14384850202139146</v>
          </cell>
          <cell r="BL34">
            <v>-100.84941007999996</v>
          </cell>
          <cell r="BM34">
            <v>-0.32703984164316152</v>
          </cell>
          <cell r="BO34">
            <v>-682.80999999999949</v>
          </cell>
          <cell r="BP34">
            <v>-0.14384850202139146</v>
          </cell>
          <cell r="BQ34">
            <v>-100.84941007999996</v>
          </cell>
          <cell r="BR34">
            <v>-0.32703984164316152</v>
          </cell>
          <cell r="BT34">
            <v>-6276.0590000000011</v>
          </cell>
          <cell r="BU34">
            <v>-0.17846281718368079</v>
          </cell>
          <cell r="BV34">
            <v>-425.44446047999963</v>
          </cell>
          <cell r="BW34">
            <v>-0.22994232832392889</v>
          </cell>
        </row>
        <row r="35">
          <cell r="A35" t="str">
            <v>AMERICAS</v>
          </cell>
          <cell r="B35">
            <v>-550.61000000000058</v>
          </cell>
          <cell r="C35">
            <v>-0.14005051494209617</v>
          </cell>
          <cell r="D35">
            <v>4.6299760000000276</v>
          </cell>
          <cell r="E35">
            <v>2.4673463404406643E-2</v>
          </cell>
          <cell r="G35">
            <v>212.40999999999985</v>
          </cell>
          <cell r="H35">
            <v>5.4426980572225066E-2</v>
          </cell>
          <cell r="I35">
            <v>3.2499760000000322</v>
          </cell>
          <cell r="J35">
            <v>1.7319347638346333E-2</v>
          </cell>
          <cell r="L35">
            <v>501.33899999999994</v>
          </cell>
          <cell r="M35">
            <v>0.10644072330749485</v>
          </cell>
          <cell r="N35">
            <v>-2.0190239999999733</v>
          </cell>
          <cell r="O35">
            <v>-1.0759519007575366E-2</v>
          </cell>
          <cell r="Q35">
            <v>163.13899999999921</v>
          </cell>
          <cell r="R35">
            <v>1.3005133846717941E-2</v>
          </cell>
          <cell r="S35">
            <v>5.8609280000001718</v>
          </cell>
          <cell r="T35">
            <v>1.0411097345059355E-2</v>
          </cell>
          <cell r="V35">
            <v>629.93000000000029</v>
          </cell>
          <cell r="W35">
            <v>0.22321479192652238</v>
          </cell>
          <cell r="X35">
            <v>-5.0170239999999637</v>
          </cell>
          <cell r="Y35">
            <v>-2.6736069055871607E-2</v>
          </cell>
          <cell r="AA35">
            <v>219.04800000000023</v>
          </cell>
          <cell r="AB35">
            <v>6.4487714691145115E-2</v>
          </cell>
          <cell r="AC35">
            <v>15.721976000000041</v>
          </cell>
          <cell r="AD35">
            <v>8.3783501141465572E-2</v>
          </cell>
          <cell r="AF35">
            <v>26.829999999999927</v>
          </cell>
          <cell r="AG35">
            <v>5.7793382733068947E-3</v>
          </cell>
          <cell r="AH35">
            <v>2.7049760000000163</v>
          </cell>
          <cell r="AI35">
            <v>1.4415004817691986E-2</v>
          </cell>
          <cell r="AK35">
            <v>875.8080000000009</v>
          </cell>
          <cell r="AL35">
            <v>8.0636245283679089E-2</v>
          </cell>
          <cell r="AM35">
            <v>13.40992800000015</v>
          </cell>
          <cell r="AN35">
            <v>2.3820812301095423E-2</v>
          </cell>
          <cell r="AP35">
            <v>450.30999999999995</v>
          </cell>
          <cell r="AQ35">
            <v>0.12704937689913862</v>
          </cell>
          <cell r="AR35">
            <v>-7.1600239999999644</v>
          </cell>
          <cell r="AS35">
            <v>-3.8156264770847916E-2</v>
          </cell>
          <cell r="AU35">
            <v>219.04800000000023</v>
          </cell>
          <cell r="AV35">
            <v>6.4487714691145115E-2</v>
          </cell>
          <cell r="AW35">
            <v>15.721976000000041</v>
          </cell>
          <cell r="AX35">
            <v>8.3783501141465572E-2</v>
          </cell>
          <cell r="AZ35">
            <v>219.04800000000023</v>
          </cell>
          <cell r="BA35">
            <v>6.4487714691145115E-2</v>
          </cell>
          <cell r="BB35">
            <v>15.721976000000041</v>
          </cell>
          <cell r="BC35">
            <v>8.3783501141465572E-2</v>
          </cell>
          <cell r="BE35">
            <v>219.04800000000023</v>
          </cell>
          <cell r="BF35">
            <v>6.4487714691145115E-2</v>
          </cell>
          <cell r="BG35">
            <v>15.721976000000041</v>
          </cell>
          <cell r="BH35">
            <v>8.3783501141465572E-2</v>
          </cell>
          <cell r="BJ35">
            <v>219.04800000000023</v>
          </cell>
          <cell r="BK35">
            <v>6.4487714691145115E-2</v>
          </cell>
          <cell r="BL35">
            <v>15.721976000000041</v>
          </cell>
          <cell r="BM35">
            <v>8.3783501141465572E-2</v>
          </cell>
          <cell r="BO35">
            <v>219.04800000000023</v>
          </cell>
          <cell r="BP35">
            <v>6.4487714691145115E-2</v>
          </cell>
          <cell r="BQ35">
            <v>15.721976000000041</v>
          </cell>
          <cell r="BR35">
            <v>8.3783501141465572E-2</v>
          </cell>
          <cell r="BT35">
            <v>1038.9470000000001</v>
          </cell>
          <cell r="BU35">
            <v>4.438916285202317E-2</v>
          </cell>
          <cell r="BV35">
            <v>19.270856000000322</v>
          </cell>
          <cell r="BW35">
            <v>1.711595482307739E-2</v>
          </cell>
        </row>
        <row r="36">
          <cell r="A36" t="str">
            <v>LEON</v>
          </cell>
          <cell r="B36">
            <v>-619.05000000000018</v>
          </cell>
          <cell r="C36">
            <v>-0.15745858461507159</v>
          </cell>
          <cell r="D36">
            <v>14.828304120000013</v>
          </cell>
          <cell r="E36">
            <v>8.8855185955580382E-2</v>
          </cell>
          <cell r="G36">
            <v>-320.4699999999998</v>
          </cell>
          <cell r="H36">
            <v>-8.2115787693521805E-2</v>
          </cell>
          <cell r="I36">
            <v>15.098304119999995</v>
          </cell>
          <cell r="J36">
            <v>9.0473098564726753E-2</v>
          </cell>
          <cell r="L36">
            <v>-108.46600000000035</v>
          </cell>
          <cell r="M36">
            <v>-2.3028728054810765E-2</v>
          </cell>
          <cell r="N36">
            <v>10.844304120000004</v>
          </cell>
          <cell r="O36">
            <v>6.4981986567285627E-2</v>
          </cell>
          <cell r="Q36">
            <v>-1047.9860000000008</v>
          </cell>
          <cell r="R36">
            <v>-8.3543470289057953E-2</v>
          </cell>
          <cell r="S36">
            <v>40.770912359999954</v>
          </cell>
          <cell r="T36">
            <v>8.1436757029197476E-2</v>
          </cell>
          <cell r="V36">
            <v>-571.23</v>
          </cell>
          <cell r="W36">
            <v>-0.15868513821716387</v>
          </cell>
          <cell r="X36">
            <v>3.9573041200000034</v>
          </cell>
          <cell r="Y36">
            <v>2.3713230496204874E-2</v>
          </cell>
          <cell r="AA36">
            <v>-347.21500000000015</v>
          </cell>
          <cell r="AB36">
            <v>-9.7226150240394757E-2</v>
          </cell>
          <cell r="AC36">
            <v>6.4543041200000175</v>
          </cell>
          <cell r="AD36">
            <v>3.8675925996348511E-2</v>
          </cell>
          <cell r="AF36">
            <v>10.239999999999782</v>
          </cell>
          <cell r="AG36">
            <v>2.2786139618509692E-3</v>
          </cell>
          <cell r="AH36">
            <v>6.9683041199999991</v>
          </cell>
          <cell r="AI36">
            <v>4.1755952222649474E-2</v>
          </cell>
          <cell r="AK36">
            <v>-908.20499999999993</v>
          </cell>
          <cell r="AL36">
            <v>-7.785766579168002E-2</v>
          </cell>
          <cell r="AM36">
            <v>17.379912360000105</v>
          </cell>
          <cell r="AN36">
            <v>3.4715036238401123E-2</v>
          </cell>
          <cell r="AP36">
            <v>483.40999999999985</v>
          </cell>
          <cell r="AQ36">
            <v>0.14531784991748253</v>
          </cell>
          <cell r="AR36">
            <v>3.4283041200000071</v>
          </cell>
          <cell r="AS36">
            <v>2.0543320236062351E-2</v>
          </cell>
          <cell r="AU36">
            <v>-347.21500000000015</v>
          </cell>
          <cell r="AV36">
            <v>-9.7226150240394757E-2</v>
          </cell>
          <cell r="AW36">
            <v>6.4543041200000175</v>
          </cell>
          <cell r="AX36">
            <v>3.8675925996348511E-2</v>
          </cell>
          <cell r="AZ36">
            <v>-347.21500000000015</v>
          </cell>
          <cell r="BA36">
            <v>-9.7226150240394757E-2</v>
          </cell>
          <cell r="BB36">
            <v>6.4543041200000175</v>
          </cell>
          <cell r="BC36">
            <v>3.8675925996348511E-2</v>
          </cell>
          <cell r="BE36">
            <v>-347.21500000000015</v>
          </cell>
          <cell r="BF36">
            <v>-9.7226150240394757E-2</v>
          </cell>
          <cell r="BG36">
            <v>6.4543041200000175</v>
          </cell>
          <cell r="BH36">
            <v>3.8675925996348511E-2</v>
          </cell>
          <cell r="BJ36">
            <v>-347.21500000000015</v>
          </cell>
          <cell r="BK36">
            <v>-9.7226150240394757E-2</v>
          </cell>
          <cell r="BL36">
            <v>6.4543041200000175</v>
          </cell>
          <cell r="BM36">
            <v>3.8675925996348511E-2</v>
          </cell>
          <cell r="BO36">
            <v>-347.21500000000015</v>
          </cell>
          <cell r="BP36">
            <v>-9.7226150240394757E-2</v>
          </cell>
          <cell r="BQ36">
            <v>6.4543041200000175</v>
          </cell>
          <cell r="BR36">
            <v>3.8675925996348511E-2</v>
          </cell>
          <cell r="BT36">
            <v>-1956.1909999999989</v>
          </cell>
          <cell r="BU36">
            <v>-8.0803820375279709E-2</v>
          </cell>
          <cell r="BV36">
            <v>58.15082472000006</v>
          </cell>
          <cell r="BW36">
            <v>5.80758966337993E-2</v>
          </cell>
        </row>
        <row r="37">
          <cell r="A37" t="str">
            <v>CORDILLERAS</v>
          </cell>
          <cell r="B37">
            <v>-2055.7200000000003</v>
          </cell>
          <cell r="C37">
            <v>-0.52288306528534845</v>
          </cell>
          <cell r="D37">
            <v>-33.965074020000031</v>
          </cell>
          <cell r="E37">
            <v>-0.16287463478082606</v>
          </cell>
          <cell r="G37">
            <v>-1480.3599999999997</v>
          </cell>
          <cell r="H37">
            <v>-0.37932077096134426</v>
          </cell>
          <cell r="I37">
            <v>-34.68507402000003</v>
          </cell>
          <cell r="J37">
            <v>-0.16632729138252053</v>
          </cell>
          <cell r="L37">
            <v>-1868.5199999999995</v>
          </cell>
          <cell r="M37">
            <v>-0.39671084897548414</v>
          </cell>
          <cell r="N37">
            <v>-49.741074020000013</v>
          </cell>
          <cell r="O37">
            <v>-0.23852617720906499</v>
          </cell>
          <cell r="Q37">
            <v>-5404.6</v>
          </cell>
          <cell r="R37">
            <v>-0.43084453372873521</v>
          </cell>
          <cell r="S37">
            <v>-118.39122206000013</v>
          </cell>
          <cell r="T37">
            <v>-0.1892427011241373</v>
          </cell>
          <cell r="V37">
            <v>-996.44999999999982</v>
          </cell>
          <cell r="W37">
            <v>-0.35309062818913706</v>
          </cell>
          <cell r="X37">
            <v>-53.04207402000003</v>
          </cell>
          <cell r="Y37">
            <v>-0.25435564865655602</v>
          </cell>
          <cell r="AA37">
            <v>-1352.3229999999999</v>
          </cell>
          <cell r="AB37">
            <v>-0.39812378928030995</v>
          </cell>
          <cell r="AC37">
            <v>-28.715074020000031</v>
          </cell>
          <cell r="AD37">
            <v>-0.13769901372680382</v>
          </cell>
          <cell r="AF37">
            <v>-1873.9449999999997</v>
          </cell>
          <cell r="AG37">
            <v>-0.4036586679303808</v>
          </cell>
          <cell r="AH37">
            <v>-25.955074020000012</v>
          </cell>
          <cell r="AI37">
            <v>-0.12446383008697488</v>
          </cell>
          <cell r="AK37">
            <v>-4222.7179999999998</v>
          </cell>
          <cell r="AL37">
            <v>-0.38878855229891301</v>
          </cell>
          <cell r="AM37">
            <v>-107.71222206000004</v>
          </cell>
          <cell r="AN37">
            <v>-0.17217283082344487</v>
          </cell>
          <cell r="AP37">
            <v>-1065.2399999999998</v>
          </cell>
          <cell r="AQ37">
            <v>-0.30054424340573921</v>
          </cell>
          <cell r="AR37">
            <v>-31.485074020000013</v>
          </cell>
          <cell r="AS37">
            <v>-0.15098215093054498</v>
          </cell>
          <cell r="AU37">
            <v>-1352.3229999999999</v>
          </cell>
          <cell r="AV37">
            <v>-0.39812378928030995</v>
          </cell>
          <cell r="AW37">
            <v>-28.715074020000031</v>
          </cell>
          <cell r="AX37">
            <v>-0.13769901372680382</v>
          </cell>
          <cell r="AZ37">
            <v>-1352.3229999999999</v>
          </cell>
          <cell r="BA37">
            <v>-0.39812378928030995</v>
          </cell>
          <cell r="BB37">
            <v>-28.715074020000031</v>
          </cell>
          <cell r="BC37">
            <v>-0.13769901372680382</v>
          </cell>
          <cell r="BE37">
            <v>-1352.3229999999999</v>
          </cell>
          <cell r="BF37">
            <v>-0.39812378928030995</v>
          </cell>
          <cell r="BG37">
            <v>-28.715074020000031</v>
          </cell>
          <cell r="BH37">
            <v>-0.13769901372680382</v>
          </cell>
          <cell r="BJ37">
            <v>-1352.3229999999999</v>
          </cell>
          <cell r="BK37">
            <v>-0.39812378928030995</v>
          </cell>
          <cell r="BL37">
            <v>-28.715074020000031</v>
          </cell>
          <cell r="BM37">
            <v>-0.13769901372680382</v>
          </cell>
          <cell r="BO37">
            <v>-1352.3229999999999</v>
          </cell>
          <cell r="BP37">
            <v>-0.39812378928030995</v>
          </cell>
          <cell r="BQ37">
            <v>-28.715074020000031</v>
          </cell>
          <cell r="BR37">
            <v>-0.13769901372680382</v>
          </cell>
          <cell r="BT37">
            <v>-9627.3179999999993</v>
          </cell>
          <cell r="BU37">
            <v>-0.41132857261266836</v>
          </cell>
          <cell r="BV37">
            <v>-226.10344412000018</v>
          </cell>
          <cell r="BW37">
            <v>-0.18070776597379107</v>
          </cell>
        </row>
        <row r="38">
          <cell r="A38" t="str">
            <v>AGUASCALIENTES</v>
          </cell>
          <cell r="B38">
            <v>-1196.1199999999997</v>
          </cell>
          <cell r="C38">
            <v>-0.38763578854579855</v>
          </cell>
          <cell r="D38">
            <v>10.317639600000035</v>
          </cell>
          <cell r="E38">
            <v>6.0293929886675625E-2</v>
          </cell>
          <cell r="G38">
            <v>-1276.02</v>
          </cell>
          <cell r="H38">
            <v>-0.37928021115708371</v>
          </cell>
          <cell r="I38">
            <v>3.1576396000000386</v>
          </cell>
          <cell r="J38">
            <v>1.8452524805168825E-2</v>
          </cell>
          <cell r="L38">
            <v>-1174.723</v>
          </cell>
          <cell r="M38">
            <v>-0.3087046327125374</v>
          </cell>
          <cell r="N38">
            <v>-24.935360399999951</v>
          </cell>
          <cell r="O38">
            <v>-0.1457165524231511</v>
          </cell>
          <cell r="Q38">
            <v>-3646.8629999999994</v>
          </cell>
          <cell r="R38">
            <v>-0.35560659676480422</v>
          </cell>
          <cell r="S38">
            <v>-11.460081199999877</v>
          </cell>
          <cell r="T38">
            <v>-2.2323365910435551E-2</v>
          </cell>
          <cell r="V38">
            <v>-719.13000000000011</v>
          </cell>
          <cell r="W38">
            <v>-0.29345417596722395</v>
          </cell>
          <cell r="X38">
            <v>-25.302360399999969</v>
          </cell>
          <cell r="Y38">
            <v>-0.1478612166221614</v>
          </cell>
          <cell r="AA38">
            <v>-957.37900000000013</v>
          </cell>
          <cell r="AB38">
            <v>-0.38248496833862689</v>
          </cell>
          <cell r="AC38">
            <v>-8.5983603999999616</v>
          </cell>
          <cell r="AD38">
            <v>-5.0246854823070591E-2</v>
          </cell>
          <cell r="AF38">
            <v>-833.54</v>
          </cell>
          <cell r="AG38">
            <v>-0.24692360103089731</v>
          </cell>
          <cell r="AH38">
            <v>-1.702360399999975</v>
          </cell>
          <cell r="AI38">
            <v>-9.948205459652925E-3</v>
          </cell>
          <cell r="AK38">
            <v>-2510.0489999999991</v>
          </cell>
          <cell r="AL38">
            <v>-0.30135101064672737</v>
          </cell>
          <cell r="AM38">
            <v>-35.603081199999963</v>
          </cell>
          <cell r="AN38">
            <v>-6.9352092301628407E-2</v>
          </cell>
          <cell r="AP38">
            <v>-618.88999999999987</v>
          </cell>
          <cell r="AQ38">
            <v>-0.22940118983635113</v>
          </cell>
          <cell r="AR38">
            <v>-7.3223603999999511</v>
          </cell>
          <cell r="AS38">
            <v>-4.2790202185639982E-2</v>
          </cell>
          <cell r="AU38">
            <v>-957.37900000000013</v>
          </cell>
          <cell r="AV38">
            <v>-0.38248496833862689</v>
          </cell>
          <cell r="AW38">
            <v>-8.5983603999999616</v>
          </cell>
          <cell r="AX38">
            <v>-5.0246854823070591E-2</v>
          </cell>
          <cell r="AZ38">
            <v>-957.37900000000013</v>
          </cell>
          <cell r="BA38">
            <v>-0.38248496833862689</v>
          </cell>
          <cell r="BB38">
            <v>-8.5983603999999616</v>
          </cell>
          <cell r="BC38">
            <v>-5.0246854823070591E-2</v>
          </cell>
          <cell r="BE38">
            <v>-957.37900000000013</v>
          </cell>
          <cell r="BF38">
            <v>-0.38248496833862689</v>
          </cell>
          <cell r="BG38">
            <v>-8.5983603999999616</v>
          </cell>
          <cell r="BH38">
            <v>-5.0246854823070591E-2</v>
          </cell>
          <cell r="BJ38">
            <v>-957.37900000000013</v>
          </cell>
          <cell r="BK38">
            <v>-0.38248496833862689</v>
          </cell>
          <cell r="BL38">
            <v>-8.5983603999999616</v>
          </cell>
          <cell r="BM38">
            <v>-5.0246854823070591E-2</v>
          </cell>
          <cell r="BO38">
            <v>-957.37900000000013</v>
          </cell>
          <cell r="BP38">
            <v>-0.38248496833862689</v>
          </cell>
          <cell r="BQ38">
            <v>-8.5983603999999616</v>
          </cell>
          <cell r="BR38">
            <v>-5.0246854823070591E-2</v>
          </cell>
          <cell r="BT38">
            <v>-6156.9120000000003</v>
          </cell>
          <cell r="BU38">
            <v>-0.33129017764660618</v>
          </cell>
          <cell r="BV38">
            <v>-47.063162399999783</v>
          </cell>
          <cell r="BW38">
            <v>-4.5837729106031927E-2</v>
          </cell>
        </row>
        <row r="39">
          <cell r="A39" t="str">
            <v>MORELIA</v>
          </cell>
          <cell r="B39">
            <v>-815.11999999999989</v>
          </cell>
          <cell r="C39">
            <v>-0.26416219439475253</v>
          </cell>
          <cell r="D39">
            <v>27.780283660000038</v>
          </cell>
          <cell r="E39">
            <v>0.16243906991852775</v>
          </cell>
          <cell r="G39">
            <v>-820.11999999999989</v>
          </cell>
          <cell r="H39">
            <v>-0.24376991487135583</v>
          </cell>
          <cell r="I39">
            <v>16.224079676190513</v>
          </cell>
          <cell r="J39">
            <v>9.9610056808494662E-2</v>
          </cell>
          <cell r="L39">
            <v>-311.5329999999999</v>
          </cell>
          <cell r="M39">
            <v>-8.18675384263651E-2</v>
          </cell>
          <cell r="N39">
            <v>-41.496900404761845</v>
          </cell>
          <cell r="O39">
            <v>-0.20382092244090058</v>
          </cell>
          <cell r="Q39">
            <v>-1946.7729999999992</v>
          </cell>
          <cell r="R39">
            <v>-0.18983036138281256</v>
          </cell>
          <cell r="S39">
            <v>2.5074629314287904</v>
          </cell>
          <cell r="T39">
            <v>4.6651294460071518E-3</v>
          </cell>
          <cell r="V39">
            <v>-289.19000000000005</v>
          </cell>
          <cell r="W39">
            <v>-0.1180092794737551</v>
          </cell>
          <cell r="X39">
            <v>-4.7079203238094749</v>
          </cell>
          <cell r="Y39">
            <v>-2.8904949942568418E-2</v>
          </cell>
          <cell r="AA39">
            <v>-453.07400000000007</v>
          </cell>
          <cell r="AB39">
            <v>-0.18100876930145224</v>
          </cell>
          <cell r="AC39">
            <v>-6.3659203238094904</v>
          </cell>
          <cell r="AD39">
            <v>-3.9084477994988862E-2</v>
          </cell>
          <cell r="AF39">
            <v>-378.69999999999982</v>
          </cell>
          <cell r="AG39">
            <v>-0.11218413958586362</v>
          </cell>
          <cell r="AH39">
            <v>-32.64490040476187</v>
          </cell>
          <cell r="AI39">
            <v>-0.16034242674969448</v>
          </cell>
          <cell r="AK39">
            <v>-1120.963999999999</v>
          </cell>
          <cell r="AL39">
            <v>-0.13458049396589386</v>
          </cell>
          <cell r="AM39">
            <v>-43.718741052380835</v>
          </cell>
          <cell r="AN39">
            <v>-8.2589988115284729E-2</v>
          </cell>
          <cell r="AP39">
            <v>-17.7199999999998</v>
          </cell>
          <cell r="AQ39">
            <v>-6.5682905764304382E-3</v>
          </cell>
          <cell r="AR39">
            <v>4.4240796761905301</v>
          </cell>
          <cell r="AS39">
            <v>2.7162269704417506E-2</v>
          </cell>
          <cell r="AU39">
            <v>-453.07400000000007</v>
          </cell>
          <cell r="AV39">
            <v>-0.18100876930145224</v>
          </cell>
          <cell r="AW39">
            <v>-6.3659203238094904</v>
          </cell>
          <cell r="AX39">
            <v>-3.9084477994988862E-2</v>
          </cell>
          <cell r="AZ39">
            <v>-453.07400000000007</v>
          </cell>
          <cell r="BA39">
            <v>-0.18100876930145224</v>
          </cell>
          <cell r="BB39">
            <v>-6.3659203238094904</v>
          </cell>
          <cell r="BC39">
            <v>-3.9084477994988862E-2</v>
          </cell>
          <cell r="BE39">
            <v>-453.07400000000007</v>
          </cell>
          <cell r="BF39">
            <v>-0.18100876930145224</v>
          </cell>
          <cell r="BG39">
            <v>-6.3659203238094904</v>
          </cell>
          <cell r="BH39">
            <v>-3.9084477994988862E-2</v>
          </cell>
          <cell r="BJ39">
            <v>-453.07400000000007</v>
          </cell>
          <cell r="BK39">
            <v>-0.18100876930145224</v>
          </cell>
          <cell r="BL39">
            <v>-6.3659203238094904</v>
          </cell>
          <cell r="BM39">
            <v>-3.9084477994988862E-2</v>
          </cell>
          <cell r="BO39">
            <v>-453.07400000000007</v>
          </cell>
          <cell r="BP39">
            <v>-0.18100876930145224</v>
          </cell>
          <cell r="BQ39">
            <v>-6.3659203238094904</v>
          </cell>
          <cell r="BR39">
            <v>-3.9084477994988862E-2</v>
          </cell>
          <cell r="BT39">
            <v>-3067.737000000001</v>
          </cell>
          <cell r="BU39">
            <v>-0.16506832251347217</v>
          </cell>
          <cell r="BV39">
            <v>-41.211278120952102</v>
          </cell>
          <cell r="BW39">
            <v>-3.8629394534786587E-2</v>
          </cell>
        </row>
        <row r="40">
          <cell r="A40" t="str">
            <v xml:space="preserve">      SUBTOTAL:</v>
          </cell>
          <cell r="B40">
            <v>-7828.3499999999985</v>
          </cell>
          <cell r="C40">
            <v>-0.27002085083118754</v>
          </cell>
          <cell r="D40">
            <v>-74.929862339999772</v>
          </cell>
          <cell r="E40">
            <v>-4.9449520317842735E-2</v>
          </cell>
          <cell r="G40">
            <v>-6075.630000000001</v>
          </cell>
          <cell r="H40">
            <v>-0.20367550062940101</v>
          </cell>
          <cell r="I40">
            <v>-85.1060663238095</v>
          </cell>
          <cell r="J40">
            <v>-5.6468734459655882E-2</v>
          </cell>
          <cell r="L40">
            <v>-5318.7010000000046</v>
          </cell>
          <cell r="M40">
            <v>-0.14866008340414127</v>
          </cell>
          <cell r="N40">
            <v>-161.47404640476179</v>
          </cell>
          <cell r="O40">
            <v>-0.10432116804465719</v>
          </cell>
          <cell r="Q40">
            <v>-19222.680999999997</v>
          </cell>
          <cell r="R40">
            <v>-0.20320130614212378</v>
          </cell>
          <cell r="S40">
            <v>-321.50997506857038</v>
          </cell>
          <cell r="T40">
            <v>-7.0348120893148264E-2</v>
          </cell>
          <cell r="V40">
            <v>-2885.0599999999977</v>
          </cell>
          <cell r="W40">
            <v>-0.12711206512936954</v>
          </cell>
          <cell r="X40">
            <v>-181.0760663238093</v>
          </cell>
          <cell r="Y40">
            <v>-0.12014579862419998</v>
          </cell>
          <cell r="AA40">
            <v>-3888.262999999999</v>
          </cell>
          <cell r="AB40">
            <v>-0.15842229724499116</v>
          </cell>
          <cell r="AC40">
            <v>-169.23306632380923</v>
          </cell>
          <cell r="AD40">
            <v>-0.11228784852624539</v>
          </cell>
          <cell r="AF40">
            <v>-5236.2950000000019</v>
          </cell>
          <cell r="AG40">
            <v>-0.15477458304698993</v>
          </cell>
          <cell r="AH40">
            <v>-165.35004640476154</v>
          </cell>
          <cell r="AI40">
            <v>-0.10682527849673254</v>
          </cell>
          <cell r="AK40">
            <v>-12009.618000000002</v>
          </cell>
          <cell r="AL40">
            <v>-0.14813450053711258</v>
          </cell>
          <cell r="AM40">
            <v>-515.6591790523803</v>
          </cell>
          <cell r="AN40">
            <v>-0.11303042611790803</v>
          </cell>
          <cell r="AP40">
            <v>-2437.5799999999981</v>
          </cell>
          <cell r="AQ40">
            <v>-9.1460925422863854E-2</v>
          </cell>
          <cell r="AR40">
            <v>-176.09606632380928</v>
          </cell>
          <cell r="AS40">
            <v>-0.11684151833307327</v>
          </cell>
          <cell r="AU40">
            <v>-3888.262999999999</v>
          </cell>
          <cell r="AV40">
            <v>-0.15842229724499116</v>
          </cell>
          <cell r="AW40">
            <v>-169.23306632380923</v>
          </cell>
          <cell r="AX40">
            <v>-0.11228784852624539</v>
          </cell>
          <cell r="AZ40">
            <v>-3888.262999999999</v>
          </cell>
          <cell r="BA40">
            <v>-0.15842229724499116</v>
          </cell>
          <cell r="BB40">
            <v>-169.23306632380923</v>
          </cell>
          <cell r="BC40">
            <v>-0.11228784852624539</v>
          </cell>
          <cell r="BE40">
            <v>-3888.262999999999</v>
          </cell>
          <cell r="BF40">
            <v>-0.15842229724499116</v>
          </cell>
          <cell r="BG40">
            <v>-169.23306632380923</v>
          </cell>
          <cell r="BH40">
            <v>-0.11228784852624539</v>
          </cell>
          <cell r="BJ40">
            <v>-3888.262999999999</v>
          </cell>
          <cell r="BK40">
            <v>-0.15842229724499116</v>
          </cell>
          <cell r="BL40">
            <v>-169.23306632380923</v>
          </cell>
          <cell r="BM40">
            <v>-0.11228784852624539</v>
          </cell>
          <cell r="BO40">
            <v>-3888.262999999999</v>
          </cell>
          <cell r="BP40">
            <v>-0.15842229724499116</v>
          </cell>
          <cell r="BQ40">
            <v>-169.23306632380923</v>
          </cell>
          <cell r="BR40">
            <v>-0.11228784852624539</v>
          </cell>
          <cell r="BT40">
            <v>-31232.29899999997</v>
          </cell>
          <cell r="BU40">
            <v>-0.1777879906477762</v>
          </cell>
          <cell r="BV40">
            <v>-837.16915412095295</v>
          </cell>
          <cell r="BW40">
            <v>-9.1670242579511743E-2</v>
          </cell>
        </row>
        <row r="42">
          <cell r="A42" t="str">
            <v>MONTERREY STORES</v>
          </cell>
        </row>
        <row r="43">
          <cell r="A43" t="str">
            <v>CASA LA DAGA</v>
          </cell>
          <cell r="B43">
            <v>-84.98</v>
          </cell>
          <cell r="C43">
            <v>0</v>
          </cell>
          <cell r="D43">
            <v>0</v>
          </cell>
          <cell r="E43">
            <v>0</v>
          </cell>
          <cell r="G43">
            <v>79.165999999999997</v>
          </cell>
          <cell r="H43">
            <v>0</v>
          </cell>
          <cell r="I43">
            <v>0</v>
          </cell>
          <cell r="J43">
            <v>0</v>
          </cell>
          <cell r="L43">
            <v>-41.917999999999999</v>
          </cell>
          <cell r="M43">
            <v>0</v>
          </cell>
          <cell r="N43">
            <v>0</v>
          </cell>
          <cell r="O43">
            <v>0</v>
          </cell>
          <cell r="Q43">
            <v>-47.732000000000006</v>
          </cell>
          <cell r="R43">
            <v>0</v>
          </cell>
          <cell r="S43">
            <v>0</v>
          </cell>
          <cell r="T43">
            <v>0</v>
          </cell>
          <cell r="V43">
            <v>-32.39</v>
          </cell>
          <cell r="W43">
            <v>0</v>
          </cell>
          <cell r="X43">
            <v>0</v>
          </cell>
          <cell r="Y43">
            <v>0</v>
          </cell>
          <cell r="AA43">
            <v>-28.138000000000002</v>
          </cell>
          <cell r="AB43">
            <v>0</v>
          </cell>
          <cell r="AC43">
            <v>0</v>
          </cell>
          <cell r="AD43">
            <v>0</v>
          </cell>
          <cell r="AF43">
            <v>-44.89</v>
          </cell>
          <cell r="AG43">
            <v>0</v>
          </cell>
          <cell r="AH43">
            <v>0</v>
          </cell>
          <cell r="AI43">
            <v>0</v>
          </cell>
          <cell r="AK43">
            <v>-105.41800000000001</v>
          </cell>
          <cell r="AL43">
            <v>0</v>
          </cell>
          <cell r="AM43">
            <v>0</v>
          </cell>
          <cell r="AN43">
            <v>0</v>
          </cell>
          <cell r="AP43">
            <v>-118.86</v>
          </cell>
          <cell r="AQ43">
            <v>0</v>
          </cell>
          <cell r="AR43">
            <v>0</v>
          </cell>
          <cell r="AS43">
            <v>0</v>
          </cell>
          <cell r="AU43">
            <v>-28.138000000000002</v>
          </cell>
          <cell r="AV43">
            <v>0</v>
          </cell>
          <cell r="AW43">
            <v>0</v>
          </cell>
          <cell r="AX43">
            <v>0</v>
          </cell>
          <cell r="AZ43">
            <v>-28.138000000000002</v>
          </cell>
          <cell r="BA43">
            <v>0</v>
          </cell>
          <cell r="BB43">
            <v>0</v>
          </cell>
          <cell r="BC43">
            <v>0</v>
          </cell>
          <cell r="BE43">
            <v>-28.138000000000002</v>
          </cell>
          <cell r="BF43">
            <v>0</v>
          </cell>
          <cell r="BG43">
            <v>0</v>
          </cell>
          <cell r="BH43">
            <v>0</v>
          </cell>
          <cell r="BJ43">
            <v>-28.138000000000002</v>
          </cell>
          <cell r="BK43">
            <v>0</v>
          </cell>
          <cell r="BL43">
            <v>0</v>
          </cell>
          <cell r="BM43">
            <v>0</v>
          </cell>
          <cell r="BO43">
            <v>-28.138000000000002</v>
          </cell>
          <cell r="BP43">
            <v>0</v>
          </cell>
          <cell r="BQ43">
            <v>0</v>
          </cell>
          <cell r="BR43">
            <v>0</v>
          </cell>
          <cell r="BT43">
            <v>-153.15</v>
          </cell>
          <cell r="BU43">
            <v>0</v>
          </cell>
          <cell r="BV43">
            <v>0</v>
          </cell>
          <cell r="BW43">
            <v>0</v>
          </cell>
        </row>
        <row r="44">
          <cell r="A44" t="str">
            <v>GARZASADA</v>
          </cell>
          <cell r="B44">
            <v>-510.85999999999967</v>
          </cell>
          <cell r="C44">
            <v>-0.16555832101838158</v>
          </cell>
          <cell r="D44">
            <v>-22.885597199999978</v>
          </cell>
          <cell r="E44">
            <v>-0.11573837753074023</v>
          </cell>
          <cell r="G44">
            <v>-141.39000000000033</v>
          </cell>
          <cell r="H44">
            <v>-4.2026323298616157E-2</v>
          </cell>
          <cell r="I44">
            <v>-29.665597199999979</v>
          </cell>
          <cell r="J44">
            <v>-0.15002658914264519</v>
          </cell>
          <cell r="L44">
            <v>100.86000000000013</v>
          </cell>
          <cell r="M44">
            <v>2.6504928613287185E-2</v>
          </cell>
          <cell r="N44">
            <v>-36.415597199999979</v>
          </cell>
          <cell r="O44">
            <v>-0.18416308300405498</v>
          </cell>
          <cell r="Q44">
            <v>-551.38999999999942</v>
          </cell>
          <cell r="R44">
            <v>-5.3766187923743013E-2</v>
          </cell>
          <cell r="S44">
            <v>-88.966791599999908</v>
          </cell>
          <cell r="T44">
            <v>-0.14997601655914677</v>
          </cell>
          <cell r="V44">
            <v>82.639999999999873</v>
          </cell>
          <cell r="W44">
            <v>3.3722766540029411E-2</v>
          </cell>
          <cell r="X44">
            <v>-27.758597199999969</v>
          </cell>
          <cell r="Y44">
            <v>-0.14038239746950315</v>
          </cell>
          <cell r="AA44">
            <v>135.9699999999998</v>
          </cell>
          <cell r="AB44">
            <v>5.4321727492459115E-2</v>
          </cell>
          <cell r="AC44">
            <v>-16.065597199999985</v>
          </cell>
          <cell r="AD44">
            <v>-8.1247875584841769E-2</v>
          </cell>
          <cell r="AF44">
            <v>-70.319999999999709</v>
          </cell>
          <cell r="AG44">
            <v>-2.083123500311038E-2</v>
          </cell>
          <cell r="AH44">
            <v>-17.440597199999985</v>
          </cell>
          <cell r="AI44">
            <v>-8.8201605815869694E-2</v>
          </cell>
          <cell r="AK44">
            <v>148.29000000000087</v>
          </cell>
          <cell r="AL44">
            <v>1.7803374104969058E-2</v>
          </cell>
          <cell r="AM44">
            <v>-61.264791599999853</v>
          </cell>
          <cell r="AN44">
            <v>-0.10327729295673807</v>
          </cell>
          <cell r="AP44">
            <v>-137.73999999999978</v>
          </cell>
          <cell r="AQ44">
            <v>-5.1055470096558295E-2</v>
          </cell>
          <cell r="AR44">
            <v>-15.095597199999986</v>
          </cell>
          <cell r="AS44">
            <v>-7.6342334985498445E-2</v>
          </cell>
          <cell r="AU44">
            <v>135.9699999999998</v>
          </cell>
          <cell r="AV44">
            <v>5.4321727492459115E-2</v>
          </cell>
          <cell r="AW44">
            <v>-16.065597199999985</v>
          </cell>
          <cell r="AX44">
            <v>-8.1247875584841769E-2</v>
          </cell>
          <cell r="AZ44">
            <v>135.9699999999998</v>
          </cell>
          <cell r="BA44">
            <v>5.4321727492459115E-2</v>
          </cell>
          <cell r="BB44">
            <v>-16.065597199999985</v>
          </cell>
          <cell r="BC44">
            <v>-8.1247875584841769E-2</v>
          </cell>
          <cell r="BE44">
            <v>135.9699999999998</v>
          </cell>
          <cell r="BF44">
            <v>5.4321727492459115E-2</v>
          </cell>
          <cell r="BG44">
            <v>-16.065597199999985</v>
          </cell>
          <cell r="BH44">
            <v>-8.1247875584841769E-2</v>
          </cell>
          <cell r="BJ44">
            <v>135.9699999999998</v>
          </cell>
          <cell r="BK44">
            <v>5.4321727492459115E-2</v>
          </cell>
          <cell r="BL44">
            <v>-16.065597199999985</v>
          </cell>
          <cell r="BM44">
            <v>-8.1247875584841769E-2</v>
          </cell>
          <cell r="BO44">
            <v>135.9699999999998</v>
          </cell>
          <cell r="BP44">
            <v>5.4321727492459115E-2</v>
          </cell>
          <cell r="BQ44">
            <v>-16.065597199999985</v>
          </cell>
          <cell r="BR44">
            <v>-8.1247875584841769E-2</v>
          </cell>
          <cell r="BT44">
            <v>-403.09999999999854</v>
          </cell>
          <cell r="BU44">
            <v>-2.1689943044394085E-2</v>
          </cell>
          <cell r="BV44">
            <v>-150.2315831999997</v>
          </cell>
          <cell r="BW44">
            <v>-0.12662665475794238</v>
          </cell>
        </row>
        <row r="45">
          <cell r="A45" t="str">
            <v>CAMPESTRE</v>
          </cell>
          <cell r="B45">
            <v>23.2199999999998</v>
          </cell>
          <cell r="C45">
            <v>8.420793048675157E-3</v>
          </cell>
          <cell r="D45">
            <v>-3.9661454000000163</v>
          </cell>
          <cell r="E45">
            <v>-2.497790591243873E-2</v>
          </cell>
          <cell r="G45">
            <v>546.12999999999965</v>
          </cell>
          <cell r="H45">
            <v>0.18953370536953734</v>
          </cell>
          <cell r="I45">
            <v>1.9138545999999792</v>
          </cell>
          <cell r="J45">
            <v>1.2053032682283244E-2</v>
          </cell>
          <cell r="L45">
            <v>477.94900000000007</v>
          </cell>
          <cell r="M45">
            <v>0.13480820217746942</v>
          </cell>
          <cell r="N45">
            <v>21.446854599999995</v>
          </cell>
          <cell r="O45">
            <v>0.13506754349362771</v>
          </cell>
          <cell r="Q45">
            <v>1047.2990000000009</v>
          </cell>
          <cell r="R45">
            <v>0.11403144496586577</v>
          </cell>
          <cell r="S45">
            <v>19.394563799999958</v>
          </cell>
          <cell r="T45">
            <v>4.0714223421157408E-2</v>
          </cell>
          <cell r="V45">
            <v>362.16999999999962</v>
          </cell>
          <cell r="W45">
            <v>0.15654297508158441</v>
          </cell>
          <cell r="X45">
            <v>26.870854600000001</v>
          </cell>
          <cell r="Y45">
            <v>0.16922669501365703</v>
          </cell>
          <cell r="AA45">
            <v>555.32999999999993</v>
          </cell>
          <cell r="AB45">
            <v>0.21947633633040212</v>
          </cell>
          <cell r="AC45">
            <v>34.315854599999994</v>
          </cell>
          <cell r="AD45">
            <v>0.2161136572309538</v>
          </cell>
          <cell r="AF45">
            <v>472.59000000000015</v>
          </cell>
          <cell r="AG45">
            <v>0.14110365336613684</v>
          </cell>
          <cell r="AH45">
            <v>11.683854599999989</v>
          </cell>
          <cell r="AI45">
            <v>7.3582330313309491E-2</v>
          </cell>
          <cell r="AK45">
            <v>1390.0899999999983</v>
          </cell>
          <cell r="AL45">
            <v>0.1696671809242965</v>
          </cell>
          <cell r="AM45">
            <v>72.870563800000014</v>
          </cell>
          <cell r="AN45">
            <v>0.15297422751930684</v>
          </cell>
          <cell r="AP45">
            <v>373.69999999999982</v>
          </cell>
          <cell r="AQ45">
            <v>0.14435426862950351</v>
          </cell>
          <cell r="AR45">
            <v>3.2838545999999837</v>
          </cell>
          <cell r="AS45">
            <v>2.0680989463706594E-2</v>
          </cell>
          <cell r="AU45">
            <v>555.32999999999993</v>
          </cell>
          <cell r="AV45">
            <v>0.21947633633040212</v>
          </cell>
          <cell r="AW45">
            <v>34.315854599999994</v>
          </cell>
          <cell r="AX45">
            <v>0.2161136572309538</v>
          </cell>
          <cell r="AZ45">
            <v>555.32999999999993</v>
          </cell>
          <cell r="BA45">
            <v>0.21947633633040212</v>
          </cell>
          <cell r="BB45">
            <v>34.315854599999994</v>
          </cell>
          <cell r="BC45">
            <v>0.2161136572309538</v>
          </cell>
          <cell r="BE45">
            <v>555.32999999999993</v>
          </cell>
          <cell r="BF45">
            <v>0.21947633633040212</v>
          </cell>
          <cell r="BG45">
            <v>34.315854599999994</v>
          </cell>
          <cell r="BH45">
            <v>0.2161136572309538</v>
          </cell>
          <cell r="BJ45">
            <v>555.32999999999993</v>
          </cell>
          <cell r="BK45">
            <v>0.21947633633040212</v>
          </cell>
          <cell r="BL45">
            <v>34.315854599999994</v>
          </cell>
          <cell r="BM45">
            <v>0.2161136572309538</v>
          </cell>
          <cell r="BO45">
            <v>555.32999999999993</v>
          </cell>
          <cell r="BP45">
            <v>0.21947633633040212</v>
          </cell>
          <cell r="BQ45">
            <v>34.315854599999994</v>
          </cell>
          <cell r="BR45">
            <v>0.2161136572309538</v>
          </cell>
          <cell r="BT45">
            <v>2437.3889999999992</v>
          </cell>
          <cell r="BU45">
            <v>0.14026249126736309</v>
          </cell>
          <cell r="BV45">
            <v>92.265127599999914</v>
          </cell>
          <cell r="BW45">
            <v>9.6844225470232068E-2</v>
          </cell>
        </row>
        <row r="46">
          <cell r="A46" t="str">
            <v>UNIVERSIDAD</v>
          </cell>
          <cell r="B46">
            <v>199.19999999999982</v>
          </cell>
          <cell r="C46">
            <v>0.15368354459677341</v>
          </cell>
          <cell r="D46">
            <v>35.26195632000001</v>
          </cell>
          <cell r="E46">
            <v>0.29936787485661726</v>
          </cell>
          <cell r="G46">
            <v>679.7199999999998</v>
          </cell>
          <cell r="H46">
            <v>0.48449684234536028</v>
          </cell>
          <cell r="I46">
            <v>31.201956320000008</v>
          </cell>
          <cell r="J46">
            <v>0.26489918114921535</v>
          </cell>
          <cell r="L46">
            <v>294.98199999999997</v>
          </cell>
          <cell r="M46">
            <v>0.13254937203711609</v>
          </cell>
          <cell r="N46">
            <v>58.49195632</v>
          </cell>
          <cell r="O46">
            <v>0.49658653368000311</v>
          </cell>
          <cell r="Q46">
            <v>1173.902</v>
          </cell>
          <cell r="R46">
            <v>0.23837703266890853</v>
          </cell>
          <cell r="S46">
            <v>124.95586896000003</v>
          </cell>
          <cell r="T46">
            <v>0.35361786322861194</v>
          </cell>
          <cell r="V46">
            <v>157.8900000000001</v>
          </cell>
          <cell r="W46">
            <v>0.11835654637861509</v>
          </cell>
          <cell r="X46">
            <v>49.634956320000001</v>
          </cell>
          <cell r="Y46">
            <v>0.4213921444764418</v>
          </cell>
          <cell r="AA46">
            <v>402.60099999999989</v>
          </cell>
          <cell r="AB46">
            <v>0.274301813003754</v>
          </cell>
          <cell r="AC46">
            <v>66.951956320000008</v>
          </cell>
          <cell r="AD46">
            <v>0.56841046194715106</v>
          </cell>
          <cell r="AF46">
            <v>-332.79500000000007</v>
          </cell>
          <cell r="AG46">
            <v>-0.1287891394449755</v>
          </cell>
          <cell r="AH46">
            <v>36.601956319999985</v>
          </cell>
          <cell r="AI46">
            <v>0.31074424174526699</v>
          </cell>
          <cell r="AK46">
            <v>227.695999999999</v>
          </cell>
          <cell r="AL46">
            <v>4.2277256033480572E-2</v>
          </cell>
          <cell r="AM46">
            <v>153.18886895999998</v>
          </cell>
          <cell r="AN46">
            <v>0.43351561605628658</v>
          </cell>
          <cell r="AP46">
            <v>-45.639999999999873</v>
          </cell>
          <cell r="AQ46">
            <v>-2.345793864135149E-2</v>
          </cell>
          <cell r="AR46">
            <v>14.407956319999997</v>
          </cell>
          <cell r="AS46">
            <v>0.12232104269549404</v>
          </cell>
          <cell r="AU46">
            <v>402.60099999999989</v>
          </cell>
          <cell r="AV46">
            <v>0.274301813003754</v>
          </cell>
          <cell r="AW46">
            <v>66.951956320000008</v>
          </cell>
          <cell r="AX46">
            <v>0.56841046194715106</v>
          </cell>
          <cell r="AZ46">
            <v>402.60099999999989</v>
          </cell>
          <cell r="BA46">
            <v>0.274301813003754</v>
          </cell>
          <cell r="BB46">
            <v>66.951956320000008</v>
          </cell>
          <cell r="BC46">
            <v>0.56841046194715106</v>
          </cell>
          <cell r="BE46">
            <v>402.60099999999989</v>
          </cell>
          <cell r="BF46">
            <v>0.274301813003754</v>
          </cell>
          <cell r="BG46">
            <v>66.951956320000008</v>
          </cell>
          <cell r="BH46">
            <v>0.56841046194715106</v>
          </cell>
          <cell r="BJ46">
            <v>402.60099999999989</v>
          </cell>
          <cell r="BK46">
            <v>0.274301813003754</v>
          </cell>
          <cell r="BL46">
            <v>66.951956320000008</v>
          </cell>
          <cell r="BM46">
            <v>0.56841046194715106</v>
          </cell>
          <cell r="BO46">
            <v>402.60099999999989</v>
          </cell>
          <cell r="BP46">
            <v>0.274301813003754</v>
          </cell>
          <cell r="BQ46">
            <v>66.951956320000008</v>
          </cell>
          <cell r="BR46">
            <v>0.56841046194715106</v>
          </cell>
          <cell r="BT46">
            <v>1401.5979999999981</v>
          </cell>
          <cell r="BU46">
            <v>0.13594100679512006</v>
          </cell>
          <cell r="BV46">
            <v>278.14473792000001</v>
          </cell>
          <cell r="BW46">
            <v>0.39356673964244926</v>
          </cell>
        </row>
        <row r="47">
          <cell r="A47" t="str">
            <v>TECNOLOGICO</v>
          </cell>
          <cell r="B47">
            <v>-214.67000000000002</v>
          </cell>
          <cell r="C47">
            <v>-0.3302615384615385</v>
          </cell>
          <cell r="D47">
            <v>-4.2541286999999954</v>
          </cell>
          <cell r="E47">
            <v>-4.7926214815647655E-2</v>
          </cell>
          <cell r="G47">
            <v>-49.990000000000009</v>
          </cell>
          <cell r="H47">
            <v>-7.5659886184768141E-2</v>
          </cell>
          <cell r="I47">
            <v>-13.524128700000006</v>
          </cell>
          <cell r="J47">
            <v>-0.15236029348869173</v>
          </cell>
          <cell r="L47">
            <v>-152.70299999999997</v>
          </cell>
          <cell r="M47">
            <v>-0.18216011165587087</v>
          </cell>
          <cell r="N47">
            <v>-12.152128700000006</v>
          </cell>
          <cell r="O47">
            <v>-0.13690359921259504</v>
          </cell>
          <cell r="Q47">
            <v>-417.36300000000028</v>
          </cell>
          <cell r="R47">
            <v>-0.19421175331897025</v>
          </cell>
          <cell r="S47">
            <v>-29.930386099999993</v>
          </cell>
          <cell r="T47">
            <v>-0.11239670250564476</v>
          </cell>
          <cell r="V47">
            <v>-226.85500000000002</v>
          </cell>
          <cell r="W47">
            <v>-0.33392949142562744</v>
          </cell>
          <cell r="X47">
            <v>-7.2771287000000058</v>
          </cell>
          <cell r="Y47">
            <v>-8.198276495897161E-2</v>
          </cell>
          <cell r="AA47">
            <v>-119.72299999999996</v>
          </cell>
          <cell r="AB47">
            <v>-0.17362734576674299</v>
          </cell>
          <cell r="AC47">
            <v>-16.623128699999995</v>
          </cell>
          <cell r="AD47">
            <v>-0.18727304535576425</v>
          </cell>
          <cell r="AF47">
            <v>-179.99</v>
          </cell>
          <cell r="AG47">
            <v>-0.20573577486683584</v>
          </cell>
          <cell r="AH47">
            <v>-18.134128700000005</v>
          </cell>
          <cell r="AI47">
            <v>-0.20429568752134897</v>
          </cell>
          <cell r="AK47">
            <v>-526.56800000000021</v>
          </cell>
          <cell r="AL47">
            <v>-0.23468211699164354</v>
          </cell>
          <cell r="AM47">
            <v>-42.034386099999978</v>
          </cell>
          <cell r="AN47">
            <v>-0.15785049927869485</v>
          </cell>
          <cell r="AP47">
            <v>-240.29999999999995</v>
          </cell>
          <cell r="AQ47">
            <v>-0.28588084134386593</v>
          </cell>
          <cell r="AR47">
            <v>-13.684128700000002</v>
          </cell>
          <cell r="AS47">
            <v>-0.15416282343342602</v>
          </cell>
          <cell r="AU47">
            <v>-119.72299999999996</v>
          </cell>
          <cell r="AV47">
            <v>-0.17362734576674299</v>
          </cell>
          <cell r="AW47">
            <v>-16.623128699999995</v>
          </cell>
          <cell r="AX47">
            <v>-0.18727304535576425</v>
          </cell>
          <cell r="AZ47">
            <v>-119.72299999999996</v>
          </cell>
          <cell r="BA47">
            <v>-0.17362734576674299</v>
          </cell>
          <cell r="BB47">
            <v>-16.623128699999995</v>
          </cell>
          <cell r="BC47">
            <v>-0.18727304535576425</v>
          </cell>
          <cell r="BE47">
            <v>-119.72299999999996</v>
          </cell>
          <cell r="BF47">
            <v>-0.17362734576674299</v>
          </cell>
          <cell r="BG47">
            <v>-16.623128699999995</v>
          </cell>
          <cell r="BH47">
            <v>-0.18727304535576425</v>
          </cell>
          <cell r="BJ47">
            <v>-119.72299999999996</v>
          </cell>
          <cell r="BK47">
            <v>-0.17362734576674299</v>
          </cell>
          <cell r="BL47">
            <v>-16.623128699999995</v>
          </cell>
          <cell r="BM47">
            <v>-0.18727304535576425</v>
          </cell>
          <cell r="BO47">
            <v>-119.72299999999996</v>
          </cell>
          <cell r="BP47">
            <v>-0.17362734576674299</v>
          </cell>
          <cell r="BQ47">
            <v>-16.623128699999995</v>
          </cell>
          <cell r="BR47">
            <v>-0.18727304535576425</v>
          </cell>
          <cell r="BT47">
            <v>-943.93100000000049</v>
          </cell>
          <cell r="BU47">
            <v>-0.21488335351806165</v>
          </cell>
          <cell r="BV47">
            <v>-71.96477219999997</v>
          </cell>
          <cell r="BW47">
            <v>-0.13512360089216982</v>
          </cell>
        </row>
        <row r="48">
          <cell r="A48" t="str">
            <v>GARZA GARCIA</v>
          </cell>
          <cell r="B48">
            <v>-202.74</v>
          </cell>
          <cell r="C48">
            <v>-0.1930857142857143</v>
          </cell>
          <cell r="D48">
            <v>-2.2034249999999957</v>
          </cell>
          <cell r="E48">
            <v>-2.3643567129333385E-2</v>
          </cell>
          <cell r="G48">
            <v>-48.619999999999891</v>
          </cell>
          <cell r="H48">
            <v>-4.5552921776769971E-2</v>
          </cell>
          <cell r="I48">
            <v>6.5765750000000054</v>
          </cell>
          <cell r="J48">
            <v>7.0569087894344545E-2</v>
          </cell>
          <cell r="L48">
            <v>-58.623000000000047</v>
          </cell>
          <cell r="M48">
            <v>-4.3290724207448138E-2</v>
          </cell>
          <cell r="N48">
            <v>-5.2514249999999976</v>
          </cell>
          <cell r="O48">
            <v>-5.6349737119330015E-2</v>
          </cell>
          <cell r="Q48">
            <v>-309.98300000000017</v>
          </cell>
          <cell r="R48">
            <v>-8.9293677084833697E-2</v>
          </cell>
          <cell r="S48">
            <v>-0.87827499999997372</v>
          </cell>
          <cell r="T48">
            <v>-3.1414054514395688E-3</v>
          </cell>
          <cell r="V48">
            <v>-326.04000000000008</v>
          </cell>
          <cell r="W48">
            <v>-0.29709682710357022</v>
          </cell>
          <cell r="X48">
            <v>-12.605424999999997</v>
          </cell>
          <cell r="Y48">
            <v>-0.13526088347970899</v>
          </cell>
          <cell r="AA48">
            <v>-353.65600000000006</v>
          </cell>
          <cell r="AB48">
            <v>-0.31749919201350235</v>
          </cell>
          <cell r="AC48">
            <v>-17.373424999999997</v>
          </cell>
          <cell r="AD48">
            <v>-0.18642329112810266</v>
          </cell>
          <cell r="AF48">
            <v>-361.38000000000011</v>
          </cell>
          <cell r="AG48">
            <v>-0.25571028275452162</v>
          </cell>
          <cell r="AH48">
            <v>-17.723424999999992</v>
          </cell>
          <cell r="AI48">
            <v>-0.19017892088417174</v>
          </cell>
          <cell r="AK48">
            <v>-1041.076</v>
          </cell>
          <cell r="AL48">
            <v>-0.28722982778504308</v>
          </cell>
          <cell r="AM48">
            <v>-47.702274999999986</v>
          </cell>
          <cell r="AN48">
            <v>-0.17062103183066113</v>
          </cell>
          <cell r="AP48">
            <v>-318.1400000000001</v>
          </cell>
          <cell r="AQ48">
            <v>-0.26906519845397886</v>
          </cell>
          <cell r="AR48">
            <v>-10.963424999999987</v>
          </cell>
          <cell r="AS48">
            <v>-0.11764161473837867</v>
          </cell>
          <cell r="AU48">
            <v>-353.65600000000006</v>
          </cell>
          <cell r="AV48">
            <v>-0.31749919201350235</v>
          </cell>
          <cell r="AW48">
            <v>-17.373424999999997</v>
          </cell>
          <cell r="AX48">
            <v>-0.18642329112810266</v>
          </cell>
          <cell r="AZ48">
            <v>-353.65600000000006</v>
          </cell>
          <cell r="BA48">
            <v>-0.31749919201350235</v>
          </cell>
          <cell r="BB48">
            <v>-17.373424999999997</v>
          </cell>
          <cell r="BC48">
            <v>-0.18642329112810266</v>
          </cell>
          <cell r="BE48">
            <v>-353.65600000000006</v>
          </cell>
          <cell r="BF48">
            <v>-0.31749919201350235</v>
          </cell>
          <cell r="BG48">
            <v>-17.373424999999997</v>
          </cell>
          <cell r="BH48">
            <v>-0.18642329112810266</v>
          </cell>
          <cell r="BJ48">
            <v>-353.65600000000006</v>
          </cell>
          <cell r="BK48">
            <v>-0.31749919201350235</v>
          </cell>
          <cell r="BL48">
            <v>-17.373424999999997</v>
          </cell>
          <cell r="BM48">
            <v>-0.18642329112810266</v>
          </cell>
          <cell r="BO48">
            <v>-353.65600000000006</v>
          </cell>
          <cell r="BP48">
            <v>-0.31749919201350235</v>
          </cell>
          <cell r="BQ48">
            <v>-17.373424999999997</v>
          </cell>
          <cell r="BR48">
            <v>-0.18642329112810266</v>
          </cell>
          <cell r="BT48">
            <v>-1351.0590000000002</v>
          </cell>
          <cell r="BU48">
            <v>-0.19039619280612852</v>
          </cell>
          <cell r="BV48">
            <v>-48.58054999999996</v>
          </cell>
          <cell r="BW48">
            <v>-8.6881218641050348E-2</v>
          </cell>
        </row>
        <row r="49">
          <cell r="A49" t="str">
            <v>BERNARDO REYES</v>
          </cell>
          <cell r="B49">
            <v>-341.15999999999997</v>
          </cell>
          <cell r="C49">
            <v>-0.35911578947368417</v>
          </cell>
          <cell r="D49">
            <v>-10.315162699999973</v>
          </cell>
          <cell r="E49">
            <v>-0.10318757476498336</v>
          </cell>
          <cell r="G49">
            <v>-238.39999999999998</v>
          </cell>
          <cell r="H49">
            <v>-0.24687267003562255</v>
          </cell>
          <cell r="I49">
            <v>-19.095162699999975</v>
          </cell>
          <cell r="J49">
            <v>-0.19101817257383386</v>
          </cell>
          <cell r="L49">
            <v>-342.90099999999995</v>
          </cell>
          <cell r="M49">
            <v>-0.279873490042442</v>
          </cell>
          <cell r="N49">
            <v>-17.23616269999998</v>
          </cell>
          <cell r="O49">
            <v>-0.17242169406282559</v>
          </cell>
          <cell r="Q49">
            <v>-922.46100000000024</v>
          </cell>
          <cell r="R49">
            <v>-0.29369507908611608</v>
          </cell>
          <cell r="S49">
            <v>-46.646488099999942</v>
          </cell>
          <cell r="T49">
            <v>-0.15554248046721431</v>
          </cell>
          <cell r="V49">
            <v>-342.31999999999994</v>
          </cell>
          <cell r="W49">
            <v>-0.34476785174740654</v>
          </cell>
          <cell r="X49">
            <v>-15.969162699999984</v>
          </cell>
          <cell r="Y49">
            <v>-0.15974727863870108</v>
          </cell>
          <cell r="AA49">
            <v>-312.03999999999996</v>
          </cell>
          <cell r="AB49">
            <v>-0.30962492558047228</v>
          </cell>
          <cell r="AC49">
            <v>-22.48016269999998</v>
          </cell>
          <cell r="AD49">
            <v>-0.22487996910947841</v>
          </cell>
          <cell r="AF49">
            <v>-339.60600000000011</v>
          </cell>
          <cell r="AG49">
            <v>-0.26559938684852663</v>
          </cell>
          <cell r="AH49">
            <v>-24.075162699999979</v>
          </cell>
          <cell r="AI49">
            <v>-0.24083552759525478</v>
          </cell>
          <cell r="AK49">
            <v>-993.96600000000035</v>
          </cell>
          <cell r="AL49">
            <v>-0.30309940414839581</v>
          </cell>
          <cell r="AM49">
            <v>-62.524488099999985</v>
          </cell>
          <cell r="AN49">
            <v>-0.20848759178114487</v>
          </cell>
          <cell r="AP49">
            <v>-303.62</v>
          </cell>
          <cell r="AQ49">
            <v>-0.30087601078167114</v>
          </cell>
          <cell r="AR49">
            <v>-28.235162699999975</v>
          </cell>
          <cell r="AS49">
            <v>-0.28245002496254606</v>
          </cell>
          <cell r="AU49">
            <v>-312.03999999999996</v>
          </cell>
          <cell r="AV49">
            <v>-0.30962492558047228</v>
          </cell>
          <cell r="AW49">
            <v>-22.48016269999998</v>
          </cell>
          <cell r="AX49">
            <v>-0.22487996910947841</v>
          </cell>
          <cell r="AZ49">
            <v>-312.03999999999996</v>
          </cell>
          <cell r="BA49">
            <v>-0.30962492558047228</v>
          </cell>
          <cell r="BB49">
            <v>-22.48016269999998</v>
          </cell>
          <cell r="BC49">
            <v>-0.22487996910947841</v>
          </cell>
          <cell r="BE49">
            <v>-312.03999999999996</v>
          </cell>
          <cell r="BF49">
            <v>-0.30962492558047228</v>
          </cell>
          <cell r="BG49">
            <v>-22.48016269999998</v>
          </cell>
          <cell r="BH49">
            <v>-0.22487996910947841</v>
          </cell>
          <cell r="BJ49">
            <v>-312.03999999999996</v>
          </cell>
          <cell r="BK49">
            <v>-0.30962492558047228</v>
          </cell>
          <cell r="BL49">
            <v>-22.48016269999998</v>
          </cell>
          <cell r="BM49">
            <v>-0.22487996910947841</v>
          </cell>
          <cell r="BO49">
            <v>-312.03999999999996</v>
          </cell>
          <cell r="BP49">
            <v>-0.30962492558047228</v>
          </cell>
          <cell r="BQ49">
            <v>-22.48016269999998</v>
          </cell>
          <cell r="BR49">
            <v>-0.22487996910947841</v>
          </cell>
          <cell r="BT49">
            <v>-1916.4270000000006</v>
          </cell>
          <cell r="BU49">
            <v>-0.29849864957898647</v>
          </cell>
          <cell r="BV49">
            <v>-109.17097619999993</v>
          </cell>
          <cell r="BW49">
            <v>-0.18201503612417957</v>
          </cell>
        </row>
        <row r="50">
          <cell r="A50" t="str">
            <v>MORELOS</v>
          </cell>
          <cell r="B50">
            <v>-116.32000000000005</v>
          </cell>
          <cell r="C50">
            <v>-0.25848888888888899</v>
          </cell>
          <cell r="D50">
            <v>5.8805451500000032</v>
          </cell>
          <cell r="E50">
            <v>0.1394172867077727</v>
          </cell>
          <cell r="G50">
            <v>-23.240000000000009</v>
          </cell>
          <cell r="H50">
            <v>-5.0806698439071332E-2</v>
          </cell>
          <cell r="I50">
            <v>0.97054514999999952</v>
          </cell>
          <cell r="J50">
            <v>2.3009902651693458E-2</v>
          </cell>
          <cell r="L50">
            <v>-83.230999999999995</v>
          </cell>
          <cell r="M50">
            <v>-0.14341270935281547</v>
          </cell>
          <cell r="N50">
            <v>-0.8964548499999978</v>
          </cell>
          <cell r="O50">
            <v>-2.1253353159446958E-2</v>
          </cell>
          <cell r="Q50">
            <v>-222.79100000000017</v>
          </cell>
          <cell r="R50">
            <v>-0.14974727446262226</v>
          </cell>
          <cell r="S50">
            <v>5.9546354499999978</v>
          </cell>
          <cell r="T50">
            <v>4.7057945400006344E-2</v>
          </cell>
          <cell r="V50">
            <v>-133.18</v>
          </cell>
          <cell r="W50">
            <v>-0.28316890627657765</v>
          </cell>
          <cell r="X50">
            <v>1.1855451500000029</v>
          </cell>
          <cell r="Y50">
            <v>2.8107170996308002E-2</v>
          </cell>
          <cell r="AA50">
            <v>-61.509000000000015</v>
          </cell>
          <cell r="AB50">
            <v>-0.12884704009384559</v>
          </cell>
          <cell r="AC50">
            <v>0.44054514999999839</v>
          </cell>
          <cell r="AD50">
            <v>1.0444543476597313E-2</v>
          </cell>
          <cell r="AF50">
            <v>-19.349999999999909</v>
          </cell>
          <cell r="AG50">
            <v>-3.1948090544355691E-2</v>
          </cell>
          <cell r="AH50">
            <v>3.7905451499999998</v>
          </cell>
          <cell r="AI50">
            <v>8.9867096753148287E-2</v>
          </cell>
          <cell r="AK50">
            <v>-214.03899999999976</v>
          </cell>
          <cell r="AL50">
            <v>-0.1377900950835923</v>
          </cell>
          <cell r="AM50">
            <v>5.4166354500000153</v>
          </cell>
          <cell r="AN50">
            <v>4.2806270408684649E-2</v>
          </cell>
          <cell r="AP50">
            <v>-83.520000000000039</v>
          </cell>
          <cell r="AQ50">
            <v>-0.17080802503221063</v>
          </cell>
          <cell r="AR50">
            <v>6.9405451499999984</v>
          </cell>
          <cell r="AS50">
            <v>0.16454800505796482</v>
          </cell>
          <cell r="AU50">
            <v>-61.509000000000015</v>
          </cell>
          <cell r="AV50">
            <v>-0.12884704009384559</v>
          </cell>
          <cell r="AW50">
            <v>0.44054514999999839</v>
          </cell>
          <cell r="AX50">
            <v>1.0444543476597313E-2</v>
          </cell>
          <cell r="AZ50">
            <v>-61.509000000000015</v>
          </cell>
          <cell r="BA50">
            <v>-0.12884704009384559</v>
          </cell>
          <cell r="BB50">
            <v>0.44054514999999839</v>
          </cell>
          <cell r="BC50">
            <v>1.0444543476597313E-2</v>
          </cell>
          <cell r="BE50">
            <v>-61.509000000000015</v>
          </cell>
          <cell r="BF50">
            <v>-0.12884704009384559</v>
          </cell>
          <cell r="BG50">
            <v>0.44054514999999839</v>
          </cell>
          <cell r="BH50">
            <v>1.0444543476597313E-2</v>
          </cell>
          <cell r="BJ50">
            <v>-61.509000000000015</v>
          </cell>
          <cell r="BK50">
            <v>-0.12884704009384559</v>
          </cell>
          <cell r="BL50">
            <v>0.44054514999999839</v>
          </cell>
          <cell r="BM50">
            <v>1.0444543476597313E-2</v>
          </cell>
          <cell r="BO50">
            <v>-61.509000000000015</v>
          </cell>
          <cell r="BP50">
            <v>-0.12884704009384559</v>
          </cell>
          <cell r="BQ50">
            <v>0.44054514999999839</v>
          </cell>
          <cell r="BR50">
            <v>1.0444543476597313E-2</v>
          </cell>
          <cell r="BT50">
            <v>-436.82999999999993</v>
          </cell>
          <cell r="BU50">
            <v>-0.14363974154513914</v>
          </cell>
          <cell r="BV50">
            <v>11.371270899999985</v>
          </cell>
          <cell r="BW50">
            <v>4.4932107904345382E-2</v>
          </cell>
        </row>
        <row r="51">
          <cell r="A51" t="str">
            <v>MANUEL BARRAGAN</v>
          </cell>
          <cell r="B51">
            <v>-333.16999999999996</v>
          </cell>
          <cell r="C51">
            <v>-0.30288181818181814</v>
          </cell>
          <cell r="D51">
            <v>-0.76600599999999019</v>
          </cell>
          <cell r="E51">
            <v>-8.8335018566236805E-3</v>
          </cell>
          <cell r="G51">
            <v>-172.98000000000002</v>
          </cell>
          <cell r="H51">
            <v>-0.15470196306398962</v>
          </cell>
          <cell r="I51">
            <v>-5.5460059999999913</v>
          </cell>
          <cell r="J51">
            <v>-6.3955966791182609E-2</v>
          </cell>
          <cell r="L51">
            <v>-238.779</v>
          </cell>
          <cell r="M51">
            <v>-0.16831424241356219</v>
          </cell>
          <cell r="N51">
            <v>-9.1640059999999863</v>
          </cell>
          <cell r="O51">
            <v>-0.10567836807428593</v>
          </cell>
          <cell r="Q51">
            <v>-744.92900000000009</v>
          </cell>
          <cell r="R51">
            <v>-0.2048308952925649</v>
          </cell>
          <cell r="S51">
            <v>-15.476017999999954</v>
          </cell>
          <cell r="T51">
            <v>-5.9489278907364017E-2</v>
          </cell>
          <cell r="V51">
            <v>-335.47</v>
          </cell>
          <cell r="W51">
            <v>-0.29179423839677127</v>
          </cell>
          <cell r="X51">
            <v>-5.9890059999999892</v>
          </cell>
          <cell r="Y51">
            <v>-6.9064596909594628E-2</v>
          </cell>
          <cell r="AA51">
            <v>-164.29900000000009</v>
          </cell>
          <cell r="AB51">
            <v>-0.14079714119219833</v>
          </cell>
          <cell r="AC51">
            <v>-5.1340059999999994</v>
          </cell>
          <cell r="AD51">
            <v>-5.9204825462095198E-2</v>
          </cell>
          <cell r="AF51">
            <v>-214.23000000000002</v>
          </cell>
          <cell r="AG51">
            <v>-0.14469818240765134</v>
          </cell>
          <cell r="AH51">
            <v>-8.9260059999999868</v>
          </cell>
          <cell r="AI51">
            <v>-0.10293377672398782</v>
          </cell>
          <cell r="AK51">
            <v>-713.99900000000025</v>
          </cell>
          <cell r="AL51">
            <v>-0.1880364907179897</v>
          </cell>
          <cell r="AM51">
            <v>-20.049017999999961</v>
          </cell>
          <cell r="AN51">
            <v>-7.7067733031892488E-2</v>
          </cell>
          <cell r="AP51">
            <v>31.759999999999991</v>
          </cell>
          <cell r="AQ51">
            <v>3.701459139434058E-2</v>
          </cell>
          <cell r="AR51">
            <v>-6.4760059999999982</v>
          </cell>
          <cell r="AS51">
            <v>-7.4680630470919038E-2</v>
          </cell>
          <cell r="AU51">
            <v>-164.29900000000009</v>
          </cell>
          <cell r="AV51">
            <v>-0.14079714119219833</v>
          </cell>
          <cell r="AW51">
            <v>-5.1340059999999994</v>
          </cell>
          <cell r="AX51">
            <v>-5.9204825462095198E-2</v>
          </cell>
          <cell r="AZ51">
            <v>-164.29900000000009</v>
          </cell>
          <cell r="BA51">
            <v>-0.14079714119219833</v>
          </cell>
          <cell r="BB51">
            <v>-5.1340059999999994</v>
          </cell>
          <cell r="BC51">
            <v>-5.9204825462095198E-2</v>
          </cell>
          <cell r="BE51">
            <v>-164.29900000000009</v>
          </cell>
          <cell r="BF51">
            <v>-0.14079714119219833</v>
          </cell>
          <cell r="BG51">
            <v>-5.1340059999999994</v>
          </cell>
          <cell r="BH51">
            <v>-5.9204825462095198E-2</v>
          </cell>
          <cell r="BJ51">
            <v>-164.29900000000009</v>
          </cell>
          <cell r="BK51">
            <v>-0.14079714119219833</v>
          </cell>
          <cell r="BL51">
            <v>-5.1340059999999994</v>
          </cell>
          <cell r="BM51">
            <v>-5.9204825462095198E-2</v>
          </cell>
          <cell r="BO51">
            <v>-164.29900000000009</v>
          </cell>
          <cell r="BP51">
            <v>-0.14079714119219833</v>
          </cell>
          <cell r="BQ51">
            <v>-5.1340059999999994</v>
          </cell>
          <cell r="BR51">
            <v>-5.9204825462095198E-2</v>
          </cell>
          <cell r="BT51">
            <v>-1458.9279999999999</v>
          </cell>
          <cell r="BU51">
            <v>-0.19625258779676427</v>
          </cell>
          <cell r="BV51">
            <v>-35.525035999999886</v>
          </cell>
          <cell r="BW51">
            <v>-6.82785059696282E-2</v>
          </cell>
        </row>
        <row r="52">
          <cell r="A52" t="str">
            <v>RUIZ CORTINES</v>
          </cell>
          <cell r="B52">
            <v>-413.96000000000004</v>
          </cell>
          <cell r="C52">
            <v>-0.30663703703703704</v>
          </cell>
          <cell r="D52">
            <v>1.2918942999999956</v>
          </cell>
          <cell r="E52">
            <v>1.2981500109080106E-2</v>
          </cell>
          <cell r="G52">
            <v>-863.31999999999994</v>
          </cell>
          <cell r="H52">
            <v>-0.6291135919783134</v>
          </cell>
          <cell r="I52">
            <v>18.231894299999993</v>
          </cell>
          <cell r="J52">
            <v>0.18320178194468981</v>
          </cell>
          <cell r="L52">
            <v>338.16999999999985</v>
          </cell>
          <cell r="M52">
            <v>0.19423113372810966</v>
          </cell>
          <cell r="N52">
            <v>43.240894299999979</v>
          </cell>
          <cell r="O52">
            <v>0.43450278716468754</v>
          </cell>
          <cell r="Q52">
            <v>-939.10999999999967</v>
          </cell>
          <cell r="R52">
            <v>-0.21040474083367869</v>
          </cell>
          <cell r="S52">
            <v>62.764682899999912</v>
          </cell>
          <cell r="T52">
            <v>0.21022868973948561</v>
          </cell>
          <cell r="V52">
            <v>-100.71000000000004</v>
          </cell>
          <cell r="W52">
            <v>-7.1376428981480847E-2</v>
          </cell>
          <cell r="X52">
            <v>39.177894299999991</v>
          </cell>
          <cell r="Y52">
            <v>0.39367604542336049</v>
          </cell>
          <cell r="AA52">
            <v>12.332999999999856</v>
          </cell>
          <cell r="AB52">
            <v>8.6116483838756652E-3</v>
          </cell>
          <cell r="AC52">
            <v>51.757894300000004</v>
          </cell>
          <cell r="AD52">
            <v>0.52008520395299285</v>
          </cell>
          <cell r="AF52">
            <v>108.05999999999995</v>
          </cell>
          <cell r="AG52">
            <v>5.9471001970258966E-2</v>
          </cell>
          <cell r="AH52">
            <v>43.001894300000004</v>
          </cell>
          <cell r="AI52">
            <v>0.43210121412108027</v>
          </cell>
          <cell r="AK52">
            <v>19.682999999999993</v>
          </cell>
          <cell r="AL52">
            <v>4.2237109773997222E-3</v>
          </cell>
          <cell r="AM52">
            <v>133.93768290000003</v>
          </cell>
          <cell r="AN52">
            <v>0.44862082116581126</v>
          </cell>
          <cell r="AP52">
            <v>323.12000000000012</v>
          </cell>
          <cell r="AQ52">
            <v>0.26337153383434142</v>
          </cell>
          <cell r="AR52">
            <v>67.1618943</v>
          </cell>
          <cell r="AS52">
            <v>0.67487110840374442</v>
          </cell>
          <cell r="AU52">
            <v>12.332999999999856</v>
          </cell>
          <cell r="AV52">
            <v>8.6116483838756652E-3</v>
          </cell>
          <cell r="AW52">
            <v>51.757894300000004</v>
          </cell>
          <cell r="AX52">
            <v>0.52008520395299285</v>
          </cell>
          <cell r="AZ52">
            <v>12.332999999999856</v>
          </cell>
          <cell r="BA52">
            <v>8.6116483838756652E-3</v>
          </cell>
          <cell r="BB52">
            <v>51.757894300000004</v>
          </cell>
          <cell r="BC52">
            <v>0.52008520395299285</v>
          </cell>
          <cell r="BE52">
            <v>12.332999999999856</v>
          </cell>
          <cell r="BF52">
            <v>8.6116483838756652E-3</v>
          </cell>
          <cell r="BG52">
            <v>51.757894300000004</v>
          </cell>
          <cell r="BH52">
            <v>0.52008520395299285</v>
          </cell>
          <cell r="BJ52">
            <v>12.332999999999856</v>
          </cell>
          <cell r="BK52">
            <v>8.6116483838756652E-3</v>
          </cell>
          <cell r="BL52">
            <v>51.757894300000004</v>
          </cell>
          <cell r="BM52">
            <v>0.52008520395299285</v>
          </cell>
          <cell r="BO52">
            <v>12.332999999999856</v>
          </cell>
          <cell r="BP52">
            <v>8.6116483838756652E-3</v>
          </cell>
          <cell r="BQ52">
            <v>51.757894300000004</v>
          </cell>
          <cell r="BR52">
            <v>0.52008520395299285</v>
          </cell>
          <cell r="BT52">
            <v>-919.42699999999968</v>
          </cell>
          <cell r="BU52">
            <v>-0.10077602052727742</v>
          </cell>
          <cell r="BV52">
            <v>196.70236579999994</v>
          </cell>
          <cell r="BW52">
            <v>0.32942475545264843</v>
          </cell>
        </row>
        <row r="53">
          <cell r="A53" t="str">
            <v>EMILIO CARRANZA</v>
          </cell>
          <cell r="B53">
            <v>-196.1</v>
          </cell>
          <cell r="C53">
            <v>-0.43577777777777776</v>
          </cell>
          <cell r="D53">
            <v>18.828779700000005</v>
          </cell>
          <cell r="E53">
            <v>0.35232690410701584</v>
          </cell>
          <cell r="G53">
            <v>-229.56</v>
          </cell>
          <cell r="H53">
            <v>-0.50185824843688509</v>
          </cell>
          <cell r="I53">
            <v>4.4087797000000108</v>
          </cell>
          <cell r="J53">
            <v>8.2497736302627273E-2</v>
          </cell>
          <cell r="L53">
            <v>-447.59100000000001</v>
          </cell>
          <cell r="M53">
            <v>-0.77122992625267073</v>
          </cell>
          <cell r="N53">
            <v>-18.975220299999989</v>
          </cell>
          <cell r="O53">
            <v>-0.35506712222288067</v>
          </cell>
          <cell r="Q53">
            <v>-873.2510000000002</v>
          </cell>
          <cell r="R53">
            <v>-0.58694901127854926</v>
          </cell>
          <cell r="S53">
            <v>4.2623391000000481</v>
          </cell>
          <cell r="T53">
            <v>2.6585839395587611E-2</v>
          </cell>
          <cell r="V53">
            <v>-470.32</v>
          </cell>
          <cell r="W53">
            <v>-1</v>
          </cell>
          <cell r="X53">
            <v>-40.316220299999991</v>
          </cell>
          <cell r="Y53">
            <v>-0.75440306328484041</v>
          </cell>
          <cell r="AA53">
            <v>-477.38</v>
          </cell>
          <cell r="AB53">
            <v>-1</v>
          </cell>
          <cell r="AC53">
            <v>-53.441220299999991</v>
          </cell>
          <cell r="AD53">
            <v>-1</v>
          </cell>
          <cell r="AF53">
            <v>-605.66999999999996</v>
          </cell>
          <cell r="AG53">
            <v>-1</v>
          </cell>
          <cell r="AH53">
            <v>-52.511220299999991</v>
          </cell>
          <cell r="AI53">
            <v>-0.98259770276989722</v>
          </cell>
          <cell r="AK53">
            <v>-1553.37</v>
          </cell>
          <cell r="AL53">
            <v>-1</v>
          </cell>
          <cell r="AM53">
            <v>-146.26866089999996</v>
          </cell>
          <cell r="AN53">
            <v>-0.91233358868491254</v>
          </cell>
          <cell r="AP53">
            <v>-488.97</v>
          </cell>
          <cell r="AQ53">
            <v>-1</v>
          </cell>
          <cell r="AR53">
            <v>-53.441220299999991</v>
          </cell>
          <cell r="AS53">
            <v>-1</v>
          </cell>
          <cell r="AU53">
            <v>-477.38</v>
          </cell>
          <cell r="AV53">
            <v>-1</v>
          </cell>
          <cell r="AW53">
            <v>-53.441220299999991</v>
          </cell>
          <cell r="AX53">
            <v>-1</v>
          </cell>
          <cell r="AZ53">
            <v>-477.38</v>
          </cell>
          <cell r="BA53">
            <v>-1</v>
          </cell>
          <cell r="BB53">
            <v>-53.441220299999991</v>
          </cell>
          <cell r="BC53">
            <v>-1</v>
          </cell>
          <cell r="BE53">
            <v>-477.38</v>
          </cell>
          <cell r="BF53">
            <v>-1</v>
          </cell>
          <cell r="BG53">
            <v>-53.441220299999991</v>
          </cell>
          <cell r="BH53">
            <v>-1</v>
          </cell>
          <cell r="BJ53">
            <v>-477.38</v>
          </cell>
          <cell r="BK53">
            <v>-1</v>
          </cell>
          <cell r="BL53">
            <v>-53.441220299999991</v>
          </cell>
          <cell r="BM53">
            <v>-1</v>
          </cell>
          <cell r="BO53">
            <v>-477.38</v>
          </cell>
          <cell r="BP53">
            <v>-1</v>
          </cell>
          <cell r="BQ53">
            <v>-53.441220299999991</v>
          </cell>
          <cell r="BR53">
            <v>-1</v>
          </cell>
          <cell r="BT53">
            <v>-2426.6210000000001</v>
          </cell>
          <cell r="BU53">
            <v>-0.79792874406063496</v>
          </cell>
          <cell r="BV53">
            <v>-142.00632179999991</v>
          </cell>
          <cell r="BW53">
            <v>-0.44287387464466244</v>
          </cell>
        </row>
        <row r="55">
          <cell r="A55" t="str">
            <v>DC MONTERREY</v>
          </cell>
          <cell r="B55">
            <v>-2592.71</v>
          </cell>
          <cell r="C55">
            <v>-0.357816536754477</v>
          </cell>
          <cell r="D55">
            <v>15.727955080000015</v>
          </cell>
          <cell r="E55">
            <v>3.5732192862877564E-2</v>
          </cell>
          <cell r="G55">
            <v>-5761.63</v>
          </cell>
          <cell r="H55">
            <v>-0.55119707948194474</v>
          </cell>
          <cell r="I55">
            <v>-23.232044919999964</v>
          </cell>
          <cell r="J55">
            <v>-5.2780663821712342E-2</v>
          </cell>
          <cell r="L55">
            <v>-1471.6400000000003</v>
          </cell>
          <cell r="M55">
            <v>-0.17166286590807028</v>
          </cell>
          <cell r="N55">
            <v>7.8239550800000188</v>
          </cell>
          <cell r="O55">
            <v>1.7775169781897103E-2</v>
          </cell>
          <cell r="Q55">
            <v>-9825.98</v>
          </cell>
          <cell r="R55">
            <v>-0.37401372046204834</v>
          </cell>
          <cell r="S55">
            <v>0.31986524000012651</v>
          </cell>
          <cell r="T55">
            <v>2.4223294102081763E-4</v>
          </cell>
          <cell r="V55">
            <v>-1946.7420000000002</v>
          </cell>
          <cell r="W55">
            <v>-0.28959334040429435</v>
          </cell>
          <cell r="X55">
            <v>2.6219550800000206</v>
          </cell>
          <cell r="Y55">
            <v>5.9567950264238804E-3</v>
          </cell>
          <cell r="AA55">
            <v>-1426.8950000000004</v>
          </cell>
          <cell r="AB55">
            <v>-0.18447133502692295</v>
          </cell>
          <cell r="AC55">
            <v>-13.882044919999998</v>
          </cell>
          <cell r="AD55">
            <v>-3.1538486973639625E-2</v>
          </cell>
          <cell r="AF55">
            <v>-1894.6299999999992</v>
          </cell>
          <cell r="AG55">
            <v>-0.15429110767632112</v>
          </cell>
          <cell r="AH55">
            <v>0.61795508000000154</v>
          </cell>
          <cell r="AI55">
            <v>1.403926320163102E-3</v>
          </cell>
          <cell r="AK55">
            <v>-5268.2669999999998</v>
          </cell>
          <cell r="AL55">
            <v>-0.19704061344296434</v>
          </cell>
          <cell r="AM55">
            <v>-10.642134759999863</v>
          </cell>
          <cell r="AN55">
            <v>-8.0592552090174609E-3</v>
          </cell>
          <cell r="AP55">
            <v>-2350.9800000000005</v>
          </cell>
          <cell r="AQ55">
            <v>-0.23984060818627545</v>
          </cell>
          <cell r="AR55">
            <v>-37.672044919999962</v>
          </cell>
          <cell r="AS55">
            <v>-8.5586763681195874E-2</v>
          </cell>
          <cell r="AU55">
            <v>-1426.8950000000004</v>
          </cell>
          <cell r="AV55">
            <v>-0.18447133502692295</v>
          </cell>
          <cell r="AW55">
            <v>-13.882044919999998</v>
          </cell>
          <cell r="AX55">
            <v>-3.1538486973639625E-2</v>
          </cell>
          <cell r="AZ55">
            <v>-1426.8950000000004</v>
          </cell>
          <cell r="BA55">
            <v>-0.18447133502692295</v>
          </cell>
          <cell r="BB55">
            <v>-13.882044919999998</v>
          </cell>
          <cell r="BC55">
            <v>-3.1538486973639625E-2</v>
          </cell>
          <cell r="BE55">
            <v>-1426.8950000000004</v>
          </cell>
          <cell r="BF55">
            <v>-0.18447133502692295</v>
          </cell>
          <cell r="BG55">
            <v>-13.882044919999998</v>
          </cell>
          <cell r="BH55">
            <v>-3.1538486973639625E-2</v>
          </cell>
          <cell r="BJ55">
            <v>-1426.8950000000004</v>
          </cell>
          <cell r="BK55">
            <v>-0.18447133502692295</v>
          </cell>
          <cell r="BL55">
            <v>-13.882044919999998</v>
          </cell>
          <cell r="BM55">
            <v>-3.1538486973639625E-2</v>
          </cell>
          <cell r="BO55">
            <v>-1426.8950000000004</v>
          </cell>
          <cell r="BP55">
            <v>-0.18447133502692295</v>
          </cell>
          <cell r="BQ55">
            <v>-13.882044919999998</v>
          </cell>
          <cell r="BR55">
            <v>-3.1538486973639625E-2</v>
          </cell>
          <cell r="BT55">
            <v>-15094.247000000003</v>
          </cell>
          <cell r="BU55">
            <v>-0.28475053231858116</v>
          </cell>
          <cell r="BV55">
            <v>-10.322269519999736</v>
          </cell>
          <cell r="BW55">
            <v>-3.9085111339983219E-3</v>
          </cell>
        </row>
        <row r="56">
          <cell r="A56" t="str">
            <v xml:space="preserve">      SUBTOTAL:</v>
          </cell>
          <cell r="B56">
            <v>-4784.25</v>
          </cell>
          <cell r="C56">
            <v>-0.23469198041915643</v>
          </cell>
          <cell r="D56">
            <v>32.600665550000258</v>
          </cell>
          <cell r="E56">
            <v>2.2053563489091457E-2</v>
          </cell>
          <cell r="G56">
            <v>-6224.1139999999978</v>
          </cell>
          <cell r="H56">
            <v>-0.25718799172253287</v>
          </cell>
          <cell r="I56">
            <v>-27.759334449999642</v>
          </cell>
          <cell r="J56">
            <v>-1.8778519836322359E-2</v>
          </cell>
          <cell r="L56">
            <v>-1625.4250000000029</v>
          </cell>
          <cell r="M56">
            <v>-6.2788922526367447E-2</v>
          </cell>
          <cell r="N56">
            <v>30.912665550000156</v>
          </cell>
          <cell r="O56">
            <v>2.0911672225782926E-2</v>
          </cell>
          <cell r="Q56">
            <v>-12633.789000000004</v>
          </cell>
          <cell r="R56">
            <v>-0.17927133795921849</v>
          </cell>
          <cell r="S56">
            <v>35.753996650000772</v>
          </cell>
          <cell r="T56">
            <v>8.0622386261840085E-3</v>
          </cell>
          <cell r="V56">
            <v>-3311.3269999999993</v>
          </cell>
          <cell r="W56">
            <v>-0.17344572931414773</v>
          </cell>
          <cell r="X56">
            <v>9.5756655500001671</v>
          </cell>
          <cell r="Y56">
            <v>6.4777066539745192E-3</v>
          </cell>
          <cell r="AA56">
            <v>-1837.4060000000027</v>
          </cell>
          <cell r="AB56">
            <v>-8.9189660168796855E-2</v>
          </cell>
          <cell r="AC56">
            <v>8.4666655500002435</v>
          </cell>
          <cell r="AD56">
            <v>5.7274949175947828E-3</v>
          </cell>
          <cell r="AF56">
            <v>-3482.2109999999993</v>
          </cell>
          <cell r="AG56">
            <v>-0.11738773834301165</v>
          </cell>
          <cell r="AH56">
            <v>-43.114334449999888</v>
          </cell>
          <cell r="AI56">
            <v>-2.9165806772401551E-2</v>
          </cell>
          <cell r="AK56">
            <v>-8630.9440000000031</v>
          </cell>
          <cell r="AL56">
            <v>-0.12444279371919553</v>
          </cell>
          <cell r="AM56">
            <v>-25.07200334999925</v>
          </cell>
          <cell r="AN56">
            <v>-5.6535350669440314E-3</v>
          </cell>
          <cell r="AP56">
            <v>-3359.1899999999987</v>
          </cell>
          <cell r="AQ56">
            <v>-0.14523463643674281</v>
          </cell>
          <cell r="AR56">
            <v>-73.773334449999538</v>
          </cell>
          <cell r="AS56">
            <v>-4.9905880375348037E-2</v>
          </cell>
          <cell r="AU56">
            <v>-1837.4060000000027</v>
          </cell>
          <cell r="AV56">
            <v>-8.9189660168796855E-2</v>
          </cell>
          <cell r="AW56">
            <v>8.4666655500002435</v>
          </cell>
          <cell r="AX56">
            <v>5.7274949175947828E-3</v>
          </cell>
          <cell r="AZ56">
            <v>-1837.4060000000027</v>
          </cell>
          <cell r="BA56">
            <v>-8.9189660168796855E-2</v>
          </cell>
          <cell r="BB56">
            <v>8.4666655500002435</v>
          </cell>
          <cell r="BC56">
            <v>5.7274949175947828E-3</v>
          </cell>
          <cell r="BE56">
            <v>-1837.4060000000027</v>
          </cell>
          <cell r="BF56">
            <v>-8.9189660168796855E-2</v>
          </cell>
          <cell r="BG56">
            <v>8.4666655500002435</v>
          </cell>
          <cell r="BH56">
            <v>5.7274949175947828E-3</v>
          </cell>
          <cell r="BJ56">
            <v>-1837.4060000000027</v>
          </cell>
          <cell r="BK56">
            <v>-8.9189660168796855E-2</v>
          </cell>
          <cell r="BL56">
            <v>8.4666655500002435</v>
          </cell>
          <cell r="BM56">
            <v>5.7274949175947828E-3</v>
          </cell>
          <cell r="BO56">
            <v>-1837.4060000000027</v>
          </cell>
          <cell r="BP56">
            <v>-8.9189660168796855E-2</v>
          </cell>
          <cell r="BQ56">
            <v>8.4666655500002435</v>
          </cell>
          <cell r="BR56">
            <v>5.7274949175947828E-3</v>
          </cell>
          <cell r="BT56">
            <v>-21264.732999999978</v>
          </cell>
          <cell r="BU56">
            <v>-0.15207591776626586</v>
          </cell>
          <cell r="BV56">
            <v>10.681993300000613</v>
          </cell>
          <cell r="BW56">
            <v>1.2043517796198856E-3</v>
          </cell>
        </row>
        <row r="58">
          <cell r="A58" t="str">
            <v>TIJUANA</v>
          </cell>
          <cell r="B58">
            <v>-3337.94</v>
          </cell>
          <cell r="C58">
            <v>-0.56080981182795697</v>
          </cell>
          <cell r="D58">
            <v>-28.372819799999974</v>
          </cell>
          <cell r="E58">
            <v>-0.12783266202955434</v>
          </cell>
          <cell r="G58">
            <v>-1635.65</v>
          </cell>
          <cell r="H58">
            <v>-0.32978343753843425</v>
          </cell>
          <cell r="I58">
            <v>-28.932819799999976</v>
          </cell>
          <cell r="J58">
            <v>-0.13035572076115601</v>
          </cell>
          <cell r="L58">
            <v>-1552.4290000000001</v>
          </cell>
          <cell r="M58">
            <v>-0.25697744288715157</v>
          </cell>
          <cell r="N58">
            <v>30.501180200000022</v>
          </cell>
          <cell r="O58">
            <v>0.13742190897815312</v>
          </cell>
          <cell r="Q58">
            <v>-6526.0190000000002</v>
          </cell>
          <cell r="R58">
            <v>-0.38495046269424427</v>
          </cell>
          <cell r="S58">
            <v>-26.804459399999814</v>
          </cell>
          <cell r="T58">
            <v>-4.0255491270852234E-2</v>
          </cell>
          <cell r="V58">
            <v>-1361.9399999999996</v>
          </cell>
          <cell r="W58">
            <v>-0.31633297719143394</v>
          </cell>
          <cell r="X58">
            <v>-26.295819799999975</v>
          </cell>
          <cell r="Y58">
            <v>-0.11847481741252461</v>
          </cell>
          <cell r="AA58">
            <v>-1367.3600000000001</v>
          </cell>
          <cell r="AB58">
            <v>-0.29740022750456208</v>
          </cell>
          <cell r="AC58">
            <v>-30.737819799999983</v>
          </cell>
          <cell r="AD58">
            <v>-0.13848807970855068</v>
          </cell>
          <cell r="AF58">
            <v>-2266.2599999999998</v>
          </cell>
          <cell r="AG58">
            <v>-0.37121193507648609</v>
          </cell>
          <cell r="AH58">
            <v>3.4271802000000093</v>
          </cell>
          <cell r="AI58">
            <v>1.5441030229254197E-2</v>
          </cell>
          <cell r="AK58">
            <v>-4995.5599999999995</v>
          </cell>
          <cell r="AL58">
            <v>-0.33285670309578669</v>
          </cell>
          <cell r="AM58">
            <v>-53.606459399999835</v>
          </cell>
          <cell r="AN58">
            <v>-8.0507288963940202E-2</v>
          </cell>
          <cell r="AP58">
            <v>-2093.88</v>
          </cell>
          <cell r="AQ58">
            <v>-0.43508109927648558</v>
          </cell>
          <cell r="AR58">
            <v>-43.492819799999978</v>
          </cell>
          <cell r="AS58">
            <v>-0.19595524778279921</v>
          </cell>
          <cell r="AU58">
            <v>-1367.3600000000001</v>
          </cell>
          <cell r="AV58">
            <v>-0.29740022750456208</v>
          </cell>
          <cell r="AW58">
            <v>-30.737819799999983</v>
          </cell>
          <cell r="AX58">
            <v>-0.13848807970855068</v>
          </cell>
          <cell r="AZ58">
            <v>-1367.3600000000001</v>
          </cell>
          <cell r="BA58">
            <v>-0.29740022750456208</v>
          </cell>
          <cell r="BB58">
            <v>-30.737819799999983</v>
          </cell>
          <cell r="BC58">
            <v>-0.13848807970855068</v>
          </cell>
          <cell r="BE58">
            <v>-1367.3600000000001</v>
          </cell>
          <cell r="BF58">
            <v>-0.29740022750456208</v>
          </cell>
          <cell r="BG58">
            <v>-30.737819799999983</v>
          </cell>
          <cell r="BH58">
            <v>-0.13848807970855068</v>
          </cell>
          <cell r="BJ58">
            <v>-1367.3600000000001</v>
          </cell>
          <cell r="BK58">
            <v>-0.29740022750456208</v>
          </cell>
          <cell r="BL58">
            <v>-30.737819799999983</v>
          </cell>
          <cell r="BM58">
            <v>-0.13848807970855068</v>
          </cell>
          <cell r="BO58">
            <v>-1367.3600000000001</v>
          </cell>
          <cell r="BP58">
            <v>-0.29740022750456208</v>
          </cell>
          <cell r="BQ58">
            <v>-30.737819799999983</v>
          </cell>
          <cell r="BR58">
            <v>-0.13848807970855068</v>
          </cell>
          <cell r="BT58">
            <v>-11521.579000000002</v>
          </cell>
          <cell r="BU58">
            <v>-0.36048846375991761</v>
          </cell>
          <cell r="BV58">
            <v>-80.410918799999763</v>
          </cell>
          <cell r="BW58">
            <v>-6.0381390117396301E-2</v>
          </cell>
        </row>
        <row r="59">
          <cell r="A59" t="str">
            <v>CIUDAD JUAREZ</v>
          </cell>
          <cell r="B59">
            <v>-1373.7200000000003</v>
          </cell>
          <cell r="C59">
            <v>-0.34941282102805288</v>
          </cell>
          <cell r="D59">
            <v>9.9758698600000173</v>
          </cell>
          <cell r="E59">
            <v>5.7493126651708311E-2</v>
          </cell>
          <cell r="G59">
            <v>-658.96</v>
          </cell>
          <cell r="H59">
            <v>-0.16884893892883318</v>
          </cell>
          <cell r="I59">
            <v>10.335869860000003</v>
          </cell>
          <cell r="J59">
            <v>5.9567885633639746E-2</v>
          </cell>
          <cell r="L59">
            <v>-883.88899999999967</v>
          </cell>
          <cell r="M59">
            <v>-0.18766101277486549</v>
          </cell>
          <cell r="N59">
            <v>81.029869860000019</v>
          </cell>
          <cell r="O59">
            <v>0.46699291749104821</v>
          </cell>
          <cell r="Q59">
            <v>-2916.5690000000013</v>
          </cell>
          <cell r="R59">
            <v>-0.23250338801996151</v>
          </cell>
          <cell r="S59">
            <v>101.34160958000007</v>
          </cell>
          <cell r="T59">
            <v>0.19468464325879883</v>
          </cell>
          <cell r="V59">
            <v>-11.299999999999727</v>
          </cell>
          <cell r="W59">
            <v>-4.0041387912460764E-3</v>
          </cell>
          <cell r="X59">
            <v>12.135869860000014</v>
          </cell>
          <cell r="Y59">
            <v>6.9941680543297427E-2</v>
          </cell>
          <cell r="AA59">
            <v>-689.29799999999977</v>
          </cell>
          <cell r="AB59">
            <v>-0.20292927925010446</v>
          </cell>
          <cell r="AC59">
            <v>28.095869860000022</v>
          </cell>
          <cell r="AD59">
            <v>0.16192266207559494</v>
          </cell>
          <cell r="AF59">
            <v>21.6899999999996</v>
          </cell>
          <cell r="AG59">
            <v>6.363876419329167E-3</v>
          </cell>
          <cell r="AH59">
            <v>40.875869859999995</v>
          </cell>
          <cell r="AI59">
            <v>0.23557660593416382</v>
          </cell>
          <cell r="AK59">
            <v>-678.90799999999945</v>
          </cell>
          <cell r="AL59">
            <v>-7.0520363306991032E-2</v>
          </cell>
          <cell r="AM59">
            <v>81.10760958000003</v>
          </cell>
          <cell r="AN59">
            <v>0.15581364951768539</v>
          </cell>
          <cell r="AP59">
            <v>-787.40000000000009</v>
          </cell>
          <cell r="AQ59">
            <v>-0.20509855097378835</v>
          </cell>
          <cell r="AR59">
            <v>11.015869860000009</v>
          </cell>
          <cell r="AS59">
            <v>6.3486874821732653E-2</v>
          </cell>
          <cell r="AU59">
            <v>-689.29799999999977</v>
          </cell>
          <cell r="AV59">
            <v>-0.20292927925010446</v>
          </cell>
          <cell r="AW59">
            <v>28.095869860000022</v>
          </cell>
          <cell r="AX59">
            <v>0.16192266207559494</v>
          </cell>
          <cell r="AZ59">
            <v>-689.29799999999977</v>
          </cell>
          <cell r="BA59">
            <v>-0.20292927925010446</v>
          </cell>
          <cell r="BB59">
            <v>28.095869860000022</v>
          </cell>
          <cell r="BC59">
            <v>0.16192266207559494</v>
          </cell>
          <cell r="BE59">
            <v>-689.29799999999977</v>
          </cell>
          <cell r="BF59">
            <v>-0.20292927925010446</v>
          </cell>
          <cell r="BG59">
            <v>28.095869860000022</v>
          </cell>
          <cell r="BH59">
            <v>0.16192266207559494</v>
          </cell>
          <cell r="BJ59">
            <v>-689.29799999999977</v>
          </cell>
          <cell r="BK59">
            <v>-0.20292927925010446</v>
          </cell>
          <cell r="BL59">
            <v>28.095869860000022</v>
          </cell>
          <cell r="BM59">
            <v>0.16192266207559494</v>
          </cell>
          <cell r="BO59">
            <v>-689.29799999999977</v>
          </cell>
          <cell r="BP59">
            <v>-0.20292927925010446</v>
          </cell>
          <cell r="BQ59">
            <v>28.095869860000022</v>
          </cell>
          <cell r="BR59">
            <v>0.16192266207559494</v>
          </cell>
          <cell r="BT59">
            <v>-3595.476999999999</v>
          </cell>
          <cell r="BU59">
            <v>-0.16216792685325002</v>
          </cell>
          <cell r="BV59">
            <v>182.44921916000021</v>
          </cell>
          <cell r="BW59">
            <v>0.17524914638824221</v>
          </cell>
        </row>
        <row r="60">
          <cell r="A60" t="str">
            <v>HEROES TIJUANA</v>
          </cell>
          <cell r="B60">
            <v>-1541.2200000000003</v>
          </cell>
          <cell r="C60">
            <v>-0.39201731650180216</v>
          </cell>
          <cell r="D60">
            <v>-28.847152891428578</v>
          </cell>
          <cell r="E60">
            <v>-0.14346310596015138</v>
          </cell>
          <cell r="G60">
            <v>-596.84000000000015</v>
          </cell>
          <cell r="H60">
            <v>-0.1529315902487022</v>
          </cell>
          <cell r="I60">
            <v>-25.087152891428559</v>
          </cell>
          <cell r="J60">
            <v>-0.12476381593176002</v>
          </cell>
          <cell r="L60">
            <v>-586.5029999999997</v>
          </cell>
          <cell r="M60">
            <v>-0.12452213680167637</v>
          </cell>
          <cell r="N60">
            <v>-47.677441114285699</v>
          </cell>
          <cell r="O60">
            <v>-0.1896881487675692</v>
          </cell>
          <cell r="Q60">
            <v>-2724.5630000000019</v>
          </cell>
          <cell r="R60">
            <v>-0.21719703129733278</v>
          </cell>
          <cell r="S60">
            <v>-101.61174689714278</v>
          </cell>
          <cell r="T60">
            <v>-0.15548834087734542</v>
          </cell>
          <cell r="V60">
            <v>-6.8899999999998727</v>
          </cell>
          <cell r="W60">
            <v>-2.4414616169633296E-3</v>
          </cell>
          <cell r="X60">
            <v>-34.636152891428566</v>
          </cell>
          <cell r="Y60">
            <v>-0.1722530501022676</v>
          </cell>
          <cell r="AA60">
            <v>-402.07299999999987</v>
          </cell>
          <cell r="AB60">
            <v>-0.11837026089721318</v>
          </cell>
          <cell r="AC60">
            <v>-23.993152891428565</v>
          </cell>
          <cell r="AD60">
            <v>-0.11932311824796747</v>
          </cell>
          <cell r="AF60">
            <v>254.2199999999998</v>
          </cell>
          <cell r="AG60">
            <v>7.4588504533051603E-2</v>
          </cell>
          <cell r="AH60">
            <v>-41.266441114285698</v>
          </cell>
          <cell r="AI60">
            <v>-0.16418152145437417</v>
          </cell>
          <cell r="AK60">
            <v>-154.74299999999857</v>
          </cell>
          <cell r="AL60">
            <v>-1.6073654426245709E-2</v>
          </cell>
          <cell r="AM60">
            <v>-99.895746897142772</v>
          </cell>
          <cell r="AN60">
            <v>-0.1528624831286777</v>
          </cell>
          <cell r="AP60">
            <v>-1103.9279999999999</v>
          </cell>
          <cell r="AQ60">
            <v>-0.28754639723062253</v>
          </cell>
          <cell r="AR60">
            <v>-67.207152891428564</v>
          </cell>
          <cell r="AS60">
            <v>-0.33423564997320709</v>
          </cell>
          <cell r="AU60">
            <v>-402.07299999999987</v>
          </cell>
          <cell r="AV60">
            <v>-0.11837026089721318</v>
          </cell>
          <cell r="AW60">
            <v>-23.993152891428565</v>
          </cell>
          <cell r="AX60">
            <v>-0.11932311824796747</v>
          </cell>
          <cell r="AZ60">
            <v>-402.07299999999987</v>
          </cell>
          <cell r="BA60">
            <v>-0.11837026089721318</v>
          </cell>
          <cell r="BB60">
            <v>-23.993152891428565</v>
          </cell>
          <cell r="BC60">
            <v>-0.11932311824796747</v>
          </cell>
          <cell r="BE60">
            <v>-402.07299999999987</v>
          </cell>
          <cell r="BF60">
            <v>-0.11837026089721318</v>
          </cell>
          <cell r="BG60">
            <v>-23.993152891428565</v>
          </cell>
          <cell r="BH60">
            <v>-0.11932311824796747</v>
          </cell>
          <cell r="BJ60">
            <v>-402.07299999999987</v>
          </cell>
          <cell r="BK60">
            <v>-0.11837026089721318</v>
          </cell>
          <cell r="BL60">
            <v>-23.993152891428565</v>
          </cell>
          <cell r="BM60">
            <v>-0.11932311824796747</v>
          </cell>
          <cell r="BO60">
            <v>-402.07299999999987</v>
          </cell>
          <cell r="BP60">
            <v>-0.11837026089721318</v>
          </cell>
          <cell r="BQ60">
            <v>-23.993152891428565</v>
          </cell>
          <cell r="BR60">
            <v>-0.11932311824796747</v>
          </cell>
          <cell r="BT60">
            <v>-2879.3060000000005</v>
          </cell>
          <cell r="BU60">
            <v>-0.12986624161303886</v>
          </cell>
          <cell r="BV60">
            <v>-201.50749379428544</v>
          </cell>
          <cell r="BW60">
            <v>-0.15417541200301149</v>
          </cell>
        </row>
        <row r="61">
          <cell r="A61" t="str">
            <v>MEXICALI</v>
          </cell>
          <cell r="B61">
            <v>-1371.36</v>
          </cell>
          <cell r="C61">
            <v>-0.44442716030178114</v>
          </cell>
          <cell r="D61">
            <v>-4.2862706857142712</v>
          </cell>
          <cell r="E61">
            <v>-2.1717341422231771E-2</v>
          </cell>
          <cell r="G61">
            <v>-889.86000000000013</v>
          </cell>
          <cell r="H61">
            <v>-0.26449921529462123</v>
          </cell>
          <cell r="I61">
            <v>-14.326270685714292</v>
          </cell>
          <cell r="J61">
            <v>-7.2587228992776684E-2</v>
          </cell>
          <cell r="L61">
            <v>-905.16899999999987</v>
          </cell>
          <cell r="M61">
            <v>-0.23786872623399283</v>
          </cell>
          <cell r="N61">
            <v>-41.900838357142874</v>
          </cell>
          <cell r="O61">
            <v>-0.16983991524616968</v>
          </cell>
          <cell r="Q61">
            <v>-3166.3890000000001</v>
          </cell>
          <cell r="R61">
            <v>-0.30875544716747294</v>
          </cell>
          <cell r="S61">
            <v>-60.513379728571408</v>
          </cell>
          <cell r="T61">
            <v>-9.4339835222375518E-2</v>
          </cell>
          <cell r="V61">
            <v>-754.41000000000008</v>
          </cell>
          <cell r="W61">
            <v>-0.30785082654239626</v>
          </cell>
          <cell r="X61">
            <v>-20.605270685714288</v>
          </cell>
          <cell r="Y61">
            <v>-0.10440117561184548</v>
          </cell>
          <cell r="AA61">
            <v>-568.67800000000011</v>
          </cell>
          <cell r="AB61">
            <v>-0.22719402329158431</v>
          </cell>
          <cell r="AC61">
            <v>-22.146270685714285</v>
          </cell>
          <cell r="AD61">
            <v>-0.11220899401286236</v>
          </cell>
          <cell r="AF61">
            <v>-797.01800000000003</v>
          </cell>
          <cell r="AG61">
            <v>-0.23610451165684157</v>
          </cell>
          <cell r="AH61">
            <v>-49.597838357142848</v>
          </cell>
          <cell r="AI61">
            <v>-0.20103876183027183</v>
          </cell>
          <cell r="AK61">
            <v>-2120.1059999999998</v>
          </cell>
          <cell r="AL61">
            <v>-0.25453530420250392</v>
          </cell>
          <cell r="AM61">
            <v>-92.349379728571421</v>
          </cell>
          <cell r="AN61">
            <v>-0.14397188366539929</v>
          </cell>
          <cell r="AP61">
            <v>-895.48</v>
          </cell>
          <cell r="AQ61">
            <v>-0.3319284901457108</v>
          </cell>
          <cell r="AR61">
            <v>-48.386270685714294</v>
          </cell>
          <cell r="AS61">
            <v>-0.24515977587054127</v>
          </cell>
          <cell r="AU61">
            <v>-568.67800000000011</v>
          </cell>
          <cell r="AV61">
            <v>-0.22719402329158431</v>
          </cell>
          <cell r="AW61">
            <v>-22.146270685714285</v>
          </cell>
          <cell r="AX61">
            <v>-0.11220899401286236</v>
          </cell>
          <cell r="AZ61">
            <v>-568.67800000000011</v>
          </cell>
          <cell r="BA61">
            <v>-0.22719402329158431</v>
          </cell>
          <cell r="BB61">
            <v>-22.146270685714285</v>
          </cell>
          <cell r="BC61">
            <v>-0.11220899401286236</v>
          </cell>
          <cell r="BE61">
            <v>-568.67800000000011</v>
          </cell>
          <cell r="BF61">
            <v>-0.22719402329158431</v>
          </cell>
          <cell r="BG61">
            <v>-22.146270685714285</v>
          </cell>
          <cell r="BH61">
            <v>-0.11220899401286236</v>
          </cell>
          <cell r="BJ61">
            <v>-568.67800000000011</v>
          </cell>
          <cell r="BK61">
            <v>-0.22719402329158431</v>
          </cell>
          <cell r="BL61">
            <v>-22.146270685714285</v>
          </cell>
          <cell r="BM61">
            <v>-0.11220899401286236</v>
          </cell>
          <cell r="BO61">
            <v>-568.67800000000011</v>
          </cell>
          <cell r="BP61">
            <v>-0.22719402329158431</v>
          </cell>
          <cell r="BQ61">
            <v>-22.146270685714285</v>
          </cell>
          <cell r="BR61">
            <v>-0.11220899401286236</v>
          </cell>
          <cell r="BT61">
            <v>-5286.4950000000026</v>
          </cell>
          <cell r="BU61">
            <v>-0.28445491305997167</v>
          </cell>
          <cell r="BV61">
            <v>-152.86275945714283</v>
          </cell>
          <cell r="BW61">
            <v>-0.11915585944388739</v>
          </cell>
        </row>
        <row r="62">
          <cell r="A62" t="str">
            <v>CHIHUAHUA</v>
          </cell>
          <cell r="B62">
            <v>-711.38999999999987</v>
          </cell>
          <cell r="C62">
            <v>-0.23054561717352412</v>
          </cell>
          <cell r="D62">
            <v>-11.896270685714285</v>
          </cell>
          <cell r="E62">
            <v>-6.0275094849706543E-2</v>
          </cell>
          <cell r="G62">
            <v>-573.0300000000002</v>
          </cell>
          <cell r="H62">
            <v>-0.17032565273220152</v>
          </cell>
          <cell r="I62">
            <v>-21.086270685714283</v>
          </cell>
          <cell r="J62">
            <v>-0.1068382688311116</v>
          </cell>
          <cell r="L62">
            <v>-359.21499999999969</v>
          </cell>
          <cell r="M62">
            <v>-9.439785774164125E-2</v>
          </cell>
          <cell r="N62">
            <v>-81.991838357142854</v>
          </cell>
          <cell r="O62">
            <v>-0.33234387242471242</v>
          </cell>
          <cell r="Q62">
            <v>-1643.6350000000002</v>
          </cell>
          <cell r="R62">
            <v>-0.16027129307394303</v>
          </cell>
          <cell r="S62">
            <v>-114.97437972857142</v>
          </cell>
          <cell r="T62">
            <v>-0.17924406283437189</v>
          </cell>
          <cell r="V62">
            <v>-241.97000000000025</v>
          </cell>
          <cell r="W62">
            <v>-9.8740293074672525E-2</v>
          </cell>
          <cell r="X62">
            <v>-24.236270685714288</v>
          </cell>
          <cell r="Y62">
            <v>-0.12279844272027658</v>
          </cell>
          <cell r="AA62">
            <v>-366.68000000000029</v>
          </cell>
          <cell r="AB62">
            <v>-0.14649327820059538</v>
          </cell>
          <cell r="AC62">
            <v>-2.3772706857142794</v>
          </cell>
          <cell r="AD62">
            <v>-1.2044969373210892E-2</v>
          </cell>
          <cell r="AF62">
            <v>-648.64499999999998</v>
          </cell>
          <cell r="AG62">
            <v>-0.19215125751695944</v>
          </cell>
          <cell r="AH62">
            <v>-86.607838357142867</v>
          </cell>
          <cell r="AI62">
            <v>-0.35105426294468334</v>
          </cell>
          <cell r="AK62">
            <v>-1257.2950000000001</v>
          </cell>
          <cell r="AL62">
            <v>-0.15094809660332417</v>
          </cell>
          <cell r="AM62">
            <v>-113.22137972857138</v>
          </cell>
          <cell r="AN62">
            <v>-0.17651115100748965</v>
          </cell>
          <cell r="AP62">
            <v>-566.50999999999976</v>
          </cell>
          <cell r="AQ62">
            <v>-0.2099888428021246</v>
          </cell>
          <cell r="AR62">
            <v>-18.456270685714287</v>
          </cell>
          <cell r="AS62">
            <v>-9.3512790314126279E-2</v>
          </cell>
          <cell r="AU62">
            <v>-366.68000000000029</v>
          </cell>
          <cell r="AV62">
            <v>-0.14649327820059538</v>
          </cell>
          <cell r="AW62">
            <v>-2.3772706857142794</v>
          </cell>
          <cell r="AX62">
            <v>-1.2044969373210892E-2</v>
          </cell>
          <cell r="AZ62">
            <v>-366.68000000000029</v>
          </cell>
          <cell r="BA62">
            <v>-0.14649327820059538</v>
          </cell>
          <cell r="BB62">
            <v>-2.3772706857142794</v>
          </cell>
          <cell r="BC62">
            <v>-1.2044969373210892E-2</v>
          </cell>
          <cell r="BE62">
            <v>-366.68000000000029</v>
          </cell>
          <cell r="BF62">
            <v>-0.14649327820059538</v>
          </cell>
          <cell r="BG62">
            <v>-2.3772706857142794</v>
          </cell>
          <cell r="BH62">
            <v>-1.2044969373210892E-2</v>
          </cell>
          <cell r="BJ62">
            <v>-366.68000000000029</v>
          </cell>
          <cell r="BK62">
            <v>-0.14649327820059538</v>
          </cell>
          <cell r="BL62">
            <v>-2.3772706857142794</v>
          </cell>
          <cell r="BM62">
            <v>-1.2044969373210892E-2</v>
          </cell>
          <cell r="BO62">
            <v>-366.68000000000029</v>
          </cell>
          <cell r="BP62">
            <v>-0.14649327820059538</v>
          </cell>
          <cell r="BQ62">
            <v>-2.3772706857142794</v>
          </cell>
          <cell r="BR62">
            <v>-1.2044969373210892E-2</v>
          </cell>
          <cell r="BT62">
            <v>-2900.9300000000021</v>
          </cell>
          <cell r="BU62">
            <v>-0.15609279701258844</v>
          </cell>
          <cell r="BV62">
            <v>-228.19575945714291</v>
          </cell>
          <cell r="BW62">
            <v>-0.17787760692093085</v>
          </cell>
        </row>
        <row r="63">
          <cell r="A63" t="str">
            <v>TORREON</v>
          </cell>
          <cell r="B63">
            <v>0</v>
          </cell>
          <cell r="C63">
            <v>0</v>
          </cell>
          <cell r="D63">
            <v>0</v>
          </cell>
          <cell r="E63">
            <v>0</v>
          </cell>
          <cell r="G63">
            <v>0</v>
          </cell>
          <cell r="H63">
            <v>0</v>
          </cell>
          <cell r="I63">
            <v>0</v>
          </cell>
          <cell r="J63">
            <v>0</v>
          </cell>
          <cell r="L63">
            <v>0</v>
          </cell>
          <cell r="M63">
            <v>0</v>
          </cell>
          <cell r="N63">
            <v>-62.202380952380949</v>
          </cell>
          <cell r="O63">
            <v>-1</v>
          </cell>
          <cell r="Q63">
            <v>0</v>
          </cell>
          <cell r="R63">
            <v>0</v>
          </cell>
          <cell r="S63">
            <v>-62.202380952380949</v>
          </cell>
          <cell r="T63">
            <v>-1</v>
          </cell>
          <cell r="V63">
            <v>0</v>
          </cell>
          <cell r="W63">
            <v>0</v>
          </cell>
          <cell r="X63">
            <v>-203.91952380952381</v>
          </cell>
          <cell r="Y63">
            <v>-1</v>
          </cell>
          <cell r="AA63">
            <v>-1251.53</v>
          </cell>
          <cell r="AB63">
            <v>-1</v>
          </cell>
          <cell r="AC63">
            <v>-203.91952380952381</v>
          </cell>
          <cell r="AD63">
            <v>-1</v>
          </cell>
          <cell r="AF63">
            <v>-3375.7</v>
          </cell>
          <cell r="AG63">
            <v>-1</v>
          </cell>
          <cell r="AH63">
            <v>-254.89940476190475</v>
          </cell>
          <cell r="AI63">
            <v>-1</v>
          </cell>
          <cell r="AK63">
            <v>-4627.2299999999996</v>
          </cell>
          <cell r="AL63">
            <v>-1</v>
          </cell>
          <cell r="AM63">
            <v>-662.73845238095237</v>
          </cell>
          <cell r="AN63">
            <v>-1</v>
          </cell>
          <cell r="AP63">
            <v>-2697.81</v>
          </cell>
          <cell r="AQ63">
            <v>-1</v>
          </cell>
          <cell r="AR63">
            <v>-203.91952380952381</v>
          </cell>
          <cell r="AS63">
            <v>-1</v>
          </cell>
          <cell r="AU63">
            <v>-1251.53</v>
          </cell>
          <cell r="AV63">
            <v>-1</v>
          </cell>
          <cell r="AW63">
            <v>-203.91952380952381</v>
          </cell>
          <cell r="AX63">
            <v>-1</v>
          </cell>
          <cell r="AZ63">
            <v>-1251.53</v>
          </cell>
          <cell r="BA63">
            <v>-1</v>
          </cell>
          <cell r="BB63">
            <v>-203.91952380952381</v>
          </cell>
          <cell r="BC63">
            <v>-1</v>
          </cell>
          <cell r="BE63">
            <v>-1251.53</v>
          </cell>
          <cell r="BF63">
            <v>-1</v>
          </cell>
          <cell r="BG63">
            <v>-203.91952380952381</v>
          </cell>
          <cell r="BH63">
            <v>-1</v>
          </cell>
          <cell r="BJ63">
            <v>-1251.53</v>
          </cell>
          <cell r="BK63">
            <v>-1</v>
          </cell>
          <cell r="BL63">
            <v>-203.91952380952381</v>
          </cell>
          <cell r="BM63">
            <v>-1</v>
          </cell>
          <cell r="BO63">
            <v>-1251.53</v>
          </cell>
          <cell r="BP63">
            <v>-1</v>
          </cell>
          <cell r="BQ63">
            <v>-203.91952380952381</v>
          </cell>
          <cell r="BR63">
            <v>-1</v>
          </cell>
          <cell r="BT63">
            <v>-4627.2299999999996</v>
          </cell>
          <cell r="BU63">
            <v>-1</v>
          </cell>
          <cell r="BV63">
            <v>-724.94083333333333</v>
          </cell>
          <cell r="BW63">
            <v>-1</v>
          </cell>
        </row>
        <row r="64">
          <cell r="A64" t="str">
            <v>LAREDO</v>
          </cell>
          <cell r="B64">
            <v>0</v>
          </cell>
          <cell r="C64">
            <v>0</v>
          </cell>
          <cell r="D64">
            <v>0</v>
          </cell>
          <cell r="E64">
            <v>0</v>
          </cell>
          <cell r="G64">
            <v>0</v>
          </cell>
          <cell r="H64">
            <v>0</v>
          </cell>
          <cell r="I64">
            <v>0</v>
          </cell>
          <cell r="J64">
            <v>0</v>
          </cell>
          <cell r="L64">
            <v>0</v>
          </cell>
          <cell r="M64">
            <v>0</v>
          </cell>
          <cell r="N64">
            <v>0</v>
          </cell>
          <cell r="O64">
            <v>0</v>
          </cell>
          <cell r="Q64">
            <v>0</v>
          </cell>
          <cell r="R64">
            <v>0</v>
          </cell>
          <cell r="S64">
            <v>0</v>
          </cell>
          <cell r="T64">
            <v>0</v>
          </cell>
          <cell r="V64">
            <v>0</v>
          </cell>
          <cell r="W64">
            <v>0</v>
          </cell>
          <cell r="X64">
            <v>-43.142857142857139</v>
          </cell>
          <cell r="Y64">
            <v>-1</v>
          </cell>
          <cell r="AA64">
            <v>0</v>
          </cell>
          <cell r="AB64">
            <v>0</v>
          </cell>
          <cell r="AC64">
            <v>-188.62952380952382</v>
          </cell>
          <cell r="AD64">
            <v>-1</v>
          </cell>
          <cell r="AF64">
            <v>-1687.85</v>
          </cell>
          <cell r="AG64">
            <v>-1</v>
          </cell>
          <cell r="AH64">
            <v>-205.96619047619046</v>
          </cell>
          <cell r="AI64">
            <v>-0.79792829273242138</v>
          </cell>
          <cell r="AK64">
            <v>-1687.85</v>
          </cell>
          <cell r="AL64">
            <v>-1</v>
          </cell>
          <cell r="AM64">
            <v>-437.73857142857139</v>
          </cell>
          <cell r="AN64">
            <v>-0.89352898121768654</v>
          </cell>
          <cell r="AP64">
            <v>-1971.34</v>
          </cell>
          <cell r="AQ64">
            <v>-0.73071861991763687</v>
          </cell>
          <cell r="AR64">
            <v>-42.300952380952367</v>
          </cell>
          <cell r="AS64">
            <v>-0.20484628227242116</v>
          </cell>
          <cell r="AU64">
            <v>0</v>
          </cell>
          <cell r="AV64">
            <v>0</v>
          </cell>
          <cell r="AW64">
            <v>-188.62952380952382</v>
          </cell>
          <cell r="AX64">
            <v>-1</v>
          </cell>
          <cell r="AZ64">
            <v>0</v>
          </cell>
          <cell r="BA64">
            <v>0</v>
          </cell>
          <cell r="BB64">
            <v>-188.62952380952382</v>
          </cell>
          <cell r="BC64">
            <v>-1</v>
          </cell>
          <cell r="BE64">
            <v>0</v>
          </cell>
          <cell r="BF64">
            <v>0</v>
          </cell>
          <cell r="BG64">
            <v>-188.62952380952382</v>
          </cell>
          <cell r="BH64">
            <v>-1</v>
          </cell>
          <cell r="BJ64">
            <v>0</v>
          </cell>
          <cell r="BK64">
            <v>0</v>
          </cell>
          <cell r="BL64">
            <v>-188.62952380952382</v>
          </cell>
          <cell r="BM64">
            <v>-1</v>
          </cell>
          <cell r="BO64">
            <v>0</v>
          </cell>
          <cell r="BP64">
            <v>0</v>
          </cell>
          <cell r="BQ64">
            <v>-188.62952380952382</v>
          </cell>
          <cell r="BR64">
            <v>-1</v>
          </cell>
          <cell r="BT64">
            <v>-1687.85</v>
          </cell>
          <cell r="BU64">
            <v>-1</v>
          </cell>
          <cell r="BV64">
            <v>-437.73857142857139</v>
          </cell>
          <cell r="BW64">
            <v>-0.89352898121768654</v>
          </cell>
        </row>
        <row r="65">
          <cell r="A65" t="str">
            <v xml:space="preserve">      SUBTOTAL:</v>
          </cell>
          <cell r="B65">
            <v>-8335.630000000001</v>
          </cell>
          <cell r="C65">
            <v>-0.41706552162022342</v>
          </cell>
          <cell r="D65">
            <v>-63.426644202857005</v>
          </cell>
          <cell r="E65">
            <v>-6.3984806435000832E-2</v>
          </cell>
          <cell r="G65">
            <v>-4354.34</v>
          </cell>
          <cell r="H65">
            <v>-0.22337130964674284</v>
          </cell>
          <cell r="I65">
            <v>-79.096644202857192</v>
          </cell>
          <cell r="J65">
            <v>-7.9792704352944152E-2</v>
          </cell>
          <cell r="L65">
            <v>-4287.2050000000017</v>
          </cell>
          <cell r="M65">
            <v>-0.18581989378389149</v>
          </cell>
          <cell r="N65">
            <v>-122.24144872095235</v>
          </cell>
          <cell r="O65">
            <v>-0.10166188588212886</v>
          </cell>
          <cell r="Q65">
            <v>-16977.175000000003</v>
          </cell>
          <cell r="R65">
            <v>-0.27140924805849348</v>
          </cell>
          <cell r="S65">
            <v>-264.76473712666575</v>
          </cell>
          <cell r="T65">
            <v>-8.3129044243245964E-2</v>
          </cell>
          <cell r="V65">
            <v>-2376.5099999999984</v>
          </cell>
          <cell r="W65">
            <v>-0.16002680008349765</v>
          </cell>
          <cell r="X65">
            <v>-340.700025155238</v>
          </cell>
          <cell r="Y65">
            <v>-0.27512661576059744</v>
          </cell>
          <cell r="AA65">
            <v>-4645.6189999999988</v>
          </cell>
          <cell r="AB65">
            <v>-0.26322547343108488</v>
          </cell>
          <cell r="AC65">
            <v>-443.70769182190452</v>
          </cell>
          <cell r="AD65">
            <v>-0.32063842609955584</v>
          </cell>
          <cell r="AF65">
            <v>-8499.5630000000019</v>
          </cell>
          <cell r="AG65">
            <v>-0.34360299604876671</v>
          </cell>
          <cell r="AH65">
            <v>-594.03466300666673</v>
          </cell>
          <cell r="AI65">
            <v>-0.35931225618098939</v>
          </cell>
          <cell r="AK65">
            <v>-15521.691999999995</v>
          </cell>
          <cell r="AL65">
            <v>-0.27118710044884253</v>
          </cell>
          <cell r="AM65">
            <v>-1378.4423799838087</v>
          </cell>
          <cell r="AN65">
            <v>-0.32241103327482906</v>
          </cell>
          <cell r="AP65">
            <v>-10116.348000000004</v>
          </cell>
          <cell r="AQ65">
            <v>-0.43451146201462765</v>
          </cell>
          <cell r="AR65">
            <v>-412.74712039333326</v>
          </cell>
          <cell r="AS65">
            <v>-0.29446241587306066</v>
          </cell>
          <cell r="AU65">
            <v>-4645.6189999999988</v>
          </cell>
          <cell r="AV65">
            <v>-0.26322547343108488</v>
          </cell>
          <cell r="AW65">
            <v>-443.70769182190452</v>
          </cell>
          <cell r="AX65">
            <v>-0.32063842609955584</v>
          </cell>
          <cell r="AZ65">
            <v>-4645.6189999999988</v>
          </cell>
          <cell r="BA65">
            <v>-0.26322547343108488</v>
          </cell>
          <cell r="BB65">
            <v>-443.70769182190452</v>
          </cell>
          <cell r="BC65">
            <v>-0.32063842609955584</v>
          </cell>
          <cell r="BE65">
            <v>-4645.6189999999988</v>
          </cell>
          <cell r="BF65">
            <v>-0.26322547343108488</v>
          </cell>
          <cell r="BG65">
            <v>-443.70769182190452</v>
          </cell>
          <cell r="BH65">
            <v>-0.32063842609955584</v>
          </cell>
          <cell r="BJ65">
            <v>-4645.6189999999988</v>
          </cell>
          <cell r="BK65">
            <v>-0.26322547343108488</v>
          </cell>
          <cell r="BL65">
            <v>-443.70769182190452</v>
          </cell>
          <cell r="BM65">
            <v>-0.32063842609955584</v>
          </cell>
          <cell r="BO65">
            <v>-4645.6189999999988</v>
          </cell>
          <cell r="BP65">
            <v>-0.26322547343108488</v>
          </cell>
          <cell r="BQ65">
            <v>-443.70769182190452</v>
          </cell>
          <cell r="BR65">
            <v>-0.32063842609955584</v>
          </cell>
          <cell r="BT65">
            <v>-32498.866999999998</v>
          </cell>
          <cell r="BU65">
            <v>-0.2713031033816064</v>
          </cell>
          <cell r="BV65">
            <v>-1643.2071171104744</v>
          </cell>
          <cell r="BW65">
            <v>-0.22025711895978539</v>
          </cell>
        </row>
        <row r="67">
          <cell r="A67" t="str">
            <v>VERACRUZ</v>
          </cell>
          <cell r="B67">
            <v>-1791.1600000000003</v>
          </cell>
          <cell r="C67">
            <v>-0.45559085440454183</v>
          </cell>
          <cell r="D67">
            <v>13.70622806285715</v>
          </cell>
          <cell r="E67">
            <v>8.2655387118154761E-2</v>
          </cell>
          <cell r="G67">
            <v>-1532.5099999999998</v>
          </cell>
          <cell r="H67">
            <v>-0.39268345179954178</v>
          </cell>
          <cell r="I67">
            <v>17.016228062857152</v>
          </cell>
          <cell r="J67">
            <v>0.10261633699483885</v>
          </cell>
          <cell r="L67">
            <v>-1631.4919999999997</v>
          </cell>
          <cell r="M67">
            <v>-0.34638675337524388</v>
          </cell>
          <cell r="N67">
            <v>-32.271714921428554</v>
          </cell>
          <cell r="O67">
            <v>-0.15569162150604784</v>
          </cell>
          <cell r="Q67">
            <v>-4955.1620000000003</v>
          </cell>
          <cell r="R67">
            <v>-0.39501618277769807</v>
          </cell>
          <cell r="S67">
            <v>-1.549258795714195</v>
          </cell>
          <cell r="T67">
            <v>-2.8747085444818018E-3</v>
          </cell>
          <cell r="V67">
            <v>-989.87999999999988</v>
          </cell>
          <cell r="W67">
            <v>-0.3507625581131647</v>
          </cell>
          <cell r="X67">
            <v>7.2222280628571411</v>
          </cell>
          <cell r="Y67">
            <v>4.3553635154281733E-2</v>
          </cell>
          <cell r="AA67">
            <v>-1416.6049999999998</v>
          </cell>
          <cell r="AB67">
            <v>-0.41704840523560821</v>
          </cell>
          <cell r="AC67">
            <v>26.786228062857163</v>
          </cell>
          <cell r="AD67">
            <v>0.16153430687254389</v>
          </cell>
          <cell r="AF67">
            <v>-352.46000000000004</v>
          </cell>
          <cell r="AG67">
            <v>-0.10341225831059472</v>
          </cell>
          <cell r="AH67">
            <v>-9.8087149214285603</v>
          </cell>
          <cell r="AI67">
            <v>-4.7321152121164639E-2</v>
          </cell>
          <cell r="AK67">
            <v>-2758.9449999999988</v>
          </cell>
          <cell r="AL67">
            <v>-0.28658051421401198</v>
          </cell>
          <cell r="AM67">
            <v>24.199741204285715</v>
          </cell>
          <cell r="AN67">
            <v>4.4903539038575274E-2</v>
          </cell>
          <cell r="AP67">
            <v>-1214.29</v>
          </cell>
          <cell r="AQ67">
            <v>-0.31629301430271961</v>
          </cell>
          <cell r="AR67">
            <v>30.696228062857159</v>
          </cell>
          <cell r="AS67">
            <v>0.18511355582053018</v>
          </cell>
          <cell r="AU67">
            <v>-1416.6049999999998</v>
          </cell>
          <cell r="AV67">
            <v>-0.41704840523560821</v>
          </cell>
          <cell r="AW67">
            <v>26.786228062857163</v>
          </cell>
          <cell r="AX67">
            <v>0.16153430687254389</v>
          </cell>
          <cell r="AZ67">
            <v>-1416.6049999999998</v>
          </cell>
          <cell r="BA67">
            <v>-0.41704840523560821</v>
          </cell>
          <cell r="BB67">
            <v>26.786228062857163</v>
          </cell>
          <cell r="BC67">
            <v>0.16153430687254389</v>
          </cell>
          <cell r="BE67">
            <v>-1416.6049999999998</v>
          </cell>
          <cell r="BF67">
            <v>-0.41704840523560821</v>
          </cell>
          <cell r="BG67">
            <v>26.786228062857163</v>
          </cell>
          <cell r="BH67">
            <v>0.16153430687254389</v>
          </cell>
          <cell r="BJ67">
            <v>-1416.6049999999998</v>
          </cell>
          <cell r="BK67">
            <v>-0.41704840523560821</v>
          </cell>
          <cell r="BL67">
            <v>26.786228062857163</v>
          </cell>
          <cell r="BM67">
            <v>0.16153430687254389</v>
          </cell>
          <cell r="BO67">
            <v>-1416.6049999999998</v>
          </cell>
          <cell r="BP67">
            <v>-0.41704840523560821</v>
          </cell>
          <cell r="BQ67">
            <v>26.786228062857163</v>
          </cell>
          <cell r="BR67">
            <v>0.16153430687254389</v>
          </cell>
          <cell r="BT67">
            <v>-7714.107</v>
          </cell>
          <cell r="BU67">
            <v>-0.34793178755256793</v>
          </cell>
          <cell r="BV67">
            <v>22.650482408571634</v>
          </cell>
          <cell r="BW67">
            <v>2.1014415247046843E-2</v>
          </cell>
        </row>
        <row r="69">
          <cell r="A69" t="str">
            <v xml:space="preserve">     TOTAL STORES:</v>
          </cell>
          <cell r="B69">
            <v>-38233.5</v>
          </cell>
          <cell r="C69">
            <v>-0.28040749314006963</v>
          </cell>
          <cell r="D69">
            <v>-42.21135226359911</v>
          </cell>
          <cell r="E69">
            <v>-5.8856242947770924E-3</v>
          </cell>
          <cell r="G69">
            <v>-25417.033999999985</v>
          </cell>
          <cell r="H69">
            <v>-0.18189731592859995</v>
          </cell>
          <cell r="I69">
            <v>-178.50946100931287</v>
          </cell>
          <cell r="J69">
            <v>-2.4746376871805257E-2</v>
          </cell>
          <cell r="L69">
            <v>-20892.027199999982</v>
          </cell>
          <cell r="M69">
            <v>-0.12298021187864146</v>
          </cell>
          <cell r="N69">
            <v>-666.67105957693275</v>
          </cell>
          <cell r="O69">
            <v>-8.5446876251897869E-2</v>
          </cell>
          <cell r="Q69">
            <v>-84542.561200000055</v>
          </cell>
          <cell r="R69">
            <v>-0.18957267344488418</v>
          </cell>
          <cell r="S69">
            <v>-887.39187284984291</v>
          </cell>
          <cell r="T69">
            <v>-3.999481865109638E-2</v>
          </cell>
          <cell r="V69">
            <v>-15583.667000000001</v>
          </cell>
          <cell r="W69">
            <v>-0.1363886329407992</v>
          </cell>
          <cell r="X69">
            <v>-769.9438895807416</v>
          </cell>
          <cell r="Y69">
            <v>-0.10107751237490852</v>
          </cell>
          <cell r="AA69">
            <v>-24536.190999999992</v>
          </cell>
          <cell r="AB69">
            <v>-0.1913414980887054</v>
          </cell>
          <cell r="AC69">
            <v>-952.86146100931364</v>
          </cell>
          <cell r="AD69">
            <v>-0.12196455816264662</v>
          </cell>
          <cell r="AF69">
            <v>-34833.277000000002</v>
          </cell>
          <cell r="AG69">
            <v>-0.19616670675419581</v>
          </cell>
          <cell r="AH69">
            <v>-1572.1289881483617</v>
          </cell>
          <cell r="AI69">
            <v>-0.18539958769024753</v>
          </cell>
          <cell r="AK69">
            <v>-74953.135000000009</v>
          </cell>
          <cell r="AL69">
            <v>-0.17843371319595552</v>
          </cell>
          <cell r="AM69">
            <v>-3294.9343387384142</v>
          </cell>
          <cell r="AN69">
            <v>-0.13780772323582183</v>
          </cell>
          <cell r="AP69">
            <v>-32922.481999999989</v>
          </cell>
          <cell r="AQ69">
            <v>-0.22155217089617485</v>
          </cell>
          <cell r="AR69">
            <v>-1119.5467943426474</v>
          </cell>
          <cell r="AS69">
            <v>-0.13851298123872324</v>
          </cell>
          <cell r="AU69">
            <v>-24536.190999999992</v>
          </cell>
          <cell r="AV69">
            <v>-0.1913414980887054</v>
          </cell>
          <cell r="AW69">
            <v>-903.09955624740905</v>
          </cell>
          <cell r="AX69">
            <v>-0.1163361188924301</v>
          </cell>
          <cell r="AZ69">
            <v>-24536.190999999992</v>
          </cell>
          <cell r="BA69">
            <v>-0.1913414980887054</v>
          </cell>
          <cell r="BB69">
            <v>-903.09955624740905</v>
          </cell>
          <cell r="BC69">
            <v>-0.1163361188924301</v>
          </cell>
          <cell r="BE69">
            <v>-24536.190999999992</v>
          </cell>
          <cell r="BF69">
            <v>-0.1913414980887054</v>
          </cell>
          <cell r="BG69">
            <v>-903.09955624740905</v>
          </cell>
          <cell r="BH69">
            <v>-0.1163361188924301</v>
          </cell>
          <cell r="BJ69">
            <v>-24536.190999999992</v>
          </cell>
          <cell r="BK69">
            <v>-0.1913414980887054</v>
          </cell>
          <cell r="BL69">
            <v>-903.09955624740905</v>
          </cell>
          <cell r="BM69">
            <v>-0.1163361188924301</v>
          </cell>
          <cell r="BO69">
            <v>-24536.190999999992</v>
          </cell>
          <cell r="BP69">
            <v>-0.1913414980887054</v>
          </cell>
          <cell r="BQ69">
            <v>-903.09955624740905</v>
          </cell>
          <cell r="BR69">
            <v>-0.1163361188924301</v>
          </cell>
          <cell r="BT69">
            <v>-159495.69620000001</v>
          </cell>
          <cell r="BU69">
            <v>-0.1841697734559439</v>
          </cell>
          <cell r="BV69">
            <v>-4182.3262115882535</v>
          </cell>
          <cell r="BW69">
            <v>-9.0728185334662287E-2</v>
          </cell>
        </row>
        <row r="71">
          <cell r="A71" t="str">
            <v>TELEMARKETING</v>
          </cell>
          <cell r="B71">
            <v>0</v>
          </cell>
          <cell r="C71">
            <v>0</v>
          </cell>
          <cell r="D71">
            <v>64.211079999999981</v>
          </cell>
          <cell r="E71">
            <v>0.15628878858924583</v>
          </cell>
          <cell r="G71">
            <v>0</v>
          </cell>
          <cell r="H71">
            <v>0</v>
          </cell>
          <cell r="I71">
            <v>56.427079999999989</v>
          </cell>
          <cell r="J71">
            <v>0.11973333838065633</v>
          </cell>
          <cell r="L71">
            <v>0</v>
          </cell>
          <cell r="M71">
            <v>0</v>
          </cell>
          <cell r="N71">
            <v>56.452079999999967</v>
          </cell>
          <cell r="O71">
            <v>0.11978638619846853</v>
          </cell>
          <cell r="Q71">
            <v>0</v>
          </cell>
          <cell r="R71">
            <v>0</v>
          </cell>
          <cell r="S71">
            <v>177.09023999999999</v>
          </cell>
          <cell r="T71">
            <v>0.13084891802004611</v>
          </cell>
          <cell r="V71">
            <v>0</v>
          </cell>
          <cell r="W71">
            <v>0</v>
          </cell>
          <cell r="X71">
            <v>60.744079999999997</v>
          </cell>
          <cell r="Y71">
            <v>0.12889363556047309</v>
          </cell>
          <cell r="AA71">
            <v>0</v>
          </cell>
          <cell r="AB71">
            <v>0</v>
          </cell>
          <cell r="AC71">
            <v>80.737079999999935</v>
          </cell>
          <cell r="AD71">
            <v>0.17131703642127352</v>
          </cell>
          <cell r="AF71">
            <v>0</v>
          </cell>
          <cell r="AG71">
            <v>0</v>
          </cell>
          <cell r="AH71">
            <v>106.79707999999999</v>
          </cell>
          <cell r="AI71">
            <v>0.22661408170874742</v>
          </cell>
          <cell r="AK71">
            <v>0</v>
          </cell>
          <cell r="AL71">
            <v>0</v>
          </cell>
          <cell r="AM71">
            <v>248.27823999999987</v>
          </cell>
          <cell r="AN71">
            <v>0.17560825123016463</v>
          </cell>
          <cell r="AP71">
            <v>0</v>
          </cell>
          <cell r="AQ71">
            <v>0</v>
          </cell>
          <cell r="AR71">
            <v>100.56707999999998</v>
          </cell>
          <cell r="AS71">
            <v>0.2116431214135687</v>
          </cell>
          <cell r="AU71">
            <v>0</v>
          </cell>
          <cell r="AV71">
            <v>0</v>
          </cell>
          <cell r="AW71">
            <v>80.737079999999935</v>
          </cell>
          <cell r="AX71">
            <v>0.17131703642127352</v>
          </cell>
          <cell r="AZ71">
            <v>0</v>
          </cell>
          <cell r="BA71">
            <v>0</v>
          </cell>
          <cell r="BB71">
            <v>80.737079999999935</v>
          </cell>
          <cell r="BC71">
            <v>0.17131703642127352</v>
          </cell>
          <cell r="BE71">
            <v>0</v>
          </cell>
          <cell r="BF71">
            <v>0</v>
          </cell>
          <cell r="BG71">
            <v>80.737079999999935</v>
          </cell>
          <cell r="BH71">
            <v>0.17131703642127352</v>
          </cell>
          <cell r="BJ71">
            <v>0</v>
          </cell>
          <cell r="BK71">
            <v>0</v>
          </cell>
          <cell r="BL71">
            <v>80.737079999999935</v>
          </cell>
          <cell r="BM71">
            <v>0.17131703642127352</v>
          </cell>
          <cell r="BO71">
            <v>0</v>
          </cell>
          <cell r="BP71">
            <v>0</v>
          </cell>
          <cell r="BQ71">
            <v>80.737079999999935</v>
          </cell>
          <cell r="BR71">
            <v>0.17131703642127352</v>
          </cell>
          <cell r="BT71">
            <v>0</v>
          </cell>
          <cell r="BU71">
            <v>0</v>
          </cell>
          <cell r="BV71">
            <v>425.36848000000009</v>
          </cell>
          <cell r="BW71">
            <v>0.15371725995325436</v>
          </cell>
        </row>
        <row r="73">
          <cell r="A73" t="str">
            <v xml:space="preserve">     TOTAL OPERATION</v>
          </cell>
          <cell r="B73">
            <v>-38233.5</v>
          </cell>
          <cell r="C73">
            <v>-0.28040749314006963</v>
          </cell>
          <cell r="D73">
            <v>21.999727736400928</v>
          </cell>
          <cell r="E73">
            <v>2.9012707653107241E-3</v>
          </cell>
          <cell r="G73">
            <v>-25417.033999999985</v>
          </cell>
          <cell r="H73">
            <v>-0.18189731592859995</v>
          </cell>
          <cell r="I73">
            <v>-122.08238100931339</v>
          </cell>
          <cell r="J73">
            <v>-1.5886147537973926E-2</v>
          </cell>
          <cell r="L73">
            <v>-20892.027199999982</v>
          </cell>
          <cell r="M73">
            <v>-0.12298021187864146</v>
          </cell>
          <cell r="N73">
            <v>-610.21897957693182</v>
          </cell>
          <cell r="O73">
            <v>-7.3756352836813269E-2</v>
          </cell>
          <cell r="Q73">
            <v>-84542.561200000055</v>
          </cell>
          <cell r="R73">
            <v>-0.18957267344488418</v>
          </cell>
          <cell r="S73">
            <v>-710.30163284984155</v>
          </cell>
          <cell r="T73">
            <v>-3.0172875091035271E-2</v>
          </cell>
          <cell r="V73">
            <v>-15583.667000000001</v>
          </cell>
          <cell r="W73">
            <v>-0.1363886329407992</v>
          </cell>
          <cell r="X73">
            <v>-709.19980958074211</v>
          </cell>
          <cell r="Y73">
            <v>-8.7678565537324282E-2</v>
          </cell>
          <cell r="AA73">
            <v>-24536.190999999992</v>
          </cell>
          <cell r="AB73">
            <v>-0.1913414980887054</v>
          </cell>
          <cell r="AC73">
            <v>-872.12438100931286</v>
          </cell>
          <cell r="AD73">
            <v>-0.10527966729810724</v>
          </cell>
          <cell r="AF73">
            <v>-34833.277000000002</v>
          </cell>
          <cell r="AG73">
            <v>-0.19616670675419581</v>
          </cell>
          <cell r="AH73">
            <v>-1465.3319081483614</v>
          </cell>
          <cell r="AI73">
            <v>-0.16370682394287239</v>
          </cell>
          <cell r="AK73">
            <v>-74953.135000000009</v>
          </cell>
          <cell r="AL73">
            <v>-0.17843371319595552</v>
          </cell>
          <cell r="AM73">
            <v>-3046.6560987384146</v>
          </cell>
          <cell r="AN73">
            <v>-0.12030959135846779</v>
          </cell>
          <cell r="AP73">
            <v>-32922.481999999989</v>
          </cell>
          <cell r="AQ73">
            <v>-0.22155217089617485</v>
          </cell>
          <cell r="AR73">
            <v>-1018.9797143426485</v>
          </cell>
          <cell r="AS73">
            <v>-0.11907048719797488</v>
          </cell>
          <cell r="AU73">
            <v>-24536.190999999992</v>
          </cell>
          <cell r="AV73">
            <v>-0.1913414980887054</v>
          </cell>
          <cell r="AW73">
            <v>-822.36247624740827</v>
          </cell>
          <cell r="AX73">
            <v>-9.9872533881382938E-2</v>
          </cell>
          <cell r="AZ73">
            <v>-24536.190999999992</v>
          </cell>
          <cell r="BA73">
            <v>-0.1913414980887054</v>
          </cell>
          <cell r="BB73">
            <v>-822.36247624740827</v>
          </cell>
          <cell r="BC73">
            <v>-9.9872533881382938E-2</v>
          </cell>
          <cell r="BE73">
            <v>-24536.190999999992</v>
          </cell>
          <cell r="BF73">
            <v>-0.1913414980887054</v>
          </cell>
          <cell r="BG73">
            <v>-822.36247624740827</v>
          </cell>
          <cell r="BH73">
            <v>-9.9872533881382938E-2</v>
          </cell>
          <cell r="BJ73">
            <v>-24536.190999999992</v>
          </cell>
          <cell r="BK73">
            <v>-0.1913414980887054</v>
          </cell>
          <cell r="BL73">
            <v>-822.36247624740827</v>
          </cell>
          <cell r="BM73">
            <v>-9.9872533881382938E-2</v>
          </cell>
          <cell r="BO73">
            <v>-24536.190999999992</v>
          </cell>
          <cell r="BP73">
            <v>-0.1913414980887054</v>
          </cell>
          <cell r="BQ73">
            <v>-822.36247624740827</v>
          </cell>
          <cell r="BR73">
            <v>-9.9872533881382938E-2</v>
          </cell>
          <cell r="BT73">
            <v>-159495.69620000001</v>
          </cell>
          <cell r="BU73">
            <v>-0.1841697734559439</v>
          </cell>
          <cell r="BV73">
            <v>-3756.9577315882489</v>
          </cell>
          <cell r="BW73">
            <v>-7.6885164856481183E-2</v>
          </cell>
        </row>
        <row r="75">
          <cell r="A75" t="str">
            <v>CORPORATIVE</v>
          </cell>
        </row>
        <row r="76">
          <cell r="A76" t="str">
            <v>CASA LA DAGA</v>
          </cell>
          <cell r="B76">
            <v>0</v>
          </cell>
          <cell r="C76">
            <v>0</v>
          </cell>
          <cell r="D76">
            <v>0</v>
          </cell>
          <cell r="E76">
            <v>0</v>
          </cell>
          <cell r="G76">
            <v>0</v>
          </cell>
          <cell r="H76">
            <v>0</v>
          </cell>
          <cell r="I76">
            <v>0</v>
          </cell>
          <cell r="J76">
            <v>0</v>
          </cell>
          <cell r="L76">
            <v>0</v>
          </cell>
          <cell r="M76">
            <v>0</v>
          </cell>
          <cell r="N76">
            <v>0</v>
          </cell>
          <cell r="O76">
            <v>0</v>
          </cell>
          <cell r="Q76">
            <v>0</v>
          </cell>
          <cell r="R76">
            <v>0</v>
          </cell>
          <cell r="S76">
            <v>0</v>
          </cell>
          <cell r="T76">
            <v>0</v>
          </cell>
          <cell r="V76">
            <v>0</v>
          </cell>
          <cell r="W76">
            <v>0</v>
          </cell>
          <cell r="X76">
            <v>0</v>
          </cell>
          <cell r="Y76">
            <v>0</v>
          </cell>
          <cell r="AA76">
            <v>0</v>
          </cell>
          <cell r="AB76">
            <v>0</v>
          </cell>
          <cell r="AC76">
            <v>0</v>
          </cell>
          <cell r="AD76">
            <v>0</v>
          </cell>
          <cell r="AF76">
            <v>0</v>
          </cell>
          <cell r="AG76">
            <v>0</v>
          </cell>
          <cell r="AH76">
            <v>0</v>
          </cell>
          <cell r="AI76">
            <v>0</v>
          </cell>
          <cell r="AK76">
            <v>0</v>
          </cell>
          <cell r="AL76">
            <v>0</v>
          </cell>
          <cell r="AM76">
            <v>0</v>
          </cell>
          <cell r="AN76">
            <v>0</v>
          </cell>
          <cell r="AP76">
            <v>0</v>
          </cell>
          <cell r="AQ76">
            <v>0</v>
          </cell>
          <cell r="AR76">
            <v>0</v>
          </cell>
          <cell r="AS76">
            <v>0</v>
          </cell>
          <cell r="AU76">
            <v>0</v>
          </cell>
          <cell r="AV76">
            <v>0</v>
          </cell>
          <cell r="AW76">
            <v>0</v>
          </cell>
          <cell r="AX76">
            <v>0</v>
          </cell>
          <cell r="AZ76">
            <v>0</v>
          </cell>
          <cell r="BA76">
            <v>0</v>
          </cell>
          <cell r="BB76">
            <v>0</v>
          </cell>
          <cell r="BC76">
            <v>0</v>
          </cell>
          <cell r="BE76">
            <v>0</v>
          </cell>
          <cell r="BF76">
            <v>0</v>
          </cell>
          <cell r="BG76">
            <v>0</v>
          </cell>
          <cell r="BH76">
            <v>0</v>
          </cell>
          <cell r="BJ76">
            <v>0</v>
          </cell>
          <cell r="BK76">
            <v>0</v>
          </cell>
          <cell r="BL76">
            <v>0</v>
          </cell>
          <cell r="BM76">
            <v>0</v>
          </cell>
          <cell r="BO76">
            <v>0</v>
          </cell>
          <cell r="BP76">
            <v>0</v>
          </cell>
          <cell r="BQ76">
            <v>0</v>
          </cell>
          <cell r="BR76">
            <v>0</v>
          </cell>
          <cell r="BT76">
            <v>0</v>
          </cell>
          <cell r="BU76">
            <v>0</v>
          </cell>
          <cell r="BV76">
            <v>0</v>
          </cell>
          <cell r="BW76">
            <v>0</v>
          </cell>
        </row>
        <row r="77">
          <cell r="A77" t="str">
            <v>URUGUAY</v>
          </cell>
          <cell r="B77">
            <v>0</v>
          </cell>
          <cell r="C77">
            <v>0</v>
          </cell>
          <cell r="D77">
            <v>0</v>
          </cell>
          <cell r="E77">
            <v>0</v>
          </cell>
          <cell r="G77">
            <v>0</v>
          </cell>
          <cell r="H77">
            <v>0</v>
          </cell>
          <cell r="I77">
            <v>0</v>
          </cell>
          <cell r="J77">
            <v>0</v>
          </cell>
          <cell r="L77">
            <v>0</v>
          </cell>
          <cell r="M77">
            <v>0</v>
          </cell>
          <cell r="N77">
            <v>0</v>
          </cell>
          <cell r="O77">
            <v>0</v>
          </cell>
          <cell r="Q77">
            <v>0</v>
          </cell>
          <cell r="R77">
            <v>0</v>
          </cell>
          <cell r="S77">
            <v>0</v>
          </cell>
          <cell r="T77">
            <v>0</v>
          </cell>
          <cell r="V77">
            <v>0</v>
          </cell>
          <cell r="W77">
            <v>0</v>
          </cell>
          <cell r="X77">
            <v>0</v>
          </cell>
          <cell r="Y77">
            <v>0</v>
          </cell>
          <cell r="AA77">
            <v>0</v>
          </cell>
          <cell r="AB77">
            <v>0</v>
          </cell>
          <cell r="AC77">
            <v>0</v>
          </cell>
          <cell r="AD77">
            <v>0</v>
          </cell>
          <cell r="AF77">
            <v>0</v>
          </cell>
          <cell r="AG77">
            <v>0</v>
          </cell>
          <cell r="AH77">
            <v>0</v>
          </cell>
          <cell r="AI77">
            <v>0</v>
          </cell>
          <cell r="AK77">
            <v>0</v>
          </cell>
          <cell r="AL77">
            <v>0</v>
          </cell>
          <cell r="AM77">
            <v>0</v>
          </cell>
          <cell r="AN77">
            <v>0</v>
          </cell>
          <cell r="AP77">
            <v>0</v>
          </cell>
          <cell r="AQ77">
            <v>0</v>
          </cell>
          <cell r="AR77">
            <v>0</v>
          </cell>
          <cell r="AS77">
            <v>0</v>
          </cell>
          <cell r="AU77">
            <v>0</v>
          </cell>
          <cell r="AV77">
            <v>0</v>
          </cell>
          <cell r="AW77">
            <v>0</v>
          </cell>
          <cell r="AX77">
            <v>0</v>
          </cell>
          <cell r="AZ77">
            <v>0</v>
          </cell>
          <cell r="BA77">
            <v>0</v>
          </cell>
          <cell r="BB77">
            <v>0</v>
          </cell>
          <cell r="BC77">
            <v>0</v>
          </cell>
          <cell r="BE77">
            <v>0</v>
          </cell>
          <cell r="BF77">
            <v>0</v>
          </cell>
          <cell r="BG77">
            <v>0</v>
          </cell>
          <cell r="BH77">
            <v>0</v>
          </cell>
          <cell r="BJ77">
            <v>0</v>
          </cell>
          <cell r="BK77">
            <v>0</v>
          </cell>
          <cell r="BL77">
            <v>0</v>
          </cell>
          <cell r="BM77">
            <v>0</v>
          </cell>
          <cell r="BO77">
            <v>0</v>
          </cell>
          <cell r="BP77">
            <v>0</v>
          </cell>
          <cell r="BQ77">
            <v>0</v>
          </cell>
          <cell r="BR77">
            <v>0</v>
          </cell>
          <cell r="BT77">
            <v>0</v>
          </cell>
          <cell r="BU77">
            <v>0</v>
          </cell>
          <cell r="BV77">
            <v>0</v>
          </cell>
          <cell r="BW77">
            <v>0</v>
          </cell>
        </row>
        <row r="79">
          <cell r="A79" t="str">
            <v>HUMAN RESOURCES</v>
          </cell>
          <cell r="B79">
            <v>0</v>
          </cell>
          <cell r="C79">
            <v>0</v>
          </cell>
          <cell r="D79">
            <v>-4.0859199999999873</v>
          </cell>
          <cell r="E79">
            <v>-2.9671346010396556E-2</v>
          </cell>
          <cell r="G79">
            <v>0</v>
          </cell>
          <cell r="H79">
            <v>0</v>
          </cell>
          <cell r="I79">
            <v>-13.905919999999981</v>
          </cell>
          <cell r="J79">
            <v>-9.2271889518341296E-2</v>
          </cell>
          <cell r="L79">
            <v>0</v>
          </cell>
          <cell r="M79">
            <v>0</v>
          </cell>
          <cell r="N79">
            <v>-27.744919999999979</v>
          </cell>
          <cell r="O79">
            <v>-0.16948024848459958</v>
          </cell>
          <cell r="Q79">
            <v>0</v>
          </cell>
          <cell r="R79">
            <v>0</v>
          </cell>
          <cell r="S79">
            <v>-45.736759999999947</v>
          </cell>
          <cell r="T79">
            <v>-0.10116116650670823</v>
          </cell>
          <cell r="V79">
            <v>0</v>
          </cell>
          <cell r="W79">
            <v>0</v>
          </cell>
          <cell r="X79">
            <v>-34.170919999999995</v>
          </cell>
          <cell r="Y79">
            <v>-0.2087335632089542</v>
          </cell>
          <cell r="AA79">
            <v>0</v>
          </cell>
          <cell r="AB79">
            <v>0</v>
          </cell>
          <cell r="AC79">
            <v>-26.112920000000003</v>
          </cell>
          <cell r="AD79">
            <v>-0.15951115268158905</v>
          </cell>
          <cell r="AF79">
            <v>0</v>
          </cell>
          <cell r="AG79">
            <v>0</v>
          </cell>
          <cell r="AH79">
            <v>-21.055919999999986</v>
          </cell>
          <cell r="AI79">
            <v>-0.12862039442434328</v>
          </cell>
          <cell r="AK79">
            <v>0</v>
          </cell>
          <cell r="AL79">
            <v>0</v>
          </cell>
          <cell r="AM79">
            <v>-81.339759999999956</v>
          </cell>
          <cell r="AN79">
            <v>-0.16562170343829544</v>
          </cell>
          <cell r="AP79">
            <v>0</v>
          </cell>
          <cell r="AQ79">
            <v>0</v>
          </cell>
          <cell r="AR79">
            <v>-15.865919999999988</v>
          </cell>
          <cell r="AS79">
            <v>-9.6917203727268933E-2</v>
          </cell>
          <cell r="AU79">
            <v>0</v>
          </cell>
          <cell r="AV79">
            <v>0</v>
          </cell>
          <cell r="AW79">
            <v>-26.112920000000003</v>
          </cell>
          <cell r="AX79">
            <v>-0.15951115268158905</v>
          </cell>
          <cell r="AZ79">
            <v>0</v>
          </cell>
          <cell r="BA79">
            <v>0</v>
          </cell>
          <cell r="BB79">
            <v>-26.112920000000003</v>
          </cell>
          <cell r="BC79">
            <v>-0.15951115268158905</v>
          </cell>
          <cell r="BE79">
            <v>0</v>
          </cell>
          <cell r="BF79">
            <v>0</v>
          </cell>
          <cell r="BG79">
            <v>-26.112920000000003</v>
          </cell>
          <cell r="BH79">
            <v>-0.15951115268158905</v>
          </cell>
          <cell r="BJ79">
            <v>0</v>
          </cell>
          <cell r="BK79">
            <v>0</v>
          </cell>
          <cell r="BL79">
            <v>-26.112920000000003</v>
          </cell>
          <cell r="BM79">
            <v>-0.15951115268158905</v>
          </cell>
          <cell r="BO79">
            <v>0</v>
          </cell>
          <cell r="BP79">
            <v>0</v>
          </cell>
          <cell r="BQ79">
            <v>-26.112920000000003</v>
          </cell>
          <cell r="BR79">
            <v>-0.15951115268158905</v>
          </cell>
          <cell r="BT79">
            <v>0</v>
          </cell>
          <cell r="BU79">
            <v>0</v>
          </cell>
          <cell r="BV79">
            <v>-127.07651999999985</v>
          </cell>
          <cell r="BW79">
            <v>-0.13472406128217038</v>
          </cell>
        </row>
        <row r="80">
          <cell r="A80" t="str">
            <v>SYSTEMS</v>
          </cell>
          <cell r="B80">
            <v>0</v>
          </cell>
          <cell r="C80">
            <v>0</v>
          </cell>
          <cell r="D80">
            <v>-14.166439999999966</v>
          </cell>
          <cell r="E80">
            <v>-5.1911413721629961E-2</v>
          </cell>
          <cell r="G80">
            <v>0</v>
          </cell>
          <cell r="H80">
            <v>0</v>
          </cell>
          <cell r="I80">
            <v>7.9435599999999909</v>
          </cell>
          <cell r="J80">
            <v>2.8698201465307827E-2</v>
          </cell>
          <cell r="L80">
            <v>0</v>
          </cell>
          <cell r="M80">
            <v>0</v>
          </cell>
          <cell r="N80">
            <v>-21.474439999999959</v>
          </cell>
          <cell r="O80">
            <v>-7.5112652679410627E-2</v>
          </cell>
          <cell r="Q80">
            <v>0</v>
          </cell>
          <cell r="R80">
            <v>0</v>
          </cell>
          <cell r="S80">
            <v>-27.697319999999991</v>
          </cell>
          <cell r="T80">
            <v>-3.3147048839733843E-2</v>
          </cell>
          <cell r="V80">
            <v>0</v>
          </cell>
          <cell r="W80">
            <v>0</v>
          </cell>
          <cell r="X80">
            <v>-28.378440000000012</v>
          </cell>
          <cell r="Y80">
            <v>-9.9261256978226145E-2</v>
          </cell>
          <cell r="AA80">
            <v>0</v>
          </cell>
          <cell r="AB80">
            <v>0</v>
          </cell>
          <cell r="AC80">
            <v>-12.44344000000001</v>
          </cell>
          <cell r="AD80">
            <v>-4.3524291523182344E-2</v>
          </cell>
          <cell r="AF80">
            <v>0</v>
          </cell>
          <cell r="AG80">
            <v>0</v>
          </cell>
          <cell r="AH80">
            <v>-13.451439999999991</v>
          </cell>
          <cell r="AI80">
            <v>-4.5598651970172897E-2</v>
          </cell>
          <cell r="AK80">
            <v>0</v>
          </cell>
          <cell r="AL80">
            <v>0</v>
          </cell>
          <cell r="AM80">
            <v>-54.273319999999899</v>
          </cell>
          <cell r="AN80">
            <v>-6.2614200184192281E-2</v>
          </cell>
          <cell r="AP80">
            <v>0</v>
          </cell>
          <cell r="AQ80">
            <v>0</v>
          </cell>
          <cell r="AR80">
            <v>11.993560000000002</v>
          </cell>
          <cell r="AS80">
            <v>4.0656626229116533E-2</v>
          </cell>
          <cell r="AU80">
            <v>0</v>
          </cell>
          <cell r="AV80">
            <v>0</v>
          </cell>
          <cell r="AW80">
            <v>-12.44344000000001</v>
          </cell>
          <cell r="AX80">
            <v>-4.3524291523182344E-2</v>
          </cell>
          <cell r="AZ80">
            <v>0</v>
          </cell>
          <cell r="BA80">
            <v>0</v>
          </cell>
          <cell r="BB80">
            <v>-12.44344000000001</v>
          </cell>
          <cell r="BC80">
            <v>-4.3524291523182344E-2</v>
          </cell>
          <cell r="BE80">
            <v>0</v>
          </cell>
          <cell r="BF80">
            <v>0</v>
          </cell>
          <cell r="BG80">
            <v>-12.44344000000001</v>
          </cell>
          <cell r="BH80">
            <v>-4.3524291523182344E-2</v>
          </cell>
          <cell r="BJ80">
            <v>0</v>
          </cell>
          <cell r="BK80">
            <v>0</v>
          </cell>
          <cell r="BL80">
            <v>-12.44344000000001</v>
          </cell>
          <cell r="BM80">
            <v>-4.3524291523182344E-2</v>
          </cell>
          <cell r="BO80">
            <v>0</v>
          </cell>
          <cell r="BP80">
            <v>0</v>
          </cell>
          <cell r="BQ80">
            <v>-12.44344000000001</v>
          </cell>
          <cell r="BR80">
            <v>-4.3524291523182344E-2</v>
          </cell>
          <cell r="BT80">
            <v>0</v>
          </cell>
          <cell r="BU80">
            <v>0</v>
          </cell>
          <cell r="BV80">
            <v>-81.970639999999776</v>
          </cell>
          <cell r="BW80">
            <v>-4.8150651138338871E-2</v>
          </cell>
        </row>
        <row r="81">
          <cell r="A81" t="str">
            <v>REAL STATE</v>
          </cell>
          <cell r="B81">
            <v>0</v>
          </cell>
          <cell r="C81">
            <v>0</v>
          </cell>
          <cell r="D81">
            <v>12.737760000000009</v>
          </cell>
          <cell r="E81">
            <v>9.4492198349226314E-2</v>
          </cell>
          <cell r="G81">
            <v>0</v>
          </cell>
          <cell r="H81">
            <v>0</v>
          </cell>
          <cell r="I81">
            <v>3.6877600000000257</v>
          </cell>
          <cell r="J81">
            <v>2.5626842222887053E-2</v>
          </cell>
          <cell r="L81">
            <v>0</v>
          </cell>
          <cell r="M81">
            <v>0</v>
          </cell>
          <cell r="N81">
            <v>4.6997600000000261</v>
          </cell>
          <cell r="O81">
            <v>3.2659394322145555E-2</v>
          </cell>
          <cell r="Q81">
            <v>0</v>
          </cell>
          <cell r="R81">
            <v>0</v>
          </cell>
          <cell r="S81">
            <v>21.125279999999975</v>
          </cell>
          <cell r="T81">
            <v>4.998803615806198E-2</v>
          </cell>
          <cell r="V81">
            <v>0</v>
          </cell>
          <cell r="W81">
            <v>0</v>
          </cell>
          <cell r="X81">
            <v>5.2617600000000095</v>
          </cell>
          <cell r="Y81">
            <v>3.6564823452366065E-2</v>
          </cell>
          <cell r="AA81">
            <v>0</v>
          </cell>
          <cell r="AB81">
            <v>0</v>
          </cell>
          <cell r="AC81">
            <v>31.446760000000012</v>
          </cell>
          <cell r="AD81">
            <v>0.21852863443960299</v>
          </cell>
          <cell r="AF81">
            <v>0</v>
          </cell>
          <cell r="AG81">
            <v>0</v>
          </cell>
          <cell r="AH81">
            <v>4.03776000000002</v>
          </cell>
          <cell r="AI81">
            <v>2.8059048976583133E-2</v>
          </cell>
          <cell r="AK81">
            <v>0</v>
          </cell>
          <cell r="AL81">
            <v>0</v>
          </cell>
          <cell r="AM81">
            <v>40.74628000000007</v>
          </cell>
          <cell r="AN81">
            <v>9.4384168956184136E-2</v>
          </cell>
          <cell r="AP81">
            <v>0</v>
          </cell>
          <cell r="AQ81">
            <v>0</v>
          </cell>
          <cell r="AR81">
            <v>2.0177600000000098</v>
          </cell>
          <cell r="AS81">
            <v>1.4021741426679737E-2</v>
          </cell>
          <cell r="AU81">
            <v>0</v>
          </cell>
          <cell r="AV81">
            <v>0</v>
          </cell>
          <cell r="AW81">
            <v>31.446760000000012</v>
          </cell>
          <cell r="AX81">
            <v>0.21852863443960299</v>
          </cell>
          <cell r="AZ81">
            <v>0</v>
          </cell>
          <cell r="BA81">
            <v>0</v>
          </cell>
          <cell r="BB81">
            <v>31.446760000000012</v>
          </cell>
          <cell r="BC81">
            <v>0.21852863443960299</v>
          </cell>
          <cell r="BE81">
            <v>0</v>
          </cell>
          <cell r="BF81">
            <v>0</v>
          </cell>
          <cell r="BG81">
            <v>31.446760000000012</v>
          </cell>
          <cell r="BH81">
            <v>0.21852863443960299</v>
          </cell>
          <cell r="BJ81">
            <v>0</v>
          </cell>
          <cell r="BK81">
            <v>0</v>
          </cell>
          <cell r="BL81">
            <v>31.446760000000012</v>
          </cell>
          <cell r="BM81">
            <v>0.21852863443960299</v>
          </cell>
          <cell r="BO81">
            <v>0</v>
          </cell>
          <cell r="BP81">
            <v>0</v>
          </cell>
          <cell r="BQ81">
            <v>31.446760000000012</v>
          </cell>
          <cell r="BR81">
            <v>0.21852863443960299</v>
          </cell>
          <cell r="BT81">
            <v>0</v>
          </cell>
          <cell r="BU81">
            <v>0</v>
          </cell>
          <cell r="BV81">
            <v>61.871560000000045</v>
          </cell>
          <cell r="BW81">
            <v>7.2422552546990315E-2</v>
          </cell>
        </row>
        <row r="82">
          <cell r="A82" t="str">
            <v>LEGAL</v>
          </cell>
          <cell r="B82">
            <v>0</v>
          </cell>
          <cell r="C82">
            <v>0</v>
          </cell>
          <cell r="D82">
            <v>-1.8899999999999935</v>
          </cell>
          <cell r="E82">
            <v>-4.5096635647816595E-2</v>
          </cell>
          <cell r="G82">
            <v>0</v>
          </cell>
          <cell r="H82">
            <v>0</v>
          </cell>
          <cell r="I82">
            <v>-10.489999999999995</v>
          </cell>
          <cell r="J82">
            <v>-0.20564595177416184</v>
          </cell>
          <cell r="L82">
            <v>0</v>
          </cell>
          <cell r="M82">
            <v>0</v>
          </cell>
          <cell r="N82">
            <v>-7.4869999999999948</v>
          </cell>
          <cell r="O82">
            <v>-0.14677514212899423</v>
          </cell>
          <cell r="Q82">
            <v>0</v>
          </cell>
          <cell r="R82">
            <v>0</v>
          </cell>
          <cell r="S82">
            <v>-19.866999999999962</v>
          </cell>
          <cell r="T82">
            <v>-0.13803237684985734</v>
          </cell>
          <cell r="V82">
            <v>0</v>
          </cell>
          <cell r="W82">
            <v>0</v>
          </cell>
          <cell r="X82">
            <v>-4.0330000000000013</v>
          </cell>
          <cell r="Y82">
            <v>-7.9062928837482879E-2</v>
          </cell>
          <cell r="AA82">
            <v>0</v>
          </cell>
          <cell r="AB82">
            <v>0</v>
          </cell>
          <cell r="AC82">
            <v>-3.3619999999999948</v>
          </cell>
          <cell r="AD82">
            <v>-6.5908645363654081E-2</v>
          </cell>
          <cell r="AF82">
            <v>0</v>
          </cell>
          <cell r="AG82">
            <v>0</v>
          </cell>
          <cell r="AH82">
            <v>-2.3079999999999998</v>
          </cell>
          <cell r="AI82">
            <v>-4.5246030190158791E-2</v>
          </cell>
          <cell r="AK82">
            <v>0</v>
          </cell>
          <cell r="AL82">
            <v>0</v>
          </cell>
          <cell r="AM82">
            <v>-9.703000000000003</v>
          </cell>
          <cell r="AN82">
            <v>-6.3405868130431961E-2</v>
          </cell>
          <cell r="AP82">
            <v>0</v>
          </cell>
          <cell r="AQ82">
            <v>0</v>
          </cell>
          <cell r="AR82">
            <v>-5.1000000000000014</v>
          </cell>
          <cell r="AS82">
            <v>-9.9980396000784191E-2</v>
          </cell>
          <cell r="AU82">
            <v>0</v>
          </cell>
          <cell r="AV82">
            <v>0</v>
          </cell>
          <cell r="AW82">
            <v>-3.3619999999999948</v>
          </cell>
          <cell r="AX82">
            <v>-6.5908645363654081E-2</v>
          </cell>
          <cell r="AZ82">
            <v>0</v>
          </cell>
          <cell r="BA82">
            <v>0</v>
          </cell>
          <cell r="BB82">
            <v>-3.3619999999999948</v>
          </cell>
          <cell r="BC82">
            <v>-6.5908645363654081E-2</v>
          </cell>
          <cell r="BE82">
            <v>0</v>
          </cell>
          <cell r="BF82">
            <v>0</v>
          </cell>
          <cell r="BG82">
            <v>-3.3619999999999948</v>
          </cell>
          <cell r="BH82">
            <v>-6.5908645363654081E-2</v>
          </cell>
          <cell r="BJ82">
            <v>0</v>
          </cell>
          <cell r="BK82">
            <v>0</v>
          </cell>
          <cell r="BL82">
            <v>-3.3619999999999948</v>
          </cell>
          <cell r="BM82">
            <v>-6.5908645363654081E-2</v>
          </cell>
          <cell r="BO82">
            <v>0</v>
          </cell>
          <cell r="BP82">
            <v>0</v>
          </cell>
          <cell r="BQ82">
            <v>-3.3619999999999948</v>
          </cell>
          <cell r="BR82">
            <v>-6.5908645363654081E-2</v>
          </cell>
          <cell r="BT82">
            <v>0</v>
          </cell>
          <cell r="BU82">
            <v>0</v>
          </cell>
          <cell r="BV82">
            <v>-29.569999999999993</v>
          </cell>
          <cell r="BW82">
            <v>-9.9575700431034461E-2</v>
          </cell>
        </row>
        <row r="83">
          <cell r="A83" t="str">
            <v>FINANCE</v>
          </cell>
          <cell r="B83">
            <v>0</v>
          </cell>
          <cell r="C83">
            <v>0</v>
          </cell>
          <cell r="D83">
            <v>-7.6219200000000455</v>
          </cell>
          <cell r="E83">
            <v>-1.2486928070738625E-2</v>
          </cell>
          <cell r="G83">
            <v>0</v>
          </cell>
          <cell r="H83">
            <v>0</v>
          </cell>
          <cell r="I83">
            <v>4.8079999999913525E-2</v>
          </cell>
          <cell r="J83">
            <v>7.7775199649832887E-5</v>
          </cell>
          <cell r="L83">
            <v>0</v>
          </cell>
          <cell r="M83">
            <v>0</v>
          </cell>
          <cell r="N83">
            <v>60.144079999999917</v>
          </cell>
          <cell r="O83">
            <v>9.7290304279615797E-2</v>
          </cell>
          <cell r="Q83">
            <v>0</v>
          </cell>
          <cell r="R83">
            <v>0</v>
          </cell>
          <cell r="S83">
            <v>52.570239999999558</v>
          </cell>
          <cell r="T83">
            <v>2.8465957339617425E-2</v>
          </cell>
          <cell r="V83">
            <v>0</v>
          </cell>
          <cell r="W83">
            <v>0</v>
          </cell>
          <cell r="X83">
            <v>-7.8539200000001301</v>
          </cell>
          <cell r="Y83">
            <v>-1.2442998319750558E-2</v>
          </cell>
          <cell r="AA83">
            <v>0</v>
          </cell>
          <cell r="AB83">
            <v>0</v>
          </cell>
          <cell r="AC83">
            <v>-2.8639200000000073</v>
          </cell>
          <cell r="AD83">
            <v>-4.4819346072482533E-3</v>
          </cell>
          <cell r="AF83">
            <v>0</v>
          </cell>
          <cell r="AG83">
            <v>0</v>
          </cell>
          <cell r="AH83">
            <v>18.32808</v>
          </cell>
          <cell r="AI83">
            <v>2.7778576009236368E-2</v>
          </cell>
          <cell r="AK83">
            <v>0</v>
          </cell>
          <cell r="AL83">
            <v>0</v>
          </cell>
          <cell r="AM83">
            <v>7.6102399999997488</v>
          </cell>
          <cell r="AN83">
            <v>3.9431790583731204E-3</v>
          </cell>
          <cell r="AP83">
            <v>0</v>
          </cell>
          <cell r="AQ83">
            <v>0</v>
          </cell>
          <cell r="AR83">
            <v>1.9980800000000727</v>
          </cell>
          <cell r="AS83">
            <v>2.9641061414889423E-3</v>
          </cell>
          <cell r="AU83">
            <v>0</v>
          </cell>
          <cell r="AV83">
            <v>0</v>
          </cell>
          <cell r="AW83">
            <v>-2.8639200000000073</v>
          </cell>
          <cell r="AX83">
            <v>-4.4819346072482533E-3</v>
          </cell>
          <cell r="AZ83">
            <v>0</v>
          </cell>
          <cell r="BA83">
            <v>0</v>
          </cell>
          <cell r="BB83">
            <v>-2.8639200000000073</v>
          </cell>
          <cell r="BC83">
            <v>-4.4819346072482533E-3</v>
          </cell>
          <cell r="BE83">
            <v>0</v>
          </cell>
          <cell r="BF83">
            <v>0</v>
          </cell>
          <cell r="BG83">
            <v>-2.8639200000000073</v>
          </cell>
          <cell r="BH83">
            <v>-4.4819346072482533E-3</v>
          </cell>
          <cell r="BJ83">
            <v>0</v>
          </cell>
          <cell r="BK83">
            <v>0</v>
          </cell>
          <cell r="BL83">
            <v>-2.8639200000000073</v>
          </cell>
          <cell r="BM83">
            <v>-4.4819346072482533E-3</v>
          </cell>
          <cell r="BO83">
            <v>0</v>
          </cell>
          <cell r="BP83">
            <v>0</v>
          </cell>
          <cell r="BQ83">
            <v>-2.8639200000000073</v>
          </cell>
          <cell r="BR83">
            <v>-4.4819346072482533E-3</v>
          </cell>
          <cell r="BT83">
            <v>0</v>
          </cell>
          <cell r="BU83">
            <v>0</v>
          </cell>
          <cell r="BV83">
            <v>60.180479999999079</v>
          </cell>
          <cell r="BW83">
            <v>1.5934455756834928E-2</v>
          </cell>
        </row>
        <row r="84">
          <cell r="A84" t="str">
            <v>OPERATIONS</v>
          </cell>
          <cell r="B84">
            <v>0</v>
          </cell>
          <cell r="C84">
            <v>0</v>
          </cell>
          <cell r="D84">
            <v>97.128389999999968</v>
          </cell>
          <cell r="E84">
            <v>0.160037126328824</v>
          </cell>
          <cell r="G84">
            <v>0</v>
          </cell>
          <cell r="H84">
            <v>0</v>
          </cell>
          <cell r="I84">
            <v>154.24838999999997</v>
          </cell>
          <cell r="J84">
            <v>0.25415297295103645</v>
          </cell>
          <cell r="L84">
            <v>0</v>
          </cell>
          <cell r="M84">
            <v>0</v>
          </cell>
          <cell r="N84">
            <v>209.12939000000006</v>
          </cell>
          <cell r="O84">
            <v>0.3359445617407843</v>
          </cell>
          <cell r="Q84">
            <v>0</v>
          </cell>
          <cell r="R84">
            <v>0</v>
          </cell>
          <cell r="S84">
            <v>460.50616999999988</v>
          </cell>
          <cell r="T84">
            <v>0.25077462044326626</v>
          </cell>
          <cell r="V84">
            <v>0</v>
          </cell>
          <cell r="W84">
            <v>0</v>
          </cell>
          <cell r="X84">
            <v>287.28539000000001</v>
          </cell>
          <cell r="Y84">
            <v>0.46149402739653322</v>
          </cell>
          <cell r="AA84">
            <v>0</v>
          </cell>
          <cell r="AB84">
            <v>0</v>
          </cell>
          <cell r="AC84">
            <v>460.62338999999997</v>
          </cell>
          <cell r="AD84">
            <v>0.73994345262090766</v>
          </cell>
          <cell r="AF84">
            <v>0</v>
          </cell>
          <cell r="AG84">
            <v>0</v>
          </cell>
          <cell r="AH84">
            <v>353.12839000000008</v>
          </cell>
          <cell r="AI84">
            <v>0.56726394227410482</v>
          </cell>
          <cell r="AK84">
            <v>0</v>
          </cell>
          <cell r="AL84">
            <v>0</v>
          </cell>
          <cell r="AM84">
            <v>1101.0371700000001</v>
          </cell>
          <cell r="AN84">
            <v>0.58956714076384853</v>
          </cell>
          <cell r="AP84">
            <v>0</v>
          </cell>
          <cell r="AQ84">
            <v>0</v>
          </cell>
          <cell r="AR84">
            <v>324.83838999999989</v>
          </cell>
          <cell r="AS84">
            <v>0.5191088504134983</v>
          </cell>
          <cell r="AU84">
            <v>0</v>
          </cell>
          <cell r="AV84">
            <v>0</v>
          </cell>
          <cell r="AW84">
            <v>460.62338999999997</v>
          </cell>
          <cell r="AX84">
            <v>0.73994345262090766</v>
          </cell>
          <cell r="AZ84">
            <v>0</v>
          </cell>
          <cell r="BA84">
            <v>0</v>
          </cell>
          <cell r="BB84">
            <v>460.62338999999997</v>
          </cell>
          <cell r="BC84">
            <v>0.73994345262090766</v>
          </cell>
          <cell r="BE84">
            <v>0</v>
          </cell>
          <cell r="BF84">
            <v>0</v>
          </cell>
          <cell r="BG84">
            <v>460.62338999999997</v>
          </cell>
          <cell r="BH84">
            <v>0.73994345262090766</v>
          </cell>
          <cell r="BJ84">
            <v>0</v>
          </cell>
          <cell r="BK84">
            <v>0</v>
          </cell>
          <cell r="BL84">
            <v>460.62338999999997</v>
          </cell>
          <cell r="BM84">
            <v>0.73994345262090766</v>
          </cell>
          <cell r="BO84">
            <v>0</v>
          </cell>
          <cell r="BP84">
            <v>0</v>
          </cell>
          <cell r="BQ84">
            <v>460.62338999999997</v>
          </cell>
          <cell r="BR84">
            <v>0.73994345262090766</v>
          </cell>
          <cell r="BT84">
            <v>0</v>
          </cell>
          <cell r="BU84">
            <v>0</v>
          </cell>
          <cell r="BV84">
            <v>1561.5433400000002</v>
          </cell>
          <cell r="BW84">
            <v>0.42159781076097586</v>
          </cell>
        </row>
        <row r="85">
          <cell r="A85" t="str">
            <v>OPERATIONS</v>
          </cell>
          <cell r="B85">
            <v>0</v>
          </cell>
          <cell r="C85">
            <v>0</v>
          </cell>
          <cell r="D85">
            <v>92.735439999999983</v>
          </cell>
          <cell r="E85">
            <v>0.29112234721572389</v>
          </cell>
          <cell r="G85">
            <v>0</v>
          </cell>
          <cell r="H85">
            <v>0</v>
          </cell>
          <cell r="I85">
            <v>115.83544000000001</v>
          </cell>
          <cell r="J85">
            <v>0.3636396741479434</v>
          </cell>
          <cell r="L85">
            <v>0</v>
          </cell>
          <cell r="M85">
            <v>0</v>
          </cell>
          <cell r="N85">
            <v>152.62943999999999</v>
          </cell>
          <cell r="O85">
            <v>0.45677667174949665</v>
          </cell>
          <cell r="Q85">
            <v>0</v>
          </cell>
          <cell r="R85">
            <v>0</v>
          </cell>
          <cell r="S85">
            <v>361.20031999999992</v>
          </cell>
          <cell r="T85">
            <v>0.37189847040724527</v>
          </cell>
          <cell r="V85">
            <v>0</v>
          </cell>
          <cell r="W85">
            <v>0</v>
          </cell>
          <cell r="X85">
            <v>196.79443999999995</v>
          </cell>
          <cell r="Y85">
            <v>0.58895000415389054</v>
          </cell>
          <cell r="AA85">
            <v>0</v>
          </cell>
          <cell r="AB85">
            <v>0</v>
          </cell>
          <cell r="AC85">
            <v>200.09643999999997</v>
          </cell>
          <cell r="AD85">
            <v>0.59883195464861061</v>
          </cell>
          <cell r="AF85">
            <v>0</v>
          </cell>
          <cell r="AG85">
            <v>0</v>
          </cell>
          <cell r="AH85">
            <v>192.68544000000003</v>
          </cell>
          <cell r="AI85">
            <v>0.57665293129416806</v>
          </cell>
          <cell r="AK85">
            <v>0</v>
          </cell>
          <cell r="AL85">
            <v>0</v>
          </cell>
          <cell r="AM85">
            <v>589.57631999999967</v>
          </cell>
          <cell r="AN85">
            <v>0.58814496336555611</v>
          </cell>
          <cell r="AP85">
            <v>0</v>
          </cell>
          <cell r="AQ85">
            <v>0</v>
          </cell>
          <cell r="AR85">
            <v>155.31543999999997</v>
          </cell>
          <cell r="AS85">
            <v>0.47878558752649847</v>
          </cell>
          <cell r="AU85">
            <v>0</v>
          </cell>
          <cell r="AV85">
            <v>0</v>
          </cell>
          <cell r="AW85">
            <v>200.09643999999997</v>
          </cell>
          <cell r="AX85">
            <v>0.59883195464861061</v>
          </cell>
          <cell r="AZ85">
            <v>0</v>
          </cell>
          <cell r="BA85">
            <v>0</v>
          </cell>
          <cell r="BB85">
            <v>200.09643999999997</v>
          </cell>
          <cell r="BC85">
            <v>0.59883195464861061</v>
          </cell>
          <cell r="BE85">
            <v>0</v>
          </cell>
          <cell r="BF85">
            <v>0</v>
          </cell>
          <cell r="BG85">
            <v>200.09643999999997</v>
          </cell>
          <cell r="BH85">
            <v>0.59883195464861061</v>
          </cell>
          <cell r="BJ85">
            <v>0</v>
          </cell>
          <cell r="BK85">
            <v>0</v>
          </cell>
          <cell r="BL85">
            <v>200.09643999999997</v>
          </cell>
          <cell r="BM85">
            <v>0.59883195464861061</v>
          </cell>
          <cell r="BO85">
            <v>0</v>
          </cell>
          <cell r="BP85">
            <v>0</v>
          </cell>
          <cell r="BQ85">
            <v>200.09643999999997</v>
          </cell>
          <cell r="BR85">
            <v>0.59883195464861061</v>
          </cell>
          <cell r="BT85">
            <v>0</v>
          </cell>
          <cell r="BU85">
            <v>0</v>
          </cell>
          <cell r="BV85">
            <v>950.77663999999936</v>
          </cell>
          <cell r="BW85">
            <v>0.48173094375943842</v>
          </cell>
        </row>
        <row r="86">
          <cell r="A86" t="str">
            <v>GENERAL MANAGER</v>
          </cell>
          <cell r="B86">
            <v>0</v>
          </cell>
          <cell r="C86">
            <v>0</v>
          </cell>
          <cell r="D86">
            <v>4.3929499999999848</v>
          </cell>
          <cell r="E86">
            <v>1.5233883344161495E-2</v>
          </cell>
          <cell r="G86">
            <v>0</v>
          </cell>
          <cell r="H86">
            <v>0</v>
          </cell>
          <cell r="I86">
            <v>38.412949999999967</v>
          </cell>
          <cell r="J86">
            <v>0.13320852711847614</v>
          </cell>
          <cell r="L86">
            <v>0</v>
          </cell>
          <cell r="M86">
            <v>0</v>
          </cell>
          <cell r="N86">
            <v>56.499950000000013</v>
          </cell>
          <cell r="O86">
            <v>0.19593067238437961</v>
          </cell>
          <cell r="Q86">
            <v>0</v>
          </cell>
          <cell r="R86">
            <v>0</v>
          </cell>
          <cell r="S86">
            <v>99.305849999999964</v>
          </cell>
          <cell r="T86">
            <v>0.11479102761567242</v>
          </cell>
          <cell r="V86">
            <v>0</v>
          </cell>
          <cell r="W86">
            <v>0</v>
          </cell>
          <cell r="X86">
            <v>90.490949999999998</v>
          </cell>
          <cell r="Y86">
            <v>0.31380474988387197</v>
          </cell>
          <cell r="AA86">
            <v>0</v>
          </cell>
          <cell r="AB86">
            <v>0</v>
          </cell>
          <cell r="AC86">
            <v>260.52695</v>
          </cell>
          <cell r="AD86">
            <v>0.90345602939032044</v>
          </cell>
          <cell r="AF86">
            <v>0</v>
          </cell>
          <cell r="AG86">
            <v>0</v>
          </cell>
          <cell r="AH86">
            <v>160.44295</v>
          </cell>
          <cell r="AI86">
            <v>0.55638447596561391</v>
          </cell>
          <cell r="AK86">
            <v>0</v>
          </cell>
          <cell r="AL86">
            <v>0</v>
          </cell>
          <cell r="AM86">
            <v>511.46084999999994</v>
          </cell>
          <cell r="AN86">
            <v>0.59121508507993537</v>
          </cell>
          <cell r="AP86">
            <v>0</v>
          </cell>
          <cell r="AQ86">
            <v>0</v>
          </cell>
          <cell r="AR86">
            <v>169.52294999999998</v>
          </cell>
          <cell r="AS86">
            <v>0.56251322100408785</v>
          </cell>
          <cell r="AU86">
            <v>0</v>
          </cell>
          <cell r="AV86">
            <v>0</v>
          </cell>
          <cell r="AW86">
            <v>260.52695</v>
          </cell>
          <cell r="AX86">
            <v>0.90345602939032044</v>
          </cell>
          <cell r="AZ86">
            <v>0</v>
          </cell>
          <cell r="BA86">
            <v>0</v>
          </cell>
          <cell r="BB86">
            <v>260.52695</v>
          </cell>
          <cell r="BC86">
            <v>0.90345602939032044</v>
          </cell>
          <cell r="BE86">
            <v>0</v>
          </cell>
          <cell r="BF86">
            <v>0</v>
          </cell>
          <cell r="BG86">
            <v>260.52695</v>
          </cell>
          <cell r="BH86">
            <v>0.90345602939032044</v>
          </cell>
          <cell r="BJ86">
            <v>0</v>
          </cell>
          <cell r="BK86">
            <v>0</v>
          </cell>
          <cell r="BL86">
            <v>260.52695</v>
          </cell>
          <cell r="BM86">
            <v>0.90345602939032044</v>
          </cell>
          <cell r="BO86">
            <v>0</v>
          </cell>
          <cell r="BP86">
            <v>0</v>
          </cell>
          <cell r="BQ86">
            <v>260.52695</v>
          </cell>
          <cell r="BR86">
            <v>0.90345602939032044</v>
          </cell>
          <cell r="BT86">
            <v>0</v>
          </cell>
          <cell r="BU86">
            <v>0</v>
          </cell>
          <cell r="BV86">
            <v>610.76670000000013</v>
          </cell>
          <cell r="BW86">
            <v>0.35300305634780405</v>
          </cell>
        </row>
        <row r="87">
          <cell r="A87" t="str">
            <v>PURCHASING</v>
          </cell>
          <cell r="B87">
            <v>0</v>
          </cell>
          <cell r="C87">
            <v>0</v>
          </cell>
          <cell r="D87">
            <v>-131.64954399999999</v>
          </cell>
          <cell r="E87">
            <v>-0.22242248631443975</v>
          </cell>
          <cell r="G87">
            <v>0</v>
          </cell>
          <cell r="H87">
            <v>0</v>
          </cell>
          <cell r="I87">
            <v>-117.43954400000001</v>
          </cell>
          <cell r="J87">
            <v>-0.19541029485864067</v>
          </cell>
          <cell r="L87">
            <v>0</v>
          </cell>
          <cell r="M87">
            <v>0</v>
          </cell>
          <cell r="N87">
            <v>-74.817544000000112</v>
          </cell>
          <cell r="O87">
            <v>-0.11859055949102891</v>
          </cell>
          <cell r="Q87">
            <v>0</v>
          </cell>
          <cell r="R87">
            <v>0</v>
          </cell>
          <cell r="S87">
            <v>-323.90663200000017</v>
          </cell>
          <cell r="T87">
            <v>-0.17760291865794089</v>
          </cell>
          <cell r="V87">
            <v>0</v>
          </cell>
          <cell r="W87">
            <v>0</v>
          </cell>
          <cell r="X87">
            <v>-116.09964400000001</v>
          </cell>
          <cell r="Y87">
            <v>-0.17779709501749696</v>
          </cell>
          <cell r="AA87">
            <v>0</v>
          </cell>
          <cell r="AB87">
            <v>0</v>
          </cell>
          <cell r="AC87">
            <v>-116.89854400000002</v>
          </cell>
          <cell r="AD87">
            <v>-0.17902054492927685</v>
          </cell>
          <cell r="AF87">
            <v>0</v>
          </cell>
          <cell r="AG87">
            <v>0</v>
          </cell>
          <cell r="AH87">
            <v>-114.18954400000007</v>
          </cell>
          <cell r="AI87">
            <v>-0.1665810149833592</v>
          </cell>
          <cell r="AK87">
            <v>0</v>
          </cell>
          <cell r="AL87">
            <v>0</v>
          </cell>
          <cell r="AM87">
            <v>-347.18773199999987</v>
          </cell>
          <cell r="AN87">
            <v>-0.17433753483293624</v>
          </cell>
          <cell r="AP87">
            <v>0</v>
          </cell>
          <cell r="AQ87">
            <v>0</v>
          </cell>
          <cell r="AR87">
            <v>-132.71954400000004</v>
          </cell>
          <cell r="AS87">
            <v>-0.1936127912696507</v>
          </cell>
          <cell r="AU87">
            <v>0</v>
          </cell>
          <cell r="AV87">
            <v>0</v>
          </cell>
          <cell r="AW87">
            <v>-116.89854400000002</v>
          </cell>
          <cell r="AX87">
            <v>-0.17902054492927685</v>
          </cell>
          <cell r="AZ87">
            <v>0</v>
          </cell>
          <cell r="BA87">
            <v>0</v>
          </cell>
          <cell r="BB87">
            <v>-116.89854400000002</v>
          </cell>
          <cell r="BC87">
            <v>-0.17902054492927685</v>
          </cell>
          <cell r="BE87">
            <v>0</v>
          </cell>
          <cell r="BF87">
            <v>0</v>
          </cell>
          <cell r="BG87">
            <v>-116.89854400000002</v>
          </cell>
          <cell r="BH87">
            <v>-0.17902054492927685</v>
          </cell>
          <cell r="BJ87">
            <v>0</v>
          </cell>
          <cell r="BK87">
            <v>0</v>
          </cell>
          <cell r="BL87">
            <v>-116.89854400000002</v>
          </cell>
          <cell r="BM87">
            <v>-0.17902054492927685</v>
          </cell>
          <cell r="BO87">
            <v>0</v>
          </cell>
          <cell r="BP87">
            <v>0</v>
          </cell>
          <cell r="BQ87">
            <v>-116.89854400000002</v>
          </cell>
          <cell r="BR87">
            <v>-0.17902054492927685</v>
          </cell>
          <cell r="BT87">
            <v>0</v>
          </cell>
          <cell r="BU87">
            <v>0</v>
          </cell>
          <cell r="BV87">
            <v>-671.09436400000004</v>
          </cell>
          <cell r="BW87">
            <v>-0.17589846123918546</v>
          </cell>
        </row>
        <row r="89">
          <cell r="A89" t="str">
            <v xml:space="preserve">     TOTAL CORPORATIVE:</v>
          </cell>
          <cell r="B89">
            <v>0</v>
          </cell>
          <cell r="C89">
            <v>0</v>
          </cell>
          <cell r="D89">
            <v>-49.547673999999461</v>
          </cell>
          <cell r="E89">
            <v>-2.0674949025846295E-2</v>
          </cell>
          <cell r="G89">
            <v>0</v>
          </cell>
          <cell r="H89">
            <v>0</v>
          </cell>
          <cell r="I89">
            <v>24.092326000000867</v>
          </cell>
          <cell r="J89">
            <v>9.8395958713261809E-3</v>
          </cell>
          <cell r="L89">
            <v>0</v>
          </cell>
          <cell r="M89">
            <v>0</v>
          </cell>
          <cell r="N89">
            <v>142.44932599999993</v>
          </cell>
          <cell r="O89">
            <v>5.6614956296182697E-2</v>
          </cell>
          <cell r="Q89">
            <v>0</v>
          </cell>
          <cell r="R89">
            <v>0</v>
          </cell>
          <cell r="S89">
            <v>116.99397799999861</v>
          </cell>
          <cell r="T89">
            <v>1.5893495822626752E-2</v>
          </cell>
          <cell r="V89">
            <v>0</v>
          </cell>
          <cell r="W89">
            <v>0</v>
          </cell>
          <cell r="X89">
            <v>102.01122599999962</v>
          </cell>
          <cell r="Y89">
            <v>3.9985465330643878E-2</v>
          </cell>
          <cell r="AA89">
            <v>0</v>
          </cell>
          <cell r="AB89">
            <v>0</v>
          </cell>
          <cell r="AC89">
            <v>330.38932599999998</v>
          </cell>
          <cell r="AD89">
            <v>0.12910837640575204</v>
          </cell>
          <cell r="AF89">
            <v>0</v>
          </cell>
          <cell r="AG89">
            <v>0</v>
          </cell>
          <cell r="AH89">
            <v>224.48932599999898</v>
          </cell>
          <cell r="AI89">
            <v>8.5636937827930915E-2</v>
          </cell>
          <cell r="AK89">
            <v>0</v>
          </cell>
          <cell r="AL89">
            <v>0</v>
          </cell>
          <cell r="AM89">
            <v>656.88987799999995</v>
          </cell>
          <cell r="AN89">
            <v>8.4961446792070461E-2</v>
          </cell>
          <cell r="AP89">
            <v>0</v>
          </cell>
          <cell r="AQ89">
            <v>0</v>
          </cell>
          <cell r="AR89">
            <v>187.16232600000012</v>
          </cell>
          <cell r="AS89">
            <v>7.0922822235458163E-2</v>
          </cell>
          <cell r="AU89">
            <v>0</v>
          </cell>
          <cell r="AV89">
            <v>0</v>
          </cell>
          <cell r="AW89">
            <v>330.38932599999998</v>
          </cell>
          <cell r="AX89">
            <v>0.12910837640575204</v>
          </cell>
          <cell r="AZ89">
            <v>0</v>
          </cell>
          <cell r="BA89">
            <v>0</v>
          </cell>
          <cell r="BB89">
            <v>330.38932599999998</v>
          </cell>
          <cell r="BC89">
            <v>0.12910837640575204</v>
          </cell>
          <cell r="BE89">
            <v>0</v>
          </cell>
          <cell r="BF89">
            <v>0</v>
          </cell>
          <cell r="BG89">
            <v>330.38932599999998</v>
          </cell>
          <cell r="BH89">
            <v>0.12910837640575204</v>
          </cell>
          <cell r="BJ89">
            <v>0</v>
          </cell>
          <cell r="BK89">
            <v>0</v>
          </cell>
          <cell r="BL89">
            <v>330.38932599999998</v>
          </cell>
          <cell r="BM89">
            <v>0.12910837640575204</v>
          </cell>
          <cell r="BO89">
            <v>0</v>
          </cell>
          <cell r="BP89">
            <v>0</v>
          </cell>
          <cell r="BQ89">
            <v>330.38932599999998</v>
          </cell>
          <cell r="BR89">
            <v>0.12910837640575204</v>
          </cell>
          <cell r="BT89">
            <v>0</v>
          </cell>
          <cell r="BU89">
            <v>0</v>
          </cell>
          <cell r="BV89">
            <v>773.88385600000038</v>
          </cell>
          <cell r="BW89">
            <v>5.1275218819947725E-2</v>
          </cell>
        </row>
        <row r="91">
          <cell r="A91" t="str">
            <v>TOTAL ODM</v>
          </cell>
          <cell r="B91">
            <v>-38233.5</v>
          </cell>
          <cell r="C91">
            <v>-0.28040749314006963</v>
          </cell>
          <cell r="D91">
            <v>-27.547946263599442</v>
          </cell>
          <cell r="E91">
            <v>-2.7605094478528732E-3</v>
          </cell>
          <cell r="G91">
            <v>-25417.033999999985</v>
          </cell>
          <cell r="H91">
            <v>-0.18189731592859995</v>
          </cell>
          <cell r="I91">
            <v>-97.990055009313437</v>
          </cell>
          <cell r="J91">
            <v>-9.6700648036451755E-3</v>
          </cell>
          <cell r="L91">
            <v>-20892.027199999982</v>
          </cell>
          <cell r="M91">
            <v>-0.12298021187864146</v>
          </cell>
          <cell r="N91">
            <v>-467.76965357693189</v>
          </cell>
          <cell r="O91">
            <v>-4.3353951299339583E-2</v>
          </cell>
          <cell r="Q91">
            <v>-84542.561200000055</v>
          </cell>
          <cell r="R91">
            <v>-0.18957267344488418</v>
          </cell>
          <cell r="S91">
            <v>-593.30765484984295</v>
          </cell>
          <cell r="T91">
            <v>-1.9199535071012783E-2</v>
          </cell>
          <cell r="V91">
            <v>-15583.667000000001</v>
          </cell>
          <cell r="W91">
            <v>-0.1363886329407992</v>
          </cell>
          <cell r="X91">
            <v>-607.18858358074067</v>
          </cell>
          <cell r="Y91">
            <v>-5.7067446401127854E-2</v>
          </cell>
          <cell r="AA91">
            <v>-24536.190999999992</v>
          </cell>
          <cell r="AB91">
            <v>-0.1913414980887054</v>
          </cell>
          <cell r="AC91">
            <v>-541.73505500931424</v>
          </cell>
          <cell r="AD91">
            <v>-4.9962238135859149E-2</v>
          </cell>
          <cell r="AF91">
            <v>-34833.277000000002</v>
          </cell>
          <cell r="AG91">
            <v>-0.19616670675419581</v>
          </cell>
          <cell r="AH91">
            <v>-1240.8425821483615</v>
          </cell>
          <cell r="AI91">
            <v>-0.10722468251526662</v>
          </cell>
          <cell r="AK91">
            <v>-74953.135000000009</v>
          </cell>
          <cell r="AL91">
            <v>-0.17843371319595552</v>
          </cell>
          <cell r="AM91">
            <v>-2389.7662207384128</v>
          </cell>
          <cell r="AN91">
            <v>-7.2296464469253821E-2</v>
          </cell>
          <cell r="AP91">
            <v>-32922.481999999989</v>
          </cell>
          <cell r="AQ91">
            <v>-0.22155217089617485</v>
          </cell>
          <cell r="AR91">
            <v>-831.81738834264797</v>
          </cell>
          <cell r="AS91">
            <v>-7.4291011188903772E-2</v>
          </cell>
          <cell r="AU91">
            <v>-24536.190999999992</v>
          </cell>
          <cell r="AV91">
            <v>-0.1913414980887054</v>
          </cell>
          <cell r="AW91">
            <v>-491.97315024740965</v>
          </cell>
          <cell r="AX91">
            <v>-4.5582072537157105E-2</v>
          </cell>
          <cell r="AZ91">
            <v>-24536.190999999992</v>
          </cell>
          <cell r="BA91">
            <v>-0.1913414980887054</v>
          </cell>
          <cell r="BB91">
            <v>-491.97315024740965</v>
          </cell>
          <cell r="BC91">
            <v>-4.5582072537157105E-2</v>
          </cell>
          <cell r="BE91">
            <v>-24536.190999999992</v>
          </cell>
          <cell r="BF91">
            <v>-0.1913414980887054</v>
          </cell>
          <cell r="BG91">
            <v>-491.97315024740965</v>
          </cell>
          <cell r="BH91">
            <v>-4.5582072537157105E-2</v>
          </cell>
          <cell r="BJ91">
            <v>-24536.190999999992</v>
          </cell>
          <cell r="BK91">
            <v>-0.1913414980887054</v>
          </cell>
          <cell r="BL91">
            <v>-491.97315024740965</v>
          </cell>
          <cell r="BM91">
            <v>-4.5582072537157105E-2</v>
          </cell>
          <cell r="BO91">
            <v>-24536.190999999992</v>
          </cell>
          <cell r="BP91">
            <v>-0.1913414980887054</v>
          </cell>
          <cell r="BQ91">
            <v>-491.97315024740965</v>
          </cell>
          <cell r="BR91">
            <v>-4.5582072537157105E-2</v>
          </cell>
          <cell r="BT91">
            <v>-159495.69620000001</v>
          </cell>
          <cell r="BU91">
            <v>-0.1841697734559439</v>
          </cell>
          <cell r="BV91">
            <v>-2983.0738755882485</v>
          </cell>
          <cell r="BW91">
            <v>-4.6641662779517597E-2</v>
          </cell>
        </row>
        <row r="93">
          <cell r="A93" t="str">
            <v>URUGUAY</v>
          </cell>
          <cell r="B93">
            <v>10949.04</v>
          </cell>
          <cell r="C93">
            <v>0</v>
          </cell>
          <cell r="D93">
            <v>134</v>
          </cell>
          <cell r="E93">
            <v>0</v>
          </cell>
          <cell r="G93">
            <v>10922.35</v>
          </cell>
          <cell r="H93">
            <v>0</v>
          </cell>
          <cell r="I93">
            <v>154.1</v>
          </cell>
          <cell r="J93">
            <v>0</v>
          </cell>
          <cell r="L93">
            <v>11821.906000000001</v>
          </cell>
          <cell r="M93">
            <v>0</v>
          </cell>
          <cell r="N93">
            <v>236.346</v>
          </cell>
          <cell r="O93">
            <v>0</v>
          </cell>
          <cell r="Q93">
            <v>33693.296000000002</v>
          </cell>
          <cell r="R93">
            <v>0</v>
          </cell>
          <cell r="S93">
            <v>524.44600000000003</v>
          </cell>
          <cell r="T93">
            <v>0</v>
          </cell>
          <cell r="V93">
            <v>8214.7999999999993</v>
          </cell>
          <cell r="W93">
            <v>0</v>
          </cell>
          <cell r="X93">
            <v>475.96800000000002</v>
          </cell>
          <cell r="Y93">
            <v>0</v>
          </cell>
          <cell r="AA93">
            <v>9754.2690000000002</v>
          </cell>
          <cell r="AB93">
            <v>0</v>
          </cell>
          <cell r="AC93">
            <v>571.64800000000002</v>
          </cell>
          <cell r="AD93">
            <v>0</v>
          </cell>
          <cell r="AF93">
            <v>12395.42</v>
          </cell>
          <cell r="AG93">
            <v>0</v>
          </cell>
          <cell r="AH93">
            <v>623.01</v>
          </cell>
          <cell r="AI93">
            <v>0</v>
          </cell>
          <cell r="AK93">
            <v>30364.488999999998</v>
          </cell>
          <cell r="AL93">
            <v>0</v>
          </cell>
          <cell r="AM93">
            <v>1670.626</v>
          </cell>
          <cell r="AN93">
            <v>0</v>
          </cell>
          <cell r="AP93">
            <v>12132.31</v>
          </cell>
          <cell r="AQ93">
            <v>0</v>
          </cell>
          <cell r="AR93">
            <v>579.51</v>
          </cell>
          <cell r="AS93">
            <v>0</v>
          </cell>
          <cell r="AU93">
            <v>9754.2690000000002</v>
          </cell>
          <cell r="AV93">
            <v>0</v>
          </cell>
          <cell r="AW93">
            <v>636.70100000000002</v>
          </cell>
          <cell r="AX93">
            <v>0</v>
          </cell>
          <cell r="AZ93">
            <v>9754.2690000000002</v>
          </cell>
          <cell r="BA93">
            <v>0</v>
          </cell>
          <cell r="BB93">
            <v>636.70100000000002</v>
          </cell>
          <cell r="BC93">
            <v>0</v>
          </cell>
          <cell r="BE93">
            <v>9754.2690000000002</v>
          </cell>
          <cell r="BF93">
            <v>0</v>
          </cell>
          <cell r="BG93">
            <v>636.70100000000002</v>
          </cell>
          <cell r="BH93">
            <v>0</v>
          </cell>
          <cell r="BJ93">
            <v>9754.2690000000002</v>
          </cell>
          <cell r="BK93">
            <v>0</v>
          </cell>
          <cell r="BL93">
            <v>636.70100000000002</v>
          </cell>
          <cell r="BM93">
            <v>0</v>
          </cell>
          <cell r="BO93">
            <v>9754.2690000000002</v>
          </cell>
          <cell r="BP93">
            <v>0</v>
          </cell>
          <cell r="BQ93">
            <v>636.70100000000002</v>
          </cell>
          <cell r="BR93">
            <v>0</v>
          </cell>
          <cell r="BT93">
            <v>64057.785000000003</v>
          </cell>
          <cell r="BU93">
            <v>0</v>
          </cell>
          <cell r="BV93">
            <v>2195.0720000000001</v>
          </cell>
          <cell r="BW93">
            <v>0</v>
          </cell>
        </row>
        <row r="95">
          <cell r="A95" t="str">
            <v>TOTAL CONSOLIDATED</v>
          </cell>
          <cell r="B95">
            <v>-27284.459999999992</v>
          </cell>
          <cell r="C95">
            <v>-0.20010637347563004</v>
          </cell>
          <cell r="D95">
            <v>106.45205373640056</v>
          </cell>
          <cell r="E95">
            <v>1.066728885234435E-2</v>
          </cell>
          <cell r="G95">
            <v>-14494.683999999979</v>
          </cell>
          <cell r="H95">
            <v>-0.10373138403297649</v>
          </cell>
          <cell r="I95">
            <v>56.109944990686927</v>
          </cell>
          <cell r="J95">
            <v>5.5371619511524776E-3</v>
          </cell>
          <cell r="L95">
            <v>-9070.1211999999941</v>
          </cell>
          <cell r="M95">
            <v>-5.3390961837392108E-2</v>
          </cell>
          <cell r="N95">
            <v>-231.42365357693234</v>
          </cell>
          <cell r="O95">
            <v>-2.1448868540249282E-2</v>
          </cell>
          <cell r="Q95">
            <v>-50849.265200000082</v>
          </cell>
          <cell r="R95">
            <v>-0.11402104466491988</v>
          </cell>
          <cell r="S95">
            <v>-68.861654849843035</v>
          </cell>
          <cell r="T95">
            <v>-2.2283746830674975E-3</v>
          </cell>
          <cell r="V95">
            <v>-7368.8669999999984</v>
          </cell>
          <cell r="W95">
            <v>-6.4492503366028547E-2</v>
          </cell>
          <cell r="X95">
            <v>-131.22058358073991</v>
          </cell>
          <cell r="Y95">
            <v>-1.2332945352920692E-2</v>
          </cell>
          <cell r="AA95">
            <v>-14781.921999999991</v>
          </cell>
          <cell r="AB95">
            <v>-0.1152744164776999</v>
          </cell>
          <cell r="AC95">
            <v>29.912944990684991</v>
          </cell>
          <cell r="AD95">
            <v>2.7587612563557714E-3</v>
          </cell>
          <cell r="AF95">
            <v>-22437.856999999989</v>
          </cell>
          <cell r="AG95">
            <v>-0.12636079328142391</v>
          </cell>
          <cell r="AH95">
            <v>-617.83258214836133</v>
          </cell>
          <cell r="AI95">
            <v>-5.3388643669648503E-2</v>
          </cell>
          <cell r="AK95">
            <v>-44588.646000000008</v>
          </cell>
          <cell r="AL95">
            <v>-0.10614789724485828</v>
          </cell>
          <cell r="AM95">
            <v>-719.14022073841261</v>
          </cell>
          <cell r="AN95">
            <v>-2.1755808148029323E-2</v>
          </cell>
          <cell r="AP95">
            <v>-20790.171999999991</v>
          </cell>
          <cell r="AQ95">
            <v>-0.13990766977729288</v>
          </cell>
          <cell r="AR95">
            <v>-252.30738834264776</v>
          </cell>
          <cell r="AS95">
            <v>-2.2533997573377856E-2</v>
          </cell>
          <cell r="AU95">
            <v>-14781.921999999991</v>
          </cell>
          <cell r="AV95">
            <v>-0.1152744164776999</v>
          </cell>
          <cell r="AW95">
            <v>144.72784975259128</v>
          </cell>
          <cell r="AX95">
            <v>1.3409258904173552E-2</v>
          </cell>
          <cell r="AZ95">
            <v>-14781.921999999991</v>
          </cell>
          <cell r="BA95">
            <v>-0.1152744164776999</v>
          </cell>
          <cell r="BB95">
            <v>144.72784975259128</v>
          </cell>
          <cell r="BC95">
            <v>1.3409258904173552E-2</v>
          </cell>
          <cell r="BE95">
            <v>-14781.921999999991</v>
          </cell>
          <cell r="BF95">
            <v>-0.1152744164776999</v>
          </cell>
          <cell r="BG95">
            <v>144.72784975259128</v>
          </cell>
          <cell r="BH95">
            <v>1.3409258904173552E-2</v>
          </cell>
          <cell r="BJ95">
            <v>-14781.921999999991</v>
          </cell>
          <cell r="BK95">
            <v>-0.1152744164776999</v>
          </cell>
          <cell r="BL95">
            <v>144.72784975259128</v>
          </cell>
          <cell r="BM95">
            <v>1.3409258904173552E-2</v>
          </cell>
          <cell r="BO95">
            <v>-14781.921999999991</v>
          </cell>
          <cell r="BP95">
            <v>-0.1152744164776999</v>
          </cell>
          <cell r="BQ95">
            <v>144.72784975259128</v>
          </cell>
          <cell r="BR95">
            <v>1.3409258904173552E-2</v>
          </cell>
          <cell r="BT95">
            <v>-95437.911199999973</v>
          </cell>
          <cell r="BU95">
            <v>-0.11020221174351967</v>
          </cell>
          <cell r="BV95">
            <v>-788.00187558824837</v>
          </cell>
          <cell r="BW95">
            <v>-1.2320753452197625E-2</v>
          </cell>
        </row>
      </sheetData>
      <sheetData sheetId="11" refreshError="1">
        <row r="2">
          <cell r="B2" t="str">
            <v>OFFICE DEPOT MEXICO</v>
          </cell>
        </row>
        <row r="3">
          <cell r="B3" t="str">
            <v>ADVERTISING</v>
          </cell>
        </row>
        <row r="4">
          <cell r="B4" t="str">
            <v>THOUSAND OF PESOS $</v>
          </cell>
        </row>
        <row r="8">
          <cell r="D8" t="str">
            <v>ENE</v>
          </cell>
          <cell r="F8" t="str">
            <v>FEB</v>
          </cell>
          <cell r="H8" t="str">
            <v>MAR</v>
          </cell>
          <cell r="J8" t="str">
            <v>ABR</v>
          </cell>
          <cell r="L8" t="str">
            <v>MAY</v>
          </cell>
          <cell r="N8" t="str">
            <v>JUN</v>
          </cell>
          <cell r="P8" t="str">
            <v>JUL</v>
          </cell>
          <cell r="R8" t="str">
            <v>AGO</v>
          </cell>
          <cell r="T8" t="str">
            <v>SEP</v>
          </cell>
          <cell r="V8" t="str">
            <v>OCT</v>
          </cell>
          <cell r="X8" t="str">
            <v>NOV</v>
          </cell>
          <cell r="Z8" t="str">
            <v>DIC</v>
          </cell>
          <cell r="AB8" t="str">
            <v>TOTAL</v>
          </cell>
        </row>
        <row r="10">
          <cell r="B10" t="str">
            <v>Stores</v>
          </cell>
          <cell r="D10">
            <v>37</v>
          </cell>
          <cell r="F10">
            <v>37</v>
          </cell>
          <cell r="H10">
            <v>37</v>
          </cell>
          <cell r="J10">
            <v>37</v>
          </cell>
          <cell r="L10">
            <v>37</v>
          </cell>
          <cell r="N10">
            <v>37</v>
          </cell>
          <cell r="P10">
            <v>39</v>
          </cell>
          <cell r="R10">
            <v>40</v>
          </cell>
          <cell r="T10">
            <v>40</v>
          </cell>
          <cell r="V10">
            <v>40</v>
          </cell>
          <cell r="X10">
            <v>42</v>
          </cell>
          <cell r="Z10">
            <v>44</v>
          </cell>
          <cell r="AB10">
            <v>39</v>
          </cell>
        </row>
        <row r="12">
          <cell r="B12" t="str">
            <v>BUDGET</v>
          </cell>
        </row>
        <row r="13">
          <cell r="B13" t="str">
            <v>Ventas Ajustadas + Uruguay</v>
          </cell>
          <cell r="D13">
            <v>136349.78</v>
          </cell>
          <cell r="E13">
            <v>0</v>
          </cell>
          <cell r="F13">
            <v>139732.87</v>
          </cell>
          <cell r="G13">
            <v>0</v>
          </cell>
          <cell r="H13">
            <v>169881.21</v>
          </cell>
          <cell r="I13">
            <v>0</v>
          </cell>
          <cell r="J13">
            <v>114259.28</v>
          </cell>
          <cell r="K13">
            <v>0</v>
          </cell>
          <cell r="L13">
            <v>128232.46</v>
          </cell>
          <cell r="M13">
            <v>0</v>
          </cell>
          <cell r="N13">
            <v>177569.77</v>
          </cell>
          <cell r="O13">
            <v>0</v>
          </cell>
          <cell r="P13">
            <v>0</v>
          </cell>
          <cell r="Q13">
            <v>0</v>
          </cell>
          <cell r="R13">
            <v>0</v>
          </cell>
          <cell r="S13">
            <v>0</v>
          </cell>
          <cell r="T13">
            <v>0</v>
          </cell>
          <cell r="U13">
            <v>0</v>
          </cell>
          <cell r="V13">
            <v>0</v>
          </cell>
          <cell r="W13">
            <v>0</v>
          </cell>
          <cell r="X13">
            <v>0</v>
          </cell>
          <cell r="Y13">
            <v>0</v>
          </cell>
          <cell r="Z13">
            <v>0</v>
          </cell>
          <cell r="AA13">
            <v>0</v>
          </cell>
          <cell r="AB13">
            <v>866025.37</v>
          </cell>
        </row>
        <row r="14">
          <cell r="B14" t="str">
            <v>Ventas Ajustadas (Forecast)</v>
          </cell>
          <cell r="D14">
            <v>136349.78</v>
          </cell>
          <cell r="E14">
            <v>0</v>
          </cell>
          <cell r="F14">
            <v>139732.87</v>
          </cell>
          <cell r="G14">
            <v>0</v>
          </cell>
          <cell r="H14">
            <v>169881.21</v>
          </cell>
          <cell r="I14">
            <v>0</v>
          </cell>
          <cell r="J14">
            <v>114259.28</v>
          </cell>
          <cell r="K14">
            <v>0</v>
          </cell>
          <cell r="L14">
            <v>110507.283</v>
          </cell>
          <cell r="M14">
            <v>0</v>
          </cell>
          <cell r="N14">
            <v>47188.851599999995</v>
          </cell>
          <cell r="O14">
            <v>0</v>
          </cell>
          <cell r="P14">
            <v>0</v>
          </cell>
          <cell r="Q14">
            <v>0</v>
          </cell>
          <cell r="R14">
            <v>0</v>
          </cell>
          <cell r="S14">
            <v>0</v>
          </cell>
          <cell r="T14">
            <v>0</v>
          </cell>
          <cell r="U14">
            <v>0</v>
          </cell>
          <cell r="V14">
            <v>0</v>
          </cell>
          <cell r="W14">
            <v>0</v>
          </cell>
          <cell r="X14">
            <v>0</v>
          </cell>
          <cell r="Y14">
            <v>0</v>
          </cell>
          <cell r="Z14">
            <v>0</v>
          </cell>
          <cell r="AA14">
            <v>0</v>
          </cell>
          <cell r="AB14">
            <v>717919.27459999989</v>
          </cell>
        </row>
        <row r="15">
          <cell r="B15" t="str">
            <v xml:space="preserve">   SALES</v>
          </cell>
          <cell r="D15">
            <v>136350</v>
          </cell>
          <cell r="F15">
            <v>139733</v>
          </cell>
          <cell r="H15">
            <v>169881</v>
          </cell>
          <cell r="J15">
            <v>114259</v>
          </cell>
          <cell r="L15">
            <v>128232</v>
          </cell>
          <cell r="N15">
            <v>177570</v>
          </cell>
          <cell r="P15">
            <v>148599</v>
          </cell>
          <cell r="R15">
            <v>186074</v>
          </cell>
          <cell r="T15">
            <v>231349</v>
          </cell>
          <cell r="V15">
            <v>169730</v>
          </cell>
          <cell r="X15">
            <v>187616</v>
          </cell>
          <cell r="Z15">
            <v>242258</v>
          </cell>
          <cell r="AB15">
            <v>1014624</v>
          </cell>
        </row>
        <row r="16">
          <cell r="B16" t="str">
            <v xml:space="preserve">   ADVERTISING</v>
          </cell>
          <cell r="D16">
            <v>2000</v>
          </cell>
          <cell r="E16">
            <v>1.4668133480014669E-2</v>
          </cell>
          <cell r="F16">
            <v>2000</v>
          </cell>
          <cell r="G16">
            <v>1.4313011242870332E-2</v>
          </cell>
          <cell r="H16">
            <v>2250</v>
          </cell>
          <cell r="I16">
            <v>1.3244565313366416E-2</v>
          </cell>
          <cell r="J16">
            <v>1750</v>
          </cell>
          <cell r="K16">
            <v>1.531608013373126E-2</v>
          </cell>
          <cell r="L16">
            <v>2000</v>
          </cell>
          <cell r="M16">
            <v>1.5596730925198079E-2</v>
          </cell>
          <cell r="N16">
            <v>2500</v>
          </cell>
          <cell r="O16">
            <v>1.4078954778397252E-2</v>
          </cell>
          <cell r="P16">
            <v>2250</v>
          </cell>
          <cell r="Q16">
            <v>1.5141420870934529E-2</v>
          </cell>
          <cell r="R16">
            <v>2500</v>
          </cell>
          <cell r="S16">
            <v>1.343551490267313E-2</v>
          </cell>
          <cell r="T16">
            <v>3000</v>
          </cell>
          <cell r="U16">
            <v>1.2967421514681282E-2</v>
          </cell>
          <cell r="V16">
            <v>2300</v>
          </cell>
          <cell r="W16">
            <v>1.3550933836092618E-2</v>
          </cell>
          <cell r="X16">
            <v>2300</v>
          </cell>
          <cell r="Y16">
            <v>1.22590823810336E-2</v>
          </cell>
          <cell r="Z16">
            <v>3250</v>
          </cell>
          <cell r="AA16">
            <v>1.3415449644593781E-2</v>
          </cell>
          <cell r="AB16">
            <v>14750.087217475875</v>
          </cell>
          <cell r="AC16">
            <v>1.4537490949825625E-2</v>
          </cell>
        </row>
        <row r="18">
          <cell r="B18" t="str">
            <v>ACTUALS</v>
          </cell>
        </row>
        <row r="19">
          <cell r="B19" t="str">
            <v>Ventas Consolidadas</v>
          </cell>
        </row>
        <row r="20">
          <cell r="B20" t="str">
            <v xml:space="preserve">   SALES</v>
          </cell>
          <cell r="D20">
            <v>109064.78151</v>
          </cell>
          <cell r="F20">
            <v>125238.23</v>
          </cell>
          <cell r="H20">
            <v>160811.12</v>
          </cell>
          <cell r="J20">
            <v>106890.704</v>
          </cell>
          <cell r="L20">
            <v>113450.557</v>
          </cell>
          <cell r="N20">
            <v>155131.99</v>
          </cell>
          <cell r="P20">
            <v>127809.132</v>
          </cell>
          <cell r="R20">
            <v>159461.12400000001</v>
          </cell>
          <cell r="T20">
            <v>0</v>
          </cell>
          <cell r="V20">
            <v>0</v>
          </cell>
          <cell r="X20">
            <v>0</v>
          </cell>
          <cell r="Z20">
            <v>0</v>
          </cell>
          <cell r="AB20">
            <v>898396.51451000001</v>
          </cell>
        </row>
        <row r="21">
          <cell r="B21" t="str">
            <v xml:space="preserve">   ADVERTISING</v>
          </cell>
          <cell r="D21">
            <v>1964.24758</v>
          </cell>
          <cell r="E21">
            <v>1.8009916242484755E-2</v>
          </cell>
          <cell r="F21">
            <v>1531.81</v>
          </cell>
          <cell r="G21">
            <v>1.2231169348209409E-2</v>
          </cell>
          <cell r="H21">
            <v>1855.92</v>
          </cell>
          <cell r="I21">
            <v>1.1540992936309381E-2</v>
          </cell>
          <cell r="J21">
            <v>1855.6479999999999</v>
          </cell>
          <cell r="K21">
            <v>1.7360237425323721E-2</v>
          </cell>
          <cell r="L21">
            <v>1801.52</v>
          </cell>
          <cell r="M21">
            <v>1.5879340283891246E-2</v>
          </cell>
          <cell r="N21">
            <v>2488.0700000000002</v>
          </cell>
          <cell r="O21">
            <v>1.6038407036485514E-2</v>
          </cell>
          <cell r="P21">
            <v>2109.4299999999998</v>
          </cell>
          <cell r="Q21">
            <v>1.6504532712106987E-2</v>
          </cell>
          <cell r="S21">
            <v>0</v>
          </cell>
          <cell r="U21" t="e">
            <v>#DIV/0!</v>
          </cell>
          <cell r="W21" t="e">
            <v>#DIV/0!</v>
          </cell>
          <cell r="Y21" t="e">
            <v>#DIV/0!</v>
          </cell>
          <cell r="AA21" t="e">
            <v>#DIV/0!</v>
          </cell>
          <cell r="AB21">
            <v>13606.736640063273</v>
          </cell>
          <cell r="AC21">
            <v>1.5145580398299528E-2</v>
          </cell>
        </row>
        <row r="23">
          <cell r="B23" t="str">
            <v>Variations</v>
          </cell>
        </row>
        <row r="24">
          <cell r="B24" t="str">
            <v xml:space="preserve">   SALES</v>
          </cell>
          <cell r="D24">
            <v>-27285.218489999999</v>
          </cell>
          <cell r="E24">
            <v>-0.20011161342134212</v>
          </cell>
          <cell r="F24">
            <v>-14494.770000000004</v>
          </cell>
          <cell r="G24">
            <v>-0.10373190298640983</v>
          </cell>
          <cell r="H24">
            <v>-9069.8800000000047</v>
          </cell>
          <cell r="I24">
            <v>-5.3389608019731485E-2</v>
          </cell>
          <cell r="J24">
            <v>-7368.2960000000021</v>
          </cell>
          <cell r="K24">
            <v>-6.4487663991458027E-2</v>
          </cell>
          <cell r="L24">
            <v>-14781.442999999999</v>
          </cell>
          <cell r="M24">
            <v>-0.11527109457857633</v>
          </cell>
          <cell r="N24">
            <v>-22438.010000000009</v>
          </cell>
          <cell r="O24">
            <v>-0.12636149124289017</v>
          </cell>
          <cell r="P24">
            <v>-20789.868000000002</v>
          </cell>
          <cell r="Q24">
            <v>-0.13990584055074395</v>
          </cell>
          <cell r="R24">
            <v>-2500</v>
          </cell>
          <cell r="T24">
            <v>-3000</v>
          </cell>
          <cell r="V24">
            <v>-2300</v>
          </cell>
          <cell r="X24">
            <v>-2300</v>
          </cell>
          <cell r="Z24">
            <v>-3250</v>
          </cell>
          <cell r="AB24">
            <v>-116227.48548999999</v>
          </cell>
          <cell r="AC24">
            <v>-0.11455227304893241</v>
          </cell>
        </row>
        <row r="25">
          <cell r="B25" t="str">
            <v xml:space="preserve">   ADVERTISING</v>
          </cell>
          <cell r="D25">
            <v>-35.752420000000029</v>
          </cell>
          <cell r="E25">
            <v>-1.7876210000000014E-2</v>
          </cell>
          <cell r="F25">
            <v>-468.19000000000005</v>
          </cell>
          <cell r="G25">
            <v>-0.23409500000000003</v>
          </cell>
          <cell r="H25">
            <v>-394.07999999999993</v>
          </cell>
          <cell r="I25">
            <v>-0.17514666666666664</v>
          </cell>
          <cell r="J25">
            <v>105.64799999999991</v>
          </cell>
          <cell r="K25">
            <v>6.0370285714285661E-2</v>
          </cell>
          <cell r="L25">
            <v>-198.48000000000002</v>
          </cell>
          <cell r="M25">
            <v>-9.9240000000000009E-2</v>
          </cell>
          <cell r="N25">
            <v>-11.929999999999836</v>
          </cell>
          <cell r="O25">
            <v>-4.7719999999999343E-3</v>
          </cell>
          <cell r="P25">
            <v>-140.57000000000016</v>
          </cell>
          <cell r="Q25">
            <v>-6.2475555555555631E-2</v>
          </cell>
          <cell r="R25">
            <v>-1</v>
          </cell>
          <cell r="T25">
            <v>-1</v>
          </cell>
          <cell r="V25">
            <v>-1</v>
          </cell>
          <cell r="X25">
            <v>-1</v>
          </cell>
          <cell r="Z25">
            <v>-1</v>
          </cell>
          <cell r="AB25">
            <v>-1143.3505774126024</v>
          </cell>
          <cell r="AC25">
            <v>-7.7514835034871041E-2</v>
          </cell>
        </row>
        <row r="34">
          <cell r="AQ34" t="str">
            <v>MARZO</v>
          </cell>
          <cell r="AV34" t="str">
            <v>ABRIL</v>
          </cell>
          <cell r="BA34" t="str">
            <v>ACUMULADO</v>
          </cell>
        </row>
        <row r="35">
          <cell r="AQ35" t="str">
            <v>REAL</v>
          </cell>
          <cell r="AR35" t="str">
            <v>%</v>
          </cell>
          <cell r="AS35" t="str">
            <v>VAR. vs PPTO</v>
          </cell>
          <cell r="AV35" t="str">
            <v>REAL</v>
          </cell>
          <cell r="AW35" t="str">
            <v>%</v>
          </cell>
          <cell r="AX35" t="str">
            <v>VAR. vs PPTO</v>
          </cell>
          <cell r="BA35" t="str">
            <v>REAL</v>
          </cell>
          <cell r="BB35" t="str">
            <v>%</v>
          </cell>
          <cell r="BC35" t="str">
            <v>VAR. vs PPTO</v>
          </cell>
        </row>
        <row r="36">
          <cell r="AR36" t="str">
            <v>VTAS</v>
          </cell>
          <cell r="AS36" t="str">
            <v>$</v>
          </cell>
          <cell r="AT36" t="str">
            <v>%</v>
          </cell>
          <cell r="AW36" t="str">
            <v>VTAS</v>
          </cell>
          <cell r="AX36" t="str">
            <v>$</v>
          </cell>
          <cell r="AY36" t="str">
            <v>%</v>
          </cell>
          <cell r="BB36" t="str">
            <v>VTAS</v>
          </cell>
          <cell r="BC36" t="str">
            <v>$</v>
          </cell>
          <cell r="BD36" t="str">
            <v>%</v>
          </cell>
        </row>
        <row r="39">
          <cell r="AQ39">
            <v>160811.12</v>
          </cell>
          <cell r="AR39">
            <v>1</v>
          </cell>
          <cell r="AS39">
            <v>-9070.0899999999965</v>
          </cell>
          <cell r="AT39">
            <v>-5.3390778179646804E-2</v>
          </cell>
          <cell r="AV39">
            <v>106890.704</v>
          </cell>
          <cell r="AW39">
            <v>1</v>
          </cell>
          <cell r="AX39">
            <v>-7368.5760000000009</v>
          </cell>
          <cell r="AY39">
            <v>-6.4489956526944697E-2</v>
          </cell>
          <cell r="BA39">
            <v>898396.51451000001</v>
          </cell>
          <cell r="BB39">
            <v>0.99999999999999989</v>
          </cell>
          <cell r="BC39">
            <v>-116228.08548999997</v>
          </cell>
          <cell r="BD39">
            <v>-0.11455279665996662</v>
          </cell>
        </row>
        <row r="42">
          <cell r="AQ42">
            <v>-1855.92</v>
          </cell>
          <cell r="AR42">
            <v>-1.1540992936309381E-2</v>
          </cell>
          <cell r="AS42">
            <v>394.07999999999993</v>
          </cell>
          <cell r="AT42">
            <v>0.17514666666666664</v>
          </cell>
          <cell r="AV42">
            <v>-1855.6479999999999</v>
          </cell>
          <cell r="AW42">
            <v>-1.7360237425323721E-2</v>
          </cell>
          <cell r="AX42">
            <v>-105.64799999999991</v>
          </cell>
          <cell r="AY42">
            <v>-6.0370285714285661E-2</v>
          </cell>
          <cell r="BA42">
            <v>-13606.64558</v>
          </cell>
          <cell r="BB42">
            <v>-1.5145479039866138E-2</v>
          </cell>
          <cell r="BC42">
            <v>1143.3544199999997</v>
          </cell>
          <cell r="BD42">
            <v>7.7515553898305056E-2</v>
          </cell>
        </row>
      </sheetData>
      <sheetData sheetId="12" refreshError="1"/>
      <sheetData sheetId="13" refreshError="1">
        <row r="2">
          <cell r="C2" t="str">
            <v>OFFICE DEPOT MEXICO</v>
          </cell>
        </row>
        <row r="3">
          <cell r="C3" t="str">
            <v>TELEMARKETING</v>
          </cell>
        </row>
        <row r="4">
          <cell r="C4" t="str">
            <v>THOUSAND OF PESOS $</v>
          </cell>
        </row>
        <row r="8">
          <cell r="D8" t="str">
            <v xml:space="preserve">JAN </v>
          </cell>
          <cell r="F8" t="str">
            <v>FEB</v>
          </cell>
          <cell r="H8" t="str">
            <v>MAR</v>
          </cell>
          <cell r="J8" t="str">
            <v>APR</v>
          </cell>
          <cell r="L8" t="str">
            <v>MAY</v>
          </cell>
          <cell r="N8" t="str">
            <v>JUN</v>
          </cell>
          <cell r="P8" t="str">
            <v>JUL</v>
          </cell>
          <cell r="R8" t="str">
            <v>AUG</v>
          </cell>
          <cell r="T8" t="str">
            <v>SEP</v>
          </cell>
          <cell r="V8" t="str">
            <v>OCT</v>
          </cell>
          <cell r="X8" t="str">
            <v>NOV</v>
          </cell>
          <cell r="Z8" t="str">
            <v>DEC</v>
          </cell>
          <cell r="AB8" t="str">
            <v>TOTAL</v>
          </cell>
        </row>
        <row r="11">
          <cell r="C11" t="str">
            <v>REVENUES (Budget)</v>
          </cell>
        </row>
        <row r="12">
          <cell r="C12" t="str">
            <v>Ventas Ajustadas + Uruguay</v>
          </cell>
          <cell r="D12">
            <v>136349.78</v>
          </cell>
          <cell r="F12">
            <v>139732.87</v>
          </cell>
          <cell r="H12">
            <v>169881.21</v>
          </cell>
          <cell r="J12">
            <v>114259.28</v>
          </cell>
          <cell r="L12">
            <v>128232.46</v>
          </cell>
          <cell r="N12">
            <v>177569.77</v>
          </cell>
          <cell r="AB12">
            <v>866025.37</v>
          </cell>
        </row>
        <row r="13">
          <cell r="C13" t="str">
            <v>Ventas Ajustadas (Forecast)</v>
          </cell>
          <cell r="D13">
            <v>136349.78</v>
          </cell>
          <cell r="E13">
            <v>0</v>
          </cell>
          <cell r="F13">
            <v>139732.87</v>
          </cell>
          <cell r="G13">
            <v>0</v>
          </cell>
          <cell r="H13">
            <v>169881.21</v>
          </cell>
          <cell r="I13">
            <v>0</v>
          </cell>
          <cell r="J13">
            <v>114259.28</v>
          </cell>
          <cell r="K13">
            <v>0</v>
          </cell>
          <cell r="L13">
            <v>110507.283</v>
          </cell>
          <cell r="M13">
            <v>0</v>
          </cell>
          <cell r="N13">
            <v>47188.851599999995</v>
          </cell>
          <cell r="O13">
            <v>0</v>
          </cell>
          <cell r="AA13">
            <v>0</v>
          </cell>
          <cell r="AB13">
            <v>717919.27459999989</v>
          </cell>
        </row>
        <row r="14">
          <cell r="C14" t="str">
            <v>Original Budget</v>
          </cell>
          <cell r="D14">
            <v>136349.78</v>
          </cell>
          <cell r="F14">
            <v>139732.87</v>
          </cell>
          <cell r="H14">
            <v>169881.21</v>
          </cell>
          <cell r="J14">
            <v>114259.28</v>
          </cell>
          <cell r="L14">
            <v>128232.46</v>
          </cell>
          <cell r="N14">
            <v>177569.77</v>
          </cell>
          <cell r="P14">
            <v>148599.23000000001</v>
          </cell>
          <cell r="AB14">
            <v>1014624.6</v>
          </cell>
        </row>
        <row r="15">
          <cell r="C15" t="str">
            <v>CD MEXICO</v>
          </cell>
          <cell r="D15">
            <v>7955</v>
          </cell>
          <cell r="E15">
            <v>5.8342595052225242E-2</v>
          </cell>
          <cell r="F15">
            <v>8705</v>
          </cell>
          <cell r="G15">
            <v>6.2297439392749898E-2</v>
          </cell>
          <cell r="H15">
            <v>12245</v>
          </cell>
          <cell r="I15">
            <v>7.2079778569978409E-2</v>
          </cell>
          <cell r="J15">
            <v>7569</v>
          </cell>
          <cell r="K15">
            <v>6.6244072253912337E-2</v>
          </cell>
          <cell r="L15">
            <v>8750</v>
          </cell>
          <cell r="M15">
            <v>6.8235453020241518E-2</v>
          </cell>
          <cell r="N15">
            <v>11507</v>
          </cell>
          <cell r="O15">
            <v>6.4802696990597E-2</v>
          </cell>
          <cell r="P15">
            <v>9509</v>
          </cell>
          <cell r="Q15">
            <v>6.3990910316291671E-2</v>
          </cell>
          <cell r="R15">
            <v>11512</v>
          </cell>
          <cell r="T15">
            <v>14190</v>
          </cell>
          <cell r="V15">
            <v>10924</v>
          </cell>
          <cell r="X15">
            <v>10767</v>
          </cell>
          <cell r="Z15">
            <v>11887</v>
          </cell>
          <cell r="AB15">
            <v>66240</v>
          </cell>
          <cell r="AC15">
            <v>6.528522963074225E-2</v>
          </cell>
        </row>
        <row r="16">
          <cell r="C16" t="str">
            <v>CD MONTERREY</v>
          </cell>
          <cell r="D16">
            <v>7246</v>
          </cell>
          <cell r="E16">
            <v>5.3142733343610825E-2</v>
          </cell>
          <cell r="F16">
            <v>10453</v>
          </cell>
          <cell r="G16">
            <v>7.4807022857256142E-2</v>
          </cell>
          <cell r="H16">
            <v>8573</v>
          </cell>
          <cell r="I16">
            <v>5.0464674698278873E-2</v>
          </cell>
          <cell r="J16">
            <v>6722</v>
          </cell>
          <cell r="K16">
            <v>5.8831107635196021E-2</v>
          </cell>
          <cell r="L16">
            <v>7735</v>
          </cell>
          <cell r="M16">
            <v>6.03201404698935E-2</v>
          </cell>
          <cell r="N16">
            <v>12280</v>
          </cell>
          <cell r="O16">
            <v>6.9155915446643873E-2</v>
          </cell>
          <cell r="P16">
            <v>9802</v>
          </cell>
          <cell r="Q16">
            <v>6.5962656737857922E-2</v>
          </cell>
          <cell r="R16">
            <v>9761</v>
          </cell>
          <cell r="T16">
            <v>10379</v>
          </cell>
          <cell r="V16">
            <v>11943</v>
          </cell>
          <cell r="X16">
            <v>12648</v>
          </cell>
          <cell r="Z16">
            <v>10711</v>
          </cell>
          <cell r="AB16">
            <v>62811</v>
          </cell>
          <cell r="AC16">
            <v>6.1905654564259532E-2</v>
          </cell>
        </row>
        <row r="17">
          <cell r="C17" t="str">
            <v>GUADALAJARA</v>
          </cell>
          <cell r="D17">
            <v>1342</v>
          </cell>
          <cell r="E17">
            <v>9.8423334456425229E-3</v>
          </cell>
          <cell r="F17">
            <v>1422</v>
          </cell>
          <cell r="G17">
            <v>1.0176560461400386E-2</v>
          </cell>
          <cell r="H17">
            <v>1810</v>
          </cell>
          <cell r="I17">
            <v>1.065450381475385E-2</v>
          </cell>
          <cell r="J17">
            <v>1196</v>
          </cell>
          <cell r="K17">
            <v>1.0467421114503784E-2</v>
          </cell>
          <cell r="L17">
            <v>1284</v>
          </cell>
          <cell r="M17">
            <v>1.001306533462744E-2</v>
          </cell>
          <cell r="N17">
            <v>2008</v>
          </cell>
          <cell r="O17">
            <v>1.130823112515154E-2</v>
          </cell>
          <cell r="P17">
            <v>1592</v>
          </cell>
          <cell r="Q17">
            <v>1.0713379874175659E-2</v>
          </cell>
          <cell r="R17">
            <v>1941</v>
          </cell>
          <cell r="T17">
            <v>2514</v>
          </cell>
          <cell r="V17">
            <v>1635</v>
          </cell>
          <cell r="X17">
            <v>2370</v>
          </cell>
          <cell r="Z17">
            <v>3444</v>
          </cell>
          <cell r="AB17">
            <v>10654</v>
          </cell>
          <cell r="AC17">
            <v>1.0500435333422825E-2</v>
          </cell>
        </row>
        <row r="19">
          <cell r="C19" t="str">
            <v>TOTAL TMKT</v>
          </cell>
          <cell r="D19">
            <v>16543</v>
          </cell>
          <cell r="E19">
            <v>0.12132766184147858</v>
          </cell>
          <cell r="F19">
            <v>20580</v>
          </cell>
          <cell r="G19">
            <v>0.14728102271140642</v>
          </cell>
          <cell r="H19">
            <v>22628</v>
          </cell>
          <cell r="I19">
            <v>0.13319895708301113</v>
          </cell>
          <cell r="J19">
            <v>15487</v>
          </cell>
          <cell r="K19">
            <v>0.13554260100361212</v>
          </cell>
          <cell r="L19">
            <v>17769</v>
          </cell>
          <cell r="M19">
            <v>0.13856865882476246</v>
          </cell>
          <cell r="N19">
            <v>25795</v>
          </cell>
          <cell r="O19">
            <v>0.14526684356239242</v>
          </cell>
          <cell r="P19">
            <v>20903</v>
          </cell>
          <cell r="Q19">
            <v>0.14066694692832526</v>
          </cell>
          <cell r="R19">
            <v>23214</v>
          </cell>
          <cell r="T19">
            <v>27083</v>
          </cell>
          <cell r="V19">
            <v>24502</v>
          </cell>
          <cell r="X19">
            <v>25785</v>
          </cell>
          <cell r="Z19">
            <v>26042</v>
          </cell>
          <cell r="AB19">
            <v>139705</v>
          </cell>
          <cell r="AC19">
            <v>0.13769131952842462</v>
          </cell>
        </row>
        <row r="22">
          <cell r="C22" t="str">
            <v>REVENUES (Actuals)</v>
          </cell>
        </row>
        <row r="23">
          <cell r="C23" t="str">
            <v>VENTAS OFFICE DEPOT</v>
          </cell>
        </row>
        <row r="24">
          <cell r="C24" t="str">
            <v>VENTAS CONSOLIDADAS</v>
          </cell>
          <cell r="D24">
            <v>109064.78151</v>
          </cell>
          <cell r="F24">
            <v>125238.23</v>
          </cell>
          <cell r="H24">
            <v>160811.12</v>
          </cell>
          <cell r="J24">
            <v>106890.704</v>
          </cell>
          <cell r="L24">
            <v>113450.557</v>
          </cell>
          <cell r="N24">
            <v>155131.99</v>
          </cell>
          <cell r="P24">
            <v>127809.132</v>
          </cell>
          <cell r="R24">
            <v>159461.12400000001</v>
          </cell>
          <cell r="AB24">
            <v>898396.51451000001</v>
          </cell>
        </row>
        <row r="25">
          <cell r="B25" t="str">
            <v xml:space="preserve"> </v>
          </cell>
          <cell r="C25" t="str">
            <v>CD MEXICO</v>
          </cell>
          <cell r="D25">
            <v>5962.29</v>
          </cell>
          <cell r="E25">
            <v>5.4667418001046707E-2</v>
          </cell>
          <cell r="F25">
            <v>6193.26</v>
          </cell>
          <cell r="G25">
            <v>4.9451832719130576E-2</v>
          </cell>
          <cell r="H25">
            <v>8546.0640000000003</v>
          </cell>
          <cell r="I25">
            <v>5.3143489082098309E-2</v>
          </cell>
          <cell r="J25">
            <v>5348.25</v>
          </cell>
          <cell r="K25">
            <v>5.0034753255998765E-2</v>
          </cell>
          <cell r="L25">
            <v>6182.71</v>
          </cell>
          <cell r="M25">
            <v>5.4496955885373045E-2</v>
          </cell>
          <cell r="N25">
            <v>8618.86</v>
          </cell>
          <cell r="O25">
            <v>5.5558237859257793E-2</v>
          </cell>
          <cell r="P25">
            <v>6459.21</v>
          </cell>
          <cell r="Q25">
            <v>5.0537938087240906E-2</v>
          </cell>
          <cell r="S25">
            <v>0</v>
          </cell>
          <cell r="AB25">
            <v>47310.644</v>
          </cell>
          <cell r="AC25">
            <v>5.2661206088721296E-2</v>
          </cell>
        </row>
        <row r="26">
          <cell r="B26" t="str">
            <v xml:space="preserve"> </v>
          </cell>
          <cell r="C26" t="str">
            <v>CD MONTERREY</v>
          </cell>
          <cell r="D26">
            <v>4653.21</v>
          </cell>
          <cell r="E26">
            <v>4.2664643302598587E-2</v>
          </cell>
          <cell r="F26">
            <v>4691.3100000000004</v>
          </cell>
          <cell r="G26">
            <v>3.7459088969877652E-2</v>
          </cell>
          <cell r="H26">
            <v>7101.21</v>
          </cell>
          <cell r="I26">
            <v>4.4158699970499551E-2</v>
          </cell>
          <cell r="J26">
            <v>4775.5879999999997</v>
          </cell>
          <cell r="K26">
            <v>4.4677299533923923E-2</v>
          </cell>
          <cell r="L26">
            <v>6308.1549999999997</v>
          </cell>
          <cell r="M26">
            <v>5.5602679852863129E-2</v>
          </cell>
          <cell r="N26">
            <v>10384.950000000001</v>
          </cell>
          <cell r="O26">
            <v>6.6942672494564148E-2</v>
          </cell>
          <cell r="P26">
            <v>7451.28</v>
          </cell>
          <cell r="Q26">
            <v>5.8300059498095955E-2</v>
          </cell>
          <cell r="S26">
            <v>0</v>
          </cell>
          <cell r="AB26">
            <v>45365.702999999994</v>
          </cell>
          <cell r="AC26">
            <v>5.0496303433170797E-2</v>
          </cell>
        </row>
        <row r="27">
          <cell r="C27" t="str">
            <v>GUADALAJARA</v>
          </cell>
          <cell r="D27">
            <v>914</v>
          </cell>
          <cell r="E27">
            <v>8.3803404485452218E-3</v>
          </cell>
          <cell r="F27">
            <v>809</v>
          </cell>
          <cell r="G27">
            <v>6.4596888665705357E-3</v>
          </cell>
          <cell r="H27">
            <v>1080.6949999999999</v>
          </cell>
          <cell r="I27">
            <v>6.7202753142941857E-3</v>
          </cell>
          <cell r="J27">
            <v>590.49</v>
          </cell>
          <cell r="K27">
            <v>5.5242409106034144E-3</v>
          </cell>
          <cell r="L27">
            <v>909.74</v>
          </cell>
          <cell r="M27">
            <v>8.0188235655819663E-3</v>
          </cell>
          <cell r="N27">
            <v>1347.7</v>
          </cell>
          <cell r="O27">
            <v>8.6874409333626175E-3</v>
          </cell>
          <cell r="P27">
            <v>878.52</v>
          </cell>
          <cell r="Q27">
            <v>6.8736872416909926E-3</v>
          </cell>
          <cell r="S27">
            <v>0</v>
          </cell>
          <cell r="AB27">
            <v>6530.1449999999995</v>
          </cell>
          <cell r="AC27">
            <v>7.2686668909903848E-3</v>
          </cell>
        </row>
        <row r="29">
          <cell r="C29" t="str">
            <v>TOTAL TMKT</v>
          </cell>
          <cell r="D29">
            <v>11529.5</v>
          </cell>
          <cell r="E29">
            <v>0.10571240175219052</v>
          </cell>
          <cell r="F29">
            <v>11693.57</v>
          </cell>
          <cell r="G29">
            <v>9.3370610555578756E-2</v>
          </cell>
          <cell r="H29">
            <v>16727.969000000001</v>
          </cell>
          <cell r="I29">
            <v>0.10402246436689205</v>
          </cell>
          <cell r="J29">
            <v>10714.328</v>
          </cell>
          <cell r="K29">
            <v>0.1002362937005261</v>
          </cell>
          <cell r="L29">
            <v>13400.605</v>
          </cell>
          <cell r="M29">
            <v>0.11811845930381813</v>
          </cell>
          <cell r="N29">
            <v>20351.510000000002</v>
          </cell>
          <cell r="O29">
            <v>0.13118835128718456</v>
          </cell>
          <cell r="P29">
            <v>14789.01</v>
          </cell>
          <cell r="Q29">
            <v>0.11571168482702786</v>
          </cell>
          <cell r="AB29">
            <v>99206.491999999998</v>
          </cell>
          <cell r="AC29">
            <v>0.11042617641288248</v>
          </cell>
        </row>
        <row r="32">
          <cell r="C32" t="str">
            <v>REVENUES (Variation)</v>
          </cell>
        </row>
        <row r="33">
          <cell r="C33" t="str">
            <v>CD MEXICO</v>
          </cell>
          <cell r="D33">
            <v>-1992.71</v>
          </cell>
          <cell r="E33">
            <v>-0.2504978001257071</v>
          </cell>
          <cell r="F33">
            <v>-2511.7399999999998</v>
          </cell>
          <cell r="G33">
            <v>-0.28853991958644454</v>
          </cell>
          <cell r="H33">
            <v>-3698.9359999999997</v>
          </cell>
          <cell r="I33">
            <v>-0.30207725602286645</v>
          </cell>
          <cell r="J33">
            <v>-2220.75</v>
          </cell>
          <cell r="K33">
            <v>-0.29340071343638524</v>
          </cell>
          <cell r="L33">
            <v>-2567.29</v>
          </cell>
          <cell r="M33">
            <v>-0.2934045714285714</v>
          </cell>
          <cell r="N33">
            <v>-2888.1399999999994</v>
          </cell>
          <cell r="O33">
            <v>-0.25098983227600585</v>
          </cell>
          <cell r="P33">
            <v>-3049.79</v>
          </cell>
          <cell r="Q33">
            <v>-0.32072667998738036</v>
          </cell>
          <cell r="AB33">
            <v>-18929.356</v>
          </cell>
          <cell r="AC33">
            <v>-0.28576926328502417</v>
          </cell>
        </row>
        <row r="34">
          <cell r="C34" t="str">
            <v>CD MONTERREY</v>
          </cell>
          <cell r="D34">
            <v>-2592.79</v>
          </cell>
          <cell r="E34">
            <v>-0.35782362682859509</v>
          </cell>
          <cell r="F34">
            <v>-5761.69</v>
          </cell>
          <cell r="G34">
            <v>-0.55119965560126272</v>
          </cell>
          <cell r="H34">
            <v>-1471.79</v>
          </cell>
          <cell r="I34">
            <v>-0.17167735915082236</v>
          </cell>
          <cell r="J34">
            <v>-1946.4120000000003</v>
          </cell>
          <cell r="K34">
            <v>-0.28955846474263613</v>
          </cell>
          <cell r="L34">
            <v>-1426.8450000000003</v>
          </cell>
          <cell r="M34">
            <v>-0.18446606334841631</v>
          </cell>
          <cell r="N34">
            <v>-1895.0499999999993</v>
          </cell>
          <cell r="O34">
            <v>-0.15432003257328986</v>
          </cell>
          <cell r="P34">
            <v>-2350.7200000000003</v>
          </cell>
          <cell r="Q34">
            <v>-0.23982044480718223</v>
          </cell>
          <cell r="AB34">
            <v>-17445.297000000006</v>
          </cell>
          <cell r="AC34">
            <v>-0.27774270430338643</v>
          </cell>
        </row>
        <row r="35">
          <cell r="C35" t="str">
            <v>GUADALAJARA</v>
          </cell>
          <cell r="D35">
            <v>-428</v>
          </cell>
          <cell r="E35">
            <v>-0.31892697466467956</v>
          </cell>
          <cell r="F35">
            <v>-613</v>
          </cell>
          <cell r="G35">
            <v>-0.4310829817158931</v>
          </cell>
          <cell r="H35">
            <v>-729.30500000000006</v>
          </cell>
          <cell r="I35">
            <v>-0.40293093922651935</v>
          </cell>
          <cell r="J35">
            <v>-605.51</v>
          </cell>
          <cell r="K35">
            <v>-0.50627926421404679</v>
          </cell>
          <cell r="L35">
            <v>-374.26</v>
          </cell>
          <cell r="M35">
            <v>-0.29147975077881622</v>
          </cell>
          <cell r="N35">
            <v>-660.3</v>
          </cell>
          <cell r="O35">
            <v>-0.32883466135458167</v>
          </cell>
          <cell r="P35">
            <v>-713.48</v>
          </cell>
          <cell r="Q35">
            <v>-0.44816582914572867</v>
          </cell>
          <cell r="AB35">
            <v>-4123.8550000000005</v>
          </cell>
          <cell r="AC35">
            <v>-0.38707105312558671</v>
          </cell>
        </row>
        <row r="37">
          <cell r="C37" t="str">
            <v>TOTAL TMKT</v>
          </cell>
          <cell r="D37">
            <v>-5013.5</v>
          </cell>
          <cell r="E37">
            <v>-0.30305869552076409</v>
          </cell>
          <cell r="F37">
            <v>-8886.43</v>
          </cell>
          <cell r="G37">
            <v>-0.43179931972789115</v>
          </cell>
          <cell r="H37">
            <v>-5900.030999999999</v>
          </cell>
          <cell r="I37">
            <v>-0.26074027753226087</v>
          </cell>
          <cell r="J37">
            <v>-4772.6720000000005</v>
          </cell>
          <cell r="K37">
            <v>-0.30817279008200427</v>
          </cell>
          <cell r="L37">
            <v>-4368.3950000000004</v>
          </cell>
          <cell r="M37">
            <v>-0.2458436040294896</v>
          </cell>
          <cell r="N37">
            <v>-5443.489999999998</v>
          </cell>
          <cell r="O37">
            <v>-0.21102888156619493</v>
          </cell>
          <cell r="P37">
            <v>-6113.99</v>
          </cell>
          <cell r="Q37">
            <v>-0.29249342199684253</v>
          </cell>
          <cell r="AB37">
            <v>-40498.508000000002</v>
          </cell>
          <cell r="AC37">
            <v>-0.28988588812139865</v>
          </cell>
        </row>
      </sheetData>
      <sheetData sheetId="14" refreshError="1">
        <row r="2">
          <cell r="A2" t="str">
            <v>OFFICE DEPOT MEXICO</v>
          </cell>
        </row>
        <row r="3">
          <cell r="A3" t="str">
            <v>P&amp;L - TELEMARKETING</v>
          </cell>
        </row>
        <row r="4">
          <cell r="A4" t="str">
            <v>YTD JULY</v>
          </cell>
        </row>
        <row r="5">
          <cell r="I5" t="str">
            <v>THOUSAND OF PESOS $</v>
          </cell>
        </row>
        <row r="7">
          <cell r="B7" t="str">
            <v>DC MEXICO</v>
          </cell>
          <cell r="E7" t="str">
            <v>DC MONTERREY</v>
          </cell>
          <cell r="H7" t="str">
            <v>GUADALAJARA</v>
          </cell>
          <cell r="K7" t="str">
            <v>YTD JULY</v>
          </cell>
        </row>
        <row r="9">
          <cell r="A9" t="str">
            <v>REVENUES:</v>
          </cell>
        </row>
        <row r="10">
          <cell r="A10" t="str">
            <v>STORE SALES</v>
          </cell>
          <cell r="B10">
            <v>47310.644</v>
          </cell>
          <cell r="C10">
            <v>0.99999281350816971</v>
          </cell>
          <cell r="E10">
            <v>45365.702999999994</v>
          </cell>
          <cell r="F10">
            <v>1</v>
          </cell>
          <cell r="H10">
            <v>6530.1449999999995</v>
          </cell>
          <cell r="I10">
            <v>1</v>
          </cell>
          <cell r="K10">
            <v>99206.491999999998</v>
          </cell>
          <cell r="L10">
            <v>0.99999657281667864</v>
          </cell>
        </row>
        <row r="11">
          <cell r="A11" t="str">
            <v>BUSINESS SERVICES SALES</v>
          </cell>
          <cell r="B11">
            <v>0.34</v>
          </cell>
          <cell r="C11">
            <v>7.1864918303115412E-6</v>
          </cell>
          <cell r="E11">
            <v>0</v>
          </cell>
          <cell r="F11">
            <v>0</v>
          </cell>
          <cell r="H11">
            <v>0</v>
          </cell>
          <cell r="I11">
            <v>0</v>
          </cell>
          <cell r="K11">
            <v>0.34</v>
          </cell>
          <cell r="L11">
            <v>3.4271833214067358E-6</v>
          </cell>
        </row>
        <row r="12">
          <cell r="B12">
            <v>47310.983999999997</v>
          </cell>
          <cell r="C12">
            <v>1</v>
          </cell>
          <cell r="E12">
            <v>45365.702999999994</v>
          </cell>
          <cell r="F12">
            <v>1</v>
          </cell>
          <cell r="H12">
            <v>6530.1449999999995</v>
          </cell>
          <cell r="I12">
            <v>1</v>
          </cell>
          <cell r="K12">
            <v>99206.831999999995</v>
          </cell>
          <cell r="L12">
            <v>1</v>
          </cell>
        </row>
        <row r="14">
          <cell r="A14" t="str">
            <v>GROSS PROFIT:</v>
          </cell>
        </row>
        <row r="15">
          <cell r="A15" t="str">
            <v xml:space="preserve">   STORE / TMKT</v>
          </cell>
          <cell r="B15">
            <v>14871.941000000001</v>
          </cell>
          <cell r="C15">
            <v>0.31434436028639778</v>
          </cell>
          <cell r="E15">
            <v>9333.7209999999995</v>
          </cell>
          <cell r="F15">
            <v>0.205743995634764</v>
          </cell>
          <cell r="H15">
            <v>1483.5163561513014</v>
          </cell>
          <cell r="I15">
            <v>0.22717969603298266</v>
          </cell>
          <cell r="K15">
            <v>25689.1783561513</v>
          </cell>
          <cell r="L15">
            <v>0.25894565765542538</v>
          </cell>
        </row>
        <row r="16">
          <cell r="A16" t="str">
            <v xml:space="preserve">   BUSINESS GROSS PROFIT SERVICES</v>
          </cell>
          <cell r="B16">
            <v>-7.2200000000000006</v>
          </cell>
          <cell r="C16">
            <v>-1.5260726769073332E-4</v>
          </cell>
          <cell r="E16">
            <v>-1.5530000000000002</v>
          </cell>
          <cell r="F16">
            <v>-3.4232909385312523E-5</v>
          </cell>
          <cell r="H16">
            <v>0</v>
          </cell>
          <cell r="I16">
            <v>0</v>
          </cell>
          <cell r="K16">
            <v>-8.7730000000000015</v>
          </cell>
          <cell r="L16">
            <v>-8.843140964323911E-5</v>
          </cell>
        </row>
        <row r="17">
          <cell r="A17" t="str">
            <v xml:space="preserve">   OTHERS</v>
          </cell>
          <cell r="B17">
            <v>966.11999999999989</v>
          </cell>
          <cell r="C17">
            <v>2.0420627903237013E-2</v>
          </cell>
          <cell r="E17">
            <v>44.631999999999948</v>
          </cell>
          <cell r="F17">
            <v>9.8382692317145306E-4</v>
          </cell>
          <cell r="H17">
            <v>258.4881828096598</v>
          </cell>
          <cell r="I17">
            <v>3.958383509243054E-2</v>
          </cell>
          <cell r="K17">
            <v>1269.2401828096597</v>
          </cell>
          <cell r="L17">
            <v>1.2793878780542653E-2</v>
          </cell>
        </row>
        <row r="18">
          <cell r="A18" t="str">
            <v xml:space="preserve">   REBATES</v>
          </cell>
          <cell r="B18">
            <v>455.19799999999998</v>
          </cell>
          <cell r="C18">
            <v>9.6214020828651551E-3</v>
          </cell>
          <cell r="E18">
            <v>449.10500000000002</v>
          </cell>
          <cell r="F18">
            <v>9.8996592205349513E-3</v>
          </cell>
          <cell r="H18">
            <v>65.912015331208721</v>
          </cell>
          <cell r="I18">
            <v>1.00934995059388E-2</v>
          </cell>
          <cell r="K18">
            <v>970.21501533120875</v>
          </cell>
          <cell r="L18">
            <v>9.7797197609455853E-3</v>
          </cell>
        </row>
        <row r="19">
          <cell r="A19" t="str">
            <v xml:space="preserve">   SHRINKAGE</v>
          </cell>
          <cell r="B19">
            <v>-662.88199999999995</v>
          </cell>
          <cell r="C19">
            <v>-1.4011164933707573E-2</v>
          </cell>
          <cell r="E19">
            <v>-559.39499999999998</v>
          </cell>
          <cell r="F19">
            <v>-1.2330790950158979E-2</v>
          </cell>
          <cell r="H19">
            <v>-86.773377546282902</v>
          </cell>
          <cell r="I19">
            <v>-1.3288124160532868E-2</v>
          </cell>
          <cell r="K19">
            <v>-1309.050377546283</v>
          </cell>
          <cell r="L19">
            <v>-1.319516359061121E-2</v>
          </cell>
        </row>
        <row r="20">
          <cell r="A20" t="str">
            <v xml:space="preserve">   NOMS</v>
          </cell>
        </row>
        <row r="22">
          <cell r="A22" t="str">
            <v>TOTAL GROSS PROFIT</v>
          </cell>
          <cell r="B22">
            <v>15623.157000000001</v>
          </cell>
          <cell r="C22">
            <v>0.33022261807110165</v>
          </cell>
          <cell r="E22">
            <v>9266.5099999999984</v>
          </cell>
          <cell r="F22">
            <v>0.20426245791892611</v>
          </cell>
          <cell r="H22">
            <v>1721.1431767458869</v>
          </cell>
          <cell r="I22">
            <v>0.2635689064708191</v>
          </cell>
          <cell r="K22">
            <v>26610.810176745887</v>
          </cell>
          <cell r="L22">
            <v>0.2682356611966592</v>
          </cell>
        </row>
        <row r="24">
          <cell r="A24" t="str">
            <v>STORE EXPENSES:</v>
          </cell>
        </row>
        <row r="25">
          <cell r="A25" t="str">
            <v xml:space="preserve">   PAYROLL &amp; BENEFITS</v>
          </cell>
          <cell r="B25">
            <v>3269.4709999999995</v>
          </cell>
          <cell r="C25">
            <v>6.9105960679236772E-2</v>
          </cell>
          <cell r="E25">
            <v>3033.1399999999994</v>
          </cell>
          <cell r="F25">
            <v>6.6859759673513708E-2</v>
          </cell>
          <cell r="H25">
            <v>387.64508273056134</v>
          </cell>
          <cell r="I25">
            <v>5.9362400487364582E-2</v>
          </cell>
          <cell r="K25">
            <v>6690.2560827305606</v>
          </cell>
          <cell r="L25">
            <v>6.7437453125512178E-2</v>
          </cell>
        </row>
        <row r="26">
          <cell r="A26" t="str">
            <v xml:space="preserve">   PROPERTY</v>
          </cell>
          <cell r="B26">
            <v>1845.8540000000003</v>
          </cell>
          <cell r="C26">
            <v>3.9015337326317297E-2</v>
          </cell>
          <cell r="E26">
            <v>1134.1769999999999</v>
          </cell>
          <cell r="F26">
            <v>2.5000758833165222E-2</v>
          </cell>
          <cell r="H26">
            <v>332.33451999316367</v>
          </cell>
          <cell r="I26">
            <v>5.089236456359908E-2</v>
          </cell>
          <cell r="K26">
            <v>3312.3655199931636</v>
          </cell>
          <cell r="L26">
            <v>3.3388481954480353E-2</v>
          </cell>
        </row>
        <row r="27">
          <cell r="A27" t="str">
            <v xml:space="preserve">   ADVERTISING</v>
          </cell>
          <cell r="B27">
            <v>1031.5740000000001</v>
          </cell>
          <cell r="C27">
            <v>2.1804112127534699E-2</v>
          </cell>
          <cell r="E27">
            <v>7.22</v>
          </cell>
          <cell r="F27">
            <v>1.5915106616996546E-4</v>
          </cell>
          <cell r="H27">
            <v>69.452299134265473</v>
          </cell>
          <cell r="I27">
            <v>1.0635644252044246E-2</v>
          </cell>
          <cell r="K27">
            <v>1108.2462991342657</v>
          </cell>
          <cell r="L27">
            <v>1.1171068330599103E-2</v>
          </cell>
        </row>
        <row r="28">
          <cell r="A28" t="str">
            <v xml:space="preserve">   OTHERS</v>
          </cell>
          <cell r="B28">
            <v>4027.6570000000002</v>
          </cell>
          <cell r="C28">
            <v>8.5131541546462033E-2</v>
          </cell>
          <cell r="E28">
            <v>3565.1670000000004</v>
          </cell>
          <cell r="F28">
            <v>7.8587275501935921E-2</v>
          </cell>
          <cell r="H28">
            <v>497.87286626839227</v>
          </cell>
          <cell r="I28">
            <v>7.6242237541186655E-2</v>
          </cell>
          <cell r="K28">
            <v>8090.696866268393</v>
          </cell>
          <cell r="L28">
            <v>8.1553827525390518E-2</v>
          </cell>
        </row>
        <row r="30">
          <cell r="A30" t="str">
            <v>TOTAL STORE EXPENSES</v>
          </cell>
          <cell r="B30">
            <v>10174.556</v>
          </cell>
          <cell r="C30">
            <v>0.2150569516795508</v>
          </cell>
          <cell r="E30">
            <v>7739.7039999999997</v>
          </cell>
          <cell r="F30">
            <v>0.17060694507478483</v>
          </cell>
          <cell r="H30">
            <v>1287.3047681263829</v>
          </cell>
          <cell r="I30">
            <v>0.19713264684419457</v>
          </cell>
          <cell r="K30">
            <v>19201.564768126384</v>
          </cell>
          <cell r="L30">
            <v>0.19355083093598216</v>
          </cell>
        </row>
        <row r="32">
          <cell r="A32" t="str">
            <v>OPERATING PROFIT (LOSS)</v>
          </cell>
          <cell r="B32">
            <v>5448.6010000000006</v>
          </cell>
          <cell r="C32">
            <v>0.11516566639155087</v>
          </cell>
          <cell r="E32">
            <v>1526.8059999999987</v>
          </cell>
          <cell r="F32">
            <v>3.3655512844141283E-2</v>
          </cell>
          <cell r="H32">
            <v>433.83840861950398</v>
          </cell>
          <cell r="I32">
            <v>6.6436259626624528E-2</v>
          </cell>
          <cell r="K32">
            <v>7409.245408619503</v>
          </cell>
          <cell r="L32">
            <v>7.4684830260677043E-2</v>
          </cell>
        </row>
        <row r="34">
          <cell r="A34" t="str">
            <v>TELEMARKETING EXPENSES</v>
          </cell>
        </row>
        <row r="35">
          <cell r="A35" t="str">
            <v xml:space="preserve">   PAYROLL &amp; BENEFITS</v>
          </cell>
          <cell r="K35">
            <v>3768.322000000001</v>
          </cell>
          <cell r="L35">
            <v>3.798450090614728E-2</v>
          </cell>
        </row>
        <row r="36">
          <cell r="A36" t="str">
            <v xml:space="preserve">   PROPERTY</v>
          </cell>
          <cell r="K36">
            <v>52.633000000000003</v>
          </cell>
          <cell r="L36">
            <v>5.30538058104708E-4</v>
          </cell>
        </row>
        <row r="37">
          <cell r="A37" t="str">
            <v xml:space="preserve">   OTHERS</v>
          </cell>
          <cell r="K37">
            <v>2165.433</v>
          </cell>
          <cell r="L37">
            <v>2.1827458415363977E-2</v>
          </cell>
        </row>
        <row r="39">
          <cell r="A39" t="str">
            <v>TOTAL TMKT EXPENSES</v>
          </cell>
          <cell r="K39">
            <v>5986.3880000000008</v>
          </cell>
          <cell r="L39">
            <v>6.0342497379615966E-2</v>
          </cell>
        </row>
        <row r="41">
          <cell r="A41" t="str">
            <v>NET OPERATING PROFIT</v>
          </cell>
          <cell r="K41">
            <v>1422.8574086195022</v>
          </cell>
          <cell r="L41">
            <v>1.4342332881061078E-2</v>
          </cell>
        </row>
        <row r="43">
          <cell r="Q43" t="str">
            <v>OFFICE DEPOT MEXICO</v>
          </cell>
        </row>
        <row r="44">
          <cell r="Q44" t="str">
            <v>TELEMARKETING</v>
          </cell>
        </row>
        <row r="45">
          <cell r="Q45" t="str">
            <v>ACUMULADO A MARZO</v>
          </cell>
        </row>
        <row r="48">
          <cell r="Q48" t="str">
            <v>OTHERS - STORE EXPENSES</v>
          </cell>
          <cell r="R48">
            <v>929559.95</v>
          </cell>
          <cell r="S48">
            <v>2.3267501439263098E-2</v>
          </cell>
        </row>
        <row r="50">
          <cell r="Q50" t="str">
            <v>REVENUES</v>
          </cell>
          <cell r="R50">
            <v>39951000</v>
          </cell>
        </row>
        <row r="52">
          <cell r="Q52" t="str">
            <v>TELEPHONE</v>
          </cell>
          <cell r="R52">
            <v>605550.72</v>
          </cell>
          <cell r="S52">
            <v>1.5157335736276938E-2</v>
          </cell>
        </row>
        <row r="53">
          <cell r="Q53" t="str">
            <v>MAINTENANCE</v>
          </cell>
          <cell r="R53">
            <v>97704.95</v>
          </cell>
          <cell r="S53">
            <v>2.4456196340517135E-3</v>
          </cell>
        </row>
        <row r="54">
          <cell r="Q54" t="str">
            <v xml:space="preserve">TRAVEL </v>
          </cell>
          <cell r="R54">
            <v>58838.97</v>
          </cell>
          <cell r="S54">
            <v>1.4727784035443419E-3</v>
          </cell>
        </row>
        <row r="55">
          <cell r="Q55" t="str">
            <v>DEPRECIATION AND AMORTIZATION</v>
          </cell>
          <cell r="R55">
            <v>58138.92</v>
          </cell>
          <cell r="S55">
            <v>1.4552556882180671E-3</v>
          </cell>
        </row>
        <row r="56">
          <cell r="Q56" t="str">
            <v>OTHERS</v>
          </cell>
          <cell r="R56">
            <v>48318.76</v>
          </cell>
          <cell r="S56">
            <v>1.209450576956772E-3</v>
          </cell>
        </row>
        <row r="57">
          <cell r="Q57" t="str">
            <v>FEES</v>
          </cell>
          <cell r="R57">
            <v>23900</v>
          </cell>
          <cell r="S57">
            <v>5.9823283522314832E-4</v>
          </cell>
        </row>
        <row r="58">
          <cell r="Q58" t="str">
            <v>SUPPLIES</v>
          </cell>
          <cell r="R58">
            <v>16056.18</v>
          </cell>
          <cell r="S58">
            <v>4.0189682360892092E-4</v>
          </cell>
        </row>
        <row r="59">
          <cell r="Q59" t="str">
            <v>INVENTORY CHARGE</v>
          </cell>
          <cell r="R59">
            <v>7000</v>
          </cell>
          <cell r="S59">
            <v>1.7521463793146604E-4</v>
          </cell>
        </row>
        <row r="60">
          <cell r="Q60" t="str">
            <v>EMPLOYEES BENEFITS</v>
          </cell>
          <cell r="R60">
            <v>5245.44</v>
          </cell>
          <cell r="S60">
            <v>1.3129683862731845E-4</v>
          </cell>
        </row>
        <row r="61">
          <cell r="Q61" t="str">
            <v>TRAINING</v>
          </cell>
          <cell r="R61">
            <v>3220</v>
          </cell>
          <cell r="S61">
            <v>8.0598733448474376E-5</v>
          </cell>
        </row>
        <row r="62">
          <cell r="Q62" t="str">
            <v>INSURANCE</v>
          </cell>
          <cell r="R62">
            <v>2476.8000000000002</v>
          </cell>
          <cell r="S62">
            <v>6.1995945032665016E-5</v>
          </cell>
        </row>
        <row r="63">
          <cell r="Q63" t="str">
            <v>UNIFORMS</v>
          </cell>
          <cell r="R63">
            <v>1656.86</v>
          </cell>
          <cell r="S63">
            <v>4.1472303571875542E-5</v>
          </cell>
        </row>
        <row r="64">
          <cell r="Q64" t="str">
            <v>RELOCATION</v>
          </cell>
          <cell r="R64">
            <v>555.91</v>
          </cell>
          <cell r="S64">
            <v>1.3914795624640184E-5</v>
          </cell>
        </row>
        <row r="65">
          <cell r="Q65" t="str">
            <v>COURIER</v>
          </cell>
          <cell r="R65">
            <v>478</v>
          </cell>
          <cell r="S65">
            <v>1.1964656704462968E-5</v>
          </cell>
        </row>
        <row r="66">
          <cell r="Q66" t="str">
            <v>SUSCRIPTIONS</v>
          </cell>
          <cell r="R66">
            <v>300</v>
          </cell>
          <cell r="S66">
            <v>7.5091987684914017E-6</v>
          </cell>
        </row>
        <row r="67">
          <cell r="Q67" t="str">
            <v>DELIVERY</v>
          </cell>
          <cell r="R67">
            <v>118.44</v>
          </cell>
          <cell r="S67">
            <v>2.9646316738004054E-6</v>
          </cell>
        </row>
      </sheetData>
      <sheetData sheetId="15" refreshError="1"/>
      <sheetData sheetId="16" refreshError="1"/>
      <sheetData sheetId="17" refreshError="1"/>
      <sheetData sheetId="18" refreshError="1"/>
      <sheetData sheetId="19" refreshError="1">
        <row r="2">
          <cell r="B2" t="str">
            <v>CONSOLIDATED</v>
          </cell>
        </row>
        <row r="3">
          <cell r="B3" t="str">
            <v>PROFIT &amp; LOSS 1999 BUDGET</v>
          </cell>
        </row>
        <row r="4">
          <cell r="B4" t="str">
            <v>(THOUSAND OF $ PESOS)</v>
          </cell>
        </row>
        <row r="6">
          <cell r="B6">
            <v>36271.720961921295</v>
          </cell>
          <cell r="D6" t="str">
            <v xml:space="preserve"> </v>
          </cell>
        </row>
        <row r="7">
          <cell r="D7" t="str">
            <v>January</v>
          </cell>
          <cell r="E7" t="str">
            <v>%</v>
          </cell>
          <cell r="F7" t="str">
            <v>February</v>
          </cell>
          <cell r="G7" t="str">
            <v>%</v>
          </cell>
          <cell r="H7" t="str">
            <v>March</v>
          </cell>
          <cell r="I7" t="str">
            <v>%</v>
          </cell>
          <cell r="J7" t="str">
            <v>Quarter 1</v>
          </cell>
          <cell r="K7" t="str">
            <v>%</v>
          </cell>
          <cell r="L7" t="str">
            <v>April</v>
          </cell>
          <cell r="M7" t="str">
            <v>%</v>
          </cell>
          <cell r="N7" t="str">
            <v>May</v>
          </cell>
          <cell r="O7" t="str">
            <v>%</v>
          </cell>
          <cell r="P7" t="str">
            <v>June</v>
          </cell>
          <cell r="Q7" t="str">
            <v>%</v>
          </cell>
          <cell r="R7" t="str">
            <v>Quarter 2</v>
          </cell>
          <cell r="S7" t="str">
            <v>%</v>
          </cell>
          <cell r="T7" t="str">
            <v>July</v>
          </cell>
          <cell r="U7" t="str">
            <v>%</v>
          </cell>
          <cell r="V7" t="str">
            <v>August</v>
          </cell>
          <cell r="W7" t="str">
            <v>%</v>
          </cell>
          <cell r="X7" t="str">
            <v>September</v>
          </cell>
          <cell r="Y7" t="str">
            <v>%</v>
          </cell>
          <cell r="Z7" t="str">
            <v>Quarter 3</v>
          </cell>
          <cell r="AA7" t="str">
            <v>%</v>
          </cell>
          <cell r="AB7" t="str">
            <v>October</v>
          </cell>
          <cell r="AC7" t="str">
            <v>%</v>
          </cell>
          <cell r="AD7" t="str">
            <v>November</v>
          </cell>
          <cell r="AE7" t="str">
            <v>%</v>
          </cell>
          <cell r="AF7" t="str">
            <v>December</v>
          </cell>
          <cell r="AG7" t="str">
            <v>%</v>
          </cell>
          <cell r="AH7" t="str">
            <v>Quarter 4</v>
          </cell>
          <cell r="AI7" t="str">
            <v>%</v>
          </cell>
          <cell r="AJ7" t="str">
            <v>Total</v>
          </cell>
          <cell r="AK7" t="str">
            <v>%</v>
          </cell>
        </row>
        <row r="8">
          <cell r="B8" t="str">
            <v>Stores</v>
          </cell>
          <cell r="D8">
            <v>36</v>
          </cell>
          <cell r="F8">
            <v>36</v>
          </cell>
          <cell r="H8">
            <v>36</v>
          </cell>
          <cell r="J8">
            <v>36</v>
          </cell>
          <cell r="L8">
            <v>37</v>
          </cell>
          <cell r="N8">
            <v>38</v>
          </cell>
          <cell r="P8">
            <v>39</v>
          </cell>
          <cell r="R8">
            <v>39</v>
          </cell>
          <cell r="T8">
            <v>40</v>
          </cell>
          <cell r="V8">
            <v>40</v>
          </cell>
          <cell r="X8">
            <v>42</v>
          </cell>
          <cell r="Z8">
            <v>42</v>
          </cell>
          <cell r="AB8">
            <v>43</v>
          </cell>
          <cell r="AD8">
            <v>44</v>
          </cell>
          <cell r="AF8">
            <v>44</v>
          </cell>
          <cell r="AH8">
            <v>44</v>
          </cell>
          <cell r="AJ8">
            <v>44</v>
          </cell>
        </row>
        <row r="9">
          <cell r="B9" t="str">
            <v>Revenues</v>
          </cell>
          <cell r="D9">
            <v>136349.78</v>
          </cell>
          <cell r="E9" t="str">
            <v xml:space="preserve"> </v>
          </cell>
          <cell r="F9">
            <v>139732.87</v>
          </cell>
          <cell r="G9" t="str">
            <v xml:space="preserve"> </v>
          </cell>
          <cell r="H9">
            <v>169881.21</v>
          </cell>
          <cell r="I9" t="str">
            <v xml:space="preserve"> </v>
          </cell>
          <cell r="J9">
            <v>445963.86</v>
          </cell>
          <cell r="K9" t="str">
            <v xml:space="preserve"> </v>
          </cell>
          <cell r="L9">
            <v>114259.28</v>
          </cell>
          <cell r="M9" t="str">
            <v xml:space="preserve"> </v>
          </cell>
          <cell r="N9">
            <v>128232.46</v>
          </cell>
          <cell r="O9" t="str">
            <v xml:space="preserve"> </v>
          </cell>
          <cell r="P9">
            <v>177569.77</v>
          </cell>
          <cell r="Q9" t="str">
            <v xml:space="preserve"> </v>
          </cell>
          <cell r="R9">
            <v>420061.51</v>
          </cell>
          <cell r="S9" t="str">
            <v xml:space="preserve"> </v>
          </cell>
          <cell r="T9">
            <v>148599.23000000001</v>
          </cell>
          <cell r="U9" t="str">
            <v xml:space="preserve"> </v>
          </cell>
          <cell r="V9">
            <v>186074.23999999999</v>
          </cell>
          <cell r="W9" t="str">
            <v xml:space="preserve"> </v>
          </cell>
          <cell r="X9">
            <v>231348.55</v>
          </cell>
          <cell r="Y9" t="str">
            <v xml:space="preserve"> </v>
          </cell>
          <cell r="Z9">
            <v>566022.02</v>
          </cell>
          <cell r="AA9" t="str">
            <v xml:space="preserve"> </v>
          </cell>
          <cell r="AB9">
            <v>169730.38</v>
          </cell>
          <cell r="AC9" t="str">
            <v xml:space="preserve"> </v>
          </cell>
          <cell r="AD9">
            <v>187616.03</v>
          </cell>
          <cell r="AE9" t="str">
            <v xml:space="preserve"> </v>
          </cell>
          <cell r="AF9">
            <v>242258.32</v>
          </cell>
          <cell r="AG9" t="str">
            <v xml:space="preserve"> </v>
          </cell>
          <cell r="AH9">
            <v>599604.73</v>
          </cell>
          <cell r="AI9" t="str">
            <v xml:space="preserve"> </v>
          </cell>
          <cell r="AJ9">
            <v>2031652.12</v>
          </cell>
          <cell r="AK9" t="str">
            <v xml:space="preserve"> </v>
          </cell>
        </row>
        <row r="10">
          <cell r="T10">
            <v>1014624.6</v>
          </cell>
          <cell r="V10">
            <v>1200698.8399999999</v>
          </cell>
          <cell r="X10">
            <v>1432047.39</v>
          </cell>
        </row>
        <row r="11">
          <cell r="B11" t="str">
            <v>Gross Profit:</v>
          </cell>
          <cell r="L11" t="str">
            <v xml:space="preserve"> </v>
          </cell>
          <cell r="R11">
            <v>105726</v>
          </cell>
        </row>
        <row r="12">
          <cell r="B12" t="str">
            <v xml:space="preserve">  Store/Telemarketing</v>
          </cell>
          <cell r="D12">
            <v>33610</v>
          </cell>
          <cell r="E12">
            <v>0.24649838085547332</v>
          </cell>
          <cell r="F12">
            <v>34933</v>
          </cell>
          <cell r="G12">
            <v>0.24999844345857922</v>
          </cell>
          <cell r="H12">
            <v>42470</v>
          </cell>
          <cell r="I12">
            <v>0.24999821934397573</v>
          </cell>
          <cell r="J12">
            <v>111013</v>
          </cell>
          <cell r="K12">
            <v>0.24468279391888395</v>
          </cell>
          <cell r="L12">
            <v>28565</v>
          </cell>
          <cell r="M12">
            <v>0.25000157536438178</v>
          </cell>
          <cell r="N12">
            <v>32058</v>
          </cell>
          <cell r="O12">
            <v>0.24999910319118887</v>
          </cell>
          <cell r="P12">
            <v>45103</v>
          </cell>
          <cell r="Q12">
            <v>0.25400156794706669</v>
          </cell>
          <cell r="R12">
            <v>103879.22618305004</v>
          </cell>
          <cell r="S12">
            <v>0.24729527393035849</v>
          </cell>
          <cell r="T12">
            <v>37744</v>
          </cell>
          <cell r="U12">
            <v>0.25399862435357168</v>
          </cell>
          <cell r="V12">
            <v>47449</v>
          </cell>
          <cell r="W12">
            <v>0.25500036974489321</v>
          </cell>
          <cell r="X12">
            <v>58994</v>
          </cell>
          <cell r="Y12">
            <v>0.25500051761724896</v>
          </cell>
          <cell r="Z12">
            <v>141861.79152840003</v>
          </cell>
          <cell r="AA12">
            <v>0.25062945701017081</v>
          </cell>
          <cell r="AB12">
            <v>43281</v>
          </cell>
          <cell r="AC12">
            <v>0.25499854533996802</v>
          </cell>
          <cell r="AD12">
            <v>47842</v>
          </cell>
          <cell r="AE12">
            <v>0.25499953282243526</v>
          </cell>
          <cell r="AF12">
            <v>60565</v>
          </cell>
          <cell r="AG12">
            <v>0.25000173368658712</v>
          </cell>
          <cell r="AH12">
            <v>148175.97407700002</v>
          </cell>
          <cell r="AI12">
            <v>0.247122757148697</v>
          </cell>
          <cell r="AJ12">
            <v>512614</v>
          </cell>
          <cell r="AK12">
            <v>0.2523138656238057</v>
          </cell>
        </row>
        <row r="13">
          <cell r="B13" t="str">
            <v xml:space="preserve">  Business Services</v>
          </cell>
          <cell r="D13">
            <v>1364</v>
          </cell>
          <cell r="E13">
            <v>1.0003683174259613E-2</v>
          </cell>
          <cell r="F13">
            <v>1397</v>
          </cell>
          <cell r="G13">
            <v>9.9976476544137403E-3</v>
          </cell>
          <cell r="H13">
            <v>1699</v>
          </cell>
          <cell r="I13">
            <v>1.0001106066998229E-2</v>
          </cell>
          <cell r="J13">
            <v>4460</v>
          </cell>
          <cell r="K13">
            <v>7.8632066284474254E-3</v>
          </cell>
          <cell r="L13">
            <v>1143</v>
          </cell>
          <cell r="M13">
            <v>1.0003563824312564E-2</v>
          </cell>
          <cell r="N13">
            <v>1282</v>
          </cell>
          <cell r="O13">
            <v>9.9974686596513863E-3</v>
          </cell>
          <cell r="P13">
            <v>1776</v>
          </cell>
          <cell r="Q13">
            <v>1.0001702429416899E-2</v>
          </cell>
          <cell r="R13">
            <v>3080.33167</v>
          </cell>
          <cell r="S13">
            <v>7.3330490813119237E-3</v>
          </cell>
          <cell r="T13">
            <v>1486</v>
          </cell>
          <cell r="U13">
            <v>1.0000051817226777E-2</v>
          </cell>
          <cell r="V13">
            <v>1861</v>
          </cell>
          <cell r="W13">
            <v>1.0001384393669968E-2</v>
          </cell>
          <cell r="X13">
            <v>2313</v>
          </cell>
          <cell r="Y13">
            <v>9.9979014348695952E-3</v>
          </cell>
          <cell r="Z13">
            <v>3282.059722</v>
          </cell>
          <cell r="AA13">
            <v>5.7984665013562546E-3</v>
          </cell>
          <cell r="AB13">
            <v>1697</v>
          </cell>
          <cell r="AC13">
            <v>9.9982101023988745E-3</v>
          </cell>
          <cell r="AD13">
            <v>1876</v>
          </cell>
          <cell r="AE13">
            <v>9.9991455953950207E-3</v>
          </cell>
          <cell r="AF13">
            <v>2423</v>
          </cell>
          <cell r="AG13">
            <v>1.0001720477546447E-2</v>
          </cell>
          <cell r="AH13">
            <v>4574.9250120000006</v>
          </cell>
          <cell r="AI13">
            <v>7.6299014719246805E-3</v>
          </cell>
          <cell r="AJ13">
            <v>20317</v>
          </cell>
          <cell r="AK13">
            <v>1.0000235670268195E-2</v>
          </cell>
        </row>
        <row r="14">
          <cell r="B14" t="str">
            <v xml:space="preserve">  Freight</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row>
        <row r="15">
          <cell r="B15" t="str">
            <v xml:space="preserve">  Rebates &amp; Allow.</v>
          </cell>
          <cell r="D15">
            <v>4091</v>
          </cell>
          <cell r="E15">
            <v>3.0003715444205336E-2</v>
          </cell>
          <cell r="F15">
            <v>4192</v>
          </cell>
          <cell r="G15">
            <v>3.0000099475520684E-2</v>
          </cell>
          <cell r="H15">
            <v>5096</v>
          </cell>
          <cell r="I15">
            <v>2.9997431734798689E-2</v>
          </cell>
          <cell r="J15">
            <v>13379</v>
          </cell>
          <cell r="K15">
            <v>1.2553757824860515E-2</v>
          </cell>
          <cell r="L15">
            <v>3428</v>
          </cell>
          <cell r="M15">
            <v>3.0001939448594458E-2</v>
          </cell>
          <cell r="N15">
            <v>3847</v>
          </cell>
          <cell r="O15">
            <v>3.0000204316442184E-2</v>
          </cell>
          <cell r="P15">
            <v>5327</v>
          </cell>
          <cell r="Q15">
            <v>2.9999475699044945E-2</v>
          </cell>
          <cell r="R15">
            <v>5277.5796341199984</v>
          </cell>
          <cell r="S15">
            <v>1.25638257933225E-2</v>
          </cell>
          <cell r="T15">
            <v>4458</v>
          </cell>
          <cell r="U15">
            <v>3.0000155451680333E-2</v>
          </cell>
          <cell r="V15">
            <v>5582</v>
          </cell>
          <cell r="W15">
            <v>2.9998778981980528E-2</v>
          </cell>
          <cell r="X15">
            <v>6940</v>
          </cell>
          <cell r="Y15">
            <v>2.9998026786854728E-2</v>
          </cell>
          <cell r="Z15">
            <v>7106.629783119999</v>
          </cell>
          <cell r="AA15">
            <v>1.2555394546523118E-2</v>
          </cell>
          <cell r="AB15">
            <v>5092</v>
          </cell>
          <cell r="AC15">
            <v>3.0000522004369517E-2</v>
          </cell>
          <cell r="AD15">
            <v>5628</v>
          </cell>
          <cell r="AE15">
            <v>2.999743678618506E-2</v>
          </cell>
          <cell r="AF15">
            <v>7268</v>
          </cell>
          <cell r="AG15">
            <v>3.0001033607431934E-2</v>
          </cell>
          <cell r="AH15">
            <v>7517.0008449300021</v>
          </cell>
          <cell r="AI15">
            <v>1.2536593640497137E-2</v>
          </cell>
          <cell r="AJ15">
            <v>60949</v>
          </cell>
          <cell r="AK15">
            <v>2.9999722590302515E-2</v>
          </cell>
        </row>
        <row r="16">
          <cell r="B16" t="str">
            <v xml:space="preserve">  Shrinkage</v>
          </cell>
          <cell r="D16">
            <v>-1772.547139999999</v>
          </cell>
          <cell r="E16">
            <v>-1.2999999999999992E-2</v>
          </cell>
          <cell r="F16">
            <v>-1816.5273099999995</v>
          </cell>
          <cell r="G16">
            <v>-1.2999999999999996E-2</v>
          </cell>
          <cell r="H16">
            <v>-2208</v>
          </cell>
          <cell r="I16">
            <v>-1.2997317360760499E-2</v>
          </cell>
          <cell r="J16">
            <v>-5797.0744499999983</v>
          </cell>
          <cell r="K16">
            <v>-1.2999999999999996E-2</v>
          </cell>
          <cell r="L16">
            <v>-1485</v>
          </cell>
          <cell r="M16">
            <v>-1.2996756149697425E-2</v>
          </cell>
          <cell r="N16">
            <v>-1667</v>
          </cell>
          <cell r="O16">
            <v>-1.2999828592542012E-2</v>
          </cell>
          <cell r="P16">
            <v>-2308</v>
          </cell>
          <cell r="Q16">
            <v>-1.2997707886877367E-2</v>
          </cell>
          <cell r="R16">
            <v>-5460.7996300000013</v>
          </cell>
          <cell r="S16">
            <v>-1.3000000000000001E-2</v>
          </cell>
          <cell r="T16">
            <v>-1932</v>
          </cell>
          <cell r="U16">
            <v>-1.3001413264389054E-2</v>
          </cell>
          <cell r="V16">
            <v>-2419</v>
          </cell>
          <cell r="W16">
            <v>-1.3000187452062145E-2</v>
          </cell>
          <cell r="X16">
            <v>-3008</v>
          </cell>
          <cell r="Y16">
            <v>-1.3002026595801013E-2</v>
          </cell>
          <cell r="Z16">
            <v>-7358.2862599999999</v>
          </cell>
          <cell r="AA16">
            <v>-1.2999999999999999E-2</v>
          </cell>
          <cell r="AB16">
            <v>-2206</v>
          </cell>
          <cell r="AC16">
            <v>-1.2997083963401249E-2</v>
          </cell>
          <cell r="AD16">
            <v>-2439</v>
          </cell>
          <cell r="AE16">
            <v>-1.2999955281006639E-2</v>
          </cell>
          <cell r="AF16">
            <v>-3149</v>
          </cell>
          <cell r="AG16">
            <v>-1.2998521578123715E-2</v>
          </cell>
          <cell r="AH16">
            <v>-7794.8614900000011</v>
          </cell>
          <cell r="AI16">
            <v>-1.3000000000000003E-2</v>
          </cell>
          <cell r="AJ16">
            <v>-26410.07445</v>
          </cell>
          <cell r="AK16">
            <v>-1.299930937487467E-2</v>
          </cell>
        </row>
        <row r="17">
          <cell r="B17" t="str">
            <v xml:space="preserve">  Other</v>
          </cell>
          <cell r="D17">
            <v>-1227</v>
          </cell>
          <cell r="E17">
            <v>-8.9989144096895499E-3</v>
          </cell>
          <cell r="F17">
            <v>-1258</v>
          </cell>
          <cell r="G17">
            <v>-9.0028924475679915E-3</v>
          </cell>
          <cell r="H17">
            <v>-1529</v>
          </cell>
          <cell r="I17">
            <v>-9.0004068136788056E-3</v>
          </cell>
          <cell r="J17">
            <v>-4014</v>
          </cell>
          <cell r="K17">
            <v>-1.208944949036902E-2</v>
          </cell>
          <cell r="L17">
            <v>-1028</v>
          </cell>
          <cell r="M17">
            <v>-8.9970810248410464E-3</v>
          </cell>
          <cell r="N17">
            <v>-1154</v>
          </cell>
          <cell r="O17">
            <v>-8.9992814611838529E-3</v>
          </cell>
          <cell r="P17">
            <v>-1598</v>
          </cell>
          <cell r="Q17">
            <v>-8.9992795507929085E-3</v>
          </cell>
          <cell r="R17">
            <v>-5080.2702899999995</v>
          </cell>
          <cell r="S17">
            <v>-1.2094110431588933E-2</v>
          </cell>
          <cell r="T17">
            <v>-1337</v>
          </cell>
          <cell r="U17">
            <v>-8.9973548315156141E-3</v>
          </cell>
          <cell r="V17">
            <v>-1675</v>
          </cell>
          <cell r="W17">
            <v>-9.0017833742059086E-3</v>
          </cell>
          <cell r="X17">
            <v>-2082</v>
          </cell>
          <cell r="Y17">
            <v>-8.9994080360564187E-3</v>
          </cell>
          <cell r="Z17">
            <v>-6844.9725299999991</v>
          </cell>
          <cell r="AA17">
            <v>-1.209312056446143E-2</v>
          </cell>
          <cell r="AB17">
            <v>-1528</v>
          </cell>
          <cell r="AC17">
            <v>-9.0025132801800131E-3</v>
          </cell>
          <cell r="AD17">
            <v>-1689</v>
          </cell>
          <cell r="AE17">
            <v>-9.0024290568348556E-3</v>
          </cell>
          <cell r="AF17">
            <v>-2180</v>
          </cell>
          <cell r="AG17">
            <v>-8.9986589521466182E-3</v>
          </cell>
          <cell r="AH17">
            <v>-7243.4635500000004</v>
          </cell>
          <cell r="AI17">
            <v>-1.2080397614608544E-2</v>
          </cell>
          <cell r="AJ17">
            <v>-18285</v>
          </cell>
          <cell r="AK17">
            <v>-9.0000644401660654E-3</v>
          </cell>
        </row>
        <row r="18">
          <cell r="B18" t="str">
            <v xml:space="preserve">  Noms &amp; Labels</v>
          </cell>
          <cell r="D18">
            <v>-954</v>
          </cell>
          <cell r="E18">
            <v>-6.9967109591229266E-3</v>
          </cell>
          <cell r="F18">
            <v>-978</v>
          </cell>
          <cell r="G18">
            <v>-6.9990690093175642E-3</v>
          </cell>
          <cell r="H18">
            <v>-1189</v>
          </cell>
          <cell r="I18">
            <v>-6.9990083070399604E-3</v>
          </cell>
          <cell r="J18">
            <v>-3121</v>
          </cell>
          <cell r="K18">
            <v>-2.0219170001802389E-3</v>
          </cell>
          <cell r="L18">
            <v>-800</v>
          </cell>
          <cell r="M18">
            <v>-7.0016194745844713E-3</v>
          </cell>
          <cell r="N18">
            <v>-898</v>
          </cell>
          <cell r="O18">
            <v>-7.0029070642487869E-3</v>
          </cell>
          <cell r="P18">
            <v>-1243</v>
          </cell>
          <cell r="Q18">
            <v>-7.000065382750679E-3</v>
          </cell>
          <cell r="R18">
            <v>-847.93248999999992</v>
          </cell>
          <cell r="S18">
            <v>-2.0185912534571421E-3</v>
          </cell>
          <cell r="T18">
            <v>-1040</v>
          </cell>
          <cell r="U18">
            <v>-6.9986903700645009E-3</v>
          </cell>
          <cell r="V18">
            <v>-1303</v>
          </cell>
          <cell r="W18">
            <v>-7.0025813352777907E-3</v>
          </cell>
          <cell r="X18">
            <v>-1619</v>
          </cell>
          <cell r="Y18">
            <v>-6.9980987561841217E-3</v>
          </cell>
          <cell r="Z18">
            <v>-1142.4430600000001</v>
          </cell>
          <cell r="AA18">
            <v>-2.0183721120955681E-3</v>
          </cell>
          <cell r="AB18">
            <v>-1188</v>
          </cell>
          <cell r="AC18">
            <v>-6.9993362413965018E-3</v>
          </cell>
          <cell r="AD18">
            <v>-1313</v>
          </cell>
          <cell r="AE18">
            <v>-6.9983359097834019E-3</v>
          </cell>
          <cell r="AF18">
            <v>-1696</v>
          </cell>
          <cell r="AG18">
            <v>-7.0007915517617718E-3</v>
          </cell>
          <cell r="AH18">
            <v>-1207.5784149999997</v>
          </cell>
          <cell r="AI18">
            <v>-2.0139574532709236E-3</v>
          </cell>
          <cell r="AJ18">
            <v>-14221</v>
          </cell>
          <cell r="AK18">
            <v>-6.9997219799618057E-3</v>
          </cell>
        </row>
        <row r="19">
          <cell r="B19" t="str">
            <v xml:space="preserve">  Other</v>
          </cell>
          <cell r="D19">
            <v>-2181</v>
          </cell>
          <cell r="E19">
            <v>-1.5995625368812477E-2</v>
          </cell>
          <cell r="F19">
            <v>-2236</v>
          </cell>
          <cell r="G19">
            <v>-1.6001961456885556E-2</v>
          </cell>
          <cell r="H19">
            <v>-2718</v>
          </cell>
          <cell r="I19">
            <v>-1.5999415120718768E-2</v>
          </cell>
          <cell r="J19">
            <v>-7135</v>
          </cell>
          <cell r="K19">
            <v>-1.4111366490549259E-2</v>
          </cell>
          <cell r="L19">
            <v>-1828</v>
          </cell>
          <cell r="M19">
            <v>-1.5998700499425516E-2</v>
          </cell>
          <cell r="N19">
            <v>-2052</v>
          </cell>
          <cell r="O19">
            <v>-1.6002188525432639E-2</v>
          </cell>
          <cell r="P19">
            <v>-2841</v>
          </cell>
          <cell r="Q19">
            <v>-1.5999344933543588E-2</v>
          </cell>
          <cell r="R19">
            <v>-5928.2027799999996</v>
          </cell>
          <cell r="S19">
            <v>-1.4112701685046075E-2</v>
          </cell>
          <cell r="T19">
            <v>-2377</v>
          </cell>
          <cell r="U19">
            <v>-1.5996045201580114E-2</v>
          </cell>
          <cell r="V19">
            <v>-2978</v>
          </cell>
          <cell r="W19">
            <v>-1.6004364709483701E-2</v>
          </cell>
          <cell r="X19">
            <v>-3701</v>
          </cell>
          <cell r="Y19">
            <v>-1.5997506792240539E-2</v>
          </cell>
          <cell r="Z19">
            <v>-7987.4155899999987</v>
          </cell>
          <cell r="AA19">
            <v>-1.4111492676556998E-2</v>
          </cell>
          <cell r="AB19">
            <v>-2716</v>
          </cell>
          <cell r="AC19">
            <v>-1.6001849521576513E-2</v>
          </cell>
          <cell r="AD19">
            <v>-3002</v>
          </cell>
          <cell r="AE19">
            <v>-1.6000764966618258E-2</v>
          </cell>
          <cell r="AF19">
            <v>-3876</v>
          </cell>
          <cell r="AG19">
            <v>-1.5999450503908389E-2</v>
          </cell>
          <cell r="AJ19">
            <v>-32506</v>
          </cell>
          <cell r="AK19">
            <v>-1.5999786420127872E-2</v>
          </cell>
        </row>
        <row r="20">
          <cell r="AF20" t="str">
            <v xml:space="preserve"> </v>
          </cell>
        </row>
        <row r="21">
          <cell r="B21" t="str">
            <v>Total Gross Profit</v>
          </cell>
          <cell r="D21">
            <v>35111.452859999998</v>
          </cell>
          <cell r="E21">
            <v>0.25751015410512579</v>
          </cell>
          <cell r="F21">
            <v>36469.472690000002</v>
          </cell>
          <cell r="G21">
            <v>0.26099422913162812</v>
          </cell>
          <cell r="H21">
            <v>44339</v>
          </cell>
          <cell r="I21">
            <v>0.2610000246642934</v>
          </cell>
          <cell r="J21">
            <v>115919.92555</v>
          </cell>
          <cell r="K21">
            <v>0.25993120956034421</v>
          </cell>
          <cell r="L21">
            <v>29823</v>
          </cell>
          <cell r="M21">
            <v>0.26101162198816585</v>
          </cell>
          <cell r="N21">
            <v>33468</v>
          </cell>
          <cell r="O21">
            <v>0.2609947590493078</v>
          </cell>
          <cell r="P21">
            <v>47057</v>
          </cell>
          <cell r="Q21">
            <v>0.26500569325510759</v>
          </cell>
          <cell r="R21">
            <v>100848.13507717002</v>
          </cell>
          <cell r="S21">
            <v>0.24007944711994683</v>
          </cell>
          <cell r="T21">
            <v>39379</v>
          </cell>
          <cell r="U21">
            <v>0.26500137315650962</v>
          </cell>
          <cell r="V21">
            <v>49495</v>
          </cell>
          <cell r="W21">
            <v>0.2659959809589979</v>
          </cell>
          <cell r="X21">
            <v>61538</v>
          </cell>
          <cell r="Y21">
            <v>0.26599691245093171</v>
          </cell>
          <cell r="Z21">
            <v>136904.77918352006</v>
          </cell>
          <cell r="AA21">
            <v>0.24187182538149321</v>
          </cell>
          <cell r="AB21">
            <v>45148</v>
          </cell>
          <cell r="AC21">
            <v>0.26599834396175864</v>
          </cell>
          <cell r="AD21">
            <v>49905</v>
          </cell>
          <cell r="AE21">
            <v>0.26599539495639046</v>
          </cell>
          <cell r="AF21">
            <v>63231</v>
          </cell>
          <cell r="AG21">
            <v>0.26100651568953337</v>
          </cell>
          <cell r="AH21">
            <v>144021.99647893</v>
          </cell>
          <cell r="AI21">
            <v>0.2401948971932393</v>
          </cell>
          <cell r="AJ21">
            <v>534963.92555000004</v>
          </cell>
          <cell r="AK21">
            <v>0.2633147280893739</v>
          </cell>
        </row>
        <row r="22">
          <cell r="B22" t="str">
            <v>STORE EXPENSES</v>
          </cell>
        </row>
        <row r="23">
          <cell r="B23" t="str">
            <v>DETAILED 1999 BUDGET</v>
          </cell>
        </row>
        <row r="24">
          <cell r="B24" t="str">
            <v>(THOUSAND OF $ PESOS)</v>
          </cell>
        </row>
        <row r="26">
          <cell r="D26" t="str">
            <v>January</v>
          </cell>
          <cell r="E26" t="str">
            <v>%</v>
          </cell>
          <cell r="F26" t="str">
            <v>February</v>
          </cell>
          <cell r="G26" t="str">
            <v>%</v>
          </cell>
          <cell r="H26" t="str">
            <v>March</v>
          </cell>
          <cell r="I26" t="str">
            <v>%</v>
          </cell>
          <cell r="J26" t="str">
            <v>Quarter 1</v>
          </cell>
          <cell r="K26" t="str">
            <v>%</v>
          </cell>
          <cell r="L26" t="str">
            <v>April</v>
          </cell>
          <cell r="M26" t="str">
            <v>%</v>
          </cell>
          <cell r="N26" t="str">
            <v>May</v>
          </cell>
          <cell r="O26" t="str">
            <v>%</v>
          </cell>
          <cell r="P26" t="str">
            <v>June</v>
          </cell>
          <cell r="Q26" t="str">
            <v>%</v>
          </cell>
          <cell r="R26" t="str">
            <v>Quarter 2</v>
          </cell>
          <cell r="S26" t="str">
            <v>%</v>
          </cell>
          <cell r="T26" t="str">
            <v>July</v>
          </cell>
          <cell r="U26" t="str">
            <v>%</v>
          </cell>
          <cell r="V26" t="str">
            <v>August</v>
          </cell>
          <cell r="W26" t="str">
            <v>%</v>
          </cell>
          <cell r="X26" t="str">
            <v>September</v>
          </cell>
          <cell r="Y26" t="str">
            <v>%</v>
          </cell>
          <cell r="Z26" t="str">
            <v>Quarter 3</v>
          </cell>
          <cell r="AA26" t="str">
            <v>%</v>
          </cell>
          <cell r="AB26" t="str">
            <v>October</v>
          </cell>
          <cell r="AC26" t="str">
            <v>%</v>
          </cell>
          <cell r="AD26" t="str">
            <v>November</v>
          </cell>
          <cell r="AE26" t="str">
            <v>%</v>
          </cell>
          <cell r="AF26" t="str">
            <v>December</v>
          </cell>
          <cell r="AG26" t="str">
            <v>%</v>
          </cell>
          <cell r="AH26" t="str">
            <v>Quarter 4</v>
          </cell>
          <cell r="AI26" t="str">
            <v>%</v>
          </cell>
          <cell r="AJ26" t="str">
            <v>Total</v>
          </cell>
          <cell r="AK26" t="str">
            <v>%</v>
          </cell>
        </row>
        <row r="27">
          <cell r="B27" t="str">
            <v>Store Expenses:</v>
          </cell>
        </row>
        <row r="28">
          <cell r="B28" t="str">
            <v>Payroll &amp; Benefits</v>
          </cell>
          <cell r="D28">
            <v>-7582.7902722635981</v>
          </cell>
          <cell r="E28">
            <v>-5.5612779663183898E-2</v>
          </cell>
          <cell r="F28">
            <v>-7684.8323810093116</v>
          </cell>
          <cell r="G28">
            <v>-5.4996597300329637E-2</v>
          </cell>
          <cell r="H28">
            <v>-8273.4429795769302</v>
          </cell>
          <cell r="I28">
            <v>-4.8701342423785009E-2</v>
          </cell>
          <cell r="J28">
            <v>-23541.065632849837</v>
          </cell>
          <cell r="K28">
            <v>-5.2786935768404736E-2</v>
          </cell>
          <cell r="L28">
            <v>-8088.6338095807396</v>
          </cell>
          <cell r="M28">
            <v>-7.079192000492858E-2</v>
          </cell>
          <cell r="N28">
            <v>-8283.8823810093108</v>
          </cell>
          <cell r="O28">
            <v>-6.4600510518236232E-2</v>
          </cell>
          <cell r="P28">
            <v>-8950.9519081483577</v>
          </cell>
          <cell r="Q28">
            <v>-5.0408084147140347E-2</v>
          </cell>
          <cell r="R28">
            <v>-25323.468098738409</v>
          </cell>
          <cell r="S28">
            <v>-6.0285142760969468E-2</v>
          </cell>
          <cell r="T28">
            <v>-8557.7857143426445</v>
          </cell>
          <cell r="U28">
            <v>-5.7589704296197537E-2</v>
          </cell>
          <cell r="V28">
            <v>-8961.9688810093121</v>
          </cell>
          <cell r="W28">
            <v>-4.8163404461624086E-2</v>
          </cell>
          <cell r="X28">
            <v>-9698.2936462435973</v>
          </cell>
          <cell r="Y28">
            <v>-4.1920702101844141E-2</v>
          </cell>
          <cell r="Z28">
            <v>-27218.048241595556</v>
          </cell>
          <cell r="AA28">
            <v>-4.808655366728587E-2</v>
          </cell>
          <cell r="AB28">
            <v>-9348.1745952950296</v>
          </cell>
          <cell r="AC28">
            <v>-5.507661383480688E-2</v>
          </cell>
          <cell r="AD28">
            <v>-9355.2607857712192</v>
          </cell>
          <cell r="AE28">
            <v>-4.9863867100115151E-2</v>
          </cell>
          <cell r="AF28">
            <v>-10033.390670053122</v>
          </cell>
          <cell r="AG28">
            <v>-4.1416082923604547E-2</v>
          </cell>
          <cell r="AH28">
            <v>-28736.826051119373</v>
          </cell>
          <cell r="AI28">
            <v>-4.7926283121748181E-2</v>
          </cell>
          <cell r="AJ28">
            <v>-104819.40802430318</v>
          </cell>
          <cell r="AK28">
            <v>-5.1593187136931284E-2</v>
          </cell>
        </row>
        <row r="29">
          <cell r="B29" t="str">
            <v>Property</v>
          </cell>
          <cell r="D29">
            <v>-6054.469009904763</v>
          </cell>
          <cell r="E29">
            <v>-4.4403951439487201E-2</v>
          </cell>
          <cell r="F29">
            <v>-6093.9002109447629</v>
          </cell>
          <cell r="G29">
            <v>-4.36110716894655E-2</v>
          </cell>
          <cell r="H29">
            <v>-6563.2683323220272</v>
          </cell>
          <cell r="I29">
            <v>-3.8634457173468612E-2</v>
          </cell>
          <cell r="J29">
            <v>-18711.637553171553</v>
          </cell>
          <cell r="K29">
            <v>-4.1957744183960456E-2</v>
          </cell>
          <cell r="L29">
            <v>-6340.6908300831064</v>
          </cell>
          <cell r="M29">
            <v>-5.5493880497786301E-2</v>
          </cell>
          <cell r="N29">
            <v>-6544.1148651165422</v>
          </cell>
          <cell r="O29">
            <v>-5.1033216278596999E-2</v>
          </cell>
          <cell r="P29">
            <v>-7210.8608012267732</v>
          </cell>
          <cell r="Q29">
            <v>-4.0608605852374385E-2</v>
          </cell>
          <cell r="R29">
            <v>-20095.66649642642</v>
          </cell>
          <cell r="S29">
            <v>-4.783981873613323E-2</v>
          </cell>
          <cell r="T29">
            <v>-7028.9737308551748</v>
          </cell>
          <cell r="U29">
            <v>-4.73015488092043E-2</v>
          </cell>
          <cell r="V29">
            <v>-6920.855754163028</v>
          </cell>
          <cell r="W29">
            <v>-3.7194056276478822E-2</v>
          </cell>
          <cell r="X29">
            <v>-7768.7241610006495</v>
          </cell>
          <cell r="Y29">
            <v>-3.3580172259565264E-2</v>
          </cell>
          <cell r="Z29">
            <v>-21718.553646018852</v>
          </cell>
          <cell r="AA29">
            <v>-3.8370510119056588E-2</v>
          </cell>
          <cell r="AB29">
            <v>-7489.7532567155831</v>
          </cell>
          <cell r="AC29">
            <v>-4.412735808825493E-2</v>
          </cell>
          <cell r="AD29">
            <v>-7731.6093163717669</v>
          </cell>
          <cell r="AE29">
            <v>-4.1209747996329343E-2</v>
          </cell>
          <cell r="AF29">
            <v>-8341.2993485230054</v>
          </cell>
          <cell r="AG29">
            <v>-3.4431425713358402E-2</v>
          </cell>
          <cell r="AH29">
            <v>-23562.661921610357</v>
          </cell>
          <cell r="AI29">
            <v>-3.9296991405672131E-2</v>
          </cell>
          <cell r="AJ29">
            <v>-84088.519617227183</v>
          </cell>
          <cell r="AK29">
            <v>-4.1389231349915935E-2</v>
          </cell>
        </row>
        <row r="30">
          <cell r="B30" t="str">
            <v>Advertising</v>
          </cell>
          <cell r="D30">
            <v>-2000</v>
          </cell>
          <cell r="E30">
            <v>-1.4668157147008231E-2</v>
          </cell>
          <cell r="F30">
            <v>-2000</v>
          </cell>
          <cell r="G30">
            <v>-1.4313024558931626E-2</v>
          </cell>
          <cell r="H30">
            <v>-2250</v>
          </cell>
          <cell r="I30">
            <v>-1.3244548940992357E-2</v>
          </cell>
          <cell r="J30">
            <v>-6250</v>
          </cell>
          <cell r="K30">
            <v>-1.7612532739760576E-2</v>
          </cell>
          <cell r="L30">
            <v>-1750</v>
          </cell>
          <cell r="M30">
            <v>-1.5316042600653531E-2</v>
          </cell>
          <cell r="N30">
            <v>-2000</v>
          </cell>
          <cell r="O30">
            <v>-1.5596674976055203E-2</v>
          </cell>
          <cell r="P30">
            <v>-2500</v>
          </cell>
          <cell r="Q30">
            <v>-1.4078973014381897E-2</v>
          </cell>
          <cell r="R30">
            <v>-7448.459095000002</v>
          </cell>
          <cell r="S30">
            <v>-1.7731829548010721E-2</v>
          </cell>
          <cell r="T30">
            <v>-2250</v>
          </cell>
          <cell r="U30">
            <v>-1.5141397435235699E-2</v>
          </cell>
          <cell r="V30">
            <v>-2500</v>
          </cell>
          <cell r="W30">
            <v>-1.3435497573441655E-2</v>
          </cell>
          <cell r="X30">
            <v>-3000</v>
          </cell>
          <cell r="Y30">
            <v>-1.2967446737833456E-2</v>
          </cell>
          <cell r="Z30">
            <v>-10011.311370000003</v>
          </cell>
          <cell r="AA30">
            <v>-1.7687141164578726E-2</v>
          </cell>
          <cell r="AB30">
            <v>-2300</v>
          </cell>
          <cell r="AC30">
            <v>-1.355090349765316E-2</v>
          </cell>
          <cell r="AD30">
            <v>-2300</v>
          </cell>
          <cell r="AE30">
            <v>-1.2259080420793468E-2</v>
          </cell>
          <cell r="AF30">
            <v>-3250</v>
          </cell>
          <cell r="AG30">
            <v>-1.3415431924071792E-2</v>
          </cell>
          <cell r="AH30">
            <v>-10488.293244999997</v>
          </cell>
          <cell r="AI30">
            <v>-1.7492012187762425E-2</v>
          </cell>
          <cell r="AJ30">
            <v>-28100</v>
          </cell>
          <cell r="AK30">
            <v>-1.3831108054069808E-2</v>
          </cell>
        </row>
        <row r="31">
          <cell r="B31" t="str">
            <v>Other Expenses:</v>
          </cell>
          <cell r="D31" t="str">
            <v xml:space="preserve"> </v>
          </cell>
        </row>
        <row r="32">
          <cell r="B32" t="str">
            <v>Depreciation</v>
          </cell>
          <cell r="D32">
            <v>-2022.4038333333335</v>
          </cell>
          <cell r="E32">
            <v>-1.4832468621022591E-2</v>
          </cell>
          <cell r="F32">
            <v>-2049.6288333333337</v>
          </cell>
          <cell r="G32">
            <v>-1.466819391409719E-2</v>
          </cell>
          <cell r="H32">
            <v>-2132.0524444444441</v>
          </cell>
          <cell r="I32">
            <v>-1.2550254642314145E-2</v>
          </cell>
          <cell r="J32">
            <v>-6204.0851111111115</v>
          </cell>
          <cell r="K32">
            <v>-1.3911632012313983E-2</v>
          </cell>
          <cell r="L32">
            <v>-2150.1208968253973</v>
          </cell>
          <cell r="M32">
            <v>-1.8817910429904657E-2</v>
          </cell>
          <cell r="N32">
            <v>-2205.3986746031751</v>
          </cell>
          <cell r="O32">
            <v>-1.7198443160204319E-2</v>
          </cell>
          <cell r="P32">
            <v>-2338.8877619047616</v>
          </cell>
          <cell r="Q32">
            <v>-1.3171655073410084E-2</v>
          </cell>
          <cell r="R32">
            <v>-6694.4073333333345</v>
          </cell>
          <cell r="S32">
            <v>-1.593673110714984E-2</v>
          </cell>
          <cell r="T32">
            <v>-2316.0772460317462</v>
          </cell>
          <cell r="U32">
            <v>-1.5586064921276822E-2</v>
          </cell>
          <cell r="V32">
            <v>-2389.3068095238086</v>
          </cell>
          <cell r="W32">
            <v>-1.28406103366259E-2</v>
          </cell>
          <cell r="X32">
            <v>-2601.682801587302</v>
          </cell>
          <cell r="Y32">
            <v>-1.1245727719440218E-2</v>
          </cell>
          <cell r="Z32">
            <v>-7307.066857142856</v>
          </cell>
          <cell r="AA32">
            <v>-1.2909509875857579E-2</v>
          </cell>
          <cell r="AB32">
            <v>-2509.5726825396823</v>
          </cell>
          <cell r="AC32">
            <v>-1.4785642278887741E-2</v>
          </cell>
          <cell r="AD32">
            <v>-2527.7393492063488</v>
          </cell>
          <cell r="AE32">
            <v>-1.3472939115097726E-2</v>
          </cell>
          <cell r="AF32">
            <v>-2675.4576031746033</v>
          </cell>
          <cell r="AG32">
            <v>-1.1043821335732057E-2</v>
          </cell>
          <cell r="AH32">
            <v>-7712.7696349206344</v>
          </cell>
          <cell r="AI32">
            <v>-1.2863090047539542E-2</v>
          </cell>
          <cell r="AJ32">
            <v>-27918.328936507936</v>
          </cell>
          <cell r="AK32">
            <v>-1.3741687694302672E-2</v>
          </cell>
        </row>
        <row r="33">
          <cell r="B33" t="str">
            <v>Delivery</v>
          </cell>
          <cell r="D33">
            <v>-106.80510299999997</v>
          </cell>
          <cell r="E33">
            <v>-7.8331701745319997E-4</v>
          </cell>
          <cell r="F33">
            <v>-109.80776000000002</v>
          </cell>
          <cell r="G33">
            <v>-7.8584058282063496E-4</v>
          </cell>
          <cell r="H33">
            <v>-137.05619100000004</v>
          </cell>
          <cell r="I33">
            <v>-8.0677663527355407E-4</v>
          </cell>
          <cell r="J33">
            <v>-353.66905400000007</v>
          </cell>
          <cell r="K33">
            <v>-7.9304420317825755E-4</v>
          </cell>
          <cell r="L33">
            <v>-90.303892999999988</v>
          </cell>
          <cell r="M33">
            <v>-7.9034186982448996E-4</v>
          </cell>
          <cell r="N33">
            <v>-101.20111100000001</v>
          </cell>
          <cell r="O33">
            <v>-7.8920041774134227E-4</v>
          </cell>
          <cell r="P33">
            <v>-138.45829000000003</v>
          </cell>
          <cell r="Q33">
            <v>-7.797402114109853E-4</v>
          </cell>
          <cell r="R33">
            <v>-329.96329400000002</v>
          </cell>
          <cell r="S33">
            <v>-7.8551185039543367E-4</v>
          </cell>
          <cell r="T33">
            <v>-115.09589999999999</v>
          </cell>
          <cell r="U33">
            <v>-7.7453900669606436E-4</v>
          </cell>
          <cell r="V33">
            <v>-142.72687200000001</v>
          </cell>
          <cell r="W33">
            <v>-7.6704261696836703E-4</v>
          </cell>
          <cell r="X33">
            <v>-176.64490400000008</v>
          </cell>
          <cell r="Y33">
            <v>-7.6354446137656803E-4</v>
          </cell>
          <cell r="Z33">
            <v>-434.46767600000004</v>
          </cell>
          <cell r="AA33">
            <v>-7.6758087256039971E-4</v>
          </cell>
          <cell r="AB33">
            <v>-127.86298700000003</v>
          </cell>
          <cell r="AC33">
            <v>-7.5332999902551342E-4</v>
          </cell>
          <cell r="AD33">
            <v>-141.58751900000001</v>
          </cell>
          <cell r="AE33">
            <v>-7.5466642695722747E-4</v>
          </cell>
          <cell r="AF33">
            <v>-179.88250199999999</v>
          </cell>
          <cell r="AG33">
            <v>-7.4252352612698728E-4</v>
          </cell>
          <cell r="AH33">
            <v>-449.33300800000001</v>
          </cell>
          <cell r="AI33">
            <v>-7.4938202705639102E-4</v>
          </cell>
          <cell r="AJ33">
            <v>-1567.4330319999999</v>
          </cell>
          <cell r="AK33">
            <v>-7.7150660616050735E-4</v>
          </cell>
        </row>
        <row r="34">
          <cell r="B34" t="str">
            <v>Bankcard Expense</v>
          </cell>
          <cell r="D34">
            <v>-2416.5326000000009</v>
          </cell>
          <cell r="E34">
            <v>-1.7723039963834199E-2</v>
          </cell>
          <cell r="F34">
            <v>-2481.8709999999996</v>
          </cell>
          <cell r="G34">
            <v>-1.7761540287550094E-2</v>
          </cell>
          <cell r="H34">
            <v>-3014.0894850000022</v>
          </cell>
          <cell r="I34">
            <v>-1.7742335865161322E-2</v>
          </cell>
          <cell r="J34">
            <v>-7912.4930850000028</v>
          </cell>
          <cell r="K34">
            <v>-1.7742453581328321E-2</v>
          </cell>
          <cell r="L34">
            <v>-2027.3431250000008</v>
          </cell>
          <cell r="M34">
            <v>-1.7743356382081174E-2</v>
          </cell>
          <cell r="N34">
            <v>-2275.4348800000002</v>
          </cell>
          <cell r="O34">
            <v>-1.7744609126269583E-2</v>
          </cell>
          <cell r="P34">
            <v>-3153.2544250000014</v>
          </cell>
          <cell r="Q34">
            <v>-1.7757833582822131E-2</v>
          </cell>
          <cell r="R34">
            <v>-7456.0324300000029</v>
          </cell>
          <cell r="S34">
            <v>-1.7749858657604697E-2</v>
          </cell>
          <cell r="T34">
            <v>-2637.4643750000005</v>
          </cell>
          <cell r="U34">
            <v>-1.7748842810289132E-2</v>
          </cell>
          <cell r="V34">
            <v>-3297.7201249999998</v>
          </cell>
          <cell r="W34">
            <v>-1.7722604294930881E-2</v>
          </cell>
          <cell r="X34">
            <v>-4097.4684400000015</v>
          </cell>
          <cell r="Y34">
            <v>-1.7711234585217846E-2</v>
          </cell>
          <cell r="Z34">
            <v>-10032.652940000002</v>
          </cell>
          <cell r="AA34">
            <v>-1.7724845651764576E-2</v>
          </cell>
          <cell r="AB34">
            <v>-3012.3928150000002</v>
          </cell>
          <cell r="AC34">
            <v>-1.7748106231777718E-2</v>
          </cell>
          <cell r="AD34">
            <v>-3329.7287149999988</v>
          </cell>
          <cell r="AE34">
            <v>-1.7747570476787076E-2</v>
          </cell>
          <cell r="AF34">
            <v>-4287.5747049999973</v>
          </cell>
          <cell r="AG34">
            <v>-1.7698358945938363E-2</v>
          </cell>
          <cell r="AH34">
            <v>-10629.696234999996</v>
          </cell>
          <cell r="AI34">
            <v>-1.7727839196665436E-2</v>
          </cell>
          <cell r="AJ34">
            <v>-36030.874689999997</v>
          </cell>
          <cell r="AK34">
            <v>-1.7734765876157969E-2</v>
          </cell>
        </row>
        <row r="35">
          <cell r="B35" t="str">
            <v>Bad Check Expense</v>
          </cell>
          <cell r="D35">
            <v>-125.80871399999994</v>
          </cell>
          <cell r="E35">
            <v>-9.2269099370750679E-4</v>
          </cell>
          <cell r="F35">
            <v>-131.44404600000004</v>
          </cell>
          <cell r="G35">
            <v>-9.406809292616694E-4</v>
          </cell>
          <cell r="H35">
            <v>-158.43069100000002</v>
          </cell>
          <cell r="I35">
            <v>-9.325969069798834E-4</v>
          </cell>
          <cell r="J35">
            <v>-415.68345099999999</v>
          </cell>
          <cell r="K35">
            <v>-9.3210120434422661E-4</v>
          </cell>
          <cell r="L35">
            <v>-106.506209</v>
          </cell>
          <cell r="M35">
            <v>-9.3214493387320455E-4</v>
          </cell>
          <cell r="N35">
            <v>-119.43689200000006</v>
          </cell>
          <cell r="O35">
            <v>-9.3140919233710405E-4</v>
          </cell>
          <cell r="P35">
            <v>-166.78929099999996</v>
          </cell>
          <cell r="Q35">
            <v>-9.392887708307556E-4</v>
          </cell>
          <cell r="R35">
            <v>-392.732392</v>
          </cell>
          <cell r="S35">
            <v>-9.3494019959124543E-4</v>
          </cell>
          <cell r="T35">
            <v>-138.80608399999997</v>
          </cell>
          <cell r="U35">
            <v>-9.3409692634342713E-4</v>
          </cell>
          <cell r="V35">
            <v>-171.35936699999996</v>
          </cell>
          <cell r="W35">
            <v>-9.2091934380599883E-4</v>
          </cell>
          <cell r="X35">
            <v>-211.88936199999995</v>
          </cell>
          <cell r="Y35">
            <v>-9.1588800534950351E-4</v>
          </cell>
          <cell r="Z35">
            <v>-522.05481299999985</v>
          </cell>
          <cell r="AA35">
            <v>-9.2232244427522419E-4</v>
          </cell>
          <cell r="AB35">
            <v>-158.03969099999995</v>
          </cell>
          <cell r="AC35">
            <v>-9.3112200066953219E-4</v>
          </cell>
          <cell r="AD35">
            <v>-175.54373100000015</v>
          </cell>
          <cell r="AE35">
            <v>-9.3565422421527694E-4</v>
          </cell>
          <cell r="AF35">
            <v>-220.9507650000001</v>
          </cell>
          <cell r="AG35">
            <v>-9.1204613736279596E-4</v>
          </cell>
          <cell r="AH35">
            <v>-554.5341870000002</v>
          </cell>
          <cell r="AI35">
            <v>-9.2483290950690165E-4</v>
          </cell>
          <cell r="AJ35">
            <v>-1885.0048429999999</v>
          </cell>
          <cell r="AK35">
            <v>-9.2781870697430219E-4</v>
          </cell>
        </row>
        <row r="36">
          <cell r="B36" t="str">
            <v>Supplies</v>
          </cell>
          <cell r="D36">
            <v>-655.50922000000014</v>
          </cell>
          <cell r="E36">
            <v>-4.8075561251363962E-3</v>
          </cell>
          <cell r="F36">
            <v>-543.14120500000024</v>
          </cell>
          <cell r="G36">
            <v>-3.8869967030663597E-3</v>
          </cell>
          <cell r="H36">
            <v>-626.2093349999999</v>
          </cell>
          <cell r="I36">
            <v>-3.6861600820950117E-3</v>
          </cell>
          <cell r="J36">
            <v>-1824.8597600000003</v>
          </cell>
          <cell r="K36">
            <v>-4.0919453876823121E-3</v>
          </cell>
          <cell r="L36">
            <v>-678.35454000000004</v>
          </cell>
          <cell r="M36">
            <v>-5.9369754474209863E-3</v>
          </cell>
          <cell r="N36">
            <v>-747.90572000000009</v>
          </cell>
          <cell r="O36">
            <v>-5.8324212137862734E-3</v>
          </cell>
          <cell r="P36">
            <v>-778.55280999999957</v>
          </cell>
          <cell r="Q36">
            <v>-4.3844896009044764E-3</v>
          </cell>
          <cell r="R36">
            <v>-2204.8130699999997</v>
          </cell>
          <cell r="S36">
            <v>-5.2487862313307385E-3</v>
          </cell>
          <cell r="T36">
            <v>-680.40780999999993</v>
          </cell>
          <cell r="U36">
            <v>-4.5788111418881509E-3</v>
          </cell>
          <cell r="V36">
            <v>-918.68424499999969</v>
          </cell>
          <cell r="W36">
            <v>-4.9371919777826288E-3</v>
          </cell>
          <cell r="X36">
            <v>-923.96698000000026</v>
          </cell>
          <cell r="Y36">
            <v>-3.9938308668889429E-3</v>
          </cell>
          <cell r="Z36">
            <v>-2523.0590350000002</v>
          </cell>
          <cell r="AA36">
            <v>-4.457528056947325E-3</v>
          </cell>
          <cell r="AB36">
            <v>-831.26179499999989</v>
          </cell>
          <cell r="AC36">
            <v>-4.897542767535192E-3</v>
          </cell>
          <cell r="AD36">
            <v>-794.39769000000024</v>
          </cell>
          <cell r="AE36">
            <v>-4.2341674642619826E-3</v>
          </cell>
          <cell r="AF36">
            <v>-910.41595500000051</v>
          </cell>
          <cell r="AG36">
            <v>-3.7580379282742523E-3</v>
          </cell>
          <cell r="AH36">
            <v>-2536.0754400000005</v>
          </cell>
          <cell r="AI36">
            <v>-4.2295787760046532E-3</v>
          </cell>
          <cell r="AJ36">
            <v>-9088.8073050000003</v>
          </cell>
          <cell r="AK36">
            <v>-4.4736041251983629E-3</v>
          </cell>
        </row>
        <row r="37">
          <cell r="B37" t="str">
            <v>Insurance</v>
          </cell>
          <cell r="D37">
            <v>-266.95375000000001</v>
          </cell>
          <cell r="E37">
            <v>-1.9578597779915745E-3</v>
          </cell>
          <cell r="F37">
            <v>-276.26396874999983</v>
          </cell>
          <cell r="G37">
            <v>-1.9770864847333332E-3</v>
          </cell>
          <cell r="H37">
            <v>-358.97339903906254</v>
          </cell>
          <cell r="I37">
            <v>-2.1130847787054412E-3</v>
          </cell>
          <cell r="J37">
            <v>-902.19111778906245</v>
          </cell>
          <cell r="K37">
            <v>-2.02301396751984E-3</v>
          </cell>
          <cell r="L37">
            <v>-290.62486386202494</v>
          </cell>
          <cell r="M37">
            <v>-2.5435558832685172E-3</v>
          </cell>
          <cell r="N37">
            <v>-308.95990479516354</v>
          </cell>
          <cell r="O37">
            <v>-2.4093736078615617E-3</v>
          </cell>
          <cell r="P37">
            <v>-390.64117962538501</v>
          </cell>
          <cell r="Q37">
            <v>-2.1999306505008425E-3</v>
          </cell>
          <cell r="R37">
            <v>-990.22594828257343</v>
          </cell>
          <cell r="S37">
            <v>-2.3573355918340942E-3</v>
          </cell>
          <cell r="T37">
            <v>-323.77667928724679</v>
          </cell>
          <cell r="U37">
            <v>-2.1788583917106896E-3</v>
          </cell>
          <cell r="V37">
            <v>-344.29458824268829</v>
          </cell>
          <cell r="W37">
            <v>-1.8503076419534926E-3</v>
          </cell>
          <cell r="X37">
            <v>-445.35142571762515</v>
          </cell>
          <cell r="Y37">
            <v>-1.9250236308704983E-3</v>
          </cell>
          <cell r="Z37">
            <v>-1113.4226932475603</v>
          </cell>
          <cell r="AA37">
            <v>-1.9671013739846381E-3</v>
          </cell>
          <cell r="AB37">
            <v>-360.73465483127615</v>
          </cell>
          <cell r="AC37">
            <v>-2.1253393460338456E-3</v>
          </cell>
          <cell r="AD37">
            <v>-365.78493999891401</v>
          </cell>
          <cell r="AE37">
            <v>-1.9496465200703477E-3</v>
          </cell>
          <cell r="AF37">
            <v>-464.31825821112147</v>
          </cell>
          <cell r="AG37">
            <v>-1.9166246105030433E-3</v>
          </cell>
          <cell r="AH37">
            <v>-1190.8378530413117</v>
          </cell>
          <cell r="AI37">
            <v>-1.9860381238842326E-3</v>
          </cell>
          <cell r="AJ37">
            <v>-4196.6776123605077</v>
          </cell>
          <cell r="AK37">
            <v>-2.0656477410908852E-3</v>
          </cell>
        </row>
        <row r="38">
          <cell r="B38" t="str">
            <v>Maintenance</v>
          </cell>
          <cell r="D38">
            <v>-363.61750000000001</v>
          </cell>
          <cell r="E38">
            <v>-2.6667993157011328E-3</v>
          </cell>
          <cell r="F38">
            <v>-350.10648750000013</v>
          </cell>
          <cell r="G38">
            <v>-2.5055413769143947E-3</v>
          </cell>
          <cell r="H38">
            <v>-455.0919594374999</v>
          </cell>
          <cell r="I38">
            <v>-2.6788834352987003E-3</v>
          </cell>
          <cell r="J38">
            <v>-1168.8159469375</v>
          </cell>
          <cell r="K38">
            <v>-2.6208759313759195E-3</v>
          </cell>
          <cell r="L38">
            <v>-368.44245036059999</v>
          </cell>
          <cell r="M38">
            <v>-3.2246172946354978E-3</v>
          </cell>
          <cell r="N38">
            <v>-433.38872068169354</v>
          </cell>
          <cell r="O38">
            <v>-3.3797115073803726E-3</v>
          </cell>
          <cell r="P38">
            <v>-548.2875358826401</v>
          </cell>
          <cell r="Q38">
            <v>-3.0877301687254545E-3</v>
          </cell>
          <cell r="R38">
            <v>-1350.1187069249336</v>
          </cell>
          <cell r="S38">
            <v>-3.2140976375696342E-3</v>
          </cell>
          <cell r="T38">
            <v>-546.84102039116749</v>
          </cell>
          <cell r="U38">
            <v>-3.6799720993922211E-3</v>
          </cell>
          <cell r="V38">
            <v>-687.99150517185751</v>
          </cell>
          <cell r="W38">
            <v>-3.6974032793139848E-3</v>
          </cell>
          <cell r="X38">
            <v>-656.68338894463125</v>
          </cell>
          <cell r="Y38">
            <v>-2.8385022899198244E-3</v>
          </cell>
          <cell r="Z38">
            <v>-1891.5159145076564</v>
          </cell>
          <cell r="AA38">
            <v>-3.3417708987852741E-3</v>
          </cell>
          <cell r="AB38">
            <v>-509.01354504515177</v>
          </cell>
          <cell r="AC38">
            <v>-2.9989536643066006E-3</v>
          </cell>
          <cell r="AD38">
            <v>-525.4397346757836</v>
          </cell>
          <cell r="AE38">
            <v>-2.8006121581177447E-3</v>
          </cell>
          <cell r="AF38">
            <v>-600.81756320407317</v>
          </cell>
          <cell r="AG38">
            <v>-2.4800698824464455E-3</v>
          </cell>
          <cell r="AH38">
            <v>-1635.2708429250083</v>
          </cell>
          <cell r="AI38">
            <v>-2.7272480704496915E-3</v>
          </cell>
          <cell r="AJ38">
            <v>-6045.7214112950978</v>
          </cell>
          <cell r="AK38">
            <v>-2.9757660535382887E-3</v>
          </cell>
        </row>
        <row r="39">
          <cell r="B39" t="str">
            <v>Courier</v>
          </cell>
          <cell r="D39">
            <v>-36.833499999999972</v>
          </cell>
          <cell r="E39">
            <v>-2.7013978313716365E-4</v>
          </cell>
          <cell r="F39">
            <v>-38.434876094999986</v>
          </cell>
          <cell r="G39">
            <v>-2.7505966273361443E-4</v>
          </cell>
          <cell r="H39">
            <v>-48.363580419533555</v>
          </cell>
          <cell r="I39">
            <v>-2.8469058125694745E-4</v>
          </cell>
          <cell r="J39">
            <v>-123.6319565145335</v>
          </cell>
          <cell r="K39">
            <v>-2.7722416007999734E-4</v>
          </cell>
          <cell r="L39">
            <v>-40.520053307221374</v>
          </cell>
          <cell r="M39">
            <v>-3.5463249293380246E-4</v>
          </cell>
          <cell r="N39">
            <v>-42.077386400810866</v>
          </cell>
          <cell r="O39">
            <v>-3.2813365976766605E-4</v>
          </cell>
          <cell r="P39">
            <v>-54.107526994212769</v>
          </cell>
          <cell r="Q39">
            <v>-3.0471136497058467E-4</v>
          </cell>
          <cell r="R39">
            <v>-136.70496670224503</v>
          </cell>
          <cell r="S39">
            <v>-3.2544035444296004E-4</v>
          </cell>
          <cell r="T39">
            <v>-45.142467636665202</v>
          </cell>
          <cell r="U39">
            <v>-3.0378668608622809E-4</v>
          </cell>
          <cell r="V39">
            <v>-46.793016501904823</v>
          </cell>
          <cell r="W39">
            <v>-2.5147498386614297E-4</v>
          </cell>
          <cell r="X39">
            <v>-60.259203933320194</v>
          </cell>
          <cell r="Y39">
            <v>-2.6046933915652452E-4</v>
          </cell>
          <cell r="Z39">
            <v>-152.19468807189023</v>
          </cell>
          <cell r="AA39">
            <v>-2.688847477557326E-4</v>
          </cell>
          <cell r="AB39">
            <v>-50.21880864107851</v>
          </cell>
          <cell r="AC39">
            <v>-2.9587401289668064E-4</v>
          </cell>
          <cell r="AD39">
            <v>-50.921871962053572</v>
          </cell>
          <cell r="AE39">
            <v>-2.7141535806963596E-4</v>
          </cell>
          <cell r="AF39">
            <v>-64.287970491215518</v>
          </cell>
          <cell r="AG39">
            <v>-2.6536950512665795E-4</v>
          </cell>
          <cell r="AH39">
            <v>-165.4286510943476</v>
          </cell>
          <cell r="AI39">
            <v>-2.7589617429193329E-4</v>
          </cell>
          <cell r="AJ39">
            <v>-577.96026238301636</v>
          </cell>
          <cell r="AK39">
            <v>-2.844779658355173E-4</v>
          </cell>
        </row>
        <row r="40">
          <cell r="B40" t="str">
            <v>Waste Collection</v>
          </cell>
          <cell r="D40">
            <v>-19.3325</v>
          </cell>
          <cell r="E40">
            <v>-1.4178607402226832E-4</v>
          </cell>
          <cell r="F40">
            <v>-20.138868749999993</v>
          </cell>
          <cell r="G40">
            <v>-1.4412406150392528E-4</v>
          </cell>
          <cell r="H40">
            <v>-25.500842554687473</v>
          </cell>
          <cell r="I40">
            <v>-1.5010984766759947E-4</v>
          </cell>
          <cell r="J40">
            <v>-64.972211304687477</v>
          </cell>
          <cell r="K40">
            <v>-1.4568940923752755E-4</v>
          </cell>
          <cell r="L40">
            <v>-21.174853468999984</v>
          </cell>
          <cell r="M40">
            <v>-1.8532283302502849E-4</v>
          </cell>
          <cell r="N40">
            <v>-21.953823390990838</v>
          </cell>
          <cell r="O40">
            <v>-1.7120332395550102E-4</v>
          </cell>
          <cell r="P40">
            <v>-292.07356446340384</v>
          </cell>
          <cell r="Q40">
            <v>-1.6448383329178376E-3</v>
          </cell>
          <cell r="R40">
            <v>-335.20224132339467</v>
          </cell>
          <cell r="S40">
            <v>-7.9798370796551829E-4</v>
          </cell>
          <cell r="T40">
            <v>-23.557355684182085</v>
          </cell>
          <cell r="U40">
            <v>-1.5852945997218214E-4</v>
          </cell>
          <cell r="V40">
            <v>-24.394463579192088</v>
          </cell>
          <cell r="W40">
            <v>-1.3110070248945844E-4</v>
          </cell>
          <cell r="X40">
            <v>-31.560337255579704</v>
          </cell>
          <cell r="Y40">
            <v>-1.3641899746326351E-4</v>
          </cell>
          <cell r="Z40">
            <v>-79.512156518953873</v>
          </cell>
          <cell r="AA40">
            <v>-1.4047537676882936E-4</v>
          </cell>
          <cell r="AB40">
            <v>-26.131959247620042</v>
          </cell>
          <cell r="AC40">
            <v>-1.5396159042134968E-4</v>
          </cell>
          <cell r="AD40">
            <v>-26.497806677086693</v>
          </cell>
          <cell r="AE40">
            <v>-1.4123423609958428E-4</v>
          </cell>
          <cell r="AF40">
            <v>-33.635653350726955</v>
          </cell>
          <cell r="AG40">
            <v>-1.3884209776872459E-4</v>
          </cell>
          <cell r="AH40">
            <v>-86.265419275433686</v>
          </cell>
          <cell r="AI40">
            <v>-1.4387047826562956E-4</v>
          </cell>
          <cell r="AJ40">
            <v>-565.95202842246977</v>
          </cell>
          <cell r="AK40">
            <v>-2.7856738998331552E-4</v>
          </cell>
        </row>
        <row r="41">
          <cell r="B41" t="str">
            <v>Inventory Charges</v>
          </cell>
          <cell r="D41">
            <v>-107.80249999999999</v>
          </cell>
          <cell r="E41">
            <v>-7.9063200542017742E-4</v>
          </cell>
          <cell r="F41">
            <v>-112.57111249999996</v>
          </cell>
          <cell r="G41">
            <v>-8.0561654891937707E-4</v>
          </cell>
          <cell r="H41">
            <v>-142.54317120312493</v>
          </cell>
          <cell r="I41">
            <v>-8.3907555875735126E-4</v>
          </cell>
          <cell r="J41">
            <v>-362.91678370312491</v>
          </cell>
          <cell r="K41">
            <v>-8.1378070344786425E-4</v>
          </cell>
          <cell r="L41">
            <v>-121.75540744674993</v>
          </cell>
          <cell r="M41">
            <v>-1.065606289893914E-3</v>
          </cell>
          <cell r="N41">
            <v>-126.36834927497175</v>
          </cell>
          <cell r="O41">
            <v>-9.8546303545117737E-4</v>
          </cell>
          <cell r="P41">
            <v>-159.77698161454214</v>
          </cell>
          <cell r="Q41">
            <v>-8.997983249882125E-4</v>
          </cell>
          <cell r="R41">
            <v>-407.90073833626383</v>
          </cell>
          <cell r="S41">
            <v>-9.7105002154628201E-4</v>
          </cell>
          <cell r="T41">
            <v>-135.86567929481745</v>
          </cell>
          <cell r="U41">
            <v>-9.1430944356049137E-4</v>
          </cell>
          <cell r="V41">
            <v>-137.49606744635534</v>
          </cell>
          <cell r="W41">
            <v>-7.3893123221331083E-4</v>
          </cell>
          <cell r="X41">
            <v>-182.34861525446081</v>
          </cell>
          <cell r="Y41">
            <v>-7.8819865200996831E-4</v>
          </cell>
          <cell r="Z41">
            <v>-455.71036199563366</v>
          </cell>
          <cell r="AA41">
            <v>-8.0511065982138584E-4</v>
          </cell>
          <cell r="AB41">
            <v>-147.70237835611309</v>
          </cell>
          <cell r="AC41">
            <v>-8.7021768499023614E-4</v>
          </cell>
          <cell r="AD41">
            <v>-149.77021165309864</v>
          </cell>
          <cell r="AE41">
            <v>-7.9828046491069355E-4</v>
          </cell>
          <cell r="AF41">
            <v>-190.1145624171524</v>
          </cell>
          <cell r="AG41">
            <v>-7.8475968304061745E-4</v>
          </cell>
          <cell r="AH41">
            <v>-487.58715242636413</v>
          </cell>
          <cell r="AI41">
            <v>-8.131809641100799E-4</v>
          </cell>
          <cell r="AJ41">
            <v>-1714.1150364613864</v>
          </cell>
          <cell r="AK41">
            <v>-8.4370499239869189E-4</v>
          </cell>
        </row>
        <row r="42">
          <cell r="B42" t="str">
            <v>Signs</v>
          </cell>
          <cell r="D42">
            <v>-32.806249999999999</v>
          </cell>
          <cell r="E42">
            <v>-2.4060361520201939E-4</v>
          </cell>
          <cell r="F42">
            <v>-18.073343749999999</v>
          </cell>
          <cell r="G42">
            <v>-1.293421064778817E-4</v>
          </cell>
          <cell r="H42">
            <v>-23.539239281249973</v>
          </cell>
          <cell r="I42">
            <v>-1.3856293630855335E-4</v>
          </cell>
          <cell r="J42">
            <v>-74.418833031249974</v>
          </cell>
          <cell r="K42">
            <v>-1.6687189188659807E-4</v>
          </cell>
          <cell r="L42">
            <v>-169.58673945882501</v>
          </cell>
          <cell r="M42">
            <v>-1.4842272720327395E-3</v>
          </cell>
          <cell r="N42">
            <v>-260.34744606969878</v>
          </cell>
          <cell r="O42">
            <v>-2.0302772485975753E-3</v>
          </cell>
          <cell r="P42">
            <v>-51.403823232911634</v>
          </cell>
          <cell r="Q42">
            <v>-2.8948521605288806E-4</v>
          </cell>
          <cell r="R42">
            <v>-481.33800876143539</v>
          </cell>
          <cell r="S42">
            <v>-1.1458750618723323E-3</v>
          </cell>
          <cell r="T42">
            <v>-46.913819241099546</v>
          </cell>
          <cell r="U42">
            <v>-3.1570701437079826E-4</v>
          </cell>
          <cell r="V42">
            <v>-112.7312046987925</v>
          </cell>
          <cell r="W42">
            <v>-6.058399308727123E-4</v>
          </cell>
          <cell r="X42">
            <v>-94.45631477187446</v>
          </cell>
          <cell r="Y42">
            <v>-4.0828574361877104E-4</v>
          </cell>
          <cell r="Z42">
            <v>-254.10133871176652</v>
          </cell>
          <cell r="AA42">
            <v>-4.4892482930569824E-4</v>
          </cell>
          <cell r="AB42">
            <v>-64.427701035818743</v>
          </cell>
          <cell r="AC42">
            <v>-3.7958850404870798E-4</v>
          </cell>
          <cell r="AD42">
            <v>-169.76968885032016</v>
          </cell>
          <cell r="AE42">
            <v>-9.0487837766485167E-4</v>
          </cell>
          <cell r="AF42">
            <v>-31.442023784375195</v>
          </cell>
          <cell r="AG42">
            <v>-1.2978717834902513E-4</v>
          </cell>
          <cell r="AH42">
            <v>-265.6394136705141</v>
          </cell>
          <cell r="AI42">
            <v>-4.4302421308536725E-4</v>
          </cell>
          <cell r="AJ42">
            <v>-1075.4975941749658</v>
          </cell>
          <cell r="AK42">
            <v>-5.2937094081587435E-4</v>
          </cell>
        </row>
        <row r="43">
          <cell r="B43" t="str">
            <v>Security</v>
          </cell>
          <cell r="D43">
            <v>-927.96</v>
          </cell>
          <cell r="E43">
            <v>-6.8057315530688795E-3</v>
          </cell>
          <cell r="F43">
            <v>-970.79674999999997</v>
          </cell>
          <cell r="G43">
            <v>-6.9475188622405018E-3</v>
          </cell>
          <cell r="H43">
            <v>-1265.8879791249999</v>
          </cell>
          <cell r="I43">
            <v>-7.4516067970377652E-3</v>
          </cell>
          <cell r="J43">
            <v>-3164.6447291249997</v>
          </cell>
          <cell r="K43">
            <v>-7.0961909988064946E-3</v>
          </cell>
          <cell r="L43">
            <v>-1024.8629078996</v>
          </cell>
          <cell r="M43">
            <v>-8.969625118411385E-3</v>
          </cell>
          <cell r="N43">
            <v>-1063.421786695312</v>
          </cell>
          <cell r="O43">
            <v>-8.2929219847713391E-3</v>
          </cell>
          <cell r="P43">
            <v>-1385.1851880650572</v>
          </cell>
          <cell r="Q43">
            <v>-7.8007939530757818E-3</v>
          </cell>
          <cell r="R43">
            <v>-3473.4698826599692</v>
          </cell>
          <cell r="S43">
            <v>-8.268955379082385E-3</v>
          </cell>
          <cell r="T43">
            <v>-1153.762583043894</v>
          </cell>
          <cell r="U43">
            <v>-7.7642568070096602E-3</v>
          </cell>
          <cell r="V43">
            <v>-1239.6822855243972</v>
          </cell>
          <cell r="W43">
            <v>-6.6622993356006566E-3</v>
          </cell>
          <cell r="X43">
            <v>-1610.2785408624686</v>
          </cell>
          <cell r="Y43">
            <v>-6.9604004039034092E-3</v>
          </cell>
          <cell r="Z43">
            <v>-4003.7234094307596</v>
          </cell>
          <cell r="AA43">
            <v>-7.0734410817281622E-3</v>
          </cell>
          <cell r="AB43">
            <v>-1304.3256180985991</v>
          </cell>
          <cell r="AC43">
            <v>-7.6846915566830109E-3</v>
          </cell>
          <cell r="AD43">
            <v>-1322.5861767519798</v>
          </cell>
          <cell r="AE43">
            <v>-7.0494305670575144E-3</v>
          </cell>
          <cell r="AF43">
            <v>-1678.8578281145433</v>
          </cell>
          <cell r="AG43">
            <v>-6.9300316625432882E-3</v>
          </cell>
          <cell r="AH43">
            <v>-4305.7696229651219</v>
          </cell>
          <cell r="AI43">
            <v>-7.1810134369105494E-3</v>
          </cell>
          <cell r="AJ43">
            <v>-14947.607644180851</v>
          </cell>
          <cell r="AK43">
            <v>-7.3573657109076577E-3</v>
          </cell>
        </row>
        <row r="44">
          <cell r="B44" t="str">
            <v>Travel</v>
          </cell>
          <cell r="D44">
            <v>-218.81337500000012</v>
          </cell>
          <cell r="E44">
            <v>-1.6047944851836221E-3</v>
          </cell>
          <cell r="F44">
            <v>-230.35767562500001</v>
          </cell>
          <cell r="G44">
            <v>-1.6485575342795151E-3</v>
          </cell>
          <cell r="H44">
            <v>-300.58300826640635</v>
          </cell>
          <cell r="I44">
            <v>-1.7693717172511684E-3</v>
          </cell>
          <cell r="J44">
            <v>-749.75405889140643</v>
          </cell>
          <cell r="K44">
            <v>-1.6811991422161572E-3</v>
          </cell>
          <cell r="L44">
            <v>-297.21129598647252</v>
          </cell>
          <cell r="M44">
            <v>-2.6012004975567186E-3</v>
          </cell>
          <cell r="N44">
            <v>-305.2938169612903</v>
          </cell>
          <cell r="O44">
            <v>-2.380784217672266E-3</v>
          </cell>
          <cell r="P44">
            <v>-331.64277246237884</v>
          </cell>
          <cell r="Q44">
            <v>-1.8676758575650509E-3</v>
          </cell>
          <cell r="R44">
            <v>-934.14788541014173</v>
          </cell>
          <cell r="S44">
            <v>-2.2238359458597898E-3</v>
          </cell>
          <cell r="T44">
            <v>-250.96801485869315</v>
          </cell>
          <cell r="U44">
            <v>-1.6888917584478276E-3</v>
          </cell>
          <cell r="V44">
            <v>-296.74150581219482</v>
          </cell>
          <cell r="W44">
            <v>-1.5947479125116661E-3</v>
          </cell>
          <cell r="X44">
            <v>-356.40152641716389</v>
          </cell>
          <cell r="Y44">
            <v>-1.5405392703657047E-3</v>
          </cell>
          <cell r="Z44">
            <v>-904.11104708805192</v>
          </cell>
          <cell r="AA44">
            <v>-1.5973071985574906E-3</v>
          </cell>
          <cell r="AB44">
            <v>-320.69132748367508</v>
          </cell>
          <cell r="AC44">
            <v>-1.8894161875067685E-3</v>
          </cell>
          <cell r="AD44">
            <v>-302.33982780078117</v>
          </cell>
          <cell r="AE44">
            <v>-1.6114818536602715E-3</v>
          </cell>
          <cell r="AF44">
            <v>-353.686207081448</v>
          </cell>
          <cell r="AG44">
            <v>-1.4599548411028695E-3</v>
          </cell>
          <cell r="AH44">
            <v>-976.71736236590425</v>
          </cell>
          <cell r="AI44">
            <v>-1.6289353860932756E-3</v>
          </cell>
          <cell r="AJ44">
            <v>-3564.7303537555044</v>
          </cell>
          <cell r="AK44">
            <v>-1.7545968222923442E-3</v>
          </cell>
        </row>
        <row r="45">
          <cell r="B45" t="str">
            <v>Uniforms</v>
          </cell>
          <cell r="D45">
            <v>-67.633249999999975</v>
          </cell>
          <cell r="E45">
            <v>-4.960275696814471E-4</v>
          </cell>
          <cell r="F45">
            <v>-43.272748749999977</v>
          </cell>
          <cell r="G45">
            <v>-3.0968195779561373E-4</v>
          </cell>
          <cell r="H45">
            <v>-56.101853620312454</v>
          </cell>
          <cell r="I45">
            <v>-3.3024166486871889E-4</v>
          </cell>
          <cell r="J45">
            <v>-167.00785237031241</v>
          </cell>
          <cell r="K45">
            <v>-3.7448741333056092E-4</v>
          </cell>
          <cell r="L45">
            <v>-261.47880336445502</v>
          </cell>
          <cell r="M45">
            <v>-2.2884688522845139E-3</v>
          </cell>
          <cell r="N45">
            <v>-98.084227817340917</v>
          </cell>
          <cell r="O45">
            <v>-7.6489391077220906E-4</v>
          </cell>
          <cell r="P45">
            <v>-72.150537763622779</v>
          </cell>
          <cell r="Q45">
            <v>-4.0632218965887484E-4</v>
          </cell>
          <cell r="R45">
            <v>-431.71356894541873</v>
          </cell>
          <cell r="S45">
            <v>-1.0277389350560079E-3</v>
          </cell>
          <cell r="T45">
            <v>-126.3879061203785</v>
          </cell>
          <cell r="U45">
            <v>-8.505286744781821E-4</v>
          </cell>
          <cell r="V45">
            <v>-154.22223950102239</v>
          </cell>
          <cell r="W45">
            <v>-8.2882100983468947E-4</v>
          </cell>
          <cell r="X45">
            <v>-143.59113296879335</v>
          </cell>
          <cell r="Y45">
            <v>-6.2067012293266289E-4</v>
          </cell>
          <cell r="Z45">
            <v>-424.20127859019419</v>
          </cell>
          <cell r="AA45">
            <v>-7.4944306687961396E-4</v>
          </cell>
          <cell r="AB45">
            <v>-106.69498984592346</v>
          </cell>
          <cell r="AC45">
            <v>-6.2861457003704024E-4</v>
          </cell>
          <cell r="AD45">
            <v>-132.48871970376638</v>
          </cell>
          <cell r="AE45">
            <v>-7.0616950856366783E-4</v>
          </cell>
          <cell r="AF45">
            <v>-72.974743573968468</v>
          </cell>
          <cell r="AG45">
            <v>-3.012269860286676E-4</v>
          </cell>
          <cell r="AH45">
            <v>-312.15845312365832</v>
          </cell>
          <cell r="AI45">
            <v>-5.2060705579100135E-4</v>
          </cell>
          <cell r="AJ45">
            <v>-1335.0811530295834</v>
          </cell>
          <cell r="AK45">
            <v>-6.5714062948413795E-4</v>
          </cell>
        </row>
        <row r="46">
          <cell r="B46" t="str">
            <v>Training</v>
          </cell>
          <cell r="D46">
            <v>-17.806249999999999</v>
          </cell>
          <cell r="E46">
            <v>-1.3059243659945766E-4</v>
          </cell>
          <cell r="F46">
            <v>-18.073343750000003</v>
          </cell>
          <cell r="G46">
            <v>-1.2934210647788172E-4</v>
          </cell>
          <cell r="H46">
            <v>-23.27769217812498</v>
          </cell>
          <cell r="I46">
            <v>-1.3702334812734721E-4</v>
          </cell>
          <cell r="J46">
            <v>-59.157285928124978</v>
          </cell>
          <cell r="K46">
            <v>-1.3265040339395433E-4</v>
          </cell>
          <cell r="L46">
            <v>-19.58673945882499</v>
          </cell>
          <cell r="M46">
            <v>-1.7142362054815139E-4</v>
          </cell>
          <cell r="N46">
            <v>-20.882905176796161</v>
          </cell>
          <cell r="O46">
            <v>-1.6285194229913511E-4</v>
          </cell>
          <cell r="P46">
            <v>-26.133014789497164</v>
          </cell>
          <cell r="Q46">
            <v>-1.4717040400230943E-4</v>
          </cell>
          <cell r="R46">
            <v>-66.602659425118318</v>
          </cell>
          <cell r="S46">
            <v>-1.5855453984612469E-4</v>
          </cell>
          <cell r="T46">
            <v>-21.365973760072123</v>
          </cell>
          <cell r="U46">
            <v>-1.4378253346314195E-4</v>
          </cell>
          <cell r="V46">
            <v>-23.285624325592448</v>
          </cell>
          <cell r="W46">
            <v>-1.2514157964902851E-4</v>
          </cell>
          <cell r="X46">
            <v>-29.175778440713692</v>
          </cell>
          <cell r="Y46">
            <v>-1.2611178432159477E-4</v>
          </cell>
          <cell r="Z46">
            <v>-73.827376526378259</v>
          </cell>
          <cell r="AA46">
            <v>-1.3043198659723213E-4</v>
          </cell>
          <cell r="AB46">
            <v>-24.427701035818728</v>
          </cell>
          <cell r="AC46">
            <v>-1.4392061713300075E-4</v>
          </cell>
          <cell r="AD46">
            <v>-24.769688850320179</v>
          </cell>
          <cell r="AE46">
            <v>-1.3202330765830711E-4</v>
          </cell>
          <cell r="AF46">
            <v>-31.149539842194951</v>
          </cell>
          <cell r="AG46">
            <v>-1.2857985575973185E-4</v>
          </cell>
          <cell r="AH46">
            <v>-80.346929728333862</v>
          </cell>
          <cell r="AI46">
            <v>-1.3399982639952467E-4</v>
          </cell>
          <cell r="AJ46">
            <v>-279.93425160795539</v>
          </cell>
          <cell r="AK46">
            <v>-1.3778650825711016E-4</v>
          </cell>
        </row>
        <row r="47">
          <cell r="B47" t="str">
            <v>Telephone</v>
          </cell>
          <cell r="D47">
            <v>-601.91449999999998</v>
          </cell>
          <cell r="E47">
            <v>-4.4144882375314427E-3</v>
          </cell>
          <cell r="F47">
            <v>-620.86136750000014</v>
          </cell>
          <cell r="G47">
            <v>-4.4432020003596874E-3</v>
          </cell>
          <cell r="H47">
            <v>-742.23445659687513</v>
          </cell>
          <cell r="I47">
            <v>-4.369138038261413E-3</v>
          </cell>
          <cell r="J47">
            <v>-1965.0103240968751</v>
          </cell>
          <cell r="K47">
            <v>-4.4062097859160054E-3</v>
          </cell>
          <cell r="L47">
            <v>-657.73884022362995</v>
          </cell>
          <cell r="M47">
            <v>-5.7565463411254625E-3</v>
          </cell>
          <cell r="N47">
            <v>-663.40533688620189</v>
          </cell>
          <cell r="O47">
            <v>-5.1734587083972459E-3</v>
          </cell>
          <cell r="P47">
            <v>-811.41975443036017</v>
          </cell>
          <cell r="Q47">
            <v>-4.5695827303845705E-3</v>
          </cell>
          <cell r="R47">
            <v>-2132.5639315401922</v>
          </cell>
          <cell r="S47">
            <v>-5.0767896624001373E-3</v>
          </cell>
          <cell r="T47">
            <v>-714.48901747057243</v>
          </cell>
          <cell r="U47">
            <v>-4.8081609673924454E-3</v>
          </cell>
          <cell r="V47">
            <v>-734.38895672341471</v>
          </cell>
          <cell r="W47">
            <v>-3.9467524184079138E-3</v>
          </cell>
          <cell r="X47">
            <v>-902.10921012476285</v>
          </cell>
          <cell r="Y47">
            <v>-3.8993510446672891E-3</v>
          </cell>
          <cell r="Z47">
            <v>-2350.9871843187502</v>
          </cell>
          <cell r="AA47">
            <v>-4.1535260135617163E-3</v>
          </cell>
          <cell r="AB47">
            <v>-762.05846020105707</v>
          </cell>
          <cell r="AC47">
            <v>-4.4898176755455155E-3</v>
          </cell>
          <cell r="AD47">
            <v>-770.41727864387212</v>
          </cell>
          <cell r="AE47">
            <v>-4.1063510332452506E-3</v>
          </cell>
          <cell r="AF47">
            <v>-933.50155807856572</v>
          </cell>
          <cell r="AG47">
            <v>-3.8533312625901395E-3</v>
          </cell>
          <cell r="AH47">
            <v>-2465.977296923495</v>
          </cell>
          <cell r="AI47">
            <v>-4.1126715209926631E-3</v>
          </cell>
          <cell r="AJ47">
            <v>-8914.5387368793126</v>
          </cell>
          <cell r="AK47">
            <v>-4.3878273495362545E-3</v>
          </cell>
        </row>
        <row r="48">
          <cell r="B48" t="str">
            <v>Display Expenses</v>
          </cell>
          <cell r="D48">
            <v>-56.267749999999978</v>
          </cell>
          <cell r="E48">
            <v>-4.1267209965428607E-4</v>
          </cell>
          <cell r="F48">
            <v>-58.660909999999987</v>
          </cell>
          <cell r="G48">
            <v>-4.1980752273963875E-4</v>
          </cell>
          <cell r="H48">
            <v>-151.24098056093749</v>
          </cell>
          <cell r="I48">
            <v>-8.902749195213378E-4</v>
          </cell>
          <cell r="J48">
            <v>-266.16964056093747</v>
          </cell>
          <cell r="K48">
            <v>-5.9684127893443531E-4</v>
          </cell>
          <cell r="L48">
            <v>-241.72469786213497</v>
          </cell>
          <cell r="M48">
            <v>-2.1155804400494636E-3</v>
          </cell>
          <cell r="N48">
            <v>-65.647286530133613</v>
          </cell>
          <cell r="O48">
            <v>-5.1193969553523021E-4</v>
          </cell>
          <cell r="P48">
            <v>-83.002787906537591</v>
          </cell>
          <cell r="Q48">
            <v>-4.6743760442184273E-4</v>
          </cell>
          <cell r="R48">
            <v>-390.37477229880619</v>
          </cell>
          <cell r="S48">
            <v>-9.2932764132282945E-4</v>
          </cell>
          <cell r="T48">
            <v>-67.165855973970253</v>
          </cell>
          <cell r="U48">
            <v>-4.5199329750208165E-4</v>
          </cell>
          <cell r="V48">
            <v>-192.96162288685633</v>
          </cell>
          <cell r="W48">
            <v>-1.0370141664254886E-3</v>
          </cell>
          <cell r="X48">
            <v>-144.40047543557856</v>
          </cell>
          <cell r="Y48">
            <v>-6.2416849137623086E-4</v>
          </cell>
          <cell r="Z48">
            <v>-404.52795429640514</v>
          </cell>
          <cell r="AA48">
            <v>-7.1468589560597854E-4</v>
          </cell>
          <cell r="AB48">
            <v>-91.46438510281854</v>
          </cell>
          <cell r="AC48">
            <v>-5.3888045913064316E-4</v>
          </cell>
          <cell r="AD48">
            <v>-152.53488649425799</v>
          </cell>
          <cell r="AE48">
            <v>-8.1301627848248345E-4</v>
          </cell>
          <cell r="AF48">
            <v>-98.420846543648892</v>
          </cell>
          <cell r="AG48">
            <v>-4.0626405129718117E-4</v>
          </cell>
          <cell r="AH48">
            <v>-342.42011814072544</v>
          </cell>
          <cell r="AI48">
            <v>-5.7107641252383953E-4</v>
          </cell>
          <cell r="AJ48">
            <v>-1403.4924852968743</v>
          </cell>
          <cell r="AK48">
            <v>-6.9081338851302663E-4</v>
          </cell>
        </row>
        <row r="49">
          <cell r="B49" t="str">
            <v>Classified Advertising</v>
          </cell>
          <cell r="D49">
            <v>-13.227499999999999</v>
          </cell>
          <cell r="E49">
            <v>-9.7011524331025683E-5</v>
          </cell>
          <cell r="F49">
            <v>-13.425912499999997</v>
          </cell>
          <cell r="G49">
            <v>-9.608270766928353E-5</v>
          </cell>
          <cell r="H49">
            <v>-17.523655909375005</v>
          </cell>
          <cell r="I49">
            <v>-1.0315240814081207E-4</v>
          </cell>
          <cell r="J49">
            <v>-44.177068409374996</v>
          </cell>
          <cell r="K49">
            <v>-9.9059749840211273E-5</v>
          </cell>
          <cell r="L49">
            <v>-14.610648893609994</v>
          </cell>
          <cell r="M49">
            <v>-1.278727547872697E-4</v>
          </cell>
          <cell r="N49">
            <v>-15.207038641564395</v>
          </cell>
          <cell r="O49">
            <v>-1.1858961952039591E-4</v>
          </cell>
          <cell r="P49">
            <v>-19.769016369256931</v>
          </cell>
          <cell r="Q49">
            <v>-1.1133097919345693E-4</v>
          </cell>
          <cell r="R49">
            <v>-49.586703904431317</v>
          </cell>
          <cell r="S49">
            <v>-1.1804629256422782E-4</v>
          </cell>
          <cell r="T49">
            <v>-16.435364430824688</v>
          </cell>
          <cell r="U49">
            <v>-1.1060194881780134E-4</v>
          </cell>
          <cell r="V49">
            <v>-17.519660206874317</v>
          </cell>
          <cell r="W49">
            <v>-9.4154140878792864E-5</v>
          </cell>
          <cell r="X49">
            <v>-22.723442824017432</v>
          </cell>
          <cell r="Y49">
            <v>-9.8221678173549931E-5</v>
          </cell>
          <cell r="Z49">
            <v>-56.678467461716437</v>
          </cell>
          <cell r="AA49">
            <v>-1.0013473939002662E-4</v>
          </cell>
          <cell r="AB49">
            <v>-18.405988687454094</v>
          </cell>
          <cell r="AC49">
            <v>-1.084425115141679E-4</v>
          </cell>
          <cell r="AD49">
            <v>-18.663672529078472</v>
          </cell>
          <cell r="AE49">
            <v>-9.9478027165794244E-5</v>
          </cell>
          <cell r="AF49">
            <v>-23.691199316598986</v>
          </cell>
          <cell r="AG49">
            <v>-9.779312973275384E-5</v>
          </cell>
          <cell r="AH49">
            <v>-60.760860533131549</v>
          </cell>
          <cell r="AI49">
            <v>-1.0133485860448691E-4</v>
          </cell>
          <cell r="AJ49">
            <v>-211.20310030865429</v>
          </cell>
          <cell r="AK49">
            <v>-1.0395633102219009E-4</v>
          </cell>
        </row>
        <row r="50">
          <cell r="B50" t="str">
            <v>Professional Fees</v>
          </cell>
          <cell r="D50">
            <v>-36.121250000000003</v>
          </cell>
          <cell r="E50">
            <v>-2.6491608567318558E-4</v>
          </cell>
          <cell r="F50">
            <v>-36.663068750000001</v>
          </cell>
          <cell r="G50">
            <v>-2.6237970171227431E-4</v>
          </cell>
          <cell r="H50">
            <v>-42.370630706249969</v>
          </cell>
          <cell r="I50">
            <v>-2.4941328535539608E-4</v>
          </cell>
          <cell r="J50">
            <v>-115.15494945624998</v>
          </cell>
          <cell r="K50">
            <v>-2.5821587752929116E-4</v>
          </cell>
          <cell r="L50">
            <v>-38.644107580924981</v>
          </cell>
          <cell r="M50">
            <v>-3.3821417027067705E-4</v>
          </cell>
          <cell r="N50">
            <v>-39.623973925202975</v>
          </cell>
          <cell r="O50">
            <v>-3.0900112128553841E-4</v>
          </cell>
          <cell r="P50">
            <v>-45.902031158754085</v>
          </cell>
          <cell r="Q50">
            <v>-2.5850138319576631E-4</v>
          </cell>
          <cell r="R50">
            <v>-124.17011266488204</v>
          </cell>
          <cell r="S50">
            <v>-2.9559983409306416E-4</v>
          </cell>
          <cell r="T50">
            <v>-41.636256558089258</v>
          </cell>
          <cell r="U50">
            <v>-2.8019160367176373E-4</v>
          </cell>
          <cell r="V50">
            <v>-43.244730890385966</v>
          </cell>
          <cell r="W50">
            <v>-2.3240579077676718E-4</v>
          </cell>
          <cell r="X50">
            <v>-50.356271443347197</v>
          </cell>
          <cell r="Y50">
            <v>-2.1766408928582944E-4</v>
          </cell>
          <cell r="Z50">
            <v>-135.23725889182242</v>
          </cell>
          <cell r="AA50">
            <v>-2.3892579107050009E-4</v>
          </cell>
          <cell r="AB50">
            <v>-44.8787995774344</v>
          </cell>
          <cell r="AC50">
            <v>-2.6441229659318735E-4</v>
          </cell>
          <cell r="AD50">
            <v>-45.507102771518461</v>
          </cell>
          <cell r="AE50">
            <v>-2.4255444895363395E-4</v>
          </cell>
          <cell r="AF50">
            <v>-52.500867621352057</v>
          </cell>
          <cell r="AG50">
            <v>-2.1671440477813962E-4</v>
          </cell>
          <cell r="AH50">
            <v>-142.88676997030493</v>
          </cell>
          <cell r="AI50">
            <v>-2.3830160574334517E-4</v>
          </cell>
          <cell r="AJ50">
            <v>-517.44909098325934</v>
          </cell>
          <cell r="AK50">
            <v>-2.5469374697045051E-4</v>
          </cell>
        </row>
        <row r="51">
          <cell r="B51" t="str">
            <v>Other Fixed</v>
          </cell>
          <cell r="D51">
            <v>-185.185</v>
          </cell>
          <cell r="E51">
            <v>-1.3581613406343598E-3</v>
          </cell>
          <cell r="F51">
            <v>-193.12658750000014</v>
          </cell>
          <cell r="G51">
            <v>-1.3821127949350796E-3</v>
          </cell>
          <cell r="H51">
            <v>-251.08521900000008</v>
          </cell>
          <cell r="I51">
            <v>-1.4780046539579043E-3</v>
          </cell>
          <cell r="J51">
            <v>-629.39680650000025</v>
          </cell>
          <cell r="K51">
            <v>-1.4113179630744078E-3</v>
          </cell>
          <cell r="L51">
            <v>-208.57230666965017</v>
          </cell>
          <cell r="M51">
            <v>-1.8254299052965334E-3</v>
          </cell>
          <cell r="N51">
            <v>-216.32547926732445</v>
          </cell>
          <cell r="O51">
            <v>-1.6869790945859132E-3</v>
          </cell>
          <cell r="P51">
            <v>-273.51652784862307</v>
          </cell>
          <cell r="Q51">
            <v>-1.5403327258272795E-3</v>
          </cell>
          <cell r="R51">
            <v>-698.41431378559764</v>
          </cell>
          <cell r="S51">
            <v>-1.6626477245810917E-3</v>
          </cell>
          <cell r="T51">
            <v>-232.28648395565594</v>
          </cell>
          <cell r="U51">
            <v>-1.5631742099582614E-3</v>
          </cell>
          <cell r="V51">
            <v>-240.61811803112164</v>
          </cell>
          <cell r="W51">
            <v>-1.2931296563732928E-3</v>
          </cell>
          <cell r="X51">
            <v>-311.39532758838658</v>
          </cell>
          <cell r="Y51">
            <v>-1.3460007749708674E-3</v>
          </cell>
          <cell r="Z51">
            <v>-784.29992957516424</v>
          </cell>
          <cell r="AA51">
            <v>-1.3856350139437406E-3</v>
          </cell>
          <cell r="AB51">
            <v>-252.23021534659327</v>
          </cell>
          <cell r="AC51">
            <v>-1.486064046675635E-3</v>
          </cell>
          <cell r="AD51">
            <v>-255.76143836144539</v>
          </cell>
          <cell r="AE51">
            <v>-1.3632174093090306E-3</v>
          </cell>
          <cell r="AF51">
            <v>-324.65717582005993</v>
          </cell>
          <cell r="AG51">
            <v>-1.3401280741155146E-3</v>
          </cell>
          <cell r="AH51">
            <v>-832.64882952809853</v>
          </cell>
          <cell r="AI51">
            <v>-1.3886628771725977E-3</v>
          </cell>
          <cell r="AJ51">
            <v>-2944.759879388861</v>
          </cell>
          <cell r="AK51">
            <v>-1.4494409994703526E-3</v>
          </cell>
        </row>
        <row r="52">
          <cell r="B52" t="str">
            <v>Other Variable</v>
          </cell>
          <cell r="D52">
            <v>-69.305536000000004</v>
          </cell>
          <cell r="E52">
            <v>-5.0829224660281817E-4</v>
          </cell>
          <cell r="F52">
            <v>-71.0244395</v>
          </cell>
          <cell r="G52">
            <v>-5.0828727342392668E-4</v>
          </cell>
          <cell r="H52">
            <v>-86.028729578124967</v>
          </cell>
          <cell r="I52">
            <v>-5.0640520854616572E-4</v>
          </cell>
          <cell r="J52">
            <v>-226.35870507812496</v>
          </cell>
          <cell r="K52">
            <v>-5.0757185812797694E-4</v>
          </cell>
          <cell r="L52">
            <v>-61.935039367249992</v>
          </cell>
          <cell r="M52">
            <v>-5.4205697224111657E-4</v>
          </cell>
          <cell r="N52">
            <v>-68.294149070973361</v>
          </cell>
          <cell r="O52">
            <v>-5.3258082291311672E-4</v>
          </cell>
          <cell r="P52">
            <v>-93.664826085361923</v>
          </cell>
          <cell r="Q52">
            <v>-5.2748182354103365E-4</v>
          </cell>
          <cell r="R52">
            <v>-223.89401452358527</v>
          </cell>
          <cell r="S52">
            <v>-5.33002927413143E-4</v>
          </cell>
          <cell r="T52">
            <v>-106.18738881027485</v>
          </cell>
          <cell r="U52">
            <v>-7.1458909181612085E-4</v>
          </cell>
          <cell r="V52">
            <v>-99.341381267998173</v>
          </cell>
          <cell r="W52">
            <v>-5.3388035478741259E-4</v>
          </cell>
          <cell r="X52">
            <v>-153.40713827901769</v>
          </cell>
          <cell r="Y52">
            <v>-6.6309963161220438E-4</v>
          </cell>
          <cell r="Z52">
            <v>-358.93590835729071</v>
          </cell>
          <cell r="AA52">
            <v>-6.3413771138672427E-4</v>
          </cell>
          <cell r="AB52">
            <v>-121.33520270600434</v>
          </cell>
          <cell r="AC52">
            <v>-7.1487027075532576E-4</v>
          </cell>
          <cell r="AD52">
            <v>-105.9274327558884</v>
          </cell>
          <cell r="AE52">
            <v>-5.6459692040114267E-4</v>
          </cell>
          <cell r="AF52">
            <v>-138.02155655450596</v>
          </cell>
          <cell r="AG52">
            <v>-5.6972886031120013E-4</v>
          </cell>
          <cell r="AH52">
            <v>-365.28419201639872</v>
          </cell>
          <cell r="AI52">
            <v>-6.0920832298370746E-4</v>
          </cell>
          <cell r="AJ52">
            <v>-1174.4728199753997</v>
          </cell>
          <cell r="AK52">
            <v>-5.7808756155330356E-4</v>
          </cell>
        </row>
        <row r="53">
          <cell r="B53" t="str">
            <v xml:space="preserve">  Other Expenses</v>
          </cell>
          <cell r="D53">
            <v>-8348.6398813333326</v>
          </cell>
          <cell r="E53">
            <v>-6.1229580871588737E-2</v>
          </cell>
          <cell r="F53">
            <v>-8387.7443055533331</v>
          </cell>
          <cell r="G53">
            <v>-6.0026995119711872E-2</v>
          </cell>
          <cell r="H53">
            <v>-10058.184543921012</v>
          </cell>
          <cell r="I53">
            <v>-5.9207163310886546E-2</v>
          </cell>
          <cell r="J53">
            <v>-26794.568730807678</v>
          </cell>
          <cell r="K53">
            <v>-6.0082376923564343E-2</v>
          </cell>
          <cell r="L53">
            <v>-8891.0984190363706</v>
          </cell>
          <cell r="M53">
            <v>-7.781510980146529E-2</v>
          </cell>
          <cell r="N53">
            <v>-9198.6589091886453</v>
          </cell>
          <cell r="O53">
            <v>-7.1734246611104863E-2</v>
          </cell>
          <cell r="P53">
            <v>-11214.619646597308</v>
          </cell>
          <cell r="Q53">
            <v>-6.3156130948400224E-2</v>
          </cell>
          <cell r="R53">
            <v>-29304.376974822324</v>
          </cell>
          <cell r="S53">
            <v>-6.9762109303521572E-2</v>
          </cell>
          <cell r="T53">
            <v>-9740.6332815493479</v>
          </cell>
          <cell r="U53">
            <v>-6.5549688794143482E-2</v>
          </cell>
          <cell r="V53">
            <v>-11315.504389334455</v>
          </cell>
          <cell r="W53">
            <v>-6.0811772706068579E-2</v>
          </cell>
          <cell r="X53">
            <v>-13206.150617849044</v>
          </cell>
          <cell r="Y53">
            <v>-5.7083351582921264E-2</v>
          </cell>
          <cell r="Z53">
            <v>-34262.288288732845</v>
          </cell>
          <cell r="AA53">
            <v>-6.0531723286547837E-2</v>
          </cell>
          <cell r="AB53">
            <v>-10843.871705782121</v>
          </cell>
          <cell r="AC53">
            <v>-6.3888808272167433E-2</v>
          </cell>
          <cell r="AD53">
            <v>-11388.177482686511</v>
          </cell>
          <cell r="AE53">
            <v>-6.0699384176749235E-2</v>
          </cell>
          <cell r="AF53">
            <v>-13366.359084180158</v>
          </cell>
          <cell r="AG53">
            <v>-5.5173993958928476E-2</v>
          </cell>
          <cell r="AH53">
            <v>-35598.40827264879</v>
          </cell>
          <cell r="AI53">
            <v>-5.9369792284074865E-2</v>
          </cell>
          <cell r="AJ53">
            <v>-125959.64226701164</v>
          </cell>
          <cell r="AK53">
            <v>-6.1998627140463218E-2</v>
          </cell>
        </row>
        <row r="55">
          <cell r="B55" t="str">
            <v>Total Store Exp.</v>
          </cell>
          <cell r="D55">
            <v>-23985.899163501694</v>
          </cell>
          <cell r="E55">
            <v>-0.17591446912126807</v>
          </cell>
          <cell r="F55">
            <v>-24166.476897507411</v>
          </cell>
          <cell r="G55">
            <v>-0.17294768866843865</v>
          </cell>
          <cell r="H55">
            <v>-27144.895855819967</v>
          </cell>
          <cell r="I55">
            <v>-0.15978751184913251</v>
          </cell>
          <cell r="J55">
            <v>-75297.271916829064</v>
          </cell>
          <cell r="K55">
            <v>-0.168841645412319</v>
          </cell>
          <cell r="L55">
            <v>-25070.423058700217</v>
          </cell>
          <cell r="M55">
            <v>-0.21941695290483379</v>
          </cell>
          <cell r="N55">
            <v>-26026.6561553145</v>
          </cell>
          <cell r="O55">
            <v>-0.20296464838399342</v>
          </cell>
          <cell r="P55">
            <v>-29876.432355972436</v>
          </cell>
          <cell r="Q55">
            <v>-0.16825179396229684</v>
          </cell>
          <cell r="R55">
            <v>-82171.970664987151</v>
          </cell>
          <cell r="S55">
            <v>-0.19561890034863502</v>
          </cell>
          <cell r="T55">
            <v>-27577.392726747166</v>
          </cell>
          <cell r="U55">
            <v>-0.18558233933478097</v>
          </cell>
          <cell r="V55">
            <v>-29698.329024506798</v>
          </cell>
          <cell r="W55">
            <v>-0.15960473101761319</v>
          </cell>
          <cell r="X55">
            <v>-33673.168425093289</v>
          </cell>
          <cell r="Y55">
            <v>-0.14555167268216415</v>
          </cell>
          <cell r="Z55">
            <v>-93210.201546347264</v>
          </cell>
          <cell r="AA55">
            <v>-0.16467592823746904</v>
          </cell>
          <cell r="AB55">
            <v>-29981.799557792736</v>
          </cell>
          <cell r="AC55">
            <v>-0.17664368369288241</v>
          </cell>
          <cell r="AD55">
            <v>-30775.047584829495</v>
          </cell>
          <cell r="AE55">
            <v>-0.16403207969398723</v>
          </cell>
          <cell r="AF55">
            <v>-34991.049102756282</v>
          </cell>
          <cell r="AG55">
            <v>-0.14443693451996314</v>
          </cell>
          <cell r="AH55">
            <v>-98386.1894903785</v>
          </cell>
          <cell r="AI55">
            <v>-0.16408507899925756</v>
          </cell>
          <cell r="AJ55">
            <v>-342967.56990854198</v>
          </cell>
          <cell r="AK55">
            <v>-0.16881215368138022</v>
          </cell>
        </row>
        <row r="57">
          <cell r="B57" t="str">
            <v>Pre-Open Exp.</v>
          </cell>
          <cell r="D57">
            <v>-5.25</v>
          </cell>
          <cell r="E57">
            <v>-3.8503912510896625E-5</v>
          </cell>
          <cell r="F57">
            <v>-150.00470892857143</v>
          </cell>
          <cell r="G57">
            <v>-3.8503912510896625E-5</v>
          </cell>
          <cell r="H57">
            <v>-623.5660205636409</v>
          </cell>
          <cell r="I57">
            <v>-3.8503912510896625E-5</v>
          </cell>
          <cell r="J57">
            <v>-778.82072949221231</v>
          </cell>
          <cell r="K57">
            <v>-1.7463763307910473E-3</v>
          </cell>
          <cell r="L57">
            <v>-720.4489779394105</v>
          </cell>
          <cell r="M57">
            <v>-6.3053869929813157E-3</v>
          </cell>
          <cell r="N57">
            <v>-654.10053642453727</v>
          </cell>
          <cell r="O57">
            <v>-5.1008967341384303E-3</v>
          </cell>
          <cell r="P57">
            <v>-473.54953156708217</v>
          </cell>
          <cell r="Q57">
            <v>-2.6668364303624554E-3</v>
          </cell>
          <cell r="R57">
            <v>-1848.0990459310299</v>
          </cell>
          <cell r="S57">
            <v>-4.3995914929959414E-3</v>
          </cell>
          <cell r="T57">
            <v>-346.73088888456266</v>
          </cell>
          <cell r="U57">
            <v>-2.3333289740772056E-3</v>
          </cell>
          <cell r="V57">
            <v>-1293.812629717504</v>
          </cell>
          <cell r="W57">
            <v>-6.9532065788230754E-3</v>
          </cell>
          <cell r="X57">
            <v>-658.93950878374096</v>
          </cell>
          <cell r="Y57">
            <v>-2.8482543278690996E-3</v>
          </cell>
          <cell r="Z57">
            <v>-2299.4830273858079</v>
          </cell>
          <cell r="AA57">
            <v>-4.0625328099175503E-3</v>
          </cell>
          <cell r="AB57">
            <v>-588.55012369671795</v>
          </cell>
          <cell r="AC57">
            <v>-3.4675590998895891E-3</v>
          </cell>
          <cell r="AD57">
            <v>0</v>
          </cell>
          <cell r="AE57">
            <v>0</v>
          </cell>
          <cell r="AF57">
            <v>0</v>
          </cell>
          <cell r="AG57">
            <v>0</v>
          </cell>
          <cell r="AH57">
            <v>-588.55012369671795</v>
          </cell>
          <cell r="AI57">
            <v>-9.81563510509195E-4</v>
          </cell>
          <cell r="AJ57">
            <v>-5514.9529265057681</v>
          </cell>
          <cell r="AK57">
            <v>-2.7145163643989248E-3</v>
          </cell>
        </row>
        <row r="59">
          <cell r="B59" t="str">
            <v>Total without Pre-Op.</v>
          </cell>
          <cell r="D59">
            <v>-24386.048593501702</v>
          </cell>
          <cell r="E59">
            <v>-0.1788491964820311</v>
          </cell>
          <cell r="F59">
            <v>-24476.132038578839</v>
          </cell>
          <cell r="G59">
            <v>-0.1788491964820311</v>
          </cell>
          <cell r="H59">
            <v>-27260.823640256334</v>
          </cell>
          <cell r="I59">
            <v>-0.1788491964820311</v>
          </cell>
          <cell r="J59">
            <v>-76123.004272336868</v>
          </cell>
          <cell r="K59">
            <v>-0.17069321328489906</v>
          </cell>
          <cell r="L59">
            <v>-24615.334425760801</v>
          </cell>
          <cell r="M59">
            <v>-0.2154340061110204</v>
          </cell>
          <cell r="N59">
            <v>-25646.841373889965</v>
          </cell>
          <cell r="O59">
            <v>-0.20000272453550336</v>
          </cell>
          <cell r="P59">
            <v>-30061.695819405366</v>
          </cell>
          <cell r="Q59">
            <v>-0.16929512168318608</v>
          </cell>
          <cell r="R59">
            <v>-80323.871619056139</v>
          </cell>
          <cell r="S59">
            <v>-0.19121930885563909</v>
          </cell>
          <cell r="T59">
            <v>-27603.668732862603</v>
          </cell>
          <cell r="U59">
            <v>-0.18575916397993858</v>
          </cell>
          <cell r="V59">
            <v>-29205.225854789292</v>
          </cell>
          <cell r="W59">
            <v>-0.15695469644153479</v>
          </cell>
          <cell r="X59">
            <v>-34101.823931309562</v>
          </cell>
          <cell r="Y59">
            <v>-0.14740452849741029</v>
          </cell>
          <cell r="Z59">
            <v>-90910.718518961454</v>
          </cell>
          <cell r="AA59">
            <v>-0.16061339542755149</v>
          </cell>
          <cell r="AB59">
            <v>-30055.202884096008</v>
          </cell>
          <cell r="AC59">
            <v>-0.17707615386294431</v>
          </cell>
          <cell r="AD59">
            <v>-31756.057664829499</v>
          </cell>
          <cell r="AE59">
            <v>-0.16926089772195635</v>
          </cell>
          <cell r="AF59">
            <v>-35986.378817756282</v>
          </cell>
          <cell r="AG59">
            <v>-0.14854548160722114</v>
          </cell>
          <cell r="AH59">
            <v>-97797.639366681775</v>
          </cell>
          <cell r="AI59">
            <v>-0.16310351548874835</v>
          </cell>
          <cell r="AJ59">
            <v>-345155.23377703625</v>
          </cell>
          <cell r="AK59">
            <v>-0.16988894426327095</v>
          </cell>
        </row>
        <row r="61">
          <cell r="B61" t="str">
            <v>Operating Profit</v>
          </cell>
          <cell r="D61">
            <v>11125.553696498304</v>
          </cell>
          <cell r="E61">
            <v>8.1595684983857719E-2</v>
          </cell>
          <cell r="F61">
            <v>12302.995792492591</v>
          </cell>
          <cell r="G61">
            <v>8.8046540463189452E-2</v>
          </cell>
          <cell r="H61">
            <v>17194.104144180033</v>
          </cell>
          <cell r="I61">
            <v>0.10121251281516086</v>
          </cell>
          <cell r="J61">
            <v>40622.653633170936</v>
          </cell>
          <cell r="K61">
            <v>9.1089564148025215E-2</v>
          </cell>
          <cell r="L61">
            <v>4752.5769412997834</v>
          </cell>
          <cell r="M61">
            <v>4.1594669083332078E-2</v>
          </cell>
          <cell r="N61">
            <v>7441.3438446854998</v>
          </cell>
          <cell r="O61">
            <v>5.8030110665314376E-2</v>
          </cell>
          <cell r="P61">
            <v>17180.567644027564</v>
          </cell>
          <cell r="Q61">
            <v>9.6753899292810738E-2</v>
          </cell>
          <cell r="R61">
            <v>18676.164412182872</v>
          </cell>
          <cell r="S61">
            <v>4.446054677131183E-2</v>
          </cell>
          <cell r="T61">
            <v>11801.607273252834</v>
          </cell>
          <cell r="U61">
            <v>7.9419033821728643E-2</v>
          </cell>
          <cell r="V61">
            <v>19796.670975493202</v>
          </cell>
          <cell r="W61">
            <v>0.1063912499413847</v>
          </cell>
          <cell r="X61">
            <v>27864.831574906711</v>
          </cell>
          <cell r="Y61">
            <v>0.12044523976876757</v>
          </cell>
          <cell r="Z61">
            <v>43694.577637172799</v>
          </cell>
          <cell r="AA61">
            <v>7.7195897144024181E-2</v>
          </cell>
          <cell r="AB61">
            <v>15166.200442207264</v>
          </cell>
          <cell r="AC61">
            <v>8.9354660268876229E-2</v>
          </cell>
          <cell r="AD61">
            <v>19129.952415170505</v>
          </cell>
          <cell r="AE61">
            <v>0.10196331526240324</v>
          </cell>
          <cell r="AF61">
            <v>28239.950897243718</v>
          </cell>
          <cell r="AG61">
            <v>0.11656958116957022</v>
          </cell>
          <cell r="AH61">
            <v>45635.806988551514</v>
          </cell>
          <cell r="AI61">
            <v>7.6109818193981757E-2</v>
          </cell>
          <cell r="AJ61">
            <v>191996.35564145798</v>
          </cell>
          <cell r="AK61">
            <v>9.4502574407993617E-2</v>
          </cell>
        </row>
        <row r="62">
          <cell r="B62" t="str">
            <v xml:space="preserve">In USD </v>
          </cell>
          <cell r="D62">
            <v>744.6537674866629</v>
          </cell>
          <cell r="F62">
            <v>815.39302296737469</v>
          </cell>
          <cell r="H62">
            <v>1202.9880363796813</v>
          </cell>
          <cell r="J62">
            <v>2763.0348268337189</v>
          </cell>
          <cell r="K62" t="str">
            <v xml:space="preserve"> </v>
          </cell>
          <cell r="L62">
            <v>190.30093202319887</v>
          </cell>
          <cell r="N62">
            <v>370.79517514022558</v>
          </cell>
          <cell r="P62">
            <v>1111.5084926105017</v>
          </cell>
          <cell r="R62">
            <v>1672.6045997739261</v>
          </cell>
          <cell r="T62">
            <v>704.69311317429185</v>
          </cell>
          <cell r="V62">
            <v>1257.4920898733531</v>
          </cell>
          <cell r="X62">
            <v>1802.8764070959896</v>
          </cell>
          <cell r="Z62">
            <v>3765.0616101436344</v>
          </cell>
          <cell r="AB62">
            <v>875.99283536459689</v>
          </cell>
          <cell r="AD62">
            <v>1124.7416399224892</v>
          </cell>
          <cell r="AF62">
            <v>1756.4540964048731</v>
          </cell>
          <cell r="AH62">
            <v>3757.1885716919592</v>
          </cell>
          <cell r="AJ62">
            <v>11957.88960844324</v>
          </cell>
        </row>
        <row r="64">
          <cell r="B64" t="str">
            <v>Pre-Open Exp.</v>
          </cell>
          <cell r="D64">
            <v>-5.25</v>
          </cell>
          <cell r="E64">
            <v>-3.8503912510896625E-5</v>
          </cell>
          <cell r="F64">
            <v>-150.00470892857143</v>
          </cell>
          <cell r="G64">
            <v>-3.8503912510896625E-5</v>
          </cell>
          <cell r="H64">
            <v>-623.5660205636409</v>
          </cell>
          <cell r="I64">
            <v>-3.8503912510896625E-5</v>
          </cell>
          <cell r="J64">
            <v>-778.82072949221231</v>
          </cell>
          <cell r="K64">
            <v>-1.7463763307910473E-3</v>
          </cell>
          <cell r="L64">
            <v>-720.4489779394105</v>
          </cell>
          <cell r="M64">
            <v>-6.3053869929813157E-3</v>
          </cell>
          <cell r="N64">
            <v>-654.10053642453727</v>
          </cell>
          <cell r="O64">
            <v>-5.1008967341384303E-3</v>
          </cell>
          <cell r="P64">
            <v>-473.54953156708217</v>
          </cell>
          <cell r="Q64">
            <v>-2.6668364303624554E-3</v>
          </cell>
          <cell r="R64">
            <v>-1848.0990459310299</v>
          </cell>
          <cell r="S64">
            <v>-4.3995914929959414E-3</v>
          </cell>
          <cell r="T64">
            <v>-346.73088888456266</v>
          </cell>
          <cell r="U64">
            <v>-2.3333289740772056E-3</v>
          </cell>
          <cell r="V64">
            <v>-1293.812629717504</v>
          </cell>
          <cell r="W64">
            <v>-6.9532065788230754E-3</v>
          </cell>
          <cell r="X64">
            <v>-658.93950878374096</v>
          </cell>
          <cell r="Y64">
            <v>-2.8482543278690996E-3</v>
          </cell>
          <cell r="Z64">
            <v>-2299.4830273858079</v>
          </cell>
          <cell r="AA64">
            <v>-4.0625328099175503E-3</v>
          </cell>
          <cell r="AB64">
            <v>-588.55012369671795</v>
          </cell>
          <cell r="AC64">
            <v>-3.4675590998895891E-3</v>
          </cell>
          <cell r="AD64">
            <v>0</v>
          </cell>
          <cell r="AE64">
            <v>0</v>
          </cell>
          <cell r="AF64">
            <v>0</v>
          </cell>
          <cell r="AG64">
            <v>0</v>
          </cell>
          <cell r="AH64">
            <v>-588.55012369671795</v>
          </cell>
          <cell r="AI64">
            <v>-9.81563510509195E-4</v>
          </cell>
          <cell r="AJ64">
            <v>-5514.9529265057681</v>
          </cell>
          <cell r="AK64">
            <v>-2.7145163643989248E-3</v>
          </cell>
        </row>
        <row r="66">
          <cell r="B66" t="str">
            <v>Op. Prft w/o Pre</v>
          </cell>
          <cell r="D66">
            <v>7637.9511167382952</v>
          </cell>
          <cell r="F66">
            <v>8798.6088123011668</v>
          </cell>
          <cell r="H66">
            <v>13574.65767735368</v>
          </cell>
          <cell r="J66">
            <v>30011.21760639314</v>
          </cell>
          <cell r="K66">
            <v>6.7295178596743555E-2</v>
          </cell>
          <cell r="L66">
            <v>2799.9159464792037</v>
          </cell>
          <cell r="M66">
            <v>2.4504932522585499E-2</v>
          </cell>
          <cell r="N66">
            <v>4762.599107340031</v>
          </cell>
          <cell r="O66">
            <v>3.7140355159216543E-2</v>
          </cell>
          <cell r="P66">
            <v>12961.74840429466</v>
          </cell>
          <cell r="Q66">
            <v>7.2995242401308849E-2</v>
          </cell>
          <cell r="R66">
            <v>20524.263458113892</v>
          </cell>
          <cell r="S66">
            <v>4.886013826430774E-2</v>
          </cell>
          <cell r="T66">
            <v>8375.056960407408</v>
          </cell>
          <cell r="U66">
            <v>5.6360029324562508E-2</v>
          </cell>
          <cell r="V66">
            <v>15820.553603770692</v>
          </cell>
          <cell r="W66">
            <v>8.5022803821585891E-2</v>
          </cell>
          <cell r="X66">
            <v>21798.450100380454</v>
          </cell>
          <cell r="Y66">
            <v>9.4223413548001261E-2</v>
          </cell>
          <cell r="Z66">
            <v>45994.06066455855</v>
          </cell>
          <cell r="AA66">
            <v>8.1258429953941627E-2</v>
          </cell>
          <cell r="AB66">
            <v>11014.018361393992</v>
          </cell>
          <cell r="AC66">
            <v>6.4891260842013035E-2</v>
          </cell>
          <cell r="AD66">
            <v>13600.08106636049</v>
          </cell>
          <cell r="AE66">
            <v>7.2488907618184259E-2</v>
          </cell>
          <cell r="AF66">
            <v>21610.257684493743</v>
          </cell>
          <cell r="AG66">
            <v>8.9203366408607765E-2</v>
          </cell>
          <cell r="AH66">
            <v>46224.357112248224</v>
          </cell>
          <cell r="AI66">
            <v>7.7091381704490938E-2</v>
          </cell>
          <cell r="AJ66">
            <v>142753.89884131381</v>
          </cell>
          <cell r="AK66">
            <v>7.026493238483851E-2</v>
          </cell>
        </row>
        <row r="67">
          <cell r="B67" t="str">
            <v>SUPPORT CENTER</v>
          </cell>
        </row>
        <row r="68">
          <cell r="B68" t="str">
            <v>DETAILED 1999 BUDGET</v>
          </cell>
        </row>
        <row r="71">
          <cell r="D71" t="str">
            <v>January</v>
          </cell>
          <cell r="E71" t="str">
            <v>%</v>
          </cell>
          <cell r="F71" t="str">
            <v>February</v>
          </cell>
          <cell r="G71" t="str">
            <v>%</v>
          </cell>
          <cell r="H71" t="str">
            <v>March</v>
          </cell>
          <cell r="I71" t="str">
            <v>%</v>
          </cell>
          <cell r="J71" t="str">
            <v>Quarter 1</v>
          </cell>
          <cell r="K71" t="str">
            <v>%</v>
          </cell>
          <cell r="L71" t="str">
            <v>April</v>
          </cell>
          <cell r="M71" t="str">
            <v>%</v>
          </cell>
          <cell r="N71" t="str">
            <v>May</v>
          </cell>
          <cell r="O71" t="str">
            <v>%</v>
          </cell>
          <cell r="P71" t="str">
            <v>June</v>
          </cell>
          <cell r="Q71" t="str">
            <v>%</v>
          </cell>
          <cell r="R71" t="str">
            <v>Quarter 2</v>
          </cell>
          <cell r="S71" t="str">
            <v>%</v>
          </cell>
          <cell r="T71" t="str">
            <v>July</v>
          </cell>
          <cell r="U71" t="str">
            <v>%</v>
          </cell>
          <cell r="V71" t="str">
            <v>August</v>
          </cell>
          <cell r="W71" t="str">
            <v>%</v>
          </cell>
          <cell r="X71" t="str">
            <v>September</v>
          </cell>
          <cell r="Y71" t="str">
            <v>%</v>
          </cell>
          <cell r="Z71" t="str">
            <v>Quarter 3</v>
          </cell>
          <cell r="AA71" t="str">
            <v>%</v>
          </cell>
          <cell r="AB71" t="str">
            <v>October</v>
          </cell>
          <cell r="AC71" t="str">
            <v>%</v>
          </cell>
          <cell r="AD71" t="str">
            <v>November</v>
          </cell>
          <cell r="AE71" t="str">
            <v>%</v>
          </cell>
          <cell r="AF71" t="str">
            <v>December</v>
          </cell>
          <cell r="AG71" t="str">
            <v>%</v>
          </cell>
          <cell r="AH71" t="str">
            <v>Quarter 4</v>
          </cell>
          <cell r="AI71" t="str">
            <v>%</v>
          </cell>
          <cell r="AJ71" t="str">
            <v>Total</v>
          </cell>
          <cell r="AK71" t="str">
            <v>%</v>
          </cell>
        </row>
        <row r="72">
          <cell r="B72" t="str">
            <v>SUPPORT CENTER</v>
          </cell>
        </row>
        <row r="73">
          <cell r="B73" t="str">
            <v>Payroll &amp; Benefits</v>
          </cell>
          <cell r="D73">
            <v>-2396.507674</v>
          </cell>
          <cell r="E73">
            <v>-1.7576175583121585E-2</v>
          </cell>
          <cell r="F73">
            <v>-2448.5076740000004</v>
          </cell>
          <cell r="G73">
            <v>-1.7522775235347277E-2</v>
          </cell>
          <cell r="H73">
            <v>-2516.1076740000008</v>
          </cell>
          <cell r="I73">
            <v>-1.4810982768488645E-2</v>
          </cell>
          <cell r="J73">
            <v>-7361.1230220000016</v>
          </cell>
          <cell r="K73">
            <v>-1.6506097651051817E-2</v>
          </cell>
          <cell r="L73">
            <v>-2551.2076740000007</v>
          </cell>
          <cell r="M73">
            <v>-2.2328231667484686E-2</v>
          </cell>
          <cell r="N73">
            <v>-2559.0076740000004</v>
          </cell>
          <cell r="O73">
            <v>-1.9956005476304512E-2</v>
          </cell>
          <cell r="P73">
            <v>-2621.4076740000005</v>
          </cell>
          <cell r="Q73">
            <v>-1.4762691160775849E-2</v>
          </cell>
          <cell r="R73">
            <v>-7731.6230220000016</v>
          </cell>
          <cell r="S73">
            <v>-1.8405930650489736E-2</v>
          </cell>
          <cell r="T73">
            <v>-2638.9576740000002</v>
          </cell>
          <cell r="U73">
            <v>-1.7758891980799635E-2</v>
          </cell>
          <cell r="V73">
            <v>-2638.9576740000002</v>
          </cell>
          <cell r="W73">
            <v>-1.4182283770176893E-2</v>
          </cell>
          <cell r="X73">
            <v>-2638.9576740000002</v>
          </cell>
          <cell r="Y73">
            <v>-1.1406847693663952E-2</v>
          </cell>
          <cell r="Z73">
            <v>-7916.8730220000007</v>
          </cell>
          <cell r="AA73">
            <v>-1.3986864012817029E-2</v>
          </cell>
          <cell r="AB73">
            <v>-2638.9576740000002</v>
          </cell>
          <cell r="AC73">
            <v>-1.5547939467289239E-2</v>
          </cell>
          <cell r="AD73">
            <v>-2638.9576740000002</v>
          </cell>
          <cell r="AE73">
            <v>-1.4065736675059162E-2</v>
          </cell>
          <cell r="AF73">
            <v>-2638.9576740000002</v>
          </cell>
          <cell r="AG73">
            <v>-1.0893156008016571E-2</v>
          </cell>
          <cell r="AH73">
            <v>-7916.8730220000007</v>
          </cell>
          <cell r="AI73">
            <v>-1.320348660691853E-2</v>
          </cell>
          <cell r="AJ73">
            <v>-30926.49208800001</v>
          </cell>
          <cell r="AK73">
            <v>-1.5222336434251357E-2</v>
          </cell>
        </row>
        <row r="74">
          <cell r="B74" t="str">
            <v>Property</v>
          </cell>
          <cell r="C74">
            <v>-90</v>
          </cell>
          <cell r="D74">
            <v>-90</v>
          </cell>
          <cell r="E74">
            <v>-6.6006707161537039E-4</v>
          </cell>
          <cell r="F74">
            <v>-90</v>
          </cell>
          <cell r="G74">
            <v>-6.4408610515192307E-4</v>
          </cell>
          <cell r="H74">
            <v>-90</v>
          </cell>
          <cell r="I74">
            <v>-5.2978195763969422E-4</v>
          </cell>
          <cell r="J74">
            <v>-270</v>
          </cell>
          <cell r="K74">
            <v>-6.0543022477202522E-4</v>
          </cell>
          <cell r="L74">
            <v>-90</v>
          </cell>
          <cell r="M74">
            <v>-7.8768219089075269E-4</v>
          </cell>
          <cell r="N74">
            <v>-90</v>
          </cell>
          <cell r="O74">
            <v>-7.0185037392248386E-4</v>
          </cell>
          <cell r="P74">
            <v>-105</v>
          </cell>
          <cell r="Q74">
            <v>-5.9131686660403966E-4</v>
          </cell>
          <cell r="R74">
            <v>-285</v>
          </cell>
          <cell r="S74">
            <v>-6.7847206472214025E-4</v>
          </cell>
          <cell r="T74">
            <v>-105</v>
          </cell>
          <cell r="U74">
            <v>-7.0659854697766608E-4</v>
          </cell>
          <cell r="V74">
            <v>-105</v>
          </cell>
          <cell r="W74">
            <v>-5.6429089808454939E-4</v>
          </cell>
          <cell r="X74">
            <v>-105</v>
          </cell>
          <cell r="Y74">
            <v>-4.5386063582417076E-4</v>
          </cell>
          <cell r="Z74">
            <v>-315</v>
          </cell>
          <cell r="AA74">
            <v>-5.5651545146600482E-4</v>
          </cell>
          <cell r="AB74">
            <v>-105</v>
          </cell>
          <cell r="AC74">
            <v>-6.1862820315373122E-4</v>
          </cell>
          <cell r="AD74">
            <v>-105</v>
          </cell>
          <cell r="AE74">
            <v>-5.5965367138404961E-4</v>
          </cell>
          <cell r="AF74">
            <v>-105</v>
          </cell>
          <cell r="AG74">
            <v>-4.3342164677770423E-4</v>
          </cell>
          <cell r="AH74">
            <v>-315</v>
          </cell>
          <cell r="AI74">
            <v>-5.2534608924782831E-4</v>
          </cell>
          <cell r="AJ74">
            <v>-1185</v>
          </cell>
          <cell r="AK74">
            <v>-5.8326914747589757E-4</v>
          </cell>
        </row>
        <row r="75">
          <cell r="B75" t="str">
            <v>Depreciation</v>
          </cell>
          <cell r="D75">
            <v>-482.33166666666665</v>
          </cell>
          <cell r="E75">
            <v>-3.5374583418225293E-3</v>
          </cell>
          <cell r="F75">
            <v>-483.70666666666665</v>
          </cell>
          <cell r="G75">
            <v>-3.4616526996594766E-3</v>
          </cell>
          <cell r="H75">
            <v>-488.45666666666659</v>
          </cell>
          <cell r="I75">
            <v>-2.8752836565425137E-3</v>
          </cell>
          <cell r="J75">
            <v>-1454.4949999999999</v>
          </cell>
          <cell r="K75">
            <v>-3.2614638325177288E-3</v>
          </cell>
          <cell r="L75">
            <v>-490.29</v>
          </cell>
          <cell r="M75">
            <v>-4.2910300152425238E-3</v>
          </cell>
          <cell r="N75">
            <v>-490.74833333333328</v>
          </cell>
          <cell r="O75">
            <v>-3.8270211250203967E-3</v>
          </cell>
          <cell r="P75">
            <v>-707.74833333333333</v>
          </cell>
          <cell r="Q75">
            <v>-3.9857478743895057E-3</v>
          </cell>
          <cell r="R75">
            <v>-1688.7866666666666</v>
          </cell>
          <cell r="S75">
            <v>-4.0203318477493128E-3</v>
          </cell>
          <cell r="T75">
            <v>-714.58166666666671</v>
          </cell>
          <cell r="U75">
            <v>-4.8087844510813875E-3</v>
          </cell>
          <cell r="V75">
            <v>-714.58166666666671</v>
          </cell>
          <cell r="W75">
            <v>-3.8403040994103572E-3</v>
          </cell>
          <cell r="X75">
            <v>-735.41499999999996</v>
          </cell>
          <cell r="Y75">
            <v>-3.1788182809012627E-3</v>
          </cell>
          <cell r="Z75">
            <v>-2164.5783333333338</v>
          </cell>
          <cell r="AA75">
            <v>-3.8241945663762935E-3</v>
          </cell>
          <cell r="AB75">
            <v>-735.41499999999996</v>
          </cell>
          <cell r="AC75">
            <v>-4.3328424764028694E-3</v>
          </cell>
          <cell r="AD75">
            <v>-735.41499999999996</v>
          </cell>
          <cell r="AE75">
            <v>-3.9197876641990561E-3</v>
          </cell>
          <cell r="AF75">
            <v>-735.41499999999996</v>
          </cell>
          <cell r="AG75">
            <v>-3.0356645749050034E-3</v>
          </cell>
          <cell r="AH75">
            <v>-2206.2449999999999</v>
          </cell>
          <cell r="AI75">
            <v>-3.6794989926113497E-3</v>
          </cell>
          <cell r="AJ75">
            <v>-7514.1050000000005</v>
          </cell>
          <cell r="AK75">
            <v>-3.6985195083496874E-3</v>
          </cell>
        </row>
        <row r="76">
          <cell r="B76" t="str">
            <v>Supplies</v>
          </cell>
          <cell r="C76">
            <v>-70</v>
          </cell>
          <cell r="D76">
            <v>-71.224999999999994</v>
          </cell>
          <cell r="E76">
            <v>-5.2236974639783065E-4</v>
          </cell>
          <cell r="F76">
            <v>-72.293374999999997</v>
          </cell>
          <cell r="G76">
            <v>-5.1736842591152679E-4</v>
          </cell>
          <cell r="H76">
            <v>-91.541486093749981</v>
          </cell>
          <cell r="I76">
            <v>-5.3885586342215233E-4</v>
          </cell>
          <cell r="J76">
            <v>-235.05986109374999</v>
          </cell>
          <cell r="K76">
            <v>-5.2708275754396333E-4</v>
          </cell>
          <cell r="L76">
            <v>-74.111987141499995</v>
          </cell>
          <cell r="M76">
            <v>-6.4862991558760016E-4</v>
          </cell>
          <cell r="N76">
            <v>-74.964274993627242</v>
          </cell>
          <cell r="O76">
            <v>-5.8459671594561318E-4</v>
          </cell>
          <cell r="P76">
            <v>-94.782955195067458</v>
          </cell>
          <cell r="Q76">
            <v>-5.3377866736588927E-4</v>
          </cell>
          <cell r="R76">
            <v>-243.85921733019467</v>
          </cell>
          <cell r="S76">
            <v>-5.8053216380190285E-4</v>
          </cell>
          <cell r="T76">
            <v>-76.698367343848602</v>
          </cell>
          <cell r="U76">
            <v>-5.1614242781640668E-4</v>
          </cell>
          <cell r="V76">
            <v>-77.61874775197478</v>
          </cell>
          <cell r="W76">
            <v>-4.1713859883009478E-4</v>
          </cell>
          <cell r="X76">
            <v>-98.187715906248087</v>
          </cell>
          <cell r="Y76">
            <v>-4.2441465877459815E-4</v>
          </cell>
          <cell r="Z76">
            <v>-252.50483100207146</v>
          </cell>
          <cell r="AA76">
            <v>-4.4610425403957156E-4</v>
          </cell>
          <cell r="AB76">
            <v>-79.532049884060939</v>
          </cell>
          <cell r="AC76">
            <v>-4.6857875345628129E-4</v>
          </cell>
          <cell r="AD76">
            <v>-80.645498582437796</v>
          </cell>
          <cell r="AE76">
            <v>-4.2984332725960452E-4</v>
          </cell>
          <cell r="AF76">
            <v>-102.36937976308198</v>
          </cell>
          <cell r="AG76">
            <v>-4.225629062526398E-4</v>
          </cell>
          <cell r="AH76">
            <v>-262.54692822958071</v>
          </cell>
          <cell r="AI76">
            <v>-4.3786667298235075E-4</v>
          </cell>
          <cell r="AJ76">
            <v>-993.97083765559671</v>
          </cell>
          <cell r="AK76">
            <v>-4.8924263552344613E-4</v>
          </cell>
        </row>
        <row r="77">
          <cell r="B77" t="str">
            <v>Insurance</v>
          </cell>
          <cell r="C77">
            <v>-13</v>
          </cell>
          <cell r="D77">
            <v>-13.227499999999999</v>
          </cell>
          <cell r="E77">
            <v>-9.7011524331025683E-5</v>
          </cell>
          <cell r="F77">
            <v>-13.425912500000001</v>
          </cell>
          <cell r="G77">
            <v>-9.6082707669283544E-5</v>
          </cell>
          <cell r="H77">
            <v>-17.000561703124998</v>
          </cell>
          <cell r="I77">
            <v>-1.0007323177839974E-4</v>
          </cell>
          <cell r="J77">
            <v>-43.653974203125003</v>
          </cell>
          <cell r="K77">
            <v>-9.788679782959318E-5</v>
          </cell>
          <cell r="L77">
            <v>-13.763654754849998</v>
          </cell>
          <cell r="M77">
            <v>-1.2045984146626859E-4</v>
          </cell>
          <cell r="N77">
            <v>-13.921936784530773</v>
          </cell>
          <cell r="O77">
            <v>-1.0856796153275673E-4</v>
          </cell>
          <cell r="P77">
            <v>-42.602548821941099</v>
          </cell>
          <cell r="Q77">
            <v>-2.3992005408319842E-4</v>
          </cell>
          <cell r="R77">
            <v>-70.288140361321865</v>
          </cell>
          <cell r="S77">
            <v>-1.6732820953131806E-4</v>
          </cell>
          <cell r="T77">
            <v>-39.243982506714744</v>
          </cell>
          <cell r="U77">
            <v>-2.6409277158915797E-4</v>
          </cell>
          <cell r="V77">
            <v>-39.414910296795313</v>
          </cell>
          <cell r="W77">
            <v>-2.1182357266000552E-4</v>
          </cell>
          <cell r="X77">
            <v>-43.234861525446071</v>
          </cell>
          <cell r="Y77">
            <v>-1.8688192134960887E-4</v>
          </cell>
          <cell r="Z77">
            <v>-121.89375432895612</v>
          </cell>
          <cell r="AA77">
            <v>-2.153516118135406E-4</v>
          </cell>
          <cell r="AB77">
            <v>-39.770237835611319</v>
          </cell>
          <cell r="AC77">
            <v>-2.3431419782134064E-4</v>
          </cell>
          <cell r="AD77">
            <v>-39.977021165309878</v>
          </cell>
          <cell r="AE77">
            <v>-2.1307892063012883E-4</v>
          </cell>
          <cell r="AF77">
            <v>-44.011456241715223</v>
          </cell>
          <cell r="AG77">
            <v>-1.8167159848922934E-4</v>
          </cell>
          <cell r="AH77">
            <v>-123.75871524263641</v>
          </cell>
          <cell r="AI77">
            <v>-2.0640049861287189E-4</v>
          </cell>
          <cell r="AJ77">
            <v>-359.59458413603943</v>
          </cell>
          <cell r="AK77">
            <v>-1.7699614052825118E-4</v>
          </cell>
        </row>
        <row r="78">
          <cell r="B78" t="str">
            <v>Maintenance</v>
          </cell>
          <cell r="C78">
            <v>-75</v>
          </cell>
          <cell r="D78">
            <v>-76.3125</v>
          </cell>
          <cell r="E78">
            <v>-5.5968187114053278E-4</v>
          </cell>
          <cell r="F78">
            <v>-77.457187500000003</v>
          </cell>
          <cell r="G78">
            <v>-5.5432331347663583E-4</v>
          </cell>
          <cell r="H78">
            <v>-98.080163671874985</v>
          </cell>
          <cell r="I78">
            <v>-5.7734556795230611E-4</v>
          </cell>
          <cell r="J78">
            <v>-251.849851171875</v>
          </cell>
          <cell r="K78">
            <v>-5.647315259399607E-4</v>
          </cell>
          <cell r="L78">
            <v>-79.405700508749987</v>
          </cell>
          <cell r="M78">
            <v>-6.9496062384385722E-4</v>
          </cell>
          <cell r="N78">
            <v>-80.318866064600613</v>
          </cell>
          <cell r="O78">
            <v>-6.263536242274427E-4</v>
          </cell>
          <cell r="P78">
            <v>-101.55316628042942</v>
          </cell>
          <cell r="Q78">
            <v>-5.719057150348814E-4</v>
          </cell>
          <cell r="R78">
            <v>-261.27773285378004</v>
          </cell>
          <cell r="S78">
            <v>-6.2199874693061026E-4</v>
          </cell>
          <cell r="T78">
            <v>-82.176822154123499</v>
          </cell>
          <cell r="U78">
            <v>-5.5300974408900713E-4</v>
          </cell>
          <cell r="V78">
            <v>-83.162944019972969</v>
          </cell>
          <cell r="W78">
            <v>-4.4693421303224431E-4</v>
          </cell>
          <cell r="X78">
            <v>-105.2011241852658</v>
          </cell>
          <cell r="Y78">
            <v>-4.5472999154421226E-4</v>
          </cell>
          <cell r="Z78">
            <v>-270.54089035936227</v>
          </cell>
          <cell r="AA78">
            <v>-4.7796884361382664E-4</v>
          </cell>
          <cell r="AB78">
            <v>-85.212910590065292</v>
          </cell>
          <cell r="AC78">
            <v>-5.0204866441744419E-4</v>
          </cell>
          <cell r="AD78">
            <v>-86.405891338326214</v>
          </cell>
          <cell r="AE78">
            <v>-4.6054642206386204E-4</v>
          </cell>
          <cell r="AF78">
            <v>-109.68147831758783</v>
          </cell>
          <cell r="AG78">
            <v>-4.527459709849712E-4</v>
          </cell>
          <cell r="AH78">
            <v>-281.30028024597937</v>
          </cell>
          <cell r="AI78">
            <v>-4.6914286390966156E-4</v>
          </cell>
          <cell r="AJ78">
            <v>-1064.9687546309967</v>
          </cell>
          <cell r="AK78">
            <v>-5.2418853806083523E-4</v>
          </cell>
        </row>
        <row r="79">
          <cell r="B79" t="str">
            <v>Courier</v>
          </cell>
          <cell r="D79">
            <v>-45.278750000000002</v>
          </cell>
          <cell r="E79">
            <v>-3.3207791021004949E-4</v>
          </cell>
          <cell r="F79">
            <v>-45.957931250000001</v>
          </cell>
          <cell r="G79">
            <v>-3.2889849932947061E-4</v>
          </cell>
          <cell r="H79">
            <v>-46.555384356249988</v>
          </cell>
          <cell r="I79">
            <v>-2.7404669625469464E-4</v>
          </cell>
          <cell r="J79">
            <v>-137.79206560624999</v>
          </cell>
          <cell r="K79">
            <v>-3.0897585648812436E-4</v>
          </cell>
          <cell r="L79">
            <v>-47.114048968524997</v>
          </cell>
          <cell r="M79">
            <v>-4.1234330348068868E-4</v>
          </cell>
          <cell r="N79">
            <v>-47.655860531663038</v>
          </cell>
          <cell r="O79">
            <v>-3.7163648370828269E-4</v>
          </cell>
          <cell r="P79">
            <v>-48.203902927777165</v>
          </cell>
          <cell r="Q79">
            <v>-2.7146457940322371E-4</v>
          </cell>
          <cell r="R79">
            <v>-142.97381242796519</v>
          </cell>
          <cell r="S79">
            <v>-3.4036399199718431E-4</v>
          </cell>
          <cell r="T79">
            <v>-48.758247811446616</v>
          </cell>
          <cell r="U79">
            <v>-3.2811911482614429E-4</v>
          </cell>
          <cell r="V79">
            <v>-49.343346785183968</v>
          </cell>
          <cell r="W79">
            <v>-2.6518096639913168E-4</v>
          </cell>
          <cell r="X79">
            <v>-49.935466946606162</v>
          </cell>
          <cell r="Y79">
            <v>-2.1584516931965274E-4</v>
          </cell>
          <cell r="Z79">
            <v>-148.03706154323675</v>
          </cell>
          <cell r="AA79">
            <v>-2.615394036140798E-4</v>
          </cell>
          <cell r="AB79">
            <v>-50.559660283438738</v>
          </cell>
          <cell r="AC79">
            <v>-2.9788220755435024E-4</v>
          </cell>
          <cell r="AD79">
            <v>-51.267495527406879</v>
          </cell>
          <cell r="AE79">
            <v>-2.7325754375789142E-4</v>
          </cell>
          <cell r="AF79">
            <v>-52.062141708081697</v>
          </cell>
          <cell r="AG79">
            <v>-2.1490342089419969E-4</v>
          </cell>
          <cell r="AH79">
            <v>-153.88929751892732</v>
          </cell>
          <cell r="AI79">
            <v>-2.5665124009099683E-4</v>
          </cell>
          <cell r="AJ79">
            <v>-582.69223709637936</v>
          </cell>
          <cell r="AK79">
            <v>-2.8680709229707068E-4</v>
          </cell>
        </row>
        <row r="80">
          <cell r="B80" t="str">
            <v>Travel</v>
          </cell>
          <cell r="D80">
            <v>-200.44749999999999</v>
          </cell>
          <cell r="E80">
            <v>-1.4700977148624662E-3</v>
          </cell>
          <cell r="F80">
            <v>-193.1265875</v>
          </cell>
          <cell r="G80">
            <v>-1.3821127949350787E-3</v>
          </cell>
          <cell r="H80">
            <v>-253.177595825</v>
          </cell>
          <cell r="I80">
            <v>-1.4903213594075532E-3</v>
          </cell>
          <cell r="J80">
            <v>-646.75168332500004</v>
          </cell>
          <cell r="K80">
            <v>-1.4502333963227422E-3</v>
          </cell>
          <cell r="L80">
            <v>-182.10373983339997</v>
          </cell>
          <cell r="M80">
            <v>-1.5937763640152458E-3</v>
          </cell>
          <cell r="N80">
            <v>-205.61629712537763</v>
          </cell>
          <cell r="O80">
            <v>-1.6034652780222538E-3</v>
          </cell>
          <cell r="P80">
            <v>-224.22939114718815</v>
          </cell>
          <cell r="Q80">
            <v>-1.262767818797018E-3</v>
          </cell>
          <cell r="R80">
            <v>-611.94942810596581</v>
          </cell>
          <cell r="S80">
            <v>-1.4568090947108335E-3</v>
          </cell>
          <cell r="T80">
            <v>-210.37266471455618</v>
          </cell>
          <cell r="U80">
            <v>-1.4157049448678583E-3</v>
          </cell>
          <cell r="V80">
            <v>-185.17615535113981</v>
          </cell>
          <cell r="W80">
            <v>-9.9517351435179729E-4</v>
          </cell>
          <cell r="X80">
            <v>-182.90968791678213</v>
          </cell>
          <cell r="Y80">
            <v>-7.9062387863153706E-4</v>
          </cell>
          <cell r="Z80">
            <v>-578.45850798247818</v>
          </cell>
          <cell r="AA80">
            <v>-1.0219717388070487E-3</v>
          </cell>
          <cell r="AB80">
            <v>-151.67898085031621</v>
          </cell>
          <cell r="AC80">
            <v>-8.9364662266305068E-4</v>
          </cell>
          <cell r="AD80">
            <v>-221.19908182611508</v>
          </cell>
          <cell r="AE80">
            <v>-1.1789988404834867E-3</v>
          </cell>
          <cell r="AF80">
            <v>-184.84985145790799</v>
          </cell>
          <cell r="AG80">
            <v>-7.6302787643333801E-4</v>
          </cell>
          <cell r="AH80">
            <v>-557.72791413433924</v>
          </cell>
          <cell r="AI80">
            <v>-9.301592969994404E-4</v>
          </cell>
          <cell r="AJ80">
            <v>-2394.8875335477833</v>
          </cell>
          <cell r="AK80">
            <v>-1.1787881940869794E-3</v>
          </cell>
        </row>
        <row r="81">
          <cell r="B81" t="str">
            <v>Training</v>
          </cell>
          <cell r="D81">
            <v>-17.297499999999999</v>
          </cell>
          <cell r="E81">
            <v>-1.2686122412518743E-4</v>
          </cell>
          <cell r="F81">
            <v>-17.556962499999997</v>
          </cell>
          <cell r="G81">
            <v>-1.2564661772137078E-4</v>
          </cell>
          <cell r="H81">
            <v>-17.785203012499998</v>
          </cell>
          <cell r="I81">
            <v>-1.0469199632201819E-4</v>
          </cell>
          <cell r="J81">
            <v>-52.639665512499995</v>
          </cell>
          <cell r="K81">
            <v>-1.1803572045613741E-4</v>
          </cell>
          <cell r="L81">
            <v>-17.998625448649996</v>
          </cell>
          <cell r="M81">
            <v>-1.5752440807127429E-4</v>
          </cell>
          <cell r="N81">
            <v>-18.205609641309476</v>
          </cell>
          <cell r="O81">
            <v>-1.4197348815822035E-4</v>
          </cell>
          <cell r="P81">
            <v>-18.414974152184538</v>
          </cell>
          <cell r="Q81">
            <v>-1.037055696596585E-4</v>
          </cell>
          <cell r="R81">
            <v>-54.619209242144009</v>
          </cell>
          <cell r="S81">
            <v>-1.3002669357195808E-4</v>
          </cell>
          <cell r="T81">
            <v>-18.62674635493466</v>
          </cell>
          <cell r="U81">
            <v>-1.2534887532684162E-4</v>
          </cell>
          <cell r="V81">
            <v>-18.850267311193875</v>
          </cell>
          <cell r="W81">
            <v>-1.0130508828730873E-4</v>
          </cell>
          <cell r="X81">
            <v>-19.0764705189282</v>
          </cell>
          <cell r="Y81">
            <v>-8.24577051333505E-5</v>
          </cell>
          <cell r="Z81">
            <v>-56.553484185056739</v>
          </cell>
          <cell r="AA81">
            <v>-9.9913929470547339E-5</v>
          </cell>
          <cell r="AB81">
            <v>-19.314926400414802</v>
          </cell>
          <cell r="AC81">
            <v>-1.1379769726795404E-4</v>
          </cell>
          <cell r="AD81">
            <v>-19.585335370020605</v>
          </cell>
          <cell r="AE81">
            <v>-1.0439052233447538E-4</v>
          </cell>
          <cell r="AF81">
            <v>-19.88890806825593</v>
          </cell>
          <cell r="AG81">
            <v>-8.209793607194146E-5</v>
          </cell>
          <cell r="AH81">
            <v>-58.789169838691336</v>
          </cell>
          <cell r="AI81">
            <v>-9.8046541158358335E-5</v>
          </cell>
          <cell r="AJ81">
            <v>-222.60152877839209</v>
          </cell>
          <cell r="AK81">
            <v>-1.0956675436067867E-4</v>
          </cell>
        </row>
        <row r="82">
          <cell r="B82" t="str">
            <v>Telephone</v>
          </cell>
          <cell r="C82">
            <v>-47</v>
          </cell>
          <cell r="D82">
            <v>-47.822499999999998</v>
          </cell>
          <cell r="E82">
            <v>-3.5073397258140055E-4</v>
          </cell>
          <cell r="F82">
            <v>-48.539837500000004</v>
          </cell>
          <cell r="G82">
            <v>-3.4737594311202514E-4</v>
          </cell>
          <cell r="H82">
            <v>-61.463569234374987</v>
          </cell>
          <cell r="I82">
            <v>-3.6180322258344517E-4</v>
          </cell>
          <cell r="J82">
            <v>-157.825906734375</v>
          </cell>
          <cell r="K82">
            <v>-3.5389842292237535E-4</v>
          </cell>
          <cell r="L82">
            <v>-62.201132065187494</v>
          </cell>
          <cell r="M82">
            <v>-5.4438582201102152E-4</v>
          </cell>
          <cell r="N82">
            <v>-50.333156067149723</v>
          </cell>
          <cell r="O82">
            <v>-3.9251493784919745E-4</v>
          </cell>
          <cell r="P82">
            <v>-63.639984202402438</v>
          </cell>
          <cell r="Q82">
            <v>-3.5839424808852569E-4</v>
          </cell>
          <cell r="R82">
            <v>-176.17427233473967</v>
          </cell>
          <cell r="S82">
            <v>-4.1940113088375947E-4</v>
          </cell>
          <cell r="T82">
            <v>-51.497475216584057</v>
          </cell>
          <cell r="U82">
            <v>-3.4655277296244446E-4</v>
          </cell>
          <cell r="V82">
            <v>-52.115444919183062</v>
          </cell>
          <cell r="W82">
            <v>-2.8007877350020644E-4</v>
          </cell>
          <cell r="X82">
            <v>-65.926037822766574</v>
          </cell>
          <cell r="Y82">
            <v>-2.8496412803437305E-4</v>
          </cell>
          <cell r="Z82">
            <v>-169.5389579585337</v>
          </cell>
          <cell r="AA82">
            <v>-2.9952714199799806E-4</v>
          </cell>
          <cell r="AB82">
            <v>-53.400090636440915</v>
          </cell>
          <cell r="AC82">
            <v>-3.1461716303493169E-4</v>
          </cell>
          <cell r="AD82">
            <v>-54.147691905351088</v>
          </cell>
          <cell r="AE82">
            <v>-2.8860909116002018E-4</v>
          </cell>
          <cell r="AF82">
            <v>-68.73372641235504</v>
          </cell>
          <cell r="AG82">
            <v>-2.8372080848391529E-4</v>
          </cell>
          <cell r="AH82">
            <v>-176.28150895414706</v>
          </cell>
          <cell r="AI82">
            <v>-2.9399619471672124E-4</v>
          </cell>
          <cell r="AJ82">
            <v>-679.82064598179545</v>
          </cell>
          <cell r="AK82">
            <v>-3.3461469081714411E-4</v>
          </cell>
        </row>
        <row r="83">
          <cell r="B83" t="str">
            <v>Classified Advertising</v>
          </cell>
          <cell r="D83">
            <v>-10.175000000000001</v>
          </cell>
          <cell r="E83">
            <v>-7.4624249485404377E-5</v>
          </cell>
          <cell r="F83">
            <v>-10.327625000000001</v>
          </cell>
          <cell r="G83">
            <v>-7.3909775130218122E-5</v>
          </cell>
          <cell r="H83">
            <v>-10.461884124999997</v>
          </cell>
          <cell r="I83">
            <v>-6.1583527248245981E-5</v>
          </cell>
          <cell r="J83">
            <v>-30.964509124999999</v>
          </cell>
          <cell r="K83">
            <v>-6.9432776738904365E-5</v>
          </cell>
          <cell r="L83">
            <v>-10.587426734499999</v>
          </cell>
          <cell r="M83">
            <v>-9.2661416512514297E-5</v>
          </cell>
          <cell r="N83">
            <v>-10.70918214194675</v>
          </cell>
          <cell r="O83">
            <v>-8.3513816563659027E-5</v>
          </cell>
          <cell r="P83">
            <v>-10.832337736579138</v>
          </cell>
          <cell r="Q83">
            <v>-6.1003276270387344E-5</v>
          </cell>
          <cell r="R83">
            <v>-32.128946613025889</v>
          </cell>
          <cell r="S83">
            <v>-7.6486290336445924E-5</v>
          </cell>
          <cell r="T83">
            <v>-10.9569096205498</v>
          </cell>
          <cell r="U83">
            <v>-7.3734632545200947E-5</v>
          </cell>
          <cell r="V83">
            <v>-11.088392535996396</v>
          </cell>
          <cell r="W83">
            <v>-5.9591228404299251E-5</v>
          </cell>
          <cell r="X83">
            <v>-11.221453246428352</v>
          </cell>
          <cell r="Y83">
            <v>-4.8504532431382642E-5</v>
          </cell>
          <cell r="Z83">
            <v>-33.266755402974546</v>
          </cell>
          <cell r="AA83">
            <v>-5.8772899688557248E-5</v>
          </cell>
          <cell r="AB83">
            <v>-11.361721412008706</v>
          </cell>
          <cell r="AC83">
            <v>-6.6939821922325899E-5</v>
          </cell>
          <cell r="AD83">
            <v>-11.520785511776827</v>
          </cell>
          <cell r="AE83">
            <v>-6.1406189608514925E-5</v>
          </cell>
          <cell r="AF83">
            <v>-11.699357687209368</v>
          </cell>
          <cell r="AG83">
            <v>-4.8292903571730259E-5</v>
          </cell>
          <cell r="AH83">
            <v>-34.581864610994899</v>
          </cell>
          <cell r="AI83">
            <v>-5.7674435975504894E-5</v>
          </cell>
          <cell r="AJ83">
            <v>-130.9420757519953</v>
          </cell>
          <cell r="AK83">
            <v>-6.4451031976869784E-5</v>
          </cell>
        </row>
        <row r="84">
          <cell r="B84" t="str">
            <v>Professional Fees</v>
          </cell>
          <cell r="D84">
            <v>-188.74625</v>
          </cell>
          <cell r="E84">
            <v>-1.3842798279542511E-3</v>
          </cell>
          <cell r="F84">
            <v>-207.06888125</v>
          </cell>
          <cell r="G84">
            <v>-1.4818909913608732E-3</v>
          </cell>
          <cell r="H84">
            <v>-194.06795051874994</v>
          </cell>
          <cell r="I84">
            <v>-1.1423744304549629E-3</v>
          </cell>
          <cell r="J84">
            <v>-589.88308176875</v>
          </cell>
          <cell r="K84">
            <v>-1.3227149880906269E-3</v>
          </cell>
          <cell r="L84">
            <v>-196.396765924975</v>
          </cell>
          <cell r="M84">
            <v>-1.7188692763071404E-3</v>
          </cell>
          <cell r="N84">
            <v>-209.36451087505893</v>
          </cell>
          <cell r="O84">
            <v>-1.6326951138195339E-3</v>
          </cell>
          <cell r="P84">
            <v>-211.77220275012218</v>
          </cell>
          <cell r="Q84">
            <v>-1.1926140510860727E-3</v>
          </cell>
          <cell r="R84">
            <v>-617.53347955015602</v>
          </cell>
          <cell r="S84">
            <v>-1.470102508440147E-3</v>
          </cell>
          <cell r="T84">
            <v>-203.2506734611988</v>
          </cell>
          <cell r="U84">
            <v>-1.3677774337134776E-3</v>
          </cell>
          <cell r="V84">
            <v>-205.68968154273315</v>
          </cell>
          <cell r="W84">
            <v>-1.1054172868997509E-3</v>
          </cell>
          <cell r="X84">
            <v>-208.15795772124594</v>
          </cell>
          <cell r="Y84">
            <v>-8.9975907660214799E-4</v>
          </cell>
          <cell r="Z84">
            <v>-617.09831272517795</v>
          </cell>
          <cell r="AA84">
            <v>-1.0902372892227371E-3</v>
          </cell>
          <cell r="AB84">
            <v>-210.75993219276148</v>
          </cell>
          <cell r="AC84">
            <v>-1.2417336966591454E-3</v>
          </cell>
          <cell r="AD84">
            <v>-213.71057124346015</v>
          </cell>
          <cell r="AE84">
            <v>-1.1390848172379521E-3</v>
          </cell>
          <cell r="AF84">
            <v>-217.02308509773377</v>
          </cell>
          <cell r="AG84">
            <v>-8.9583336125559625E-4</v>
          </cell>
          <cell r="AH84">
            <v>-641.4935885339554</v>
          </cell>
          <cell r="AI84">
            <v>-1.069860787345616E-3</v>
          </cell>
          <cell r="AJ84">
            <v>-2466.0084625780391</v>
          </cell>
          <cell r="AK84">
            <v>-1.2137946444187695E-3</v>
          </cell>
        </row>
        <row r="85">
          <cell r="B85" t="str">
            <v xml:space="preserve">Other </v>
          </cell>
          <cell r="D85">
            <v>-119.80249999999999</v>
          </cell>
          <cell r="E85">
            <v>-8.7864094830222676E-4</v>
          </cell>
          <cell r="F85">
            <v>-80.433374999999998</v>
          </cell>
          <cell r="G85">
            <v>-5.756224358663785E-4</v>
          </cell>
          <cell r="H85">
            <v>-150.9485515625</v>
          </cell>
          <cell r="I85">
            <v>-8.8855354610730645E-4</v>
          </cell>
          <cell r="J85">
            <v>-351.18442656249999</v>
          </cell>
          <cell r="K85">
            <v>-7.8747283818581177E-4</v>
          </cell>
          <cell r="L85">
            <v>-150.25198714150002</v>
          </cell>
          <cell r="M85">
            <v>-1.3150090490811773E-3</v>
          </cell>
          <cell r="N85">
            <v>-83.104274993627243</v>
          </cell>
          <cell r="O85">
            <v>-6.4807518309815786E-4</v>
          </cell>
          <cell r="P85">
            <v>-104.95795519506747</v>
          </cell>
          <cell r="Q85">
            <v>-5.9108008753442362E-4</v>
          </cell>
          <cell r="R85">
            <v>-338.31421733019477</v>
          </cell>
          <cell r="S85">
            <v>-8.0539208967323546E-4</v>
          </cell>
          <cell r="T85">
            <v>-84.838367343848589</v>
          </cell>
          <cell r="U85">
            <v>-5.7092063898210371E-4</v>
          </cell>
          <cell r="V85">
            <v>-85.758747751974781</v>
          </cell>
          <cell r="W85">
            <v>-4.6088457892922081E-4</v>
          </cell>
          <cell r="X85">
            <v>-108.36271590624808</v>
          </cell>
          <cell r="Y85">
            <v>-4.6839591562708324E-4</v>
          </cell>
          <cell r="Z85">
            <v>-278.95983100207144</v>
          </cell>
          <cell r="AA85">
            <v>-4.9284271838412124E-4</v>
          </cell>
          <cell r="AB85">
            <v>-87.672049884060925</v>
          </cell>
          <cell r="AC85">
            <v>-5.1653716844362761E-4</v>
          </cell>
          <cell r="AD85">
            <v>-88.785498582437796</v>
          </cell>
          <cell r="AE85">
            <v>-4.7322981187928231E-4</v>
          </cell>
          <cell r="AF85">
            <v>-134.48067542659956</v>
          </cell>
          <cell r="AG85">
            <v>-5.5511272193499732E-4</v>
          </cell>
          <cell r="AH85">
            <v>-310.93822389309827</v>
          </cell>
          <cell r="AI85">
            <v>-5.1857199974572957E-4</v>
          </cell>
          <cell r="AJ85">
            <v>-1279.3966987878648</v>
          </cell>
          <cell r="AK85">
            <v>-6.2973217028310178E-4</v>
          </cell>
        </row>
        <row r="86">
          <cell r="B86" t="str">
            <v>Other Expenses</v>
          </cell>
          <cell r="D86">
            <v>-790.33500000000004</v>
          </cell>
          <cell r="E86">
            <v>-5.7963789893903757E-3</v>
          </cell>
          <cell r="F86">
            <v>-766.18767500000001</v>
          </cell>
          <cell r="G86">
            <v>-5.483231504512861E-3</v>
          </cell>
          <cell r="H86">
            <v>-941.0823501031249</v>
          </cell>
          <cell r="I86">
            <v>-5.5396494415310849E-3</v>
          </cell>
          <cell r="J86">
            <v>-2497.6050251031252</v>
          </cell>
          <cell r="K86">
            <v>-5.6004650805182394E-3</v>
          </cell>
          <cell r="L86">
            <v>-833.93506852183737</v>
          </cell>
          <cell r="M86">
            <v>-7.2986200203767875E-3</v>
          </cell>
          <cell r="N86">
            <v>-794.19396921889143</v>
          </cell>
          <cell r="O86">
            <v>-6.1933926029251176E-3</v>
          </cell>
          <cell r="P86">
            <v>-920.98941840875898</v>
          </cell>
          <cell r="Q86">
            <v>-5.1866340673232779E-3</v>
          </cell>
          <cell r="R86">
            <v>-2549.1184561494879</v>
          </cell>
          <cell r="S86">
            <v>-6.0684409198773952E-3</v>
          </cell>
          <cell r="T86">
            <v>-826.42025652780558</v>
          </cell>
          <cell r="U86">
            <v>-5.5614033567186428E-3</v>
          </cell>
          <cell r="V86">
            <v>-808.2186382661481</v>
          </cell>
          <cell r="W86">
            <v>-4.3435278212940603E-3</v>
          </cell>
          <cell r="X86">
            <v>-892.21349169596544</v>
          </cell>
          <cell r="Y86">
            <v>-3.8565769774479468E-3</v>
          </cell>
          <cell r="Z86">
            <v>-2526.8523864899189</v>
          </cell>
          <cell r="AA86">
            <v>-4.4642298306520282E-3</v>
          </cell>
          <cell r="AB86">
            <v>-789.26255996917928</v>
          </cell>
          <cell r="AC86">
            <v>-4.6500959932404516E-3</v>
          </cell>
          <cell r="AD86">
            <v>-867.24487105264222</v>
          </cell>
          <cell r="AE86">
            <v>-4.6224454864152182E-3</v>
          </cell>
          <cell r="AF86">
            <v>-944.80006018052836</v>
          </cell>
          <cell r="AG86">
            <v>-3.8999695043725586E-3</v>
          </cell>
          <cell r="AH86">
            <v>-2601.3074912023499</v>
          </cell>
          <cell r="AI86">
            <v>-4.3383705315372511E-3</v>
          </cell>
          <cell r="AJ86">
            <v>-10174.883358944884</v>
          </cell>
          <cell r="AK86">
            <v>-5.0081818923531475E-3</v>
          </cell>
        </row>
        <row r="87">
          <cell r="B87" t="str">
            <v>total others</v>
          </cell>
          <cell r="D87">
            <v>-1272.6666666666665</v>
          </cell>
          <cell r="F87">
            <v>-1249.8943416666666</v>
          </cell>
          <cell r="H87">
            <v>-1429.5390167697915</v>
          </cell>
          <cell r="J87">
            <v>-3952.1000251031251</v>
          </cell>
          <cell r="L87">
            <v>-1324.2250685218376</v>
          </cell>
          <cell r="N87">
            <v>-1284.9423025522246</v>
          </cell>
          <cell r="P87">
            <v>-1628.7377517420925</v>
          </cell>
          <cell r="R87">
            <v>-4237.9051228161543</v>
          </cell>
          <cell r="S87">
            <v>-1.0088772767626708E-2</v>
          </cell>
          <cell r="T87">
            <v>-1541.0019231944723</v>
          </cell>
          <cell r="V87">
            <v>-1522.8003049328149</v>
          </cell>
          <cell r="X87">
            <v>-1627.6284916959653</v>
          </cell>
          <cell r="Z87">
            <v>-4691.4307198232527</v>
          </cell>
          <cell r="AA87">
            <v>-8.2884243970283225E-3</v>
          </cell>
          <cell r="AB87">
            <v>-1524.6775599691791</v>
          </cell>
          <cell r="AD87">
            <v>-1602.6598710526428</v>
          </cell>
          <cell r="AF87">
            <v>-1680.2150601805283</v>
          </cell>
          <cell r="AH87">
            <v>-4807.5524912023493</v>
          </cell>
          <cell r="AI87">
            <v>-8.0178695241486016E-3</v>
          </cell>
          <cell r="AJ87">
            <v>-17688.98835894488</v>
          </cell>
        </row>
        <row r="88">
          <cell r="H88">
            <v>-1429.5390167697915</v>
          </cell>
          <cell r="J88">
            <v>-3952.1000251031251</v>
          </cell>
          <cell r="K88" t="str">
            <v xml:space="preserve"> </v>
          </cell>
          <cell r="L88">
            <v>-1324.2250685218376</v>
          </cell>
          <cell r="R88" t="str">
            <v xml:space="preserve"> </v>
          </cell>
          <cell r="S88" t="str">
            <v xml:space="preserve"> </v>
          </cell>
          <cell r="Z88" t="str">
            <v xml:space="preserve"> </v>
          </cell>
          <cell r="AA88" t="str">
            <v xml:space="preserve"> </v>
          </cell>
          <cell r="AH88" t="str">
            <v xml:space="preserve"> </v>
          </cell>
          <cell r="AI88" t="str">
            <v xml:space="preserve"> </v>
          </cell>
          <cell r="AJ88" t="str">
            <v xml:space="preserve"> </v>
          </cell>
          <cell r="AK88" t="str">
            <v xml:space="preserve"> </v>
          </cell>
        </row>
        <row r="89">
          <cell r="B89" t="str">
            <v>Total Support Center</v>
          </cell>
          <cell r="D89">
            <v>-3759.1743406666674</v>
          </cell>
          <cell r="E89">
            <v>-2.7570079985949868E-2</v>
          </cell>
          <cell r="F89">
            <v>-3788.402015666667</v>
          </cell>
          <cell r="G89">
            <v>-2.7111745544671537E-2</v>
          </cell>
          <cell r="H89">
            <v>-4035.6466907697927</v>
          </cell>
          <cell r="I89">
            <v>-2.3755697824201942E-2</v>
          </cell>
          <cell r="J89">
            <v>-11583.223047103127</v>
          </cell>
          <cell r="K89">
            <v>-2.5973456788859813E-2</v>
          </cell>
          <cell r="L89">
            <v>-3965.432742521838</v>
          </cell>
          <cell r="M89">
            <v>-3.4705563893994762E-2</v>
          </cell>
          <cell r="N89">
            <v>-3933.9499765522251</v>
          </cell>
          <cell r="O89">
            <v>-3.0678269578172521E-2</v>
          </cell>
          <cell r="P89">
            <v>-4355.1454257420928</v>
          </cell>
          <cell r="Q89">
            <v>-2.4526389969092673E-2</v>
          </cell>
          <cell r="R89">
            <v>-12254.528144816157</v>
          </cell>
          <cell r="S89">
            <v>-2.9173175482838584E-2</v>
          </cell>
          <cell r="T89">
            <v>-4284.9595971944727</v>
          </cell>
          <cell r="U89">
            <v>-2.8835678335577326E-2</v>
          </cell>
          <cell r="V89">
            <v>-4266.7579789328156</v>
          </cell>
          <cell r="W89">
            <v>-2.2930406588965866E-2</v>
          </cell>
          <cell r="X89">
            <v>-4371.5861656959651</v>
          </cell>
          <cell r="Y89">
            <v>-1.8896103587837335E-2</v>
          </cell>
          <cell r="Z89">
            <v>-12923.303741823252</v>
          </cell>
          <cell r="AA89">
            <v>-2.2831803861311353E-2</v>
          </cell>
          <cell r="AB89">
            <v>-4268.6352339691803</v>
          </cell>
          <cell r="AC89">
            <v>-2.5149506140086295E-2</v>
          </cell>
          <cell r="AD89">
            <v>-4346.6175450526425</v>
          </cell>
          <cell r="AE89">
            <v>-2.3167623497057487E-2</v>
          </cell>
          <cell r="AF89">
            <v>-4424.1727341805281</v>
          </cell>
          <cell r="AG89">
            <v>-1.8262211734071828E-2</v>
          </cell>
          <cell r="AH89">
            <v>-13039.42551320235</v>
          </cell>
          <cell r="AI89">
            <v>-2.1746702220314957E-2</v>
          </cell>
          <cell r="AJ89">
            <v>-49800.480446944894</v>
          </cell>
          <cell r="AK89">
            <v>-2.4512306982430086E-2</v>
          </cell>
        </row>
        <row r="90">
          <cell r="J90" t="str">
            <v xml:space="preserve"> </v>
          </cell>
          <cell r="K90" t="str">
            <v xml:space="preserve"> </v>
          </cell>
          <cell r="R90" t="str">
            <v xml:space="preserve"> </v>
          </cell>
          <cell r="S90" t="str">
            <v xml:space="preserve"> </v>
          </cell>
          <cell r="Z90" t="str">
            <v xml:space="preserve"> </v>
          </cell>
          <cell r="AA90" t="str">
            <v xml:space="preserve"> </v>
          </cell>
          <cell r="AH90" t="str">
            <v xml:space="preserve"> </v>
          </cell>
          <cell r="AI90" t="str">
            <v xml:space="preserve"> </v>
          </cell>
          <cell r="AJ90" t="str">
            <v xml:space="preserve"> </v>
          </cell>
        </row>
        <row r="91">
          <cell r="B91" t="str">
            <v>Profit B4 Financials</v>
          </cell>
          <cell r="D91">
            <v>7366.3793558316365</v>
          </cell>
          <cell r="E91">
            <v>5.4025604997907858E-2</v>
          </cell>
          <cell r="F91">
            <v>8514.5937768259246</v>
          </cell>
          <cell r="G91">
            <v>6.0934794918517915E-2</v>
          </cell>
          <cell r="H91">
            <v>13158.457453410241</v>
          </cell>
          <cell r="I91">
            <v>7.7456814990958925E-2</v>
          </cell>
          <cell r="J91">
            <v>29039.4305860678</v>
          </cell>
          <cell r="K91">
            <v>3.9575345477092704E-2</v>
          </cell>
          <cell r="L91">
            <v>787.14419877794535</v>
          </cell>
          <cell r="M91">
            <v>6.8891051893373153E-3</v>
          </cell>
          <cell r="N91">
            <v>3507.3938681332747</v>
          </cell>
          <cell r="O91">
            <v>2.7351841087141854E-2</v>
          </cell>
          <cell r="P91">
            <v>12825.422218285472</v>
          </cell>
          <cell r="Q91">
            <v>7.2227509323718062E-2</v>
          </cell>
          <cell r="R91">
            <v>6421.6362673667081</v>
          </cell>
          <cell r="S91">
            <v>1.5287371288473222E-2</v>
          </cell>
          <cell r="T91">
            <v>7516.647676058361</v>
          </cell>
          <cell r="U91">
            <v>5.058335548615131E-2</v>
          </cell>
          <cell r="V91">
            <v>15529.912996560386</v>
          </cell>
          <cell r="W91">
            <v>8.3460843352418837E-2</v>
          </cell>
          <cell r="X91">
            <v>23493.245409210747</v>
          </cell>
          <cell r="Y91">
            <v>0.10154913618093024</v>
          </cell>
          <cell r="Z91">
            <v>30771.273895349495</v>
          </cell>
          <cell r="AA91">
            <v>5.4364093282712737E-2</v>
          </cell>
          <cell r="AB91">
            <v>10897.565208238084</v>
          </cell>
          <cell r="AC91">
            <v>6.4205154128789924E-2</v>
          </cell>
          <cell r="AD91">
            <v>14783.334870117862</v>
          </cell>
          <cell r="AE91">
            <v>7.879569176534576E-2</v>
          </cell>
          <cell r="AF91">
            <v>23815.778163063191</v>
          </cell>
          <cell r="AG91">
            <v>9.8307369435498393E-2</v>
          </cell>
          <cell r="AH91">
            <v>32596.381475349157</v>
          </cell>
          <cell r="AI91">
            <v>5.4363115973666783E-2</v>
          </cell>
          <cell r="AJ91">
            <v>142195.87519451312</v>
          </cell>
          <cell r="AK91">
            <v>6.9990267425563538E-2</v>
          </cell>
        </row>
        <row r="92">
          <cell r="J92" t="str">
            <v xml:space="preserve"> </v>
          </cell>
          <cell r="K92" t="str">
            <v xml:space="preserve"> </v>
          </cell>
          <cell r="R92" t="str">
            <v xml:space="preserve"> </v>
          </cell>
          <cell r="S92" t="str">
            <v xml:space="preserve"> </v>
          </cell>
          <cell r="Z92" t="str">
            <v xml:space="preserve"> </v>
          </cell>
          <cell r="AA92" t="str">
            <v xml:space="preserve"> </v>
          </cell>
          <cell r="AH92" t="str">
            <v xml:space="preserve"> </v>
          </cell>
          <cell r="AI92" t="str">
            <v xml:space="preserve"> </v>
          </cell>
          <cell r="AJ92" t="str">
            <v xml:space="preserve"> </v>
          </cell>
        </row>
        <row r="93">
          <cell r="B93" t="str">
            <v>Exchange Gain/(Loss)</v>
          </cell>
          <cell r="D93">
            <v>-1197</v>
          </cell>
          <cell r="E93">
            <v>-8.7788920524844265E-3</v>
          </cell>
          <cell r="F93">
            <v>-1256</v>
          </cell>
          <cell r="G93">
            <v>-8.9885794230090601E-3</v>
          </cell>
          <cell r="H93">
            <v>-1594</v>
          </cell>
          <cell r="I93">
            <v>-9.3830271164185852E-3</v>
          </cell>
          <cell r="J93">
            <v>-4047</v>
          </cell>
          <cell r="K93">
            <v>-9.0747263690829118E-3</v>
          </cell>
          <cell r="L93">
            <v>-1291</v>
          </cell>
          <cell r="M93">
            <v>-1.1298863427110692E-2</v>
          </cell>
          <cell r="N93">
            <v>-1305</v>
          </cell>
          <cell r="O93">
            <v>-1.017683042187602E-2</v>
          </cell>
          <cell r="P93">
            <v>-1690</v>
          </cell>
          <cell r="Q93">
            <v>-9.5173857577221625E-3</v>
          </cell>
          <cell r="R93">
            <v>-4286</v>
          </cell>
          <cell r="S93">
            <v>-1.0203267611926642E-2</v>
          </cell>
          <cell r="T93">
            <v>-1412</v>
          </cell>
          <cell r="U93">
            <v>-9.502068079356803E-3</v>
          </cell>
          <cell r="V93">
            <v>-1471</v>
          </cell>
          <cell r="W93">
            <v>-7.9054467722130695E-3</v>
          </cell>
          <cell r="X93">
            <v>-1899</v>
          </cell>
          <cell r="Y93">
            <v>-8.2083937850485778E-3</v>
          </cell>
          <cell r="Z93">
            <v>-4782</v>
          </cell>
          <cell r="AA93">
            <v>-8.4484345679696343E-3</v>
          </cell>
          <cell r="AB93">
            <v>-1540</v>
          </cell>
          <cell r="AC93">
            <v>-9.0732136462547252E-3</v>
          </cell>
          <cell r="AD93">
            <v>-1600</v>
          </cell>
          <cell r="AE93">
            <v>-8.5280559448998039E-3</v>
          </cell>
          <cell r="AF93">
            <v>-2030</v>
          </cell>
          <cell r="AG93">
            <v>-8.3794851710356118E-3</v>
          </cell>
          <cell r="AH93">
            <v>-5170</v>
          </cell>
          <cell r="AI93">
            <v>-8.6223469251151506E-3</v>
          </cell>
          <cell r="AJ93">
            <v>-18285</v>
          </cell>
          <cell r="AK93">
            <v>-9.0000644401660654E-3</v>
          </cell>
        </row>
        <row r="94">
          <cell r="B94" t="str">
            <v>Interest Gain/(Loss)</v>
          </cell>
          <cell r="D94">
            <v>-1080</v>
          </cell>
          <cell r="E94">
            <v>-7.9208048593844456E-3</v>
          </cell>
          <cell r="F94">
            <v>-1925</v>
          </cell>
          <cell r="G94">
            <v>-1.3776286137971688E-2</v>
          </cell>
          <cell r="H94">
            <v>-1675</v>
          </cell>
          <cell r="I94">
            <v>-9.8598308782943105E-3</v>
          </cell>
          <cell r="J94">
            <v>-4680</v>
          </cell>
          <cell r="K94">
            <v>-1.0494123896048438E-2</v>
          </cell>
          <cell r="L94">
            <v>-1268</v>
          </cell>
          <cell r="M94">
            <v>-1.1097566867216387E-2</v>
          </cell>
          <cell r="N94">
            <v>-1268</v>
          </cell>
          <cell r="O94">
            <v>-9.8882919348189987E-3</v>
          </cell>
          <cell r="P94">
            <v>-1268</v>
          </cell>
          <cell r="Q94">
            <v>-7.1408551128944982E-3</v>
          </cell>
          <cell r="R94">
            <v>-3804</v>
          </cell>
          <cell r="S94">
            <v>-9.055816611238672E-3</v>
          </cell>
          <cell r="T94">
            <v>-1268</v>
          </cell>
          <cell r="U94">
            <v>-8.5330186435017188E-3</v>
          </cell>
          <cell r="V94">
            <v>-1268</v>
          </cell>
          <cell r="W94">
            <v>-6.8144843692496074E-3</v>
          </cell>
          <cell r="X94">
            <v>-1268</v>
          </cell>
          <cell r="Y94">
            <v>-5.4809074878576078E-3</v>
          </cell>
          <cell r="Z94">
            <v>-3804</v>
          </cell>
          <cell r="AA94">
            <v>-6.7205865948466101E-3</v>
          </cell>
          <cell r="AB94">
            <v>-1268</v>
          </cell>
          <cell r="AC94">
            <v>-7.4706720152279164E-3</v>
          </cell>
          <cell r="AD94">
            <v>-1268</v>
          </cell>
          <cell r="AE94">
            <v>-6.7584843363330946E-3</v>
          </cell>
          <cell r="AF94">
            <v>-354</v>
          </cell>
          <cell r="AG94">
            <v>-1.4612501234219737E-3</v>
          </cell>
          <cell r="AH94">
            <v>-2890</v>
          </cell>
          <cell r="AI94">
            <v>-4.8198418981784882E-3</v>
          </cell>
          <cell r="AJ94">
            <v>-15178</v>
          </cell>
          <cell r="AK94">
            <v>-7.470767190201834E-3</v>
          </cell>
        </row>
        <row r="95">
          <cell r="B95" t="str">
            <v>Royalty Payment</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row>
        <row r="96">
          <cell r="B96" t="str">
            <v>total misc.income</v>
          </cell>
          <cell r="D96">
            <v>-2277</v>
          </cell>
          <cell r="F96">
            <v>-3181</v>
          </cell>
          <cell r="H96">
            <v>-3269</v>
          </cell>
          <cell r="J96">
            <v>-8727</v>
          </cell>
          <cell r="K96">
            <v>-1.956885026513135E-2</v>
          </cell>
          <cell r="L96">
            <v>-2559</v>
          </cell>
          <cell r="N96">
            <v>-2573</v>
          </cell>
          <cell r="O96">
            <v>-2.0065122356695018E-2</v>
          </cell>
          <cell r="P96">
            <v>-2958</v>
          </cell>
          <cell r="Q96">
            <v>-1.665824087061666E-2</v>
          </cell>
          <cell r="R96">
            <v>-8090</v>
          </cell>
          <cell r="S96">
            <v>-1.9259084223165315E-2</v>
          </cell>
          <cell r="T96">
            <v>-2680</v>
          </cell>
          <cell r="U96">
            <v>-1.8035086722858522E-2</v>
          </cell>
          <cell r="V96">
            <v>-2739</v>
          </cell>
          <cell r="W96">
            <v>-1.4719931141462677E-2</v>
          </cell>
          <cell r="X96">
            <v>-3167</v>
          </cell>
          <cell r="Y96">
            <v>-1.3689301272906185E-2</v>
          </cell>
          <cell r="Z96">
            <v>-8586</v>
          </cell>
          <cell r="AA96">
            <v>-1.5169021162816244E-2</v>
          </cell>
          <cell r="AB96">
            <v>-2808</v>
          </cell>
          <cell r="AC96">
            <v>-1.6543885661482641E-2</v>
          </cell>
          <cell r="AD96">
            <v>-2868</v>
          </cell>
          <cell r="AE96">
            <v>-1.5286540281232899E-2</v>
          </cell>
          <cell r="AF96">
            <v>-2384</v>
          </cell>
          <cell r="AG96">
            <v>-9.8407352944575848E-3</v>
          </cell>
          <cell r="AH96">
            <v>-8060</v>
          </cell>
          <cell r="AI96">
            <v>-1.3442188823293639E-2</v>
          </cell>
          <cell r="AJ96">
            <v>-33463</v>
          </cell>
        </row>
        <row r="98">
          <cell r="B98" t="str">
            <v>Profit Before Taxes</v>
          </cell>
          <cell r="D98">
            <v>5089.3793558316365</v>
          </cell>
          <cell r="E98">
            <v>3.7325908086038986E-2</v>
          </cell>
          <cell r="F98">
            <v>5333.5937768259246</v>
          </cell>
          <cell r="G98">
            <v>3.8169929357537172E-2</v>
          </cell>
          <cell r="H98">
            <v>9889.4574534102412</v>
          </cell>
          <cell r="I98">
            <v>5.8213956996246034E-2</v>
          </cell>
          <cell r="J98">
            <v>20312.4305860678</v>
          </cell>
          <cell r="K98">
            <v>4.5547257094034031E-2</v>
          </cell>
          <cell r="L98">
            <v>-1771.8558012220547</v>
          </cell>
          <cell r="M98">
            <v>-1.5507325104989762E-2</v>
          </cell>
          <cell r="N98">
            <v>934.39386813327474</v>
          </cell>
          <cell r="O98">
            <v>7.286718730446836E-3</v>
          </cell>
          <cell r="P98">
            <v>9867.4222182854719</v>
          </cell>
          <cell r="Q98">
            <v>5.5569268453101409E-2</v>
          </cell>
          <cell r="R98">
            <v>-1668.3637326332919</v>
          </cell>
          <cell r="S98">
            <v>-3.9717129346920925E-3</v>
          </cell>
          <cell r="T98">
            <v>4836.647676058361</v>
          </cell>
          <cell r="U98">
            <v>3.2548268763292788E-2</v>
          </cell>
          <cell r="V98">
            <v>12790.912996560386</v>
          </cell>
          <cell r="W98">
            <v>6.8740912210956157E-2</v>
          </cell>
          <cell r="X98">
            <v>20326.245409210747</v>
          </cell>
          <cell r="Y98">
            <v>8.7859834908024056E-2</v>
          </cell>
          <cell r="Z98">
            <v>22185.273895349495</v>
          </cell>
          <cell r="AA98">
            <v>3.9195072119896493E-2</v>
          </cell>
          <cell r="AB98">
            <v>8089.5652082380839</v>
          </cell>
          <cell r="AC98">
            <v>4.766126846730729E-2</v>
          </cell>
          <cell r="AD98">
            <v>11915.334870117862</v>
          </cell>
          <cell r="AE98">
            <v>6.3509151484112861E-2</v>
          </cell>
          <cell r="AF98">
            <v>21431.778163063191</v>
          </cell>
          <cell r="AG98">
            <v>8.8466634141040806E-2</v>
          </cell>
          <cell r="AH98">
            <v>24536.381475349157</v>
          </cell>
          <cell r="AI98">
            <v>4.092092715037314E-2</v>
          </cell>
          <cell r="AJ98">
            <v>108732.87519451312</v>
          </cell>
          <cell r="AK98">
            <v>5.3519435795195643E-2</v>
          </cell>
        </row>
        <row r="99">
          <cell r="J99" t="str">
            <v xml:space="preserve"> </v>
          </cell>
          <cell r="K99" t="str">
            <v xml:space="preserve"> </v>
          </cell>
          <cell r="R99" t="str">
            <v xml:space="preserve"> </v>
          </cell>
          <cell r="S99" t="str">
            <v xml:space="preserve"> </v>
          </cell>
          <cell r="Z99" t="str">
            <v xml:space="preserve"> </v>
          </cell>
          <cell r="AA99" t="str">
            <v xml:space="preserve"> </v>
          </cell>
          <cell r="AH99" t="str">
            <v xml:space="preserve"> </v>
          </cell>
          <cell r="AI99" t="str">
            <v xml:space="preserve"> </v>
          </cell>
          <cell r="AJ99" t="str">
            <v xml:space="preserve"> </v>
          </cell>
        </row>
        <row r="100">
          <cell r="B100" t="str">
            <v>Taxes (34%)</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row>
        <row r="101">
          <cell r="B101" t="str">
            <v>Profit Sharing (10%)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J101">
            <v>0</v>
          </cell>
          <cell r="AK101">
            <v>0</v>
          </cell>
        </row>
        <row r="102">
          <cell r="AH102" t="str">
            <v xml:space="preserve"> </v>
          </cell>
          <cell r="AI102" t="str">
            <v xml:space="preserve"> </v>
          </cell>
          <cell r="AJ102" t="str">
            <v xml:space="preserve"> </v>
          </cell>
        </row>
        <row r="103">
          <cell r="B103" t="str">
            <v>Net Profit</v>
          </cell>
          <cell r="D103">
            <v>5089.3793558316365</v>
          </cell>
          <cell r="E103">
            <v>3.7325908086038986E-2</v>
          </cell>
          <cell r="F103">
            <v>5333.5937768259246</v>
          </cell>
          <cell r="G103">
            <v>3.8169929357537172E-2</v>
          </cell>
          <cell r="H103">
            <v>9889.4574534102412</v>
          </cell>
          <cell r="I103">
            <v>5.8213956996246034E-2</v>
          </cell>
          <cell r="J103">
            <v>20312.4305860678</v>
          </cell>
          <cell r="K103">
            <v>4.5547257094034031E-2</v>
          </cell>
          <cell r="L103">
            <v>-1771.8558012220547</v>
          </cell>
          <cell r="M103">
            <v>-1.5507325104989762E-2</v>
          </cell>
          <cell r="N103">
            <v>934.39386813327474</v>
          </cell>
          <cell r="O103">
            <v>7.286718730446836E-3</v>
          </cell>
          <cell r="P103">
            <v>9867.4222182854719</v>
          </cell>
          <cell r="Q103">
            <v>5.5569268453101409E-2</v>
          </cell>
          <cell r="R103">
            <v>-1668.3637326332919</v>
          </cell>
          <cell r="S103">
            <v>-3.9717129346920925E-3</v>
          </cell>
          <cell r="T103">
            <v>4836.647676058361</v>
          </cell>
          <cell r="U103">
            <v>3.2548268763292788E-2</v>
          </cell>
          <cell r="V103">
            <v>12790.912996560386</v>
          </cell>
          <cell r="W103">
            <v>6.8740912210956157E-2</v>
          </cell>
          <cell r="X103">
            <v>20326.245409210747</v>
          </cell>
          <cell r="Y103">
            <v>8.7859834908024056E-2</v>
          </cell>
          <cell r="Z103">
            <v>22185.273895349495</v>
          </cell>
          <cell r="AA103">
            <v>3.9195072119896493E-2</v>
          </cell>
          <cell r="AB103">
            <v>8089.5652082380839</v>
          </cell>
          <cell r="AC103">
            <v>4.766126846730729E-2</v>
          </cell>
          <cell r="AD103">
            <v>11915.334870117862</v>
          </cell>
          <cell r="AE103">
            <v>6.3509151484112861E-2</v>
          </cell>
          <cell r="AF103">
            <v>21431.778163063191</v>
          </cell>
          <cell r="AG103">
            <v>8.8466634141040806E-2</v>
          </cell>
          <cell r="AH103">
            <v>24536.381475349157</v>
          </cell>
          <cell r="AI103">
            <v>4.092092715037314E-2</v>
          </cell>
          <cell r="AJ103">
            <v>108732.87519451312</v>
          </cell>
          <cell r="AK103">
            <v>5.3519435795195643E-2</v>
          </cell>
        </row>
        <row r="108">
          <cell r="B108" t="str">
            <v>CONSOLIDATED</v>
          </cell>
        </row>
        <row r="109">
          <cell r="B109" t="str">
            <v>PROFIT &amp; LOSS 1999 BUDGET</v>
          </cell>
        </row>
        <row r="110">
          <cell r="B110" t="str">
            <v>(THOUSAND OF $ PESOS)</v>
          </cell>
        </row>
        <row r="111">
          <cell r="D111" t="str">
            <v>/----------------------------- ACTUAL -----------------------------/</v>
          </cell>
        </row>
        <row r="112">
          <cell r="B112">
            <v>36271.720961921295</v>
          </cell>
          <cell r="D112" t="str">
            <v xml:space="preserve"> </v>
          </cell>
        </row>
        <row r="113">
          <cell r="D113" t="str">
            <v>January</v>
          </cell>
          <cell r="E113" t="str">
            <v>%</v>
          </cell>
          <cell r="F113" t="str">
            <v>February</v>
          </cell>
          <cell r="G113" t="str">
            <v>%</v>
          </cell>
          <cell r="H113" t="str">
            <v>March</v>
          </cell>
          <cell r="I113" t="str">
            <v>%</v>
          </cell>
          <cell r="J113" t="str">
            <v>Quarter 1</v>
          </cell>
          <cell r="K113" t="str">
            <v>%</v>
          </cell>
          <cell r="L113" t="str">
            <v>April</v>
          </cell>
          <cell r="M113" t="str">
            <v>%</v>
          </cell>
          <cell r="N113" t="str">
            <v>May</v>
          </cell>
          <cell r="O113" t="str">
            <v>%</v>
          </cell>
          <cell r="P113" t="str">
            <v>June</v>
          </cell>
          <cell r="Q113" t="str">
            <v>%</v>
          </cell>
          <cell r="R113" t="str">
            <v>Quarter 2</v>
          </cell>
          <cell r="S113" t="str">
            <v>%</v>
          </cell>
          <cell r="T113" t="str">
            <v>July</v>
          </cell>
          <cell r="U113" t="str">
            <v>%</v>
          </cell>
          <cell r="V113" t="str">
            <v>August</v>
          </cell>
          <cell r="W113" t="str">
            <v>%</v>
          </cell>
          <cell r="X113" t="str">
            <v>September</v>
          </cell>
          <cell r="Y113" t="str">
            <v>%</v>
          </cell>
          <cell r="Z113" t="str">
            <v>Quarter 3</v>
          </cell>
          <cell r="AA113" t="str">
            <v>%</v>
          </cell>
          <cell r="AB113" t="str">
            <v>October</v>
          </cell>
          <cell r="AC113" t="str">
            <v>%</v>
          </cell>
          <cell r="AD113" t="str">
            <v>November</v>
          </cell>
          <cell r="AE113" t="str">
            <v>%</v>
          </cell>
          <cell r="AF113" t="str">
            <v>December</v>
          </cell>
          <cell r="AG113" t="str">
            <v>%</v>
          </cell>
          <cell r="AH113" t="str">
            <v>Quarter 4</v>
          </cell>
          <cell r="AI113" t="str">
            <v>%</v>
          </cell>
          <cell r="AJ113" t="str">
            <v>Total</v>
          </cell>
          <cell r="AK113" t="str">
            <v>%</v>
          </cell>
        </row>
        <row r="114">
          <cell r="B114" t="str">
            <v>Stores</v>
          </cell>
          <cell r="D114">
            <v>36</v>
          </cell>
          <cell r="F114">
            <v>36</v>
          </cell>
          <cell r="H114">
            <v>36</v>
          </cell>
          <cell r="J114">
            <v>36</v>
          </cell>
          <cell r="L114">
            <v>37</v>
          </cell>
          <cell r="N114">
            <v>38</v>
          </cell>
          <cell r="P114">
            <v>39</v>
          </cell>
          <cell r="R114">
            <v>39</v>
          </cell>
          <cell r="T114">
            <v>40</v>
          </cell>
          <cell r="V114">
            <v>40</v>
          </cell>
          <cell r="X114">
            <v>42</v>
          </cell>
          <cell r="Z114">
            <v>42</v>
          </cell>
          <cell r="AB114">
            <v>43</v>
          </cell>
          <cell r="AD114">
            <v>44</v>
          </cell>
          <cell r="AF114">
            <v>44</v>
          </cell>
          <cell r="AH114">
            <v>44</v>
          </cell>
          <cell r="AJ114">
            <v>44</v>
          </cell>
        </row>
        <row r="115">
          <cell r="B115" t="str">
            <v>Revenues</v>
          </cell>
          <cell r="D115">
            <v>136349.78</v>
          </cell>
          <cell r="E115" t="str">
            <v xml:space="preserve"> </v>
          </cell>
          <cell r="F115">
            <v>139732.87</v>
          </cell>
          <cell r="G115" t="str">
            <v xml:space="preserve"> </v>
          </cell>
          <cell r="H115">
            <v>160811</v>
          </cell>
          <cell r="I115" t="str">
            <v xml:space="preserve"> </v>
          </cell>
          <cell r="J115">
            <v>436893.65</v>
          </cell>
          <cell r="K115" t="str">
            <v xml:space="preserve"> </v>
          </cell>
          <cell r="L115">
            <v>114259.28</v>
          </cell>
          <cell r="M115" t="str">
            <v xml:space="preserve"> </v>
          </cell>
          <cell r="N115">
            <v>128232.46</v>
          </cell>
          <cell r="O115" t="str">
            <v xml:space="preserve"> </v>
          </cell>
          <cell r="P115">
            <v>177569.77</v>
          </cell>
          <cell r="Q115" t="str">
            <v xml:space="preserve"> </v>
          </cell>
          <cell r="R115">
            <v>420061.51</v>
          </cell>
          <cell r="S115" t="str">
            <v xml:space="preserve"> </v>
          </cell>
          <cell r="T115">
            <v>148599.23000000001</v>
          </cell>
          <cell r="U115" t="str">
            <v xml:space="preserve"> </v>
          </cell>
          <cell r="V115">
            <v>186074.23999999999</v>
          </cell>
          <cell r="W115" t="str">
            <v xml:space="preserve"> </v>
          </cell>
          <cell r="X115">
            <v>231348.55</v>
          </cell>
          <cell r="Y115" t="str">
            <v xml:space="preserve"> </v>
          </cell>
          <cell r="Z115">
            <v>566022.02</v>
          </cell>
          <cell r="AA115" t="str">
            <v xml:space="preserve"> </v>
          </cell>
          <cell r="AB115">
            <v>169730.38</v>
          </cell>
          <cell r="AC115" t="str">
            <v xml:space="preserve"> </v>
          </cell>
          <cell r="AD115">
            <v>187616.03</v>
          </cell>
          <cell r="AE115" t="str">
            <v xml:space="preserve"> </v>
          </cell>
          <cell r="AF115">
            <v>242258.32</v>
          </cell>
          <cell r="AG115" t="str">
            <v xml:space="preserve"> </v>
          </cell>
          <cell r="AH115">
            <v>599604.73</v>
          </cell>
          <cell r="AI115" t="str">
            <v xml:space="preserve"> </v>
          </cell>
          <cell r="AJ115">
            <v>2022581.9100000001</v>
          </cell>
          <cell r="AK115" t="str">
            <v xml:space="preserve"> </v>
          </cell>
        </row>
        <row r="117">
          <cell r="B117" t="str">
            <v>Gross Profit:</v>
          </cell>
          <cell r="L117" t="str">
            <v xml:space="preserve"> </v>
          </cell>
        </row>
        <row r="118">
          <cell r="B118" t="str">
            <v xml:space="preserve">  Store/Telemarketing</v>
          </cell>
          <cell r="D118">
            <v>33610</v>
          </cell>
          <cell r="E118">
            <v>0.24649838085547332</v>
          </cell>
          <cell r="F118">
            <v>34933</v>
          </cell>
          <cell r="G118">
            <v>0.24999844345857922</v>
          </cell>
          <cell r="H118">
            <v>33943.199999999997</v>
          </cell>
          <cell r="I118">
            <v>0.19980549938395187</v>
          </cell>
          <cell r="J118">
            <v>102486.2</v>
          </cell>
          <cell r="K118">
            <v>0.24468279391888395</v>
          </cell>
          <cell r="L118">
            <v>28565</v>
          </cell>
          <cell r="M118">
            <v>0.25000157536438178</v>
          </cell>
          <cell r="N118">
            <v>32058</v>
          </cell>
          <cell r="O118">
            <v>0.24999910319118887</v>
          </cell>
          <cell r="P118">
            <v>45103</v>
          </cell>
          <cell r="Q118">
            <v>0.25400156794706669</v>
          </cell>
          <cell r="R118">
            <v>103879.22618305004</v>
          </cell>
          <cell r="S118">
            <v>0.24729527393035849</v>
          </cell>
          <cell r="T118">
            <v>37744</v>
          </cell>
          <cell r="U118">
            <v>0.25399862435357168</v>
          </cell>
          <cell r="V118">
            <v>47449</v>
          </cell>
          <cell r="W118">
            <v>0.25500036974489321</v>
          </cell>
          <cell r="X118">
            <v>58994</v>
          </cell>
          <cell r="Y118">
            <v>0.25500051761724896</v>
          </cell>
          <cell r="Z118">
            <v>141861.79152840003</v>
          </cell>
          <cell r="AA118">
            <v>0.25062945701017081</v>
          </cell>
          <cell r="AB118">
            <v>43281</v>
          </cell>
          <cell r="AC118">
            <v>0.25499854533996802</v>
          </cell>
          <cell r="AD118">
            <v>47842</v>
          </cell>
          <cell r="AE118">
            <v>0.25499953282243526</v>
          </cell>
          <cell r="AF118">
            <v>60565</v>
          </cell>
          <cell r="AG118">
            <v>0.25000173368658712</v>
          </cell>
          <cell r="AH118">
            <v>148175.97407700002</v>
          </cell>
          <cell r="AI118">
            <v>0.247122757148697</v>
          </cell>
          <cell r="AJ118">
            <v>504087.2</v>
          </cell>
          <cell r="AK118">
            <v>0.24811688725528463</v>
          </cell>
        </row>
        <row r="119">
          <cell r="B119" t="str">
            <v xml:space="preserve">  Business Services</v>
          </cell>
          <cell r="D119">
            <v>1364</v>
          </cell>
          <cell r="E119">
            <v>1.0003683174259613E-2</v>
          </cell>
          <cell r="F119">
            <v>1397</v>
          </cell>
          <cell r="G119">
            <v>9.9976476544137403E-3</v>
          </cell>
          <cell r="H119">
            <v>1388.78</v>
          </cell>
          <cell r="I119">
            <v>8.1750065236761617E-3</v>
          </cell>
          <cell r="J119">
            <v>4149.78</v>
          </cell>
          <cell r="K119">
            <v>7.8632066284474254E-3</v>
          </cell>
          <cell r="L119">
            <v>1143</v>
          </cell>
          <cell r="M119">
            <v>1.0003563824312564E-2</v>
          </cell>
          <cell r="N119">
            <v>1282</v>
          </cell>
          <cell r="O119">
            <v>9.9974686596513863E-3</v>
          </cell>
          <cell r="P119">
            <v>1776</v>
          </cell>
          <cell r="Q119">
            <v>1.0001702429416899E-2</v>
          </cell>
          <cell r="R119">
            <v>3080.33167</v>
          </cell>
          <cell r="S119">
            <v>7.3330490813119237E-3</v>
          </cell>
          <cell r="T119">
            <v>1486</v>
          </cell>
          <cell r="U119">
            <v>1.0000051817226777E-2</v>
          </cell>
          <cell r="V119">
            <v>1861</v>
          </cell>
          <cell r="W119">
            <v>1.0001384393669968E-2</v>
          </cell>
          <cell r="X119">
            <v>2313</v>
          </cell>
          <cell r="Y119">
            <v>9.9979014348695952E-3</v>
          </cell>
          <cell r="Z119">
            <v>3282.059722</v>
          </cell>
          <cell r="AA119">
            <v>5.7984665013562546E-3</v>
          </cell>
          <cell r="AB119">
            <v>1697</v>
          </cell>
          <cell r="AC119">
            <v>9.9982101023988745E-3</v>
          </cell>
          <cell r="AD119">
            <v>1876</v>
          </cell>
          <cell r="AE119">
            <v>9.9991455953950207E-3</v>
          </cell>
          <cell r="AF119">
            <v>2423</v>
          </cell>
          <cell r="AG119">
            <v>1.0001720477546447E-2</v>
          </cell>
          <cell r="AH119">
            <v>4574.9250120000006</v>
          </cell>
          <cell r="AI119">
            <v>7.6299014719246805E-3</v>
          </cell>
          <cell r="AJ119">
            <v>20006.78</v>
          </cell>
          <cell r="AK119">
            <v>9.8475422061922672E-3</v>
          </cell>
        </row>
        <row r="120">
          <cell r="B120" t="str">
            <v xml:space="preserve">  Freight</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row>
        <row r="121">
          <cell r="B121" t="str">
            <v xml:space="preserve">  Rebates &amp; Allow.</v>
          </cell>
          <cell r="D121">
            <v>4091</v>
          </cell>
          <cell r="E121">
            <v>3.0003715444205336E-2</v>
          </cell>
          <cell r="F121">
            <v>4192</v>
          </cell>
          <cell r="G121">
            <v>3.0000099475520684E-2</v>
          </cell>
          <cell r="H121">
            <v>2242.84</v>
          </cell>
          <cell r="I121">
            <v>1.3202401843029022E-2</v>
          </cell>
          <cell r="J121">
            <v>10525.84</v>
          </cell>
          <cell r="K121">
            <v>1.2553757824860515E-2</v>
          </cell>
          <cell r="L121">
            <v>3428</v>
          </cell>
          <cell r="M121">
            <v>3.0001939448594458E-2</v>
          </cell>
          <cell r="N121">
            <v>3847</v>
          </cell>
          <cell r="O121">
            <v>3.0000204316442184E-2</v>
          </cell>
          <cell r="P121">
            <v>5327</v>
          </cell>
          <cell r="Q121">
            <v>2.9999475699044945E-2</v>
          </cell>
          <cell r="R121">
            <v>5277.5796341199984</v>
          </cell>
          <cell r="S121">
            <v>1.25638257933225E-2</v>
          </cell>
          <cell r="T121">
            <v>4458</v>
          </cell>
          <cell r="U121">
            <v>3.0000155451680333E-2</v>
          </cell>
          <cell r="V121">
            <v>5582</v>
          </cell>
          <cell r="W121">
            <v>2.9998778981980528E-2</v>
          </cell>
          <cell r="X121">
            <v>6940</v>
          </cell>
          <cell r="Y121">
            <v>2.9998026786854728E-2</v>
          </cell>
          <cell r="Z121">
            <v>7106.629783119999</v>
          </cell>
          <cell r="AA121">
            <v>1.2555394546523118E-2</v>
          </cell>
          <cell r="AB121">
            <v>5092</v>
          </cell>
          <cell r="AC121">
            <v>3.0000522004369517E-2</v>
          </cell>
          <cell r="AD121">
            <v>5628</v>
          </cell>
          <cell r="AE121">
            <v>2.999743678618506E-2</v>
          </cell>
          <cell r="AF121">
            <v>7268</v>
          </cell>
          <cell r="AG121">
            <v>3.0001033607431934E-2</v>
          </cell>
          <cell r="AH121">
            <v>7517.0008449300021</v>
          </cell>
          <cell r="AI121">
            <v>1.2536593640497137E-2</v>
          </cell>
          <cell r="AJ121">
            <v>58095.839999999997</v>
          </cell>
          <cell r="AK121">
            <v>2.8595367990460883E-2</v>
          </cell>
        </row>
        <row r="122">
          <cell r="B122" t="str">
            <v xml:space="preserve">  Shrinkage</v>
          </cell>
          <cell r="D122">
            <v>-1772.547139999999</v>
          </cell>
          <cell r="E122">
            <v>-1.2999999999999992E-2</v>
          </cell>
          <cell r="F122">
            <v>-1816.5273099999995</v>
          </cell>
          <cell r="G122">
            <v>-1.2999999999999996E-2</v>
          </cell>
          <cell r="H122">
            <v>-1727</v>
          </cell>
          <cell r="I122">
            <v>-1.0165927120486133E-2</v>
          </cell>
          <cell r="J122">
            <v>-5316.0744499999983</v>
          </cell>
          <cell r="K122">
            <v>-1.2999999999999996E-2</v>
          </cell>
          <cell r="L122">
            <v>-1485</v>
          </cell>
          <cell r="M122">
            <v>-1.2996756149697425E-2</v>
          </cell>
          <cell r="N122">
            <v>-1667</v>
          </cell>
          <cell r="O122">
            <v>-1.2999828592542012E-2</v>
          </cell>
          <cell r="P122">
            <v>-2308</v>
          </cell>
          <cell r="Q122">
            <v>-1.2997707886877367E-2</v>
          </cell>
          <cell r="R122">
            <v>-5460.7996300000013</v>
          </cell>
          <cell r="S122">
            <v>-1.3000000000000001E-2</v>
          </cell>
          <cell r="T122">
            <v>-1932</v>
          </cell>
          <cell r="U122">
            <v>-1.3001413264389054E-2</v>
          </cell>
          <cell r="V122">
            <v>-2419</v>
          </cell>
          <cell r="W122">
            <v>-1.3000187452062145E-2</v>
          </cell>
          <cell r="X122">
            <v>-3008</v>
          </cell>
          <cell r="Y122">
            <v>-1.3002026595801013E-2</v>
          </cell>
          <cell r="Z122">
            <v>-7358.2862599999999</v>
          </cell>
          <cell r="AA122">
            <v>-1.2999999999999999E-2</v>
          </cell>
          <cell r="AB122">
            <v>-2206</v>
          </cell>
          <cell r="AC122">
            <v>-1.2997083963401249E-2</v>
          </cell>
          <cell r="AD122">
            <v>-2439</v>
          </cell>
          <cell r="AE122">
            <v>-1.2999955281006639E-2</v>
          </cell>
          <cell r="AF122">
            <v>-3149</v>
          </cell>
          <cell r="AG122">
            <v>-1.2998521578123715E-2</v>
          </cell>
          <cell r="AH122">
            <v>-7794.8614900000011</v>
          </cell>
          <cell r="AI122">
            <v>-1.3000000000000003E-2</v>
          </cell>
          <cell r="AJ122">
            <v>-25929.07445</v>
          </cell>
          <cell r="AK122">
            <v>-1.2762556244127069E-2</v>
          </cell>
        </row>
        <row r="123">
          <cell r="B123" t="str">
            <v xml:space="preserve">  Other</v>
          </cell>
          <cell r="D123">
            <v>-1227</v>
          </cell>
          <cell r="E123">
            <v>-8.9989144096895499E-3</v>
          </cell>
          <cell r="F123">
            <v>-1258</v>
          </cell>
          <cell r="G123">
            <v>-9.0028924475679915E-3</v>
          </cell>
          <cell r="H123">
            <v>-1721.61</v>
          </cell>
          <cell r="I123">
            <v>-1.0134199067689711E-2</v>
          </cell>
          <cell r="J123">
            <v>-4206.6099999999997</v>
          </cell>
          <cell r="K123">
            <v>-1.208944949036902E-2</v>
          </cell>
          <cell r="L123">
            <v>-1028</v>
          </cell>
          <cell r="M123">
            <v>-8.9970810248410464E-3</v>
          </cell>
          <cell r="N123">
            <v>-1154</v>
          </cell>
          <cell r="O123">
            <v>-8.9992814611838529E-3</v>
          </cell>
          <cell r="P123">
            <v>-1598</v>
          </cell>
          <cell r="Q123">
            <v>-8.9992795507929085E-3</v>
          </cell>
          <cell r="R123">
            <v>-5080.2702899999995</v>
          </cell>
          <cell r="S123">
            <v>-1.2094110431588933E-2</v>
          </cell>
          <cell r="T123">
            <v>-1337</v>
          </cell>
          <cell r="U123">
            <v>-8.9973548315156141E-3</v>
          </cell>
          <cell r="V123">
            <v>-1675</v>
          </cell>
          <cell r="W123">
            <v>-9.0017833742059086E-3</v>
          </cell>
          <cell r="X123">
            <v>-2082</v>
          </cell>
          <cell r="Y123">
            <v>-8.9994080360564187E-3</v>
          </cell>
          <cell r="Z123">
            <v>-6844.9725299999991</v>
          </cell>
          <cell r="AA123">
            <v>-1.209312056446143E-2</v>
          </cell>
          <cell r="AB123">
            <v>-1528</v>
          </cell>
          <cell r="AC123">
            <v>-9.0025132801800131E-3</v>
          </cell>
          <cell r="AD123">
            <v>-1689</v>
          </cell>
          <cell r="AE123">
            <v>-9.0024290568348556E-3</v>
          </cell>
          <cell r="AF123">
            <v>-2180</v>
          </cell>
          <cell r="AG123">
            <v>-8.9986589521466182E-3</v>
          </cell>
          <cell r="AH123">
            <v>-7243.4635500000004</v>
          </cell>
          <cell r="AI123">
            <v>-1.2080397614608544E-2</v>
          </cell>
          <cell r="AJ123">
            <v>-18477.61</v>
          </cell>
          <cell r="AK123">
            <v>-9.0948690566178235E-3</v>
          </cell>
        </row>
        <row r="124">
          <cell r="B124" t="str">
            <v xml:space="preserve">  Noms &amp; Labels</v>
          </cell>
          <cell r="D124">
            <v>-954</v>
          </cell>
          <cell r="E124">
            <v>-6.9967109591229266E-3</v>
          </cell>
          <cell r="F124">
            <v>-978</v>
          </cell>
          <cell r="G124">
            <v>-6.9990690093175642E-3</v>
          </cell>
          <cell r="H124">
            <v>0</v>
          </cell>
          <cell r="I124">
            <v>0</v>
          </cell>
          <cell r="J124">
            <v>-1932</v>
          </cell>
          <cell r="K124">
            <v>-2.0219170001802389E-3</v>
          </cell>
          <cell r="L124">
            <v>-800</v>
          </cell>
          <cell r="M124">
            <v>-7.0016194745844713E-3</v>
          </cell>
          <cell r="N124">
            <v>-898</v>
          </cell>
          <cell r="O124">
            <v>-7.0029070642487869E-3</v>
          </cell>
          <cell r="P124">
            <v>-1243</v>
          </cell>
          <cell r="Q124">
            <v>-7.000065382750679E-3</v>
          </cell>
          <cell r="R124">
            <v>-847.93248999999992</v>
          </cell>
          <cell r="S124">
            <v>-2.0185912534571421E-3</v>
          </cell>
          <cell r="T124">
            <v>-1040</v>
          </cell>
          <cell r="U124">
            <v>-6.9986903700645009E-3</v>
          </cell>
          <cell r="V124">
            <v>-1303</v>
          </cell>
          <cell r="W124">
            <v>-7.0025813352777907E-3</v>
          </cell>
          <cell r="X124">
            <v>-1619</v>
          </cell>
          <cell r="Y124">
            <v>-6.9980987561841217E-3</v>
          </cell>
          <cell r="Z124">
            <v>-1142.4430600000001</v>
          </cell>
          <cell r="AA124">
            <v>-2.0183721120955681E-3</v>
          </cell>
          <cell r="AB124">
            <v>-1188</v>
          </cell>
          <cell r="AC124">
            <v>-6.9993362413965018E-3</v>
          </cell>
          <cell r="AD124">
            <v>-1313</v>
          </cell>
          <cell r="AE124">
            <v>-6.9983359097834019E-3</v>
          </cell>
          <cell r="AF124">
            <v>-1696</v>
          </cell>
          <cell r="AG124">
            <v>-7.0007915517617718E-3</v>
          </cell>
          <cell r="AH124">
            <v>-1207.5784149999997</v>
          </cell>
          <cell r="AI124">
            <v>-2.0139574532709236E-3</v>
          </cell>
          <cell r="AJ124">
            <v>-13032</v>
          </cell>
          <cell r="AK124">
            <v>-6.4144839914817694E-3</v>
          </cell>
        </row>
        <row r="125">
          <cell r="B125" t="str">
            <v xml:space="preserve">  Other</v>
          </cell>
          <cell r="D125">
            <v>-2181</v>
          </cell>
          <cell r="E125">
            <v>-1.5995625368812477E-2</v>
          </cell>
          <cell r="F125">
            <v>-2236</v>
          </cell>
          <cell r="G125">
            <v>-1.6001961456885556E-2</v>
          </cell>
          <cell r="H125">
            <v>-1721.61</v>
          </cell>
          <cell r="I125">
            <v>-1.0134199067689711E-2</v>
          </cell>
          <cell r="J125">
            <v>-6138.61</v>
          </cell>
          <cell r="K125">
            <v>-1.4111366490549259E-2</v>
          </cell>
          <cell r="L125">
            <v>-1828</v>
          </cell>
          <cell r="M125">
            <v>-1.5998700499425516E-2</v>
          </cell>
          <cell r="N125">
            <v>-2052</v>
          </cell>
          <cell r="O125">
            <v>-1.6002188525432639E-2</v>
          </cell>
          <cell r="P125">
            <v>-2841</v>
          </cell>
          <cell r="Q125">
            <v>-1.5999344933543588E-2</v>
          </cell>
          <cell r="R125">
            <v>-5928.2027799999996</v>
          </cell>
          <cell r="S125">
            <v>-1.4112701685046075E-2</v>
          </cell>
          <cell r="T125">
            <v>-2377</v>
          </cell>
          <cell r="U125">
            <v>-1.5996045201580114E-2</v>
          </cell>
          <cell r="V125">
            <v>-2978</v>
          </cell>
          <cell r="W125">
            <v>-1.6004364709483701E-2</v>
          </cell>
          <cell r="X125">
            <v>-3701</v>
          </cell>
          <cell r="Y125">
            <v>-1.5997506792240539E-2</v>
          </cell>
          <cell r="Z125">
            <v>-7987.4155899999987</v>
          </cell>
          <cell r="AA125">
            <v>-1.4111492676556998E-2</v>
          </cell>
          <cell r="AB125">
            <v>-2716</v>
          </cell>
          <cell r="AC125">
            <v>-1.6001849521576513E-2</v>
          </cell>
          <cell r="AD125">
            <v>-3002</v>
          </cell>
          <cell r="AE125">
            <v>-1.6000764966618258E-2</v>
          </cell>
          <cell r="AF125">
            <v>-3876</v>
          </cell>
          <cell r="AG125">
            <v>-1.5999450503908389E-2</v>
          </cell>
          <cell r="AJ125">
            <v>-31509.61</v>
          </cell>
          <cell r="AK125">
            <v>-1.5509353048099592E-2</v>
          </cell>
        </row>
        <row r="126">
          <cell r="AF126" t="str">
            <v xml:space="preserve"> </v>
          </cell>
        </row>
        <row r="127">
          <cell r="B127" t="str">
            <v>Total Gross Profit</v>
          </cell>
          <cell r="D127">
            <v>35111.452859999998</v>
          </cell>
          <cell r="E127">
            <v>0.25751015410512579</v>
          </cell>
          <cell r="F127">
            <v>36469.472690000002</v>
          </cell>
          <cell r="G127">
            <v>0.26099422913162812</v>
          </cell>
          <cell r="H127">
            <v>34126.209999999992</v>
          </cell>
          <cell r="I127">
            <v>0.20088278156248118</v>
          </cell>
          <cell r="J127">
            <v>105707.13554999999</v>
          </cell>
          <cell r="K127">
            <v>0.23703072161497571</v>
          </cell>
          <cell r="L127">
            <v>29823</v>
          </cell>
          <cell r="M127">
            <v>0.26101162198816585</v>
          </cell>
          <cell r="N127">
            <v>33468</v>
          </cell>
          <cell r="O127">
            <v>0.2609947590493078</v>
          </cell>
          <cell r="P127">
            <v>47057</v>
          </cell>
          <cell r="Q127">
            <v>0.26500569325510759</v>
          </cell>
          <cell r="R127">
            <v>100848.13507717002</v>
          </cell>
          <cell r="S127">
            <v>0.24007944711994683</v>
          </cell>
          <cell r="T127">
            <v>39379</v>
          </cell>
          <cell r="U127">
            <v>0.26500137315650962</v>
          </cell>
          <cell r="V127">
            <v>49495</v>
          </cell>
          <cell r="W127">
            <v>0.2659959809589979</v>
          </cell>
          <cell r="X127">
            <v>61538</v>
          </cell>
          <cell r="Y127">
            <v>0.26599691245093171</v>
          </cell>
          <cell r="Z127">
            <v>136904.77918352006</v>
          </cell>
          <cell r="AA127">
            <v>0.24187182538149321</v>
          </cell>
          <cell r="AB127">
            <v>45148</v>
          </cell>
          <cell r="AC127">
            <v>0.26599834396175864</v>
          </cell>
          <cell r="AD127">
            <v>49905</v>
          </cell>
          <cell r="AE127">
            <v>0.26599539495639046</v>
          </cell>
          <cell r="AF127">
            <v>63231</v>
          </cell>
          <cell r="AG127">
            <v>0.26100651568953337</v>
          </cell>
          <cell r="AH127">
            <v>144021.99647893</v>
          </cell>
          <cell r="AI127">
            <v>0.2401948971932393</v>
          </cell>
          <cell r="AJ127">
            <v>524751.13555000001</v>
          </cell>
          <cell r="AK127">
            <v>0.2582878881597111</v>
          </cell>
        </row>
        <row r="128">
          <cell r="B128" t="str">
            <v>STORE EXPENSES</v>
          </cell>
        </row>
        <row r="129">
          <cell r="B129" t="str">
            <v>DETAILED 1999 BUDGET</v>
          </cell>
        </row>
        <row r="130">
          <cell r="B130" t="str">
            <v>(THOUSAND OF $ PESOS)</v>
          </cell>
        </row>
        <row r="132">
          <cell r="D132" t="str">
            <v>January</v>
          </cell>
          <cell r="E132" t="str">
            <v>%</v>
          </cell>
          <cell r="F132" t="str">
            <v>February</v>
          </cell>
          <cell r="G132" t="str">
            <v>%</v>
          </cell>
          <cell r="H132" t="str">
            <v>March</v>
          </cell>
          <cell r="I132" t="str">
            <v>%</v>
          </cell>
          <cell r="J132" t="str">
            <v>Quarter 1</v>
          </cell>
          <cell r="K132" t="str">
            <v>%</v>
          </cell>
          <cell r="L132" t="str">
            <v>April</v>
          </cell>
          <cell r="M132" t="str">
            <v>%</v>
          </cell>
          <cell r="N132" t="str">
            <v>May</v>
          </cell>
          <cell r="O132" t="str">
            <v>%</v>
          </cell>
          <cell r="P132" t="str">
            <v>June</v>
          </cell>
          <cell r="Q132" t="str">
            <v>%</v>
          </cell>
          <cell r="R132" t="str">
            <v>Quarter 2</v>
          </cell>
          <cell r="S132" t="str">
            <v>%</v>
          </cell>
          <cell r="T132" t="str">
            <v>July</v>
          </cell>
          <cell r="U132" t="str">
            <v>%</v>
          </cell>
          <cell r="V132" t="str">
            <v>August</v>
          </cell>
          <cell r="W132" t="str">
            <v>%</v>
          </cell>
          <cell r="X132" t="str">
            <v>September</v>
          </cell>
          <cell r="Y132" t="str">
            <v>%</v>
          </cell>
          <cell r="Z132" t="str">
            <v>Quarter 3</v>
          </cell>
          <cell r="AA132" t="str">
            <v>%</v>
          </cell>
          <cell r="AB132" t="str">
            <v>October</v>
          </cell>
          <cell r="AC132" t="str">
            <v>%</v>
          </cell>
          <cell r="AD132" t="str">
            <v>November</v>
          </cell>
          <cell r="AE132" t="str">
            <v>%</v>
          </cell>
          <cell r="AF132" t="str">
            <v>December</v>
          </cell>
          <cell r="AG132" t="str">
            <v>%</v>
          </cell>
          <cell r="AH132" t="str">
            <v>Quarter 4</v>
          </cell>
          <cell r="AI132" t="str">
            <v>%</v>
          </cell>
          <cell r="AJ132" t="str">
            <v>Total</v>
          </cell>
          <cell r="AK132" t="str">
            <v>%</v>
          </cell>
        </row>
        <row r="133">
          <cell r="B133" t="str">
            <v>Store Expenses:</v>
          </cell>
        </row>
        <row r="134">
          <cell r="B134" t="str">
            <v>Payroll &amp; Benefits</v>
          </cell>
          <cell r="D134">
            <v>-7582.7902722635981</v>
          </cell>
          <cell r="E134">
            <v>-5.5612779663183898E-2</v>
          </cell>
          <cell r="F134">
            <v>-7684.8323810093116</v>
          </cell>
          <cell r="G134">
            <v>-5.4996597300329637E-2</v>
          </cell>
          <cell r="H134">
            <v>-7900</v>
          </cell>
          <cell r="I134">
            <v>-4.6503082948373166E-2</v>
          </cell>
          <cell r="J134">
            <v>-23167.622653272909</v>
          </cell>
          <cell r="K134">
            <v>-5.2786935768404736E-2</v>
          </cell>
          <cell r="L134">
            <v>-8088.6338095807396</v>
          </cell>
          <cell r="M134">
            <v>-7.079192000492858E-2</v>
          </cell>
          <cell r="N134">
            <v>-8283.8823810093108</v>
          </cell>
          <cell r="O134">
            <v>-6.4600510518236232E-2</v>
          </cell>
          <cell r="P134">
            <v>-8950.9519081483577</v>
          </cell>
          <cell r="Q134">
            <v>-5.0408084147140347E-2</v>
          </cell>
          <cell r="R134">
            <v>-25323.468098738409</v>
          </cell>
          <cell r="S134">
            <v>-6.0285142760969468E-2</v>
          </cell>
          <cell r="T134">
            <v>-8557.7857143426445</v>
          </cell>
          <cell r="U134">
            <v>-5.7589704296197537E-2</v>
          </cell>
          <cell r="V134">
            <v>-8961.9688810093121</v>
          </cell>
          <cell r="W134">
            <v>-4.8163404461624086E-2</v>
          </cell>
          <cell r="X134">
            <v>-9698.2936462435973</v>
          </cell>
          <cell r="Y134">
            <v>-4.1920702101844141E-2</v>
          </cell>
          <cell r="Z134">
            <v>-27218.048241595556</v>
          </cell>
          <cell r="AA134">
            <v>-4.808655366728587E-2</v>
          </cell>
          <cell r="AB134">
            <v>-9348.1745952950296</v>
          </cell>
          <cell r="AC134">
            <v>-5.507661383480688E-2</v>
          </cell>
          <cell r="AD134">
            <v>-9355.2607857712192</v>
          </cell>
          <cell r="AE134">
            <v>-4.9863867100115151E-2</v>
          </cell>
          <cell r="AF134">
            <v>-10033.390670053122</v>
          </cell>
          <cell r="AG134">
            <v>-4.1416082923604547E-2</v>
          </cell>
          <cell r="AH134">
            <v>-28736.826051119373</v>
          </cell>
          <cell r="AI134">
            <v>-4.7926283121748181E-2</v>
          </cell>
          <cell r="AJ134">
            <v>-104445.96504472624</v>
          </cell>
          <cell r="AK134">
            <v>-5.1409374674206643E-2</v>
          </cell>
        </row>
        <row r="135">
          <cell r="B135" t="str">
            <v>Property</v>
          </cell>
          <cell r="D135">
            <v>-6054.469009904763</v>
          </cell>
          <cell r="E135">
            <v>-4.4403951439487201E-2</v>
          </cell>
          <cell r="F135">
            <v>-6093.9002109447629</v>
          </cell>
          <cell r="G135">
            <v>-4.36110716894655E-2</v>
          </cell>
          <cell r="H135">
            <v>-5742</v>
          </cell>
          <cell r="I135">
            <v>-3.3800088897412491E-2</v>
          </cell>
          <cell r="J135">
            <v>-17890.369220849527</v>
          </cell>
          <cell r="K135">
            <v>-4.1957744183960456E-2</v>
          </cell>
          <cell r="L135">
            <v>-6340.6908300831064</v>
          </cell>
          <cell r="M135">
            <v>-5.5493880497786301E-2</v>
          </cell>
          <cell r="N135">
            <v>-6544.1148651165422</v>
          </cell>
          <cell r="O135">
            <v>-5.1033216278596999E-2</v>
          </cell>
          <cell r="P135">
            <v>-7210.8608012267732</v>
          </cell>
          <cell r="Q135">
            <v>-4.0608605852374385E-2</v>
          </cell>
          <cell r="R135">
            <v>-20095.66649642642</v>
          </cell>
          <cell r="S135">
            <v>-4.783981873613323E-2</v>
          </cell>
          <cell r="T135">
            <v>-7028.9737308551748</v>
          </cell>
          <cell r="U135">
            <v>-4.73015488092043E-2</v>
          </cell>
          <cell r="V135">
            <v>-6920.855754163028</v>
          </cell>
          <cell r="W135">
            <v>-3.7194056276478822E-2</v>
          </cell>
          <cell r="X135">
            <v>-7768.7241610006495</v>
          </cell>
          <cell r="Y135">
            <v>-3.3580172259565264E-2</v>
          </cell>
          <cell r="Z135">
            <v>-21718.553646018852</v>
          </cell>
          <cell r="AA135">
            <v>-3.8370510119056588E-2</v>
          </cell>
          <cell r="AB135">
            <v>-7489.7532567155831</v>
          </cell>
          <cell r="AC135">
            <v>-4.412735808825493E-2</v>
          </cell>
          <cell r="AD135">
            <v>-7731.6093163717669</v>
          </cell>
          <cell r="AE135">
            <v>-4.1209747996329343E-2</v>
          </cell>
          <cell r="AF135">
            <v>-8341.2993485230054</v>
          </cell>
          <cell r="AG135">
            <v>-3.4431425713358402E-2</v>
          </cell>
          <cell r="AH135">
            <v>-23562.661921610357</v>
          </cell>
          <cell r="AI135">
            <v>-3.9296991405672131E-2</v>
          </cell>
          <cell r="AJ135">
            <v>-83267.251284905171</v>
          </cell>
          <cell r="AK135">
            <v>-4.0984994657897025E-2</v>
          </cell>
        </row>
        <row r="136">
          <cell r="B136" t="str">
            <v>Advertising</v>
          </cell>
          <cell r="D136">
            <v>-2000</v>
          </cell>
          <cell r="E136">
            <v>-1.4668157147008231E-2</v>
          </cell>
          <cell r="F136">
            <v>-2000</v>
          </cell>
          <cell r="G136">
            <v>-1.4313024558931626E-2</v>
          </cell>
          <cell r="H136">
            <v>-1855.92</v>
          </cell>
          <cell r="I136">
            <v>-1.0924810342474016E-2</v>
          </cell>
          <cell r="J136">
            <v>-5855.92</v>
          </cell>
          <cell r="K136">
            <v>-1.7612532739760576E-2</v>
          </cell>
          <cell r="L136">
            <v>-1750</v>
          </cell>
          <cell r="M136">
            <v>-1.5316042600653531E-2</v>
          </cell>
          <cell r="N136">
            <v>-2000</v>
          </cell>
          <cell r="O136">
            <v>-1.5596674976055203E-2</v>
          </cell>
          <cell r="P136">
            <v>-2500</v>
          </cell>
          <cell r="Q136">
            <v>-1.4078973014381897E-2</v>
          </cell>
          <cell r="R136">
            <v>-7448.459095000002</v>
          </cell>
          <cell r="S136">
            <v>-1.7731829548010721E-2</v>
          </cell>
          <cell r="T136">
            <v>-2250</v>
          </cell>
          <cell r="U136">
            <v>-1.5141397435235699E-2</v>
          </cell>
          <cell r="V136">
            <v>-2500</v>
          </cell>
          <cell r="W136">
            <v>-1.3435497573441655E-2</v>
          </cell>
          <cell r="X136">
            <v>-3000</v>
          </cell>
          <cell r="Y136">
            <v>-1.2967446737833456E-2</v>
          </cell>
          <cell r="Z136">
            <v>-10011.311370000003</v>
          </cell>
          <cell r="AA136">
            <v>-1.7687141164578726E-2</v>
          </cell>
          <cell r="AB136">
            <v>-2300</v>
          </cell>
          <cell r="AC136">
            <v>-1.355090349765316E-2</v>
          </cell>
          <cell r="AD136">
            <v>-2300</v>
          </cell>
          <cell r="AE136">
            <v>-1.2259080420793468E-2</v>
          </cell>
          <cell r="AF136">
            <v>-3250</v>
          </cell>
          <cell r="AG136">
            <v>-1.3415431924071792E-2</v>
          </cell>
          <cell r="AH136">
            <v>-10488.293244999997</v>
          </cell>
          <cell r="AI136">
            <v>-1.7492012187762425E-2</v>
          </cell>
          <cell r="AJ136">
            <v>-27705.919999999998</v>
          </cell>
          <cell r="AK136">
            <v>-1.3637137838342125E-2</v>
          </cell>
        </row>
        <row r="137">
          <cell r="B137" t="str">
            <v>Other Expenses:</v>
          </cell>
          <cell r="D137" t="str">
            <v xml:space="preserve"> </v>
          </cell>
        </row>
        <row r="138">
          <cell r="B138" t="str">
            <v>Depreciation</v>
          </cell>
          <cell r="D138">
            <v>-2022.4038333333335</v>
          </cell>
          <cell r="E138">
            <v>-1.4832468621022591E-2</v>
          </cell>
          <cell r="F138">
            <v>-2049.6288333333337</v>
          </cell>
          <cell r="G138">
            <v>-1.466819391409719E-2</v>
          </cell>
          <cell r="H138">
            <v>-2008.52</v>
          </cell>
          <cell r="I138">
            <v>-1.1823085083983097E-2</v>
          </cell>
          <cell r="J138">
            <v>-6080.5526666666665</v>
          </cell>
          <cell r="K138">
            <v>-1.3911632012313983E-2</v>
          </cell>
          <cell r="L138">
            <v>-2150.1208968253973</v>
          </cell>
          <cell r="M138">
            <v>-1.8817910429904657E-2</v>
          </cell>
          <cell r="N138">
            <v>-2205.3986746031751</v>
          </cell>
          <cell r="O138">
            <v>-1.7198443160204319E-2</v>
          </cell>
          <cell r="P138">
            <v>-2338.8877619047616</v>
          </cell>
          <cell r="Q138">
            <v>-1.3171655073410084E-2</v>
          </cell>
          <cell r="R138">
            <v>-6694.4073333333345</v>
          </cell>
          <cell r="S138">
            <v>-1.593673110714984E-2</v>
          </cell>
          <cell r="T138">
            <v>-2316.0772460317462</v>
          </cell>
          <cell r="U138">
            <v>-1.5586064921276822E-2</v>
          </cell>
          <cell r="V138">
            <v>-2389.3068095238086</v>
          </cell>
          <cell r="W138">
            <v>-1.28406103366259E-2</v>
          </cell>
          <cell r="X138">
            <v>-2601.682801587302</v>
          </cell>
          <cell r="Y138">
            <v>-1.1245727719440218E-2</v>
          </cell>
          <cell r="Z138">
            <v>-7307.066857142856</v>
          </cell>
          <cell r="AA138">
            <v>-1.2909509875857579E-2</v>
          </cell>
          <cell r="AB138">
            <v>-2509.5726825396823</v>
          </cell>
          <cell r="AC138">
            <v>-1.4785642278887741E-2</v>
          </cell>
          <cell r="AD138">
            <v>-2527.7393492063488</v>
          </cell>
          <cell r="AE138">
            <v>-1.3472939115097726E-2</v>
          </cell>
          <cell r="AF138">
            <v>-2675.4576031746033</v>
          </cell>
          <cell r="AG138">
            <v>-1.1043821335732057E-2</v>
          </cell>
          <cell r="AH138">
            <v>-7712.7696349206344</v>
          </cell>
          <cell r="AI138">
            <v>-1.2863090047539542E-2</v>
          </cell>
          <cell r="AJ138">
            <v>-27794.796492063495</v>
          </cell>
          <cell r="AK138">
            <v>-1.3680883758811766E-2</v>
          </cell>
        </row>
        <row r="139">
          <cell r="B139" t="str">
            <v>Delivery</v>
          </cell>
          <cell r="D139">
            <v>-106.80510299999997</v>
          </cell>
          <cell r="E139">
            <v>-7.8331701745319997E-4</v>
          </cell>
          <cell r="F139">
            <v>-109.80776000000002</v>
          </cell>
          <cell r="G139">
            <v>-7.8584058282063496E-4</v>
          </cell>
          <cell r="H139">
            <v>-19</v>
          </cell>
          <cell r="I139">
            <v>-1.1184285772393546E-4</v>
          </cell>
          <cell r="J139">
            <v>-235.612863</v>
          </cell>
          <cell r="K139">
            <v>-7.9304420317825755E-4</v>
          </cell>
          <cell r="L139">
            <v>-90.303892999999988</v>
          </cell>
          <cell r="M139">
            <v>-7.9034186982448996E-4</v>
          </cell>
          <cell r="N139">
            <v>-101.20111100000001</v>
          </cell>
          <cell r="O139">
            <v>-7.8920041774134227E-4</v>
          </cell>
          <cell r="P139">
            <v>-138.45829000000003</v>
          </cell>
          <cell r="Q139">
            <v>-7.797402114109853E-4</v>
          </cell>
          <cell r="R139">
            <v>-329.96329400000002</v>
          </cell>
          <cell r="S139">
            <v>-7.8551185039543367E-4</v>
          </cell>
          <cell r="T139">
            <v>-115.09589999999999</v>
          </cell>
          <cell r="U139">
            <v>-7.7453900669606436E-4</v>
          </cell>
          <cell r="V139">
            <v>-142.72687200000001</v>
          </cell>
          <cell r="W139">
            <v>-7.6704261696836703E-4</v>
          </cell>
          <cell r="X139">
            <v>-176.64490400000008</v>
          </cell>
          <cell r="Y139">
            <v>-7.6354446137656803E-4</v>
          </cell>
          <cell r="Z139">
            <v>-434.46767600000004</v>
          </cell>
          <cell r="AA139">
            <v>-7.6758087256039971E-4</v>
          </cell>
          <cell r="AB139">
            <v>-127.86298700000003</v>
          </cell>
          <cell r="AC139">
            <v>-7.5332999902551342E-4</v>
          </cell>
          <cell r="AD139">
            <v>-141.58751900000001</v>
          </cell>
          <cell r="AE139">
            <v>-7.5466642695722747E-4</v>
          </cell>
          <cell r="AF139">
            <v>-179.88250199999999</v>
          </cell>
          <cell r="AG139">
            <v>-7.4252352612698728E-4</v>
          </cell>
          <cell r="AH139">
            <v>-449.33300800000001</v>
          </cell>
          <cell r="AI139">
            <v>-7.4938202705639102E-4</v>
          </cell>
          <cell r="AJ139">
            <v>-1449.376841</v>
          </cell>
          <cell r="AK139">
            <v>-7.1339813875221899E-4</v>
          </cell>
        </row>
        <row r="140">
          <cell r="B140" t="str">
            <v>Bankcard Expense</v>
          </cell>
          <cell r="D140">
            <v>-2416.5326000000009</v>
          </cell>
          <cell r="E140">
            <v>-1.7723039963834199E-2</v>
          </cell>
          <cell r="F140">
            <v>-2481.8709999999996</v>
          </cell>
          <cell r="G140">
            <v>-1.7761540287550094E-2</v>
          </cell>
          <cell r="H140">
            <v>-2025.62</v>
          </cell>
          <cell r="I140">
            <v>-1.1923743655934639E-2</v>
          </cell>
          <cell r="J140">
            <v>-6924.0236000000004</v>
          </cell>
          <cell r="K140">
            <v>-1.7742453581328321E-2</v>
          </cell>
          <cell r="L140">
            <v>-2027.3431250000008</v>
          </cell>
          <cell r="M140">
            <v>-1.7743356382081174E-2</v>
          </cell>
          <cell r="N140">
            <v>-2275.4348800000002</v>
          </cell>
          <cell r="O140">
            <v>-1.7744609126269583E-2</v>
          </cell>
          <cell r="P140">
            <v>-3153.2544250000014</v>
          </cell>
          <cell r="Q140">
            <v>-1.7757833582822131E-2</v>
          </cell>
          <cell r="R140">
            <v>-7456.0324300000029</v>
          </cell>
          <cell r="S140">
            <v>-1.7749858657604697E-2</v>
          </cell>
          <cell r="T140">
            <v>-2637.4643750000005</v>
          </cell>
          <cell r="U140">
            <v>-1.7748842810289132E-2</v>
          </cell>
          <cell r="V140">
            <v>-3297.7201249999998</v>
          </cell>
          <cell r="W140">
            <v>-1.7722604294930881E-2</v>
          </cell>
          <cell r="X140">
            <v>-4097.4684400000015</v>
          </cell>
          <cell r="Y140">
            <v>-1.7711234585217846E-2</v>
          </cell>
          <cell r="Z140">
            <v>-10032.652940000002</v>
          </cell>
          <cell r="AA140">
            <v>-1.7724845651764576E-2</v>
          </cell>
          <cell r="AB140">
            <v>-3012.3928150000002</v>
          </cell>
          <cell r="AC140">
            <v>-1.7748106231777718E-2</v>
          </cell>
          <cell r="AD140">
            <v>-3329.7287149999988</v>
          </cell>
          <cell r="AE140">
            <v>-1.7747570476787076E-2</v>
          </cell>
          <cell r="AF140">
            <v>-4287.5747049999973</v>
          </cell>
          <cell r="AG140">
            <v>-1.7698358945938363E-2</v>
          </cell>
          <cell r="AH140">
            <v>-10629.696234999996</v>
          </cell>
          <cell r="AI140">
            <v>-1.7727839196665436E-2</v>
          </cell>
          <cell r="AJ140">
            <v>-35042.405204999995</v>
          </cell>
          <cell r="AK140">
            <v>-1.7248231062806162E-2</v>
          </cell>
        </row>
        <row r="141">
          <cell r="B141" t="str">
            <v>Bad Check Expense</v>
          </cell>
          <cell r="D141">
            <v>-125.80871399999994</v>
          </cell>
          <cell r="E141">
            <v>-9.2269099370750679E-4</v>
          </cell>
          <cell r="F141">
            <v>-131.44404600000004</v>
          </cell>
          <cell r="G141">
            <v>-9.406809292616694E-4</v>
          </cell>
          <cell r="H141">
            <v>-300</v>
          </cell>
          <cell r="I141">
            <v>-1.7659398587989809E-3</v>
          </cell>
          <cell r="J141">
            <v>-557.25275999999997</v>
          </cell>
          <cell r="K141">
            <v>-9.3210120434422661E-4</v>
          </cell>
          <cell r="L141">
            <v>-106.506209</v>
          </cell>
          <cell r="M141">
            <v>-9.3214493387320455E-4</v>
          </cell>
          <cell r="N141">
            <v>-119.43689200000006</v>
          </cell>
          <cell r="O141">
            <v>-9.3140919233710405E-4</v>
          </cell>
          <cell r="P141">
            <v>-166.78929099999996</v>
          </cell>
          <cell r="Q141">
            <v>-9.392887708307556E-4</v>
          </cell>
          <cell r="R141">
            <v>-392.732392</v>
          </cell>
          <cell r="S141">
            <v>-9.3494019959124543E-4</v>
          </cell>
          <cell r="T141">
            <v>-138.80608399999997</v>
          </cell>
          <cell r="U141">
            <v>-9.3409692634342713E-4</v>
          </cell>
          <cell r="V141">
            <v>-171.35936699999996</v>
          </cell>
          <cell r="W141">
            <v>-9.2091934380599883E-4</v>
          </cell>
          <cell r="X141">
            <v>-211.88936199999995</v>
          </cell>
          <cell r="Y141">
            <v>-9.1588800534950351E-4</v>
          </cell>
          <cell r="Z141">
            <v>-522.05481299999985</v>
          </cell>
          <cell r="AA141">
            <v>-9.2232244427522419E-4</v>
          </cell>
          <cell r="AB141">
            <v>-158.03969099999995</v>
          </cell>
          <cell r="AC141">
            <v>-9.3112200066953219E-4</v>
          </cell>
          <cell r="AD141">
            <v>-175.54373100000015</v>
          </cell>
          <cell r="AE141">
            <v>-9.3565422421527694E-4</v>
          </cell>
          <cell r="AF141">
            <v>-220.9507650000001</v>
          </cell>
          <cell r="AG141">
            <v>-9.1204613736279596E-4</v>
          </cell>
          <cell r="AH141">
            <v>-554.5341870000002</v>
          </cell>
          <cell r="AI141">
            <v>-9.2483290950690165E-4</v>
          </cell>
          <cell r="AJ141">
            <v>-2026.5741520000001</v>
          </cell>
          <cell r="AK141">
            <v>-9.9750057209597488E-4</v>
          </cell>
        </row>
        <row r="142">
          <cell r="B142" t="str">
            <v>Supplies</v>
          </cell>
          <cell r="D142">
            <v>-655.50922000000014</v>
          </cell>
          <cell r="E142">
            <v>-4.8075561251363962E-3</v>
          </cell>
          <cell r="F142">
            <v>-543.14120500000024</v>
          </cell>
          <cell r="G142">
            <v>-3.8869967030663597E-3</v>
          </cell>
          <cell r="H142">
            <v>-742.98</v>
          </cell>
          <cell r="I142">
            <v>-4.3735266543015565E-3</v>
          </cell>
          <cell r="J142">
            <v>-1941.6304250000003</v>
          </cell>
          <cell r="K142">
            <v>-4.0919453876823121E-3</v>
          </cell>
          <cell r="L142">
            <v>-678.35454000000004</v>
          </cell>
          <cell r="M142">
            <v>-5.9369754474209863E-3</v>
          </cell>
          <cell r="N142">
            <v>-747.90572000000009</v>
          </cell>
          <cell r="O142">
            <v>-5.8324212137862734E-3</v>
          </cell>
          <cell r="P142">
            <v>-778.55280999999957</v>
          </cell>
          <cell r="Q142">
            <v>-4.3844896009044764E-3</v>
          </cell>
          <cell r="R142">
            <v>-2204.8130699999997</v>
          </cell>
          <cell r="S142">
            <v>-5.2487862313307385E-3</v>
          </cell>
          <cell r="T142">
            <v>-680.40780999999993</v>
          </cell>
          <cell r="U142">
            <v>-4.5788111418881509E-3</v>
          </cell>
          <cell r="V142">
            <v>-918.68424499999969</v>
          </cell>
          <cell r="W142">
            <v>-4.9371919777826288E-3</v>
          </cell>
          <cell r="X142">
            <v>-923.96698000000026</v>
          </cell>
          <cell r="Y142">
            <v>-3.9938308668889429E-3</v>
          </cell>
          <cell r="Z142">
            <v>-2523.0590350000002</v>
          </cell>
          <cell r="AA142">
            <v>-4.457528056947325E-3</v>
          </cell>
          <cell r="AB142">
            <v>-831.26179499999989</v>
          </cell>
          <cell r="AC142">
            <v>-4.897542767535192E-3</v>
          </cell>
          <cell r="AD142">
            <v>-794.39769000000024</v>
          </cell>
          <cell r="AE142">
            <v>-4.2341674642619826E-3</v>
          </cell>
          <cell r="AF142">
            <v>-910.41595500000051</v>
          </cell>
          <cell r="AG142">
            <v>-3.7580379282742523E-3</v>
          </cell>
          <cell r="AH142">
            <v>-2536.0754400000005</v>
          </cell>
          <cell r="AI142">
            <v>-4.2295787760046532E-3</v>
          </cell>
          <cell r="AJ142">
            <v>-9205.5779700000003</v>
          </cell>
          <cell r="AK142">
            <v>-4.5310798435314803E-3</v>
          </cell>
        </row>
        <row r="143">
          <cell r="B143" t="str">
            <v>Insurance</v>
          </cell>
          <cell r="D143">
            <v>-266.95375000000001</v>
          </cell>
          <cell r="E143">
            <v>-1.9578597779915745E-3</v>
          </cell>
          <cell r="F143">
            <v>-276.26396874999983</v>
          </cell>
          <cell r="G143">
            <v>-1.9770864847333332E-3</v>
          </cell>
          <cell r="H143">
            <v>-168.64</v>
          </cell>
          <cell r="I143">
            <v>-9.9269365929286705E-4</v>
          </cell>
          <cell r="J143">
            <v>-711.85771874999989</v>
          </cell>
          <cell r="K143">
            <v>-2.02301396751984E-3</v>
          </cell>
          <cell r="L143">
            <v>-290.62486386202494</v>
          </cell>
          <cell r="M143">
            <v>-2.5435558832685172E-3</v>
          </cell>
          <cell r="N143">
            <v>-308.95990479516354</v>
          </cell>
          <cell r="O143">
            <v>-2.4093736078615617E-3</v>
          </cell>
          <cell r="P143">
            <v>-390.64117962538501</v>
          </cell>
          <cell r="Q143">
            <v>-2.1999306505008425E-3</v>
          </cell>
          <cell r="R143">
            <v>-990.22594828257343</v>
          </cell>
          <cell r="S143">
            <v>-2.3573355918340942E-3</v>
          </cell>
          <cell r="T143">
            <v>-323.77667928724679</v>
          </cell>
          <cell r="U143">
            <v>-2.1788583917106896E-3</v>
          </cell>
          <cell r="V143">
            <v>-344.29458824268829</v>
          </cell>
          <cell r="W143">
            <v>-1.8503076419534926E-3</v>
          </cell>
          <cell r="X143">
            <v>-445.35142571762515</v>
          </cell>
          <cell r="Y143">
            <v>-1.9250236308704983E-3</v>
          </cell>
          <cell r="Z143">
            <v>-1113.4226932475603</v>
          </cell>
          <cell r="AA143">
            <v>-1.9671013739846381E-3</v>
          </cell>
          <cell r="AB143">
            <v>-360.73465483127615</v>
          </cell>
          <cell r="AC143">
            <v>-2.1253393460338456E-3</v>
          </cell>
          <cell r="AD143">
            <v>-365.78493999891401</v>
          </cell>
          <cell r="AE143">
            <v>-1.9496465200703477E-3</v>
          </cell>
          <cell r="AF143">
            <v>-464.31825821112147</v>
          </cell>
          <cell r="AG143">
            <v>-1.9166246105030433E-3</v>
          </cell>
          <cell r="AH143">
            <v>-1190.8378530413117</v>
          </cell>
          <cell r="AI143">
            <v>-1.9860381238842326E-3</v>
          </cell>
          <cell r="AJ143">
            <v>-4006.3442133214457</v>
          </cell>
          <cell r="AK143">
            <v>-1.9719636909696163E-3</v>
          </cell>
        </row>
        <row r="144">
          <cell r="B144" t="str">
            <v>Maintenance</v>
          </cell>
          <cell r="D144">
            <v>-363.61750000000001</v>
          </cell>
          <cell r="E144">
            <v>-2.6667993157011328E-3</v>
          </cell>
          <cell r="F144">
            <v>-350.10648750000013</v>
          </cell>
          <cell r="G144">
            <v>-2.5055413769143947E-3</v>
          </cell>
          <cell r="H144">
            <v>-706.41</v>
          </cell>
          <cell r="I144">
            <v>-4.15825858551396E-3</v>
          </cell>
          <cell r="J144">
            <v>-1420.1339875000001</v>
          </cell>
          <cell r="K144">
            <v>-2.6208759313759195E-3</v>
          </cell>
          <cell r="L144">
            <v>-368.44245036059999</v>
          </cell>
          <cell r="M144">
            <v>-3.2246172946354978E-3</v>
          </cell>
          <cell r="N144">
            <v>-433.38872068169354</v>
          </cell>
          <cell r="O144">
            <v>-3.3797115073803726E-3</v>
          </cell>
          <cell r="P144">
            <v>-548.2875358826401</v>
          </cell>
          <cell r="Q144">
            <v>-3.0877301687254545E-3</v>
          </cell>
          <cell r="R144">
            <v>-1350.1187069249336</v>
          </cell>
          <cell r="S144">
            <v>-3.2140976375696342E-3</v>
          </cell>
          <cell r="T144">
            <v>-546.84102039116749</v>
          </cell>
          <cell r="U144">
            <v>-3.6799720993922211E-3</v>
          </cell>
          <cell r="V144">
            <v>-687.99150517185751</v>
          </cell>
          <cell r="W144">
            <v>-3.6974032793139848E-3</v>
          </cell>
          <cell r="X144">
            <v>-656.68338894463125</v>
          </cell>
          <cell r="Y144">
            <v>-2.8385022899198244E-3</v>
          </cell>
          <cell r="Z144">
            <v>-1891.5159145076564</v>
          </cell>
          <cell r="AA144">
            <v>-3.3417708987852741E-3</v>
          </cell>
          <cell r="AB144">
            <v>-509.01354504515177</v>
          </cell>
          <cell r="AC144">
            <v>-2.9989536643066006E-3</v>
          </cell>
          <cell r="AD144">
            <v>-525.4397346757836</v>
          </cell>
          <cell r="AE144">
            <v>-2.8006121581177447E-3</v>
          </cell>
          <cell r="AF144">
            <v>-600.81756320407317</v>
          </cell>
          <cell r="AG144">
            <v>-2.4800698824464455E-3</v>
          </cell>
          <cell r="AH144">
            <v>-1635.2708429250083</v>
          </cell>
          <cell r="AI144">
            <v>-2.7272480704496915E-3</v>
          </cell>
          <cell r="AJ144">
            <v>-6297.0394518575977</v>
          </cell>
          <cell r="AK144">
            <v>-3.0994673693730585E-3</v>
          </cell>
        </row>
        <row r="145">
          <cell r="B145" t="str">
            <v>Courier</v>
          </cell>
          <cell r="D145">
            <v>-36.833499999999972</v>
          </cell>
          <cell r="E145">
            <v>-2.7013978313716365E-4</v>
          </cell>
          <cell r="F145">
            <v>-38.434876094999986</v>
          </cell>
          <cell r="G145">
            <v>-2.7505966273361443E-4</v>
          </cell>
          <cell r="H145">
            <v>-62.39</v>
          </cell>
          <cell r="I145">
            <v>-3.6725662596822804E-4</v>
          </cell>
          <cell r="J145">
            <v>-137.65837609499994</v>
          </cell>
          <cell r="K145">
            <v>-2.7722416007999734E-4</v>
          </cell>
          <cell r="L145">
            <v>-40.520053307221374</v>
          </cell>
          <cell r="M145">
            <v>-3.5463249293380246E-4</v>
          </cell>
          <cell r="N145">
            <v>-42.077386400810866</v>
          </cell>
          <cell r="O145">
            <v>-3.2813365976766605E-4</v>
          </cell>
          <cell r="P145">
            <v>-54.107526994212769</v>
          </cell>
          <cell r="Q145">
            <v>-3.0471136497058467E-4</v>
          </cell>
          <cell r="R145">
            <v>-136.70496670224503</v>
          </cell>
          <cell r="S145">
            <v>-3.2544035444296004E-4</v>
          </cell>
          <cell r="T145">
            <v>-45.142467636665202</v>
          </cell>
          <cell r="U145">
            <v>-3.0378668608622809E-4</v>
          </cell>
          <cell r="V145">
            <v>-46.793016501904823</v>
          </cell>
          <cell r="W145">
            <v>-2.5147498386614297E-4</v>
          </cell>
          <cell r="X145">
            <v>-60.259203933320194</v>
          </cell>
          <cell r="Y145">
            <v>-2.6046933915652452E-4</v>
          </cell>
          <cell r="Z145">
            <v>-152.19468807189023</v>
          </cell>
          <cell r="AA145">
            <v>-2.688847477557326E-4</v>
          </cell>
          <cell r="AB145">
            <v>-50.21880864107851</v>
          </cell>
          <cell r="AC145">
            <v>-2.9587401289668064E-4</v>
          </cell>
          <cell r="AD145">
            <v>-50.921871962053572</v>
          </cell>
          <cell r="AE145">
            <v>-2.7141535806963596E-4</v>
          </cell>
          <cell r="AF145">
            <v>-64.287970491215518</v>
          </cell>
          <cell r="AG145">
            <v>-2.6536950512665795E-4</v>
          </cell>
          <cell r="AH145">
            <v>-165.4286510943476</v>
          </cell>
          <cell r="AI145">
            <v>-2.7589617429193329E-4</v>
          </cell>
          <cell r="AJ145">
            <v>-591.98668196348285</v>
          </cell>
          <cell r="AK145">
            <v>-2.9138191333833412E-4</v>
          </cell>
        </row>
        <row r="146">
          <cell r="B146" t="str">
            <v>Waste Collection</v>
          </cell>
          <cell r="D146">
            <v>-19.3325</v>
          </cell>
          <cell r="E146">
            <v>-1.4178607402226832E-4</v>
          </cell>
          <cell r="F146">
            <v>-20.138868749999993</v>
          </cell>
          <cell r="G146">
            <v>-1.4412406150392528E-4</v>
          </cell>
          <cell r="H146">
            <v>-39.68</v>
          </cell>
          <cell r="I146">
            <v>-2.3357497865714519E-4</v>
          </cell>
          <cell r="J146">
            <v>-79.151368749999989</v>
          </cell>
          <cell r="K146">
            <v>-1.4568940923752755E-4</v>
          </cell>
          <cell r="L146">
            <v>-21.174853468999984</v>
          </cell>
          <cell r="M146">
            <v>-1.8532283302502849E-4</v>
          </cell>
          <cell r="N146">
            <v>-21.953823390990838</v>
          </cell>
          <cell r="O146">
            <v>-1.7120332395550102E-4</v>
          </cell>
          <cell r="P146">
            <v>-292.07356446340384</v>
          </cell>
          <cell r="Q146">
            <v>-1.6448383329178376E-3</v>
          </cell>
          <cell r="R146">
            <v>-335.20224132339467</v>
          </cell>
          <cell r="S146">
            <v>-7.9798370796551829E-4</v>
          </cell>
          <cell r="T146">
            <v>-23.557355684182085</v>
          </cell>
          <cell r="U146">
            <v>-1.5852945997218214E-4</v>
          </cell>
          <cell r="V146">
            <v>-24.394463579192088</v>
          </cell>
          <cell r="W146">
            <v>-1.3110070248945844E-4</v>
          </cell>
          <cell r="X146">
            <v>-31.560337255579704</v>
          </cell>
          <cell r="Y146">
            <v>-1.3641899746326351E-4</v>
          </cell>
          <cell r="Z146">
            <v>-79.512156518953873</v>
          </cell>
          <cell r="AA146">
            <v>-1.4047537676882936E-4</v>
          </cell>
          <cell r="AB146">
            <v>-26.131959247620042</v>
          </cell>
          <cell r="AC146">
            <v>-1.5396159042134968E-4</v>
          </cell>
          <cell r="AD146">
            <v>-26.497806677086693</v>
          </cell>
          <cell r="AE146">
            <v>-1.4123423609958428E-4</v>
          </cell>
          <cell r="AF146">
            <v>-33.635653350726955</v>
          </cell>
          <cell r="AG146">
            <v>-1.3884209776872459E-4</v>
          </cell>
          <cell r="AH146">
            <v>-86.265419275433686</v>
          </cell>
          <cell r="AI146">
            <v>-1.4387047826562956E-4</v>
          </cell>
          <cell r="AJ146">
            <v>-580.13118586778228</v>
          </cell>
          <cell r="AK146">
            <v>-2.8554651662893068E-4</v>
          </cell>
        </row>
        <row r="147">
          <cell r="B147" t="str">
            <v>Inventory Charges</v>
          </cell>
          <cell r="D147">
            <v>-107.80249999999999</v>
          </cell>
          <cell r="E147">
            <v>-7.9063200542017742E-4</v>
          </cell>
          <cell r="F147">
            <v>-112.57111249999996</v>
          </cell>
          <cell r="G147">
            <v>-8.0561654891937707E-4</v>
          </cell>
          <cell r="H147">
            <v>-157.07</v>
          </cell>
          <cell r="I147">
            <v>-9.2458724540518634E-4</v>
          </cell>
          <cell r="J147">
            <v>-377.44361249999997</v>
          </cell>
          <cell r="K147">
            <v>-8.1378070344786425E-4</v>
          </cell>
          <cell r="L147">
            <v>-121.75540744674993</v>
          </cell>
          <cell r="M147">
            <v>-1.065606289893914E-3</v>
          </cell>
          <cell r="N147">
            <v>-126.36834927497175</v>
          </cell>
          <cell r="O147">
            <v>-9.8546303545117737E-4</v>
          </cell>
          <cell r="P147">
            <v>-159.77698161454214</v>
          </cell>
          <cell r="Q147">
            <v>-8.997983249882125E-4</v>
          </cell>
          <cell r="R147">
            <v>-407.90073833626383</v>
          </cell>
          <cell r="S147">
            <v>-9.7105002154628201E-4</v>
          </cell>
          <cell r="T147">
            <v>-135.86567929481745</v>
          </cell>
          <cell r="U147">
            <v>-9.1430944356049137E-4</v>
          </cell>
          <cell r="V147">
            <v>-137.49606744635534</v>
          </cell>
          <cell r="W147">
            <v>-7.3893123221331083E-4</v>
          </cell>
          <cell r="X147">
            <v>-182.34861525446081</v>
          </cell>
          <cell r="Y147">
            <v>-7.8819865200996831E-4</v>
          </cell>
          <cell r="Z147">
            <v>-455.71036199563366</v>
          </cell>
          <cell r="AA147">
            <v>-8.0511065982138584E-4</v>
          </cell>
          <cell r="AB147">
            <v>-147.70237835611309</v>
          </cell>
          <cell r="AC147">
            <v>-8.7021768499023614E-4</v>
          </cell>
          <cell r="AD147">
            <v>-149.77021165309864</v>
          </cell>
          <cell r="AE147">
            <v>-7.9828046491069355E-4</v>
          </cell>
          <cell r="AF147">
            <v>-190.1145624171524</v>
          </cell>
          <cell r="AG147">
            <v>-7.8475968304061745E-4</v>
          </cell>
          <cell r="AH147">
            <v>-487.58715242636413</v>
          </cell>
          <cell r="AI147">
            <v>-8.131809641100799E-4</v>
          </cell>
          <cell r="AJ147">
            <v>-1728.6418652582615</v>
          </cell>
          <cell r="AK147">
            <v>-8.5085524644753726E-4</v>
          </cell>
        </row>
        <row r="148">
          <cell r="B148" t="str">
            <v>Signs</v>
          </cell>
          <cell r="D148">
            <v>-32.806249999999999</v>
          </cell>
          <cell r="E148">
            <v>-2.4060361520201939E-4</v>
          </cell>
          <cell r="F148">
            <v>-18.073343749999999</v>
          </cell>
          <cell r="G148">
            <v>-1.293421064778817E-4</v>
          </cell>
          <cell r="H148">
            <v>102.44</v>
          </cell>
          <cell r="I148">
            <v>6.0300959711789197E-4</v>
          </cell>
          <cell r="J148">
            <v>51.56040625</v>
          </cell>
          <cell r="K148">
            <v>-1.6687189188659807E-4</v>
          </cell>
          <cell r="L148">
            <v>-169.58673945882501</v>
          </cell>
          <cell r="M148">
            <v>-1.4842272720327395E-3</v>
          </cell>
          <cell r="N148">
            <v>-260.34744606969878</v>
          </cell>
          <cell r="O148">
            <v>-2.0302772485975753E-3</v>
          </cell>
          <cell r="P148">
            <v>-51.403823232911634</v>
          </cell>
          <cell r="Q148">
            <v>-2.8948521605288806E-4</v>
          </cell>
          <cell r="R148">
            <v>-481.33800876143539</v>
          </cell>
          <cell r="S148">
            <v>-1.1458750618723323E-3</v>
          </cell>
          <cell r="T148">
            <v>-46.913819241099546</v>
          </cell>
          <cell r="U148">
            <v>-3.1570701437079826E-4</v>
          </cell>
          <cell r="V148">
            <v>-112.7312046987925</v>
          </cell>
          <cell r="W148">
            <v>-6.058399308727123E-4</v>
          </cell>
          <cell r="X148">
            <v>-94.45631477187446</v>
          </cell>
          <cell r="Y148">
            <v>-4.0828574361877104E-4</v>
          </cell>
          <cell r="Z148">
            <v>-254.10133871176652</v>
          </cell>
          <cell r="AA148">
            <v>-4.4892482930569824E-4</v>
          </cell>
          <cell r="AB148">
            <v>-64.427701035818743</v>
          </cell>
          <cell r="AC148">
            <v>-3.7958850404870798E-4</v>
          </cell>
          <cell r="AD148">
            <v>-169.76968885032016</v>
          </cell>
          <cell r="AE148">
            <v>-9.0487837766485167E-4</v>
          </cell>
          <cell r="AF148">
            <v>-31.442023784375195</v>
          </cell>
          <cell r="AG148">
            <v>-1.2978717834902513E-4</v>
          </cell>
          <cell r="AH148">
            <v>-265.6394136705141</v>
          </cell>
          <cell r="AI148">
            <v>-4.4302421308536725E-4</v>
          </cell>
          <cell r="AJ148">
            <v>-949.51835489371604</v>
          </cell>
          <cell r="AK148">
            <v>-4.6736266782411348E-4</v>
          </cell>
        </row>
        <row r="149">
          <cell r="B149" t="str">
            <v>Security</v>
          </cell>
          <cell r="D149">
            <v>-927.96</v>
          </cell>
          <cell r="E149">
            <v>-6.8057315530688795E-3</v>
          </cell>
          <cell r="F149">
            <v>-970.79674999999997</v>
          </cell>
          <cell r="G149">
            <v>-6.9475188622405018E-3</v>
          </cell>
          <cell r="H149">
            <v>-1033.49</v>
          </cell>
          <cell r="I149">
            <v>-6.0836039489005293E-3</v>
          </cell>
          <cell r="J149">
            <v>-2932.2467500000002</v>
          </cell>
          <cell r="K149">
            <v>-7.0961909988064946E-3</v>
          </cell>
          <cell r="L149">
            <v>-1024.8629078996</v>
          </cell>
          <cell r="M149">
            <v>-8.969625118411385E-3</v>
          </cell>
          <cell r="N149">
            <v>-1063.421786695312</v>
          </cell>
          <cell r="O149">
            <v>-8.2929219847713391E-3</v>
          </cell>
          <cell r="P149">
            <v>-1385.1851880650572</v>
          </cell>
          <cell r="Q149">
            <v>-7.8007939530757818E-3</v>
          </cell>
          <cell r="R149">
            <v>-3473.4698826599692</v>
          </cell>
          <cell r="S149">
            <v>-8.268955379082385E-3</v>
          </cell>
          <cell r="T149">
            <v>-1153.762583043894</v>
          </cell>
          <cell r="U149">
            <v>-7.7642568070096602E-3</v>
          </cell>
          <cell r="V149">
            <v>-1239.6822855243972</v>
          </cell>
          <cell r="W149">
            <v>-6.6622993356006566E-3</v>
          </cell>
          <cell r="X149">
            <v>-1610.2785408624686</v>
          </cell>
          <cell r="Y149">
            <v>-6.9604004039034092E-3</v>
          </cell>
          <cell r="Z149">
            <v>-4003.7234094307596</v>
          </cell>
          <cell r="AA149">
            <v>-7.0734410817281622E-3</v>
          </cell>
          <cell r="AB149">
            <v>-1304.3256180985991</v>
          </cell>
          <cell r="AC149">
            <v>-7.6846915566830109E-3</v>
          </cell>
          <cell r="AD149">
            <v>-1322.5861767519798</v>
          </cell>
          <cell r="AE149">
            <v>-7.0494305670575144E-3</v>
          </cell>
          <cell r="AF149">
            <v>-1678.8578281145433</v>
          </cell>
          <cell r="AG149">
            <v>-6.9300316625432882E-3</v>
          </cell>
          <cell r="AH149">
            <v>-4305.7696229651219</v>
          </cell>
          <cell r="AI149">
            <v>-7.1810134369105494E-3</v>
          </cell>
          <cell r="AJ149">
            <v>-14715.209665055852</v>
          </cell>
          <cell r="AK149">
            <v>-7.242977043262629E-3</v>
          </cell>
        </row>
        <row r="150">
          <cell r="B150" t="str">
            <v>Travel</v>
          </cell>
          <cell r="D150">
            <v>-218.81337500000012</v>
          </cell>
          <cell r="E150">
            <v>-1.6047944851836221E-3</v>
          </cell>
          <cell r="F150">
            <v>-230.35767562500001</v>
          </cell>
          <cell r="G150">
            <v>-1.6485575342795151E-3</v>
          </cell>
          <cell r="H150">
            <v>-296.14999999999998</v>
          </cell>
          <cell r="I150">
            <v>-1.7432769639443939E-3</v>
          </cell>
          <cell r="J150">
            <v>-745.32105062500011</v>
          </cell>
          <cell r="K150">
            <v>-1.6811991422161572E-3</v>
          </cell>
          <cell r="L150">
            <v>-297.21129598647252</v>
          </cell>
          <cell r="M150">
            <v>-2.6012004975567186E-3</v>
          </cell>
          <cell r="N150">
            <v>-305.2938169612903</v>
          </cell>
          <cell r="O150">
            <v>-2.380784217672266E-3</v>
          </cell>
          <cell r="P150">
            <v>-331.64277246237884</v>
          </cell>
          <cell r="Q150">
            <v>-1.8676758575650509E-3</v>
          </cell>
          <cell r="R150">
            <v>-934.14788541014173</v>
          </cell>
          <cell r="S150">
            <v>-2.2238359458597898E-3</v>
          </cell>
          <cell r="T150">
            <v>-250.96801485869315</v>
          </cell>
          <cell r="U150">
            <v>-1.6888917584478276E-3</v>
          </cell>
          <cell r="V150">
            <v>-296.74150581219482</v>
          </cell>
          <cell r="W150">
            <v>-1.5947479125116661E-3</v>
          </cell>
          <cell r="X150">
            <v>-356.40152641716389</v>
          </cell>
          <cell r="Y150">
            <v>-1.5405392703657047E-3</v>
          </cell>
          <cell r="Z150">
            <v>-904.11104708805192</v>
          </cell>
          <cell r="AA150">
            <v>-1.5973071985574906E-3</v>
          </cell>
          <cell r="AB150">
            <v>-320.69132748367508</v>
          </cell>
          <cell r="AC150">
            <v>-1.8894161875067685E-3</v>
          </cell>
          <cell r="AD150">
            <v>-302.33982780078117</v>
          </cell>
          <cell r="AE150">
            <v>-1.6114818536602715E-3</v>
          </cell>
          <cell r="AF150">
            <v>-353.686207081448</v>
          </cell>
          <cell r="AG150">
            <v>-1.4599548411028695E-3</v>
          </cell>
          <cell r="AH150">
            <v>-976.71736236590425</v>
          </cell>
          <cell r="AI150">
            <v>-1.6289353860932756E-3</v>
          </cell>
          <cell r="AJ150">
            <v>-3560.297345489098</v>
          </cell>
          <cell r="AK150">
            <v>-1.7524148501806981E-3</v>
          </cell>
        </row>
        <row r="151">
          <cell r="B151" t="str">
            <v>Uniforms</v>
          </cell>
          <cell r="D151">
            <v>-67.633249999999975</v>
          </cell>
          <cell r="E151">
            <v>-4.960275696814471E-4</v>
          </cell>
          <cell r="F151">
            <v>-43.272748749999977</v>
          </cell>
          <cell r="G151">
            <v>-3.0968195779561373E-4</v>
          </cell>
          <cell r="H151">
            <v>-44.44</v>
          </cell>
          <cell r="I151">
            <v>-2.6159455775008904E-4</v>
          </cell>
          <cell r="J151">
            <v>-155.34599874999995</v>
          </cell>
          <cell r="K151">
            <v>-3.7448741333056092E-4</v>
          </cell>
          <cell r="L151">
            <v>-261.47880336445502</v>
          </cell>
          <cell r="M151">
            <v>-2.2884688522845139E-3</v>
          </cell>
          <cell r="N151">
            <v>-98.084227817340917</v>
          </cell>
          <cell r="O151">
            <v>-7.6489391077220906E-4</v>
          </cell>
          <cell r="P151">
            <v>-72.150537763622779</v>
          </cell>
          <cell r="Q151">
            <v>-4.0632218965887484E-4</v>
          </cell>
          <cell r="R151">
            <v>-431.71356894541873</v>
          </cell>
          <cell r="S151">
            <v>-1.0277389350560079E-3</v>
          </cell>
          <cell r="T151">
            <v>-126.3879061203785</v>
          </cell>
          <cell r="U151">
            <v>-8.505286744781821E-4</v>
          </cell>
          <cell r="V151">
            <v>-154.22223950102239</v>
          </cell>
          <cell r="W151">
            <v>-8.2882100983468947E-4</v>
          </cell>
          <cell r="X151">
            <v>-143.59113296879335</v>
          </cell>
          <cell r="Y151">
            <v>-6.2067012293266289E-4</v>
          </cell>
          <cell r="Z151">
            <v>-424.20127859019419</v>
          </cell>
          <cell r="AA151">
            <v>-7.4944306687961396E-4</v>
          </cell>
          <cell r="AB151">
            <v>-106.69498984592346</v>
          </cell>
          <cell r="AC151">
            <v>-6.2861457003704024E-4</v>
          </cell>
          <cell r="AD151">
            <v>-132.48871970376638</v>
          </cell>
          <cell r="AE151">
            <v>-7.0616950856366783E-4</v>
          </cell>
          <cell r="AF151">
            <v>-72.974743573968468</v>
          </cell>
          <cell r="AG151">
            <v>-3.012269860286676E-4</v>
          </cell>
          <cell r="AH151">
            <v>-312.15845312365832</v>
          </cell>
          <cell r="AI151">
            <v>-5.2060705579100135E-4</v>
          </cell>
          <cell r="AJ151">
            <v>-1323.4192994092712</v>
          </cell>
          <cell r="AK151">
            <v>-6.5140054558615634E-4</v>
          </cell>
        </row>
        <row r="152">
          <cell r="B152" t="str">
            <v>Training</v>
          </cell>
          <cell r="D152">
            <v>-17.806249999999999</v>
          </cell>
          <cell r="E152">
            <v>-1.3059243659945766E-4</v>
          </cell>
          <cell r="F152">
            <v>-18.073343750000003</v>
          </cell>
          <cell r="G152">
            <v>-1.2934210647788172E-4</v>
          </cell>
          <cell r="H152">
            <v>-3.22</v>
          </cell>
          <cell r="I152">
            <v>-1.8954421151109062E-5</v>
          </cell>
          <cell r="J152">
            <v>-39.099593749999997</v>
          </cell>
          <cell r="K152">
            <v>-1.3265040339395433E-4</v>
          </cell>
          <cell r="L152">
            <v>-19.58673945882499</v>
          </cell>
          <cell r="M152">
            <v>-1.7142362054815139E-4</v>
          </cell>
          <cell r="N152">
            <v>-20.882905176796161</v>
          </cell>
          <cell r="O152">
            <v>-1.6285194229913511E-4</v>
          </cell>
          <cell r="P152">
            <v>-26.133014789497164</v>
          </cell>
          <cell r="Q152">
            <v>-1.4717040400230943E-4</v>
          </cell>
          <cell r="R152">
            <v>-66.602659425118318</v>
          </cell>
          <cell r="S152">
            <v>-1.5855453984612469E-4</v>
          </cell>
          <cell r="T152">
            <v>-21.365973760072123</v>
          </cell>
          <cell r="U152">
            <v>-1.4378253346314195E-4</v>
          </cell>
          <cell r="V152">
            <v>-23.285624325592448</v>
          </cell>
          <cell r="W152">
            <v>-1.2514157964902851E-4</v>
          </cell>
          <cell r="X152">
            <v>-29.175778440713692</v>
          </cell>
          <cell r="Y152">
            <v>-1.2611178432159477E-4</v>
          </cell>
          <cell r="Z152">
            <v>-73.827376526378259</v>
          </cell>
          <cell r="AA152">
            <v>-1.3043198659723213E-4</v>
          </cell>
          <cell r="AB152">
            <v>-24.427701035818728</v>
          </cell>
          <cell r="AC152">
            <v>-1.4392061713300075E-4</v>
          </cell>
          <cell r="AD152">
            <v>-24.769688850320179</v>
          </cell>
          <cell r="AE152">
            <v>-1.3202330765830711E-4</v>
          </cell>
          <cell r="AF152">
            <v>-31.149539842194951</v>
          </cell>
          <cell r="AG152">
            <v>-1.2857985575973185E-4</v>
          </cell>
          <cell r="AH152">
            <v>-80.346929728333862</v>
          </cell>
          <cell r="AI152">
            <v>-1.3399982639952467E-4</v>
          </cell>
          <cell r="AJ152">
            <v>-259.87655942983042</v>
          </cell>
          <cell r="AK152">
            <v>-1.2791390655494229E-4</v>
          </cell>
        </row>
        <row r="153">
          <cell r="B153" t="str">
            <v>Telephone</v>
          </cell>
          <cell r="D153">
            <v>-601.91449999999998</v>
          </cell>
          <cell r="E153">
            <v>-4.4144882375314427E-3</v>
          </cell>
          <cell r="F153">
            <v>-620.86136750000014</v>
          </cell>
          <cell r="G153">
            <v>-4.4432020003596874E-3</v>
          </cell>
          <cell r="H153">
            <v>-592.26</v>
          </cell>
          <cell r="I153">
            <v>-3.4863184692409482E-3</v>
          </cell>
          <cell r="J153">
            <v>-1815.0358675</v>
          </cell>
          <cell r="K153">
            <v>-4.4062097859160054E-3</v>
          </cell>
          <cell r="L153">
            <v>-657.73884022362995</v>
          </cell>
          <cell r="M153">
            <v>-5.7565463411254625E-3</v>
          </cell>
          <cell r="N153">
            <v>-663.40533688620189</v>
          </cell>
          <cell r="O153">
            <v>-5.1734587083972459E-3</v>
          </cell>
          <cell r="P153">
            <v>-811.41975443036017</v>
          </cell>
          <cell r="Q153">
            <v>-4.5695827303845705E-3</v>
          </cell>
          <cell r="R153">
            <v>-2132.5639315401922</v>
          </cell>
          <cell r="S153">
            <v>-5.0767896624001373E-3</v>
          </cell>
          <cell r="T153">
            <v>-714.48901747057243</v>
          </cell>
          <cell r="U153">
            <v>-4.8081609673924454E-3</v>
          </cell>
          <cell r="V153">
            <v>-734.38895672341471</v>
          </cell>
          <cell r="W153">
            <v>-3.9467524184079138E-3</v>
          </cell>
          <cell r="X153">
            <v>-902.10921012476285</v>
          </cell>
          <cell r="Y153">
            <v>-3.8993510446672891E-3</v>
          </cell>
          <cell r="Z153">
            <v>-2350.9871843187502</v>
          </cell>
          <cell r="AA153">
            <v>-4.1535260135617163E-3</v>
          </cell>
          <cell r="AB153">
            <v>-762.05846020105707</v>
          </cell>
          <cell r="AC153">
            <v>-4.4898176755455155E-3</v>
          </cell>
          <cell r="AD153">
            <v>-770.41727864387212</v>
          </cell>
          <cell r="AE153">
            <v>-4.1063510332452506E-3</v>
          </cell>
          <cell r="AF153">
            <v>-933.50155807856572</v>
          </cell>
          <cell r="AG153">
            <v>-3.8533312625901395E-3</v>
          </cell>
          <cell r="AH153">
            <v>-2465.977296923495</v>
          </cell>
          <cell r="AI153">
            <v>-4.1126715209926631E-3</v>
          </cell>
          <cell r="AJ153">
            <v>-8764.5642802824368</v>
          </cell>
          <cell r="AK153">
            <v>-4.3140083846059411E-3</v>
          </cell>
        </row>
        <row r="154">
          <cell r="B154" t="str">
            <v>Display Expenses</v>
          </cell>
          <cell r="D154">
            <v>-56.267749999999978</v>
          </cell>
          <cell r="E154">
            <v>-4.1267209965428607E-4</v>
          </cell>
          <cell r="F154">
            <v>-58.660909999999987</v>
          </cell>
          <cell r="G154">
            <v>-4.1980752273963875E-4</v>
          </cell>
          <cell r="H154">
            <v>-77.83</v>
          </cell>
          <cell r="I154">
            <v>-4.5814366403441561E-4</v>
          </cell>
          <cell r="J154">
            <v>-192.75865999999996</v>
          </cell>
          <cell r="K154">
            <v>-5.9684127893443531E-4</v>
          </cell>
          <cell r="L154">
            <v>-241.72469786213497</v>
          </cell>
          <cell r="M154">
            <v>-2.1155804400494636E-3</v>
          </cell>
          <cell r="N154">
            <v>-65.647286530133613</v>
          </cell>
          <cell r="O154">
            <v>-5.1193969553523021E-4</v>
          </cell>
          <cell r="P154">
            <v>-83.002787906537591</v>
          </cell>
          <cell r="Q154">
            <v>-4.6743760442184273E-4</v>
          </cell>
          <cell r="R154">
            <v>-390.37477229880619</v>
          </cell>
          <cell r="S154">
            <v>-9.2932764132282945E-4</v>
          </cell>
          <cell r="T154">
            <v>-67.165855973970253</v>
          </cell>
          <cell r="U154">
            <v>-4.5199329750208165E-4</v>
          </cell>
          <cell r="V154">
            <v>-192.96162288685633</v>
          </cell>
          <cell r="W154">
            <v>-1.0370141664254886E-3</v>
          </cell>
          <cell r="X154">
            <v>-144.40047543557856</v>
          </cell>
          <cell r="Y154">
            <v>-6.2416849137623086E-4</v>
          </cell>
          <cell r="Z154">
            <v>-404.52795429640514</v>
          </cell>
          <cell r="AA154">
            <v>-7.1468589560597854E-4</v>
          </cell>
          <cell r="AB154">
            <v>-91.46438510281854</v>
          </cell>
          <cell r="AC154">
            <v>-5.3888045913064316E-4</v>
          </cell>
          <cell r="AD154">
            <v>-152.53488649425799</v>
          </cell>
          <cell r="AE154">
            <v>-8.1301627848248345E-4</v>
          </cell>
          <cell r="AF154">
            <v>-98.420846543648892</v>
          </cell>
          <cell r="AG154">
            <v>-4.0626405129718117E-4</v>
          </cell>
          <cell r="AH154">
            <v>-342.42011814072544</v>
          </cell>
          <cell r="AI154">
            <v>-5.7107641252383953E-4</v>
          </cell>
          <cell r="AJ154">
            <v>-1330.0815047359367</v>
          </cell>
          <cell r="AK154">
            <v>-6.5467975134243783E-4</v>
          </cell>
        </row>
        <row r="155">
          <cell r="B155" t="str">
            <v>Classified Advertising</v>
          </cell>
          <cell r="D155">
            <v>0</v>
          </cell>
          <cell r="E155">
            <v>0</v>
          </cell>
          <cell r="F155">
            <v>0</v>
          </cell>
          <cell r="G155">
            <v>0</v>
          </cell>
          <cell r="H155">
            <v>0</v>
          </cell>
          <cell r="I155">
            <v>0</v>
          </cell>
          <cell r="J155">
            <v>0</v>
          </cell>
          <cell r="K155">
            <v>-9.9059749840211273E-5</v>
          </cell>
          <cell r="L155">
            <v>-14.610648893609994</v>
          </cell>
          <cell r="M155">
            <v>-1.278727547872697E-4</v>
          </cell>
          <cell r="N155">
            <v>-15.207038641564395</v>
          </cell>
          <cell r="O155">
            <v>-1.1858961952039591E-4</v>
          </cell>
          <cell r="P155">
            <v>-19.769016369256931</v>
          </cell>
          <cell r="Q155">
            <v>-1.1133097919345693E-4</v>
          </cell>
          <cell r="R155">
            <v>-49.586703904431317</v>
          </cell>
          <cell r="S155">
            <v>-1.1804629256422782E-4</v>
          </cell>
          <cell r="T155">
            <v>-16.435364430824688</v>
          </cell>
          <cell r="U155">
            <v>-1.1060194881780134E-4</v>
          </cell>
          <cell r="V155">
            <v>-17.519660206874317</v>
          </cell>
          <cell r="W155">
            <v>-9.4154140878792864E-5</v>
          </cell>
          <cell r="X155">
            <v>-22.723442824017432</v>
          </cell>
          <cell r="Y155">
            <v>-9.8221678173549931E-5</v>
          </cell>
          <cell r="Z155">
            <v>-56.678467461716437</v>
          </cell>
          <cell r="AA155">
            <v>-1.0013473939002662E-4</v>
          </cell>
          <cell r="AB155">
            <v>-18.405988687454094</v>
          </cell>
          <cell r="AC155">
            <v>-1.084425115141679E-4</v>
          </cell>
          <cell r="AD155">
            <v>-18.663672529078472</v>
          </cell>
          <cell r="AE155">
            <v>-9.9478027165794244E-5</v>
          </cell>
          <cell r="AF155">
            <v>-23.691199316598986</v>
          </cell>
          <cell r="AG155">
            <v>-9.779312973275384E-5</v>
          </cell>
          <cell r="AH155">
            <v>-60.760860533131549</v>
          </cell>
          <cell r="AI155">
            <v>-1.0133485860448691E-4</v>
          </cell>
          <cell r="AJ155">
            <v>-167.02603189927933</v>
          </cell>
          <cell r="AK155">
            <v>-8.221192509044281E-5</v>
          </cell>
        </row>
        <row r="156">
          <cell r="B156" t="str">
            <v>Professional Fees</v>
          </cell>
          <cell r="D156">
            <v>-36.121250000000003</v>
          </cell>
          <cell r="E156">
            <v>-2.6491608567318558E-4</v>
          </cell>
          <cell r="F156">
            <v>-36.663068750000001</v>
          </cell>
          <cell r="G156">
            <v>-2.6237970171227431E-4</v>
          </cell>
          <cell r="H156">
            <v>-147.29</v>
          </cell>
          <cell r="I156">
            <v>-8.6701760600833963E-4</v>
          </cell>
          <cell r="J156">
            <v>-220.07431875</v>
          </cell>
          <cell r="K156">
            <v>-2.5821587752929116E-4</v>
          </cell>
          <cell r="L156">
            <v>-38.644107580924981</v>
          </cell>
          <cell r="M156">
            <v>-3.3821417027067705E-4</v>
          </cell>
          <cell r="N156">
            <v>-39.623973925202975</v>
          </cell>
          <cell r="O156">
            <v>-3.0900112128553841E-4</v>
          </cell>
          <cell r="P156">
            <v>-45.902031158754085</v>
          </cell>
          <cell r="Q156">
            <v>-2.5850138319576631E-4</v>
          </cell>
          <cell r="R156">
            <v>-124.17011266488204</v>
          </cell>
          <cell r="S156">
            <v>-2.9559983409306416E-4</v>
          </cell>
          <cell r="T156">
            <v>-41.636256558089258</v>
          </cell>
          <cell r="U156">
            <v>-2.8019160367176373E-4</v>
          </cell>
          <cell r="V156">
            <v>-43.244730890385966</v>
          </cell>
          <cell r="W156">
            <v>-2.3240579077676718E-4</v>
          </cell>
          <cell r="X156">
            <v>-50.356271443347197</v>
          </cell>
          <cell r="Y156">
            <v>-2.1766408928582944E-4</v>
          </cell>
          <cell r="Z156">
            <v>-135.23725889182242</v>
          </cell>
          <cell r="AA156">
            <v>-2.3892579107050009E-4</v>
          </cell>
          <cell r="AB156">
            <v>-44.8787995774344</v>
          </cell>
          <cell r="AC156">
            <v>-2.6441229659318735E-4</v>
          </cell>
          <cell r="AD156">
            <v>-45.507102771518461</v>
          </cell>
          <cell r="AE156">
            <v>-2.4255444895363395E-4</v>
          </cell>
          <cell r="AF156">
            <v>-52.500867621352057</v>
          </cell>
          <cell r="AG156">
            <v>-2.1671440477813962E-4</v>
          </cell>
          <cell r="AH156">
            <v>-142.88676997030493</v>
          </cell>
          <cell r="AI156">
            <v>-2.3830160574334517E-4</v>
          </cell>
          <cell r="AJ156">
            <v>-622.36846027700938</v>
          </cell>
          <cell r="AK156">
            <v>-3.0633613606890993E-4</v>
          </cell>
        </row>
        <row r="157">
          <cell r="B157" t="str">
            <v>Others</v>
          </cell>
          <cell r="D157">
            <v>-603.16</v>
          </cell>
          <cell r="E157">
            <v>-4.423622832394742E-3</v>
          </cell>
          <cell r="F157">
            <v>-193.12658750000014</v>
          </cell>
          <cell r="G157">
            <v>-1.3821127949350796E-3</v>
          </cell>
          <cell r="H157">
            <v>-803.83999999999992</v>
          </cell>
          <cell r="I157">
            <v>-4.7317769869899091E-3</v>
          </cell>
          <cell r="J157">
            <v>-1600.1265874999999</v>
          </cell>
          <cell r="K157">
            <v>-1.4113179630744078E-3</v>
          </cell>
          <cell r="L157">
            <v>-208.57230666965017</v>
          </cell>
          <cell r="M157">
            <v>-1.8254299052965334E-3</v>
          </cell>
          <cell r="N157">
            <v>-216.32547926732445</v>
          </cell>
          <cell r="O157">
            <v>-1.6869790945859132E-3</v>
          </cell>
          <cell r="P157">
            <v>-273.51652784862307</v>
          </cell>
          <cell r="Q157">
            <v>-1.5403327258272795E-3</v>
          </cell>
          <cell r="R157">
            <v>-698.41431378559764</v>
          </cell>
          <cell r="S157">
            <v>-1.6626477245810917E-3</v>
          </cell>
          <cell r="T157">
            <v>-232.28648395565594</v>
          </cell>
          <cell r="U157">
            <v>-1.5631742099582614E-3</v>
          </cell>
          <cell r="V157">
            <v>-240.61811803112164</v>
          </cell>
          <cell r="W157">
            <v>-1.2931296563732928E-3</v>
          </cell>
          <cell r="X157">
            <v>-311.39532758838658</v>
          </cell>
          <cell r="Y157">
            <v>-1.3460007749708674E-3</v>
          </cell>
          <cell r="Z157">
            <v>-784.29992957516424</v>
          </cell>
          <cell r="AA157">
            <v>-1.3856350139437406E-3</v>
          </cell>
          <cell r="AB157">
            <v>-252.23021534659327</v>
          </cell>
          <cell r="AC157">
            <v>-1.486064046675635E-3</v>
          </cell>
          <cell r="AD157">
            <v>-255.76143836144539</v>
          </cell>
          <cell r="AE157">
            <v>-1.3632174093090306E-3</v>
          </cell>
          <cell r="AF157">
            <v>-324.65717582005993</v>
          </cell>
          <cell r="AG157">
            <v>-1.3401280741155146E-3</v>
          </cell>
          <cell r="AH157">
            <v>-832.64882952809853</v>
          </cell>
          <cell r="AI157">
            <v>-1.3886628771725977E-3</v>
          </cell>
          <cell r="AJ157">
            <v>-3915.4896603888606</v>
          </cell>
          <cell r="AK157">
            <v>-1.92724414866304E-3</v>
          </cell>
        </row>
        <row r="158">
          <cell r="B158" t="str">
            <v>Other Variable</v>
          </cell>
        </row>
        <row r="159">
          <cell r="B159" t="str">
            <v xml:space="preserve">  Other Expenses</v>
          </cell>
          <cell r="D159">
            <v>-8348.6398813333326</v>
          </cell>
          <cell r="E159">
            <v>-6.1229580871588737E-2</v>
          </cell>
          <cell r="F159">
            <v>-8387.7443055533331</v>
          </cell>
          <cell r="G159">
            <v>-6.0026995119711872E-2</v>
          </cell>
          <cell r="H159">
            <v>-9126.39</v>
          </cell>
          <cell r="I159">
            <v>-5.3722186226481436E-2</v>
          </cell>
          <cell r="J159">
            <v>-25862.774186886665</v>
          </cell>
          <cell r="K159">
            <v>-6.0082376923564343E-2</v>
          </cell>
          <cell r="L159">
            <v>-8891.0984190363706</v>
          </cell>
          <cell r="M159">
            <v>-7.781510980146529E-2</v>
          </cell>
          <cell r="N159">
            <v>-9198.6589091886453</v>
          </cell>
          <cell r="O159">
            <v>-7.1734246611104863E-2</v>
          </cell>
          <cell r="P159">
            <v>-11214.619646597308</v>
          </cell>
          <cell r="Q159">
            <v>-6.3156130948400224E-2</v>
          </cell>
          <cell r="R159">
            <v>-29304.376974822324</v>
          </cell>
          <cell r="S159">
            <v>-6.9762109303521572E-2</v>
          </cell>
          <cell r="T159">
            <v>-9740.6332815493479</v>
          </cell>
          <cell r="U159">
            <v>-6.5549688794143482E-2</v>
          </cell>
          <cell r="V159">
            <v>-11315.504389334455</v>
          </cell>
          <cell r="W159">
            <v>-6.0811772706068579E-2</v>
          </cell>
          <cell r="X159">
            <v>-13206.150617849044</v>
          </cell>
          <cell r="Y159">
            <v>-5.7083351582921264E-2</v>
          </cell>
          <cell r="Z159">
            <v>-34262.288288732845</v>
          </cell>
          <cell r="AA159">
            <v>-6.0531723286547837E-2</v>
          </cell>
          <cell r="AB159">
            <v>-10843.871705782121</v>
          </cell>
          <cell r="AC159">
            <v>-6.3888808272167433E-2</v>
          </cell>
          <cell r="AD159">
            <v>-11388.177482686511</v>
          </cell>
          <cell r="AE159">
            <v>-6.0699384176749235E-2</v>
          </cell>
          <cell r="AF159">
            <v>-13366.359084180158</v>
          </cell>
          <cell r="AG159">
            <v>-5.5173993958928476E-2</v>
          </cell>
          <cell r="AH159">
            <v>-35598.40827264879</v>
          </cell>
          <cell r="AI159">
            <v>-5.9369792284074865E-2</v>
          </cell>
          <cell r="AJ159">
            <v>-125027.84772309063</v>
          </cell>
          <cell r="AK159">
            <v>-6.1539988314087267E-2</v>
          </cell>
        </row>
        <row r="160">
          <cell r="D160">
            <v>-8684.0818453333341</v>
          </cell>
          <cell r="E160">
            <v>-6.3689738592415293E-2</v>
          </cell>
          <cell r="F160">
            <v>-8303.2939535533314</v>
          </cell>
          <cell r="G160">
            <v>-5.9422625138618651E-2</v>
          </cell>
          <cell r="H160">
            <v>-9126.74</v>
          </cell>
        </row>
        <row r="161">
          <cell r="B161" t="str">
            <v>Total Store Exp.</v>
          </cell>
          <cell r="D161">
            <v>-23985.899163501694</v>
          </cell>
          <cell r="E161">
            <v>-0.17591446912126807</v>
          </cell>
          <cell r="F161">
            <v>-24166.476897507411</v>
          </cell>
          <cell r="G161">
            <v>-0.17294768866843865</v>
          </cell>
          <cell r="H161">
            <v>-24624.309999999998</v>
          </cell>
          <cell r="I161">
            <v>-0.14495016841474109</v>
          </cell>
          <cell r="J161">
            <v>-72776.686061009095</v>
          </cell>
          <cell r="K161">
            <v>-0.16318964962992538</v>
          </cell>
          <cell r="L161">
            <v>-25070.423058700217</v>
          </cell>
          <cell r="M161">
            <v>-0.21941695290483379</v>
          </cell>
          <cell r="N161">
            <v>-26026.6561553145</v>
          </cell>
          <cell r="O161">
            <v>-0.20296464838399342</v>
          </cell>
          <cell r="P161">
            <v>-29876.432355972436</v>
          </cell>
          <cell r="Q161">
            <v>-0.16825179396229684</v>
          </cell>
          <cell r="R161">
            <v>-82171.970664987151</v>
          </cell>
          <cell r="S161">
            <v>-0.19561890034863502</v>
          </cell>
          <cell r="T161">
            <v>-27577.392726747166</v>
          </cell>
          <cell r="U161">
            <v>-0.18558233933478097</v>
          </cell>
          <cell r="V161">
            <v>-29698.329024506798</v>
          </cell>
          <cell r="W161">
            <v>-0.15960473101761319</v>
          </cell>
          <cell r="X161">
            <v>-33673.168425093289</v>
          </cell>
          <cell r="Y161">
            <v>-0.14555167268216415</v>
          </cell>
          <cell r="Z161">
            <v>-93210.201546347264</v>
          </cell>
          <cell r="AA161">
            <v>-0.16467592823746904</v>
          </cell>
          <cell r="AB161">
            <v>-29981.799557792736</v>
          </cell>
          <cell r="AC161">
            <v>-0.17664368369288241</v>
          </cell>
          <cell r="AD161">
            <v>-30775.047584829495</v>
          </cell>
          <cell r="AE161">
            <v>-0.16403207969398723</v>
          </cell>
          <cell r="AF161">
            <v>-34991.049102756282</v>
          </cell>
          <cell r="AG161">
            <v>-0.14443693451996314</v>
          </cell>
          <cell r="AH161">
            <v>-98386.1894903785</v>
          </cell>
          <cell r="AI161">
            <v>-0.16408507899925756</v>
          </cell>
          <cell r="AJ161">
            <v>-340446.98405272199</v>
          </cell>
          <cell r="AK161">
            <v>-0.16757149548453304</v>
          </cell>
        </row>
        <row r="163">
          <cell r="B163" t="str">
            <v>Pre-Open Exp.</v>
          </cell>
          <cell r="D163">
            <v>-5.25</v>
          </cell>
          <cell r="E163">
            <v>-3.8503912510896625E-5</v>
          </cell>
          <cell r="F163">
            <v>-150.00470892857143</v>
          </cell>
          <cell r="G163">
            <v>-3.8503912510896625E-5</v>
          </cell>
          <cell r="H163">
            <v>-623.5660205636409</v>
          </cell>
          <cell r="I163">
            <v>-3.8503912510896625E-5</v>
          </cell>
          <cell r="J163">
            <v>-778.82072949221231</v>
          </cell>
          <cell r="K163">
            <v>-1.7463763307910473E-3</v>
          </cell>
          <cell r="L163">
            <v>-720.4489779394105</v>
          </cell>
          <cell r="M163">
            <v>-6.3053869929813157E-3</v>
          </cell>
          <cell r="N163">
            <v>-654.10053642453727</v>
          </cell>
          <cell r="O163">
            <v>-5.1008967341384303E-3</v>
          </cell>
          <cell r="P163">
            <v>-473.54953156708217</v>
          </cell>
          <cell r="Q163">
            <v>-2.6668364303624554E-3</v>
          </cell>
          <cell r="R163">
            <v>-1848.0990459310299</v>
          </cell>
          <cell r="S163">
            <v>-4.3995914929959414E-3</v>
          </cell>
          <cell r="T163">
            <v>-346.73088888456266</v>
          </cell>
          <cell r="U163">
            <v>-2.3333289740772056E-3</v>
          </cell>
          <cell r="V163">
            <v>-1293.812629717504</v>
          </cell>
          <cell r="W163">
            <v>-6.9532065788230754E-3</v>
          </cell>
          <cell r="X163">
            <v>-658.93950878374096</v>
          </cell>
          <cell r="Y163">
            <v>-2.8482543278690996E-3</v>
          </cell>
          <cell r="Z163">
            <v>-2299.4830273858079</v>
          </cell>
          <cell r="AA163">
            <v>-4.0625328099175503E-3</v>
          </cell>
          <cell r="AB163">
            <v>-588.55012369671795</v>
          </cell>
          <cell r="AC163">
            <v>-3.4675590998895891E-3</v>
          </cell>
          <cell r="AD163">
            <v>0</v>
          </cell>
          <cell r="AE163">
            <v>0</v>
          </cell>
          <cell r="AF163">
            <v>0</v>
          </cell>
          <cell r="AG163">
            <v>0</v>
          </cell>
          <cell r="AH163">
            <v>-588.55012369671795</v>
          </cell>
          <cell r="AI163">
            <v>-9.81563510509195E-4</v>
          </cell>
          <cell r="AJ163">
            <v>-5514.9529265057681</v>
          </cell>
          <cell r="AK163">
            <v>-2.7145163643989248E-3</v>
          </cell>
        </row>
        <row r="165">
          <cell r="B165" t="str">
            <v>Total without Pre-Op.</v>
          </cell>
          <cell r="D165">
            <v>-24386.048593501702</v>
          </cell>
          <cell r="E165">
            <v>-0.1788491964820311</v>
          </cell>
          <cell r="F165">
            <v>-24476.132038578839</v>
          </cell>
          <cell r="G165">
            <v>-0.1788491964820311</v>
          </cell>
          <cell r="H165">
            <v>-27260.823640256334</v>
          </cell>
          <cell r="I165">
            <v>-0.1788491964820311</v>
          </cell>
          <cell r="J165">
            <v>-76123.004272336868</v>
          </cell>
          <cell r="K165">
            <v>-0.17069321328489906</v>
          </cell>
          <cell r="L165">
            <v>-24615.334425760801</v>
          </cell>
          <cell r="M165">
            <v>-0.2154340061110204</v>
          </cell>
          <cell r="N165">
            <v>-25646.841373889965</v>
          </cell>
          <cell r="O165">
            <v>-0.20000272453550336</v>
          </cell>
          <cell r="P165">
            <v>-30061.695819405366</v>
          </cell>
          <cell r="Q165">
            <v>-0.16929512168318608</v>
          </cell>
          <cell r="R165">
            <v>-80323.871619056139</v>
          </cell>
          <cell r="S165">
            <v>-0.19121930885563909</v>
          </cell>
          <cell r="T165">
            <v>-27603.668732862603</v>
          </cell>
          <cell r="U165">
            <v>-0.18575916397993858</v>
          </cell>
          <cell r="V165">
            <v>-29205.225854789292</v>
          </cell>
          <cell r="W165">
            <v>-0.15695469644153479</v>
          </cell>
          <cell r="X165">
            <v>-34101.823931309562</v>
          </cell>
          <cell r="Y165">
            <v>-0.14740452849741029</v>
          </cell>
          <cell r="Z165">
            <v>-90910.718518961454</v>
          </cell>
          <cell r="AA165">
            <v>-0.16061339542755149</v>
          </cell>
          <cell r="AB165">
            <v>-30055.202884096008</v>
          </cell>
          <cell r="AC165">
            <v>-0.17707615386294431</v>
          </cell>
          <cell r="AD165">
            <v>-31756.057664829499</v>
          </cell>
          <cell r="AE165">
            <v>-0.16926089772195635</v>
          </cell>
          <cell r="AF165">
            <v>-35986.378817756282</v>
          </cell>
          <cell r="AG165">
            <v>-0.14854548160722114</v>
          </cell>
          <cell r="AH165">
            <v>-97797.639366681775</v>
          </cell>
          <cell r="AI165">
            <v>-0.16310351548874835</v>
          </cell>
          <cell r="AJ165">
            <v>-345155.23377703625</v>
          </cell>
          <cell r="AK165">
            <v>-0.16988894426327095</v>
          </cell>
        </row>
        <row r="167">
          <cell r="B167" t="str">
            <v>Operating Profit</v>
          </cell>
          <cell r="D167">
            <v>11125.553696498304</v>
          </cell>
          <cell r="E167">
            <v>8.1595684983857719E-2</v>
          </cell>
          <cell r="F167">
            <v>12302.995792492591</v>
          </cell>
          <cell r="G167">
            <v>8.8046540463189452E-2</v>
          </cell>
          <cell r="H167">
            <v>9501.8999999999942</v>
          </cell>
          <cell r="I167">
            <v>5.5932613147740083E-2</v>
          </cell>
          <cell r="J167">
            <v>32930.449488990896</v>
          </cell>
          <cell r="K167">
            <v>7.3841071985050313E-2</v>
          </cell>
          <cell r="L167">
            <v>4752.5769412997834</v>
          </cell>
          <cell r="M167">
            <v>4.1594669083332078E-2</v>
          </cell>
          <cell r="N167">
            <v>7441.3438446854998</v>
          </cell>
          <cell r="O167">
            <v>5.8030110665314376E-2</v>
          </cell>
          <cell r="P167">
            <v>17180.567644027564</v>
          </cell>
          <cell r="Q167">
            <v>9.6753899292810738E-2</v>
          </cell>
          <cell r="R167">
            <v>18676.164412182872</v>
          </cell>
          <cell r="S167">
            <v>4.446054677131183E-2</v>
          </cell>
          <cell r="T167">
            <v>11801.607273252834</v>
          </cell>
          <cell r="U167">
            <v>7.9419033821728643E-2</v>
          </cell>
          <cell r="V167">
            <v>19796.670975493202</v>
          </cell>
          <cell r="W167">
            <v>0.1063912499413847</v>
          </cell>
          <cell r="X167">
            <v>27864.831574906711</v>
          </cell>
          <cell r="Y167">
            <v>0.12044523976876757</v>
          </cell>
          <cell r="Z167">
            <v>43694.577637172799</v>
          </cell>
          <cell r="AA167">
            <v>7.7195897144024181E-2</v>
          </cell>
          <cell r="AB167">
            <v>15166.200442207264</v>
          </cell>
          <cell r="AC167">
            <v>8.9354660268876229E-2</v>
          </cell>
          <cell r="AD167">
            <v>19129.952415170505</v>
          </cell>
          <cell r="AE167">
            <v>0.10196331526240324</v>
          </cell>
          <cell r="AF167">
            <v>28239.950897243718</v>
          </cell>
          <cell r="AG167">
            <v>0.11656958116957022</v>
          </cell>
          <cell r="AH167">
            <v>45635.806988551514</v>
          </cell>
          <cell r="AI167">
            <v>7.6109818193981757E-2</v>
          </cell>
          <cell r="AJ167">
            <v>184304.15149727798</v>
          </cell>
          <cell r="AK167">
            <v>9.0716392675178059E-2</v>
          </cell>
        </row>
        <row r="168">
          <cell r="B168" t="str">
            <v xml:space="preserve">In USD </v>
          </cell>
          <cell r="D168">
            <v>744.6537674866629</v>
          </cell>
          <cell r="F168">
            <v>815.39302296737469</v>
          </cell>
          <cell r="H168">
            <v>1202.9880363796813</v>
          </cell>
          <cell r="J168">
            <v>2763.0348268337189</v>
          </cell>
          <cell r="K168" t="str">
            <v xml:space="preserve"> </v>
          </cell>
          <cell r="L168">
            <v>190.30093202319887</v>
          </cell>
          <cell r="N168">
            <v>370.79517514022558</v>
          </cell>
          <cell r="P168">
            <v>1111.5084926105017</v>
          </cell>
          <cell r="R168">
            <v>1672.6045997739261</v>
          </cell>
          <cell r="T168">
            <v>704.69311317429185</v>
          </cell>
          <cell r="V168">
            <v>1257.4920898733531</v>
          </cell>
          <cell r="X168">
            <v>1802.8764070959896</v>
          </cell>
          <cell r="Z168">
            <v>3765.0616101436344</v>
          </cell>
          <cell r="AB168">
            <v>875.99283536459689</v>
          </cell>
          <cell r="AD168">
            <v>1124.7416399224892</v>
          </cell>
          <cell r="AF168">
            <v>1756.4540964048731</v>
          </cell>
          <cell r="AH168">
            <v>3757.1885716919592</v>
          </cell>
          <cell r="AJ168">
            <v>11957.88960844324</v>
          </cell>
        </row>
        <row r="170">
          <cell r="B170" t="str">
            <v>Pre-Open Exp.</v>
          </cell>
          <cell r="D170">
            <v>-5.25</v>
          </cell>
          <cell r="E170">
            <v>-3.8503912510896625E-5</v>
          </cell>
          <cell r="F170">
            <v>-150.00470892857143</v>
          </cell>
          <cell r="G170">
            <v>-3.8503912510896625E-5</v>
          </cell>
          <cell r="H170">
            <v>-623.5660205636409</v>
          </cell>
          <cell r="I170">
            <v>-3.8503912510896625E-5</v>
          </cell>
          <cell r="J170">
            <v>-778.82072949221231</v>
          </cell>
          <cell r="K170">
            <v>-1.7463763307910473E-3</v>
          </cell>
          <cell r="L170">
            <v>-720.4489779394105</v>
          </cell>
          <cell r="M170">
            <v>-6.3053869929813157E-3</v>
          </cell>
          <cell r="N170">
            <v>-654.10053642453727</v>
          </cell>
          <cell r="O170">
            <v>-5.1008967341384303E-3</v>
          </cell>
          <cell r="P170">
            <v>-473.54953156708217</v>
          </cell>
          <cell r="Q170">
            <v>-2.6668364303624554E-3</v>
          </cell>
          <cell r="R170">
            <v>-1848.0990459310299</v>
          </cell>
          <cell r="S170">
            <v>-4.3995914929959414E-3</v>
          </cell>
          <cell r="T170">
            <v>-346.73088888456266</v>
          </cell>
          <cell r="U170">
            <v>-2.3333289740772056E-3</v>
          </cell>
          <cell r="V170">
            <v>-1293.812629717504</v>
          </cell>
          <cell r="W170">
            <v>-6.9532065788230754E-3</v>
          </cell>
          <cell r="X170">
            <v>-658.93950878374096</v>
          </cell>
          <cell r="Y170">
            <v>-2.8482543278690996E-3</v>
          </cell>
          <cell r="Z170">
            <v>-2299.4830273858079</v>
          </cell>
          <cell r="AA170">
            <v>-4.0625328099175503E-3</v>
          </cell>
          <cell r="AB170">
            <v>-588.55012369671795</v>
          </cell>
          <cell r="AC170">
            <v>-3.4675590998895891E-3</v>
          </cell>
          <cell r="AD170">
            <v>0</v>
          </cell>
          <cell r="AE170">
            <v>0</v>
          </cell>
          <cell r="AF170">
            <v>0</v>
          </cell>
          <cell r="AG170">
            <v>0</v>
          </cell>
          <cell r="AH170">
            <v>-588.55012369671795</v>
          </cell>
          <cell r="AI170">
            <v>-9.81563510509195E-4</v>
          </cell>
          <cell r="AJ170">
            <v>-5514.9529265057681</v>
          </cell>
          <cell r="AK170">
            <v>-2.7145163643989248E-3</v>
          </cell>
        </row>
        <row r="172">
          <cell r="B172" t="str">
            <v>Op. Prft w/o Pre</v>
          </cell>
          <cell r="D172">
            <v>7637.9511167382952</v>
          </cell>
          <cell r="F172">
            <v>8798.6088123011668</v>
          </cell>
          <cell r="H172">
            <v>13574.65767735368</v>
          </cell>
          <cell r="J172">
            <v>30011.21760639314</v>
          </cell>
          <cell r="K172">
            <v>6.7295178596743555E-2</v>
          </cell>
          <cell r="L172">
            <v>2799.9159464792037</v>
          </cell>
          <cell r="M172">
            <v>2.4504932522585499E-2</v>
          </cell>
          <cell r="N172">
            <v>4762.599107340031</v>
          </cell>
          <cell r="O172">
            <v>3.7140355159216543E-2</v>
          </cell>
          <cell r="P172">
            <v>12961.74840429466</v>
          </cell>
          <cell r="Q172">
            <v>7.2995242401308849E-2</v>
          </cell>
          <cell r="R172">
            <v>20524.263458113892</v>
          </cell>
          <cell r="S172">
            <v>4.886013826430774E-2</v>
          </cell>
          <cell r="T172">
            <v>8375.056960407408</v>
          </cell>
          <cell r="U172">
            <v>5.6360029324562508E-2</v>
          </cell>
          <cell r="V172">
            <v>15820.553603770692</v>
          </cell>
          <cell r="W172">
            <v>8.5022803821585891E-2</v>
          </cell>
          <cell r="X172">
            <v>21798.450100380454</v>
          </cell>
          <cell r="Y172">
            <v>9.4223413548001261E-2</v>
          </cell>
          <cell r="Z172">
            <v>45994.06066455855</v>
          </cell>
          <cell r="AA172">
            <v>8.1258429953941627E-2</v>
          </cell>
          <cell r="AB172">
            <v>11014.018361393992</v>
          </cell>
          <cell r="AC172">
            <v>6.4891260842013035E-2</v>
          </cell>
          <cell r="AD172">
            <v>13600.08106636049</v>
          </cell>
          <cell r="AE172">
            <v>7.2488907618184259E-2</v>
          </cell>
          <cell r="AF172">
            <v>21610.257684493743</v>
          </cell>
          <cell r="AG172">
            <v>8.9203366408607765E-2</v>
          </cell>
          <cell r="AH172">
            <v>46224.357112248224</v>
          </cell>
          <cell r="AI172">
            <v>7.7091381704490938E-2</v>
          </cell>
          <cell r="AJ172">
            <v>142753.89884131381</v>
          </cell>
          <cell r="AK172">
            <v>7.026493238483851E-2</v>
          </cell>
        </row>
        <row r="173">
          <cell r="B173" t="str">
            <v>SUPPORT CENTER</v>
          </cell>
        </row>
        <row r="174">
          <cell r="B174" t="str">
            <v>DETAILED 1999 BUDGET</v>
          </cell>
        </row>
        <row r="177">
          <cell r="D177" t="str">
            <v>January</v>
          </cell>
          <cell r="E177" t="str">
            <v>%</v>
          </cell>
          <cell r="F177" t="str">
            <v>February</v>
          </cell>
          <cell r="G177" t="str">
            <v>%</v>
          </cell>
          <cell r="H177" t="str">
            <v>March</v>
          </cell>
          <cell r="I177" t="str">
            <v>%</v>
          </cell>
          <cell r="J177" t="str">
            <v>Quarter 1</v>
          </cell>
          <cell r="K177" t="str">
            <v>%</v>
          </cell>
          <cell r="L177" t="str">
            <v>April</v>
          </cell>
          <cell r="M177" t="str">
            <v>%</v>
          </cell>
          <cell r="N177" t="str">
            <v>May</v>
          </cell>
          <cell r="O177" t="str">
            <v>%</v>
          </cell>
          <cell r="P177" t="str">
            <v>June</v>
          </cell>
          <cell r="Q177" t="str">
            <v>%</v>
          </cell>
          <cell r="R177" t="str">
            <v>Quarter 2</v>
          </cell>
          <cell r="S177" t="str">
            <v>%</v>
          </cell>
          <cell r="T177" t="str">
            <v>July</v>
          </cell>
          <cell r="U177" t="str">
            <v>%</v>
          </cell>
          <cell r="V177" t="str">
            <v>August</v>
          </cell>
          <cell r="W177" t="str">
            <v>%</v>
          </cell>
          <cell r="X177" t="str">
            <v>September</v>
          </cell>
          <cell r="Y177" t="str">
            <v>%</v>
          </cell>
          <cell r="Z177" t="str">
            <v>Quarter 3</v>
          </cell>
          <cell r="AA177" t="str">
            <v>%</v>
          </cell>
          <cell r="AB177" t="str">
            <v>October</v>
          </cell>
          <cell r="AC177" t="str">
            <v>%</v>
          </cell>
          <cell r="AD177" t="str">
            <v>November</v>
          </cell>
          <cell r="AE177" t="str">
            <v>%</v>
          </cell>
          <cell r="AF177" t="str">
            <v>December</v>
          </cell>
          <cell r="AG177" t="str">
            <v>%</v>
          </cell>
          <cell r="AH177" t="str">
            <v>Quarter 4</v>
          </cell>
          <cell r="AI177" t="str">
            <v>%</v>
          </cell>
          <cell r="AJ177" t="str">
            <v>Total</v>
          </cell>
          <cell r="AK177" t="str">
            <v>%</v>
          </cell>
        </row>
        <row r="178">
          <cell r="B178" t="str">
            <v>SUPPORT CENTER</v>
          </cell>
        </row>
        <row r="179">
          <cell r="B179" t="str">
            <v>Payroll &amp; Benefits</v>
          </cell>
          <cell r="D179">
            <v>-2396.507674</v>
          </cell>
          <cell r="E179">
            <v>-1.7576175583121585E-2</v>
          </cell>
          <cell r="F179">
            <v>-2448.5076740000004</v>
          </cell>
          <cell r="G179">
            <v>-1.7522775235347277E-2</v>
          </cell>
          <cell r="H179">
            <v>-2913.81</v>
          </cell>
          <cell r="I179">
            <v>-1.7152044066556862E-2</v>
          </cell>
          <cell r="J179">
            <v>-7758.8253480000003</v>
          </cell>
          <cell r="K179">
            <v>-1.6506097651051817E-2</v>
          </cell>
          <cell r="L179">
            <v>-2551.2076740000007</v>
          </cell>
          <cell r="M179">
            <v>-2.2328231667484686E-2</v>
          </cell>
          <cell r="N179">
            <v>-2559.0076740000004</v>
          </cell>
          <cell r="O179">
            <v>-1.9956005476304512E-2</v>
          </cell>
          <cell r="P179">
            <v>-2621.4076740000005</v>
          </cell>
          <cell r="Q179">
            <v>-1.4762691160775849E-2</v>
          </cell>
          <cell r="R179">
            <v>-7731.6230220000016</v>
          </cell>
          <cell r="S179">
            <v>-1.8405930650489736E-2</v>
          </cell>
          <cell r="T179">
            <v>-2638.9576740000002</v>
          </cell>
          <cell r="U179">
            <v>-1.7758891980799635E-2</v>
          </cell>
          <cell r="V179">
            <v>-2638.9576740000002</v>
          </cell>
          <cell r="W179">
            <v>-1.4182283770176893E-2</v>
          </cell>
          <cell r="X179">
            <v>-2638.9576740000002</v>
          </cell>
          <cell r="Y179">
            <v>-1.1406847693663952E-2</v>
          </cell>
          <cell r="Z179">
            <v>-7916.8730220000007</v>
          </cell>
          <cell r="AA179">
            <v>-1.3986864012817029E-2</v>
          </cell>
          <cell r="AB179">
            <v>-2638.9576740000002</v>
          </cell>
          <cell r="AC179">
            <v>-1.5547939467289239E-2</v>
          </cell>
          <cell r="AD179">
            <v>-2638.9576740000002</v>
          </cell>
          <cell r="AE179">
            <v>-1.4065736675059162E-2</v>
          </cell>
          <cell r="AF179">
            <v>-2638.9576740000002</v>
          </cell>
          <cell r="AG179">
            <v>-1.0893156008016571E-2</v>
          </cell>
          <cell r="AH179">
            <v>-7916.8730220000007</v>
          </cell>
          <cell r="AI179">
            <v>-1.320348660691853E-2</v>
          </cell>
          <cell r="AJ179">
            <v>-31324.194414000009</v>
          </cell>
          <cell r="AK179">
            <v>-1.5418089595968826E-2</v>
          </cell>
        </row>
        <row r="180">
          <cell r="B180" t="str">
            <v>Property</v>
          </cell>
          <cell r="C180">
            <v>-90</v>
          </cell>
          <cell r="D180">
            <v>-90</v>
          </cell>
          <cell r="E180">
            <v>-6.6006707161537039E-4</v>
          </cell>
          <cell r="F180">
            <v>-90</v>
          </cell>
          <cell r="G180">
            <v>-6.4408610515192307E-4</v>
          </cell>
          <cell r="H180">
            <v>-149.5</v>
          </cell>
          <cell r="I180">
            <v>-8.8002669630149217E-4</v>
          </cell>
          <cell r="J180">
            <v>-329.5</v>
          </cell>
          <cell r="K180">
            <v>-6.0543022477202522E-4</v>
          </cell>
          <cell r="L180">
            <v>-90</v>
          </cell>
          <cell r="M180">
            <v>-7.8768219089075269E-4</v>
          </cell>
          <cell r="N180">
            <v>-90</v>
          </cell>
          <cell r="O180">
            <v>-7.0185037392248386E-4</v>
          </cell>
          <cell r="P180">
            <v>-105</v>
          </cell>
          <cell r="Q180">
            <v>-5.9131686660403966E-4</v>
          </cell>
          <cell r="R180">
            <v>-285</v>
          </cell>
          <cell r="S180">
            <v>-6.7847206472214025E-4</v>
          </cell>
          <cell r="T180">
            <v>-105</v>
          </cell>
          <cell r="U180">
            <v>-7.0659854697766608E-4</v>
          </cell>
          <cell r="V180">
            <v>-105</v>
          </cell>
          <cell r="W180">
            <v>-5.6429089808454939E-4</v>
          </cell>
          <cell r="X180">
            <v>-105</v>
          </cell>
          <cell r="Y180">
            <v>-4.5386063582417076E-4</v>
          </cell>
          <cell r="Z180">
            <v>-315</v>
          </cell>
          <cell r="AA180">
            <v>-5.5651545146600482E-4</v>
          </cell>
          <cell r="AB180">
            <v>-105</v>
          </cell>
          <cell r="AC180">
            <v>-6.1862820315373122E-4</v>
          </cell>
          <cell r="AD180">
            <v>-105</v>
          </cell>
          <cell r="AE180">
            <v>-5.5965367138404961E-4</v>
          </cell>
          <cell r="AF180">
            <v>-105</v>
          </cell>
          <cell r="AG180">
            <v>-4.3342164677770423E-4</v>
          </cell>
          <cell r="AH180">
            <v>-315</v>
          </cell>
          <cell r="AI180">
            <v>-5.2534608924782831E-4</v>
          </cell>
          <cell r="AJ180">
            <v>-1244.5</v>
          </cell>
          <cell r="AK180">
            <v>-6.1255565741245106E-4</v>
          </cell>
        </row>
        <row r="181">
          <cell r="B181" t="str">
            <v>Depreciation</v>
          </cell>
          <cell r="D181">
            <v>-482.33166666666665</v>
          </cell>
          <cell r="E181">
            <v>-3.5374583418225293E-3</v>
          </cell>
          <cell r="F181">
            <v>-483.70666666666665</v>
          </cell>
          <cell r="G181">
            <v>-3.4616526996594766E-3</v>
          </cell>
          <cell r="H181">
            <v>-488.45666666666659</v>
          </cell>
          <cell r="I181">
            <v>-2.8752836565425137E-3</v>
          </cell>
          <cell r="J181">
            <v>-1454.4949999999999</v>
          </cell>
          <cell r="K181">
            <v>-3.2614638325177288E-3</v>
          </cell>
          <cell r="L181">
            <v>-490.29</v>
          </cell>
          <cell r="M181">
            <v>-4.2910300152425238E-3</v>
          </cell>
          <cell r="N181">
            <v>-490.74833333333328</v>
          </cell>
          <cell r="O181">
            <v>-3.8270211250203967E-3</v>
          </cell>
          <cell r="P181">
            <v>-707.74833333333333</v>
          </cell>
          <cell r="Q181">
            <v>-3.9857478743895057E-3</v>
          </cell>
          <cell r="R181">
            <v>-1688.7866666666666</v>
          </cell>
          <cell r="S181">
            <v>-4.0203318477493128E-3</v>
          </cell>
          <cell r="T181">
            <v>-714.58166666666671</v>
          </cell>
          <cell r="U181">
            <v>-4.8087844510813875E-3</v>
          </cell>
          <cell r="V181">
            <v>-714.58166666666671</v>
          </cell>
          <cell r="W181">
            <v>-3.8403040994103572E-3</v>
          </cell>
          <cell r="X181">
            <v>-735.41499999999996</v>
          </cell>
          <cell r="Y181">
            <v>-3.1788182809012627E-3</v>
          </cell>
          <cell r="Z181">
            <v>-2164.5783333333338</v>
          </cell>
          <cell r="AA181">
            <v>-3.8241945663762935E-3</v>
          </cell>
          <cell r="AB181">
            <v>-735.41499999999996</v>
          </cell>
          <cell r="AC181">
            <v>-4.3328424764028694E-3</v>
          </cell>
          <cell r="AD181">
            <v>-735.41499999999996</v>
          </cell>
          <cell r="AE181">
            <v>-3.9197876641990561E-3</v>
          </cell>
          <cell r="AF181">
            <v>-735.41499999999996</v>
          </cell>
          <cell r="AG181">
            <v>-3.0356645749050034E-3</v>
          </cell>
          <cell r="AH181">
            <v>-2206.2449999999999</v>
          </cell>
          <cell r="AI181">
            <v>-3.6794989926113497E-3</v>
          </cell>
          <cell r="AJ181">
            <v>-7514.1050000000005</v>
          </cell>
          <cell r="AK181">
            <v>-3.6985195083496874E-3</v>
          </cell>
        </row>
        <row r="182">
          <cell r="B182" t="str">
            <v>Supplies</v>
          </cell>
          <cell r="C182">
            <v>-70</v>
          </cell>
          <cell r="D182">
            <v>-71.224999999999994</v>
          </cell>
          <cell r="E182">
            <v>-5.2236974639783065E-4</v>
          </cell>
          <cell r="F182">
            <v>-72.293374999999997</v>
          </cell>
          <cell r="G182">
            <v>-5.1736842591152679E-4</v>
          </cell>
          <cell r="H182">
            <v>-91.541486093749981</v>
          </cell>
          <cell r="I182">
            <v>-5.3885586342215233E-4</v>
          </cell>
          <cell r="J182">
            <v>-235.05986109374999</v>
          </cell>
          <cell r="K182">
            <v>-5.2708275754396333E-4</v>
          </cell>
          <cell r="L182">
            <v>-74.111987141499995</v>
          </cell>
          <cell r="M182">
            <v>-6.4862991558760016E-4</v>
          </cell>
          <cell r="N182">
            <v>-74.964274993627242</v>
          </cell>
          <cell r="O182">
            <v>-5.8459671594561318E-4</v>
          </cell>
          <cell r="P182">
            <v>-94.782955195067458</v>
          </cell>
          <cell r="Q182">
            <v>-5.3377866736588927E-4</v>
          </cell>
          <cell r="R182">
            <v>-243.85921733019467</v>
          </cell>
          <cell r="S182">
            <v>-5.8053216380190285E-4</v>
          </cell>
          <cell r="T182">
            <v>-76.698367343848602</v>
          </cell>
          <cell r="U182">
            <v>-5.1614242781640668E-4</v>
          </cell>
          <cell r="V182">
            <v>-77.61874775197478</v>
          </cell>
          <cell r="W182">
            <v>-4.1713859883009478E-4</v>
          </cell>
          <cell r="X182">
            <v>-98.187715906248087</v>
          </cell>
          <cell r="Y182">
            <v>-4.2441465877459815E-4</v>
          </cell>
          <cell r="Z182">
            <v>-252.50483100207146</v>
          </cell>
          <cell r="AA182">
            <v>-4.4610425403957156E-4</v>
          </cell>
          <cell r="AB182">
            <v>-79.532049884060939</v>
          </cell>
          <cell r="AC182">
            <v>-4.6857875345628129E-4</v>
          </cell>
          <cell r="AD182">
            <v>-80.645498582437796</v>
          </cell>
          <cell r="AE182">
            <v>-4.2984332725960452E-4</v>
          </cell>
          <cell r="AF182">
            <v>-102.36937976308198</v>
          </cell>
          <cell r="AG182">
            <v>-4.225629062526398E-4</v>
          </cell>
          <cell r="AH182">
            <v>-262.54692822958071</v>
          </cell>
          <cell r="AI182">
            <v>-4.3786667298235075E-4</v>
          </cell>
          <cell r="AJ182">
            <v>-993.97083765559671</v>
          </cell>
          <cell r="AK182">
            <v>-4.8924263552344613E-4</v>
          </cell>
        </row>
        <row r="183">
          <cell r="B183" t="str">
            <v>Insurance</v>
          </cell>
          <cell r="C183">
            <v>-13</v>
          </cell>
          <cell r="D183">
            <v>-13.227499999999999</v>
          </cell>
          <cell r="E183">
            <v>-9.7011524331025683E-5</v>
          </cell>
          <cell r="F183">
            <v>-13.425912500000001</v>
          </cell>
          <cell r="G183">
            <v>-9.6082707669283544E-5</v>
          </cell>
          <cell r="H183">
            <v>-17.000561703124998</v>
          </cell>
          <cell r="I183">
            <v>-1.0007323177839974E-4</v>
          </cell>
          <cell r="J183">
            <v>-43.653974203125003</v>
          </cell>
          <cell r="K183">
            <v>-9.788679782959318E-5</v>
          </cell>
          <cell r="L183">
            <v>-13.763654754849998</v>
          </cell>
          <cell r="M183">
            <v>-1.2045984146626859E-4</v>
          </cell>
          <cell r="N183">
            <v>-13.921936784530773</v>
          </cell>
          <cell r="O183">
            <v>-1.0856796153275673E-4</v>
          </cell>
          <cell r="P183">
            <v>-42.602548821941099</v>
          </cell>
          <cell r="Q183">
            <v>-2.3992005408319842E-4</v>
          </cell>
          <cell r="R183">
            <v>-70.288140361321865</v>
          </cell>
          <cell r="S183">
            <v>-1.6732820953131806E-4</v>
          </cell>
          <cell r="T183">
            <v>-39.243982506714744</v>
          </cell>
          <cell r="U183">
            <v>-2.6409277158915797E-4</v>
          </cell>
          <cell r="V183">
            <v>-39.414910296795313</v>
          </cell>
          <cell r="W183">
            <v>-2.1182357266000552E-4</v>
          </cell>
          <cell r="X183">
            <v>-43.234861525446071</v>
          </cell>
          <cell r="Y183">
            <v>-1.8688192134960887E-4</v>
          </cell>
          <cell r="Z183">
            <v>-121.89375432895612</v>
          </cell>
          <cell r="AA183">
            <v>-2.153516118135406E-4</v>
          </cell>
          <cell r="AB183">
            <v>-39.770237835611319</v>
          </cell>
          <cell r="AC183">
            <v>-2.3431419782134064E-4</v>
          </cell>
          <cell r="AD183">
            <v>-39.977021165309878</v>
          </cell>
          <cell r="AE183">
            <v>-2.1307892063012883E-4</v>
          </cell>
          <cell r="AF183">
            <v>-44.011456241715223</v>
          </cell>
          <cell r="AG183">
            <v>-1.8167159848922934E-4</v>
          </cell>
          <cell r="AH183">
            <v>-123.75871524263641</v>
          </cell>
          <cell r="AI183">
            <v>-2.0640049861287189E-4</v>
          </cell>
          <cell r="AJ183">
            <v>-359.59458413603943</v>
          </cell>
          <cell r="AK183">
            <v>-1.7699614052825118E-4</v>
          </cell>
        </row>
        <row r="184">
          <cell r="B184" t="str">
            <v>Maintenance</v>
          </cell>
          <cell r="C184">
            <v>-75</v>
          </cell>
          <cell r="D184">
            <v>-76.3125</v>
          </cell>
          <cell r="E184">
            <v>-5.5968187114053278E-4</v>
          </cell>
          <cell r="F184">
            <v>-77.457187500000003</v>
          </cell>
          <cell r="G184">
            <v>-5.5432331347663583E-4</v>
          </cell>
          <cell r="H184">
            <v>-98.080163671874985</v>
          </cell>
          <cell r="I184">
            <v>-5.7734556795230611E-4</v>
          </cell>
          <cell r="J184">
            <v>-251.849851171875</v>
          </cell>
          <cell r="K184">
            <v>-5.647315259399607E-4</v>
          </cell>
          <cell r="L184">
            <v>-79.405700508749987</v>
          </cell>
          <cell r="M184">
            <v>-6.9496062384385722E-4</v>
          </cell>
          <cell r="N184">
            <v>-80.318866064600613</v>
          </cell>
          <cell r="O184">
            <v>-6.263536242274427E-4</v>
          </cell>
          <cell r="P184">
            <v>-101.55316628042942</v>
          </cell>
          <cell r="Q184">
            <v>-5.719057150348814E-4</v>
          </cell>
          <cell r="R184">
            <v>-261.27773285378004</v>
          </cell>
          <cell r="S184">
            <v>-6.2199874693061026E-4</v>
          </cell>
          <cell r="T184">
            <v>-82.176822154123499</v>
          </cell>
          <cell r="U184">
            <v>-5.5300974408900713E-4</v>
          </cell>
          <cell r="V184">
            <v>-83.162944019972969</v>
          </cell>
          <cell r="W184">
            <v>-4.4693421303224431E-4</v>
          </cell>
          <cell r="X184">
            <v>-105.2011241852658</v>
          </cell>
          <cell r="Y184">
            <v>-4.5472999154421226E-4</v>
          </cell>
          <cell r="Z184">
            <v>-270.54089035936227</v>
          </cell>
          <cell r="AA184">
            <v>-4.7796884361382664E-4</v>
          </cell>
          <cell r="AB184">
            <v>-85.212910590065292</v>
          </cell>
          <cell r="AC184">
            <v>-5.0204866441744419E-4</v>
          </cell>
          <cell r="AD184">
            <v>-86.405891338326214</v>
          </cell>
          <cell r="AE184">
            <v>-4.6054642206386204E-4</v>
          </cell>
          <cell r="AF184">
            <v>-109.68147831758783</v>
          </cell>
          <cell r="AG184">
            <v>-4.527459709849712E-4</v>
          </cell>
          <cell r="AH184">
            <v>-281.30028024597937</v>
          </cell>
          <cell r="AI184">
            <v>-4.6914286390966156E-4</v>
          </cell>
          <cell r="AJ184">
            <v>-1064.9687546309967</v>
          </cell>
          <cell r="AK184">
            <v>-5.2418853806083523E-4</v>
          </cell>
        </row>
        <row r="185">
          <cell r="B185" t="str">
            <v>Courier</v>
          </cell>
          <cell r="D185">
            <v>-45.278750000000002</v>
          </cell>
          <cell r="E185">
            <v>-3.3207791021004949E-4</v>
          </cell>
          <cell r="F185">
            <v>-45.957931250000001</v>
          </cell>
          <cell r="G185">
            <v>-3.2889849932947061E-4</v>
          </cell>
          <cell r="H185">
            <v>-46.555384356249988</v>
          </cell>
          <cell r="I185">
            <v>-2.7404669625469464E-4</v>
          </cell>
          <cell r="J185">
            <v>-137.79206560624999</v>
          </cell>
          <cell r="K185">
            <v>-3.0897585648812436E-4</v>
          </cell>
          <cell r="L185">
            <v>-47.114048968524997</v>
          </cell>
          <cell r="M185">
            <v>-4.1234330348068868E-4</v>
          </cell>
          <cell r="N185">
            <v>-47.655860531663038</v>
          </cell>
          <cell r="O185">
            <v>-3.7163648370828269E-4</v>
          </cell>
          <cell r="P185">
            <v>-48.203902927777165</v>
          </cell>
          <cell r="Q185">
            <v>-2.7146457940322371E-4</v>
          </cell>
          <cell r="R185">
            <v>-142.97381242796519</v>
          </cell>
          <cell r="S185">
            <v>-3.4036399199718431E-4</v>
          </cell>
          <cell r="T185">
            <v>-48.758247811446616</v>
          </cell>
          <cell r="U185">
            <v>-3.2811911482614429E-4</v>
          </cell>
          <cell r="V185">
            <v>-49.343346785183968</v>
          </cell>
          <cell r="W185">
            <v>-2.6518096639913168E-4</v>
          </cell>
          <cell r="X185">
            <v>-49.935466946606162</v>
          </cell>
          <cell r="Y185">
            <v>-2.1584516931965274E-4</v>
          </cell>
          <cell r="Z185">
            <v>-148.03706154323675</v>
          </cell>
          <cell r="AA185">
            <v>-2.615394036140798E-4</v>
          </cell>
          <cell r="AB185">
            <v>-50.559660283438738</v>
          </cell>
          <cell r="AC185">
            <v>-2.9788220755435024E-4</v>
          </cell>
          <cell r="AD185">
            <v>-51.267495527406879</v>
          </cell>
          <cell r="AE185">
            <v>-2.7325754375789142E-4</v>
          </cell>
          <cell r="AF185">
            <v>-52.062141708081697</v>
          </cell>
          <cell r="AG185">
            <v>-2.1490342089419969E-4</v>
          </cell>
          <cell r="AH185">
            <v>-153.88929751892732</v>
          </cell>
          <cell r="AI185">
            <v>-2.5665124009099683E-4</v>
          </cell>
          <cell r="AJ185">
            <v>-582.69223709637936</v>
          </cell>
          <cell r="AK185">
            <v>-2.8680709229707068E-4</v>
          </cell>
        </row>
        <row r="186">
          <cell r="B186" t="str">
            <v>Travel</v>
          </cell>
          <cell r="D186">
            <v>-200.44749999999999</v>
          </cell>
          <cell r="E186">
            <v>-1.4700977148624662E-3</v>
          </cell>
          <cell r="F186">
            <v>-193.1265875</v>
          </cell>
          <cell r="G186">
            <v>-1.3821127949350787E-3</v>
          </cell>
          <cell r="H186">
            <v>-253.177595825</v>
          </cell>
          <cell r="I186">
            <v>-1.4903213594075532E-3</v>
          </cell>
          <cell r="J186">
            <v>-646.75168332500004</v>
          </cell>
          <cell r="K186">
            <v>-1.4502333963227422E-3</v>
          </cell>
          <cell r="L186">
            <v>-182.10373983339997</v>
          </cell>
          <cell r="M186">
            <v>-1.5937763640152458E-3</v>
          </cell>
          <cell r="N186">
            <v>-205.61629712537763</v>
          </cell>
          <cell r="O186">
            <v>-1.6034652780222538E-3</v>
          </cell>
          <cell r="P186">
            <v>-224.22939114718815</v>
          </cell>
          <cell r="Q186">
            <v>-1.262767818797018E-3</v>
          </cell>
          <cell r="R186">
            <v>-611.94942810596581</v>
          </cell>
          <cell r="S186">
            <v>-1.4568090947108335E-3</v>
          </cell>
          <cell r="T186">
            <v>-210.37266471455618</v>
          </cell>
          <cell r="U186">
            <v>-1.4157049448678583E-3</v>
          </cell>
          <cell r="V186">
            <v>-185.17615535113981</v>
          </cell>
          <cell r="W186">
            <v>-9.9517351435179729E-4</v>
          </cell>
          <cell r="X186">
            <v>-182.90968791678213</v>
          </cell>
          <cell r="Y186">
            <v>-7.9062387863153706E-4</v>
          </cell>
          <cell r="Z186">
            <v>-578.45850798247818</v>
          </cell>
          <cell r="AA186">
            <v>-1.0219717388070487E-3</v>
          </cell>
          <cell r="AB186">
            <v>-151.67898085031621</v>
          </cell>
          <cell r="AC186">
            <v>-8.9364662266305068E-4</v>
          </cell>
          <cell r="AD186">
            <v>-221.19908182611508</v>
          </cell>
          <cell r="AE186">
            <v>-1.1789988404834867E-3</v>
          </cell>
          <cell r="AF186">
            <v>-184.84985145790799</v>
          </cell>
          <cell r="AG186">
            <v>-7.6302787643333801E-4</v>
          </cell>
          <cell r="AH186">
            <v>-557.72791413433924</v>
          </cell>
          <cell r="AI186">
            <v>-9.301592969994404E-4</v>
          </cell>
          <cell r="AJ186">
            <v>-2394.8875335477833</v>
          </cell>
          <cell r="AK186">
            <v>-1.1787881940869794E-3</v>
          </cell>
        </row>
        <row r="187">
          <cell r="B187" t="str">
            <v>Training</v>
          </cell>
          <cell r="D187">
            <v>-17.297499999999999</v>
          </cell>
          <cell r="E187">
            <v>-1.2686122412518743E-4</v>
          </cell>
          <cell r="F187">
            <v>-17.556962499999997</v>
          </cell>
          <cell r="G187">
            <v>-1.2564661772137078E-4</v>
          </cell>
          <cell r="H187">
            <v>-17.785203012499998</v>
          </cell>
          <cell r="I187">
            <v>-1.0469199632201819E-4</v>
          </cell>
          <cell r="J187">
            <v>-52.639665512499995</v>
          </cell>
          <cell r="K187">
            <v>-1.1803572045613741E-4</v>
          </cell>
          <cell r="L187">
            <v>-17.998625448649996</v>
          </cell>
          <cell r="M187">
            <v>-1.5752440807127429E-4</v>
          </cell>
          <cell r="N187">
            <v>-18.205609641309476</v>
          </cell>
          <cell r="O187">
            <v>-1.4197348815822035E-4</v>
          </cell>
          <cell r="P187">
            <v>-18.414974152184538</v>
          </cell>
          <cell r="Q187">
            <v>-1.037055696596585E-4</v>
          </cell>
          <cell r="R187">
            <v>-54.619209242144009</v>
          </cell>
          <cell r="S187">
            <v>-1.3002669357195808E-4</v>
          </cell>
          <cell r="T187">
            <v>-18.62674635493466</v>
          </cell>
          <cell r="U187">
            <v>-1.2534887532684162E-4</v>
          </cell>
          <cell r="V187">
            <v>-18.850267311193875</v>
          </cell>
          <cell r="W187">
            <v>-1.0130508828730873E-4</v>
          </cell>
          <cell r="X187">
            <v>-19.0764705189282</v>
          </cell>
          <cell r="Y187">
            <v>-8.24577051333505E-5</v>
          </cell>
          <cell r="Z187">
            <v>-56.553484185056739</v>
          </cell>
          <cell r="AA187">
            <v>-9.9913929470547339E-5</v>
          </cell>
          <cell r="AB187">
            <v>-19.314926400414802</v>
          </cell>
          <cell r="AC187">
            <v>-1.1379769726795404E-4</v>
          </cell>
          <cell r="AD187">
            <v>-19.585335370020605</v>
          </cell>
          <cell r="AE187">
            <v>-1.0439052233447538E-4</v>
          </cell>
          <cell r="AF187">
            <v>-19.88890806825593</v>
          </cell>
          <cell r="AG187">
            <v>-8.209793607194146E-5</v>
          </cell>
          <cell r="AH187">
            <v>-58.789169838691336</v>
          </cell>
          <cell r="AI187">
            <v>-9.8046541158358335E-5</v>
          </cell>
          <cell r="AJ187">
            <v>-222.60152877839209</v>
          </cell>
          <cell r="AK187">
            <v>-1.0956675436067867E-4</v>
          </cell>
        </row>
        <row r="188">
          <cell r="B188" t="str">
            <v>Telephone</v>
          </cell>
          <cell r="C188">
            <v>-47</v>
          </cell>
          <cell r="D188">
            <v>-47.822499999999998</v>
          </cell>
          <cell r="E188">
            <v>-3.5073397258140055E-4</v>
          </cell>
          <cell r="F188">
            <v>-48.539837500000004</v>
          </cell>
          <cell r="G188">
            <v>-3.4737594311202514E-4</v>
          </cell>
          <cell r="H188">
            <v>-61.463569234374987</v>
          </cell>
          <cell r="I188">
            <v>-3.6180322258344517E-4</v>
          </cell>
          <cell r="J188">
            <v>-157.825906734375</v>
          </cell>
          <cell r="K188">
            <v>-3.5389842292237535E-4</v>
          </cell>
          <cell r="L188">
            <v>-62.201132065187494</v>
          </cell>
          <cell r="M188">
            <v>-5.4438582201102152E-4</v>
          </cell>
          <cell r="N188">
            <v>-50.333156067149723</v>
          </cell>
          <cell r="O188">
            <v>-3.9251493784919745E-4</v>
          </cell>
          <cell r="P188">
            <v>-63.639984202402438</v>
          </cell>
          <cell r="Q188">
            <v>-3.5839424808852569E-4</v>
          </cell>
          <cell r="R188">
            <v>-176.17427233473967</v>
          </cell>
          <cell r="S188">
            <v>-4.1940113088375947E-4</v>
          </cell>
          <cell r="T188">
            <v>-51.497475216584057</v>
          </cell>
          <cell r="U188">
            <v>-3.4655277296244446E-4</v>
          </cell>
          <cell r="V188">
            <v>-52.115444919183062</v>
          </cell>
          <cell r="W188">
            <v>-2.8007877350020644E-4</v>
          </cell>
          <cell r="X188">
            <v>-65.926037822766574</v>
          </cell>
          <cell r="Y188">
            <v>-2.8496412803437305E-4</v>
          </cell>
          <cell r="Z188">
            <v>-169.5389579585337</v>
          </cell>
          <cell r="AA188">
            <v>-2.9952714199799806E-4</v>
          </cell>
          <cell r="AB188">
            <v>-53.400090636440915</v>
          </cell>
          <cell r="AC188">
            <v>-3.1461716303493169E-4</v>
          </cell>
          <cell r="AD188">
            <v>-54.147691905351088</v>
          </cell>
          <cell r="AE188">
            <v>-2.8860909116002018E-4</v>
          </cell>
          <cell r="AF188">
            <v>-68.73372641235504</v>
          </cell>
          <cell r="AG188">
            <v>-2.8372080848391529E-4</v>
          </cell>
          <cell r="AH188">
            <v>-176.28150895414706</v>
          </cell>
          <cell r="AI188">
            <v>-2.9399619471672124E-4</v>
          </cell>
          <cell r="AJ188">
            <v>-679.82064598179545</v>
          </cell>
          <cell r="AK188">
            <v>-3.3461469081714411E-4</v>
          </cell>
        </row>
        <row r="189">
          <cell r="B189" t="str">
            <v>Classified Advertising</v>
          </cell>
          <cell r="D189">
            <v>-10.175000000000001</v>
          </cell>
          <cell r="E189">
            <v>-7.4624249485404377E-5</v>
          </cell>
          <cell r="F189">
            <v>-10.327625000000001</v>
          </cell>
          <cell r="G189">
            <v>-7.3909775130218122E-5</v>
          </cell>
          <cell r="H189">
            <v>-10.461884124999997</v>
          </cell>
          <cell r="I189">
            <v>-6.1583527248245981E-5</v>
          </cell>
          <cell r="J189">
            <v>-30.964509124999999</v>
          </cell>
          <cell r="K189">
            <v>-6.9432776738904365E-5</v>
          </cell>
          <cell r="L189">
            <v>-10.587426734499999</v>
          </cell>
          <cell r="M189">
            <v>-9.2661416512514297E-5</v>
          </cell>
          <cell r="N189">
            <v>-10.70918214194675</v>
          </cell>
          <cell r="O189">
            <v>-8.3513816563659027E-5</v>
          </cell>
          <cell r="P189">
            <v>-10.832337736579138</v>
          </cell>
          <cell r="Q189">
            <v>-6.1003276270387344E-5</v>
          </cell>
          <cell r="R189">
            <v>-32.128946613025889</v>
          </cell>
          <cell r="S189">
            <v>-7.6486290336445924E-5</v>
          </cell>
          <cell r="T189">
            <v>-10.9569096205498</v>
          </cell>
          <cell r="U189">
            <v>-7.3734632545200947E-5</v>
          </cell>
          <cell r="V189">
            <v>-11.088392535996396</v>
          </cell>
          <cell r="W189">
            <v>-5.9591228404299251E-5</v>
          </cell>
          <cell r="X189">
            <v>-11.221453246428352</v>
          </cell>
          <cell r="Y189">
            <v>-4.8504532431382642E-5</v>
          </cell>
          <cell r="Z189">
            <v>-33.266755402974546</v>
          </cell>
          <cell r="AA189">
            <v>-5.8772899688557248E-5</v>
          </cell>
          <cell r="AB189">
            <v>-11.361721412008706</v>
          </cell>
          <cell r="AC189">
            <v>-6.6939821922325899E-5</v>
          </cell>
          <cell r="AD189">
            <v>-11.520785511776827</v>
          </cell>
          <cell r="AE189">
            <v>-6.1406189608514925E-5</v>
          </cell>
          <cell r="AF189">
            <v>-11.699357687209368</v>
          </cell>
          <cell r="AG189">
            <v>-4.8292903571730259E-5</v>
          </cell>
          <cell r="AH189">
            <v>-34.581864610994899</v>
          </cell>
          <cell r="AI189">
            <v>-5.7674435975504894E-5</v>
          </cell>
          <cell r="AJ189">
            <v>-130.9420757519953</v>
          </cell>
          <cell r="AK189">
            <v>-6.4451031976869784E-5</v>
          </cell>
        </row>
        <row r="190">
          <cell r="B190" t="str">
            <v>Professional Fees</v>
          </cell>
          <cell r="D190">
            <v>-188.74625</v>
          </cell>
          <cell r="E190">
            <v>-1.3842798279542511E-3</v>
          </cell>
          <cell r="F190">
            <v>-207.06888125</v>
          </cell>
          <cell r="G190">
            <v>-1.4818909913608732E-3</v>
          </cell>
          <cell r="H190">
            <v>-194.06795051874994</v>
          </cell>
          <cell r="I190">
            <v>-1.1423744304549629E-3</v>
          </cell>
          <cell r="J190">
            <v>-589.88308176875</v>
          </cell>
          <cell r="K190">
            <v>-1.3227149880906269E-3</v>
          </cell>
          <cell r="L190">
            <v>-196.396765924975</v>
          </cell>
          <cell r="M190">
            <v>-1.7188692763071404E-3</v>
          </cell>
          <cell r="N190">
            <v>-209.36451087505893</v>
          </cell>
          <cell r="O190">
            <v>-1.6326951138195339E-3</v>
          </cell>
          <cell r="P190">
            <v>-211.77220275012218</v>
          </cell>
          <cell r="Q190">
            <v>-1.1926140510860727E-3</v>
          </cell>
          <cell r="R190">
            <v>-617.53347955015602</v>
          </cell>
          <cell r="S190">
            <v>-1.470102508440147E-3</v>
          </cell>
          <cell r="T190">
            <v>-203.2506734611988</v>
          </cell>
          <cell r="U190">
            <v>-1.3677774337134776E-3</v>
          </cell>
          <cell r="V190">
            <v>-205.68968154273315</v>
          </cell>
          <cell r="W190">
            <v>-1.1054172868997509E-3</v>
          </cell>
          <cell r="X190">
            <v>-208.15795772124594</v>
          </cell>
          <cell r="Y190">
            <v>-8.9975907660214799E-4</v>
          </cell>
          <cell r="Z190">
            <v>-617.09831272517795</v>
          </cell>
          <cell r="AA190">
            <v>-1.0902372892227371E-3</v>
          </cell>
          <cell r="AB190">
            <v>-210.75993219276148</v>
          </cell>
          <cell r="AC190">
            <v>-1.2417336966591454E-3</v>
          </cell>
          <cell r="AD190">
            <v>-213.71057124346015</v>
          </cell>
          <cell r="AE190">
            <v>-1.1390848172379521E-3</v>
          </cell>
          <cell r="AF190">
            <v>-217.02308509773377</v>
          </cell>
          <cell r="AG190">
            <v>-8.9583336125559625E-4</v>
          </cell>
          <cell r="AH190">
            <v>-641.4935885339554</v>
          </cell>
          <cell r="AI190">
            <v>-1.069860787345616E-3</v>
          </cell>
          <cell r="AJ190">
            <v>-2466.0084625780391</v>
          </cell>
          <cell r="AK190">
            <v>-1.2137946444187695E-3</v>
          </cell>
        </row>
        <row r="191">
          <cell r="B191" t="str">
            <v xml:space="preserve">Other </v>
          </cell>
          <cell r="D191">
            <v>-119.80249999999999</v>
          </cell>
          <cell r="E191">
            <v>-8.7864094830222676E-4</v>
          </cell>
          <cell r="F191">
            <v>-80.433374999999998</v>
          </cell>
          <cell r="G191">
            <v>-5.756224358663785E-4</v>
          </cell>
          <cell r="H191">
            <v>-150.9485515625</v>
          </cell>
          <cell r="I191">
            <v>-8.8855354610730645E-4</v>
          </cell>
          <cell r="J191">
            <v>-351.18442656249999</v>
          </cell>
          <cell r="K191">
            <v>-7.8747283818581177E-4</v>
          </cell>
          <cell r="L191">
            <v>-150.25198714150002</v>
          </cell>
          <cell r="M191">
            <v>-1.3150090490811773E-3</v>
          </cell>
          <cell r="N191">
            <v>-83.104274993627243</v>
          </cell>
          <cell r="O191">
            <v>-6.4807518309815786E-4</v>
          </cell>
          <cell r="P191">
            <v>-104.95795519506747</v>
          </cell>
          <cell r="Q191">
            <v>-5.9108008753442362E-4</v>
          </cell>
          <cell r="R191">
            <v>-338.31421733019477</v>
          </cell>
          <cell r="S191">
            <v>-8.0539208967323546E-4</v>
          </cell>
          <cell r="T191">
            <v>-84.838367343848589</v>
          </cell>
          <cell r="U191">
            <v>-5.7092063898210371E-4</v>
          </cell>
          <cell r="V191">
            <v>-85.758747751974781</v>
          </cell>
          <cell r="W191">
            <v>-4.6088457892922081E-4</v>
          </cell>
          <cell r="X191">
            <v>-108.36271590624808</v>
          </cell>
          <cell r="Y191">
            <v>-4.6839591562708324E-4</v>
          </cell>
          <cell r="Z191">
            <v>-278.95983100207144</v>
          </cell>
          <cell r="AA191">
            <v>-4.9284271838412124E-4</v>
          </cell>
          <cell r="AB191">
            <v>-87.672049884060925</v>
          </cell>
          <cell r="AC191">
            <v>-5.1653716844362761E-4</v>
          </cell>
          <cell r="AD191">
            <v>-88.785498582437796</v>
          </cell>
          <cell r="AE191">
            <v>-4.7322981187928231E-4</v>
          </cell>
          <cell r="AF191">
            <v>-134.48067542659956</v>
          </cell>
          <cell r="AG191">
            <v>-5.5511272193499732E-4</v>
          </cell>
          <cell r="AH191">
            <v>-310.93822389309827</v>
          </cell>
          <cell r="AI191">
            <v>-5.1857199974572957E-4</v>
          </cell>
          <cell r="AJ191">
            <v>-1279.3966987878648</v>
          </cell>
          <cell r="AK191">
            <v>-6.2973217028310178E-4</v>
          </cell>
        </row>
        <row r="192">
          <cell r="B192" t="str">
            <v>Other Expenses</v>
          </cell>
          <cell r="D192">
            <v>-790.33500000000004</v>
          </cell>
          <cell r="E192">
            <v>-5.7963789893903757E-3</v>
          </cell>
          <cell r="F192">
            <v>-766.18767500000001</v>
          </cell>
          <cell r="G192">
            <v>-5.483231504512861E-3</v>
          </cell>
          <cell r="H192">
            <v>-941.0823501031249</v>
          </cell>
          <cell r="I192">
            <v>-5.5396494415310849E-3</v>
          </cell>
          <cell r="J192">
            <v>-2497.6050251031252</v>
          </cell>
          <cell r="K192">
            <v>-5.6004650805182394E-3</v>
          </cell>
          <cell r="L192">
            <v>-833.93506852183737</v>
          </cell>
          <cell r="M192">
            <v>-7.2986200203767875E-3</v>
          </cell>
          <cell r="N192">
            <v>-794.19396921889143</v>
          </cell>
          <cell r="O192">
            <v>-6.1933926029251176E-3</v>
          </cell>
          <cell r="P192">
            <v>-920.98941840875898</v>
          </cell>
          <cell r="Q192">
            <v>-5.1866340673232779E-3</v>
          </cell>
          <cell r="R192">
            <v>-2549.1184561494879</v>
          </cell>
          <cell r="S192">
            <v>-6.0684409198773952E-3</v>
          </cell>
          <cell r="T192">
            <v>-826.42025652780558</v>
          </cell>
          <cell r="U192">
            <v>-5.5614033567186428E-3</v>
          </cell>
          <cell r="V192">
            <v>-808.2186382661481</v>
          </cell>
          <cell r="W192">
            <v>-4.3435278212940603E-3</v>
          </cell>
          <cell r="X192">
            <v>-892.21349169596544</v>
          </cell>
          <cell r="Y192">
            <v>-3.8565769774479468E-3</v>
          </cell>
          <cell r="Z192">
            <v>-2526.8523864899189</v>
          </cell>
          <cell r="AA192">
            <v>-4.4642298306520282E-3</v>
          </cell>
          <cell r="AB192">
            <v>-789.26255996917928</v>
          </cell>
          <cell r="AC192">
            <v>-4.6500959932404516E-3</v>
          </cell>
          <cell r="AD192">
            <v>-867.24487105264222</v>
          </cell>
          <cell r="AE192">
            <v>-4.6224454864152182E-3</v>
          </cell>
          <cell r="AF192">
            <v>-944.80006018052836</v>
          </cell>
          <cell r="AG192">
            <v>-3.8999695043725586E-3</v>
          </cell>
          <cell r="AH192">
            <v>-2601.3074912023499</v>
          </cell>
          <cell r="AI192">
            <v>-4.3383705315372511E-3</v>
          </cell>
          <cell r="AJ192">
            <v>-10174.883358944884</v>
          </cell>
          <cell r="AK192">
            <v>-5.0081818923531475E-3</v>
          </cell>
        </row>
        <row r="193">
          <cell r="B193" t="str">
            <v>total others</v>
          </cell>
          <cell r="D193">
            <v>-1272.6666666666665</v>
          </cell>
          <cell r="F193">
            <v>-1249.8943416666666</v>
          </cell>
          <cell r="H193">
            <v>-1429.5390167697915</v>
          </cell>
          <cell r="I193">
            <v>-8.4149330980736008E-3</v>
          </cell>
          <cell r="J193">
            <v>-3952.1000251031251</v>
          </cell>
          <cell r="K193">
            <v>-8.8619289130359696E-3</v>
          </cell>
          <cell r="L193">
            <v>-1324.2250685218376</v>
          </cell>
          <cell r="M193">
            <v>-1.1589650035619311E-2</v>
          </cell>
          <cell r="N193">
            <v>-1284.9423025522246</v>
          </cell>
          <cell r="O193">
            <v>-1.0020413727945515E-2</v>
          </cell>
          <cell r="P193">
            <v>-1628.7377517420925</v>
          </cell>
          <cell r="Q193">
            <v>-9.1723819417127844E-3</v>
          </cell>
          <cell r="R193">
            <v>-4237.9051228161543</v>
          </cell>
          <cell r="S193">
            <v>-1.0088772767626708E-2</v>
          </cell>
          <cell r="T193">
            <v>-1541.0019231944723</v>
          </cell>
          <cell r="U193">
            <v>-1.0370187807800029E-2</v>
          </cell>
          <cell r="V193">
            <v>-1522.8003049328149</v>
          </cell>
          <cell r="W193">
            <v>-8.1838319207044163E-3</v>
          </cell>
          <cell r="X193">
            <v>-1627.6284916959653</v>
          </cell>
          <cell r="Y193">
            <v>-7.0353952583492108E-3</v>
          </cell>
          <cell r="Z193">
            <v>-4691.4307198232527</v>
          </cell>
          <cell r="AA193">
            <v>-8.2884243970283225E-3</v>
          </cell>
          <cell r="AB193">
            <v>-1524.6775599691791</v>
          </cell>
          <cell r="AC193">
            <v>-8.9829384696433218E-3</v>
          </cell>
          <cell r="AD193">
            <v>-1602.6598710526428</v>
          </cell>
          <cell r="AE193">
            <v>-8.542233150614276E-3</v>
          </cell>
          <cell r="AF193">
            <v>-1680.2150601805283</v>
          </cell>
          <cell r="AG193">
            <v>-6.9356340792775615E-3</v>
          </cell>
          <cell r="AH193">
            <v>-4807.5524912023493</v>
          </cell>
          <cell r="AI193">
            <v>-8.0178695241486016E-3</v>
          </cell>
          <cell r="AJ193">
            <v>-17688.98835894488</v>
          </cell>
        </row>
        <row r="194">
          <cell r="K194" t="str">
            <v xml:space="preserve"> </v>
          </cell>
          <cell r="R194" t="str">
            <v xml:space="preserve"> </v>
          </cell>
          <cell r="S194" t="str">
            <v xml:space="preserve"> </v>
          </cell>
          <cell r="Z194" t="str">
            <v xml:space="preserve"> </v>
          </cell>
          <cell r="AA194" t="str">
            <v xml:space="preserve"> </v>
          </cell>
          <cell r="AH194" t="str">
            <v xml:space="preserve"> </v>
          </cell>
          <cell r="AI194" t="str">
            <v xml:space="preserve"> </v>
          </cell>
          <cell r="AJ194" t="str">
            <v xml:space="preserve"> </v>
          </cell>
          <cell r="AK194" t="str">
            <v xml:space="preserve"> </v>
          </cell>
        </row>
        <row r="195">
          <cell r="B195" t="str">
            <v>Total Support Center</v>
          </cell>
          <cell r="D195">
            <v>-3759.1743406666674</v>
          </cell>
          <cell r="E195">
            <v>-2.7570079985949868E-2</v>
          </cell>
          <cell r="F195">
            <v>-3788.402015666667</v>
          </cell>
          <cell r="G195">
            <v>-2.7111745544671537E-2</v>
          </cell>
          <cell r="H195">
            <v>-4035.6466907697927</v>
          </cell>
          <cell r="I195">
            <v>-2.3755697824201942E-2</v>
          </cell>
          <cell r="J195">
            <v>-11583.223047103127</v>
          </cell>
          <cell r="K195">
            <v>-2.5973456788859813E-2</v>
          </cell>
          <cell r="L195">
            <v>-3965.432742521838</v>
          </cell>
          <cell r="M195">
            <v>-3.4705563893994762E-2</v>
          </cell>
          <cell r="N195">
            <v>-3933.9499765522251</v>
          </cell>
          <cell r="O195">
            <v>-3.0678269578172521E-2</v>
          </cell>
          <cell r="P195">
            <v>-4355.1454257420928</v>
          </cell>
          <cell r="Q195">
            <v>-2.4526389969092673E-2</v>
          </cell>
          <cell r="R195">
            <v>-12254.528144816157</v>
          </cell>
          <cell r="S195">
            <v>-2.9173175482838584E-2</v>
          </cell>
          <cell r="T195">
            <v>-4284.9595971944727</v>
          </cell>
          <cell r="U195">
            <v>-2.8835678335577326E-2</v>
          </cell>
          <cell r="V195">
            <v>-4266.7579789328156</v>
          </cell>
          <cell r="W195">
            <v>-2.2930406588965866E-2</v>
          </cell>
          <cell r="X195">
            <v>-4371.5861656959651</v>
          </cell>
          <cell r="Y195">
            <v>-1.8896103587837335E-2</v>
          </cell>
          <cell r="Z195">
            <v>-12923.303741823252</v>
          </cell>
          <cell r="AA195">
            <v>-2.2831803861311353E-2</v>
          </cell>
          <cell r="AB195">
            <v>-4268.6352339691803</v>
          </cell>
          <cell r="AC195">
            <v>-2.5149506140086295E-2</v>
          </cell>
          <cell r="AD195">
            <v>-4346.6175450526425</v>
          </cell>
          <cell r="AE195">
            <v>-2.3167623497057487E-2</v>
          </cell>
          <cell r="AF195">
            <v>-4424.1727341805281</v>
          </cell>
          <cell r="AG195">
            <v>-1.8262211734071828E-2</v>
          </cell>
          <cell r="AH195">
            <v>-13039.42551320235</v>
          </cell>
          <cell r="AI195">
            <v>-2.1746702220314957E-2</v>
          </cell>
          <cell r="AJ195">
            <v>-49800.480446944894</v>
          </cell>
          <cell r="AK195">
            <v>-2.4512306982430086E-2</v>
          </cell>
        </row>
        <row r="196">
          <cell r="J196" t="str">
            <v xml:space="preserve"> </v>
          </cell>
          <cell r="K196" t="str">
            <v xml:space="preserve"> </v>
          </cell>
          <cell r="R196" t="str">
            <v xml:space="preserve"> </v>
          </cell>
          <cell r="S196" t="str">
            <v xml:space="preserve"> </v>
          </cell>
          <cell r="Z196" t="str">
            <v xml:space="preserve"> </v>
          </cell>
          <cell r="AA196" t="str">
            <v xml:space="preserve"> </v>
          </cell>
          <cell r="AH196" t="str">
            <v xml:space="preserve"> </v>
          </cell>
          <cell r="AI196" t="str">
            <v xml:space="preserve"> </v>
          </cell>
          <cell r="AJ196" t="str">
            <v xml:space="preserve"> </v>
          </cell>
        </row>
        <row r="197">
          <cell r="B197" t="str">
            <v>Profit B4 Financials</v>
          </cell>
          <cell r="D197">
            <v>7366.3793558316365</v>
          </cell>
          <cell r="E197">
            <v>5.4025604997907858E-2</v>
          </cell>
          <cell r="F197">
            <v>8514.5937768259246</v>
          </cell>
          <cell r="G197">
            <v>6.0934794918517915E-2</v>
          </cell>
          <cell r="H197">
            <v>5466.2533092302019</v>
          </cell>
          <cell r="I197">
            <v>3.2176915323538148E-2</v>
          </cell>
          <cell r="J197">
            <v>21347.22644188776</v>
          </cell>
          <cell r="K197">
            <v>3.9575345477092704E-2</v>
          </cell>
          <cell r="L197">
            <v>787.14419877794535</v>
          </cell>
          <cell r="M197">
            <v>6.8891051893373153E-3</v>
          </cell>
          <cell r="N197">
            <v>3507.3938681332747</v>
          </cell>
          <cell r="O197">
            <v>2.7351841087141854E-2</v>
          </cell>
          <cell r="P197">
            <v>12825.422218285472</v>
          </cell>
          <cell r="Q197">
            <v>7.2227509323718062E-2</v>
          </cell>
          <cell r="R197">
            <v>6421.6362673667081</v>
          </cell>
          <cell r="S197">
            <v>1.5287371288473222E-2</v>
          </cell>
          <cell r="T197">
            <v>7516.647676058361</v>
          </cell>
          <cell r="U197">
            <v>5.058335548615131E-2</v>
          </cell>
          <cell r="V197">
            <v>15529.912996560386</v>
          </cell>
          <cell r="W197">
            <v>8.3460843352418837E-2</v>
          </cell>
          <cell r="X197">
            <v>23493.245409210747</v>
          </cell>
          <cell r="Y197">
            <v>0.10154913618093024</v>
          </cell>
          <cell r="Z197">
            <v>30771.273895349495</v>
          </cell>
          <cell r="AA197">
            <v>5.4364093282712737E-2</v>
          </cell>
          <cell r="AB197">
            <v>10897.565208238084</v>
          </cell>
          <cell r="AC197">
            <v>6.4205154128789924E-2</v>
          </cell>
          <cell r="AD197">
            <v>14783.334870117862</v>
          </cell>
          <cell r="AE197">
            <v>7.879569176534576E-2</v>
          </cell>
          <cell r="AF197">
            <v>23815.778163063191</v>
          </cell>
          <cell r="AG197">
            <v>9.8307369435498393E-2</v>
          </cell>
          <cell r="AH197">
            <v>32596.381475349157</v>
          </cell>
          <cell r="AI197">
            <v>5.4363115973666783E-2</v>
          </cell>
          <cell r="AJ197">
            <v>134503.67105033307</v>
          </cell>
          <cell r="AK197">
            <v>6.6204085692747966E-2</v>
          </cell>
        </row>
        <row r="198">
          <cell r="J198" t="str">
            <v xml:space="preserve"> </v>
          </cell>
          <cell r="K198" t="str">
            <v xml:space="preserve"> </v>
          </cell>
          <cell r="R198" t="str">
            <v xml:space="preserve"> </v>
          </cell>
          <cell r="S198" t="str">
            <v xml:space="preserve"> </v>
          </cell>
          <cell r="Z198" t="str">
            <v xml:space="preserve"> </v>
          </cell>
          <cell r="AA198" t="str">
            <v xml:space="preserve"> </v>
          </cell>
          <cell r="AH198" t="str">
            <v xml:space="preserve"> </v>
          </cell>
          <cell r="AI198" t="str">
            <v xml:space="preserve"> </v>
          </cell>
          <cell r="AJ198" t="str">
            <v xml:space="preserve"> </v>
          </cell>
        </row>
        <row r="199">
          <cell r="B199" t="str">
            <v>Exchange Gain/(Loss)</v>
          </cell>
          <cell r="D199">
            <v>-1197</v>
          </cell>
          <cell r="E199">
            <v>-8.7788920524844265E-3</v>
          </cell>
          <cell r="F199">
            <v>-1256</v>
          </cell>
          <cell r="G199">
            <v>-8.9885794230090601E-3</v>
          </cell>
          <cell r="H199">
            <v>-1594</v>
          </cell>
          <cell r="I199">
            <v>-9.3830271164185852E-3</v>
          </cell>
          <cell r="J199">
            <v>-4047</v>
          </cell>
          <cell r="K199">
            <v>-9.0747263690829118E-3</v>
          </cell>
          <cell r="L199">
            <v>-1291</v>
          </cell>
          <cell r="M199">
            <v>-1.1298863427110692E-2</v>
          </cell>
          <cell r="N199">
            <v>-1305</v>
          </cell>
          <cell r="O199">
            <v>-1.017683042187602E-2</v>
          </cell>
          <cell r="P199">
            <v>-1690</v>
          </cell>
          <cell r="Q199">
            <v>-9.5173857577221625E-3</v>
          </cell>
          <cell r="R199">
            <v>-4286</v>
          </cell>
          <cell r="S199">
            <v>-1.0203267611926642E-2</v>
          </cell>
          <cell r="T199">
            <v>-1412</v>
          </cell>
          <cell r="U199">
            <v>-9.502068079356803E-3</v>
          </cell>
          <cell r="V199">
            <v>-1471</v>
          </cell>
          <cell r="W199">
            <v>-7.9054467722130695E-3</v>
          </cell>
          <cell r="X199">
            <v>-1899</v>
          </cell>
          <cell r="Y199">
            <v>-8.2083937850485778E-3</v>
          </cell>
          <cell r="Z199">
            <v>-4782</v>
          </cell>
          <cell r="AA199">
            <v>-8.4484345679696343E-3</v>
          </cell>
          <cell r="AB199">
            <v>-1540</v>
          </cell>
          <cell r="AC199">
            <v>-9.0732136462547252E-3</v>
          </cell>
          <cell r="AD199">
            <v>-1600</v>
          </cell>
          <cell r="AE199">
            <v>-8.5280559448998039E-3</v>
          </cell>
          <cell r="AF199">
            <v>-2030</v>
          </cell>
          <cell r="AG199">
            <v>-8.3794851710356118E-3</v>
          </cell>
          <cell r="AH199">
            <v>-5170</v>
          </cell>
          <cell r="AI199">
            <v>-8.6223469251151506E-3</v>
          </cell>
          <cell r="AJ199">
            <v>-18285</v>
          </cell>
          <cell r="AK199">
            <v>-9.0000644401660654E-3</v>
          </cell>
        </row>
        <row r="200">
          <cell r="B200" t="str">
            <v>Interest Gain/(Loss)</v>
          </cell>
          <cell r="D200">
            <v>-1080</v>
          </cell>
          <cell r="E200">
            <v>-7.9208048593844456E-3</v>
          </cell>
          <cell r="F200">
            <v>-1925</v>
          </cell>
          <cell r="G200">
            <v>-1.3776286137971688E-2</v>
          </cell>
          <cell r="H200">
            <v>-1675</v>
          </cell>
          <cell r="I200">
            <v>-9.8598308782943105E-3</v>
          </cell>
          <cell r="J200">
            <v>-4680</v>
          </cell>
          <cell r="K200">
            <v>-1.0494123896048438E-2</v>
          </cell>
          <cell r="L200">
            <v>-1268</v>
          </cell>
          <cell r="M200">
            <v>-1.1097566867216387E-2</v>
          </cell>
          <cell r="N200">
            <v>-1268</v>
          </cell>
          <cell r="O200">
            <v>-9.8882919348189987E-3</v>
          </cell>
          <cell r="P200">
            <v>-1268</v>
          </cell>
          <cell r="Q200">
            <v>-7.1408551128944982E-3</v>
          </cell>
          <cell r="R200">
            <v>-3804</v>
          </cell>
          <cell r="S200">
            <v>-9.055816611238672E-3</v>
          </cell>
          <cell r="T200">
            <v>-1268</v>
          </cell>
          <cell r="U200">
            <v>-8.5330186435017188E-3</v>
          </cell>
          <cell r="V200">
            <v>-1268</v>
          </cell>
          <cell r="W200">
            <v>-6.8144843692496074E-3</v>
          </cell>
          <cell r="X200">
            <v>-1268</v>
          </cell>
          <cell r="Y200">
            <v>-5.4809074878576078E-3</v>
          </cell>
          <cell r="Z200">
            <v>-3804</v>
          </cell>
          <cell r="AA200">
            <v>-6.7205865948466101E-3</v>
          </cell>
          <cell r="AB200">
            <v>-1268</v>
          </cell>
          <cell r="AC200">
            <v>-7.4706720152279164E-3</v>
          </cell>
          <cell r="AD200">
            <v>-1268</v>
          </cell>
          <cell r="AE200">
            <v>-6.7584843363330946E-3</v>
          </cell>
          <cell r="AF200">
            <v>-354</v>
          </cell>
          <cell r="AG200">
            <v>-1.4612501234219737E-3</v>
          </cell>
          <cell r="AH200">
            <v>-2890</v>
          </cell>
          <cell r="AI200">
            <v>-4.8198418981784882E-3</v>
          </cell>
          <cell r="AJ200">
            <v>-15178</v>
          </cell>
          <cell r="AK200">
            <v>-7.470767190201834E-3</v>
          </cell>
        </row>
        <row r="201">
          <cell r="B201" t="str">
            <v>Royalty Payment</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row>
        <row r="202">
          <cell r="B202" t="str">
            <v>Others</v>
          </cell>
          <cell r="H202">
            <v>0</v>
          </cell>
        </row>
        <row r="203">
          <cell r="B203" t="str">
            <v>total misc.income</v>
          </cell>
          <cell r="D203">
            <v>-2277</v>
          </cell>
          <cell r="F203">
            <v>-3181</v>
          </cell>
          <cell r="H203">
            <v>-3269</v>
          </cell>
          <cell r="J203">
            <v>-8727</v>
          </cell>
          <cell r="K203">
            <v>-1.956885026513135E-2</v>
          </cell>
          <cell r="L203">
            <v>-2559</v>
          </cell>
          <cell r="N203">
            <v>-2573</v>
          </cell>
          <cell r="P203">
            <v>-2958</v>
          </cell>
          <cell r="R203">
            <v>-8090</v>
          </cell>
          <cell r="S203">
            <v>-1.9259084223165315E-2</v>
          </cell>
          <cell r="T203">
            <v>-2680</v>
          </cell>
          <cell r="V203">
            <v>-2739</v>
          </cell>
          <cell r="X203">
            <v>-3167</v>
          </cell>
          <cell r="Z203">
            <v>-8586</v>
          </cell>
          <cell r="AA203">
            <v>-1.5169021162816244E-2</v>
          </cell>
          <cell r="AB203">
            <v>-2808</v>
          </cell>
          <cell r="AD203">
            <v>-2868</v>
          </cell>
          <cell r="AF203">
            <v>-2384</v>
          </cell>
          <cell r="AH203">
            <v>-8060</v>
          </cell>
          <cell r="AI203">
            <v>-1.3442188823293639E-2</v>
          </cell>
          <cell r="AJ203">
            <v>-33463</v>
          </cell>
        </row>
        <row r="205">
          <cell r="B205" t="str">
            <v>Profit Before Taxes</v>
          </cell>
          <cell r="D205">
            <v>5089.3793558316365</v>
          </cell>
          <cell r="E205">
            <v>3.7325908086038986E-2</v>
          </cell>
          <cell r="F205">
            <v>5333.5937768259246</v>
          </cell>
          <cell r="G205">
            <v>3.8169929357537172E-2</v>
          </cell>
          <cell r="H205">
            <v>2197.2533092302019</v>
          </cell>
          <cell r="I205">
            <v>1.2934057328825254E-2</v>
          </cell>
          <cell r="J205">
            <v>12620.22644188776</v>
          </cell>
          <cell r="K205">
            <v>2.8298764931059123E-2</v>
          </cell>
          <cell r="L205">
            <v>-1771.8558012220547</v>
          </cell>
          <cell r="M205">
            <v>-1.5507325104989762E-2</v>
          </cell>
          <cell r="N205">
            <v>934.39386813327474</v>
          </cell>
          <cell r="O205">
            <v>7.286718730446836E-3</v>
          </cell>
          <cell r="P205">
            <v>9867.4222182854719</v>
          </cell>
          <cell r="Q205">
            <v>5.5569268453101409E-2</v>
          </cell>
          <cell r="R205">
            <v>-1668.3637326332919</v>
          </cell>
          <cell r="S205">
            <v>-3.9717129346920925E-3</v>
          </cell>
          <cell r="T205">
            <v>4836.647676058361</v>
          </cell>
          <cell r="U205">
            <v>3.2548268763292788E-2</v>
          </cell>
          <cell r="V205">
            <v>12790.912996560386</v>
          </cell>
          <cell r="W205">
            <v>6.8740912210956157E-2</v>
          </cell>
          <cell r="X205">
            <v>20326.245409210747</v>
          </cell>
          <cell r="Y205">
            <v>8.7859834908024056E-2</v>
          </cell>
          <cell r="Z205">
            <v>22185.273895349495</v>
          </cell>
          <cell r="AA205">
            <v>3.9195072119896493E-2</v>
          </cell>
          <cell r="AB205">
            <v>8089.5652082380839</v>
          </cell>
          <cell r="AC205">
            <v>4.766126846730729E-2</v>
          </cell>
          <cell r="AD205">
            <v>11915.334870117862</v>
          </cell>
          <cell r="AE205">
            <v>6.3509151484112861E-2</v>
          </cell>
          <cell r="AF205">
            <v>21431.778163063191</v>
          </cell>
          <cell r="AG205">
            <v>8.8466634141040806E-2</v>
          </cell>
          <cell r="AH205">
            <v>24536.381475349157</v>
          </cell>
          <cell r="AI205">
            <v>4.092092715037314E-2</v>
          </cell>
          <cell r="AJ205">
            <v>101040.67105033308</v>
          </cell>
          <cell r="AK205">
            <v>4.9733254062380071E-2</v>
          </cell>
        </row>
        <row r="206">
          <cell r="J206" t="str">
            <v xml:space="preserve"> </v>
          </cell>
          <cell r="K206" t="str">
            <v xml:space="preserve"> </v>
          </cell>
          <cell r="R206" t="str">
            <v xml:space="preserve"> </v>
          </cell>
          <cell r="S206" t="str">
            <v xml:space="preserve"> </v>
          </cell>
          <cell r="Z206" t="str">
            <v xml:space="preserve"> </v>
          </cell>
          <cell r="AA206" t="str">
            <v xml:space="preserve"> </v>
          </cell>
          <cell r="AH206" t="str">
            <v xml:space="preserve"> </v>
          </cell>
          <cell r="AI206" t="str">
            <v xml:space="preserve"> </v>
          </cell>
          <cell r="AJ206" t="str">
            <v xml:space="preserve"> </v>
          </cell>
        </row>
        <row r="207">
          <cell r="B207" t="str">
            <v>Taxes (34%)</v>
          </cell>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row>
        <row r="208">
          <cell r="B208" t="str">
            <v>Profit Sharing (10%)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J208">
            <v>0</v>
          </cell>
          <cell r="AK208">
            <v>0</v>
          </cell>
        </row>
        <row r="209">
          <cell r="AH209" t="str">
            <v xml:space="preserve"> </v>
          </cell>
          <cell r="AI209" t="str">
            <v xml:space="preserve"> </v>
          </cell>
          <cell r="AJ209" t="str">
            <v xml:space="preserve"> </v>
          </cell>
        </row>
        <row r="210">
          <cell r="B210" t="str">
            <v>Net Profit</v>
          </cell>
          <cell r="D210">
            <v>5089.3793558316365</v>
          </cell>
          <cell r="E210">
            <v>3.7325908086038986E-2</v>
          </cell>
          <cell r="F210">
            <v>5333.5937768259246</v>
          </cell>
          <cell r="G210">
            <v>3.8169929357537172E-2</v>
          </cell>
          <cell r="H210">
            <v>2197.2533092302019</v>
          </cell>
          <cell r="I210">
            <v>1.2934057328825254E-2</v>
          </cell>
          <cell r="J210">
            <v>12620.22644188776</v>
          </cell>
          <cell r="K210">
            <v>2.8298764931059123E-2</v>
          </cell>
          <cell r="L210">
            <v>-1771.8558012220547</v>
          </cell>
          <cell r="M210">
            <v>-1.5507325104989762E-2</v>
          </cell>
          <cell r="N210">
            <v>934.39386813327474</v>
          </cell>
          <cell r="O210">
            <v>7.286718730446836E-3</v>
          </cell>
          <cell r="P210">
            <v>9867.4222182854719</v>
          </cell>
          <cell r="Q210">
            <v>5.5569268453101409E-2</v>
          </cell>
          <cell r="R210">
            <v>-1668.3637326332919</v>
          </cell>
          <cell r="S210">
            <v>-3.9717129346920925E-3</v>
          </cell>
          <cell r="T210">
            <v>4836.647676058361</v>
          </cell>
          <cell r="U210">
            <v>3.2548268763292788E-2</v>
          </cell>
          <cell r="V210">
            <v>12790.912996560386</v>
          </cell>
          <cell r="W210">
            <v>6.8740912210956157E-2</v>
          </cell>
          <cell r="X210">
            <v>20326.245409210747</v>
          </cell>
          <cell r="Y210">
            <v>8.7859834908024056E-2</v>
          </cell>
          <cell r="Z210">
            <v>22185.273895349495</v>
          </cell>
          <cell r="AA210">
            <v>3.9195072119896493E-2</v>
          </cell>
          <cell r="AB210">
            <v>8089.5652082380839</v>
          </cell>
          <cell r="AC210">
            <v>4.766126846730729E-2</v>
          </cell>
          <cell r="AD210">
            <v>11915.334870117862</v>
          </cell>
          <cell r="AE210">
            <v>6.3509151484112861E-2</v>
          </cell>
          <cell r="AF210">
            <v>21431.778163063191</v>
          </cell>
          <cell r="AG210">
            <v>8.8466634141040806E-2</v>
          </cell>
          <cell r="AH210">
            <v>24536.381475349157</v>
          </cell>
          <cell r="AI210">
            <v>4.092092715037314E-2</v>
          </cell>
          <cell r="AJ210">
            <v>101040.67105033308</v>
          </cell>
          <cell r="AK210">
            <v>4.9733254062380071E-2</v>
          </cell>
        </row>
      </sheetData>
      <sheetData sheetId="20" refreshError="1">
        <row r="74">
          <cell r="K74" t="str">
            <v>STORE EXPENSES</v>
          </cell>
          <cell r="M74" t="str">
            <v>JAN</v>
          </cell>
          <cell r="N74" t="str">
            <v>FEB</v>
          </cell>
          <cell r="O74" t="str">
            <v>MAR</v>
          </cell>
          <cell r="P74" t="str">
            <v>ABR</v>
          </cell>
          <cell r="Q74" t="str">
            <v>MAY</v>
          </cell>
          <cell r="R74" t="str">
            <v>JUN</v>
          </cell>
          <cell r="S74" t="str">
            <v>YTD MAY</v>
          </cell>
          <cell r="T74" t="str">
            <v>BUDGET</v>
          </cell>
          <cell r="U74" t="str">
            <v>Variations</v>
          </cell>
        </row>
        <row r="75">
          <cell r="M75">
            <v>602.79408469555233</v>
          </cell>
          <cell r="N75">
            <v>473.48299999999995</v>
          </cell>
          <cell r="O75">
            <v>603.15800000000002</v>
          </cell>
          <cell r="P75">
            <v>491.40999999999991</v>
          </cell>
          <cell r="Q75">
            <v>554.29999999999995</v>
          </cell>
          <cell r="U75" t="str">
            <v>$</v>
          </cell>
          <cell r="V75" t="str">
            <v>%</v>
          </cell>
        </row>
        <row r="76">
          <cell r="K76" t="str">
            <v>OTHERS</v>
          </cell>
          <cell r="M76">
            <v>603.2486899999999</v>
          </cell>
          <cell r="N76">
            <v>473.48299999999989</v>
          </cell>
          <cell r="O76">
            <v>603.15800000000002</v>
          </cell>
          <cell r="P76">
            <v>491.40999999999997</v>
          </cell>
          <cell r="Q76">
            <v>554.30000000000007</v>
          </cell>
          <cell r="R76">
            <v>0</v>
          </cell>
          <cell r="S76">
            <v>2725.59969</v>
          </cell>
          <cell r="T76">
            <v>1871.8276122011143</v>
          </cell>
          <cell r="U76">
            <v>853.77207779888568</v>
          </cell>
          <cell r="V76">
            <v>0.45611683054238117</v>
          </cell>
        </row>
        <row r="77">
          <cell r="L77" t="str">
            <v>Arrendamiento Equipo de Cómputo y de Telecomunicaciones *</v>
          </cell>
          <cell r="M77">
            <v>562.19798163947087</v>
          </cell>
          <cell r="N77">
            <v>453.94399999999996</v>
          </cell>
          <cell r="O77">
            <v>452.13</v>
          </cell>
          <cell r="P77">
            <v>437.36999999999995</v>
          </cell>
          <cell r="Q77">
            <v>521.66</v>
          </cell>
          <cell r="R77">
            <v>0</v>
          </cell>
          <cell r="S77">
            <v>2427.3019816394708</v>
          </cell>
          <cell r="T77">
            <v>1778.0638398873079</v>
          </cell>
          <cell r="U77">
            <v>649.23814175216285</v>
          </cell>
          <cell r="V77">
            <v>0.36513770045135779</v>
          </cell>
        </row>
        <row r="78">
          <cell r="L78" t="str">
            <v>Donativos programas gubernamentales</v>
          </cell>
          <cell r="M78">
            <v>0</v>
          </cell>
          <cell r="N78">
            <v>0</v>
          </cell>
          <cell r="O78">
            <v>110.438</v>
          </cell>
          <cell r="P78">
            <v>0</v>
          </cell>
          <cell r="Q78">
            <v>0</v>
          </cell>
          <cell r="R78">
            <v>0</v>
          </cell>
          <cell r="S78">
            <v>110.438</v>
          </cell>
          <cell r="U78">
            <v>110.438</v>
          </cell>
          <cell r="V78">
            <v>0</v>
          </cell>
        </row>
        <row r="79">
          <cell r="L79" t="str">
            <v>Musica Ambiental, placas p/empleados, café p/servicentros 101 a 112</v>
          </cell>
          <cell r="M79">
            <v>25.525837452508291</v>
          </cell>
          <cell r="N79">
            <v>19.488</v>
          </cell>
          <cell r="O79">
            <v>25.521999999999998</v>
          </cell>
          <cell r="P79">
            <v>23.080000000000002</v>
          </cell>
          <cell r="Q79">
            <v>16.619999999999997</v>
          </cell>
          <cell r="R79">
            <v>0</v>
          </cell>
          <cell r="S79">
            <v>110.23583745250829</v>
          </cell>
          <cell r="U79">
            <v>110.23583745250829</v>
          </cell>
          <cell r="V79">
            <v>0</v>
          </cell>
        </row>
        <row r="80">
          <cell r="L80" t="str">
            <v>Revelado, recargos IMSS, fotograf.</v>
          </cell>
          <cell r="M80">
            <v>0</v>
          </cell>
          <cell r="N80">
            <v>0</v>
          </cell>
          <cell r="O80">
            <v>0</v>
          </cell>
          <cell r="P80">
            <v>22.96</v>
          </cell>
          <cell r="Q80">
            <v>0</v>
          </cell>
          <cell r="R80">
            <v>0</v>
          </cell>
        </row>
        <row r="81">
          <cell r="L81" t="str">
            <v>Otros</v>
          </cell>
          <cell r="M81">
            <v>15.070265603573191</v>
          </cell>
          <cell r="N81">
            <v>5.0999999999999997E-2</v>
          </cell>
          <cell r="O81">
            <v>15.068</v>
          </cell>
          <cell r="P81">
            <v>8</v>
          </cell>
          <cell r="Q81">
            <v>16.02</v>
          </cell>
          <cell r="R81">
            <v>0</v>
          </cell>
          <cell r="S81">
            <v>54.209265603573186</v>
          </cell>
          <cell r="T81">
            <v>93.763772313806328</v>
          </cell>
          <cell r="U81">
            <v>-39.554506710233142</v>
          </cell>
          <cell r="V81">
            <v>-0.42185276609662287</v>
          </cell>
        </row>
      </sheetData>
      <sheetData sheetId="21" refreshError="1"/>
      <sheetData sheetId="22" refreshError="1"/>
      <sheetData sheetId="23" refreshError="1"/>
      <sheetData sheetId="2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SS_MAR"/>
      <sheetName val="P&amp;L_COMP"/>
      <sheetName val="PRESUP"/>
      <sheetName val="2001"/>
      <sheetName val="Forecast"/>
      <sheetName val="Venta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PyG x Sec"/>
      <sheetName val="Var Ppto Sec"/>
      <sheetName val="PyG Año Ant E&amp;E"/>
      <sheetName val="Ind Año Ant E&amp;E"/>
      <sheetName val="PyG Año Ant P&amp;P"/>
      <sheetName val="SecIndustrial"/>
      <sheetName val="SecConstruccion"/>
      <sheetName val="SecTransporte"/>
      <sheetName val="SecFinanciero"/>
      <sheetName val="SecEstado"/>
      <sheetName val="SecMinas"/>
      <sheetName val="PyG Industrial"/>
      <sheetName val="PyG Construccion"/>
      <sheetName val="PyG Transporte"/>
      <sheetName val="PyG Financiero"/>
      <sheetName val="PyG Estado"/>
      <sheetName val="PyG Minas"/>
      <sheetName val="PyG Comp Industrial"/>
      <sheetName val="PyG Comp Estado"/>
      <sheetName val="PyG Comp Financiero"/>
      <sheetName val="PyG Comp Transporte"/>
      <sheetName val="PyG Comp Construccion"/>
      <sheetName val="PyG Comp Minas"/>
      <sheetName val="PyG Res x Sec E&amp;E P&amp;P"/>
      <sheetName val="Var Res x Sec E&amp;E P&amp;P"/>
      <sheetName val="Var Res Ppto x Sec"/>
      <sheetName val="Gtos Admon"/>
      <sheetName val="Prod Inver"/>
    </sheetNames>
    <sheetDataSet>
      <sheetData sheetId="0"/>
      <sheetData sheetId="1">
        <row r="11">
          <cell r="C11">
            <v>9.7493314923151383E-3</v>
          </cell>
        </row>
        <row r="12">
          <cell r="C12">
            <v>0.4</v>
          </cell>
        </row>
        <row r="13">
          <cell r="C13">
            <v>0.40191813933670195</v>
          </cell>
        </row>
        <row r="16">
          <cell r="B16" t="str">
            <v>Primas Emitidas</v>
          </cell>
          <cell r="C16">
            <v>2009</v>
          </cell>
          <cell r="D16" t="str">
            <v>% Inc 10/09</v>
          </cell>
          <cell r="E16">
            <v>2009</v>
          </cell>
          <cell r="F16" t="str">
            <v>% Inc 10/09</v>
          </cell>
          <cell r="G16">
            <v>2009</v>
          </cell>
          <cell r="H16" t="str">
            <v>% Inc 10/09</v>
          </cell>
          <cell r="I16">
            <v>2009</v>
          </cell>
          <cell r="J16" t="str">
            <v>% Inc 10/09</v>
          </cell>
          <cell r="K16">
            <v>2009</v>
          </cell>
          <cell r="L16" t="str">
            <v>% Inc 10/09</v>
          </cell>
          <cell r="M16">
            <v>2009</v>
          </cell>
          <cell r="N16" t="str">
            <v>% Inc 10/09</v>
          </cell>
        </row>
        <row r="17">
          <cell r="B17" t="str">
            <v>Autos</v>
          </cell>
          <cell r="C17">
            <v>1093.05703073</v>
          </cell>
          <cell r="D17">
            <v>0.1</v>
          </cell>
          <cell r="E17">
            <v>1960.62429038</v>
          </cell>
          <cell r="F17">
            <v>0.1</v>
          </cell>
          <cell r="G17">
            <v>1206.54184433</v>
          </cell>
          <cell r="H17">
            <v>0.1</v>
          </cell>
          <cell r="I17">
            <v>3635.6462844899997</v>
          </cell>
          <cell r="J17">
            <v>0.1</v>
          </cell>
          <cell r="K17">
            <v>3011.8280773899992</v>
          </cell>
          <cell r="L17">
            <v>0.1</v>
          </cell>
          <cell r="M17">
            <v>804.71626918999982</v>
          </cell>
          <cell r="N17">
            <v>0.1</v>
          </cell>
        </row>
        <row r="18">
          <cell r="B18" t="str">
            <v>SOAT</v>
          </cell>
          <cell r="C18">
            <v>0</v>
          </cell>
          <cell r="D18">
            <v>0.2</v>
          </cell>
          <cell r="E18">
            <v>0</v>
          </cell>
          <cell r="F18">
            <v>0.2</v>
          </cell>
          <cell r="G18">
            <v>0</v>
          </cell>
          <cell r="H18">
            <v>0.2</v>
          </cell>
          <cell r="I18">
            <v>0</v>
          </cell>
          <cell r="J18">
            <v>0.2</v>
          </cell>
          <cell r="K18">
            <v>0</v>
          </cell>
          <cell r="L18">
            <v>0.2</v>
          </cell>
          <cell r="M18">
            <v>0</v>
          </cell>
          <cell r="N18">
            <v>0.2</v>
          </cell>
        </row>
        <row r="19">
          <cell r="B19" t="str">
            <v>Incendio</v>
          </cell>
          <cell r="C19">
            <v>12119.876806049999</v>
          </cell>
          <cell r="D19">
            <v>0.14000000000000001</v>
          </cell>
          <cell r="E19">
            <v>1461.4069034500001</v>
          </cell>
          <cell r="F19">
            <v>0.14000000000000001</v>
          </cell>
          <cell r="G19">
            <v>2415.5758326399996</v>
          </cell>
          <cell r="H19">
            <v>0.14000000000000001</v>
          </cell>
          <cell r="I19">
            <v>933.41460112999994</v>
          </cell>
          <cell r="J19">
            <v>0.14000000000000001</v>
          </cell>
          <cell r="K19">
            <v>6358.2431893099993</v>
          </cell>
          <cell r="L19">
            <v>0.14000000000000001</v>
          </cell>
          <cell r="M19">
            <v>2010.2775498199996</v>
          </cell>
          <cell r="N19">
            <v>0.14000000000000001</v>
          </cell>
        </row>
        <row r="20">
          <cell r="B20" t="str">
            <v>Ramos Técnicos</v>
          </cell>
          <cell r="C20">
            <v>432.03856729</v>
          </cell>
          <cell r="D20">
            <v>-0.30399999999999999</v>
          </cell>
          <cell r="E20">
            <v>11744.540411750002</v>
          </cell>
          <cell r="F20">
            <v>-0.30399999999999999</v>
          </cell>
          <cell r="G20">
            <v>99.156065679999998</v>
          </cell>
          <cell r="H20">
            <v>-0.30399999999999999</v>
          </cell>
          <cell r="I20">
            <v>825.05807845999993</v>
          </cell>
          <cell r="J20">
            <v>-0.30399999999999999</v>
          </cell>
          <cell r="K20">
            <v>129.40889996999999</v>
          </cell>
          <cell r="L20">
            <v>-0.30399999999999999</v>
          </cell>
          <cell r="M20">
            <v>3717.7895753299999</v>
          </cell>
          <cell r="N20">
            <v>-0.30399999999999999</v>
          </cell>
        </row>
        <row r="21">
          <cell r="B21" t="str">
            <v>Sustracción</v>
          </cell>
          <cell r="C21">
            <v>2167.2185091500005</v>
          </cell>
          <cell r="D21">
            <v>0.12</v>
          </cell>
          <cell r="E21">
            <v>23.07156002</v>
          </cell>
          <cell r="F21">
            <v>0.12</v>
          </cell>
          <cell r="G21">
            <v>145.91632174999998</v>
          </cell>
          <cell r="H21">
            <v>0.12</v>
          </cell>
          <cell r="I21">
            <v>14.862328359999999</v>
          </cell>
          <cell r="J21">
            <v>0.12</v>
          </cell>
          <cell r="K21">
            <v>671.96670447999998</v>
          </cell>
          <cell r="L21">
            <v>0.12</v>
          </cell>
          <cell r="M21">
            <v>5.3022839700000004</v>
          </cell>
          <cell r="N21">
            <v>0.12</v>
          </cell>
        </row>
        <row r="22">
          <cell r="B22" t="str">
            <v>Minas y Petróleos</v>
          </cell>
          <cell r="C22">
            <v>0</v>
          </cell>
          <cell r="D22">
            <v>-0.13</v>
          </cell>
          <cell r="E22">
            <v>0</v>
          </cell>
          <cell r="F22">
            <v>-0.13</v>
          </cell>
          <cell r="G22">
            <v>0</v>
          </cell>
          <cell r="H22">
            <v>-0.13</v>
          </cell>
          <cell r="I22">
            <v>0</v>
          </cell>
          <cell r="J22">
            <v>-0.13</v>
          </cell>
          <cell r="K22">
            <v>0</v>
          </cell>
          <cell r="L22">
            <v>-0.13</v>
          </cell>
          <cell r="M22">
            <v>76924.98275606001</v>
          </cell>
          <cell r="N22">
            <v>-0.13</v>
          </cell>
        </row>
        <row r="23">
          <cell r="B23" t="str">
            <v>Cumplimiento</v>
          </cell>
          <cell r="C23">
            <v>2437.3921709199999</v>
          </cell>
          <cell r="D23">
            <v>0.35</v>
          </cell>
          <cell r="E23">
            <v>8661.9676641300011</v>
          </cell>
          <cell r="F23">
            <v>0.35</v>
          </cell>
          <cell r="G23">
            <v>2285.62008904</v>
          </cell>
          <cell r="H23">
            <v>0.35</v>
          </cell>
          <cell r="I23">
            <v>291.86190409000005</v>
          </cell>
          <cell r="J23">
            <v>0.35</v>
          </cell>
          <cell r="K23">
            <v>283.23040262999996</v>
          </cell>
          <cell r="L23">
            <v>0.35</v>
          </cell>
          <cell r="M23">
            <v>3368.0452753899999</v>
          </cell>
          <cell r="N23">
            <v>0.35</v>
          </cell>
        </row>
        <row r="24">
          <cell r="B24" t="str">
            <v>RC Pasajeros</v>
          </cell>
          <cell r="C24">
            <v>3550.8649423299994</v>
          </cell>
          <cell r="D24">
            <v>0.15</v>
          </cell>
          <cell r="E24">
            <v>1703.2989148600002</v>
          </cell>
          <cell r="F24">
            <v>0.15</v>
          </cell>
          <cell r="G24">
            <v>23414.926185060001</v>
          </cell>
          <cell r="H24">
            <v>0.15</v>
          </cell>
          <cell r="I24">
            <v>830.73477350999997</v>
          </cell>
          <cell r="J24">
            <v>0.15</v>
          </cell>
          <cell r="K24">
            <v>2106.2457561800002</v>
          </cell>
          <cell r="L24">
            <v>0.15</v>
          </cell>
          <cell r="M24">
            <v>7831.0884881500006</v>
          </cell>
          <cell r="N24">
            <v>0.15</v>
          </cell>
        </row>
        <row r="25">
          <cell r="B25" t="str">
            <v>RC General</v>
          </cell>
          <cell r="C25">
            <v>0</v>
          </cell>
          <cell r="D25">
            <v>0.1</v>
          </cell>
          <cell r="E25">
            <v>0</v>
          </cell>
          <cell r="F25">
            <v>0.1</v>
          </cell>
          <cell r="G25">
            <v>0</v>
          </cell>
          <cell r="H25">
            <v>0.1</v>
          </cell>
          <cell r="I25">
            <v>0</v>
          </cell>
          <cell r="J25">
            <v>0.1</v>
          </cell>
          <cell r="K25">
            <v>0</v>
          </cell>
          <cell r="L25">
            <v>0.1</v>
          </cell>
          <cell r="M25">
            <v>0</v>
          </cell>
          <cell r="N25">
            <v>0.1</v>
          </cell>
        </row>
        <row r="26">
          <cell r="B26" t="str">
            <v>Transporte</v>
          </cell>
          <cell r="C26">
            <v>3775.5242820900003</v>
          </cell>
          <cell r="D26">
            <v>0.15</v>
          </cell>
          <cell r="E26">
            <v>50.520404799999994</v>
          </cell>
          <cell r="F26">
            <v>0.15</v>
          </cell>
          <cell r="G26">
            <v>3280.8925207699999</v>
          </cell>
          <cell r="H26">
            <v>0.15</v>
          </cell>
          <cell r="I26">
            <v>10.204047690000001</v>
          </cell>
          <cell r="J26">
            <v>0.15</v>
          </cell>
          <cell r="K26">
            <v>96.539880729999993</v>
          </cell>
          <cell r="L26">
            <v>0.15</v>
          </cell>
          <cell r="M26">
            <v>1923.8837867299999</v>
          </cell>
          <cell r="N26">
            <v>0.15</v>
          </cell>
        </row>
        <row r="27">
          <cell r="B27" t="str">
            <v>BBB</v>
          </cell>
          <cell r="C27">
            <v>255.54784100000001</v>
          </cell>
          <cell r="D27">
            <v>0</v>
          </cell>
          <cell r="E27">
            <v>626.25415099999998</v>
          </cell>
          <cell r="F27">
            <v>0</v>
          </cell>
          <cell r="G27">
            <v>1592.0995618100001</v>
          </cell>
          <cell r="H27">
            <v>0</v>
          </cell>
          <cell r="I27">
            <v>3041.1930660599996</v>
          </cell>
          <cell r="J27">
            <v>0</v>
          </cell>
          <cell r="K27">
            <v>6115.6285886000005</v>
          </cell>
          <cell r="L27">
            <v>0</v>
          </cell>
          <cell r="M27">
            <v>572.09174740000003</v>
          </cell>
          <cell r="N27">
            <v>0</v>
          </cell>
        </row>
        <row r="28">
          <cell r="B28" t="str">
            <v>Manejo</v>
          </cell>
          <cell r="C28">
            <v>130.40427685</v>
          </cell>
          <cell r="D28">
            <v>0.05</v>
          </cell>
          <cell r="E28">
            <v>12.481394850000001</v>
          </cell>
          <cell r="F28">
            <v>0.05</v>
          </cell>
          <cell r="G28">
            <v>-39.49882298</v>
          </cell>
          <cell r="H28">
            <v>0.05</v>
          </cell>
          <cell r="I28">
            <v>19.513904109999999</v>
          </cell>
          <cell r="J28">
            <v>0.05</v>
          </cell>
          <cell r="K28">
            <v>374.99951333000007</v>
          </cell>
          <cell r="L28">
            <v>0.05</v>
          </cell>
          <cell r="M28">
            <v>44.469870010000001</v>
          </cell>
          <cell r="N28">
            <v>0.05</v>
          </cell>
        </row>
        <row r="29">
          <cell r="B29" t="str">
            <v>Casco</v>
          </cell>
          <cell r="C29">
            <v>27.641832099999998</v>
          </cell>
          <cell r="D29">
            <v>0.1</v>
          </cell>
          <cell r="E29">
            <v>0</v>
          </cell>
          <cell r="F29">
            <v>0.1</v>
          </cell>
          <cell r="G29">
            <v>2181.5294455499998</v>
          </cell>
          <cell r="H29">
            <v>0.1</v>
          </cell>
          <cell r="I29">
            <v>0</v>
          </cell>
          <cell r="J29">
            <v>0.1</v>
          </cell>
          <cell r="K29">
            <v>4.75765232</v>
          </cell>
          <cell r="L29">
            <v>0.1</v>
          </cell>
          <cell r="M29">
            <v>435.74471455000003</v>
          </cell>
          <cell r="N29">
            <v>0.1</v>
          </cell>
        </row>
        <row r="30">
          <cell r="B30" t="str">
            <v>Vida</v>
          </cell>
          <cell r="C30">
            <v>890.22772031</v>
          </cell>
          <cell r="D30">
            <v>0.1</v>
          </cell>
          <cell r="E30">
            <v>2516.1619944499998</v>
          </cell>
          <cell r="F30">
            <v>0.1</v>
          </cell>
          <cell r="G30">
            <v>5458.5765063199997</v>
          </cell>
          <cell r="H30">
            <v>0.1</v>
          </cell>
          <cell r="I30">
            <v>18370.60690336</v>
          </cell>
          <cell r="J30">
            <v>0.1</v>
          </cell>
          <cell r="K30">
            <v>1726.6057245100001</v>
          </cell>
          <cell r="L30">
            <v>0.1</v>
          </cell>
          <cell r="M30">
            <v>107.66926794999999</v>
          </cell>
          <cell r="N30">
            <v>0.1</v>
          </cell>
        </row>
        <row r="31">
          <cell r="B31" t="str">
            <v>Exequiales</v>
          </cell>
          <cell r="C31">
            <v>0</v>
          </cell>
          <cell r="D31">
            <v>0.1</v>
          </cell>
          <cell r="E31">
            <v>32.394177319999997</v>
          </cell>
          <cell r="F31">
            <v>0.1</v>
          </cell>
          <cell r="G31">
            <v>46.977942079999991</v>
          </cell>
          <cell r="H31">
            <v>0.1</v>
          </cell>
          <cell r="I31">
            <v>0.101675</v>
          </cell>
          <cell r="J31">
            <v>0.1</v>
          </cell>
          <cell r="K31">
            <v>0</v>
          </cell>
          <cell r="L31">
            <v>0.1</v>
          </cell>
          <cell r="M31">
            <v>0</v>
          </cell>
          <cell r="N31">
            <v>0.1</v>
          </cell>
        </row>
        <row r="32">
          <cell r="B32" t="str">
            <v>Alto Costo</v>
          </cell>
          <cell r="C32">
            <v>0</v>
          </cell>
          <cell r="D32">
            <v>0.05</v>
          </cell>
          <cell r="E32">
            <v>0</v>
          </cell>
          <cell r="F32">
            <v>0.05</v>
          </cell>
          <cell r="G32">
            <v>123.26070199999998</v>
          </cell>
          <cell r="H32">
            <v>0.05</v>
          </cell>
          <cell r="I32">
            <v>0</v>
          </cell>
          <cell r="J32">
            <v>0.05</v>
          </cell>
          <cell r="K32">
            <v>0</v>
          </cell>
          <cell r="L32">
            <v>0.05</v>
          </cell>
          <cell r="M32">
            <v>0</v>
          </cell>
          <cell r="N32">
            <v>0.05</v>
          </cell>
        </row>
        <row r="36">
          <cell r="B36" t="str">
            <v>Mezcla Producción - S.  Industria y C</v>
          </cell>
          <cell r="C36" t="str">
            <v>Ene</v>
          </cell>
          <cell r="D36" t="str">
            <v>Feb</v>
          </cell>
          <cell r="E36" t="str">
            <v>Mar</v>
          </cell>
          <cell r="F36" t="str">
            <v>Abr</v>
          </cell>
          <cell r="G36" t="str">
            <v>May</v>
          </cell>
          <cell r="H36" t="str">
            <v>Jun</v>
          </cell>
          <cell r="I36" t="str">
            <v>Jul</v>
          </cell>
          <cell r="J36" t="str">
            <v>Ago</v>
          </cell>
          <cell r="K36" t="str">
            <v>Sep</v>
          </cell>
          <cell r="L36" t="str">
            <v>Oct</v>
          </cell>
          <cell r="M36" t="str">
            <v>Nov</v>
          </cell>
          <cell r="N36" t="str">
            <v>Dic</v>
          </cell>
          <cell r="P36" t="str">
            <v>Mezcla Producción - S.  Construcción y C</v>
          </cell>
          <cell r="Q36" t="str">
            <v>Ene</v>
          </cell>
          <cell r="R36" t="str">
            <v>Feb</v>
          </cell>
          <cell r="S36" t="str">
            <v>Mar</v>
          </cell>
          <cell r="T36" t="str">
            <v>Abr</v>
          </cell>
          <cell r="U36" t="str">
            <v>May</v>
          </cell>
          <cell r="V36" t="str">
            <v>Jun</v>
          </cell>
          <cell r="W36" t="str">
            <v>Jul</v>
          </cell>
          <cell r="X36" t="str">
            <v>Ago</v>
          </cell>
          <cell r="Y36" t="str">
            <v>Sep</v>
          </cell>
          <cell r="Z36" t="str">
            <v>Oct</v>
          </cell>
          <cell r="AA36" t="str">
            <v>Nov</v>
          </cell>
          <cell r="AB36" t="str">
            <v>Dic</v>
          </cell>
          <cell r="AD36" t="str">
            <v>Mezcla Producción - S.  Transporte y S</v>
          </cell>
          <cell r="AE36" t="str">
            <v>Ene</v>
          </cell>
          <cell r="AF36" t="str">
            <v>Feb</v>
          </cell>
          <cell r="AG36" t="str">
            <v>Mar</v>
          </cell>
          <cell r="AH36" t="str">
            <v>Abr</v>
          </cell>
          <cell r="AI36" t="str">
            <v>May</v>
          </cell>
          <cell r="AJ36" t="str">
            <v>Jun</v>
          </cell>
          <cell r="AK36" t="str">
            <v>Jul</v>
          </cell>
          <cell r="AL36" t="str">
            <v>Ago</v>
          </cell>
          <cell r="AM36" t="str">
            <v>Sep</v>
          </cell>
          <cell r="AN36" t="str">
            <v>Oct</v>
          </cell>
          <cell r="AO36" t="str">
            <v>Nov</v>
          </cell>
          <cell r="AP36" t="str">
            <v>Dic</v>
          </cell>
          <cell r="AR36" t="str">
            <v>Mezcla Producción - S.  Financiero</v>
          </cell>
          <cell r="AS36" t="str">
            <v>Ene</v>
          </cell>
          <cell r="AT36" t="str">
            <v>Feb</v>
          </cell>
          <cell r="AU36" t="str">
            <v>Mar</v>
          </cell>
          <cell r="AV36" t="str">
            <v>Abr</v>
          </cell>
          <cell r="AW36" t="str">
            <v>May</v>
          </cell>
          <cell r="AX36" t="str">
            <v>Jun</v>
          </cell>
          <cell r="AY36" t="str">
            <v>Jul</v>
          </cell>
          <cell r="AZ36" t="str">
            <v>Ago</v>
          </cell>
          <cell r="BA36" t="str">
            <v>Sep</v>
          </cell>
          <cell r="BB36" t="str">
            <v>Oct</v>
          </cell>
          <cell r="BC36" t="str">
            <v>Nov</v>
          </cell>
          <cell r="BD36" t="str">
            <v>Dic</v>
          </cell>
          <cell r="BF36" t="str">
            <v>Mezcla Producción - S.  Estado</v>
          </cell>
          <cell r="BG36" t="str">
            <v>Ene</v>
          </cell>
          <cell r="BH36" t="str">
            <v>Feb</v>
          </cell>
          <cell r="BI36" t="str">
            <v>Mar</v>
          </cell>
          <cell r="BJ36" t="str">
            <v>Abr</v>
          </cell>
          <cell r="BK36" t="str">
            <v>May</v>
          </cell>
          <cell r="BL36" t="str">
            <v>Jun</v>
          </cell>
          <cell r="BM36" t="str">
            <v>Jul</v>
          </cell>
          <cell r="BN36" t="str">
            <v>Ago</v>
          </cell>
          <cell r="BO36" t="str">
            <v>Sep</v>
          </cell>
          <cell r="BP36" t="str">
            <v>Oct</v>
          </cell>
          <cell r="BQ36" t="str">
            <v>Nov</v>
          </cell>
          <cell r="BR36" t="str">
            <v>Dic</v>
          </cell>
          <cell r="BT36" t="str">
            <v>Mezcla Producción - S.  Minas</v>
          </cell>
          <cell r="BU36" t="str">
            <v>Ene</v>
          </cell>
          <cell r="BV36" t="str">
            <v>Feb</v>
          </cell>
          <cell r="BW36" t="str">
            <v>Mar</v>
          </cell>
          <cell r="BX36" t="str">
            <v>Abr</v>
          </cell>
          <cell r="BY36" t="str">
            <v>May</v>
          </cell>
          <cell r="BZ36" t="str">
            <v>Jun</v>
          </cell>
          <cell r="CA36" t="str">
            <v>Jul</v>
          </cell>
          <cell r="CB36" t="str">
            <v>Ago</v>
          </cell>
          <cell r="CC36" t="str">
            <v>Sep</v>
          </cell>
          <cell r="CD36" t="str">
            <v>Oct</v>
          </cell>
          <cell r="CE36" t="str">
            <v>Nov</v>
          </cell>
          <cell r="CF36" t="str">
            <v>Dic</v>
          </cell>
        </row>
        <row r="37">
          <cell r="B37" t="str">
            <v>Autos Mensual</v>
          </cell>
          <cell r="C37">
            <v>1.2450075408084791E-2</v>
          </cell>
          <cell r="D37">
            <v>0</v>
          </cell>
          <cell r="E37">
            <v>0</v>
          </cell>
          <cell r="F37">
            <v>2.8675688283687623E-2</v>
          </cell>
          <cell r="G37">
            <v>0</v>
          </cell>
          <cell r="H37">
            <v>0</v>
          </cell>
          <cell r="I37">
            <v>0</v>
          </cell>
          <cell r="J37">
            <v>0</v>
          </cell>
          <cell r="K37">
            <v>1.208633648127601E-2</v>
          </cell>
          <cell r="L37">
            <v>0</v>
          </cell>
          <cell r="M37">
            <v>1.0483104945763985E-3</v>
          </cell>
          <cell r="N37">
            <v>0</v>
          </cell>
          <cell r="P37" t="str">
            <v>Autos Mensual</v>
          </cell>
          <cell r="Q37">
            <v>1.2450075408084791E-2</v>
          </cell>
          <cell r="R37">
            <v>0</v>
          </cell>
          <cell r="S37">
            <v>0</v>
          </cell>
          <cell r="T37">
            <v>2.8675688283687623E-2</v>
          </cell>
          <cell r="U37">
            <v>0</v>
          </cell>
          <cell r="V37">
            <v>0</v>
          </cell>
          <cell r="W37">
            <v>0</v>
          </cell>
          <cell r="X37">
            <v>0</v>
          </cell>
          <cell r="Y37">
            <v>1.208633648127601E-2</v>
          </cell>
          <cell r="Z37">
            <v>0</v>
          </cell>
          <cell r="AA37">
            <v>1.0483104945763985E-3</v>
          </cell>
          <cell r="AB37">
            <v>0</v>
          </cell>
          <cell r="AD37" t="str">
            <v>Autos Mensual</v>
          </cell>
          <cell r="AE37">
            <v>1.2450075408084791E-2</v>
          </cell>
          <cell r="AF37">
            <v>0</v>
          </cell>
          <cell r="AG37">
            <v>0</v>
          </cell>
          <cell r="AH37">
            <v>2.8675688283687623E-2</v>
          </cell>
          <cell r="AI37">
            <v>0</v>
          </cell>
          <cell r="AJ37">
            <v>0</v>
          </cell>
          <cell r="AK37">
            <v>0</v>
          </cell>
          <cell r="AL37">
            <v>0</v>
          </cell>
          <cell r="AM37">
            <v>1.208633648127601E-2</v>
          </cell>
          <cell r="AN37">
            <v>0</v>
          </cell>
          <cell r="AO37">
            <v>1.0483104945763985E-3</v>
          </cell>
          <cell r="AP37">
            <v>0</v>
          </cell>
          <cell r="AR37" t="str">
            <v>Autos Mensual</v>
          </cell>
          <cell r="AS37">
            <v>1.2450075408084791E-2</v>
          </cell>
          <cell r="AT37">
            <v>0</v>
          </cell>
          <cell r="AU37">
            <v>0</v>
          </cell>
          <cell r="AV37">
            <v>2.8675688283687623E-2</v>
          </cell>
          <cell r="AW37">
            <v>0</v>
          </cell>
          <cell r="AX37">
            <v>0</v>
          </cell>
          <cell r="AY37">
            <v>0</v>
          </cell>
          <cell r="AZ37">
            <v>0</v>
          </cell>
          <cell r="BA37">
            <v>1.208633648127601E-2</v>
          </cell>
          <cell r="BB37">
            <v>0</v>
          </cell>
          <cell r="BC37">
            <v>1.0483104945763985E-3</v>
          </cell>
          <cell r="BD37">
            <v>0</v>
          </cell>
          <cell r="BF37" t="str">
            <v>Autos Mensual</v>
          </cell>
          <cell r="BG37">
            <v>1.2450075408084791E-2</v>
          </cell>
          <cell r="BH37">
            <v>0</v>
          </cell>
          <cell r="BI37">
            <v>0</v>
          </cell>
          <cell r="BJ37">
            <v>2.8675688283687623E-2</v>
          </cell>
          <cell r="BK37">
            <v>0</v>
          </cell>
          <cell r="BL37">
            <v>0</v>
          </cell>
          <cell r="BM37">
            <v>0</v>
          </cell>
          <cell r="BN37">
            <v>0</v>
          </cell>
          <cell r="BO37">
            <v>1.208633648127601E-2</v>
          </cell>
          <cell r="BP37">
            <v>0</v>
          </cell>
          <cell r="BQ37">
            <v>1.0483104945763985E-3</v>
          </cell>
          <cell r="BR37">
            <v>0</v>
          </cell>
          <cell r="BT37" t="str">
            <v>Autos Mensual</v>
          </cell>
          <cell r="BU37">
            <v>1.2450075408084791E-2</v>
          </cell>
          <cell r="BV37">
            <v>0</v>
          </cell>
          <cell r="BW37">
            <v>0</v>
          </cell>
          <cell r="BX37">
            <v>2.8675688283687623E-2</v>
          </cell>
          <cell r="BY37">
            <v>0</v>
          </cell>
          <cell r="BZ37">
            <v>0</v>
          </cell>
          <cell r="CA37">
            <v>0</v>
          </cell>
          <cell r="CB37">
            <v>0</v>
          </cell>
          <cell r="CC37">
            <v>1.208633648127601E-2</v>
          </cell>
          <cell r="CD37">
            <v>0</v>
          </cell>
          <cell r="CE37">
            <v>1.0483104945763985E-3</v>
          </cell>
          <cell r="CF37">
            <v>0</v>
          </cell>
        </row>
        <row r="38">
          <cell r="B38" t="str">
            <v>Autos Trimestral</v>
          </cell>
          <cell r="C38">
            <v>4.3429730772176545E-2</v>
          </cell>
          <cell r="D38">
            <v>0</v>
          </cell>
          <cell r="E38">
            <v>7.918493446397442E-3</v>
          </cell>
          <cell r="F38">
            <v>0</v>
          </cell>
          <cell r="G38">
            <v>4.6511773230721708E-3</v>
          </cell>
          <cell r="H38">
            <v>3.8608455542232674E-3</v>
          </cell>
          <cell r="I38">
            <v>4.0426180028649578E-3</v>
          </cell>
          <cell r="J38">
            <v>6.3401461932345152E-2</v>
          </cell>
          <cell r="K38">
            <v>0</v>
          </cell>
          <cell r="L38">
            <v>0</v>
          </cell>
          <cell r="M38">
            <v>6.4864189513347617E-2</v>
          </cell>
          <cell r="N38">
            <v>0</v>
          </cell>
          <cell r="P38" t="str">
            <v>Autos Trimestral</v>
          </cell>
          <cell r="Q38">
            <v>4.3429730772176545E-2</v>
          </cell>
          <cell r="R38">
            <v>0</v>
          </cell>
          <cell r="S38">
            <v>7.918493446397442E-3</v>
          </cell>
          <cell r="T38">
            <v>0</v>
          </cell>
          <cell r="U38">
            <v>4.6511773230721708E-3</v>
          </cell>
          <cell r="V38">
            <v>3.8608455542232674E-3</v>
          </cell>
          <cell r="W38">
            <v>4.0426180028649578E-3</v>
          </cell>
          <cell r="X38">
            <v>6.3401461932345152E-2</v>
          </cell>
          <cell r="Y38">
            <v>0</v>
          </cell>
          <cell r="Z38">
            <v>0</v>
          </cell>
          <cell r="AA38">
            <v>6.4864189513347617E-2</v>
          </cell>
          <cell r="AB38">
            <v>0</v>
          </cell>
          <cell r="AD38" t="str">
            <v>Autos Trimestral</v>
          </cell>
          <cell r="AE38">
            <v>4.3429730772176545E-2</v>
          </cell>
          <cell r="AF38">
            <v>0</v>
          </cell>
          <cell r="AG38">
            <v>7.918493446397442E-3</v>
          </cell>
          <cell r="AH38">
            <v>0</v>
          </cell>
          <cell r="AI38">
            <v>4.6511773230721708E-3</v>
          </cell>
          <cell r="AJ38">
            <v>3.8608455542232674E-3</v>
          </cell>
          <cell r="AK38">
            <v>4.0426180028649578E-3</v>
          </cell>
          <cell r="AL38">
            <v>6.3401461932345152E-2</v>
          </cell>
          <cell r="AM38">
            <v>0</v>
          </cell>
          <cell r="AN38">
            <v>0</v>
          </cell>
          <cell r="AO38">
            <v>6.4864189513347617E-2</v>
          </cell>
          <cell r="AP38">
            <v>0</v>
          </cell>
          <cell r="AR38" t="str">
            <v>Autos Trimestral</v>
          </cell>
          <cell r="AS38">
            <v>4.3429730772176545E-2</v>
          </cell>
          <cell r="AT38">
            <v>0</v>
          </cell>
          <cell r="AU38">
            <v>7.918493446397442E-3</v>
          </cell>
          <cell r="AV38">
            <v>0</v>
          </cell>
          <cell r="AW38">
            <v>4.6511773230721708E-3</v>
          </cell>
          <cell r="AX38">
            <v>3.8608455542232674E-3</v>
          </cell>
          <cell r="AY38">
            <v>4.0426180028649578E-3</v>
          </cell>
          <cell r="AZ38">
            <v>6.3401461932345152E-2</v>
          </cell>
          <cell r="BA38">
            <v>0</v>
          </cell>
          <cell r="BB38">
            <v>0</v>
          </cell>
          <cell r="BC38">
            <v>6.4864189513347617E-2</v>
          </cell>
          <cell r="BD38">
            <v>0</v>
          </cell>
          <cell r="BF38" t="str">
            <v>Autos Trimestral</v>
          </cell>
          <cell r="BG38">
            <v>4.3429730772176545E-2</v>
          </cell>
          <cell r="BH38">
            <v>0</v>
          </cell>
          <cell r="BI38">
            <v>7.918493446397442E-3</v>
          </cell>
          <cell r="BJ38">
            <v>0</v>
          </cell>
          <cell r="BK38">
            <v>4.6511773230721708E-3</v>
          </cell>
          <cell r="BL38">
            <v>3.8608455542232674E-3</v>
          </cell>
          <cell r="BM38">
            <v>4.0426180028649578E-3</v>
          </cell>
          <cell r="BN38">
            <v>6.3401461932345152E-2</v>
          </cell>
          <cell r="BO38">
            <v>0</v>
          </cell>
          <cell r="BP38">
            <v>0</v>
          </cell>
          <cell r="BQ38">
            <v>6.4864189513347617E-2</v>
          </cell>
          <cell r="BR38">
            <v>0</v>
          </cell>
          <cell r="BT38" t="str">
            <v>Autos Trimestral</v>
          </cell>
          <cell r="BU38">
            <v>4.3429730772176545E-2</v>
          </cell>
          <cell r="BV38">
            <v>0</v>
          </cell>
          <cell r="BW38">
            <v>7.918493446397442E-3</v>
          </cell>
          <cell r="BX38">
            <v>0</v>
          </cell>
          <cell r="BY38">
            <v>4.6511773230721708E-3</v>
          </cell>
          <cell r="BZ38">
            <v>3.8608455542232674E-3</v>
          </cell>
          <cell r="CA38">
            <v>4.0426180028649578E-3</v>
          </cell>
          <cell r="CB38">
            <v>6.3401461932345152E-2</v>
          </cell>
          <cell r="CC38">
            <v>0</v>
          </cell>
          <cell r="CD38">
            <v>0</v>
          </cell>
          <cell r="CE38">
            <v>6.4864189513347617E-2</v>
          </cell>
          <cell r="CF38">
            <v>0</v>
          </cell>
        </row>
        <row r="39">
          <cell r="B39" t="str">
            <v>Autos Semestral</v>
          </cell>
          <cell r="C39">
            <v>1.4617170902255582E-2</v>
          </cell>
          <cell r="D39">
            <v>8.5167463331617163E-2</v>
          </cell>
          <cell r="E39">
            <v>0</v>
          </cell>
          <cell r="F39">
            <v>0</v>
          </cell>
          <cell r="G39">
            <v>0</v>
          </cell>
          <cell r="H39">
            <v>0</v>
          </cell>
          <cell r="I39">
            <v>0</v>
          </cell>
          <cell r="J39">
            <v>0</v>
          </cell>
          <cell r="K39">
            <v>0</v>
          </cell>
          <cell r="L39">
            <v>0</v>
          </cell>
          <cell r="M39">
            <v>0</v>
          </cell>
          <cell r="N39">
            <v>0</v>
          </cell>
          <cell r="P39" t="str">
            <v>Autos Semestral</v>
          </cell>
          <cell r="Q39">
            <v>1.4617170902255582E-2</v>
          </cell>
          <cell r="R39">
            <v>8.5167463331617163E-2</v>
          </cell>
          <cell r="S39">
            <v>0</v>
          </cell>
          <cell r="T39">
            <v>0</v>
          </cell>
          <cell r="U39">
            <v>0</v>
          </cell>
          <cell r="V39">
            <v>0</v>
          </cell>
          <cell r="W39">
            <v>0</v>
          </cell>
          <cell r="X39">
            <v>0</v>
          </cell>
          <cell r="Y39">
            <v>0</v>
          </cell>
          <cell r="Z39">
            <v>0</v>
          </cell>
          <cell r="AA39">
            <v>0</v>
          </cell>
          <cell r="AB39">
            <v>0</v>
          </cell>
          <cell r="AD39" t="str">
            <v>Autos Semestral</v>
          </cell>
          <cell r="AE39">
            <v>1.4617170902255582E-2</v>
          </cell>
          <cell r="AF39">
            <v>8.5167463331617163E-2</v>
          </cell>
          <cell r="AG39">
            <v>0</v>
          </cell>
          <cell r="AH39">
            <v>0</v>
          </cell>
          <cell r="AI39">
            <v>0</v>
          </cell>
          <cell r="AJ39">
            <v>0</v>
          </cell>
          <cell r="AK39">
            <v>0</v>
          </cell>
          <cell r="AL39">
            <v>0</v>
          </cell>
          <cell r="AM39">
            <v>0</v>
          </cell>
          <cell r="AN39">
            <v>0</v>
          </cell>
          <cell r="AO39">
            <v>0</v>
          </cell>
          <cell r="AP39">
            <v>0</v>
          </cell>
          <cell r="AR39" t="str">
            <v>Autos Semestral</v>
          </cell>
          <cell r="AS39">
            <v>1.4617170902255582E-2</v>
          </cell>
          <cell r="AT39">
            <v>8.5167463331617163E-2</v>
          </cell>
          <cell r="AU39">
            <v>0</v>
          </cell>
          <cell r="AV39">
            <v>0</v>
          </cell>
          <cell r="AW39">
            <v>0</v>
          </cell>
          <cell r="AX39">
            <v>0</v>
          </cell>
          <cell r="AY39">
            <v>0</v>
          </cell>
          <cell r="AZ39">
            <v>0</v>
          </cell>
          <cell r="BA39">
            <v>0</v>
          </cell>
          <cell r="BB39">
            <v>0</v>
          </cell>
          <cell r="BC39">
            <v>0</v>
          </cell>
          <cell r="BD39">
            <v>0</v>
          </cell>
          <cell r="BF39" t="str">
            <v>Autos Semestral</v>
          </cell>
          <cell r="BG39">
            <v>1.4617170902255582E-2</v>
          </cell>
          <cell r="BH39">
            <v>8.5167463331617163E-2</v>
          </cell>
          <cell r="BI39">
            <v>0</v>
          </cell>
          <cell r="BJ39">
            <v>0</v>
          </cell>
          <cell r="BK39">
            <v>0</v>
          </cell>
          <cell r="BL39">
            <v>0</v>
          </cell>
          <cell r="BM39">
            <v>0</v>
          </cell>
          <cell r="BN39">
            <v>0</v>
          </cell>
          <cell r="BO39">
            <v>0</v>
          </cell>
          <cell r="BP39">
            <v>0</v>
          </cell>
          <cell r="BQ39">
            <v>0</v>
          </cell>
          <cell r="BR39">
            <v>0</v>
          </cell>
          <cell r="BT39" t="str">
            <v>Autos Semestral</v>
          </cell>
          <cell r="BU39">
            <v>1.4617170902255582E-2</v>
          </cell>
          <cell r="BV39">
            <v>8.5167463331617163E-2</v>
          </cell>
          <cell r="BW39">
            <v>0</v>
          </cell>
          <cell r="BX39">
            <v>0</v>
          </cell>
          <cell r="BY39">
            <v>0</v>
          </cell>
          <cell r="BZ39">
            <v>0</v>
          </cell>
          <cell r="CA39">
            <v>0</v>
          </cell>
          <cell r="CB39">
            <v>0</v>
          </cell>
          <cell r="CC39">
            <v>0</v>
          </cell>
          <cell r="CD39">
            <v>0</v>
          </cell>
          <cell r="CE39">
            <v>0</v>
          </cell>
          <cell r="CF39">
            <v>0</v>
          </cell>
        </row>
        <row r="40">
          <cell r="B40" t="str">
            <v>Autos Anual</v>
          </cell>
          <cell r="C40">
            <v>0.9295030229174831</v>
          </cell>
          <cell r="D40">
            <v>0.91483253666838282</v>
          </cell>
          <cell r="E40">
            <v>0.99208150655360261</v>
          </cell>
          <cell r="F40">
            <v>0.97132431171631239</v>
          </cell>
          <cell r="G40">
            <v>0.99534882267692781</v>
          </cell>
          <cell r="H40">
            <v>0.99613915444577672</v>
          </cell>
          <cell r="I40">
            <v>0.99595738199713502</v>
          </cell>
          <cell r="J40">
            <v>0.93659853806765481</v>
          </cell>
          <cell r="K40">
            <v>0.98791366351872401</v>
          </cell>
          <cell r="L40">
            <v>1</v>
          </cell>
          <cell r="M40">
            <v>0.93408749999207596</v>
          </cell>
          <cell r="N40">
            <v>1</v>
          </cell>
          <cell r="P40" t="str">
            <v>Autos Anual</v>
          </cell>
          <cell r="Q40">
            <v>0.9295030229174831</v>
          </cell>
          <cell r="R40">
            <v>0.91483253666838282</v>
          </cell>
          <cell r="S40">
            <v>0.99208150655360261</v>
          </cell>
          <cell r="T40">
            <v>0.97132431171631239</v>
          </cell>
          <cell r="U40">
            <v>0.99534882267692781</v>
          </cell>
          <cell r="V40">
            <v>0.99613915444577672</v>
          </cell>
          <cell r="W40">
            <v>0.99595738199713502</v>
          </cell>
          <cell r="X40">
            <v>0.93659853806765481</v>
          </cell>
          <cell r="Y40">
            <v>0.98791366351872401</v>
          </cell>
          <cell r="Z40">
            <v>1</v>
          </cell>
          <cell r="AA40">
            <v>0.93408749999207596</v>
          </cell>
          <cell r="AB40">
            <v>1</v>
          </cell>
          <cell r="AD40" t="str">
            <v>Autos Anual</v>
          </cell>
          <cell r="AE40">
            <v>0.9295030229174831</v>
          </cell>
          <cell r="AF40">
            <v>0.91483253666838282</v>
          </cell>
          <cell r="AG40">
            <v>0.99208150655360261</v>
          </cell>
          <cell r="AH40">
            <v>0.97132431171631239</v>
          </cell>
          <cell r="AI40">
            <v>0.99534882267692781</v>
          </cell>
          <cell r="AJ40">
            <v>0.99613915444577672</v>
          </cell>
          <cell r="AK40">
            <v>0.99595738199713502</v>
          </cell>
          <cell r="AL40">
            <v>0.93659853806765481</v>
          </cell>
          <cell r="AM40">
            <v>0.98791366351872401</v>
          </cell>
          <cell r="AN40">
            <v>1</v>
          </cell>
          <cell r="AO40">
            <v>0.93408749999207596</v>
          </cell>
          <cell r="AP40">
            <v>1</v>
          </cell>
          <cell r="AR40" t="str">
            <v>Autos Anual</v>
          </cell>
          <cell r="AS40">
            <v>0.9295030229174831</v>
          </cell>
          <cell r="AT40">
            <v>0.91483253666838282</v>
          </cell>
          <cell r="AU40">
            <v>0.99208150655360261</v>
          </cell>
          <cell r="AV40">
            <v>0.97132431171631239</v>
          </cell>
          <cell r="AW40">
            <v>0.99534882267692781</v>
          </cell>
          <cell r="AX40">
            <v>0.99613915444577672</v>
          </cell>
          <cell r="AY40">
            <v>0.99595738199713502</v>
          </cell>
          <cell r="AZ40">
            <v>0.93659853806765481</v>
          </cell>
          <cell r="BA40">
            <v>0.98791366351872401</v>
          </cell>
          <cell r="BB40">
            <v>1</v>
          </cell>
          <cell r="BC40">
            <v>0.93408749999207596</v>
          </cell>
          <cell r="BD40">
            <v>1</v>
          </cell>
          <cell r="BF40" t="str">
            <v>Autos Anual</v>
          </cell>
          <cell r="BG40">
            <v>0.9295030229174831</v>
          </cell>
          <cell r="BH40">
            <v>0.91483253666838282</v>
          </cell>
          <cell r="BI40">
            <v>0.99208150655360261</v>
          </cell>
          <cell r="BJ40">
            <v>0.97132431171631239</v>
          </cell>
          <cell r="BK40">
            <v>0.99534882267692781</v>
          </cell>
          <cell r="BL40">
            <v>0.99613915444577672</v>
          </cell>
          <cell r="BM40">
            <v>0.99595738199713502</v>
          </cell>
          <cell r="BN40">
            <v>0.93659853806765481</v>
          </cell>
          <cell r="BO40">
            <v>0.98791366351872401</v>
          </cell>
          <cell r="BP40">
            <v>1</v>
          </cell>
          <cell r="BQ40">
            <v>0.93408749999207596</v>
          </cell>
          <cell r="BR40">
            <v>1</v>
          </cell>
          <cell r="BT40" t="str">
            <v>Autos Anual</v>
          </cell>
          <cell r="BU40">
            <v>0.9295030229174831</v>
          </cell>
          <cell r="BV40">
            <v>0.91483253666838282</v>
          </cell>
          <cell r="BW40">
            <v>0.99208150655360261</v>
          </cell>
          <cell r="BX40">
            <v>0.97132431171631239</v>
          </cell>
          <cell r="BY40">
            <v>0.99534882267692781</v>
          </cell>
          <cell r="BZ40">
            <v>0.99613915444577672</v>
          </cell>
          <cell r="CA40">
            <v>0.99595738199713502</v>
          </cell>
          <cell r="CB40">
            <v>0.93659853806765481</v>
          </cell>
          <cell r="CC40">
            <v>0.98791366351872401</v>
          </cell>
          <cell r="CD40">
            <v>1</v>
          </cell>
          <cell r="CE40">
            <v>0.93408749999207596</v>
          </cell>
          <cell r="CF40">
            <v>1</v>
          </cell>
        </row>
        <row r="41">
          <cell r="B41" t="str">
            <v>SOAT Mensual</v>
          </cell>
          <cell r="C41">
            <v>0</v>
          </cell>
          <cell r="D41">
            <v>0</v>
          </cell>
          <cell r="E41">
            <v>0</v>
          </cell>
          <cell r="F41">
            <v>0</v>
          </cell>
          <cell r="G41">
            <v>0</v>
          </cell>
          <cell r="H41">
            <v>0</v>
          </cell>
          <cell r="I41">
            <v>0</v>
          </cell>
          <cell r="J41">
            <v>0</v>
          </cell>
          <cell r="K41">
            <v>0</v>
          </cell>
          <cell r="L41">
            <v>0</v>
          </cell>
          <cell r="M41">
            <v>0</v>
          </cell>
          <cell r="N41">
            <v>0</v>
          </cell>
          <cell r="P41" t="str">
            <v>SOAT Mensual</v>
          </cell>
          <cell r="Q41">
            <v>0</v>
          </cell>
          <cell r="R41">
            <v>0</v>
          </cell>
          <cell r="S41">
            <v>0</v>
          </cell>
          <cell r="T41">
            <v>0</v>
          </cell>
          <cell r="U41">
            <v>0</v>
          </cell>
          <cell r="V41">
            <v>0</v>
          </cell>
          <cell r="W41">
            <v>0</v>
          </cell>
          <cell r="X41">
            <v>0</v>
          </cell>
          <cell r="Y41">
            <v>0</v>
          </cell>
          <cell r="Z41">
            <v>0</v>
          </cell>
          <cell r="AA41">
            <v>0</v>
          </cell>
          <cell r="AB41">
            <v>0</v>
          </cell>
          <cell r="AD41" t="str">
            <v>SOAT Mensual</v>
          </cell>
          <cell r="AE41">
            <v>0</v>
          </cell>
          <cell r="AF41">
            <v>0</v>
          </cell>
          <cell r="AG41">
            <v>0</v>
          </cell>
          <cell r="AH41">
            <v>0</v>
          </cell>
          <cell r="AI41">
            <v>0</v>
          </cell>
          <cell r="AJ41">
            <v>0</v>
          </cell>
          <cell r="AK41">
            <v>0</v>
          </cell>
          <cell r="AL41">
            <v>0</v>
          </cell>
          <cell r="AM41">
            <v>0</v>
          </cell>
          <cell r="AN41">
            <v>0</v>
          </cell>
          <cell r="AO41">
            <v>0</v>
          </cell>
          <cell r="AP41">
            <v>0</v>
          </cell>
          <cell r="AR41" t="str">
            <v>SOAT Mensual</v>
          </cell>
          <cell r="AS41">
            <v>0</v>
          </cell>
          <cell r="AT41">
            <v>0</v>
          </cell>
          <cell r="AU41">
            <v>0</v>
          </cell>
          <cell r="AV41">
            <v>0</v>
          </cell>
          <cell r="AW41">
            <v>0</v>
          </cell>
          <cell r="AX41">
            <v>0</v>
          </cell>
          <cell r="AY41">
            <v>0</v>
          </cell>
          <cell r="AZ41">
            <v>0</v>
          </cell>
          <cell r="BA41">
            <v>0</v>
          </cell>
          <cell r="BB41">
            <v>0</v>
          </cell>
          <cell r="BC41">
            <v>0</v>
          </cell>
          <cell r="BD41">
            <v>0</v>
          </cell>
          <cell r="BF41" t="str">
            <v>SOAT Mensual</v>
          </cell>
          <cell r="BG41">
            <v>0</v>
          </cell>
          <cell r="BH41">
            <v>0</v>
          </cell>
          <cell r="BI41">
            <v>0</v>
          </cell>
          <cell r="BJ41">
            <v>0</v>
          </cell>
          <cell r="BK41">
            <v>0</v>
          </cell>
          <cell r="BL41">
            <v>0</v>
          </cell>
          <cell r="BM41">
            <v>0</v>
          </cell>
          <cell r="BN41">
            <v>0</v>
          </cell>
          <cell r="BO41">
            <v>0</v>
          </cell>
          <cell r="BP41">
            <v>0</v>
          </cell>
          <cell r="BQ41">
            <v>0</v>
          </cell>
          <cell r="BR41">
            <v>0</v>
          </cell>
          <cell r="BT41" t="str">
            <v>SOAT Mensual</v>
          </cell>
          <cell r="BU41">
            <v>0</v>
          </cell>
          <cell r="BV41">
            <v>0</v>
          </cell>
          <cell r="BW41">
            <v>0</v>
          </cell>
          <cell r="BX41">
            <v>0</v>
          </cell>
          <cell r="BY41">
            <v>0</v>
          </cell>
          <cell r="BZ41">
            <v>0</v>
          </cell>
          <cell r="CA41">
            <v>0</v>
          </cell>
          <cell r="CB41">
            <v>0</v>
          </cell>
          <cell r="CC41">
            <v>0</v>
          </cell>
          <cell r="CD41">
            <v>0</v>
          </cell>
          <cell r="CE41">
            <v>0</v>
          </cell>
          <cell r="CF41">
            <v>0</v>
          </cell>
        </row>
        <row r="42">
          <cell r="B42" t="str">
            <v>SOAT Trimestral</v>
          </cell>
          <cell r="C42">
            <v>0</v>
          </cell>
          <cell r="D42">
            <v>0</v>
          </cell>
          <cell r="E42">
            <v>0</v>
          </cell>
          <cell r="F42">
            <v>0</v>
          </cell>
          <cell r="G42">
            <v>0</v>
          </cell>
          <cell r="H42">
            <v>0</v>
          </cell>
          <cell r="I42">
            <v>0</v>
          </cell>
          <cell r="J42">
            <v>0</v>
          </cell>
          <cell r="K42">
            <v>0</v>
          </cell>
          <cell r="L42">
            <v>0</v>
          </cell>
          <cell r="M42">
            <v>0</v>
          </cell>
          <cell r="N42">
            <v>0</v>
          </cell>
          <cell r="P42" t="str">
            <v>SOAT Trimestral</v>
          </cell>
          <cell r="Q42">
            <v>0</v>
          </cell>
          <cell r="R42">
            <v>0</v>
          </cell>
          <cell r="S42">
            <v>0</v>
          </cell>
          <cell r="T42">
            <v>0</v>
          </cell>
          <cell r="U42">
            <v>0</v>
          </cell>
          <cell r="V42">
            <v>0</v>
          </cell>
          <cell r="W42">
            <v>0</v>
          </cell>
          <cell r="X42">
            <v>0</v>
          </cell>
          <cell r="Y42">
            <v>0</v>
          </cell>
          <cell r="Z42">
            <v>0</v>
          </cell>
          <cell r="AA42">
            <v>0</v>
          </cell>
          <cell r="AB42">
            <v>0</v>
          </cell>
          <cell r="AD42" t="str">
            <v>SOAT Trimestral</v>
          </cell>
          <cell r="AE42">
            <v>0</v>
          </cell>
          <cell r="AF42">
            <v>0</v>
          </cell>
          <cell r="AG42">
            <v>0</v>
          </cell>
          <cell r="AH42">
            <v>0</v>
          </cell>
          <cell r="AI42">
            <v>0</v>
          </cell>
          <cell r="AJ42">
            <v>0</v>
          </cell>
          <cell r="AK42">
            <v>0</v>
          </cell>
          <cell r="AL42">
            <v>0</v>
          </cell>
          <cell r="AM42">
            <v>0</v>
          </cell>
          <cell r="AN42">
            <v>0</v>
          </cell>
          <cell r="AO42">
            <v>0</v>
          </cell>
          <cell r="AP42">
            <v>0</v>
          </cell>
          <cell r="AR42" t="str">
            <v>SOAT Trimestral</v>
          </cell>
          <cell r="AS42">
            <v>0</v>
          </cell>
          <cell r="AT42">
            <v>0</v>
          </cell>
          <cell r="AU42">
            <v>0</v>
          </cell>
          <cell r="AV42">
            <v>0</v>
          </cell>
          <cell r="AW42">
            <v>0</v>
          </cell>
          <cell r="AX42">
            <v>0</v>
          </cell>
          <cell r="AY42">
            <v>0</v>
          </cell>
          <cell r="AZ42">
            <v>0</v>
          </cell>
          <cell r="BA42">
            <v>0</v>
          </cell>
          <cell r="BB42">
            <v>0</v>
          </cell>
          <cell r="BC42">
            <v>0</v>
          </cell>
          <cell r="BD42">
            <v>0</v>
          </cell>
          <cell r="BF42" t="str">
            <v>SOAT Trimestral</v>
          </cell>
          <cell r="BG42">
            <v>0</v>
          </cell>
          <cell r="BH42">
            <v>0</v>
          </cell>
          <cell r="BI42">
            <v>0</v>
          </cell>
          <cell r="BJ42">
            <v>0</v>
          </cell>
          <cell r="BK42">
            <v>0</v>
          </cell>
          <cell r="BL42">
            <v>0</v>
          </cell>
          <cell r="BM42">
            <v>0</v>
          </cell>
          <cell r="BN42">
            <v>0</v>
          </cell>
          <cell r="BO42">
            <v>0</v>
          </cell>
          <cell r="BP42">
            <v>0</v>
          </cell>
          <cell r="BQ42">
            <v>0</v>
          </cell>
          <cell r="BR42">
            <v>0</v>
          </cell>
          <cell r="BT42" t="str">
            <v>SOAT Trimestral</v>
          </cell>
          <cell r="BU42">
            <v>0</v>
          </cell>
          <cell r="BV42">
            <v>0</v>
          </cell>
          <cell r="BW42">
            <v>0</v>
          </cell>
          <cell r="BX42">
            <v>0</v>
          </cell>
          <cell r="BY42">
            <v>0</v>
          </cell>
          <cell r="BZ42">
            <v>0</v>
          </cell>
          <cell r="CA42">
            <v>0</v>
          </cell>
          <cell r="CB42">
            <v>0</v>
          </cell>
          <cell r="CC42">
            <v>0</v>
          </cell>
          <cell r="CD42">
            <v>0</v>
          </cell>
          <cell r="CE42">
            <v>0</v>
          </cell>
          <cell r="CF42">
            <v>0</v>
          </cell>
        </row>
        <row r="43">
          <cell r="B43" t="str">
            <v>SOAT Semestral</v>
          </cell>
          <cell r="C43">
            <v>0</v>
          </cell>
          <cell r="D43">
            <v>0</v>
          </cell>
          <cell r="E43">
            <v>0</v>
          </cell>
          <cell r="F43">
            <v>0</v>
          </cell>
          <cell r="G43">
            <v>0</v>
          </cell>
          <cell r="H43">
            <v>0</v>
          </cell>
          <cell r="I43">
            <v>0</v>
          </cell>
          <cell r="J43">
            <v>0</v>
          </cell>
          <cell r="K43">
            <v>0</v>
          </cell>
          <cell r="L43">
            <v>0</v>
          </cell>
          <cell r="M43">
            <v>0</v>
          </cell>
          <cell r="N43">
            <v>0</v>
          </cell>
          <cell r="P43" t="str">
            <v>SOAT Semestral</v>
          </cell>
          <cell r="Q43">
            <v>0</v>
          </cell>
          <cell r="R43">
            <v>0</v>
          </cell>
          <cell r="S43">
            <v>0</v>
          </cell>
          <cell r="T43">
            <v>0</v>
          </cell>
          <cell r="U43">
            <v>0</v>
          </cell>
          <cell r="V43">
            <v>0</v>
          </cell>
          <cell r="W43">
            <v>0</v>
          </cell>
          <cell r="X43">
            <v>0</v>
          </cell>
          <cell r="Y43">
            <v>0</v>
          </cell>
          <cell r="Z43">
            <v>0</v>
          </cell>
          <cell r="AA43">
            <v>0</v>
          </cell>
          <cell r="AB43">
            <v>0</v>
          </cell>
          <cell r="AD43" t="str">
            <v>SOAT Semestral</v>
          </cell>
          <cell r="AE43">
            <v>0</v>
          </cell>
          <cell r="AF43">
            <v>0</v>
          </cell>
          <cell r="AG43">
            <v>0</v>
          </cell>
          <cell r="AH43">
            <v>0</v>
          </cell>
          <cell r="AI43">
            <v>0</v>
          </cell>
          <cell r="AJ43">
            <v>0</v>
          </cell>
          <cell r="AK43">
            <v>0</v>
          </cell>
          <cell r="AL43">
            <v>0</v>
          </cell>
          <cell r="AM43">
            <v>0</v>
          </cell>
          <cell r="AN43">
            <v>0</v>
          </cell>
          <cell r="AO43">
            <v>0</v>
          </cell>
          <cell r="AP43">
            <v>0</v>
          </cell>
          <cell r="AR43" t="str">
            <v>SOAT Semestral</v>
          </cell>
          <cell r="AS43">
            <v>0</v>
          </cell>
          <cell r="AT43">
            <v>0</v>
          </cell>
          <cell r="AU43">
            <v>0</v>
          </cell>
          <cell r="AV43">
            <v>0</v>
          </cell>
          <cell r="AW43">
            <v>0</v>
          </cell>
          <cell r="AX43">
            <v>0</v>
          </cell>
          <cell r="AY43">
            <v>0</v>
          </cell>
          <cell r="AZ43">
            <v>0</v>
          </cell>
          <cell r="BA43">
            <v>0</v>
          </cell>
          <cell r="BB43">
            <v>0</v>
          </cell>
          <cell r="BC43">
            <v>0</v>
          </cell>
          <cell r="BD43">
            <v>0</v>
          </cell>
          <cell r="BF43" t="str">
            <v>SOAT Semestral</v>
          </cell>
          <cell r="BG43">
            <v>0</v>
          </cell>
          <cell r="BH43">
            <v>0</v>
          </cell>
          <cell r="BI43">
            <v>0</v>
          </cell>
          <cell r="BJ43">
            <v>0</v>
          </cell>
          <cell r="BK43">
            <v>0</v>
          </cell>
          <cell r="BL43">
            <v>0</v>
          </cell>
          <cell r="BM43">
            <v>0</v>
          </cell>
          <cell r="BN43">
            <v>0</v>
          </cell>
          <cell r="BO43">
            <v>0</v>
          </cell>
          <cell r="BP43">
            <v>0</v>
          </cell>
          <cell r="BQ43">
            <v>0</v>
          </cell>
          <cell r="BR43">
            <v>0</v>
          </cell>
          <cell r="BT43" t="str">
            <v>SOAT Semestral</v>
          </cell>
          <cell r="BU43">
            <v>0</v>
          </cell>
          <cell r="BV43">
            <v>0</v>
          </cell>
          <cell r="BW43">
            <v>0</v>
          </cell>
          <cell r="BX43">
            <v>0</v>
          </cell>
          <cell r="BY43">
            <v>0</v>
          </cell>
          <cell r="BZ43">
            <v>0</v>
          </cell>
          <cell r="CA43">
            <v>0</v>
          </cell>
          <cell r="CB43">
            <v>0</v>
          </cell>
          <cell r="CC43">
            <v>0</v>
          </cell>
          <cell r="CD43">
            <v>0</v>
          </cell>
          <cell r="CE43">
            <v>0</v>
          </cell>
          <cell r="CF43">
            <v>0</v>
          </cell>
        </row>
        <row r="44">
          <cell r="B44" t="str">
            <v>SOAT Anual</v>
          </cell>
          <cell r="C44">
            <v>1</v>
          </cell>
          <cell r="D44">
            <v>1</v>
          </cell>
          <cell r="E44">
            <v>1</v>
          </cell>
          <cell r="F44">
            <v>1</v>
          </cell>
          <cell r="G44">
            <v>1</v>
          </cell>
          <cell r="H44">
            <v>1</v>
          </cell>
          <cell r="I44">
            <v>1</v>
          </cell>
          <cell r="J44">
            <v>1</v>
          </cell>
          <cell r="K44">
            <v>1</v>
          </cell>
          <cell r="L44">
            <v>1</v>
          </cell>
          <cell r="M44">
            <v>1</v>
          </cell>
          <cell r="N44">
            <v>1</v>
          </cell>
          <cell r="P44" t="str">
            <v>SOAT Anual</v>
          </cell>
          <cell r="Q44">
            <v>1</v>
          </cell>
          <cell r="R44">
            <v>1</v>
          </cell>
          <cell r="S44">
            <v>1</v>
          </cell>
          <cell r="T44">
            <v>1</v>
          </cell>
          <cell r="U44">
            <v>1</v>
          </cell>
          <cell r="V44">
            <v>1</v>
          </cell>
          <cell r="W44">
            <v>1</v>
          </cell>
          <cell r="X44">
            <v>1</v>
          </cell>
          <cell r="Y44">
            <v>1</v>
          </cell>
          <cell r="Z44">
            <v>1</v>
          </cell>
          <cell r="AA44">
            <v>1</v>
          </cell>
          <cell r="AB44">
            <v>1</v>
          </cell>
          <cell r="AD44" t="str">
            <v>SOAT Anual</v>
          </cell>
          <cell r="AE44">
            <v>1</v>
          </cell>
          <cell r="AF44">
            <v>1</v>
          </cell>
          <cell r="AG44">
            <v>1</v>
          </cell>
          <cell r="AH44">
            <v>1</v>
          </cell>
          <cell r="AI44">
            <v>1</v>
          </cell>
          <cell r="AJ44">
            <v>1</v>
          </cell>
          <cell r="AK44">
            <v>1</v>
          </cell>
          <cell r="AL44">
            <v>1</v>
          </cell>
          <cell r="AM44">
            <v>1</v>
          </cell>
          <cell r="AN44">
            <v>1</v>
          </cell>
          <cell r="AO44">
            <v>1</v>
          </cell>
          <cell r="AP44">
            <v>1</v>
          </cell>
          <cell r="AR44" t="str">
            <v>SOAT Anual</v>
          </cell>
          <cell r="AS44">
            <v>1</v>
          </cell>
          <cell r="AT44">
            <v>1</v>
          </cell>
          <cell r="AU44">
            <v>1</v>
          </cell>
          <cell r="AV44">
            <v>1</v>
          </cell>
          <cell r="AW44">
            <v>1</v>
          </cell>
          <cell r="AX44">
            <v>1</v>
          </cell>
          <cell r="AY44">
            <v>1</v>
          </cell>
          <cell r="AZ44">
            <v>1</v>
          </cell>
          <cell r="BA44">
            <v>1</v>
          </cell>
          <cell r="BB44">
            <v>1</v>
          </cell>
          <cell r="BC44">
            <v>1</v>
          </cell>
          <cell r="BD44">
            <v>1</v>
          </cell>
          <cell r="BF44" t="str">
            <v>SOAT Anual</v>
          </cell>
          <cell r="BG44">
            <v>1</v>
          </cell>
          <cell r="BH44">
            <v>1</v>
          </cell>
          <cell r="BI44">
            <v>1</v>
          </cell>
          <cell r="BJ44">
            <v>1</v>
          </cell>
          <cell r="BK44">
            <v>1</v>
          </cell>
          <cell r="BL44">
            <v>1</v>
          </cell>
          <cell r="BM44">
            <v>1</v>
          </cell>
          <cell r="BN44">
            <v>1</v>
          </cell>
          <cell r="BO44">
            <v>1</v>
          </cell>
          <cell r="BP44">
            <v>1</v>
          </cell>
          <cell r="BQ44">
            <v>1</v>
          </cell>
          <cell r="BR44">
            <v>1</v>
          </cell>
          <cell r="BT44" t="str">
            <v>SOAT Anual</v>
          </cell>
          <cell r="BU44">
            <v>1</v>
          </cell>
          <cell r="BV44">
            <v>1</v>
          </cell>
          <cell r="BW44">
            <v>1</v>
          </cell>
          <cell r="BX44">
            <v>1</v>
          </cell>
          <cell r="BY44">
            <v>1</v>
          </cell>
          <cell r="BZ44">
            <v>1</v>
          </cell>
          <cell r="CA44">
            <v>1</v>
          </cell>
          <cell r="CB44">
            <v>1</v>
          </cell>
          <cell r="CC44">
            <v>1</v>
          </cell>
          <cell r="CD44">
            <v>1</v>
          </cell>
          <cell r="CE44">
            <v>1</v>
          </cell>
          <cell r="CF44">
            <v>1</v>
          </cell>
        </row>
        <row r="45">
          <cell r="B45" t="str">
            <v>Incendio Mensual</v>
          </cell>
          <cell r="C45">
            <v>0.30987597607618139</v>
          </cell>
          <cell r="D45">
            <v>0.30211589301765285</v>
          </cell>
          <cell r="E45">
            <v>0.32961086505700832</v>
          </cell>
          <cell r="F45">
            <v>0.33193819169262967</v>
          </cell>
          <cell r="G45">
            <v>0.11537985239140836</v>
          </cell>
          <cell r="H45">
            <v>0.2086466338706808</v>
          </cell>
          <cell r="I45">
            <v>0.37838796274493214</v>
          </cell>
          <cell r="J45">
            <v>0.28274966796886353</v>
          </cell>
          <cell r="K45">
            <v>0.19214464357667771</v>
          </cell>
          <cell r="L45">
            <v>0.46037326479358415</v>
          </cell>
          <cell r="M45">
            <v>0.19233132162774988</v>
          </cell>
          <cell r="N45">
            <v>0.16950811665402388</v>
          </cell>
          <cell r="P45" t="str">
            <v>Incendio Mensual</v>
          </cell>
          <cell r="Q45">
            <v>0.30987597607618139</v>
          </cell>
          <cell r="R45">
            <v>0.30211589301765285</v>
          </cell>
          <cell r="S45">
            <v>0.32961086505700832</v>
          </cell>
          <cell r="T45">
            <v>0.33193819169262967</v>
          </cell>
          <cell r="U45">
            <v>0.11537985239140836</v>
          </cell>
          <cell r="V45">
            <v>0.2086466338706808</v>
          </cell>
          <cell r="W45">
            <v>0.37838796274493214</v>
          </cell>
          <cell r="X45">
            <v>0.28274966796886353</v>
          </cell>
          <cell r="Y45">
            <v>0.19214464357667771</v>
          </cell>
          <cell r="Z45">
            <v>0.46037326479358415</v>
          </cell>
          <cell r="AA45">
            <v>0.19233132162774988</v>
          </cell>
          <cell r="AB45">
            <v>0.16950811665402388</v>
          </cell>
          <cell r="AD45" t="str">
            <v>Incendio Mensual</v>
          </cell>
          <cell r="AE45">
            <v>0.30987597607618139</v>
          </cell>
          <cell r="AF45">
            <v>0.30211589301765285</v>
          </cell>
          <cell r="AG45">
            <v>0.32961086505700832</v>
          </cell>
          <cell r="AH45">
            <v>0.33193819169262967</v>
          </cell>
          <cell r="AI45">
            <v>0.11537985239140836</v>
          </cell>
          <cell r="AJ45">
            <v>0.2086466338706808</v>
          </cell>
          <cell r="AK45">
            <v>0.37838796274493214</v>
          </cell>
          <cell r="AL45">
            <v>0.28274966796886353</v>
          </cell>
          <cell r="AM45">
            <v>0.19214464357667771</v>
          </cell>
          <cell r="AN45">
            <v>0.46037326479358415</v>
          </cell>
          <cell r="AO45">
            <v>0.19233132162774988</v>
          </cell>
          <cell r="AP45">
            <v>0.16950811665402388</v>
          </cell>
          <cell r="AR45" t="str">
            <v>Incendio Mensual</v>
          </cell>
          <cell r="AS45">
            <v>0.30987597607618139</v>
          </cell>
          <cell r="AT45">
            <v>0.30211589301765285</v>
          </cell>
          <cell r="AU45">
            <v>0.32961086505700832</v>
          </cell>
          <cell r="AV45">
            <v>0.33193819169262967</v>
          </cell>
          <cell r="AW45">
            <v>0.11537985239140836</v>
          </cell>
          <cell r="AX45">
            <v>0.2086466338706808</v>
          </cell>
          <cell r="AY45">
            <v>0.37838796274493214</v>
          </cell>
          <cell r="AZ45">
            <v>0.28274966796886353</v>
          </cell>
          <cell r="BA45">
            <v>0.19214464357667771</v>
          </cell>
          <cell r="BB45">
            <v>0.46037326479358415</v>
          </cell>
          <cell r="BC45">
            <v>0.19233132162774988</v>
          </cell>
          <cell r="BD45">
            <v>0.16950811665402388</v>
          </cell>
          <cell r="BF45" t="str">
            <v>Incendio Mensual</v>
          </cell>
          <cell r="BG45">
            <v>0.30987597607618139</v>
          </cell>
          <cell r="BH45">
            <v>0.30211589301765285</v>
          </cell>
          <cell r="BI45">
            <v>0.32961086505700832</v>
          </cell>
          <cell r="BJ45">
            <v>0.33193819169262967</v>
          </cell>
          <cell r="BK45">
            <v>0.11537985239140836</v>
          </cell>
          <cell r="BL45">
            <v>0.2086466338706808</v>
          </cell>
          <cell r="BM45">
            <v>0.37838796274493214</v>
          </cell>
          <cell r="BN45">
            <v>0.28274966796886353</v>
          </cell>
          <cell r="BO45">
            <v>0.19214464357667771</v>
          </cell>
          <cell r="BP45">
            <v>0.46037326479358415</v>
          </cell>
          <cell r="BQ45">
            <v>0.19233132162774988</v>
          </cell>
          <cell r="BR45">
            <v>0.16950811665402388</v>
          </cell>
          <cell r="BT45" t="str">
            <v>Incendio Mensual</v>
          </cell>
          <cell r="BU45">
            <v>0.30987597607618139</v>
          </cell>
          <cell r="BV45">
            <v>0.30211589301765285</v>
          </cell>
          <cell r="BW45">
            <v>0.32961086505700832</v>
          </cell>
          <cell r="BX45">
            <v>0.33193819169262967</v>
          </cell>
          <cell r="BY45">
            <v>0.11537985239140836</v>
          </cell>
          <cell r="BZ45">
            <v>0.2086466338706808</v>
          </cell>
          <cell r="CA45">
            <v>0.37838796274493214</v>
          </cell>
          <cell r="CB45">
            <v>0.28274966796886353</v>
          </cell>
          <cell r="CC45">
            <v>0.19214464357667771</v>
          </cell>
          <cell r="CD45">
            <v>0.46037326479358415</v>
          </cell>
          <cell r="CE45">
            <v>0.19233132162774988</v>
          </cell>
          <cell r="CF45">
            <v>0.16950811665402388</v>
          </cell>
        </row>
        <row r="46">
          <cell r="B46" t="str">
            <v>Incendio Trimestral</v>
          </cell>
          <cell r="C46">
            <v>1.4592872137674389E-2</v>
          </cell>
          <cell r="D46">
            <v>7.2228771304485254E-2</v>
          </cell>
          <cell r="E46">
            <v>1.641517910734986E-2</v>
          </cell>
          <cell r="F46">
            <v>2.2528842883651711E-2</v>
          </cell>
          <cell r="G46">
            <v>2.5977553604685288E-2</v>
          </cell>
          <cell r="H46">
            <v>1.524044239276902E-2</v>
          </cell>
          <cell r="I46">
            <v>0</v>
          </cell>
          <cell r="J46">
            <v>2.0189763591147995E-2</v>
          </cell>
          <cell r="K46">
            <v>1.0704679275726017E-2</v>
          </cell>
          <cell r="L46">
            <v>7.9944268916176051E-3</v>
          </cell>
          <cell r="M46">
            <v>7.4901750132278242E-3</v>
          </cell>
          <cell r="N46">
            <v>4.7890096858147569E-3</v>
          </cell>
          <cell r="P46" t="str">
            <v>Incendio Trimestral</v>
          </cell>
          <cell r="Q46">
            <v>1.4592872137674389E-2</v>
          </cell>
          <cell r="R46">
            <v>7.2228771304485254E-2</v>
          </cell>
          <cell r="S46">
            <v>1.641517910734986E-2</v>
          </cell>
          <cell r="T46">
            <v>2.2528842883651711E-2</v>
          </cell>
          <cell r="U46">
            <v>2.5977553604685288E-2</v>
          </cell>
          <cell r="V46">
            <v>1.524044239276902E-2</v>
          </cell>
          <cell r="W46">
            <v>0</v>
          </cell>
          <cell r="X46">
            <v>2.0189763591147995E-2</v>
          </cell>
          <cell r="Y46">
            <v>1.0704679275726017E-2</v>
          </cell>
          <cell r="Z46">
            <v>7.9944268916176051E-3</v>
          </cell>
          <cell r="AA46">
            <v>7.4901750132278242E-3</v>
          </cell>
          <cell r="AB46">
            <v>4.7890096858147569E-3</v>
          </cell>
          <cell r="AD46" t="str">
            <v>Incendio Trimestral</v>
          </cell>
          <cell r="AE46">
            <v>1.4592872137674389E-2</v>
          </cell>
          <cell r="AF46">
            <v>7.2228771304485254E-2</v>
          </cell>
          <cell r="AG46">
            <v>1.641517910734986E-2</v>
          </cell>
          <cell r="AH46">
            <v>2.2528842883651711E-2</v>
          </cell>
          <cell r="AI46">
            <v>2.5977553604685288E-2</v>
          </cell>
          <cell r="AJ46">
            <v>1.524044239276902E-2</v>
          </cell>
          <cell r="AK46">
            <v>0</v>
          </cell>
          <cell r="AL46">
            <v>2.0189763591147995E-2</v>
          </cell>
          <cell r="AM46">
            <v>1.0704679275726017E-2</v>
          </cell>
          <cell r="AN46">
            <v>7.9944268916176051E-3</v>
          </cell>
          <cell r="AO46">
            <v>7.4901750132278242E-3</v>
          </cell>
          <cell r="AP46">
            <v>4.7890096858147569E-3</v>
          </cell>
          <cell r="AR46" t="str">
            <v>Incendio Trimestral</v>
          </cell>
          <cell r="AS46">
            <v>1.4592872137674389E-2</v>
          </cell>
          <cell r="AT46">
            <v>7.2228771304485254E-2</v>
          </cell>
          <cell r="AU46">
            <v>1.641517910734986E-2</v>
          </cell>
          <cell r="AV46">
            <v>2.2528842883651711E-2</v>
          </cell>
          <cell r="AW46">
            <v>2.5977553604685288E-2</v>
          </cell>
          <cell r="AX46">
            <v>1.524044239276902E-2</v>
          </cell>
          <cell r="AY46">
            <v>0</v>
          </cell>
          <cell r="AZ46">
            <v>2.0189763591147995E-2</v>
          </cell>
          <cell r="BA46">
            <v>1.0704679275726017E-2</v>
          </cell>
          <cell r="BB46">
            <v>7.9944268916176051E-3</v>
          </cell>
          <cell r="BC46">
            <v>7.4901750132278242E-3</v>
          </cell>
          <cell r="BD46">
            <v>4.7890096858147569E-3</v>
          </cell>
          <cell r="BF46" t="str">
            <v>Incendio Trimestral</v>
          </cell>
          <cell r="BG46">
            <v>1.4592872137674389E-2</v>
          </cell>
          <cell r="BH46">
            <v>7.2228771304485254E-2</v>
          </cell>
          <cell r="BI46">
            <v>1.641517910734986E-2</v>
          </cell>
          <cell r="BJ46">
            <v>2.2528842883651711E-2</v>
          </cell>
          <cell r="BK46">
            <v>2.5977553604685288E-2</v>
          </cell>
          <cell r="BL46">
            <v>1.524044239276902E-2</v>
          </cell>
          <cell r="BM46">
            <v>0</v>
          </cell>
          <cell r="BN46">
            <v>2.0189763591147995E-2</v>
          </cell>
          <cell r="BO46">
            <v>1.0704679275726017E-2</v>
          </cell>
          <cell r="BP46">
            <v>7.9944268916176051E-3</v>
          </cell>
          <cell r="BQ46">
            <v>7.4901750132278242E-3</v>
          </cell>
          <cell r="BR46">
            <v>4.7890096858147569E-3</v>
          </cell>
          <cell r="BT46" t="str">
            <v>Incendio Trimestral</v>
          </cell>
          <cell r="BU46">
            <v>1.4592872137674389E-2</v>
          </cell>
          <cell r="BV46">
            <v>7.2228771304485254E-2</v>
          </cell>
          <cell r="BW46">
            <v>1.641517910734986E-2</v>
          </cell>
          <cell r="BX46">
            <v>2.2528842883651711E-2</v>
          </cell>
          <cell r="BY46">
            <v>2.5977553604685288E-2</v>
          </cell>
          <cell r="BZ46">
            <v>1.524044239276902E-2</v>
          </cell>
          <cell r="CA46">
            <v>0</v>
          </cell>
          <cell r="CB46">
            <v>2.0189763591147995E-2</v>
          </cell>
          <cell r="CC46">
            <v>1.0704679275726017E-2</v>
          </cell>
          <cell r="CD46">
            <v>7.9944268916176051E-3</v>
          </cell>
          <cell r="CE46">
            <v>7.4901750132278242E-3</v>
          </cell>
          <cell r="CF46">
            <v>4.7890096858147569E-3</v>
          </cell>
        </row>
        <row r="47">
          <cell r="B47" t="str">
            <v>Incendio Semestral</v>
          </cell>
          <cell r="C47">
            <v>4.4475510882231182E-3</v>
          </cell>
          <cell r="D47">
            <v>2.7183107440799655E-2</v>
          </cell>
          <cell r="E47">
            <v>2.6463902002302416E-2</v>
          </cell>
          <cell r="F47">
            <v>4.7333366885242015E-3</v>
          </cell>
          <cell r="G47">
            <v>0</v>
          </cell>
          <cell r="H47">
            <v>1.0294262358095623E-2</v>
          </cell>
          <cell r="I47">
            <v>5.9723232579426307E-3</v>
          </cell>
          <cell r="J47">
            <v>1.1362637744059068E-2</v>
          </cell>
          <cell r="K47">
            <v>0.19846492472055074</v>
          </cell>
          <cell r="L47">
            <v>1.011610830985644E-2</v>
          </cell>
          <cell r="M47">
            <v>0.21933368546720572</v>
          </cell>
          <cell r="N47">
            <v>3.8159651566370342E-2</v>
          </cell>
          <cell r="P47" t="str">
            <v>Incendio Semestral</v>
          </cell>
          <cell r="Q47">
            <v>4.4475510882231182E-3</v>
          </cell>
          <cell r="R47">
            <v>2.7183107440799655E-2</v>
          </cell>
          <cell r="S47">
            <v>2.6463902002302416E-2</v>
          </cell>
          <cell r="T47">
            <v>4.7333366885242015E-3</v>
          </cell>
          <cell r="U47">
            <v>0</v>
          </cell>
          <cell r="V47">
            <v>1.0294262358095623E-2</v>
          </cell>
          <cell r="W47">
            <v>5.9723232579426307E-3</v>
          </cell>
          <cell r="X47">
            <v>1.1362637744059068E-2</v>
          </cell>
          <cell r="Y47">
            <v>0.19846492472055074</v>
          </cell>
          <cell r="Z47">
            <v>1.011610830985644E-2</v>
          </cell>
          <cell r="AA47">
            <v>0.21933368546720572</v>
          </cell>
          <cell r="AB47">
            <v>3.8159651566370342E-2</v>
          </cell>
          <cell r="AD47" t="str">
            <v>Incendio Semestral</v>
          </cell>
          <cell r="AE47">
            <v>4.4475510882231182E-3</v>
          </cell>
          <cell r="AF47">
            <v>2.7183107440799655E-2</v>
          </cell>
          <cell r="AG47">
            <v>2.6463902002302416E-2</v>
          </cell>
          <cell r="AH47">
            <v>4.7333366885242015E-3</v>
          </cell>
          <cell r="AI47">
            <v>0</v>
          </cell>
          <cell r="AJ47">
            <v>1.0294262358095623E-2</v>
          </cell>
          <cell r="AK47">
            <v>5.9723232579426307E-3</v>
          </cell>
          <cell r="AL47">
            <v>1.1362637744059068E-2</v>
          </cell>
          <cell r="AM47">
            <v>0.19846492472055074</v>
          </cell>
          <cell r="AN47">
            <v>1.011610830985644E-2</v>
          </cell>
          <cell r="AO47">
            <v>0.21933368546720572</v>
          </cell>
          <cell r="AP47">
            <v>3.8159651566370342E-2</v>
          </cell>
          <cell r="AR47" t="str">
            <v>Incendio Semestral</v>
          </cell>
          <cell r="AS47">
            <v>4.4475510882231182E-3</v>
          </cell>
          <cell r="AT47">
            <v>2.7183107440799655E-2</v>
          </cell>
          <cell r="AU47">
            <v>2.6463902002302416E-2</v>
          </cell>
          <cell r="AV47">
            <v>4.7333366885242015E-3</v>
          </cell>
          <cell r="AW47">
            <v>0</v>
          </cell>
          <cell r="AX47">
            <v>1.0294262358095623E-2</v>
          </cell>
          <cell r="AY47">
            <v>5.9723232579426307E-3</v>
          </cell>
          <cell r="AZ47">
            <v>1.1362637744059068E-2</v>
          </cell>
          <cell r="BA47">
            <v>0.19846492472055074</v>
          </cell>
          <cell r="BB47">
            <v>1.011610830985644E-2</v>
          </cell>
          <cell r="BC47">
            <v>0.21933368546720572</v>
          </cell>
          <cell r="BD47">
            <v>3.8159651566370342E-2</v>
          </cell>
          <cell r="BF47" t="str">
            <v>Incendio Semestral</v>
          </cell>
          <cell r="BG47">
            <v>4.4475510882231182E-3</v>
          </cell>
          <cell r="BH47">
            <v>2.7183107440799655E-2</v>
          </cell>
          <cell r="BI47">
            <v>2.6463902002302416E-2</v>
          </cell>
          <cell r="BJ47">
            <v>4.7333366885242015E-3</v>
          </cell>
          <cell r="BK47">
            <v>0</v>
          </cell>
          <cell r="BL47">
            <v>1.0294262358095623E-2</v>
          </cell>
          <cell r="BM47">
            <v>5.9723232579426307E-3</v>
          </cell>
          <cell r="BN47">
            <v>1.1362637744059068E-2</v>
          </cell>
          <cell r="BO47">
            <v>0.19846492472055074</v>
          </cell>
          <cell r="BP47">
            <v>1.011610830985644E-2</v>
          </cell>
          <cell r="BQ47">
            <v>0.21933368546720572</v>
          </cell>
          <cell r="BR47">
            <v>3.8159651566370342E-2</v>
          </cell>
          <cell r="BT47" t="str">
            <v>Incendio Semestral</v>
          </cell>
          <cell r="BU47">
            <v>4.4475510882231182E-3</v>
          </cell>
          <cell r="BV47">
            <v>2.7183107440799655E-2</v>
          </cell>
          <cell r="BW47">
            <v>2.6463902002302416E-2</v>
          </cell>
          <cell r="BX47">
            <v>4.7333366885242015E-3</v>
          </cell>
          <cell r="BY47">
            <v>0</v>
          </cell>
          <cell r="BZ47">
            <v>1.0294262358095623E-2</v>
          </cell>
          <cell r="CA47">
            <v>5.9723232579426307E-3</v>
          </cell>
          <cell r="CB47">
            <v>1.1362637744059068E-2</v>
          </cell>
          <cell r="CC47">
            <v>0.19846492472055074</v>
          </cell>
          <cell r="CD47">
            <v>1.011610830985644E-2</v>
          </cell>
          <cell r="CE47">
            <v>0.21933368546720572</v>
          </cell>
          <cell r="CF47">
            <v>3.8159651566370342E-2</v>
          </cell>
        </row>
        <row r="48">
          <cell r="B48" t="str">
            <v>Incendio Anual</v>
          </cell>
          <cell r="C48">
            <v>0.67108360069792106</v>
          </cell>
          <cell r="D48">
            <v>0.59847222823706225</v>
          </cell>
          <cell r="E48">
            <v>0.62751005383333935</v>
          </cell>
          <cell r="F48">
            <v>0.64079962873519447</v>
          </cell>
          <cell r="G48">
            <v>0.85864259400390641</v>
          </cell>
          <cell r="H48">
            <v>0.76581866137845456</v>
          </cell>
          <cell r="I48">
            <v>0.61563971399712525</v>
          </cell>
          <cell r="J48">
            <v>0.68569793069592944</v>
          </cell>
          <cell r="K48">
            <v>0.59868575242704547</v>
          </cell>
          <cell r="L48">
            <v>0.52151620000494181</v>
          </cell>
          <cell r="M48">
            <v>0.58084481789181663</v>
          </cell>
          <cell r="N48">
            <v>0.78754322209379102</v>
          </cell>
          <cell r="P48" t="str">
            <v>Incendio Anual</v>
          </cell>
          <cell r="Q48">
            <v>0.67108360069792106</v>
          </cell>
          <cell r="R48">
            <v>0.59847222823706225</v>
          </cell>
          <cell r="S48">
            <v>0.62751005383333935</v>
          </cell>
          <cell r="T48">
            <v>0.64079962873519447</v>
          </cell>
          <cell r="U48">
            <v>0.85864259400390641</v>
          </cell>
          <cell r="V48">
            <v>0.76581866137845456</v>
          </cell>
          <cell r="W48">
            <v>0.61563971399712525</v>
          </cell>
          <cell r="X48">
            <v>0.68569793069592944</v>
          </cell>
          <cell r="Y48">
            <v>0.59868575242704547</v>
          </cell>
          <cell r="Z48">
            <v>0.52151620000494181</v>
          </cell>
          <cell r="AA48">
            <v>0.58084481789181663</v>
          </cell>
          <cell r="AB48">
            <v>0.78754322209379102</v>
          </cell>
          <cell r="AD48" t="str">
            <v>Incendio Anual</v>
          </cell>
          <cell r="AE48">
            <v>0.67108360069792106</v>
          </cell>
          <cell r="AF48">
            <v>0.59847222823706225</v>
          </cell>
          <cell r="AG48">
            <v>0.62751005383333935</v>
          </cell>
          <cell r="AH48">
            <v>0.64079962873519447</v>
          </cell>
          <cell r="AI48">
            <v>0.85864259400390641</v>
          </cell>
          <cell r="AJ48">
            <v>0.76581866137845456</v>
          </cell>
          <cell r="AK48">
            <v>0.61563971399712525</v>
          </cell>
          <cell r="AL48">
            <v>0.68569793069592944</v>
          </cell>
          <cell r="AM48">
            <v>0.59868575242704547</v>
          </cell>
          <cell r="AN48">
            <v>0.52151620000494181</v>
          </cell>
          <cell r="AO48">
            <v>0.58084481789181663</v>
          </cell>
          <cell r="AP48">
            <v>0.78754322209379102</v>
          </cell>
          <cell r="AR48" t="str">
            <v>Incendio Anual</v>
          </cell>
          <cell r="AS48">
            <v>0.67108360069792106</v>
          </cell>
          <cell r="AT48">
            <v>0.59847222823706225</v>
          </cell>
          <cell r="AU48">
            <v>0.62751005383333935</v>
          </cell>
          <cell r="AV48">
            <v>0.64079962873519447</v>
          </cell>
          <cell r="AW48">
            <v>0.85864259400390641</v>
          </cell>
          <cell r="AX48">
            <v>0.76581866137845456</v>
          </cell>
          <cell r="AY48">
            <v>0.61563971399712525</v>
          </cell>
          <cell r="AZ48">
            <v>0.68569793069592944</v>
          </cell>
          <cell r="BA48">
            <v>0.59868575242704547</v>
          </cell>
          <cell r="BB48">
            <v>0.52151620000494181</v>
          </cell>
          <cell r="BC48">
            <v>0.58084481789181663</v>
          </cell>
          <cell r="BD48">
            <v>0.78754322209379102</v>
          </cell>
          <cell r="BF48" t="str">
            <v>Incendio Anual</v>
          </cell>
          <cell r="BG48">
            <v>0.67108360069792106</v>
          </cell>
          <cell r="BH48">
            <v>0.59847222823706225</v>
          </cell>
          <cell r="BI48">
            <v>0.62751005383333935</v>
          </cell>
          <cell r="BJ48">
            <v>0.64079962873519447</v>
          </cell>
          <cell r="BK48">
            <v>0.85864259400390641</v>
          </cell>
          <cell r="BL48">
            <v>0.76581866137845456</v>
          </cell>
          <cell r="BM48">
            <v>0.61563971399712525</v>
          </cell>
          <cell r="BN48">
            <v>0.68569793069592944</v>
          </cell>
          <cell r="BO48">
            <v>0.59868575242704547</v>
          </cell>
          <cell r="BP48">
            <v>0.52151620000494181</v>
          </cell>
          <cell r="BQ48">
            <v>0.58084481789181663</v>
          </cell>
          <cell r="BR48">
            <v>0.78754322209379102</v>
          </cell>
          <cell r="BT48" t="str">
            <v>Incendio Anual</v>
          </cell>
          <cell r="BU48">
            <v>0.67108360069792106</v>
          </cell>
          <cell r="BV48">
            <v>0.59847222823706225</v>
          </cell>
          <cell r="BW48">
            <v>0.62751005383333935</v>
          </cell>
          <cell r="BX48">
            <v>0.64079962873519447</v>
          </cell>
          <cell r="BY48">
            <v>0.85864259400390641</v>
          </cell>
          <cell r="BZ48">
            <v>0.76581866137845456</v>
          </cell>
          <cell r="CA48">
            <v>0.61563971399712525</v>
          </cell>
          <cell r="CB48">
            <v>0.68569793069592944</v>
          </cell>
          <cell r="CC48">
            <v>0.59868575242704547</v>
          </cell>
          <cell r="CD48">
            <v>0.52151620000494181</v>
          </cell>
          <cell r="CE48">
            <v>0.58084481789181663</v>
          </cell>
          <cell r="CF48">
            <v>0.78754322209379102</v>
          </cell>
        </row>
        <row r="49">
          <cell r="B49" t="str">
            <v>Ramos Técnicos Mensual</v>
          </cell>
          <cell r="C49">
            <v>0.1171301874392927</v>
          </cell>
          <cell r="D49">
            <v>9.0560690153517934E-2</v>
          </cell>
          <cell r="E49">
            <v>1.6004751301530019E-3</v>
          </cell>
          <cell r="F49">
            <v>0</v>
          </cell>
          <cell r="G49">
            <v>1.4574300766528885E-3</v>
          </cell>
          <cell r="H49">
            <v>4.5438407624726028E-3</v>
          </cell>
          <cell r="I49">
            <v>2.1710462517735427E-2</v>
          </cell>
          <cell r="J49">
            <v>4.4314280047482085E-2</v>
          </cell>
          <cell r="K49">
            <v>5.9995635938281965E-2</v>
          </cell>
          <cell r="L49">
            <v>8.5771703658706294E-4</v>
          </cell>
          <cell r="M49">
            <v>5.9995635938281965E-2</v>
          </cell>
          <cell r="N49">
            <v>0</v>
          </cell>
          <cell r="P49" t="str">
            <v>Ramos Técnicos Mensual</v>
          </cell>
          <cell r="Q49">
            <v>0.1171301874392927</v>
          </cell>
          <cell r="R49">
            <v>9.0560690153517934E-2</v>
          </cell>
          <cell r="S49">
            <v>1.6004751301530019E-3</v>
          </cell>
          <cell r="T49">
            <v>0</v>
          </cell>
          <cell r="U49">
            <v>1.4574300766528885E-3</v>
          </cell>
          <cell r="V49">
            <v>4.5438407624726028E-3</v>
          </cell>
          <cell r="W49">
            <v>2.1710462517735427E-2</v>
          </cell>
          <cell r="X49">
            <v>4.4314280047482085E-2</v>
          </cell>
          <cell r="Y49">
            <v>5.9995635938281965E-2</v>
          </cell>
          <cell r="Z49">
            <v>8.5771703658706294E-4</v>
          </cell>
          <cell r="AA49">
            <v>5.9995635938281965E-2</v>
          </cell>
          <cell r="AB49">
            <v>0</v>
          </cell>
          <cell r="AD49" t="str">
            <v>Ramos Técnicos Mensual</v>
          </cell>
          <cell r="AE49">
            <v>0.1171301874392927</v>
          </cell>
          <cell r="AF49">
            <v>9.0560690153517934E-2</v>
          </cell>
          <cell r="AG49">
            <v>1.6004751301530019E-3</v>
          </cell>
          <cell r="AH49">
            <v>0</v>
          </cell>
          <cell r="AI49">
            <v>1.4574300766528885E-3</v>
          </cell>
          <cell r="AJ49">
            <v>4.5438407624726028E-3</v>
          </cell>
          <cell r="AK49">
            <v>2.1710462517735427E-2</v>
          </cell>
          <cell r="AL49">
            <v>4.4314280047482085E-2</v>
          </cell>
          <cell r="AM49">
            <v>5.9995635938281965E-2</v>
          </cell>
          <cell r="AN49">
            <v>8.5771703658706294E-4</v>
          </cell>
          <cell r="AO49">
            <v>5.9995635938281965E-2</v>
          </cell>
          <cell r="AP49">
            <v>0</v>
          </cell>
          <cell r="AR49" t="str">
            <v>Ramos Técnicos Mensual</v>
          </cell>
          <cell r="AS49">
            <v>0.1171301874392927</v>
          </cell>
          <cell r="AT49">
            <v>9.0560690153517934E-2</v>
          </cell>
          <cell r="AU49">
            <v>1.6004751301530019E-3</v>
          </cell>
          <cell r="AV49">
            <v>0</v>
          </cell>
          <cell r="AW49">
            <v>1.4574300766528885E-3</v>
          </cell>
          <cell r="AX49">
            <v>4.5438407624726028E-3</v>
          </cell>
          <cell r="AY49">
            <v>2.1710462517735427E-2</v>
          </cell>
          <cell r="AZ49">
            <v>4.4314280047482085E-2</v>
          </cell>
          <cell r="BA49">
            <v>5.9995635938281965E-2</v>
          </cell>
          <cell r="BB49">
            <v>8.5771703658706294E-4</v>
          </cell>
          <cell r="BC49">
            <v>5.9995635938281965E-2</v>
          </cell>
          <cell r="BD49">
            <v>0</v>
          </cell>
          <cell r="BF49" t="str">
            <v>Ramos Técnicos Mensual</v>
          </cell>
          <cell r="BG49">
            <v>0.1171301874392927</v>
          </cell>
          <cell r="BH49">
            <v>9.0560690153517934E-2</v>
          </cell>
          <cell r="BI49">
            <v>1.6004751301530019E-3</v>
          </cell>
          <cell r="BJ49">
            <v>0</v>
          </cell>
          <cell r="BK49">
            <v>1.4574300766528885E-3</v>
          </cell>
          <cell r="BL49">
            <v>4.5438407624726028E-3</v>
          </cell>
          <cell r="BM49">
            <v>2.1710462517735427E-2</v>
          </cell>
          <cell r="BN49">
            <v>4.4314280047482085E-2</v>
          </cell>
          <cell r="BO49">
            <v>5.9995635938281965E-2</v>
          </cell>
          <cell r="BP49">
            <v>8.5771703658706294E-4</v>
          </cell>
          <cell r="BQ49">
            <v>5.9995635938281965E-2</v>
          </cell>
          <cell r="BR49">
            <v>0</v>
          </cell>
          <cell r="BT49" t="str">
            <v>Ramos Técnicos Mensual</v>
          </cell>
          <cell r="BU49">
            <v>0.1171301874392927</v>
          </cell>
          <cell r="BV49">
            <v>9.0560690153517934E-2</v>
          </cell>
          <cell r="BW49">
            <v>1.6004751301530019E-3</v>
          </cell>
          <cell r="BX49">
            <v>0</v>
          </cell>
          <cell r="BY49">
            <v>1.4574300766528885E-3</v>
          </cell>
          <cell r="BZ49">
            <v>4.5438407624726028E-3</v>
          </cell>
          <cell r="CA49">
            <v>2.1710462517735427E-2</v>
          </cell>
          <cell r="CB49">
            <v>4.4314280047482085E-2</v>
          </cell>
          <cell r="CC49">
            <v>5.9995635938281965E-2</v>
          </cell>
          <cell r="CD49">
            <v>8.5771703658706294E-4</v>
          </cell>
          <cell r="CE49">
            <v>5.9995635938281965E-2</v>
          </cell>
          <cell r="CF49">
            <v>0</v>
          </cell>
        </row>
        <row r="50">
          <cell r="B50" t="str">
            <v>Ramos Técnicos Trimestral</v>
          </cell>
          <cell r="C50">
            <v>0.69185648162558611</v>
          </cell>
          <cell r="D50">
            <v>3.0147370125642319E-2</v>
          </cell>
          <cell r="E50">
            <v>9.853545332072583E-2</v>
          </cell>
          <cell r="F50">
            <v>0.48767178048035964</v>
          </cell>
          <cell r="G50">
            <v>3.4667087335679643E-2</v>
          </cell>
          <cell r="H50">
            <v>8.908378340662039E-2</v>
          </cell>
          <cell r="I50">
            <v>0</v>
          </cell>
          <cell r="J50">
            <v>3.5610483721062833E-2</v>
          </cell>
          <cell r="K50">
            <v>6.5238579251958917E-2</v>
          </cell>
          <cell r="L50">
            <v>0.39155375119479535</v>
          </cell>
          <cell r="M50">
            <v>6.5238579251958917E-2</v>
          </cell>
          <cell r="N50">
            <v>0.35652362977614022</v>
          </cell>
          <cell r="P50" t="str">
            <v>Ramos Técnicos Trimestral</v>
          </cell>
          <cell r="Q50">
            <v>0.69185648162558611</v>
          </cell>
          <cell r="R50">
            <v>3.0147370125642319E-2</v>
          </cell>
          <cell r="S50">
            <v>9.853545332072583E-2</v>
          </cell>
          <cell r="T50">
            <v>0.48767178048035964</v>
          </cell>
          <cell r="U50">
            <v>3.4667087335679643E-2</v>
          </cell>
          <cell r="V50">
            <v>8.908378340662039E-2</v>
          </cell>
          <cell r="W50">
            <v>0</v>
          </cell>
          <cell r="X50">
            <v>3.5610483721062833E-2</v>
          </cell>
          <cell r="Y50">
            <v>6.5238579251958917E-2</v>
          </cell>
          <cell r="Z50">
            <v>0.39155375119479535</v>
          </cell>
          <cell r="AA50">
            <v>6.5238579251958917E-2</v>
          </cell>
          <cell r="AB50">
            <v>0.35652362977614022</v>
          </cell>
          <cell r="AD50" t="str">
            <v>Ramos Técnicos Trimestral</v>
          </cell>
          <cell r="AE50">
            <v>0.69185648162558611</v>
          </cell>
          <cell r="AF50">
            <v>3.0147370125642319E-2</v>
          </cell>
          <cell r="AG50">
            <v>9.853545332072583E-2</v>
          </cell>
          <cell r="AH50">
            <v>0.48767178048035964</v>
          </cell>
          <cell r="AI50">
            <v>3.4667087335679643E-2</v>
          </cell>
          <cell r="AJ50">
            <v>8.908378340662039E-2</v>
          </cell>
          <cell r="AK50">
            <v>0</v>
          </cell>
          <cell r="AL50">
            <v>3.5610483721062833E-2</v>
          </cell>
          <cell r="AM50">
            <v>6.5238579251958917E-2</v>
          </cell>
          <cell r="AN50">
            <v>0.39155375119479535</v>
          </cell>
          <cell r="AO50">
            <v>6.5238579251958917E-2</v>
          </cell>
          <cell r="AP50">
            <v>0.35652362977614022</v>
          </cell>
          <cell r="AR50" t="str">
            <v>Ramos Técnicos Trimestral</v>
          </cell>
          <cell r="AS50">
            <v>0.69185648162558611</v>
          </cell>
          <cell r="AT50">
            <v>3.0147370125642319E-2</v>
          </cell>
          <cell r="AU50">
            <v>9.853545332072583E-2</v>
          </cell>
          <cell r="AV50">
            <v>0.48767178048035964</v>
          </cell>
          <cell r="AW50">
            <v>3.4667087335679643E-2</v>
          </cell>
          <cell r="AX50">
            <v>8.908378340662039E-2</v>
          </cell>
          <cell r="AY50">
            <v>0</v>
          </cell>
          <cell r="AZ50">
            <v>3.5610483721062833E-2</v>
          </cell>
          <cell r="BA50">
            <v>6.5238579251958917E-2</v>
          </cell>
          <cell r="BB50">
            <v>0.39155375119479535</v>
          </cell>
          <cell r="BC50">
            <v>6.5238579251958917E-2</v>
          </cell>
          <cell r="BD50">
            <v>0.35652362977614022</v>
          </cell>
          <cell r="BF50" t="str">
            <v>Ramos Técnicos Trimestral</v>
          </cell>
          <cell r="BG50">
            <v>0.69185648162558611</v>
          </cell>
          <cell r="BH50">
            <v>3.0147370125642319E-2</v>
          </cell>
          <cell r="BI50">
            <v>9.853545332072583E-2</v>
          </cell>
          <cell r="BJ50">
            <v>0.48767178048035964</v>
          </cell>
          <cell r="BK50">
            <v>3.4667087335679643E-2</v>
          </cell>
          <cell r="BL50">
            <v>8.908378340662039E-2</v>
          </cell>
          <cell r="BM50">
            <v>0</v>
          </cell>
          <cell r="BN50">
            <v>3.5610483721062833E-2</v>
          </cell>
          <cell r="BO50">
            <v>6.5238579251958917E-2</v>
          </cell>
          <cell r="BP50">
            <v>0.39155375119479535</v>
          </cell>
          <cell r="BQ50">
            <v>6.5238579251958917E-2</v>
          </cell>
          <cell r="BR50">
            <v>0.35652362977614022</v>
          </cell>
          <cell r="BT50" t="str">
            <v>Ramos Técnicos Trimestral</v>
          </cell>
          <cell r="BU50">
            <v>0.69185648162558611</v>
          </cell>
          <cell r="BV50">
            <v>3.0147370125642319E-2</v>
          </cell>
          <cell r="BW50">
            <v>9.853545332072583E-2</v>
          </cell>
          <cell r="BX50">
            <v>0.48767178048035964</v>
          </cell>
          <cell r="BY50">
            <v>3.4667087335679643E-2</v>
          </cell>
          <cell r="BZ50">
            <v>8.908378340662039E-2</v>
          </cell>
          <cell r="CA50">
            <v>0</v>
          </cell>
          <cell r="CB50">
            <v>3.5610483721062833E-2</v>
          </cell>
          <cell r="CC50">
            <v>6.5238579251958917E-2</v>
          </cell>
          <cell r="CD50">
            <v>0.39155375119479535</v>
          </cell>
          <cell r="CE50">
            <v>6.5238579251958917E-2</v>
          </cell>
          <cell r="CF50">
            <v>0.35652362977614022</v>
          </cell>
        </row>
        <row r="51">
          <cell r="B51" t="str">
            <v>Ramos Técnicos Semestral</v>
          </cell>
          <cell r="C51">
            <v>1.1285038663205838E-2</v>
          </cell>
          <cell r="D51">
            <v>0.23515741594553224</v>
          </cell>
          <cell r="E51">
            <v>0.12394947269888767</v>
          </cell>
          <cell r="F51">
            <v>1.5353385911417643E-2</v>
          </cell>
          <cell r="G51">
            <v>0.39814630118470856</v>
          </cell>
          <cell r="H51">
            <v>0.90637237583090702</v>
          </cell>
          <cell r="I51">
            <v>0.240454943201273</v>
          </cell>
          <cell r="J51">
            <v>1.3660827598487814E-2</v>
          </cell>
          <cell r="K51">
            <v>6.104219552373847E-2</v>
          </cell>
          <cell r="L51">
            <v>0.53057432666591864</v>
          </cell>
          <cell r="M51">
            <v>6.104219552373847E-2</v>
          </cell>
          <cell r="N51">
            <v>0.13934244365932069</v>
          </cell>
          <cell r="P51" t="str">
            <v>Ramos Técnicos Semestral</v>
          </cell>
          <cell r="Q51">
            <v>1.1285038663205838E-2</v>
          </cell>
          <cell r="R51">
            <v>0.23515741594553224</v>
          </cell>
          <cell r="S51">
            <v>0.12394947269888767</v>
          </cell>
          <cell r="T51">
            <v>1.5353385911417643E-2</v>
          </cell>
          <cell r="U51">
            <v>0.39814630118470856</v>
          </cell>
          <cell r="V51">
            <v>0.90637237583090702</v>
          </cell>
          <cell r="W51">
            <v>0.240454943201273</v>
          </cell>
          <cell r="X51">
            <v>1.3660827598487814E-2</v>
          </cell>
          <cell r="Y51">
            <v>6.104219552373847E-2</v>
          </cell>
          <cell r="Z51">
            <v>0.53057432666591864</v>
          </cell>
          <cell r="AA51">
            <v>6.104219552373847E-2</v>
          </cell>
          <cell r="AB51">
            <v>0.13934244365932069</v>
          </cell>
          <cell r="AD51" t="str">
            <v>Ramos Técnicos Semestral</v>
          </cell>
          <cell r="AE51">
            <v>1.1285038663205838E-2</v>
          </cell>
          <cell r="AF51">
            <v>0.23515741594553224</v>
          </cell>
          <cell r="AG51">
            <v>0.12394947269888767</v>
          </cell>
          <cell r="AH51">
            <v>1.5353385911417643E-2</v>
          </cell>
          <cell r="AI51">
            <v>0.39814630118470856</v>
          </cell>
          <cell r="AJ51">
            <v>0.90637237583090702</v>
          </cell>
          <cell r="AK51">
            <v>0.240454943201273</v>
          </cell>
          <cell r="AL51">
            <v>1.3660827598487814E-2</v>
          </cell>
          <cell r="AM51">
            <v>6.104219552373847E-2</v>
          </cell>
          <cell r="AN51">
            <v>0.53057432666591864</v>
          </cell>
          <cell r="AO51">
            <v>6.104219552373847E-2</v>
          </cell>
          <cell r="AP51">
            <v>0.13934244365932069</v>
          </cell>
          <cell r="AR51" t="str">
            <v>Ramos Técnicos Semestral</v>
          </cell>
          <cell r="AS51">
            <v>1.1285038663205838E-2</v>
          </cell>
          <cell r="AT51">
            <v>0.23515741594553224</v>
          </cell>
          <cell r="AU51">
            <v>0.12394947269888767</v>
          </cell>
          <cell r="AV51">
            <v>1.5353385911417643E-2</v>
          </cell>
          <cell r="AW51">
            <v>0.39814630118470856</v>
          </cell>
          <cell r="AX51">
            <v>0.90637237583090702</v>
          </cell>
          <cell r="AY51">
            <v>0.240454943201273</v>
          </cell>
          <cell r="AZ51">
            <v>1.3660827598487814E-2</v>
          </cell>
          <cell r="BA51">
            <v>6.104219552373847E-2</v>
          </cell>
          <cell r="BB51">
            <v>0.53057432666591864</v>
          </cell>
          <cell r="BC51">
            <v>6.104219552373847E-2</v>
          </cell>
          <cell r="BD51">
            <v>0.13934244365932069</v>
          </cell>
          <cell r="BF51" t="str">
            <v>Ramos Técnicos Semestral</v>
          </cell>
          <cell r="BG51">
            <v>1.1285038663205838E-2</v>
          </cell>
          <cell r="BH51">
            <v>0.23515741594553224</v>
          </cell>
          <cell r="BI51">
            <v>0.12394947269888767</v>
          </cell>
          <cell r="BJ51">
            <v>1.5353385911417643E-2</v>
          </cell>
          <cell r="BK51">
            <v>0.39814630118470856</v>
          </cell>
          <cell r="BL51">
            <v>0.90637237583090702</v>
          </cell>
          <cell r="BM51">
            <v>0.240454943201273</v>
          </cell>
          <cell r="BN51">
            <v>1.3660827598487814E-2</v>
          </cell>
          <cell r="BO51">
            <v>6.104219552373847E-2</v>
          </cell>
          <cell r="BP51">
            <v>0.53057432666591864</v>
          </cell>
          <cell r="BQ51">
            <v>6.104219552373847E-2</v>
          </cell>
          <cell r="BR51">
            <v>0.13934244365932069</v>
          </cell>
          <cell r="BT51" t="str">
            <v>Ramos Técnicos Semestral</v>
          </cell>
          <cell r="BU51">
            <v>1.1285038663205838E-2</v>
          </cell>
          <cell r="BV51">
            <v>0.23515741594553224</v>
          </cell>
          <cell r="BW51">
            <v>0.12394947269888767</v>
          </cell>
          <cell r="BX51">
            <v>1.5353385911417643E-2</v>
          </cell>
          <cell r="BY51">
            <v>0.39814630118470856</v>
          </cell>
          <cell r="BZ51">
            <v>0.90637237583090702</v>
          </cell>
          <cell r="CA51">
            <v>0.240454943201273</v>
          </cell>
          <cell r="CB51">
            <v>1.3660827598487814E-2</v>
          </cell>
          <cell r="CC51">
            <v>6.104219552373847E-2</v>
          </cell>
          <cell r="CD51">
            <v>0.53057432666591864</v>
          </cell>
          <cell r="CE51">
            <v>6.104219552373847E-2</v>
          </cell>
          <cell r="CF51">
            <v>0.13934244365932069</v>
          </cell>
        </row>
        <row r="52">
          <cell r="B52" t="str">
            <v>Ramos Técnicos Anual</v>
          </cell>
          <cell r="C52">
            <v>0.17972829227191534</v>
          </cell>
          <cell r="D52">
            <v>0.64413452377530755</v>
          </cell>
          <cell r="E52">
            <v>0.77591459885023351</v>
          </cell>
          <cell r="F52">
            <v>0.4969748336082227</v>
          </cell>
          <cell r="G52">
            <v>0.56572918140295891</v>
          </cell>
          <cell r="H52">
            <v>0</v>
          </cell>
          <cell r="I52">
            <v>0.73783459428099163</v>
          </cell>
          <cell r="J52">
            <v>0.90641440863296729</v>
          </cell>
          <cell r="K52">
            <v>0.81372358928602062</v>
          </cell>
          <cell r="L52">
            <v>7.7014205102698963E-2</v>
          </cell>
          <cell r="M52">
            <v>0.81372358928602062</v>
          </cell>
          <cell r="N52">
            <v>0.50413392656453904</v>
          </cell>
          <cell r="P52" t="str">
            <v>Ramos Técnicos Anual</v>
          </cell>
          <cell r="Q52">
            <v>0.17972829227191534</v>
          </cell>
          <cell r="R52">
            <v>0.64413452377530755</v>
          </cell>
          <cell r="S52">
            <v>0.77591459885023351</v>
          </cell>
          <cell r="T52">
            <v>0.4969748336082227</v>
          </cell>
          <cell r="U52">
            <v>0.56572918140295891</v>
          </cell>
          <cell r="V52">
            <v>0</v>
          </cell>
          <cell r="W52">
            <v>0.73783459428099163</v>
          </cell>
          <cell r="X52">
            <v>0.90641440863296729</v>
          </cell>
          <cell r="Y52">
            <v>0.81372358928602062</v>
          </cell>
          <cell r="Z52">
            <v>7.7014205102698963E-2</v>
          </cell>
          <cell r="AA52">
            <v>0.81372358928602062</v>
          </cell>
          <cell r="AB52">
            <v>0.50413392656453904</v>
          </cell>
          <cell r="AD52" t="str">
            <v>Ramos Técnicos Anual</v>
          </cell>
          <cell r="AE52">
            <v>0.17972829227191534</v>
          </cell>
          <cell r="AF52">
            <v>0.64413452377530755</v>
          </cell>
          <cell r="AG52">
            <v>0.77591459885023351</v>
          </cell>
          <cell r="AH52">
            <v>0.4969748336082227</v>
          </cell>
          <cell r="AI52">
            <v>0.56572918140295891</v>
          </cell>
          <cell r="AJ52">
            <v>0</v>
          </cell>
          <cell r="AK52">
            <v>0.73783459428099163</v>
          </cell>
          <cell r="AL52">
            <v>0.90641440863296729</v>
          </cell>
          <cell r="AM52">
            <v>0.81372358928602062</v>
          </cell>
          <cell r="AN52">
            <v>7.7014205102698963E-2</v>
          </cell>
          <cell r="AO52">
            <v>0.81372358928602062</v>
          </cell>
          <cell r="AP52">
            <v>0.50413392656453904</v>
          </cell>
          <cell r="AR52" t="str">
            <v>Ramos Técnicos Anual</v>
          </cell>
          <cell r="AS52">
            <v>0.17972829227191534</v>
          </cell>
          <cell r="AT52">
            <v>0.64413452377530755</v>
          </cell>
          <cell r="AU52">
            <v>0.77591459885023351</v>
          </cell>
          <cell r="AV52">
            <v>0.4969748336082227</v>
          </cell>
          <cell r="AW52">
            <v>0.56572918140295891</v>
          </cell>
          <cell r="AX52">
            <v>0</v>
          </cell>
          <cell r="AY52">
            <v>0.73783459428099163</v>
          </cell>
          <cell r="AZ52">
            <v>0.90641440863296729</v>
          </cell>
          <cell r="BA52">
            <v>0.81372358928602062</v>
          </cell>
          <cell r="BB52">
            <v>7.7014205102698963E-2</v>
          </cell>
          <cell r="BC52">
            <v>0.81372358928602062</v>
          </cell>
          <cell r="BD52">
            <v>0.50413392656453904</v>
          </cell>
          <cell r="BF52" t="str">
            <v>Ramos Técnicos Anual</v>
          </cell>
          <cell r="BG52">
            <v>0.17972829227191534</v>
          </cell>
          <cell r="BH52">
            <v>0.64413452377530755</v>
          </cell>
          <cell r="BI52">
            <v>0.77591459885023351</v>
          </cell>
          <cell r="BJ52">
            <v>0.4969748336082227</v>
          </cell>
          <cell r="BK52">
            <v>0.56572918140295891</v>
          </cell>
          <cell r="BL52">
            <v>0</v>
          </cell>
          <cell r="BM52">
            <v>0.73783459428099163</v>
          </cell>
          <cell r="BN52">
            <v>0.90641440863296729</v>
          </cell>
          <cell r="BO52">
            <v>0.81372358928602062</v>
          </cell>
          <cell r="BP52">
            <v>7.7014205102698963E-2</v>
          </cell>
          <cell r="BQ52">
            <v>0.81372358928602062</v>
          </cell>
          <cell r="BR52">
            <v>0.50413392656453904</v>
          </cell>
          <cell r="BT52" t="str">
            <v>Ramos Técnicos Anual</v>
          </cell>
          <cell r="BU52">
            <v>0.17972829227191534</v>
          </cell>
          <cell r="BV52">
            <v>0.64413452377530755</v>
          </cell>
          <cell r="BW52">
            <v>0.77591459885023351</v>
          </cell>
          <cell r="BX52">
            <v>0.4969748336082227</v>
          </cell>
          <cell r="BY52">
            <v>0.56572918140295891</v>
          </cell>
          <cell r="BZ52">
            <v>0</v>
          </cell>
          <cell r="CA52">
            <v>0.73783459428099163</v>
          </cell>
          <cell r="CB52">
            <v>0.90641440863296729</v>
          </cell>
          <cell r="CC52">
            <v>0.81372358928602062</v>
          </cell>
          <cell r="CD52">
            <v>7.7014205102698963E-2</v>
          </cell>
          <cell r="CE52">
            <v>0.81372358928602062</v>
          </cell>
          <cell r="CF52">
            <v>0.50413392656453904</v>
          </cell>
        </row>
        <row r="53">
          <cell r="B53" t="str">
            <v>Sustracción Mensual</v>
          </cell>
          <cell r="C53">
            <v>8.8817948728540117E-4</v>
          </cell>
          <cell r="D53">
            <v>0.22407887478817359</v>
          </cell>
          <cell r="E53">
            <v>0.15771522188380757</v>
          </cell>
          <cell r="F53">
            <v>0.31947695404629967</v>
          </cell>
          <cell r="G53">
            <v>2.6141407682299904E-4</v>
          </cell>
          <cell r="H53">
            <v>3.3228948642469551E-2</v>
          </cell>
          <cell r="I53">
            <v>0</v>
          </cell>
          <cell r="J53">
            <v>5.6001661544159732E-2</v>
          </cell>
          <cell r="K53">
            <v>0</v>
          </cell>
          <cell r="L53">
            <v>0</v>
          </cell>
          <cell r="M53">
            <v>5.1065804129679634E-2</v>
          </cell>
          <cell r="N53">
            <v>2.2031706249492411E-2</v>
          </cell>
          <cell r="P53" t="str">
            <v>Sustracción Mensual</v>
          </cell>
          <cell r="Q53">
            <v>8.8817948728540117E-4</v>
          </cell>
          <cell r="R53">
            <v>0.22407887478817359</v>
          </cell>
          <cell r="S53">
            <v>0.15771522188380757</v>
          </cell>
          <cell r="T53">
            <v>0.31947695404629967</v>
          </cell>
          <cell r="U53">
            <v>2.6141407682299904E-4</v>
          </cell>
          <cell r="V53">
            <v>3.3228948642469551E-2</v>
          </cell>
          <cell r="W53">
            <v>0</v>
          </cell>
          <cell r="X53">
            <v>5.6001661544159732E-2</v>
          </cell>
          <cell r="Y53">
            <v>0</v>
          </cell>
          <cell r="Z53">
            <v>0</v>
          </cell>
          <cell r="AA53">
            <v>5.1065804129679634E-2</v>
          </cell>
          <cell r="AB53">
            <v>2.2031706249492411E-2</v>
          </cell>
          <cell r="AD53" t="str">
            <v>Sustracción Mensual</v>
          </cell>
          <cell r="AE53">
            <v>8.8817948728540117E-4</v>
          </cell>
          <cell r="AF53">
            <v>0.22407887478817359</v>
          </cell>
          <cell r="AG53">
            <v>0.15771522188380757</v>
          </cell>
          <cell r="AH53">
            <v>0.31947695404629967</v>
          </cell>
          <cell r="AI53">
            <v>2.6141407682299904E-4</v>
          </cell>
          <cell r="AJ53">
            <v>3.3228948642469551E-2</v>
          </cell>
          <cell r="AK53">
            <v>0</v>
          </cell>
          <cell r="AL53">
            <v>5.6001661544159732E-2</v>
          </cell>
          <cell r="AM53">
            <v>0</v>
          </cell>
          <cell r="AN53">
            <v>0</v>
          </cell>
          <cell r="AO53">
            <v>5.1065804129679634E-2</v>
          </cell>
          <cell r="AP53">
            <v>2.2031706249492411E-2</v>
          </cell>
          <cell r="AR53" t="str">
            <v>Sustracción Mensual</v>
          </cell>
          <cell r="AS53">
            <v>8.8817948728540117E-4</v>
          </cell>
          <cell r="AT53">
            <v>0.22407887478817359</v>
          </cell>
          <cell r="AU53">
            <v>0.15771522188380757</v>
          </cell>
          <cell r="AV53">
            <v>0.31947695404629967</v>
          </cell>
          <cell r="AW53">
            <v>2.6141407682299904E-4</v>
          </cell>
          <cell r="AX53">
            <v>3.3228948642469551E-2</v>
          </cell>
          <cell r="AY53">
            <v>0</v>
          </cell>
          <cell r="AZ53">
            <v>5.6001661544159732E-2</v>
          </cell>
          <cell r="BA53">
            <v>0</v>
          </cell>
          <cell r="BB53">
            <v>0</v>
          </cell>
          <cell r="BC53">
            <v>5.1065804129679634E-2</v>
          </cell>
          <cell r="BD53">
            <v>2.2031706249492411E-2</v>
          </cell>
          <cell r="BF53" t="str">
            <v>Sustracción Mensual</v>
          </cell>
          <cell r="BG53">
            <v>8.8817948728540117E-4</v>
          </cell>
          <cell r="BH53">
            <v>0.22407887478817359</v>
          </cell>
          <cell r="BI53">
            <v>0.15771522188380757</v>
          </cell>
          <cell r="BJ53">
            <v>0.31947695404629967</v>
          </cell>
          <cell r="BK53">
            <v>2.6141407682299904E-4</v>
          </cell>
          <cell r="BL53">
            <v>3.3228948642469551E-2</v>
          </cell>
          <cell r="BM53">
            <v>0</v>
          </cell>
          <cell r="BN53">
            <v>5.6001661544159732E-2</v>
          </cell>
          <cell r="BO53">
            <v>0</v>
          </cell>
          <cell r="BP53">
            <v>0</v>
          </cell>
          <cell r="BQ53">
            <v>5.1065804129679634E-2</v>
          </cell>
          <cell r="BR53">
            <v>2.2031706249492411E-2</v>
          </cell>
          <cell r="BT53" t="str">
            <v>Sustracción Mensual</v>
          </cell>
          <cell r="BU53">
            <v>8.8817948728540117E-4</v>
          </cell>
          <cell r="BV53">
            <v>0.22407887478817359</v>
          </cell>
          <cell r="BW53">
            <v>0.15771522188380757</v>
          </cell>
          <cell r="BX53">
            <v>0.31947695404629967</v>
          </cell>
          <cell r="BY53">
            <v>2.6141407682299904E-4</v>
          </cell>
          <cell r="BZ53">
            <v>3.3228948642469551E-2</v>
          </cell>
          <cell r="CA53">
            <v>0</v>
          </cell>
          <cell r="CB53">
            <v>5.6001661544159732E-2</v>
          </cell>
          <cell r="CC53">
            <v>0</v>
          </cell>
          <cell r="CD53">
            <v>0</v>
          </cell>
          <cell r="CE53">
            <v>5.1065804129679634E-2</v>
          </cell>
          <cell r="CF53">
            <v>2.2031706249492411E-2</v>
          </cell>
        </row>
        <row r="54">
          <cell r="B54" t="str">
            <v>Sustracción Trimestral</v>
          </cell>
          <cell r="C54">
            <v>0</v>
          </cell>
          <cell r="D54">
            <v>0</v>
          </cell>
          <cell r="E54">
            <v>1.7093509311626964E-2</v>
          </cell>
          <cell r="F54">
            <v>0</v>
          </cell>
          <cell r="G54">
            <v>4.4700129858712703E-2</v>
          </cell>
          <cell r="H54">
            <v>0</v>
          </cell>
          <cell r="I54">
            <v>0</v>
          </cell>
          <cell r="J54">
            <v>2.8692299178543625E-2</v>
          </cell>
          <cell r="K54">
            <v>3.1653585472960527E-3</v>
          </cell>
          <cell r="L54">
            <v>0.19827530576258501</v>
          </cell>
          <cell r="M54">
            <v>0</v>
          </cell>
          <cell r="N54">
            <v>0</v>
          </cell>
          <cell r="P54" t="str">
            <v>Sustracción Trimestral</v>
          </cell>
          <cell r="Q54">
            <v>0</v>
          </cell>
          <cell r="R54">
            <v>0</v>
          </cell>
          <cell r="S54">
            <v>1.7093509311626964E-2</v>
          </cell>
          <cell r="T54">
            <v>0</v>
          </cell>
          <cell r="U54">
            <v>4.4700129858712703E-2</v>
          </cell>
          <cell r="V54">
            <v>0</v>
          </cell>
          <cell r="W54">
            <v>0</v>
          </cell>
          <cell r="X54">
            <v>2.8692299178543625E-2</v>
          </cell>
          <cell r="Y54">
            <v>3.1653585472960527E-3</v>
          </cell>
          <cell r="Z54">
            <v>0.19827530576258501</v>
          </cell>
          <cell r="AA54">
            <v>0</v>
          </cell>
          <cell r="AB54">
            <v>0</v>
          </cell>
          <cell r="AD54" t="str">
            <v>Sustracción Trimestral</v>
          </cell>
          <cell r="AE54">
            <v>0</v>
          </cell>
          <cell r="AF54">
            <v>0</v>
          </cell>
          <cell r="AG54">
            <v>1.7093509311626964E-2</v>
          </cell>
          <cell r="AH54">
            <v>0</v>
          </cell>
          <cell r="AI54">
            <v>4.4700129858712703E-2</v>
          </cell>
          <cell r="AJ54">
            <v>0</v>
          </cell>
          <cell r="AK54">
            <v>0</v>
          </cell>
          <cell r="AL54">
            <v>2.8692299178543625E-2</v>
          </cell>
          <cell r="AM54">
            <v>3.1653585472960527E-3</v>
          </cell>
          <cell r="AN54">
            <v>0.19827530576258501</v>
          </cell>
          <cell r="AO54">
            <v>0</v>
          </cell>
          <cell r="AP54">
            <v>0</v>
          </cell>
          <cell r="AR54" t="str">
            <v>Sustracción Trimestral</v>
          </cell>
          <cell r="AS54">
            <v>0</v>
          </cell>
          <cell r="AT54">
            <v>0</v>
          </cell>
          <cell r="AU54">
            <v>1.7093509311626964E-2</v>
          </cell>
          <cell r="AV54">
            <v>0</v>
          </cell>
          <cell r="AW54">
            <v>4.4700129858712703E-2</v>
          </cell>
          <cell r="AX54">
            <v>0</v>
          </cell>
          <cell r="AY54">
            <v>0</v>
          </cell>
          <cell r="AZ54">
            <v>2.8692299178543625E-2</v>
          </cell>
          <cell r="BA54">
            <v>3.1653585472960527E-3</v>
          </cell>
          <cell r="BB54">
            <v>0.19827530576258501</v>
          </cell>
          <cell r="BC54">
            <v>0</v>
          </cell>
          <cell r="BD54">
            <v>0</v>
          </cell>
          <cell r="BF54" t="str">
            <v>Sustracción Trimestral</v>
          </cell>
          <cell r="BG54">
            <v>0</v>
          </cell>
          <cell r="BH54">
            <v>0</v>
          </cell>
          <cell r="BI54">
            <v>1.7093509311626964E-2</v>
          </cell>
          <cell r="BJ54">
            <v>0</v>
          </cell>
          <cell r="BK54">
            <v>4.4700129858712703E-2</v>
          </cell>
          <cell r="BL54">
            <v>0</v>
          </cell>
          <cell r="BM54">
            <v>0</v>
          </cell>
          <cell r="BN54">
            <v>2.8692299178543625E-2</v>
          </cell>
          <cell r="BO54">
            <v>3.1653585472960527E-3</v>
          </cell>
          <cell r="BP54">
            <v>0.19827530576258501</v>
          </cell>
          <cell r="BQ54">
            <v>0</v>
          </cell>
          <cell r="BR54">
            <v>0</v>
          </cell>
          <cell r="BT54" t="str">
            <v>Sustracción Trimestral</v>
          </cell>
          <cell r="BU54">
            <v>0</v>
          </cell>
          <cell r="BV54">
            <v>0</v>
          </cell>
          <cell r="BW54">
            <v>1.7093509311626964E-2</v>
          </cell>
          <cell r="BX54">
            <v>0</v>
          </cell>
          <cell r="BY54">
            <v>4.4700129858712703E-2</v>
          </cell>
          <cell r="BZ54">
            <v>0</v>
          </cell>
          <cell r="CA54">
            <v>0</v>
          </cell>
          <cell r="CB54">
            <v>2.8692299178543625E-2</v>
          </cell>
          <cell r="CC54">
            <v>3.1653585472960527E-3</v>
          </cell>
          <cell r="CD54">
            <v>0.19827530576258501</v>
          </cell>
          <cell r="CE54">
            <v>0</v>
          </cell>
          <cell r="CF54">
            <v>0</v>
          </cell>
        </row>
        <row r="55">
          <cell r="B55" t="str">
            <v>Sustracción Semestral</v>
          </cell>
          <cell r="C55">
            <v>1.5324021939388682E-2</v>
          </cell>
          <cell r="D55">
            <v>0</v>
          </cell>
          <cell r="E55">
            <v>0</v>
          </cell>
          <cell r="F55">
            <v>0</v>
          </cell>
          <cell r="G55">
            <v>1.0214376112468631E-3</v>
          </cell>
          <cell r="H55">
            <v>3.6696022554299282E-2</v>
          </cell>
          <cell r="I55">
            <v>0.379990543788359</v>
          </cell>
          <cell r="J55">
            <v>1.4175696107734872E-3</v>
          </cell>
          <cell r="K55">
            <v>0</v>
          </cell>
          <cell r="L55">
            <v>9.7829761609884713E-2</v>
          </cell>
          <cell r="M55">
            <v>3.7344528166480172E-2</v>
          </cell>
          <cell r="N55">
            <v>8.2335577829081852E-2</v>
          </cell>
          <cell r="P55" t="str">
            <v>Sustracción Semestral</v>
          </cell>
          <cell r="Q55">
            <v>1.5324021939388682E-2</v>
          </cell>
          <cell r="R55">
            <v>0</v>
          </cell>
          <cell r="S55">
            <v>0</v>
          </cell>
          <cell r="T55">
            <v>0</v>
          </cell>
          <cell r="U55">
            <v>1.0214376112468631E-3</v>
          </cell>
          <cell r="V55">
            <v>3.6696022554299282E-2</v>
          </cell>
          <cell r="W55">
            <v>0.379990543788359</v>
          </cell>
          <cell r="X55">
            <v>1.4175696107734872E-3</v>
          </cell>
          <cell r="Y55">
            <v>0</v>
          </cell>
          <cell r="Z55">
            <v>9.7829761609884713E-2</v>
          </cell>
          <cell r="AA55">
            <v>3.7344528166480172E-2</v>
          </cell>
          <cell r="AB55">
            <v>8.2335577829081852E-2</v>
          </cell>
          <cell r="AD55" t="str">
            <v>Sustracción Semestral</v>
          </cell>
          <cell r="AE55">
            <v>1.5324021939388682E-2</v>
          </cell>
          <cell r="AF55">
            <v>0</v>
          </cell>
          <cell r="AG55">
            <v>0</v>
          </cell>
          <cell r="AH55">
            <v>0</v>
          </cell>
          <cell r="AI55">
            <v>1.0214376112468631E-3</v>
          </cell>
          <cell r="AJ55">
            <v>3.6696022554299282E-2</v>
          </cell>
          <cell r="AK55">
            <v>0.379990543788359</v>
          </cell>
          <cell r="AL55">
            <v>1.4175696107734872E-3</v>
          </cell>
          <cell r="AM55">
            <v>0</v>
          </cell>
          <cell r="AN55">
            <v>9.7829761609884713E-2</v>
          </cell>
          <cell r="AO55">
            <v>3.7344528166480172E-2</v>
          </cell>
          <cell r="AP55">
            <v>8.2335577829081852E-2</v>
          </cell>
          <cell r="AR55" t="str">
            <v>Sustracción Semestral</v>
          </cell>
          <cell r="AS55">
            <v>1.5324021939388682E-2</v>
          </cell>
          <cell r="AT55">
            <v>0</v>
          </cell>
          <cell r="AU55">
            <v>0</v>
          </cell>
          <cell r="AV55">
            <v>0</v>
          </cell>
          <cell r="AW55">
            <v>1.0214376112468631E-3</v>
          </cell>
          <cell r="AX55">
            <v>3.6696022554299282E-2</v>
          </cell>
          <cell r="AY55">
            <v>0.379990543788359</v>
          </cell>
          <cell r="AZ55">
            <v>1.4175696107734872E-3</v>
          </cell>
          <cell r="BA55">
            <v>0</v>
          </cell>
          <cell r="BB55">
            <v>9.7829761609884713E-2</v>
          </cell>
          <cell r="BC55">
            <v>3.7344528166480172E-2</v>
          </cell>
          <cell r="BD55">
            <v>8.2335577829081852E-2</v>
          </cell>
          <cell r="BF55" t="str">
            <v>Sustracción Semestral</v>
          </cell>
          <cell r="BG55">
            <v>1.5324021939388682E-2</v>
          </cell>
          <cell r="BH55">
            <v>0</v>
          </cell>
          <cell r="BI55">
            <v>0</v>
          </cell>
          <cell r="BJ55">
            <v>0</v>
          </cell>
          <cell r="BK55">
            <v>1.0214376112468631E-3</v>
          </cell>
          <cell r="BL55">
            <v>3.6696022554299282E-2</v>
          </cell>
          <cell r="BM55">
            <v>0.379990543788359</v>
          </cell>
          <cell r="BN55">
            <v>1.4175696107734872E-3</v>
          </cell>
          <cell r="BO55">
            <v>0</v>
          </cell>
          <cell r="BP55">
            <v>9.7829761609884713E-2</v>
          </cell>
          <cell r="BQ55">
            <v>3.7344528166480172E-2</v>
          </cell>
          <cell r="BR55">
            <v>8.2335577829081852E-2</v>
          </cell>
          <cell r="BT55" t="str">
            <v>Sustracción Semestral</v>
          </cell>
          <cell r="BU55">
            <v>1.5324021939388682E-2</v>
          </cell>
          <cell r="BV55">
            <v>0</v>
          </cell>
          <cell r="BW55">
            <v>0</v>
          </cell>
          <cell r="BX55">
            <v>0</v>
          </cell>
          <cell r="BY55">
            <v>1.0214376112468631E-3</v>
          </cell>
          <cell r="BZ55">
            <v>3.6696022554299282E-2</v>
          </cell>
          <cell r="CA55">
            <v>0.379990543788359</v>
          </cell>
          <cell r="CB55">
            <v>1.4175696107734872E-3</v>
          </cell>
          <cell r="CC55">
            <v>0</v>
          </cell>
          <cell r="CD55">
            <v>9.7829761609884713E-2</v>
          </cell>
          <cell r="CE55">
            <v>3.7344528166480172E-2</v>
          </cell>
          <cell r="CF55">
            <v>8.2335577829081852E-2</v>
          </cell>
        </row>
        <row r="56">
          <cell r="B56" t="str">
            <v>Sustracción Anual</v>
          </cell>
          <cell r="C56">
            <v>0.98378779857332588</v>
          </cell>
          <cell r="D56">
            <v>0.77592112521182643</v>
          </cell>
          <cell r="E56">
            <v>0.8251912688045655</v>
          </cell>
          <cell r="F56">
            <v>0.68052304595370039</v>
          </cell>
          <cell r="G56">
            <v>0.9540170184532174</v>
          </cell>
          <cell r="H56">
            <v>0.93007502880323112</v>
          </cell>
          <cell r="I56">
            <v>0.62000945621164094</v>
          </cell>
          <cell r="J56">
            <v>0.91388846966652315</v>
          </cell>
          <cell r="K56">
            <v>0.99683464145270395</v>
          </cell>
          <cell r="L56">
            <v>0.70389493262753033</v>
          </cell>
          <cell r="M56">
            <v>0.9115896677038402</v>
          </cell>
          <cell r="N56">
            <v>0.89563271592142568</v>
          </cell>
          <cell r="P56" t="str">
            <v>Sustracción Anual</v>
          </cell>
          <cell r="Q56">
            <v>0.98378779857332588</v>
          </cell>
          <cell r="R56">
            <v>0.77592112521182643</v>
          </cell>
          <cell r="S56">
            <v>0.8251912688045655</v>
          </cell>
          <cell r="T56">
            <v>0.68052304595370039</v>
          </cell>
          <cell r="U56">
            <v>0.9540170184532174</v>
          </cell>
          <cell r="V56">
            <v>0.93007502880323112</v>
          </cell>
          <cell r="W56">
            <v>0.62000945621164094</v>
          </cell>
          <cell r="X56">
            <v>0.91388846966652315</v>
          </cell>
          <cell r="Y56">
            <v>0.99683464145270395</v>
          </cell>
          <cell r="Z56">
            <v>0.70389493262753033</v>
          </cell>
          <cell r="AA56">
            <v>0.9115896677038402</v>
          </cell>
          <cell r="AB56">
            <v>0.89563271592142568</v>
          </cell>
          <cell r="AD56" t="str">
            <v>Sustracción Anual</v>
          </cell>
          <cell r="AE56">
            <v>0.98378779857332588</v>
          </cell>
          <cell r="AF56">
            <v>0.77592112521182643</v>
          </cell>
          <cell r="AG56">
            <v>0.8251912688045655</v>
          </cell>
          <cell r="AH56">
            <v>0.68052304595370039</v>
          </cell>
          <cell r="AI56">
            <v>0.9540170184532174</v>
          </cell>
          <cell r="AJ56">
            <v>0.93007502880323112</v>
          </cell>
          <cell r="AK56">
            <v>0.62000945621164094</v>
          </cell>
          <cell r="AL56">
            <v>0.91388846966652315</v>
          </cell>
          <cell r="AM56">
            <v>0.99683464145270395</v>
          </cell>
          <cell r="AN56">
            <v>0.70389493262753033</v>
          </cell>
          <cell r="AO56">
            <v>0.9115896677038402</v>
          </cell>
          <cell r="AP56">
            <v>0.89563271592142568</v>
          </cell>
          <cell r="AR56" t="str">
            <v>Sustracción Anual</v>
          </cell>
          <cell r="AS56">
            <v>0.98378779857332588</v>
          </cell>
          <cell r="AT56">
            <v>0.77592112521182643</v>
          </cell>
          <cell r="AU56">
            <v>0.8251912688045655</v>
          </cell>
          <cell r="AV56">
            <v>0.68052304595370039</v>
          </cell>
          <cell r="AW56">
            <v>0.9540170184532174</v>
          </cell>
          <cell r="AX56">
            <v>0.93007502880323112</v>
          </cell>
          <cell r="AY56">
            <v>0.62000945621164094</v>
          </cell>
          <cell r="AZ56">
            <v>0.91388846966652315</v>
          </cell>
          <cell r="BA56">
            <v>0.99683464145270395</v>
          </cell>
          <cell r="BB56">
            <v>0.70389493262753033</v>
          </cell>
          <cell r="BC56">
            <v>0.9115896677038402</v>
          </cell>
          <cell r="BD56">
            <v>0.89563271592142568</v>
          </cell>
          <cell r="BF56" t="str">
            <v>Sustracción Anual</v>
          </cell>
          <cell r="BG56">
            <v>0.98378779857332588</v>
          </cell>
          <cell r="BH56">
            <v>0.77592112521182643</v>
          </cell>
          <cell r="BI56">
            <v>0.8251912688045655</v>
          </cell>
          <cell r="BJ56">
            <v>0.68052304595370039</v>
          </cell>
          <cell r="BK56">
            <v>0.9540170184532174</v>
          </cell>
          <cell r="BL56">
            <v>0.93007502880323112</v>
          </cell>
          <cell r="BM56">
            <v>0.62000945621164094</v>
          </cell>
          <cell r="BN56">
            <v>0.91388846966652315</v>
          </cell>
          <cell r="BO56">
            <v>0.99683464145270395</v>
          </cell>
          <cell r="BP56">
            <v>0.70389493262753033</v>
          </cell>
          <cell r="BQ56">
            <v>0.9115896677038402</v>
          </cell>
          <cell r="BR56">
            <v>0.89563271592142568</v>
          </cell>
          <cell r="BT56" t="str">
            <v>Sustracción Anual</v>
          </cell>
          <cell r="BU56">
            <v>0.98378779857332588</v>
          </cell>
          <cell r="BV56">
            <v>0.77592112521182643</v>
          </cell>
          <cell r="BW56">
            <v>0.8251912688045655</v>
          </cell>
          <cell r="BX56">
            <v>0.68052304595370039</v>
          </cell>
          <cell r="BY56">
            <v>0.9540170184532174</v>
          </cell>
          <cell r="BZ56">
            <v>0.93007502880323112</v>
          </cell>
          <cell r="CA56">
            <v>0.62000945621164094</v>
          </cell>
          <cell r="CB56">
            <v>0.91388846966652315</v>
          </cell>
          <cell r="CC56">
            <v>0.99683464145270395</v>
          </cell>
          <cell r="CD56">
            <v>0.70389493262753033</v>
          </cell>
          <cell r="CE56">
            <v>0.9115896677038402</v>
          </cell>
          <cell r="CF56">
            <v>0.89563271592142568</v>
          </cell>
        </row>
        <row r="57">
          <cell r="B57" t="str">
            <v>Minas y Petróleos Mensual</v>
          </cell>
          <cell r="C57">
            <v>0.67745308540247773</v>
          </cell>
          <cell r="D57">
            <v>0</v>
          </cell>
          <cell r="E57">
            <v>0.29959558794383701</v>
          </cell>
          <cell r="F57">
            <v>2.0099653225789816E-2</v>
          </cell>
          <cell r="G57">
            <v>8.0306654935982644E-2</v>
          </cell>
          <cell r="H57">
            <v>0</v>
          </cell>
          <cell r="I57">
            <v>2.928647503360662E-2</v>
          </cell>
          <cell r="J57">
            <v>7.5459746216643975E-4</v>
          </cell>
          <cell r="K57">
            <v>0</v>
          </cell>
          <cell r="L57">
            <v>7.2968091758180559E-2</v>
          </cell>
          <cell r="M57">
            <v>0.11944465631327411</v>
          </cell>
          <cell r="N57">
            <v>0.17280933495963383</v>
          </cell>
          <cell r="P57" t="str">
            <v>Minas y Petróleos Mensual</v>
          </cell>
          <cell r="Q57">
            <v>0.67745308540247773</v>
          </cell>
          <cell r="R57">
            <v>0</v>
          </cell>
          <cell r="S57">
            <v>0.29959558794383701</v>
          </cell>
          <cell r="T57">
            <v>2.0099653225789816E-2</v>
          </cell>
          <cell r="U57">
            <v>8.0306654935982644E-2</v>
          </cell>
          <cell r="V57">
            <v>0</v>
          </cell>
          <cell r="W57">
            <v>2.928647503360662E-2</v>
          </cell>
          <cell r="X57">
            <v>7.5459746216643975E-4</v>
          </cell>
          <cell r="Y57">
            <v>0</v>
          </cell>
          <cell r="Z57">
            <v>7.2968091758180559E-2</v>
          </cell>
          <cell r="AA57">
            <v>0.11944465631327411</v>
          </cell>
          <cell r="AB57">
            <v>0.17280933495963383</v>
          </cell>
          <cell r="AD57" t="str">
            <v>Minas y Petróleos Mensual</v>
          </cell>
          <cell r="AE57">
            <v>0.67745308540247773</v>
          </cell>
          <cell r="AF57">
            <v>0</v>
          </cell>
          <cell r="AG57">
            <v>0.29959558794383701</v>
          </cell>
          <cell r="AH57">
            <v>2.0099653225789816E-2</v>
          </cell>
          <cell r="AI57">
            <v>8.0306654935982644E-2</v>
          </cell>
          <cell r="AJ57">
            <v>0</v>
          </cell>
          <cell r="AK57">
            <v>2.928647503360662E-2</v>
          </cell>
          <cell r="AL57">
            <v>7.5459746216643975E-4</v>
          </cell>
          <cell r="AM57">
            <v>0</v>
          </cell>
          <cell r="AN57">
            <v>7.2968091758180559E-2</v>
          </cell>
          <cell r="AO57">
            <v>0.11944465631327411</v>
          </cell>
          <cell r="AP57">
            <v>0.17280933495963383</v>
          </cell>
          <cell r="AR57" t="str">
            <v>Minas y Petróleos Mensual</v>
          </cell>
          <cell r="AS57">
            <v>0.67745308540247773</v>
          </cell>
          <cell r="AT57">
            <v>0</v>
          </cell>
          <cell r="AU57">
            <v>0.29959558794383701</v>
          </cell>
          <cell r="AV57">
            <v>2.0099653225789816E-2</v>
          </cell>
          <cell r="AW57">
            <v>8.0306654935982644E-2</v>
          </cell>
          <cell r="AX57">
            <v>0</v>
          </cell>
          <cell r="AY57">
            <v>2.928647503360662E-2</v>
          </cell>
          <cell r="AZ57">
            <v>7.5459746216643975E-4</v>
          </cell>
          <cell r="BA57">
            <v>0</v>
          </cell>
          <cell r="BB57">
            <v>7.2968091758180559E-2</v>
          </cell>
          <cell r="BC57">
            <v>0.11944465631327411</v>
          </cell>
          <cell r="BD57">
            <v>0.17280933495963383</v>
          </cell>
          <cell r="BF57" t="str">
            <v>Minas y Petróleos Mensual</v>
          </cell>
          <cell r="BG57">
            <v>0.67745308540247773</v>
          </cell>
          <cell r="BH57">
            <v>0</v>
          </cell>
          <cell r="BI57">
            <v>0.29959558794383701</v>
          </cell>
          <cell r="BJ57">
            <v>2.0099653225789816E-2</v>
          </cell>
          <cell r="BK57">
            <v>8.0306654935982644E-2</v>
          </cell>
          <cell r="BL57">
            <v>0</v>
          </cell>
          <cell r="BM57">
            <v>2.928647503360662E-2</v>
          </cell>
          <cell r="BN57">
            <v>7.5459746216643975E-4</v>
          </cell>
          <cell r="BO57">
            <v>0</v>
          </cell>
          <cell r="BP57">
            <v>7.2968091758180559E-2</v>
          </cell>
          <cell r="BQ57">
            <v>0.11944465631327411</v>
          </cell>
          <cell r="BR57">
            <v>0.17280933495963383</v>
          </cell>
          <cell r="BT57" t="str">
            <v>Minas y Petróleos Mensual</v>
          </cell>
          <cell r="BU57">
            <v>0.67745308540247773</v>
          </cell>
          <cell r="BV57">
            <v>0</v>
          </cell>
          <cell r="BW57">
            <v>0.29959558794383701</v>
          </cell>
          <cell r="BX57">
            <v>2.0099653225789816E-2</v>
          </cell>
          <cell r="BY57">
            <v>8.0306654935982644E-2</v>
          </cell>
          <cell r="BZ57">
            <v>0</v>
          </cell>
          <cell r="CA57">
            <v>2.928647503360662E-2</v>
          </cell>
          <cell r="CB57">
            <v>7.5459746216643975E-4</v>
          </cell>
          <cell r="CC57">
            <v>0</v>
          </cell>
          <cell r="CD57">
            <v>7.2968091758180559E-2</v>
          </cell>
          <cell r="CE57">
            <v>0.11944465631327411</v>
          </cell>
          <cell r="CF57">
            <v>0.17280933495963383</v>
          </cell>
        </row>
        <row r="58">
          <cell r="B58" t="str">
            <v>Minas y Petróleos Trimestral</v>
          </cell>
          <cell r="C58">
            <v>3.785680278453929E-2</v>
          </cell>
          <cell r="D58">
            <v>0</v>
          </cell>
          <cell r="E58">
            <v>0.11025658045460321</v>
          </cell>
          <cell r="F58">
            <v>2.48216741564284E-2</v>
          </cell>
          <cell r="G58">
            <v>0</v>
          </cell>
          <cell r="H58">
            <v>8.5589556418488463E-2</v>
          </cell>
          <cell r="I58">
            <v>0</v>
          </cell>
          <cell r="J58">
            <v>2.466488000350874E-3</v>
          </cell>
          <cell r="K58">
            <v>0</v>
          </cell>
          <cell r="L58">
            <v>0</v>
          </cell>
          <cell r="M58">
            <v>0</v>
          </cell>
          <cell r="N58">
            <v>0</v>
          </cell>
          <cell r="P58" t="str">
            <v>Minas y Petróleos Trimestral</v>
          </cell>
          <cell r="Q58">
            <v>3.785680278453929E-2</v>
          </cell>
          <cell r="R58">
            <v>0</v>
          </cell>
          <cell r="S58">
            <v>0.11025658045460321</v>
          </cell>
          <cell r="T58">
            <v>2.48216741564284E-2</v>
          </cell>
          <cell r="U58">
            <v>0</v>
          </cell>
          <cell r="V58">
            <v>8.5589556418488463E-2</v>
          </cell>
          <cell r="W58">
            <v>0</v>
          </cell>
          <cell r="X58">
            <v>2.466488000350874E-3</v>
          </cell>
          <cell r="Y58">
            <v>0</v>
          </cell>
          <cell r="Z58">
            <v>0</v>
          </cell>
          <cell r="AA58">
            <v>0</v>
          </cell>
          <cell r="AB58">
            <v>0</v>
          </cell>
          <cell r="AD58" t="str">
            <v>Minas y Petróleos Trimestral</v>
          </cell>
          <cell r="AE58">
            <v>3.785680278453929E-2</v>
          </cell>
          <cell r="AF58">
            <v>0</v>
          </cell>
          <cell r="AG58">
            <v>0.11025658045460321</v>
          </cell>
          <cell r="AH58">
            <v>2.48216741564284E-2</v>
          </cell>
          <cell r="AI58">
            <v>0</v>
          </cell>
          <cell r="AJ58">
            <v>8.5589556418488463E-2</v>
          </cell>
          <cell r="AK58">
            <v>0</v>
          </cell>
          <cell r="AL58">
            <v>2.466488000350874E-3</v>
          </cell>
          <cell r="AM58">
            <v>0</v>
          </cell>
          <cell r="AN58">
            <v>0</v>
          </cell>
          <cell r="AO58">
            <v>0</v>
          </cell>
          <cell r="AP58">
            <v>0</v>
          </cell>
          <cell r="AR58" t="str">
            <v>Minas y Petróleos Trimestral</v>
          </cell>
          <cell r="AS58">
            <v>3.785680278453929E-2</v>
          </cell>
          <cell r="AT58">
            <v>0</v>
          </cell>
          <cell r="AU58">
            <v>0.11025658045460321</v>
          </cell>
          <cell r="AV58">
            <v>2.48216741564284E-2</v>
          </cell>
          <cell r="AW58">
            <v>0</v>
          </cell>
          <cell r="AX58">
            <v>8.5589556418488463E-2</v>
          </cell>
          <cell r="AY58">
            <v>0</v>
          </cell>
          <cell r="AZ58">
            <v>2.466488000350874E-3</v>
          </cell>
          <cell r="BA58">
            <v>0</v>
          </cell>
          <cell r="BB58">
            <v>0</v>
          </cell>
          <cell r="BC58">
            <v>0</v>
          </cell>
          <cell r="BD58">
            <v>0</v>
          </cell>
          <cell r="BF58" t="str">
            <v>Minas y Petróleos Trimestral</v>
          </cell>
          <cell r="BG58">
            <v>3.785680278453929E-2</v>
          </cell>
          <cell r="BH58">
            <v>0</v>
          </cell>
          <cell r="BI58">
            <v>0.11025658045460321</v>
          </cell>
          <cell r="BJ58">
            <v>2.48216741564284E-2</v>
          </cell>
          <cell r="BK58">
            <v>0</v>
          </cell>
          <cell r="BL58">
            <v>8.5589556418488463E-2</v>
          </cell>
          <cell r="BM58">
            <v>0</v>
          </cell>
          <cell r="BN58">
            <v>2.466488000350874E-3</v>
          </cell>
          <cell r="BO58">
            <v>0</v>
          </cell>
          <cell r="BP58">
            <v>0</v>
          </cell>
          <cell r="BQ58">
            <v>0</v>
          </cell>
          <cell r="BR58">
            <v>0</v>
          </cell>
          <cell r="BT58" t="str">
            <v>Minas y Petróleos Trimestral</v>
          </cell>
          <cell r="BU58">
            <v>3.785680278453929E-2</v>
          </cell>
          <cell r="BV58">
            <v>0</v>
          </cell>
          <cell r="BW58">
            <v>0.11025658045460321</v>
          </cell>
          <cell r="BX58">
            <v>2.48216741564284E-2</v>
          </cell>
          <cell r="BY58">
            <v>0</v>
          </cell>
          <cell r="BZ58">
            <v>8.5589556418488463E-2</v>
          </cell>
          <cell r="CA58">
            <v>0</v>
          </cell>
          <cell r="CB58">
            <v>2.466488000350874E-3</v>
          </cell>
          <cell r="CC58">
            <v>0</v>
          </cell>
          <cell r="CD58">
            <v>0</v>
          </cell>
          <cell r="CE58">
            <v>0</v>
          </cell>
          <cell r="CF58">
            <v>0</v>
          </cell>
        </row>
        <row r="59">
          <cell r="B59" t="str">
            <v>Minas y Petróleos Semestral</v>
          </cell>
          <cell r="C59">
            <v>3.5965328835185641E-2</v>
          </cell>
          <cell r="D59">
            <v>0</v>
          </cell>
          <cell r="E59">
            <v>5.6766542443203657E-2</v>
          </cell>
          <cell r="F59">
            <v>9.1100679440337031E-3</v>
          </cell>
          <cell r="G59">
            <v>0</v>
          </cell>
          <cell r="H59">
            <v>0</v>
          </cell>
          <cell r="I59">
            <v>0</v>
          </cell>
          <cell r="J59">
            <v>0</v>
          </cell>
          <cell r="K59">
            <v>0</v>
          </cell>
          <cell r="L59">
            <v>0.12048331414269987</v>
          </cell>
          <cell r="M59">
            <v>0</v>
          </cell>
          <cell r="N59">
            <v>0</v>
          </cell>
          <cell r="P59" t="str">
            <v>Minas y Petróleos Semestral</v>
          </cell>
          <cell r="Q59">
            <v>3.5965328835185641E-2</v>
          </cell>
          <cell r="R59">
            <v>0</v>
          </cell>
          <cell r="S59">
            <v>5.6766542443203657E-2</v>
          </cell>
          <cell r="T59">
            <v>9.1100679440337031E-3</v>
          </cell>
          <cell r="U59">
            <v>0</v>
          </cell>
          <cell r="V59">
            <v>0</v>
          </cell>
          <cell r="W59">
            <v>0</v>
          </cell>
          <cell r="X59">
            <v>0</v>
          </cell>
          <cell r="Y59">
            <v>0</v>
          </cell>
          <cell r="Z59">
            <v>0.12048331414269987</v>
          </cell>
          <cell r="AA59">
            <v>0</v>
          </cell>
          <cell r="AB59">
            <v>0</v>
          </cell>
          <cell r="AD59" t="str">
            <v>Minas y Petróleos Semestral</v>
          </cell>
          <cell r="AE59">
            <v>3.5965328835185641E-2</v>
          </cell>
          <cell r="AF59">
            <v>0</v>
          </cell>
          <cell r="AG59">
            <v>5.6766542443203657E-2</v>
          </cell>
          <cell r="AH59">
            <v>9.1100679440337031E-3</v>
          </cell>
          <cell r="AI59">
            <v>0</v>
          </cell>
          <cell r="AJ59">
            <v>0</v>
          </cell>
          <cell r="AK59">
            <v>0</v>
          </cell>
          <cell r="AL59">
            <v>0</v>
          </cell>
          <cell r="AM59">
            <v>0</v>
          </cell>
          <cell r="AN59">
            <v>0.12048331414269987</v>
          </cell>
          <cell r="AO59">
            <v>0</v>
          </cell>
          <cell r="AP59">
            <v>0</v>
          </cell>
          <cell r="AR59" t="str">
            <v>Minas y Petróleos Semestral</v>
          </cell>
          <cell r="AS59">
            <v>3.5965328835185641E-2</v>
          </cell>
          <cell r="AT59">
            <v>0</v>
          </cell>
          <cell r="AU59">
            <v>5.6766542443203657E-2</v>
          </cell>
          <cell r="AV59">
            <v>9.1100679440337031E-3</v>
          </cell>
          <cell r="AW59">
            <v>0</v>
          </cell>
          <cell r="AX59">
            <v>0</v>
          </cell>
          <cell r="AY59">
            <v>0</v>
          </cell>
          <cell r="AZ59">
            <v>0</v>
          </cell>
          <cell r="BA59">
            <v>0</v>
          </cell>
          <cell r="BB59">
            <v>0.12048331414269987</v>
          </cell>
          <cell r="BC59">
            <v>0</v>
          </cell>
          <cell r="BD59">
            <v>0</v>
          </cell>
          <cell r="BF59" t="str">
            <v>Minas y Petróleos Semestral</v>
          </cell>
          <cell r="BG59">
            <v>3.5965328835185641E-2</v>
          </cell>
          <cell r="BH59">
            <v>0</v>
          </cell>
          <cell r="BI59">
            <v>5.6766542443203657E-2</v>
          </cell>
          <cell r="BJ59">
            <v>9.1100679440337031E-3</v>
          </cell>
          <cell r="BK59">
            <v>0</v>
          </cell>
          <cell r="BL59">
            <v>0</v>
          </cell>
          <cell r="BM59">
            <v>0</v>
          </cell>
          <cell r="BN59">
            <v>0</v>
          </cell>
          <cell r="BO59">
            <v>0</v>
          </cell>
          <cell r="BP59">
            <v>0.12048331414269987</v>
          </cell>
          <cell r="BQ59">
            <v>0</v>
          </cell>
          <cell r="BR59">
            <v>0</v>
          </cell>
          <cell r="BT59" t="str">
            <v>Minas y Petróleos Semestral</v>
          </cell>
          <cell r="BU59">
            <v>3.5965328835185641E-2</v>
          </cell>
          <cell r="BV59">
            <v>0</v>
          </cell>
          <cell r="BW59">
            <v>5.6766542443203657E-2</v>
          </cell>
          <cell r="BX59">
            <v>9.1100679440337031E-3</v>
          </cell>
          <cell r="BY59">
            <v>0</v>
          </cell>
          <cell r="BZ59">
            <v>0</v>
          </cell>
          <cell r="CA59">
            <v>0</v>
          </cell>
          <cell r="CB59">
            <v>0</v>
          </cell>
          <cell r="CC59">
            <v>0</v>
          </cell>
          <cell r="CD59">
            <v>0.12048331414269987</v>
          </cell>
          <cell r="CE59">
            <v>0</v>
          </cell>
          <cell r="CF59">
            <v>0</v>
          </cell>
        </row>
        <row r="60">
          <cell r="B60" t="str">
            <v>Minas y Petróleos Anual</v>
          </cell>
          <cell r="C60">
            <v>0.24872478297779732</v>
          </cell>
          <cell r="D60">
            <v>1</v>
          </cell>
          <cell r="E60">
            <v>0.53338128915835614</v>
          </cell>
          <cell r="F60">
            <v>0.9459686046737481</v>
          </cell>
          <cell r="G60">
            <v>0.91969334506401734</v>
          </cell>
          <cell r="H60">
            <v>0.91441044358151158</v>
          </cell>
          <cell r="I60">
            <v>0.9707135249663934</v>
          </cell>
          <cell r="J60">
            <v>0.99677891453748269</v>
          </cell>
          <cell r="K60">
            <v>1</v>
          </cell>
          <cell r="L60">
            <v>0.8065485940991195</v>
          </cell>
          <cell r="M60">
            <v>0.88055534368672594</v>
          </cell>
          <cell r="N60">
            <v>0.8271906650403662</v>
          </cell>
          <cell r="P60" t="str">
            <v>Minas y Petróleos Anual</v>
          </cell>
          <cell r="Q60">
            <v>0.24872478297779732</v>
          </cell>
          <cell r="R60">
            <v>1</v>
          </cell>
          <cell r="S60">
            <v>0.53338128915835614</v>
          </cell>
          <cell r="T60">
            <v>0.9459686046737481</v>
          </cell>
          <cell r="U60">
            <v>0.91969334506401734</v>
          </cell>
          <cell r="V60">
            <v>0.91441044358151158</v>
          </cell>
          <cell r="W60">
            <v>0.9707135249663934</v>
          </cell>
          <cell r="X60">
            <v>0.99677891453748269</v>
          </cell>
          <cell r="Y60">
            <v>1</v>
          </cell>
          <cell r="Z60">
            <v>0.8065485940991195</v>
          </cell>
          <cell r="AA60">
            <v>0.88055534368672594</v>
          </cell>
          <cell r="AB60">
            <v>0.8271906650403662</v>
          </cell>
          <cell r="AD60" t="str">
            <v>Minas y Petróleos Anual</v>
          </cell>
          <cell r="AE60">
            <v>0.24872478297779732</v>
          </cell>
          <cell r="AF60">
            <v>1</v>
          </cell>
          <cell r="AG60">
            <v>0.53338128915835614</v>
          </cell>
          <cell r="AH60">
            <v>0.9459686046737481</v>
          </cell>
          <cell r="AI60">
            <v>0.91969334506401734</v>
          </cell>
          <cell r="AJ60">
            <v>0.91441044358151158</v>
          </cell>
          <cell r="AK60">
            <v>0.9707135249663934</v>
          </cell>
          <cell r="AL60">
            <v>0.99677891453748269</v>
          </cell>
          <cell r="AM60">
            <v>1</v>
          </cell>
          <cell r="AN60">
            <v>0.8065485940991195</v>
          </cell>
          <cell r="AO60">
            <v>0.88055534368672594</v>
          </cell>
          <cell r="AP60">
            <v>0.8271906650403662</v>
          </cell>
          <cell r="AR60" t="str">
            <v>Minas y Petróleos Anual</v>
          </cell>
          <cell r="AS60">
            <v>0.24872478297779732</v>
          </cell>
          <cell r="AT60">
            <v>1</v>
          </cell>
          <cell r="AU60">
            <v>0.53338128915835614</v>
          </cell>
          <cell r="AV60">
            <v>0.9459686046737481</v>
          </cell>
          <cell r="AW60">
            <v>0.91969334506401734</v>
          </cell>
          <cell r="AX60">
            <v>0.91441044358151158</v>
          </cell>
          <cell r="AY60">
            <v>0.9707135249663934</v>
          </cell>
          <cell r="AZ60">
            <v>0.99677891453748269</v>
          </cell>
          <cell r="BA60">
            <v>1</v>
          </cell>
          <cell r="BB60">
            <v>0.8065485940991195</v>
          </cell>
          <cell r="BC60">
            <v>0.88055534368672594</v>
          </cell>
          <cell r="BD60">
            <v>0.8271906650403662</v>
          </cell>
          <cell r="BF60" t="str">
            <v>Minas y Petróleos Anual</v>
          </cell>
          <cell r="BG60">
            <v>0.24872478297779732</v>
          </cell>
          <cell r="BH60">
            <v>1</v>
          </cell>
          <cell r="BI60">
            <v>0.53338128915835614</v>
          </cell>
          <cell r="BJ60">
            <v>0.9459686046737481</v>
          </cell>
          <cell r="BK60">
            <v>0.91969334506401734</v>
          </cell>
          <cell r="BL60">
            <v>0.91441044358151158</v>
          </cell>
          <cell r="BM60">
            <v>0.9707135249663934</v>
          </cell>
          <cell r="BN60">
            <v>0.99677891453748269</v>
          </cell>
          <cell r="BO60">
            <v>1</v>
          </cell>
          <cell r="BP60">
            <v>0.8065485940991195</v>
          </cell>
          <cell r="BQ60">
            <v>0.88055534368672594</v>
          </cell>
          <cell r="BR60">
            <v>0.8271906650403662</v>
          </cell>
          <cell r="BT60" t="str">
            <v>Minas y Petróleos Anual</v>
          </cell>
          <cell r="BU60">
            <v>0.24872478297779732</v>
          </cell>
          <cell r="BV60">
            <v>1</v>
          </cell>
          <cell r="BW60">
            <v>0.53338128915835614</v>
          </cell>
          <cell r="BX60">
            <v>0.9459686046737481</v>
          </cell>
          <cell r="BY60">
            <v>0.91969334506401734</v>
          </cell>
          <cell r="BZ60">
            <v>0.91441044358151158</v>
          </cell>
          <cell r="CA60">
            <v>0.9707135249663934</v>
          </cell>
          <cell r="CB60">
            <v>0.99677891453748269</v>
          </cell>
          <cell r="CC60">
            <v>1</v>
          </cell>
          <cell r="CD60">
            <v>0.8065485940991195</v>
          </cell>
          <cell r="CE60">
            <v>0.88055534368672594</v>
          </cell>
          <cell r="CF60">
            <v>0.8271906650403662</v>
          </cell>
        </row>
        <row r="61">
          <cell r="B61" t="str">
            <v>Cumplimiento Mensual</v>
          </cell>
          <cell r="C61">
            <v>2.9708220605924535E-3</v>
          </cell>
          <cell r="D61">
            <v>0</v>
          </cell>
          <cell r="E61">
            <v>0</v>
          </cell>
          <cell r="F61">
            <v>0</v>
          </cell>
          <cell r="G61">
            <v>1.1170029163402966E-3</v>
          </cell>
          <cell r="H61">
            <v>1.4576483381302231E-5</v>
          </cell>
          <cell r="I61">
            <v>0</v>
          </cell>
          <cell r="J61">
            <v>1.8300651635348036E-3</v>
          </cell>
          <cell r="K61">
            <v>1.0477023891555693E-3</v>
          </cell>
          <cell r="L61">
            <v>4.545828029001089E-4</v>
          </cell>
          <cell r="M61">
            <v>1.624455547005044E-3</v>
          </cell>
          <cell r="N61">
            <v>8.1732793276825619E-3</v>
          </cell>
          <cell r="P61" t="str">
            <v>Cumplimiento Mensual</v>
          </cell>
          <cell r="Q61">
            <v>2.9708220605924535E-3</v>
          </cell>
          <cell r="R61">
            <v>0</v>
          </cell>
          <cell r="S61">
            <v>0</v>
          </cell>
          <cell r="T61">
            <v>0</v>
          </cell>
          <cell r="U61">
            <v>1.1170029163402966E-3</v>
          </cell>
          <cell r="V61">
            <v>1.4576483381302231E-5</v>
          </cell>
          <cell r="W61">
            <v>0</v>
          </cell>
          <cell r="X61">
            <v>1.8300651635348036E-3</v>
          </cell>
          <cell r="Y61">
            <v>1.0477023891555693E-3</v>
          </cell>
          <cell r="Z61">
            <v>4.545828029001089E-4</v>
          </cell>
          <cell r="AA61">
            <v>1.624455547005044E-3</v>
          </cell>
          <cell r="AB61">
            <v>8.1732793276825619E-3</v>
          </cell>
          <cell r="AD61" t="str">
            <v>Cumplimiento Mensual</v>
          </cell>
          <cell r="AE61">
            <v>2.9708220605924535E-3</v>
          </cell>
          <cell r="AF61">
            <v>0</v>
          </cell>
          <cell r="AG61">
            <v>0</v>
          </cell>
          <cell r="AH61">
            <v>0</v>
          </cell>
          <cell r="AI61">
            <v>1.1170029163402966E-3</v>
          </cell>
          <cell r="AJ61">
            <v>1.4576483381302231E-5</v>
          </cell>
          <cell r="AK61">
            <v>0</v>
          </cell>
          <cell r="AL61">
            <v>1.8300651635348036E-3</v>
          </cell>
          <cell r="AM61">
            <v>1.0477023891555693E-3</v>
          </cell>
          <cell r="AN61">
            <v>4.545828029001089E-4</v>
          </cell>
          <cell r="AO61">
            <v>1.624455547005044E-3</v>
          </cell>
          <cell r="AP61">
            <v>8.1732793276825619E-3</v>
          </cell>
          <cell r="AR61" t="str">
            <v>Cumplimiento Mensual</v>
          </cell>
          <cell r="AS61">
            <v>2.9708220605924535E-3</v>
          </cell>
          <cell r="AT61">
            <v>0</v>
          </cell>
          <cell r="AU61">
            <v>0</v>
          </cell>
          <cell r="AV61">
            <v>0</v>
          </cell>
          <cell r="AW61">
            <v>1.1170029163402966E-3</v>
          </cell>
          <cell r="AX61">
            <v>1.4576483381302231E-5</v>
          </cell>
          <cell r="AY61">
            <v>0</v>
          </cell>
          <cell r="AZ61">
            <v>1.8300651635348036E-3</v>
          </cell>
          <cell r="BA61">
            <v>1.0477023891555693E-3</v>
          </cell>
          <cell r="BB61">
            <v>4.545828029001089E-4</v>
          </cell>
          <cell r="BC61">
            <v>1.624455547005044E-3</v>
          </cell>
          <cell r="BD61">
            <v>8.1732793276825619E-3</v>
          </cell>
          <cell r="BF61" t="str">
            <v>Cumplimiento Mensual</v>
          </cell>
          <cell r="BG61">
            <v>2.9708220605924535E-3</v>
          </cell>
          <cell r="BH61">
            <v>0</v>
          </cell>
          <cell r="BI61">
            <v>0</v>
          </cell>
          <cell r="BJ61">
            <v>0</v>
          </cell>
          <cell r="BK61">
            <v>1.1170029163402966E-3</v>
          </cell>
          <cell r="BL61">
            <v>1.4576483381302231E-5</v>
          </cell>
          <cell r="BM61">
            <v>0</v>
          </cell>
          <cell r="BN61">
            <v>1.8300651635348036E-3</v>
          </cell>
          <cell r="BO61">
            <v>1.0477023891555693E-3</v>
          </cell>
          <cell r="BP61">
            <v>4.545828029001089E-4</v>
          </cell>
          <cell r="BQ61">
            <v>1.624455547005044E-3</v>
          </cell>
          <cell r="BR61">
            <v>8.1732793276825619E-3</v>
          </cell>
          <cell r="BT61" t="str">
            <v>Cumplimiento Mensual</v>
          </cell>
          <cell r="BU61">
            <v>2.9708220605924535E-3</v>
          </cell>
          <cell r="BV61">
            <v>0</v>
          </cell>
          <cell r="BW61">
            <v>0</v>
          </cell>
          <cell r="BX61">
            <v>0</v>
          </cell>
          <cell r="BY61">
            <v>1.1170029163402966E-3</v>
          </cell>
          <cell r="BZ61">
            <v>1.4576483381302231E-5</v>
          </cell>
          <cell r="CA61">
            <v>0</v>
          </cell>
          <cell r="CB61">
            <v>1.8300651635348036E-3</v>
          </cell>
          <cell r="CC61">
            <v>1.0477023891555693E-3</v>
          </cell>
          <cell r="CD61">
            <v>4.545828029001089E-4</v>
          </cell>
          <cell r="CE61">
            <v>1.624455547005044E-3</v>
          </cell>
          <cell r="CF61">
            <v>8.1732793276825619E-3</v>
          </cell>
        </row>
        <row r="62">
          <cell r="B62" t="str">
            <v>Cumplimiento Trimestral</v>
          </cell>
          <cell r="C62">
            <v>0</v>
          </cell>
          <cell r="D62">
            <v>5.4793093948705372E-2</v>
          </cell>
          <cell r="E62">
            <v>0.11164557097001279</v>
          </cell>
          <cell r="F62">
            <v>5.7929076416725456E-2</v>
          </cell>
          <cell r="G62">
            <v>6.6417425697901239E-2</v>
          </cell>
          <cell r="H62">
            <v>2.8157378098901491E-2</v>
          </cell>
          <cell r="I62">
            <v>2.1755505260313869E-2</v>
          </cell>
          <cell r="J62">
            <v>3.4544110863072575E-2</v>
          </cell>
          <cell r="K62">
            <v>2.0504846708349525E-2</v>
          </cell>
          <cell r="L62">
            <v>4.8123627163383802E-2</v>
          </cell>
          <cell r="M62">
            <v>0.10030990250827812</v>
          </cell>
          <cell r="N62">
            <v>3.5719468275964235E-2</v>
          </cell>
          <cell r="P62" t="str">
            <v>Cumplimiento Trimestral</v>
          </cell>
          <cell r="Q62">
            <v>0</v>
          </cell>
          <cell r="R62">
            <v>5.4793093948705372E-2</v>
          </cell>
          <cell r="S62">
            <v>0.11164557097001279</v>
          </cell>
          <cell r="T62">
            <v>5.7929076416725456E-2</v>
          </cell>
          <cell r="U62">
            <v>6.6417425697901239E-2</v>
          </cell>
          <cell r="V62">
            <v>2.8157378098901491E-2</v>
          </cell>
          <cell r="W62">
            <v>2.1755505260313869E-2</v>
          </cell>
          <cell r="X62">
            <v>3.4544110863072575E-2</v>
          </cell>
          <cell r="Y62">
            <v>2.0504846708349525E-2</v>
          </cell>
          <cell r="Z62">
            <v>4.8123627163383802E-2</v>
          </cell>
          <cell r="AA62">
            <v>0.10030990250827812</v>
          </cell>
          <cell r="AB62">
            <v>3.5719468275964235E-2</v>
          </cell>
          <cell r="AD62" t="str">
            <v>Cumplimiento Trimestral</v>
          </cell>
          <cell r="AE62">
            <v>0</v>
          </cell>
          <cell r="AF62">
            <v>5.4793093948705372E-2</v>
          </cell>
          <cell r="AG62">
            <v>0.11164557097001279</v>
          </cell>
          <cell r="AH62">
            <v>5.7929076416725456E-2</v>
          </cell>
          <cell r="AI62">
            <v>6.6417425697901239E-2</v>
          </cell>
          <cell r="AJ62">
            <v>2.8157378098901491E-2</v>
          </cell>
          <cell r="AK62">
            <v>2.1755505260313869E-2</v>
          </cell>
          <cell r="AL62">
            <v>3.4544110863072575E-2</v>
          </cell>
          <cell r="AM62">
            <v>2.0504846708349525E-2</v>
          </cell>
          <cell r="AN62">
            <v>4.8123627163383802E-2</v>
          </cell>
          <cell r="AO62">
            <v>0.10030990250827812</v>
          </cell>
          <cell r="AP62">
            <v>3.5719468275964235E-2</v>
          </cell>
          <cell r="AR62" t="str">
            <v>Cumplimiento Trimestral</v>
          </cell>
          <cell r="AS62">
            <v>0</v>
          </cell>
          <cell r="AT62">
            <v>5.4793093948705372E-2</v>
          </cell>
          <cell r="AU62">
            <v>0.11164557097001279</v>
          </cell>
          <cell r="AV62">
            <v>5.7929076416725456E-2</v>
          </cell>
          <cell r="AW62">
            <v>6.6417425697901239E-2</v>
          </cell>
          <cell r="AX62">
            <v>2.8157378098901491E-2</v>
          </cell>
          <cell r="AY62">
            <v>2.1755505260313869E-2</v>
          </cell>
          <cell r="AZ62">
            <v>3.4544110863072575E-2</v>
          </cell>
          <cell r="BA62">
            <v>2.0504846708349525E-2</v>
          </cell>
          <cell r="BB62">
            <v>4.8123627163383802E-2</v>
          </cell>
          <cell r="BC62">
            <v>0.10030990250827812</v>
          </cell>
          <cell r="BD62">
            <v>3.5719468275964235E-2</v>
          </cell>
          <cell r="BF62" t="str">
            <v>Cumplimiento Trimestral</v>
          </cell>
          <cell r="BG62">
            <v>0</v>
          </cell>
          <cell r="BH62">
            <v>5.4793093948705372E-2</v>
          </cell>
          <cell r="BI62">
            <v>0.11164557097001279</v>
          </cell>
          <cell r="BJ62">
            <v>5.7929076416725456E-2</v>
          </cell>
          <cell r="BK62">
            <v>6.6417425697901239E-2</v>
          </cell>
          <cell r="BL62">
            <v>2.8157378098901491E-2</v>
          </cell>
          <cell r="BM62">
            <v>2.1755505260313869E-2</v>
          </cell>
          <cell r="BN62">
            <v>3.4544110863072575E-2</v>
          </cell>
          <cell r="BO62">
            <v>2.0504846708349525E-2</v>
          </cell>
          <cell r="BP62">
            <v>4.8123627163383802E-2</v>
          </cell>
          <cell r="BQ62">
            <v>0.10030990250827812</v>
          </cell>
          <cell r="BR62">
            <v>3.5719468275964235E-2</v>
          </cell>
          <cell r="BT62" t="str">
            <v>Cumplimiento Trimestral</v>
          </cell>
          <cell r="BU62">
            <v>0</v>
          </cell>
          <cell r="BV62">
            <v>5.4793093948705372E-2</v>
          </cell>
          <cell r="BW62">
            <v>0.11164557097001279</v>
          </cell>
          <cell r="BX62">
            <v>5.7929076416725456E-2</v>
          </cell>
          <cell r="BY62">
            <v>6.6417425697901239E-2</v>
          </cell>
          <cell r="BZ62">
            <v>2.8157378098901491E-2</v>
          </cell>
          <cell r="CA62">
            <v>2.1755505260313869E-2</v>
          </cell>
          <cell r="CB62">
            <v>3.4544110863072575E-2</v>
          </cell>
          <cell r="CC62">
            <v>2.0504846708349525E-2</v>
          </cell>
          <cell r="CD62">
            <v>4.8123627163383802E-2</v>
          </cell>
          <cell r="CE62">
            <v>0.10030990250827812</v>
          </cell>
          <cell r="CF62">
            <v>3.5719468275964235E-2</v>
          </cell>
        </row>
        <row r="63">
          <cell r="B63" t="str">
            <v>Cumplimiento Semestral</v>
          </cell>
          <cell r="C63">
            <v>1.5700030799247949E-2</v>
          </cell>
          <cell r="D63">
            <v>4.4530563022038847E-3</v>
          </cell>
          <cell r="E63">
            <v>3.5387044239915927E-2</v>
          </cell>
          <cell r="F63">
            <v>4.6102418562200612E-2</v>
          </cell>
          <cell r="G63">
            <v>2.0353880025932899E-2</v>
          </cell>
          <cell r="H63">
            <v>5.8545473732913109E-3</v>
          </cell>
          <cell r="I63">
            <v>5.7338606423149282E-3</v>
          </cell>
          <cell r="J63">
            <v>1.5410095615139273E-2</v>
          </cell>
          <cell r="K63">
            <v>0</v>
          </cell>
          <cell r="L63">
            <v>2.3756826145202525E-2</v>
          </cell>
          <cell r="M63">
            <v>4.6554844666809612E-2</v>
          </cell>
          <cell r="N63">
            <v>1.0114745982195264E-2</v>
          </cell>
          <cell r="P63" t="str">
            <v>Cumplimiento Semestral</v>
          </cell>
          <cell r="Q63">
            <v>1.5700030799247949E-2</v>
          </cell>
          <cell r="R63">
            <v>4.4530563022038847E-3</v>
          </cell>
          <cell r="S63">
            <v>3.5387044239915927E-2</v>
          </cell>
          <cell r="T63">
            <v>4.6102418562200612E-2</v>
          </cell>
          <cell r="U63">
            <v>2.0353880025932899E-2</v>
          </cell>
          <cell r="V63">
            <v>5.8545473732913109E-3</v>
          </cell>
          <cell r="W63">
            <v>5.7338606423149282E-3</v>
          </cell>
          <cell r="X63">
            <v>1.5410095615139273E-2</v>
          </cell>
          <cell r="Y63">
            <v>0</v>
          </cell>
          <cell r="Z63">
            <v>2.3756826145202525E-2</v>
          </cell>
          <cell r="AA63">
            <v>4.6554844666809612E-2</v>
          </cell>
          <cell r="AB63">
            <v>1.0114745982195264E-2</v>
          </cell>
          <cell r="AD63" t="str">
            <v>Cumplimiento Semestral</v>
          </cell>
          <cell r="AE63">
            <v>1.5700030799247949E-2</v>
          </cell>
          <cell r="AF63">
            <v>4.4530563022038847E-3</v>
          </cell>
          <cell r="AG63">
            <v>3.5387044239915927E-2</v>
          </cell>
          <cell r="AH63">
            <v>4.6102418562200612E-2</v>
          </cell>
          <cell r="AI63">
            <v>2.0353880025932899E-2</v>
          </cell>
          <cell r="AJ63">
            <v>5.8545473732913109E-3</v>
          </cell>
          <cell r="AK63">
            <v>5.7338606423149282E-3</v>
          </cell>
          <cell r="AL63">
            <v>1.5410095615139273E-2</v>
          </cell>
          <cell r="AM63">
            <v>0</v>
          </cell>
          <cell r="AN63">
            <v>2.3756826145202525E-2</v>
          </cell>
          <cell r="AO63">
            <v>4.6554844666809612E-2</v>
          </cell>
          <cell r="AP63">
            <v>1.0114745982195264E-2</v>
          </cell>
          <cell r="AR63" t="str">
            <v>Cumplimiento Semestral</v>
          </cell>
          <cell r="AS63">
            <v>1.5700030799247949E-2</v>
          </cell>
          <cell r="AT63">
            <v>4.4530563022038847E-3</v>
          </cell>
          <cell r="AU63">
            <v>3.5387044239915927E-2</v>
          </cell>
          <cell r="AV63">
            <v>4.6102418562200612E-2</v>
          </cell>
          <cell r="AW63">
            <v>2.0353880025932899E-2</v>
          </cell>
          <cell r="AX63">
            <v>5.8545473732913109E-3</v>
          </cell>
          <cell r="AY63">
            <v>5.7338606423149282E-3</v>
          </cell>
          <cell r="AZ63">
            <v>1.5410095615139273E-2</v>
          </cell>
          <cell r="BA63">
            <v>0</v>
          </cell>
          <cell r="BB63">
            <v>2.3756826145202525E-2</v>
          </cell>
          <cell r="BC63">
            <v>4.6554844666809612E-2</v>
          </cell>
          <cell r="BD63">
            <v>1.0114745982195264E-2</v>
          </cell>
          <cell r="BF63" t="str">
            <v>Cumplimiento Semestral</v>
          </cell>
          <cell r="BG63">
            <v>1.5700030799247949E-2</v>
          </cell>
          <cell r="BH63">
            <v>4.4530563022038847E-3</v>
          </cell>
          <cell r="BI63">
            <v>3.5387044239915927E-2</v>
          </cell>
          <cell r="BJ63">
            <v>4.6102418562200612E-2</v>
          </cell>
          <cell r="BK63">
            <v>2.0353880025932899E-2</v>
          </cell>
          <cell r="BL63">
            <v>5.8545473732913109E-3</v>
          </cell>
          <cell r="BM63">
            <v>5.7338606423149282E-3</v>
          </cell>
          <cell r="BN63">
            <v>1.5410095615139273E-2</v>
          </cell>
          <cell r="BO63">
            <v>0</v>
          </cell>
          <cell r="BP63">
            <v>2.3756826145202525E-2</v>
          </cell>
          <cell r="BQ63">
            <v>4.6554844666809612E-2</v>
          </cell>
          <cell r="BR63">
            <v>1.0114745982195264E-2</v>
          </cell>
          <cell r="BT63" t="str">
            <v>Cumplimiento Semestral</v>
          </cell>
          <cell r="BU63">
            <v>1.5700030799247949E-2</v>
          </cell>
          <cell r="BV63">
            <v>4.4530563022038847E-3</v>
          </cell>
          <cell r="BW63">
            <v>3.5387044239915927E-2</v>
          </cell>
          <cell r="BX63">
            <v>4.6102418562200612E-2</v>
          </cell>
          <cell r="BY63">
            <v>2.0353880025932899E-2</v>
          </cell>
          <cell r="BZ63">
            <v>5.8545473732913109E-3</v>
          </cell>
          <cell r="CA63">
            <v>5.7338606423149282E-3</v>
          </cell>
          <cell r="CB63">
            <v>1.5410095615139273E-2</v>
          </cell>
          <cell r="CC63">
            <v>0</v>
          </cell>
          <cell r="CD63">
            <v>2.3756826145202525E-2</v>
          </cell>
          <cell r="CE63">
            <v>4.6554844666809612E-2</v>
          </cell>
          <cell r="CF63">
            <v>1.0114745982195264E-2</v>
          </cell>
        </row>
        <row r="64">
          <cell r="B64" t="str">
            <v>Cumplimiento Anual</v>
          </cell>
          <cell r="C64">
            <v>0.98132914714015962</v>
          </cell>
          <cell r="D64">
            <v>0.94075384974909071</v>
          </cell>
          <cell r="E64">
            <v>0.85296738479007128</v>
          </cell>
          <cell r="F64">
            <v>0.89596850502107395</v>
          </cell>
          <cell r="G64">
            <v>0.9121116913598255</v>
          </cell>
          <cell r="H64">
            <v>0.96597349804442589</v>
          </cell>
          <cell r="I64">
            <v>0.97251063409737115</v>
          </cell>
          <cell r="J64">
            <v>0.9482157283582533</v>
          </cell>
          <cell r="K64">
            <v>0.97844745090249485</v>
          </cell>
          <cell r="L64">
            <v>0.92766496388851361</v>
          </cell>
          <cell r="M64">
            <v>0.85151079727790724</v>
          </cell>
          <cell r="N64">
            <v>0.94599250641415789</v>
          </cell>
          <cell r="P64" t="str">
            <v>Cumplimiento Anual</v>
          </cell>
          <cell r="Q64">
            <v>0.98132914714015962</v>
          </cell>
          <cell r="R64">
            <v>0.94075384974909071</v>
          </cell>
          <cell r="S64">
            <v>0.85296738479007128</v>
          </cell>
          <cell r="T64">
            <v>0.89596850502107395</v>
          </cell>
          <cell r="U64">
            <v>0.9121116913598255</v>
          </cell>
          <cell r="V64">
            <v>0.96597349804442589</v>
          </cell>
          <cell r="W64">
            <v>0.97251063409737115</v>
          </cell>
          <cell r="X64">
            <v>0.9482157283582533</v>
          </cell>
          <cell r="Y64">
            <v>0.97844745090249485</v>
          </cell>
          <cell r="Z64">
            <v>0.92766496388851361</v>
          </cell>
          <cell r="AA64">
            <v>0.85151079727790724</v>
          </cell>
          <cell r="AB64">
            <v>0.94599250641415789</v>
          </cell>
          <cell r="AD64" t="str">
            <v>Cumplimiento Anual</v>
          </cell>
          <cell r="AE64">
            <v>0.98132914714015962</v>
          </cell>
          <cell r="AF64">
            <v>0.94075384974909071</v>
          </cell>
          <cell r="AG64">
            <v>0.85296738479007128</v>
          </cell>
          <cell r="AH64">
            <v>0.89596850502107395</v>
          </cell>
          <cell r="AI64">
            <v>0.9121116913598255</v>
          </cell>
          <cell r="AJ64">
            <v>0.96597349804442589</v>
          </cell>
          <cell r="AK64">
            <v>0.97251063409737115</v>
          </cell>
          <cell r="AL64">
            <v>0.9482157283582533</v>
          </cell>
          <cell r="AM64">
            <v>0.97844745090249485</v>
          </cell>
          <cell r="AN64">
            <v>0.92766496388851361</v>
          </cell>
          <cell r="AO64">
            <v>0.85151079727790724</v>
          </cell>
          <cell r="AP64">
            <v>0.94599250641415789</v>
          </cell>
          <cell r="AR64" t="str">
            <v>Cumplimiento Anual</v>
          </cell>
          <cell r="AS64">
            <v>0.98132914714015962</v>
          </cell>
          <cell r="AT64">
            <v>0.94075384974909071</v>
          </cell>
          <cell r="AU64">
            <v>0.85296738479007128</v>
          </cell>
          <cell r="AV64">
            <v>0.89596850502107395</v>
          </cell>
          <cell r="AW64">
            <v>0.9121116913598255</v>
          </cell>
          <cell r="AX64">
            <v>0.96597349804442589</v>
          </cell>
          <cell r="AY64">
            <v>0.97251063409737115</v>
          </cell>
          <cell r="AZ64">
            <v>0.9482157283582533</v>
          </cell>
          <cell r="BA64">
            <v>0.97844745090249485</v>
          </cell>
          <cell r="BB64">
            <v>0.92766496388851361</v>
          </cell>
          <cell r="BC64">
            <v>0.85151079727790724</v>
          </cell>
          <cell r="BD64">
            <v>0.94599250641415789</v>
          </cell>
          <cell r="BF64" t="str">
            <v>Cumplimiento Anual</v>
          </cell>
          <cell r="BG64">
            <v>0.98132914714015962</v>
          </cell>
          <cell r="BH64">
            <v>0.94075384974909071</v>
          </cell>
          <cell r="BI64">
            <v>0.85296738479007128</v>
          </cell>
          <cell r="BJ64">
            <v>0.89596850502107395</v>
          </cell>
          <cell r="BK64">
            <v>0.9121116913598255</v>
          </cell>
          <cell r="BL64">
            <v>0.96597349804442589</v>
          </cell>
          <cell r="BM64">
            <v>0.97251063409737115</v>
          </cell>
          <cell r="BN64">
            <v>0.9482157283582533</v>
          </cell>
          <cell r="BO64">
            <v>0.97844745090249485</v>
          </cell>
          <cell r="BP64">
            <v>0.92766496388851361</v>
          </cell>
          <cell r="BQ64">
            <v>0.85151079727790724</v>
          </cell>
          <cell r="BR64">
            <v>0.94599250641415789</v>
          </cell>
          <cell r="BT64" t="str">
            <v>Cumplimiento Anual</v>
          </cell>
          <cell r="BU64">
            <v>0.98132914714015962</v>
          </cell>
          <cell r="BV64">
            <v>0.94075384974909071</v>
          </cell>
          <cell r="BW64">
            <v>0.85296738479007128</v>
          </cell>
          <cell r="BX64">
            <v>0.89596850502107395</v>
          </cell>
          <cell r="BY64">
            <v>0.9121116913598255</v>
          </cell>
          <cell r="BZ64">
            <v>0.96597349804442589</v>
          </cell>
          <cell r="CA64">
            <v>0.97251063409737115</v>
          </cell>
          <cell r="CB64">
            <v>0.9482157283582533</v>
          </cell>
          <cell r="CC64">
            <v>0.97844745090249485</v>
          </cell>
          <cell r="CD64">
            <v>0.92766496388851361</v>
          </cell>
          <cell r="CE64">
            <v>0.85151079727790724</v>
          </cell>
          <cell r="CF64">
            <v>0.94599250641415789</v>
          </cell>
        </row>
        <row r="65">
          <cell r="B65" t="str">
            <v>RC Pasajeros Mensual</v>
          </cell>
          <cell r="C65">
            <v>0</v>
          </cell>
          <cell r="D65">
            <v>3.2313031268442025E-2</v>
          </cell>
          <cell r="E65">
            <v>1.3254922347104518E-2</v>
          </cell>
          <cell r="F65">
            <v>8.9294518566565475E-3</v>
          </cell>
          <cell r="G65">
            <v>8.584481019806153E-3</v>
          </cell>
          <cell r="H65">
            <v>4.6224105852059397E-2</v>
          </cell>
          <cell r="I65">
            <v>1.8226429950841058E-2</v>
          </cell>
          <cell r="J65">
            <v>6.8947602730690255E-3</v>
          </cell>
          <cell r="K65">
            <v>2.2920445394217772E-3</v>
          </cell>
          <cell r="L65">
            <v>1.2574835401164367E-2</v>
          </cell>
          <cell r="M65">
            <v>3.1799143329076006E-3</v>
          </cell>
          <cell r="N65">
            <v>0</v>
          </cell>
          <cell r="P65" t="str">
            <v>RC Pasajeros Mensual</v>
          </cell>
          <cell r="Q65">
            <v>0</v>
          </cell>
          <cell r="R65">
            <v>3.2313031268442025E-2</v>
          </cell>
          <cell r="S65">
            <v>1.3254922347104518E-2</v>
          </cell>
          <cell r="T65">
            <v>8.9294518566565475E-3</v>
          </cell>
          <cell r="U65">
            <v>8.584481019806153E-3</v>
          </cell>
          <cell r="V65">
            <v>4.6224105852059397E-2</v>
          </cell>
          <cell r="W65">
            <v>1.8226429950841058E-2</v>
          </cell>
          <cell r="X65">
            <v>6.8947602730690255E-3</v>
          </cell>
          <cell r="Y65">
            <v>2.2920445394217772E-3</v>
          </cell>
          <cell r="Z65">
            <v>1.2574835401164367E-2</v>
          </cell>
          <cell r="AA65">
            <v>3.1799143329076006E-3</v>
          </cell>
          <cell r="AB65">
            <v>0</v>
          </cell>
          <cell r="AD65" t="str">
            <v>RC Pasajeros Mensual</v>
          </cell>
          <cell r="AE65">
            <v>0</v>
          </cell>
          <cell r="AF65">
            <v>3.2313031268442025E-2</v>
          </cell>
          <cell r="AG65">
            <v>1.3254922347104518E-2</v>
          </cell>
          <cell r="AH65">
            <v>8.9294518566565475E-3</v>
          </cell>
          <cell r="AI65">
            <v>8.584481019806153E-3</v>
          </cell>
          <cell r="AJ65">
            <v>4.6224105852059397E-2</v>
          </cell>
          <cell r="AK65">
            <v>1.8226429950841058E-2</v>
          </cell>
          <cell r="AL65">
            <v>6.8947602730690255E-3</v>
          </cell>
          <cell r="AM65">
            <v>2.2920445394217772E-3</v>
          </cell>
          <cell r="AN65">
            <v>1.2574835401164367E-2</v>
          </cell>
          <cell r="AO65">
            <v>3.1799143329076006E-3</v>
          </cell>
          <cell r="AP65">
            <v>0</v>
          </cell>
          <cell r="AR65" t="str">
            <v>RC Pasajeros Mensual</v>
          </cell>
          <cell r="AS65">
            <v>0</v>
          </cell>
          <cell r="AT65">
            <v>3.2313031268442025E-2</v>
          </cell>
          <cell r="AU65">
            <v>1.3254922347104518E-2</v>
          </cell>
          <cell r="AV65">
            <v>8.9294518566565475E-3</v>
          </cell>
          <cell r="AW65">
            <v>8.584481019806153E-3</v>
          </cell>
          <cell r="AX65">
            <v>4.6224105852059397E-2</v>
          </cell>
          <cell r="AY65">
            <v>1.8226429950841058E-2</v>
          </cell>
          <cell r="AZ65">
            <v>6.8947602730690255E-3</v>
          </cell>
          <cell r="BA65">
            <v>2.2920445394217772E-3</v>
          </cell>
          <cell r="BB65">
            <v>1.2574835401164367E-2</v>
          </cell>
          <cell r="BC65">
            <v>3.1799143329076006E-3</v>
          </cell>
          <cell r="BD65">
            <v>0</v>
          </cell>
          <cell r="BF65" t="str">
            <v>RC Pasajeros Mensual</v>
          </cell>
          <cell r="BG65">
            <v>0</v>
          </cell>
          <cell r="BH65">
            <v>3.2313031268442025E-2</v>
          </cell>
          <cell r="BI65">
            <v>1.3254922347104518E-2</v>
          </cell>
          <cell r="BJ65">
            <v>8.9294518566565475E-3</v>
          </cell>
          <cell r="BK65">
            <v>8.584481019806153E-3</v>
          </cell>
          <cell r="BL65">
            <v>4.6224105852059397E-2</v>
          </cell>
          <cell r="BM65">
            <v>1.8226429950841058E-2</v>
          </cell>
          <cell r="BN65">
            <v>6.8947602730690255E-3</v>
          </cell>
          <cell r="BO65">
            <v>2.2920445394217772E-3</v>
          </cell>
          <cell r="BP65">
            <v>1.2574835401164367E-2</v>
          </cell>
          <cell r="BQ65">
            <v>3.1799143329076006E-3</v>
          </cell>
          <cell r="BR65">
            <v>0</v>
          </cell>
          <cell r="BT65" t="str">
            <v>RC Pasajeros Mensual</v>
          </cell>
          <cell r="BU65">
            <v>0</v>
          </cell>
          <cell r="BV65">
            <v>3.2313031268442025E-2</v>
          </cell>
          <cell r="BW65">
            <v>1.3254922347104518E-2</v>
          </cell>
          <cell r="BX65">
            <v>8.9294518566565475E-3</v>
          </cell>
          <cell r="BY65">
            <v>8.584481019806153E-3</v>
          </cell>
          <cell r="BZ65">
            <v>4.6224105852059397E-2</v>
          </cell>
          <cell r="CA65">
            <v>1.8226429950841058E-2</v>
          </cell>
          <cell r="CB65">
            <v>6.8947602730690255E-3</v>
          </cell>
          <cell r="CC65">
            <v>2.2920445394217772E-3</v>
          </cell>
          <cell r="CD65">
            <v>1.2574835401164367E-2</v>
          </cell>
          <cell r="CE65">
            <v>3.1799143329076006E-3</v>
          </cell>
          <cell r="CF65">
            <v>0</v>
          </cell>
        </row>
        <row r="66">
          <cell r="B66" t="str">
            <v>RC Pasajeros Trimestral</v>
          </cell>
          <cell r="C66">
            <v>3.4157302492764069E-3</v>
          </cell>
          <cell r="D66">
            <v>4.9360262814233814E-2</v>
          </cell>
          <cell r="E66">
            <v>9.1496003978877222E-2</v>
          </cell>
          <cell r="F66">
            <v>2.308608603964972E-2</v>
          </cell>
          <cell r="G66">
            <v>2.4674001292603706E-2</v>
          </cell>
          <cell r="H66">
            <v>5.8187965914857566E-2</v>
          </cell>
          <cell r="I66">
            <v>4.6724456678472109E-2</v>
          </cell>
          <cell r="J66">
            <v>7.6506730723054682E-3</v>
          </cell>
          <cell r="K66">
            <v>1.6050682971276171E-2</v>
          </cell>
          <cell r="L66">
            <v>2.6809767707995542E-2</v>
          </cell>
          <cell r="M66">
            <v>0.18759568839707919</v>
          </cell>
          <cell r="N66">
            <v>0</v>
          </cell>
          <cell r="P66" t="str">
            <v>RC Pasajeros Trimestral</v>
          </cell>
          <cell r="Q66">
            <v>3.4157302492764069E-3</v>
          </cell>
          <cell r="R66">
            <v>4.9360262814233814E-2</v>
          </cell>
          <cell r="S66">
            <v>9.1496003978877222E-2</v>
          </cell>
          <cell r="T66">
            <v>2.308608603964972E-2</v>
          </cell>
          <cell r="U66">
            <v>2.4674001292603706E-2</v>
          </cell>
          <cell r="V66">
            <v>5.8187965914857566E-2</v>
          </cell>
          <cell r="W66">
            <v>4.6724456678472109E-2</v>
          </cell>
          <cell r="X66">
            <v>7.6506730723054682E-3</v>
          </cell>
          <cell r="Y66">
            <v>1.6050682971276171E-2</v>
          </cell>
          <cell r="Z66">
            <v>2.6809767707995542E-2</v>
          </cell>
          <cell r="AA66">
            <v>0.18759568839707919</v>
          </cell>
          <cell r="AB66">
            <v>0</v>
          </cell>
          <cell r="AD66" t="str">
            <v>RC Pasajeros Trimestral</v>
          </cell>
          <cell r="AE66">
            <v>3.4157302492764069E-3</v>
          </cell>
          <cell r="AF66">
            <v>4.9360262814233814E-2</v>
          </cell>
          <cell r="AG66">
            <v>9.1496003978877222E-2</v>
          </cell>
          <cell r="AH66">
            <v>2.308608603964972E-2</v>
          </cell>
          <cell r="AI66">
            <v>2.4674001292603706E-2</v>
          </cell>
          <cell r="AJ66">
            <v>5.8187965914857566E-2</v>
          </cell>
          <cell r="AK66">
            <v>4.6724456678472109E-2</v>
          </cell>
          <cell r="AL66">
            <v>7.6506730723054682E-3</v>
          </cell>
          <cell r="AM66">
            <v>1.6050682971276171E-2</v>
          </cell>
          <cell r="AN66">
            <v>2.6809767707995542E-2</v>
          </cell>
          <cell r="AO66">
            <v>0.18759568839707919</v>
          </cell>
          <cell r="AP66">
            <v>0</v>
          </cell>
          <cell r="AR66" t="str">
            <v>RC Pasajeros Trimestral</v>
          </cell>
          <cell r="AS66">
            <v>3.4157302492764069E-3</v>
          </cell>
          <cell r="AT66">
            <v>4.9360262814233814E-2</v>
          </cell>
          <cell r="AU66">
            <v>9.1496003978877222E-2</v>
          </cell>
          <cell r="AV66">
            <v>2.308608603964972E-2</v>
          </cell>
          <cell r="AW66">
            <v>2.4674001292603706E-2</v>
          </cell>
          <cell r="AX66">
            <v>5.8187965914857566E-2</v>
          </cell>
          <cell r="AY66">
            <v>4.6724456678472109E-2</v>
          </cell>
          <cell r="AZ66">
            <v>7.6506730723054682E-3</v>
          </cell>
          <cell r="BA66">
            <v>1.6050682971276171E-2</v>
          </cell>
          <cell r="BB66">
            <v>2.6809767707995542E-2</v>
          </cell>
          <cell r="BC66">
            <v>0.18759568839707919</v>
          </cell>
          <cell r="BD66">
            <v>0</v>
          </cell>
          <cell r="BF66" t="str">
            <v>RC Pasajeros Trimestral</v>
          </cell>
          <cell r="BG66">
            <v>3.4157302492764069E-3</v>
          </cell>
          <cell r="BH66">
            <v>4.9360262814233814E-2</v>
          </cell>
          <cell r="BI66">
            <v>9.1496003978877222E-2</v>
          </cell>
          <cell r="BJ66">
            <v>2.308608603964972E-2</v>
          </cell>
          <cell r="BK66">
            <v>2.4674001292603706E-2</v>
          </cell>
          <cell r="BL66">
            <v>5.8187965914857566E-2</v>
          </cell>
          <cell r="BM66">
            <v>4.6724456678472109E-2</v>
          </cell>
          <cell r="BN66">
            <v>7.6506730723054682E-3</v>
          </cell>
          <cell r="BO66">
            <v>1.6050682971276171E-2</v>
          </cell>
          <cell r="BP66">
            <v>2.6809767707995542E-2</v>
          </cell>
          <cell r="BQ66">
            <v>0.18759568839707919</v>
          </cell>
          <cell r="BR66">
            <v>0</v>
          </cell>
          <cell r="BT66" t="str">
            <v>RC Pasajeros Trimestral</v>
          </cell>
          <cell r="BU66">
            <v>3.4157302492764069E-3</v>
          </cell>
          <cell r="BV66">
            <v>4.9360262814233814E-2</v>
          </cell>
          <cell r="BW66">
            <v>9.1496003978877222E-2</v>
          </cell>
          <cell r="BX66">
            <v>2.308608603964972E-2</v>
          </cell>
          <cell r="BY66">
            <v>2.4674001292603706E-2</v>
          </cell>
          <cell r="BZ66">
            <v>5.8187965914857566E-2</v>
          </cell>
          <cell r="CA66">
            <v>4.6724456678472109E-2</v>
          </cell>
          <cell r="CB66">
            <v>7.6506730723054682E-3</v>
          </cell>
          <cell r="CC66">
            <v>1.6050682971276171E-2</v>
          </cell>
          <cell r="CD66">
            <v>2.6809767707995542E-2</v>
          </cell>
          <cell r="CE66">
            <v>0.18759568839707919</v>
          </cell>
          <cell r="CF66">
            <v>0</v>
          </cell>
        </row>
        <row r="67">
          <cell r="B67" t="str">
            <v>RC Pasajeros Semestral</v>
          </cell>
          <cell r="C67">
            <v>3.6854711466434098E-2</v>
          </cell>
          <cell r="D67">
            <v>0</v>
          </cell>
          <cell r="E67">
            <v>5.4529307414733171E-2</v>
          </cell>
          <cell r="F67">
            <v>0.17898800527206754</v>
          </cell>
          <cell r="G67">
            <v>2.594181057802027E-2</v>
          </cell>
          <cell r="H67">
            <v>0.10015975630759981</v>
          </cell>
          <cell r="I67">
            <v>7.2265618950833596E-2</v>
          </cell>
          <cell r="J67">
            <v>4.6467412184521127E-2</v>
          </cell>
          <cell r="K67">
            <v>7.3326271541261021E-2</v>
          </cell>
          <cell r="L67">
            <v>0.12201310037318859</v>
          </cell>
          <cell r="M67">
            <v>3.6844729634739386E-2</v>
          </cell>
          <cell r="N67">
            <v>7.2376076190186101E-2</v>
          </cell>
          <cell r="P67" t="str">
            <v>RC Pasajeros Semestral</v>
          </cell>
          <cell r="Q67">
            <v>3.6854711466434098E-2</v>
          </cell>
          <cell r="R67">
            <v>0</v>
          </cell>
          <cell r="S67">
            <v>5.4529307414733171E-2</v>
          </cell>
          <cell r="T67">
            <v>0.17898800527206754</v>
          </cell>
          <cell r="U67">
            <v>2.594181057802027E-2</v>
          </cell>
          <cell r="V67">
            <v>0.10015975630759981</v>
          </cell>
          <cell r="W67">
            <v>7.2265618950833596E-2</v>
          </cell>
          <cell r="X67">
            <v>4.6467412184521127E-2</v>
          </cell>
          <cell r="Y67">
            <v>7.3326271541261021E-2</v>
          </cell>
          <cell r="Z67">
            <v>0.12201310037318859</v>
          </cell>
          <cell r="AA67">
            <v>3.6844729634739386E-2</v>
          </cell>
          <cell r="AB67">
            <v>7.2376076190186101E-2</v>
          </cell>
          <cell r="AD67" t="str">
            <v>RC Pasajeros Semestral</v>
          </cell>
          <cell r="AE67">
            <v>3.6854711466434098E-2</v>
          </cell>
          <cell r="AF67">
            <v>0</v>
          </cell>
          <cell r="AG67">
            <v>5.4529307414733171E-2</v>
          </cell>
          <cell r="AH67">
            <v>0.17898800527206754</v>
          </cell>
          <cell r="AI67">
            <v>2.594181057802027E-2</v>
          </cell>
          <cell r="AJ67">
            <v>0.10015975630759981</v>
          </cell>
          <cell r="AK67">
            <v>7.2265618950833596E-2</v>
          </cell>
          <cell r="AL67">
            <v>4.6467412184521127E-2</v>
          </cell>
          <cell r="AM67">
            <v>7.3326271541261021E-2</v>
          </cell>
          <cell r="AN67">
            <v>0.12201310037318859</v>
          </cell>
          <cell r="AO67">
            <v>3.6844729634739386E-2</v>
          </cell>
          <cell r="AP67">
            <v>7.2376076190186101E-2</v>
          </cell>
          <cell r="AR67" t="str">
            <v>RC Pasajeros Semestral</v>
          </cell>
          <cell r="AS67">
            <v>3.6854711466434098E-2</v>
          </cell>
          <cell r="AT67">
            <v>0</v>
          </cell>
          <cell r="AU67">
            <v>5.4529307414733171E-2</v>
          </cell>
          <cell r="AV67">
            <v>0.17898800527206754</v>
          </cell>
          <cell r="AW67">
            <v>2.594181057802027E-2</v>
          </cell>
          <cell r="AX67">
            <v>0.10015975630759981</v>
          </cell>
          <cell r="AY67">
            <v>7.2265618950833596E-2</v>
          </cell>
          <cell r="AZ67">
            <v>4.6467412184521127E-2</v>
          </cell>
          <cell r="BA67">
            <v>7.3326271541261021E-2</v>
          </cell>
          <cell r="BB67">
            <v>0.12201310037318859</v>
          </cell>
          <cell r="BC67">
            <v>3.6844729634739386E-2</v>
          </cell>
          <cell r="BD67">
            <v>7.2376076190186101E-2</v>
          </cell>
          <cell r="BF67" t="str">
            <v>RC Pasajeros Semestral</v>
          </cell>
          <cell r="BG67">
            <v>3.6854711466434098E-2</v>
          </cell>
          <cell r="BH67">
            <v>0</v>
          </cell>
          <cell r="BI67">
            <v>5.4529307414733171E-2</v>
          </cell>
          <cell r="BJ67">
            <v>0.17898800527206754</v>
          </cell>
          <cell r="BK67">
            <v>2.594181057802027E-2</v>
          </cell>
          <cell r="BL67">
            <v>0.10015975630759981</v>
          </cell>
          <cell r="BM67">
            <v>7.2265618950833596E-2</v>
          </cell>
          <cell r="BN67">
            <v>4.6467412184521127E-2</v>
          </cell>
          <cell r="BO67">
            <v>7.3326271541261021E-2</v>
          </cell>
          <cell r="BP67">
            <v>0.12201310037318859</v>
          </cell>
          <cell r="BQ67">
            <v>3.6844729634739386E-2</v>
          </cell>
          <cell r="BR67">
            <v>7.2376076190186101E-2</v>
          </cell>
          <cell r="BT67" t="str">
            <v>RC Pasajeros Semestral</v>
          </cell>
          <cell r="BU67">
            <v>3.6854711466434098E-2</v>
          </cell>
          <cell r="BV67">
            <v>0</v>
          </cell>
          <cell r="BW67">
            <v>5.4529307414733171E-2</v>
          </cell>
          <cell r="BX67">
            <v>0.17898800527206754</v>
          </cell>
          <cell r="BY67">
            <v>2.594181057802027E-2</v>
          </cell>
          <cell r="BZ67">
            <v>0.10015975630759981</v>
          </cell>
          <cell r="CA67">
            <v>7.2265618950833596E-2</v>
          </cell>
          <cell r="CB67">
            <v>4.6467412184521127E-2</v>
          </cell>
          <cell r="CC67">
            <v>7.3326271541261021E-2</v>
          </cell>
          <cell r="CD67">
            <v>0.12201310037318859</v>
          </cell>
          <cell r="CE67">
            <v>3.6844729634739386E-2</v>
          </cell>
          <cell r="CF67">
            <v>7.2376076190186101E-2</v>
          </cell>
        </row>
        <row r="68">
          <cell r="B68" t="str">
            <v>RC Pasajeros Anual</v>
          </cell>
          <cell r="C68">
            <v>0.95972955828428941</v>
          </cell>
          <cell r="D68">
            <v>0.91832670591732424</v>
          </cell>
          <cell r="E68">
            <v>0.84071976625928513</v>
          </cell>
          <cell r="F68">
            <v>0.78899645683162623</v>
          </cell>
          <cell r="G68">
            <v>0.94079970710956984</v>
          </cell>
          <cell r="H68">
            <v>0.79542817192548321</v>
          </cell>
          <cell r="I68">
            <v>0.86278349441985325</v>
          </cell>
          <cell r="J68">
            <v>0.93898715447010439</v>
          </cell>
          <cell r="K68">
            <v>0.90833100094804109</v>
          </cell>
          <cell r="L68">
            <v>0.83860229651765139</v>
          </cell>
          <cell r="M68">
            <v>0.77237966763527388</v>
          </cell>
          <cell r="N68">
            <v>0.92762392380981396</v>
          </cell>
          <cell r="P68" t="str">
            <v>RC Pasajeros Anual</v>
          </cell>
          <cell r="Q68">
            <v>0.95972955828428941</v>
          </cell>
          <cell r="R68">
            <v>0.91832670591732424</v>
          </cell>
          <cell r="S68">
            <v>0.84071976625928513</v>
          </cell>
          <cell r="T68">
            <v>0.78899645683162623</v>
          </cell>
          <cell r="U68">
            <v>0.94079970710956984</v>
          </cell>
          <cell r="V68">
            <v>0.79542817192548321</v>
          </cell>
          <cell r="W68">
            <v>0.86278349441985325</v>
          </cell>
          <cell r="X68">
            <v>0.93898715447010439</v>
          </cell>
          <cell r="Y68">
            <v>0.90833100094804109</v>
          </cell>
          <cell r="Z68">
            <v>0.83860229651765139</v>
          </cell>
          <cell r="AA68">
            <v>0.77237966763527388</v>
          </cell>
          <cell r="AB68">
            <v>0.92762392380981396</v>
          </cell>
          <cell r="AD68" t="str">
            <v>RC Pasajeros Anual</v>
          </cell>
          <cell r="AE68">
            <v>0.95972955828428941</v>
          </cell>
          <cell r="AF68">
            <v>0.91832670591732424</v>
          </cell>
          <cell r="AG68">
            <v>0.84071976625928513</v>
          </cell>
          <cell r="AH68">
            <v>0.78899645683162623</v>
          </cell>
          <cell r="AI68">
            <v>0.94079970710956984</v>
          </cell>
          <cell r="AJ68">
            <v>0.79542817192548321</v>
          </cell>
          <cell r="AK68">
            <v>0.86278349441985325</v>
          </cell>
          <cell r="AL68">
            <v>0.93898715447010439</v>
          </cell>
          <cell r="AM68">
            <v>0.90833100094804109</v>
          </cell>
          <cell r="AN68">
            <v>0.83860229651765139</v>
          </cell>
          <cell r="AO68">
            <v>0.77237966763527388</v>
          </cell>
          <cell r="AP68">
            <v>0.92762392380981396</v>
          </cell>
          <cell r="AR68" t="str">
            <v>RC Pasajeros Anual</v>
          </cell>
          <cell r="AS68">
            <v>0.95972955828428941</v>
          </cell>
          <cell r="AT68">
            <v>0.91832670591732424</v>
          </cell>
          <cell r="AU68">
            <v>0.84071976625928513</v>
          </cell>
          <cell r="AV68">
            <v>0.78899645683162623</v>
          </cell>
          <cell r="AW68">
            <v>0.94079970710956984</v>
          </cell>
          <cell r="AX68">
            <v>0.79542817192548321</v>
          </cell>
          <cell r="AY68">
            <v>0.86278349441985325</v>
          </cell>
          <cell r="AZ68">
            <v>0.93898715447010439</v>
          </cell>
          <cell r="BA68">
            <v>0.90833100094804109</v>
          </cell>
          <cell r="BB68">
            <v>0.83860229651765139</v>
          </cell>
          <cell r="BC68">
            <v>0.77237966763527388</v>
          </cell>
          <cell r="BD68">
            <v>0.92762392380981396</v>
          </cell>
          <cell r="BF68" t="str">
            <v>RC Pasajeros Anual</v>
          </cell>
          <cell r="BG68">
            <v>0.95972955828428941</v>
          </cell>
          <cell r="BH68">
            <v>0.91832670591732424</v>
          </cell>
          <cell r="BI68">
            <v>0.84071976625928513</v>
          </cell>
          <cell r="BJ68">
            <v>0.78899645683162623</v>
          </cell>
          <cell r="BK68">
            <v>0.94079970710956984</v>
          </cell>
          <cell r="BL68">
            <v>0.79542817192548321</v>
          </cell>
          <cell r="BM68">
            <v>0.86278349441985325</v>
          </cell>
          <cell r="BN68">
            <v>0.93898715447010439</v>
          </cell>
          <cell r="BO68">
            <v>0.90833100094804109</v>
          </cell>
          <cell r="BP68">
            <v>0.83860229651765139</v>
          </cell>
          <cell r="BQ68">
            <v>0.77237966763527388</v>
          </cell>
          <cell r="BR68">
            <v>0.92762392380981396</v>
          </cell>
          <cell r="BT68" t="str">
            <v>RC Pasajeros Anual</v>
          </cell>
          <cell r="BU68">
            <v>0.95972955828428941</v>
          </cell>
          <cell r="BV68">
            <v>0.91832670591732424</v>
          </cell>
          <cell r="BW68">
            <v>0.84071976625928513</v>
          </cell>
          <cell r="BX68">
            <v>0.78899645683162623</v>
          </cell>
          <cell r="BY68">
            <v>0.94079970710956984</v>
          </cell>
          <cell r="BZ68">
            <v>0.79542817192548321</v>
          </cell>
          <cell r="CA68">
            <v>0.86278349441985325</v>
          </cell>
          <cell r="CB68">
            <v>0.93898715447010439</v>
          </cell>
          <cell r="CC68">
            <v>0.90833100094804109</v>
          </cell>
          <cell r="CD68">
            <v>0.83860229651765139</v>
          </cell>
          <cell r="CE68">
            <v>0.77237966763527388</v>
          </cell>
          <cell r="CF68">
            <v>0.92762392380981396</v>
          </cell>
        </row>
        <row r="69">
          <cell r="B69" t="str">
            <v>RC General Mensual</v>
          </cell>
          <cell r="C69">
            <v>0</v>
          </cell>
          <cell r="D69">
            <v>3.2313031268442025E-2</v>
          </cell>
          <cell r="E69">
            <v>1.3254922347104518E-2</v>
          </cell>
          <cell r="F69">
            <v>8.9294518566565475E-3</v>
          </cell>
          <cell r="G69">
            <v>8.584481019806153E-3</v>
          </cell>
          <cell r="H69">
            <v>4.6224105852059397E-2</v>
          </cell>
          <cell r="I69">
            <v>1.8226429950841058E-2</v>
          </cell>
          <cell r="J69">
            <v>6.8947602730690255E-3</v>
          </cell>
          <cell r="K69">
            <v>2.2920445394217772E-3</v>
          </cell>
          <cell r="L69">
            <v>1.2574835401164367E-2</v>
          </cell>
          <cell r="M69">
            <v>3.1799143329076006E-3</v>
          </cell>
          <cell r="N69">
            <v>0</v>
          </cell>
          <cell r="P69" t="str">
            <v>RC General Mensual</v>
          </cell>
          <cell r="Q69">
            <v>0</v>
          </cell>
          <cell r="R69">
            <v>3.2313031268442025E-2</v>
          </cell>
          <cell r="S69">
            <v>1.3254922347104518E-2</v>
          </cell>
          <cell r="T69">
            <v>8.9294518566565475E-3</v>
          </cell>
          <cell r="U69">
            <v>8.584481019806153E-3</v>
          </cell>
          <cell r="V69">
            <v>4.6224105852059397E-2</v>
          </cell>
          <cell r="W69">
            <v>1.8226429950841058E-2</v>
          </cell>
          <cell r="X69">
            <v>6.8947602730690255E-3</v>
          </cell>
          <cell r="Y69">
            <v>2.2920445394217772E-3</v>
          </cell>
          <cell r="Z69">
            <v>1.2574835401164367E-2</v>
          </cell>
          <cell r="AA69">
            <v>3.1799143329076006E-3</v>
          </cell>
          <cell r="AB69">
            <v>0</v>
          </cell>
          <cell r="AD69" t="str">
            <v>RC General Mensual</v>
          </cell>
          <cell r="AE69">
            <v>0</v>
          </cell>
          <cell r="AF69">
            <v>3.2313031268442025E-2</v>
          </cell>
          <cell r="AG69">
            <v>1.3254922347104518E-2</v>
          </cell>
          <cell r="AH69">
            <v>8.9294518566565475E-3</v>
          </cell>
          <cell r="AI69">
            <v>8.584481019806153E-3</v>
          </cell>
          <cell r="AJ69">
            <v>4.6224105852059397E-2</v>
          </cell>
          <cell r="AK69">
            <v>1.8226429950841058E-2</v>
          </cell>
          <cell r="AL69">
            <v>6.8947602730690255E-3</v>
          </cell>
          <cell r="AM69">
            <v>2.2920445394217772E-3</v>
          </cell>
          <cell r="AN69">
            <v>1.2574835401164367E-2</v>
          </cell>
          <cell r="AO69">
            <v>3.1799143329076006E-3</v>
          </cell>
          <cell r="AP69">
            <v>0</v>
          </cell>
          <cell r="AR69" t="str">
            <v>RC General Mensual</v>
          </cell>
          <cell r="AS69">
            <v>0</v>
          </cell>
          <cell r="AT69">
            <v>3.2313031268442025E-2</v>
          </cell>
          <cell r="AU69">
            <v>1.3254922347104518E-2</v>
          </cell>
          <cell r="AV69">
            <v>8.9294518566565475E-3</v>
          </cell>
          <cell r="AW69">
            <v>8.584481019806153E-3</v>
          </cell>
          <cell r="AX69">
            <v>4.6224105852059397E-2</v>
          </cell>
          <cell r="AY69">
            <v>1.8226429950841058E-2</v>
          </cell>
          <cell r="AZ69">
            <v>6.8947602730690255E-3</v>
          </cell>
          <cell r="BA69">
            <v>2.2920445394217772E-3</v>
          </cell>
          <cell r="BB69">
            <v>1.2574835401164367E-2</v>
          </cell>
          <cell r="BC69">
            <v>3.1799143329076006E-3</v>
          </cell>
          <cell r="BD69">
            <v>0</v>
          </cell>
          <cell r="BF69" t="str">
            <v>RC General Mensual</v>
          </cell>
          <cell r="BG69">
            <v>0</v>
          </cell>
          <cell r="BH69">
            <v>3.2313031268442025E-2</v>
          </cell>
          <cell r="BI69">
            <v>1.3254922347104518E-2</v>
          </cell>
          <cell r="BJ69">
            <v>8.9294518566565475E-3</v>
          </cell>
          <cell r="BK69">
            <v>8.584481019806153E-3</v>
          </cell>
          <cell r="BL69">
            <v>4.6224105852059397E-2</v>
          </cell>
          <cell r="BM69">
            <v>1.8226429950841058E-2</v>
          </cell>
          <cell r="BN69">
            <v>6.8947602730690255E-3</v>
          </cell>
          <cell r="BO69">
            <v>2.2920445394217772E-3</v>
          </cell>
          <cell r="BP69">
            <v>1.2574835401164367E-2</v>
          </cell>
          <cell r="BQ69">
            <v>3.1799143329076006E-3</v>
          </cell>
          <cell r="BR69">
            <v>0</v>
          </cell>
          <cell r="BT69" t="str">
            <v>RC General Mensual</v>
          </cell>
          <cell r="BU69">
            <v>0</v>
          </cell>
          <cell r="BV69">
            <v>3.2313031268442025E-2</v>
          </cell>
          <cell r="BW69">
            <v>1.3254922347104518E-2</v>
          </cell>
          <cell r="BX69">
            <v>8.9294518566565475E-3</v>
          </cell>
          <cell r="BY69">
            <v>8.584481019806153E-3</v>
          </cell>
          <cell r="BZ69">
            <v>4.6224105852059397E-2</v>
          </cell>
          <cell r="CA69">
            <v>1.8226429950841058E-2</v>
          </cell>
          <cell r="CB69">
            <v>6.8947602730690255E-3</v>
          </cell>
          <cell r="CC69">
            <v>2.2920445394217772E-3</v>
          </cell>
          <cell r="CD69">
            <v>1.2574835401164367E-2</v>
          </cell>
          <cell r="CE69">
            <v>3.1799143329076006E-3</v>
          </cell>
          <cell r="CF69">
            <v>0</v>
          </cell>
        </row>
        <row r="70">
          <cell r="B70" t="str">
            <v>RC General Trimestral</v>
          </cell>
          <cell r="C70">
            <v>3.4157302492764069E-3</v>
          </cell>
          <cell r="D70">
            <v>4.9360262814233814E-2</v>
          </cell>
          <cell r="E70">
            <v>9.1496003978877222E-2</v>
          </cell>
          <cell r="F70">
            <v>2.308608603964972E-2</v>
          </cell>
          <cell r="G70">
            <v>2.4674001292603706E-2</v>
          </cell>
          <cell r="H70">
            <v>5.8187965914857566E-2</v>
          </cell>
          <cell r="I70">
            <v>4.6724456678472109E-2</v>
          </cell>
          <cell r="J70">
            <v>7.6506730723054682E-3</v>
          </cell>
          <cell r="K70">
            <v>1.6050682971276171E-2</v>
          </cell>
          <cell r="L70">
            <v>2.6809767707995542E-2</v>
          </cell>
          <cell r="M70">
            <v>0.18759568839707919</v>
          </cell>
          <cell r="N70">
            <v>0</v>
          </cell>
          <cell r="P70" t="str">
            <v>RC General Trimestral</v>
          </cell>
          <cell r="Q70">
            <v>3.4157302492764069E-3</v>
          </cell>
          <cell r="R70">
            <v>4.9360262814233814E-2</v>
          </cell>
          <cell r="S70">
            <v>9.1496003978877222E-2</v>
          </cell>
          <cell r="T70">
            <v>2.308608603964972E-2</v>
          </cell>
          <cell r="U70">
            <v>2.4674001292603706E-2</v>
          </cell>
          <cell r="V70">
            <v>5.8187965914857566E-2</v>
          </cell>
          <cell r="W70">
            <v>4.6724456678472109E-2</v>
          </cell>
          <cell r="X70">
            <v>7.6506730723054682E-3</v>
          </cell>
          <cell r="Y70">
            <v>1.6050682971276171E-2</v>
          </cell>
          <cell r="Z70">
            <v>2.6809767707995542E-2</v>
          </cell>
          <cell r="AA70">
            <v>0.18759568839707919</v>
          </cell>
          <cell r="AB70">
            <v>0</v>
          </cell>
          <cell r="AD70" t="str">
            <v>RC General Trimestral</v>
          </cell>
          <cell r="AE70">
            <v>3.4157302492764069E-3</v>
          </cell>
          <cell r="AF70">
            <v>4.9360262814233814E-2</v>
          </cell>
          <cell r="AG70">
            <v>9.1496003978877222E-2</v>
          </cell>
          <cell r="AH70">
            <v>2.308608603964972E-2</v>
          </cell>
          <cell r="AI70">
            <v>2.4674001292603706E-2</v>
          </cell>
          <cell r="AJ70">
            <v>5.8187965914857566E-2</v>
          </cell>
          <cell r="AK70">
            <v>4.6724456678472109E-2</v>
          </cell>
          <cell r="AL70">
            <v>7.6506730723054682E-3</v>
          </cell>
          <cell r="AM70">
            <v>1.6050682971276171E-2</v>
          </cell>
          <cell r="AN70">
            <v>2.6809767707995542E-2</v>
          </cell>
          <cell r="AO70">
            <v>0.18759568839707919</v>
          </cell>
          <cell r="AP70">
            <v>0</v>
          </cell>
          <cell r="AR70" t="str">
            <v>RC General Trimestral</v>
          </cell>
          <cell r="AS70">
            <v>3.4157302492764069E-3</v>
          </cell>
          <cell r="AT70">
            <v>4.9360262814233814E-2</v>
          </cell>
          <cell r="AU70">
            <v>9.1496003978877222E-2</v>
          </cell>
          <cell r="AV70">
            <v>2.308608603964972E-2</v>
          </cell>
          <cell r="AW70">
            <v>2.4674001292603706E-2</v>
          </cell>
          <cell r="AX70">
            <v>5.8187965914857566E-2</v>
          </cell>
          <cell r="AY70">
            <v>4.6724456678472109E-2</v>
          </cell>
          <cell r="AZ70">
            <v>7.6506730723054682E-3</v>
          </cell>
          <cell r="BA70">
            <v>1.6050682971276171E-2</v>
          </cell>
          <cell r="BB70">
            <v>2.6809767707995542E-2</v>
          </cell>
          <cell r="BC70">
            <v>0.18759568839707919</v>
          </cell>
          <cell r="BD70">
            <v>0</v>
          </cell>
          <cell r="BF70" t="str">
            <v>RC General Trimestral</v>
          </cell>
          <cell r="BG70">
            <v>3.4157302492764069E-3</v>
          </cell>
          <cell r="BH70">
            <v>4.9360262814233814E-2</v>
          </cell>
          <cell r="BI70">
            <v>9.1496003978877222E-2</v>
          </cell>
          <cell r="BJ70">
            <v>2.308608603964972E-2</v>
          </cell>
          <cell r="BK70">
            <v>2.4674001292603706E-2</v>
          </cell>
          <cell r="BL70">
            <v>5.8187965914857566E-2</v>
          </cell>
          <cell r="BM70">
            <v>4.6724456678472109E-2</v>
          </cell>
          <cell r="BN70">
            <v>7.6506730723054682E-3</v>
          </cell>
          <cell r="BO70">
            <v>1.6050682971276171E-2</v>
          </cell>
          <cell r="BP70">
            <v>2.6809767707995542E-2</v>
          </cell>
          <cell r="BQ70">
            <v>0.18759568839707919</v>
          </cell>
          <cell r="BR70">
            <v>0</v>
          </cell>
          <cell r="BT70" t="str">
            <v>RC General Trimestral</v>
          </cell>
          <cell r="BU70">
            <v>3.4157302492764069E-3</v>
          </cell>
          <cell r="BV70">
            <v>4.9360262814233814E-2</v>
          </cell>
          <cell r="BW70">
            <v>9.1496003978877222E-2</v>
          </cell>
          <cell r="BX70">
            <v>2.308608603964972E-2</v>
          </cell>
          <cell r="BY70">
            <v>2.4674001292603706E-2</v>
          </cell>
          <cell r="BZ70">
            <v>5.8187965914857566E-2</v>
          </cell>
          <cell r="CA70">
            <v>4.6724456678472109E-2</v>
          </cell>
          <cell r="CB70">
            <v>7.6506730723054682E-3</v>
          </cell>
          <cell r="CC70">
            <v>1.6050682971276171E-2</v>
          </cell>
          <cell r="CD70">
            <v>2.6809767707995542E-2</v>
          </cell>
          <cell r="CE70">
            <v>0.18759568839707919</v>
          </cell>
          <cell r="CF70">
            <v>0</v>
          </cell>
        </row>
        <row r="71">
          <cell r="B71" t="str">
            <v>RC General Semestral</v>
          </cell>
          <cell r="C71">
            <v>3.6854711466434098E-2</v>
          </cell>
          <cell r="D71">
            <v>0</v>
          </cell>
          <cell r="E71">
            <v>5.4529307414733171E-2</v>
          </cell>
          <cell r="F71">
            <v>0.17898800527206754</v>
          </cell>
          <cell r="G71">
            <v>2.594181057802027E-2</v>
          </cell>
          <cell r="H71">
            <v>0.10015975630759981</v>
          </cell>
          <cell r="I71">
            <v>7.2265618950833596E-2</v>
          </cell>
          <cell r="J71">
            <v>4.6467412184521127E-2</v>
          </cell>
          <cell r="K71">
            <v>7.3326271541261021E-2</v>
          </cell>
          <cell r="L71">
            <v>0.12201310037318859</v>
          </cell>
          <cell r="M71">
            <v>3.6844729634739386E-2</v>
          </cell>
          <cell r="N71">
            <v>7.2376076190186101E-2</v>
          </cell>
          <cell r="P71" t="str">
            <v>RC General Semestral</v>
          </cell>
          <cell r="Q71">
            <v>3.6854711466434098E-2</v>
          </cell>
          <cell r="R71">
            <v>0</v>
          </cell>
          <cell r="S71">
            <v>5.4529307414733171E-2</v>
          </cell>
          <cell r="T71">
            <v>0.17898800527206754</v>
          </cell>
          <cell r="U71">
            <v>2.594181057802027E-2</v>
          </cell>
          <cell r="V71">
            <v>0.10015975630759981</v>
          </cell>
          <cell r="W71">
            <v>7.2265618950833596E-2</v>
          </cell>
          <cell r="X71">
            <v>4.6467412184521127E-2</v>
          </cell>
          <cell r="Y71">
            <v>7.3326271541261021E-2</v>
          </cell>
          <cell r="Z71">
            <v>0.12201310037318859</v>
          </cell>
          <cell r="AA71">
            <v>3.6844729634739386E-2</v>
          </cell>
          <cell r="AB71">
            <v>7.2376076190186101E-2</v>
          </cell>
          <cell r="AD71" t="str">
            <v>RC General Semestral</v>
          </cell>
          <cell r="AE71">
            <v>3.6854711466434098E-2</v>
          </cell>
          <cell r="AF71">
            <v>0</v>
          </cell>
          <cell r="AG71">
            <v>5.4529307414733171E-2</v>
          </cell>
          <cell r="AH71">
            <v>0.17898800527206754</v>
          </cell>
          <cell r="AI71">
            <v>2.594181057802027E-2</v>
          </cell>
          <cell r="AJ71">
            <v>0.10015975630759981</v>
          </cell>
          <cell r="AK71">
            <v>7.2265618950833596E-2</v>
          </cell>
          <cell r="AL71">
            <v>4.6467412184521127E-2</v>
          </cell>
          <cell r="AM71">
            <v>7.3326271541261021E-2</v>
          </cell>
          <cell r="AN71">
            <v>0.12201310037318859</v>
          </cell>
          <cell r="AO71">
            <v>3.6844729634739386E-2</v>
          </cell>
          <cell r="AP71">
            <v>7.2376076190186101E-2</v>
          </cell>
          <cell r="AR71" t="str">
            <v>RC General Semestral</v>
          </cell>
          <cell r="AS71">
            <v>3.6854711466434098E-2</v>
          </cell>
          <cell r="AT71">
            <v>0</v>
          </cell>
          <cell r="AU71">
            <v>5.4529307414733171E-2</v>
          </cell>
          <cell r="AV71">
            <v>0.17898800527206754</v>
          </cell>
          <cell r="AW71">
            <v>2.594181057802027E-2</v>
          </cell>
          <cell r="AX71">
            <v>0.10015975630759981</v>
          </cell>
          <cell r="AY71">
            <v>7.2265618950833596E-2</v>
          </cell>
          <cell r="AZ71">
            <v>4.6467412184521127E-2</v>
          </cell>
          <cell r="BA71">
            <v>7.3326271541261021E-2</v>
          </cell>
          <cell r="BB71">
            <v>0.12201310037318859</v>
          </cell>
          <cell r="BC71">
            <v>3.6844729634739386E-2</v>
          </cell>
          <cell r="BD71">
            <v>7.2376076190186101E-2</v>
          </cell>
          <cell r="BF71" t="str">
            <v>RC General Semestral</v>
          </cell>
          <cell r="BG71">
            <v>3.6854711466434098E-2</v>
          </cell>
          <cell r="BH71">
            <v>0</v>
          </cell>
          <cell r="BI71">
            <v>5.4529307414733171E-2</v>
          </cell>
          <cell r="BJ71">
            <v>0.17898800527206754</v>
          </cell>
          <cell r="BK71">
            <v>2.594181057802027E-2</v>
          </cell>
          <cell r="BL71">
            <v>0.10015975630759981</v>
          </cell>
          <cell r="BM71">
            <v>7.2265618950833596E-2</v>
          </cell>
          <cell r="BN71">
            <v>4.6467412184521127E-2</v>
          </cell>
          <cell r="BO71">
            <v>7.3326271541261021E-2</v>
          </cell>
          <cell r="BP71">
            <v>0.12201310037318859</v>
          </cell>
          <cell r="BQ71">
            <v>3.6844729634739386E-2</v>
          </cell>
          <cell r="BR71">
            <v>7.2376076190186101E-2</v>
          </cell>
          <cell r="BT71" t="str">
            <v>RC General Semestral</v>
          </cell>
          <cell r="BU71">
            <v>3.6854711466434098E-2</v>
          </cell>
          <cell r="BV71">
            <v>0</v>
          </cell>
          <cell r="BW71">
            <v>5.4529307414733171E-2</v>
          </cell>
          <cell r="BX71">
            <v>0.17898800527206754</v>
          </cell>
          <cell r="BY71">
            <v>2.594181057802027E-2</v>
          </cell>
          <cell r="BZ71">
            <v>0.10015975630759981</v>
          </cell>
          <cell r="CA71">
            <v>7.2265618950833596E-2</v>
          </cell>
          <cell r="CB71">
            <v>4.6467412184521127E-2</v>
          </cell>
          <cell r="CC71">
            <v>7.3326271541261021E-2</v>
          </cell>
          <cell r="CD71">
            <v>0.12201310037318859</v>
          </cell>
          <cell r="CE71">
            <v>3.6844729634739386E-2</v>
          </cell>
          <cell r="CF71">
            <v>7.2376076190186101E-2</v>
          </cell>
        </row>
        <row r="72">
          <cell r="B72" t="str">
            <v>RC General Anual</v>
          </cell>
          <cell r="C72">
            <v>0.95972955828428941</v>
          </cell>
          <cell r="D72">
            <v>0.91832670591732424</v>
          </cell>
          <cell r="E72">
            <v>0.84071976625928513</v>
          </cell>
          <cell r="F72">
            <v>0.78899645683162623</v>
          </cell>
          <cell r="G72">
            <v>0.94079970710956984</v>
          </cell>
          <cell r="H72">
            <v>0.79542817192548321</v>
          </cell>
          <cell r="I72">
            <v>0.86278349441985325</v>
          </cell>
          <cell r="J72">
            <v>0.93898715447010439</v>
          </cell>
          <cell r="K72">
            <v>0.90833100094804109</v>
          </cell>
          <cell r="L72">
            <v>0.83860229651765139</v>
          </cell>
          <cell r="M72">
            <v>0.77237966763527388</v>
          </cell>
          <cell r="N72">
            <v>0.92762392380981396</v>
          </cell>
          <cell r="P72" t="str">
            <v>RC General Anual</v>
          </cell>
          <cell r="Q72">
            <v>0.95972955828428941</v>
          </cell>
          <cell r="R72">
            <v>0.91832670591732424</v>
          </cell>
          <cell r="S72">
            <v>0.84071976625928513</v>
          </cell>
          <cell r="T72">
            <v>0.78899645683162623</v>
          </cell>
          <cell r="U72">
            <v>0.94079970710956984</v>
          </cell>
          <cell r="V72">
            <v>0.79542817192548321</v>
          </cell>
          <cell r="W72">
            <v>0.86278349441985325</v>
          </cell>
          <cell r="X72">
            <v>0.93898715447010439</v>
          </cell>
          <cell r="Y72">
            <v>0.90833100094804109</v>
          </cell>
          <cell r="Z72">
            <v>0.83860229651765139</v>
          </cell>
          <cell r="AA72">
            <v>0.77237966763527388</v>
          </cell>
          <cell r="AB72">
            <v>0.92762392380981396</v>
          </cell>
          <cell r="AD72" t="str">
            <v>RC General Anual</v>
          </cell>
          <cell r="AE72">
            <v>0.95972955828428941</v>
          </cell>
          <cell r="AF72">
            <v>0.91832670591732424</v>
          </cell>
          <cell r="AG72">
            <v>0.84071976625928513</v>
          </cell>
          <cell r="AH72">
            <v>0.78899645683162623</v>
          </cell>
          <cell r="AI72">
            <v>0.94079970710956984</v>
          </cell>
          <cell r="AJ72">
            <v>0.79542817192548321</v>
          </cell>
          <cell r="AK72">
            <v>0.86278349441985325</v>
          </cell>
          <cell r="AL72">
            <v>0.93898715447010439</v>
          </cell>
          <cell r="AM72">
            <v>0.90833100094804109</v>
          </cell>
          <cell r="AN72">
            <v>0.83860229651765139</v>
          </cell>
          <cell r="AO72">
            <v>0.77237966763527388</v>
          </cell>
          <cell r="AP72">
            <v>0.92762392380981396</v>
          </cell>
          <cell r="AR72" t="str">
            <v>RC General Anual</v>
          </cell>
          <cell r="AS72">
            <v>0.95972955828428941</v>
          </cell>
          <cell r="AT72">
            <v>0.91832670591732424</v>
          </cell>
          <cell r="AU72">
            <v>0.84071976625928513</v>
          </cell>
          <cell r="AV72">
            <v>0.78899645683162623</v>
          </cell>
          <cell r="AW72">
            <v>0.94079970710956984</v>
          </cell>
          <cell r="AX72">
            <v>0.79542817192548321</v>
          </cell>
          <cell r="AY72">
            <v>0.86278349441985325</v>
          </cell>
          <cell r="AZ72">
            <v>0.93898715447010439</v>
          </cell>
          <cell r="BA72">
            <v>0.90833100094804109</v>
          </cell>
          <cell r="BB72">
            <v>0.83860229651765139</v>
          </cell>
          <cell r="BC72">
            <v>0.77237966763527388</v>
          </cell>
          <cell r="BD72">
            <v>0.92762392380981396</v>
          </cell>
          <cell r="BF72" t="str">
            <v>RC General Anual</v>
          </cell>
          <cell r="BG72">
            <v>0.95972955828428941</v>
          </cell>
          <cell r="BH72">
            <v>0.91832670591732424</v>
          </cell>
          <cell r="BI72">
            <v>0.84071976625928513</v>
          </cell>
          <cell r="BJ72">
            <v>0.78899645683162623</v>
          </cell>
          <cell r="BK72">
            <v>0.94079970710956984</v>
          </cell>
          <cell r="BL72">
            <v>0.79542817192548321</v>
          </cell>
          <cell r="BM72">
            <v>0.86278349441985325</v>
          </cell>
          <cell r="BN72">
            <v>0.93898715447010439</v>
          </cell>
          <cell r="BO72">
            <v>0.90833100094804109</v>
          </cell>
          <cell r="BP72">
            <v>0.83860229651765139</v>
          </cell>
          <cell r="BQ72">
            <v>0.77237966763527388</v>
          </cell>
          <cell r="BR72">
            <v>0.92762392380981396</v>
          </cell>
          <cell r="BT72" t="str">
            <v>RC General Anual</v>
          </cell>
          <cell r="BU72">
            <v>0.95972955828428941</v>
          </cell>
          <cell r="BV72">
            <v>0.91832670591732424</v>
          </cell>
          <cell r="BW72">
            <v>0.84071976625928513</v>
          </cell>
          <cell r="BX72">
            <v>0.78899645683162623</v>
          </cell>
          <cell r="BY72">
            <v>0.94079970710956984</v>
          </cell>
          <cell r="BZ72">
            <v>0.79542817192548321</v>
          </cell>
          <cell r="CA72">
            <v>0.86278349441985325</v>
          </cell>
          <cell r="CB72">
            <v>0.93898715447010439</v>
          </cell>
          <cell r="CC72">
            <v>0.90833100094804109</v>
          </cell>
          <cell r="CD72">
            <v>0.83860229651765139</v>
          </cell>
          <cell r="CE72">
            <v>0.77237966763527388</v>
          </cell>
          <cell r="CF72">
            <v>0.92762392380981396</v>
          </cell>
        </row>
        <row r="73">
          <cell r="B73" t="str">
            <v>Transporte Mensual</v>
          </cell>
          <cell r="C73">
            <v>0</v>
          </cell>
          <cell r="D73">
            <v>0.4059611690951514</v>
          </cell>
          <cell r="E73">
            <v>0.29208187507944638</v>
          </cell>
          <cell r="F73">
            <v>5.1445113481542126E-2</v>
          </cell>
          <cell r="G73">
            <v>3.3142269289120521E-2</v>
          </cell>
          <cell r="H73">
            <v>7.9958316508329824E-2</v>
          </cell>
          <cell r="I73">
            <v>0.18555965029558746</v>
          </cell>
          <cell r="J73">
            <v>0.17834385548449674</v>
          </cell>
          <cell r="K73">
            <v>1.503182259742101E-2</v>
          </cell>
          <cell r="L73">
            <v>2.686756923921604E-2</v>
          </cell>
          <cell r="M73">
            <v>2.7735523806651025E-2</v>
          </cell>
          <cell r="N73">
            <v>0.1</v>
          </cell>
          <cell r="P73" t="str">
            <v>Transporte Mensual</v>
          </cell>
          <cell r="Q73">
            <v>0</v>
          </cell>
          <cell r="R73">
            <v>0.4059611690951514</v>
          </cell>
          <cell r="S73">
            <v>0.29208187507944638</v>
          </cell>
          <cell r="T73">
            <v>5.1445113481542126E-2</v>
          </cell>
          <cell r="U73">
            <v>3.3142269289120521E-2</v>
          </cell>
          <cell r="V73">
            <v>7.9958316508329824E-2</v>
          </cell>
          <cell r="W73">
            <v>0.18555965029558746</v>
          </cell>
          <cell r="X73">
            <v>0.17834385548449674</v>
          </cell>
          <cell r="Y73">
            <v>1.503182259742101E-2</v>
          </cell>
          <cell r="Z73">
            <v>2.686756923921604E-2</v>
          </cell>
          <cell r="AA73">
            <v>2.7735523806651025E-2</v>
          </cell>
          <cell r="AB73">
            <v>0.1</v>
          </cell>
          <cell r="AD73" t="str">
            <v>Transporte Mensual</v>
          </cell>
          <cell r="AE73">
            <v>0</v>
          </cell>
          <cell r="AF73">
            <v>0.4059611690951514</v>
          </cell>
          <cell r="AG73">
            <v>0.29208187507944638</v>
          </cell>
          <cell r="AH73">
            <v>5.1445113481542126E-2</v>
          </cell>
          <cell r="AI73">
            <v>3.3142269289120521E-2</v>
          </cell>
          <cell r="AJ73">
            <v>7.9958316508329824E-2</v>
          </cell>
          <cell r="AK73">
            <v>0.18555965029558746</v>
          </cell>
          <cell r="AL73">
            <v>0.17834385548449674</v>
          </cell>
          <cell r="AM73">
            <v>1.503182259742101E-2</v>
          </cell>
          <cell r="AN73">
            <v>2.686756923921604E-2</v>
          </cell>
          <cell r="AO73">
            <v>2.7735523806651025E-2</v>
          </cell>
          <cell r="AP73">
            <v>0.1</v>
          </cell>
          <cell r="AR73" t="str">
            <v>Transporte Mensual</v>
          </cell>
          <cell r="AS73">
            <v>0</v>
          </cell>
          <cell r="AT73">
            <v>0.4059611690951514</v>
          </cell>
          <cell r="AU73">
            <v>0.29208187507944638</v>
          </cell>
          <cell r="AV73">
            <v>5.1445113481542126E-2</v>
          </cell>
          <cell r="AW73">
            <v>3.3142269289120521E-2</v>
          </cell>
          <cell r="AX73">
            <v>7.9958316508329824E-2</v>
          </cell>
          <cell r="AY73">
            <v>0.18555965029558746</v>
          </cell>
          <cell r="AZ73">
            <v>0.17834385548449674</v>
          </cell>
          <cell r="BA73">
            <v>1.503182259742101E-2</v>
          </cell>
          <cell r="BB73">
            <v>2.686756923921604E-2</v>
          </cell>
          <cell r="BC73">
            <v>2.7735523806651025E-2</v>
          </cell>
          <cell r="BD73">
            <v>0.1</v>
          </cell>
          <cell r="BF73" t="str">
            <v>Transporte Mensual</v>
          </cell>
          <cell r="BG73">
            <v>0</v>
          </cell>
          <cell r="BH73">
            <v>0.4059611690951514</v>
          </cell>
          <cell r="BI73">
            <v>0.29208187507944638</v>
          </cell>
          <cell r="BJ73">
            <v>5.1445113481542126E-2</v>
          </cell>
          <cell r="BK73">
            <v>3.3142269289120521E-2</v>
          </cell>
          <cell r="BL73">
            <v>7.9958316508329824E-2</v>
          </cell>
          <cell r="BM73">
            <v>0.18555965029558746</v>
          </cell>
          <cell r="BN73">
            <v>0.17834385548449674</v>
          </cell>
          <cell r="BO73">
            <v>1.503182259742101E-2</v>
          </cell>
          <cell r="BP73">
            <v>2.686756923921604E-2</v>
          </cell>
          <cell r="BQ73">
            <v>2.7735523806651025E-2</v>
          </cell>
          <cell r="BR73">
            <v>0.1</v>
          </cell>
          <cell r="BT73" t="str">
            <v>Transporte Mensual</v>
          </cell>
          <cell r="BU73">
            <v>0</v>
          </cell>
          <cell r="BV73">
            <v>0.4059611690951514</v>
          </cell>
          <cell r="BW73">
            <v>0.29208187507944638</v>
          </cell>
          <cell r="BX73">
            <v>5.1445113481542126E-2</v>
          </cell>
          <cell r="BY73">
            <v>3.3142269289120521E-2</v>
          </cell>
          <cell r="BZ73">
            <v>7.9958316508329824E-2</v>
          </cell>
          <cell r="CA73">
            <v>0.18555965029558746</v>
          </cell>
          <cell r="CB73">
            <v>0.17834385548449674</v>
          </cell>
          <cell r="CC73">
            <v>1.503182259742101E-2</v>
          </cell>
          <cell r="CD73">
            <v>2.686756923921604E-2</v>
          </cell>
          <cell r="CE73">
            <v>2.7735523806651025E-2</v>
          </cell>
          <cell r="CF73">
            <v>0.1</v>
          </cell>
        </row>
        <row r="74">
          <cell r="B74" t="str">
            <v>Transporte Trimestral</v>
          </cell>
          <cell r="C74">
            <v>0.12384638982568325</v>
          </cell>
          <cell r="D74">
            <v>0.31883182080687422</v>
          </cell>
          <cell r="E74">
            <v>6.112439902917205E-2</v>
          </cell>
          <cell r="F74">
            <v>5.0764908793737872E-2</v>
          </cell>
          <cell r="G74">
            <v>0.12621111053089534</v>
          </cell>
          <cell r="H74">
            <v>0.10319022861851843</v>
          </cell>
          <cell r="I74">
            <v>0</v>
          </cell>
          <cell r="J74">
            <v>7.0480473262909016E-2</v>
          </cell>
          <cell r="K74">
            <v>9.479077567888336E-2</v>
          </cell>
          <cell r="L74">
            <v>1.2141390323014098E-2</v>
          </cell>
          <cell r="M74">
            <v>3.8522961577869656E-2</v>
          </cell>
          <cell r="N74">
            <v>0.08</v>
          </cell>
          <cell r="P74" t="str">
            <v>Transporte Trimestral</v>
          </cell>
          <cell r="Q74">
            <v>0.12384638982568325</v>
          </cell>
          <cell r="R74">
            <v>0.31883182080687422</v>
          </cell>
          <cell r="S74">
            <v>6.112439902917205E-2</v>
          </cell>
          <cell r="T74">
            <v>5.0764908793737872E-2</v>
          </cell>
          <cell r="U74">
            <v>0.12621111053089534</v>
          </cell>
          <cell r="V74">
            <v>0.10319022861851843</v>
          </cell>
          <cell r="W74">
            <v>0</v>
          </cell>
          <cell r="X74">
            <v>7.0480473262909016E-2</v>
          </cell>
          <cell r="Y74">
            <v>9.479077567888336E-2</v>
          </cell>
          <cell r="Z74">
            <v>1.2141390323014098E-2</v>
          </cell>
          <cell r="AA74">
            <v>3.8522961577869656E-2</v>
          </cell>
          <cell r="AB74">
            <v>0.08</v>
          </cell>
          <cell r="AD74" t="str">
            <v>Transporte Trimestral</v>
          </cell>
          <cell r="AE74">
            <v>0.12384638982568325</v>
          </cell>
          <cell r="AF74">
            <v>0.31883182080687422</v>
          </cell>
          <cell r="AG74">
            <v>6.112439902917205E-2</v>
          </cell>
          <cell r="AH74">
            <v>5.0764908793737872E-2</v>
          </cell>
          <cell r="AI74">
            <v>0.12621111053089534</v>
          </cell>
          <cell r="AJ74">
            <v>0.10319022861851843</v>
          </cell>
          <cell r="AK74">
            <v>0</v>
          </cell>
          <cell r="AL74">
            <v>7.0480473262909016E-2</v>
          </cell>
          <cell r="AM74">
            <v>9.479077567888336E-2</v>
          </cell>
          <cell r="AN74">
            <v>1.2141390323014098E-2</v>
          </cell>
          <cell r="AO74">
            <v>3.8522961577869656E-2</v>
          </cell>
          <cell r="AP74">
            <v>0.08</v>
          </cell>
          <cell r="AR74" t="str">
            <v>Transporte Trimestral</v>
          </cell>
          <cell r="AS74">
            <v>0.12384638982568325</v>
          </cell>
          <cell r="AT74">
            <v>0.31883182080687422</v>
          </cell>
          <cell r="AU74">
            <v>6.112439902917205E-2</v>
          </cell>
          <cell r="AV74">
            <v>5.0764908793737872E-2</v>
          </cell>
          <cell r="AW74">
            <v>0.12621111053089534</v>
          </cell>
          <cell r="AX74">
            <v>0.10319022861851843</v>
          </cell>
          <cell r="AY74">
            <v>0</v>
          </cell>
          <cell r="AZ74">
            <v>7.0480473262909016E-2</v>
          </cell>
          <cell r="BA74">
            <v>9.479077567888336E-2</v>
          </cell>
          <cell r="BB74">
            <v>1.2141390323014098E-2</v>
          </cell>
          <cell r="BC74">
            <v>3.8522961577869656E-2</v>
          </cell>
          <cell r="BD74">
            <v>0.08</v>
          </cell>
          <cell r="BF74" t="str">
            <v>Transporte Trimestral</v>
          </cell>
          <cell r="BG74">
            <v>0.12384638982568325</v>
          </cell>
          <cell r="BH74">
            <v>0.31883182080687422</v>
          </cell>
          <cell r="BI74">
            <v>6.112439902917205E-2</v>
          </cell>
          <cell r="BJ74">
            <v>5.0764908793737872E-2</v>
          </cell>
          <cell r="BK74">
            <v>0.12621111053089534</v>
          </cell>
          <cell r="BL74">
            <v>0.10319022861851843</v>
          </cell>
          <cell r="BM74">
            <v>0</v>
          </cell>
          <cell r="BN74">
            <v>7.0480473262909016E-2</v>
          </cell>
          <cell r="BO74">
            <v>9.479077567888336E-2</v>
          </cell>
          <cell r="BP74">
            <v>1.2141390323014098E-2</v>
          </cell>
          <cell r="BQ74">
            <v>3.8522961577869656E-2</v>
          </cell>
          <cell r="BR74">
            <v>0.08</v>
          </cell>
          <cell r="BT74" t="str">
            <v>Transporte Trimestral</v>
          </cell>
          <cell r="BU74">
            <v>0.12384638982568325</v>
          </cell>
          <cell r="BV74">
            <v>0.31883182080687422</v>
          </cell>
          <cell r="BW74">
            <v>6.112439902917205E-2</v>
          </cell>
          <cell r="BX74">
            <v>5.0764908793737872E-2</v>
          </cell>
          <cell r="BY74">
            <v>0.12621111053089534</v>
          </cell>
          <cell r="BZ74">
            <v>0.10319022861851843</v>
          </cell>
          <cell r="CA74">
            <v>0</v>
          </cell>
          <cell r="CB74">
            <v>7.0480473262909016E-2</v>
          </cell>
          <cell r="CC74">
            <v>9.479077567888336E-2</v>
          </cell>
          <cell r="CD74">
            <v>1.2141390323014098E-2</v>
          </cell>
          <cell r="CE74">
            <v>3.8522961577869656E-2</v>
          </cell>
          <cell r="CF74">
            <v>0.08</v>
          </cell>
        </row>
        <row r="75">
          <cell r="B75" t="str">
            <v>Transporte Semestral</v>
          </cell>
          <cell r="C75">
            <v>0.58759475874491052</v>
          </cell>
          <cell r="D75">
            <v>0.27520701009797444</v>
          </cell>
          <cell r="E75">
            <v>3.8958670805049785E-2</v>
          </cell>
          <cell r="F75">
            <v>6.7132357786173644E-2</v>
          </cell>
          <cell r="G75">
            <v>0.19342424707758649</v>
          </cell>
          <cell r="H75">
            <v>0.21990227954029809</v>
          </cell>
          <cell r="I75">
            <v>0.22436302751237328</v>
          </cell>
          <cell r="J75">
            <v>4.0975259716669619E-2</v>
          </cell>
          <cell r="K75">
            <v>0.22378375296593486</v>
          </cell>
          <cell r="L75">
            <v>0</v>
          </cell>
          <cell r="M75">
            <v>4.1664719703650877E-2</v>
          </cell>
          <cell r="N75">
            <v>0.12000000000000011</v>
          </cell>
          <cell r="P75" t="str">
            <v>Transporte Semestral</v>
          </cell>
          <cell r="Q75">
            <v>0.58759475874491052</v>
          </cell>
          <cell r="R75">
            <v>0.27520701009797444</v>
          </cell>
          <cell r="S75">
            <v>3.8958670805049785E-2</v>
          </cell>
          <cell r="T75">
            <v>6.7132357786173644E-2</v>
          </cell>
          <cell r="U75">
            <v>0.19342424707758649</v>
          </cell>
          <cell r="V75">
            <v>0.21990227954029809</v>
          </cell>
          <cell r="W75">
            <v>0.22436302751237328</v>
          </cell>
          <cell r="X75">
            <v>4.0975259716669619E-2</v>
          </cell>
          <cell r="Y75">
            <v>0.22378375296593486</v>
          </cell>
          <cell r="Z75">
            <v>0</v>
          </cell>
          <cell r="AA75">
            <v>4.1664719703650877E-2</v>
          </cell>
          <cell r="AB75">
            <v>0.12000000000000011</v>
          </cell>
          <cell r="AD75" t="str">
            <v>Transporte Semestral</v>
          </cell>
          <cell r="AE75">
            <v>0.58759475874491052</v>
          </cell>
          <cell r="AF75">
            <v>0.27520701009797444</v>
          </cell>
          <cell r="AG75">
            <v>3.8958670805049785E-2</v>
          </cell>
          <cell r="AH75">
            <v>6.7132357786173644E-2</v>
          </cell>
          <cell r="AI75">
            <v>0.19342424707758649</v>
          </cell>
          <cell r="AJ75">
            <v>0.21990227954029809</v>
          </cell>
          <cell r="AK75">
            <v>0.22436302751237328</v>
          </cell>
          <cell r="AL75">
            <v>4.0975259716669619E-2</v>
          </cell>
          <cell r="AM75">
            <v>0.22378375296593486</v>
          </cell>
          <cell r="AN75">
            <v>0</v>
          </cell>
          <cell r="AO75">
            <v>4.1664719703650877E-2</v>
          </cell>
          <cell r="AP75">
            <v>0.12000000000000011</v>
          </cell>
          <cell r="AR75" t="str">
            <v>Transporte Semestral</v>
          </cell>
          <cell r="AS75">
            <v>0.58759475874491052</v>
          </cell>
          <cell r="AT75">
            <v>0.27520701009797444</v>
          </cell>
          <cell r="AU75">
            <v>3.8958670805049785E-2</v>
          </cell>
          <cell r="AV75">
            <v>6.7132357786173644E-2</v>
          </cell>
          <cell r="AW75">
            <v>0.19342424707758649</v>
          </cell>
          <cell r="AX75">
            <v>0.21990227954029809</v>
          </cell>
          <cell r="AY75">
            <v>0.22436302751237328</v>
          </cell>
          <cell r="AZ75">
            <v>4.0975259716669619E-2</v>
          </cell>
          <cell r="BA75">
            <v>0.22378375296593486</v>
          </cell>
          <cell r="BB75">
            <v>0</v>
          </cell>
          <cell r="BC75">
            <v>4.1664719703650877E-2</v>
          </cell>
          <cell r="BD75">
            <v>0.12000000000000011</v>
          </cell>
          <cell r="BF75" t="str">
            <v>Transporte Semestral</v>
          </cell>
          <cell r="BG75">
            <v>0.58759475874491052</v>
          </cell>
          <cell r="BH75">
            <v>0.27520701009797444</v>
          </cell>
          <cell r="BI75">
            <v>3.8958670805049785E-2</v>
          </cell>
          <cell r="BJ75">
            <v>6.7132357786173644E-2</v>
          </cell>
          <cell r="BK75">
            <v>0.19342424707758649</v>
          </cell>
          <cell r="BL75">
            <v>0.21990227954029809</v>
          </cell>
          <cell r="BM75">
            <v>0.22436302751237328</v>
          </cell>
          <cell r="BN75">
            <v>4.0975259716669619E-2</v>
          </cell>
          <cell r="BO75">
            <v>0.22378375296593486</v>
          </cell>
          <cell r="BP75">
            <v>0</v>
          </cell>
          <cell r="BQ75">
            <v>4.1664719703650877E-2</v>
          </cell>
          <cell r="BR75">
            <v>0.12000000000000011</v>
          </cell>
          <cell r="BT75" t="str">
            <v>Transporte Semestral</v>
          </cell>
          <cell r="BU75">
            <v>0.58759475874491052</v>
          </cell>
          <cell r="BV75">
            <v>0.27520701009797444</v>
          </cell>
          <cell r="BW75">
            <v>3.8958670805049785E-2</v>
          </cell>
          <cell r="BX75">
            <v>6.7132357786173644E-2</v>
          </cell>
          <cell r="BY75">
            <v>0.19342424707758649</v>
          </cell>
          <cell r="BZ75">
            <v>0.21990227954029809</v>
          </cell>
          <cell r="CA75">
            <v>0.22436302751237328</v>
          </cell>
          <cell r="CB75">
            <v>4.0975259716669619E-2</v>
          </cell>
          <cell r="CC75">
            <v>0.22378375296593486</v>
          </cell>
          <cell r="CD75">
            <v>0</v>
          </cell>
          <cell r="CE75">
            <v>4.1664719703650877E-2</v>
          </cell>
          <cell r="CF75">
            <v>0.12000000000000011</v>
          </cell>
        </row>
        <row r="76">
          <cell r="B76" t="str">
            <v>Transporte Anual</v>
          </cell>
          <cell r="C76">
            <v>0.28855885142940618</v>
          </cell>
          <cell r="D76">
            <v>0</v>
          </cell>
          <cell r="E76">
            <v>0.60783505508633184</v>
          </cell>
          <cell r="F76">
            <v>0.83065761993854637</v>
          </cell>
          <cell r="G76">
            <v>0.64722237310239761</v>
          </cell>
          <cell r="H76">
            <v>0.59694917533285363</v>
          </cell>
          <cell r="I76">
            <v>0.59007732219203923</v>
          </cell>
          <cell r="J76">
            <v>0.71020041153592461</v>
          </cell>
          <cell r="K76">
            <v>0.66639364875776075</v>
          </cell>
          <cell r="L76">
            <v>0.96099104043776984</v>
          </cell>
          <cell r="M76">
            <v>0.89207679491182845</v>
          </cell>
          <cell r="N76">
            <v>0.7</v>
          </cell>
          <cell r="P76" t="str">
            <v>Transporte Anual</v>
          </cell>
          <cell r="Q76">
            <v>0.28855885142940618</v>
          </cell>
          <cell r="R76">
            <v>0</v>
          </cell>
          <cell r="S76">
            <v>0.60783505508633184</v>
          </cell>
          <cell r="T76">
            <v>0.83065761993854637</v>
          </cell>
          <cell r="U76">
            <v>0.64722237310239761</v>
          </cell>
          <cell r="V76">
            <v>0.59694917533285363</v>
          </cell>
          <cell r="W76">
            <v>0.59007732219203923</v>
          </cell>
          <cell r="X76">
            <v>0.71020041153592461</v>
          </cell>
          <cell r="Y76">
            <v>0.66639364875776075</v>
          </cell>
          <cell r="Z76">
            <v>0.96099104043776984</v>
          </cell>
          <cell r="AA76">
            <v>0.89207679491182845</v>
          </cell>
          <cell r="AB76">
            <v>0.7</v>
          </cell>
          <cell r="AD76" t="str">
            <v>Transporte Anual</v>
          </cell>
          <cell r="AE76">
            <v>0.28855885142940618</v>
          </cell>
          <cell r="AF76">
            <v>0</v>
          </cell>
          <cell r="AG76">
            <v>0.60783505508633184</v>
          </cell>
          <cell r="AH76">
            <v>0.83065761993854637</v>
          </cell>
          <cell r="AI76">
            <v>0.64722237310239761</v>
          </cell>
          <cell r="AJ76">
            <v>0.59694917533285363</v>
          </cell>
          <cell r="AK76">
            <v>0.59007732219203923</v>
          </cell>
          <cell r="AL76">
            <v>0.71020041153592461</v>
          </cell>
          <cell r="AM76">
            <v>0.66639364875776075</v>
          </cell>
          <cell r="AN76">
            <v>0.96099104043776984</v>
          </cell>
          <cell r="AO76">
            <v>0.89207679491182845</v>
          </cell>
          <cell r="AP76">
            <v>0.7</v>
          </cell>
          <cell r="AR76" t="str">
            <v>Transporte Anual</v>
          </cell>
          <cell r="AS76">
            <v>0.28855885142940618</v>
          </cell>
          <cell r="AT76">
            <v>0</v>
          </cell>
          <cell r="AU76">
            <v>0.60783505508633184</v>
          </cell>
          <cell r="AV76">
            <v>0.83065761993854637</v>
          </cell>
          <cell r="AW76">
            <v>0.64722237310239761</v>
          </cell>
          <cell r="AX76">
            <v>0.59694917533285363</v>
          </cell>
          <cell r="AY76">
            <v>0.59007732219203923</v>
          </cell>
          <cell r="AZ76">
            <v>0.71020041153592461</v>
          </cell>
          <cell r="BA76">
            <v>0.66639364875776075</v>
          </cell>
          <cell r="BB76">
            <v>0.96099104043776984</v>
          </cell>
          <cell r="BC76">
            <v>0.89207679491182845</v>
          </cell>
          <cell r="BD76">
            <v>0.7</v>
          </cell>
          <cell r="BF76" t="str">
            <v>Transporte Anual</v>
          </cell>
          <cell r="BG76">
            <v>0.28855885142940618</v>
          </cell>
          <cell r="BH76">
            <v>0</v>
          </cell>
          <cell r="BI76">
            <v>0.60783505508633184</v>
          </cell>
          <cell r="BJ76">
            <v>0.83065761993854637</v>
          </cell>
          <cell r="BK76">
            <v>0.64722237310239761</v>
          </cell>
          <cell r="BL76">
            <v>0.59694917533285363</v>
          </cell>
          <cell r="BM76">
            <v>0.59007732219203923</v>
          </cell>
          <cell r="BN76">
            <v>0.71020041153592461</v>
          </cell>
          <cell r="BO76">
            <v>0.66639364875776075</v>
          </cell>
          <cell r="BP76">
            <v>0.96099104043776984</v>
          </cell>
          <cell r="BQ76">
            <v>0.89207679491182845</v>
          </cell>
          <cell r="BR76">
            <v>0.7</v>
          </cell>
          <cell r="BT76" t="str">
            <v>Transporte Anual</v>
          </cell>
          <cell r="BU76">
            <v>0.28855885142940618</v>
          </cell>
          <cell r="BV76">
            <v>0</v>
          </cell>
          <cell r="BW76">
            <v>0.60783505508633184</v>
          </cell>
          <cell r="BX76">
            <v>0.83065761993854637</v>
          </cell>
          <cell r="BY76">
            <v>0.64722237310239761</v>
          </cell>
          <cell r="BZ76">
            <v>0.59694917533285363</v>
          </cell>
          <cell r="CA76">
            <v>0.59007732219203923</v>
          </cell>
          <cell r="CB76">
            <v>0.71020041153592461</v>
          </cell>
          <cell r="CC76">
            <v>0.66639364875776075</v>
          </cell>
          <cell r="CD76">
            <v>0.96099104043776984</v>
          </cell>
          <cell r="CE76">
            <v>0.89207679491182845</v>
          </cell>
          <cell r="CF76">
            <v>0.7</v>
          </cell>
        </row>
        <row r="77">
          <cell r="B77" t="str">
            <v>BBB Mensual</v>
          </cell>
          <cell r="C77">
            <v>0</v>
          </cell>
          <cell r="D77">
            <v>8.9741020141449962E-4</v>
          </cell>
          <cell r="E77">
            <v>0</v>
          </cell>
          <cell r="F77">
            <v>2.1012223308154474E-2</v>
          </cell>
          <cell r="G77">
            <v>1.934133722748892E-2</v>
          </cell>
          <cell r="H77">
            <v>9.0781013278132885E-3</v>
          </cell>
          <cell r="I77">
            <v>0.32877279874994614</v>
          </cell>
          <cell r="J77">
            <v>0.16529885974521585</v>
          </cell>
          <cell r="K77">
            <v>0.18953199589031589</v>
          </cell>
          <cell r="L77">
            <v>7.8780643662404601E-2</v>
          </cell>
          <cell r="M77">
            <v>4.8373995544615689E-2</v>
          </cell>
          <cell r="N77">
            <v>3.1227791639680758E-2</v>
          </cell>
          <cell r="P77" t="str">
            <v>BBB Mensual</v>
          </cell>
          <cell r="Q77">
            <v>0</v>
          </cell>
          <cell r="R77">
            <v>8.9741020141449962E-4</v>
          </cell>
          <cell r="S77">
            <v>0</v>
          </cell>
          <cell r="T77">
            <v>2.1012223308154474E-2</v>
          </cell>
          <cell r="U77">
            <v>1.934133722748892E-2</v>
          </cell>
          <cell r="V77">
            <v>9.0781013278132885E-3</v>
          </cell>
          <cell r="W77">
            <v>0.32877279874994614</v>
          </cell>
          <cell r="X77">
            <v>0.16529885974521585</v>
          </cell>
          <cell r="Y77">
            <v>0.18953199589031589</v>
          </cell>
          <cell r="Z77">
            <v>7.8780643662404601E-2</v>
          </cell>
          <cell r="AA77">
            <v>4.8373995544615689E-2</v>
          </cell>
          <cell r="AB77">
            <v>3.1227791639680758E-2</v>
          </cell>
          <cell r="AD77" t="str">
            <v>BBB Mensual</v>
          </cell>
          <cell r="AE77">
            <v>0</v>
          </cell>
          <cell r="AF77">
            <v>8.9741020141449962E-4</v>
          </cell>
          <cell r="AG77">
            <v>0</v>
          </cell>
          <cell r="AH77">
            <v>2.1012223308154474E-2</v>
          </cell>
          <cell r="AI77">
            <v>1.934133722748892E-2</v>
          </cell>
          <cell r="AJ77">
            <v>9.0781013278132885E-3</v>
          </cell>
          <cell r="AK77">
            <v>0.32877279874994614</v>
          </cell>
          <cell r="AL77">
            <v>0.16529885974521585</v>
          </cell>
          <cell r="AM77">
            <v>0.18953199589031589</v>
          </cell>
          <cell r="AN77">
            <v>7.8780643662404601E-2</v>
          </cell>
          <cell r="AO77">
            <v>4.8373995544615689E-2</v>
          </cell>
          <cell r="AP77">
            <v>3.1227791639680758E-2</v>
          </cell>
          <cell r="AR77" t="str">
            <v>BBB Mensual</v>
          </cell>
          <cell r="AS77">
            <v>0</v>
          </cell>
          <cell r="AT77">
            <v>8.9741020141449962E-4</v>
          </cell>
          <cell r="AU77">
            <v>0</v>
          </cell>
          <cell r="AV77">
            <v>2.1012223308154474E-2</v>
          </cell>
          <cell r="AW77">
            <v>1.934133722748892E-2</v>
          </cell>
          <cell r="AX77">
            <v>9.0781013278132885E-3</v>
          </cell>
          <cell r="AY77">
            <v>0.32877279874994614</v>
          </cell>
          <cell r="AZ77">
            <v>0.16529885974521585</v>
          </cell>
          <cell r="BA77">
            <v>0.18953199589031589</v>
          </cell>
          <cell r="BB77">
            <v>7.8780643662404601E-2</v>
          </cell>
          <cell r="BC77">
            <v>4.8373995544615689E-2</v>
          </cell>
          <cell r="BD77">
            <v>3.1227791639680758E-2</v>
          </cell>
          <cell r="BF77" t="str">
            <v>BBB Mensual</v>
          </cell>
          <cell r="BG77">
            <v>0</v>
          </cell>
          <cell r="BH77">
            <v>8.9741020141449962E-4</v>
          </cell>
          <cell r="BI77">
            <v>0</v>
          </cell>
          <cell r="BJ77">
            <v>2.1012223308154474E-2</v>
          </cell>
          <cell r="BK77">
            <v>1.934133722748892E-2</v>
          </cell>
          <cell r="BL77">
            <v>9.0781013278132885E-3</v>
          </cell>
          <cell r="BM77">
            <v>0.32877279874994614</v>
          </cell>
          <cell r="BN77">
            <v>0.16529885974521585</v>
          </cell>
          <cell r="BO77">
            <v>0.18953199589031589</v>
          </cell>
          <cell r="BP77">
            <v>7.8780643662404601E-2</v>
          </cell>
          <cell r="BQ77">
            <v>4.8373995544615689E-2</v>
          </cell>
          <cell r="BR77">
            <v>3.1227791639680758E-2</v>
          </cell>
          <cell r="BT77" t="str">
            <v>BBB Mensual</v>
          </cell>
          <cell r="BU77">
            <v>0</v>
          </cell>
          <cell r="BV77">
            <v>8.9741020141449962E-4</v>
          </cell>
          <cell r="BW77">
            <v>0</v>
          </cell>
          <cell r="BX77">
            <v>2.1012223308154474E-2</v>
          </cell>
          <cell r="BY77">
            <v>1.934133722748892E-2</v>
          </cell>
          <cell r="BZ77">
            <v>9.0781013278132885E-3</v>
          </cell>
          <cell r="CA77">
            <v>0.32877279874994614</v>
          </cell>
          <cell r="CB77">
            <v>0.16529885974521585</v>
          </cell>
          <cell r="CC77">
            <v>0.18953199589031589</v>
          </cell>
          <cell r="CD77">
            <v>7.8780643662404601E-2</v>
          </cell>
          <cell r="CE77">
            <v>4.8373995544615689E-2</v>
          </cell>
          <cell r="CF77">
            <v>3.1227791639680758E-2</v>
          </cell>
        </row>
        <row r="78">
          <cell r="B78" t="str">
            <v>BBB Trimestral</v>
          </cell>
          <cell r="C78">
            <v>1</v>
          </cell>
          <cell r="D78">
            <v>0</v>
          </cell>
          <cell r="E78">
            <v>0</v>
          </cell>
          <cell r="F78">
            <v>1.0551602862297725E-2</v>
          </cell>
          <cell r="G78">
            <v>0</v>
          </cell>
          <cell r="H78">
            <v>0</v>
          </cell>
          <cell r="I78">
            <v>0</v>
          </cell>
          <cell r="J78">
            <v>4.1079552211904249E-2</v>
          </cell>
          <cell r="K78">
            <v>0</v>
          </cell>
          <cell r="L78">
            <v>0</v>
          </cell>
          <cell r="M78">
            <v>7.6773767729361564E-2</v>
          </cell>
          <cell r="N78">
            <v>0</v>
          </cell>
          <cell r="P78" t="str">
            <v>BBB Trimestral</v>
          </cell>
          <cell r="Q78">
            <v>1</v>
          </cell>
          <cell r="R78">
            <v>0</v>
          </cell>
          <cell r="S78">
            <v>0</v>
          </cell>
          <cell r="T78">
            <v>1.0551602862297725E-2</v>
          </cell>
          <cell r="U78">
            <v>0</v>
          </cell>
          <cell r="V78">
            <v>0</v>
          </cell>
          <cell r="W78">
            <v>0</v>
          </cell>
          <cell r="X78">
            <v>4.1079552211904249E-2</v>
          </cell>
          <cell r="Y78">
            <v>0</v>
          </cell>
          <cell r="Z78">
            <v>0</v>
          </cell>
          <cell r="AA78">
            <v>7.6773767729361564E-2</v>
          </cell>
          <cell r="AB78">
            <v>0</v>
          </cell>
          <cell r="AD78" t="str">
            <v>BBB Trimestral</v>
          </cell>
          <cell r="AE78">
            <v>1</v>
          </cell>
          <cell r="AF78">
            <v>0</v>
          </cell>
          <cell r="AG78">
            <v>0</v>
          </cell>
          <cell r="AH78">
            <v>1.0551602862297725E-2</v>
          </cell>
          <cell r="AI78">
            <v>0</v>
          </cell>
          <cell r="AJ78">
            <v>0</v>
          </cell>
          <cell r="AK78">
            <v>0</v>
          </cell>
          <cell r="AL78">
            <v>4.1079552211904249E-2</v>
          </cell>
          <cell r="AM78">
            <v>0</v>
          </cell>
          <cell r="AN78">
            <v>0</v>
          </cell>
          <cell r="AO78">
            <v>7.6773767729361564E-2</v>
          </cell>
          <cell r="AP78">
            <v>0</v>
          </cell>
          <cell r="AR78" t="str">
            <v>BBB Trimestral</v>
          </cell>
          <cell r="AS78">
            <v>1</v>
          </cell>
          <cell r="AT78">
            <v>0</v>
          </cell>
          <cell r="AU78">
            <v>0</v>
          </cell>
          <cell r="AV78">
            <v>1.0551602862297725E-2</v>
          </cell>
          <cell r="AW78">
            <v>0</v>
          </cell>
          <cell r="AX78">
            <v>0</v>
          </cell>
          <cell r="AY78">
            <v>0</v>
          </cell>
          <cell r="AZ78">
            <v>4.1079552211904249E-2</v>
          </cell>
          <cell r="BA78">
            <v>0</v>
          </cell>
          <cell r="BB78">
            <v>0</v>
          </cell>
          <cell r="BC78">
            <v>7.6773767729361564E-2</v>
          </cell>
          <cell r="BD78">
            <v>0</v>
          </cell>
          <cell r="BF78" t="str">
            <v>BBB Trimestral</v>
          </cell>
          <cell r="BG78">
            <v>1</v>
          </cell>
          <cell r="BH78">
            <v>0</v>
          </cell>
          <cell r="BI78">
            <v>0</v>
          </cell>
          <cell r="BJ78">
            <v>1.0551602862297725E-2</v>
          </cell>
          <cell r="BK78">
            <v>0</v>
          </cell>
          <cell r="BL78">
            <v>0</v>
          </cell>
          <cell r="BM78">
            <v>0</v>
          </cell>
          <cell r="BN78">
            <v>4.1079552211904249E-2</v>
          </cell>
          <cell r="BO78">
            <v>0</v>
          </cell>
          <cell r="BP78">
            <v>0</v>
          </cell>
          <cell r="BQ78">
            <v>7.6773767729361564E-2</v>
          </cell>
          <cell r="BR78">
            <v>0</v>
          </cell>
          <cell r="BT78" t="str">
            <v>BBB Trimestral</v>
          </cell>
          <cell r="BU78">
            <v>1</v>
          </cell>
          <cell r="BV78">
            <v>0</v>
          </cell>
          <cell r="BW78">
            <v>0</v>
          </cell>
          <cell r="BX78">
            <v>1.0551602862297725E-2</v>
          </cell>
          <cell r="BY78">
            <v>0</v>
          </cell>
          <cell r="BZ78">
            <v>0</v>
          </cell>
          <cell r="CA78">
            <v>0</v>
          </cell>
          <cell r="CB78">
            <v>4.1079552211904249E-2</v>
          </cell>
          <cell r="CC78">
            <v>0</v>
          </cell>
          <cell r="CD78">
            <v>0</v>
          </cell>
          <cell r="CE78">
            <v>7.6773767729361564E-2</v>
          </cell>
          <cell r="CF78">
            <v>0</v>
          </cell>
        </row>
        <row r="79">
          <cell r="B79" t="str">
            <v>BBB Semestral</v>
          </cell>
          <cell r="C79">
            <v>0</v>
          </cell>
          <cell r="D79">
            <v>0</v>
          </cell>
          <cell r="E79">
            <v>1</v>
          </cell>
          <cell r="F79">
            <v>0</v>
          </cell>
          <cell r="G79">
            <v>0</v>
          </cell>
          <cell r="H79">
            <v>0</v>
          </cell>
          <cell r="I79">
            <v>0</v>
          </cell>
          <cell r="J79">
            <v>0</v>
          </cell>
          <cell r="K79">
            <v>0</v>
          </cell>
          <cell r="L79">
            <v>0</v>
          </cell>
          <cell r="M79">
            <v>0</v>
          </cell>
          <cell r="N79">
            <v>1.3696579810468014E-2</v>
          </cell>
          <cell r="P79" t="str">
            <v>BBB Semestral</v>
          </cell>
          <cell r="Q79">
            <v>0</v>
          </cell>
          <cell r="R79">
            <v>0</v>
          </cell>
          <cell r="S79">
            <v>1</v>
          </cell>
          <cell r="T79">
            <v>0</v>
          </cell>
          <cell r="U79">
            <v>0</v>
          </cell>
          <cell r="V79">
            <v>0</v>
          </cell>
          <cell r="W79">
            <v>0</v>
          </cell>
          <cell r="X79">
            <v>0</v>
          </cell>
          <cell r="Y79">
            <v>0</v>
          </cell>
          <cell r="Z79">
            <v>0</v>
          </cell>
          <cell r="AA79">
            <v>0</v>
          </cell>
          <cell r="AB79">
            <v>1.3696579810468014E-2</v>
          </cell>
          <cell r="AD79" t="str">
            <v>BBB Semestral</v>
          </cell>
          <cell r="AE79">
            <v>0</v>
          </cell>
          <cell r="AF79">
            <v>0</v>
          </cell>
          <cell r="AG79">
            <v>1</v>
          </cell>
          <cell r="AH79">
            <v>0</v>
          </cell>
          <cell r="AI79">
            <v>0</v>
          </cell>
          <cell r="AJ79">
            <v>0</v>
          </cell>
          <cell r="AK79">
            <v>0</v>
          </cell>
          <cell r="AL79">
            <v>0</v>
          </cell>
          <cell r="AM79">
            <v>0</v>
          </cell>
          <cell r="AN79">
            <v>0</v>
          </cell>
          <cell r="AO79">
            <v>0</v>
          </cell>
          <cell r="AP79">
            <v>1.3696579810468014E-2</v>
          </cell>
          <cell r="AR79" t="str">
            <v>BBB Semestral</v>
          </cell>
          <cell r="AS79">
            <v>0</v>
          </cell>
          <cell r="AT79">
            <v>0</v>
          </cell>
          <cell r="AU79">
            <v>1</v>
          </cell>
          <cell r="AV79">
            <v>0</v>
          </cell>
          <cell r="AW79">
            <v>0</v>
          </cell>
          <cell r="AX79">
            <v>0</v>
          </cell>
          <cell r="AY79">
            <v>0</v>
          </cell>
          <cell r="AZ79">
            <v>0</v>
          </cell>
          <cell r="BA79">
            <v>0</v>
          </cell>
          <cell r="BB79">
            <v>0</v>
          </cell>
          <cell r="BC79">
            <v>0</v>
          </cell>
          <cell r="BD79">
            <v>1.3696579810468014E-2</v>
          </cell>
          <cell r="BF79" t="str">
            <v>BBB Semestral</v>
          </cell>
          <cell r="BG79">
            <v>0</v>
          </cell>
          <cell r="BH79">
            <v>0</v>
          </cell>
          <cell r="BI79">
            <v>1</v>
          </cell>
          <cell r="BJ79">
            <v>0</v>
          </cell>
          <cell r="BK79">
            <v>0</v>
          </cell>
          <cell r="BL79">
            <v>0</v>
          </cell>
          <cell r="BM79">
            <v>0</v>
          </cell>
          <cell r="BN79">
            <v>0</v>
          </cell>
          <cell r="BO79">
            <v>0</v>
          </cell>
          <cell r="BP79">
            <v>0</v>
          </cell>
          <cell r="BQ79">
            <v>0</v>
          </cell>
          <cell r="BR79">
            <v>1.3696579810468014E-2</v>
          </cell>
          <cell r="BT79" t="str">
            <v>BBB Semestral</v>
          </cell>
          <cell r="BU79">
            <v>0</v>
          </cell>
          <cell r="BV79">
            <v>0</v>
          </cell>
          <cell r="BW79">
            <v>1</v>
          </cell>
          <cell r="BX79">
            <v>0</v>
          </cell>
          <cell r="BY79">
            <v>0</v>
          </cell>
          <cell r="BZ79">
            <v>0</v>
          </cell>
          <cell r="CA79">
            <v>0</v>
          </cell>
          <cell r="CB79">
            <v>0</v>
          </cell>
          <cell r="CC79">
            <v>0</v>
          </cell>
          <cell r="CD79">
            <v>0</v>
          </cell>
          <cell r="CE79">
            <v>0</v>
          </cell>
          <cell r="CF79">
            <v>1.3696579810468014E-2</v>
          </cell>
        </row>
        <row r="80">
          <cell r="B80" t="str">
            <v>BBB Anual</v>
          </cell>
          <cell r="C80">
            <v>0</v>
          </cell>
          <cell r="D80">
            <v>0.99910258979858546</v>
          </cell>
          <cell r="E80">
            <v>0</v>
          </cell>
          <cell r="F80">
            <v>0.96843617382954783</v>
          </cell>
          <cell r="G80">
            <v>0.98065866277251112</v>
          </cell>
          <cell r="H80">
            <v>0.99092189867218672</v>
          </cell>
          <cell r="I80">
            <v>0.67122720125005386</v>
          </cell>
          <cell r="J80">
            <v>0.79362158804287986</v>
          </cell>
          <cell r="K80">
            <v>0.81046800410968411</v>
          </cell>
          <cell r="L80">
            <v>0.92121935633759544</v>
          </cell>
          <cell r="M80">
            <v>0.87485223672602275</v>
          </cell>
          <cell r="N80">
            <v>0.95507562854985117</v>
          </cell>
          <cell r="P80" t="str">
            <v>BBB Anual</v>
          </cell>
          <cell r="Q80">
            <v>0</v>
          </cell>
          <cell r="R80">
            <v>0.99910258979858546</v>
          </cell>
          <cell r="S80">
            <v>0</v>
          </cell>
          <cell r="T80">
            <v>0.96843617382954783</v>
          </cell>
          <cell r="U80">
            <v>0.98065866277251112</v>
          </cell>
          <cell r="V80">
            <v>0.99092189867218672</v>
          </cell>
          <cell r="W80">
            <v>0.67122720125005386</v>
          </cell>
          <cell r="X80">
            <v>0.79362158804287986</v>
          </cell>
          <cell r="Y80">
            <v>0.81046800410968411</v>
          </cell>
          <cell r="Z80">
            <v>0.92121935633759544</v>
          </cell>
          <cell r="AA80">
            <v>0.87485223672602275</v>
          </cell>
          <cell r="AB80">
            <v>0.95507562854985117</v>
          </cell>
          <cell r="AD80" t="str">
            <v>BBB Anual</v>
          </cell>
          <cell r="AE80">
            <v>0</v>
          </cell>
          <cell r="AF80">
            <v>0.99910258979858546</v>
          </cell>
          <cell r="AG80">
            <v>0</v>
          </cell>
          <cell r="AH80">
            <v>0.96843617382954783</v>
          </cell>
          <cell r="AI80">
            <v>0.98065866277251112</v>
          </cell>
          <cell r="AJ80">
            <v>0.99092189867218672</v>
          </cell>
          <cell r="AK80">
            <v>0.67122720125005386</v>
          </cell>
          <cell r="AL80">
            <v>0.79362158804287986</v>
          </cell>
          <cell r="AM80">
            <v>0.81046800410968411</v>
          </cell>
          <cell r="AN80">
            <v>0.92121935633759544</v>
          </cell>
          <cell r="AO80">
            <v>0.87485223672602275</v>
          </cell>
          <cell r="AP80">
            <v>0.95507562854985117</v>
          </cell>
          <cell r="AR80" t="str">
            <v>BBB Anual</v>
          </cell>
          <cell r="AS80">
            <v>0</v>
          </cell>
          <cell r="AT80">
            <v>0.99910258979858546</v>
          </cell>
          <cell r="AU80">
            <v>0</v>
          </cell>
          <cell r="AV80">
            <v>0.96843617382954783</v>
          </cell>
          <cell r="AW80">
            <v>0.98065866277251112</v>
          </cell>
          <cell r="AX80">
            <v>0.99092189867218672</v>
          </cell>
          <cell r="AY80">
            <v>0.67122720125005386</v>
          </cell>
          <cell r="AZ80">
            <v>0.79362158804287986</v>
          </cell>
          <cell r="BA80">
            <v>0.81046800410968411</v>
          </cell>
          <cell r="BB80">
            <v>0.92121935633759544</v>
          </cell>
          <cell r="BC80">
            <v>0.87485223672602275</v>
          </cell>
          <cell r="BD80">
            <v>0.95507562854985117</v>
          </cell>
          <cell r="BF80" t="str">
            <v>BBB Anual</v>
          </cell>
          <cell r="BG80">
            <v>0</v>
          </cell>
          <cell r="BH80">
            <v>0.99910258979858546</v>
          </cell>
          <cell r="BI80">
            <v>0</v>
          </cell>
          <cell r="BJ80">
            <v>0.96843617382954783</v>
          </cell>
          <cell r="BK80">
            <v>0.98065866277251112</v>
          </cell>
          <cell r="BL80">
            <v>0.99092189867218672</v>
          </cell>
          <cell r="BM80">
            <v>0.67122720125005386</v>
          </cell>
          <cell r="BN80">
            <v>0.79362158804287986</v>
          </cell>
          <cell r="BO80">
            <v>0.81046800410968411</v>
          </cell>
          <cell r="BP80">
            <v>0.92121935633759544</v>
          </cell>
          <cell r="BQ80">
            <v>0.87485223672602275</v>
          </cell>
          <cell r="BR80">
            <v>0.95507562854985117</v>
          </cell>
          <cell r="BT80" t="str">
            <v>BBB Anual</v>
          </cell>
          <cell r="BU80">
            <v>0</v>
          </cell>
          <cell r="BV80">
            <v>0.99910258979858546</v>
          </cell>
          <cell r="BW80">
            <v>0</v>
          </cell>
          <cell r="BX80">
            <v>0.96843617382954783</v>
          </cell>
          <cell r="BY80">
            <v>0.98065866277251112</v>
          </cell>
          <cell r="BZ80">
            <v>0.99092189867218672</v>
          </cell>
          <cell r="CA80">
            <v>0.67122720125005386</v>
          </cell>
          <cell r="CB80">
            <v>0.79362158804287986</v>
          </cell>
          <cell r="CC80">
            <v>0.81046800410968411</v>
          </cell>
          <cell r="CD80">
            <v>0.92121935633759544</v>
          </cell>
          <cell r="CE80">
            <v>0.87485223672602275</v>
          </cell>
          <cell r="CF80">
            <v>0.95507562854985117</v>
          </cell>
        </row>
        <row r="81">
          <cell r="B81" t="str">
            <v>Manejo Mensual</v>
          </cell>
          <cell r="C81">
            <v>0</v>
          </cell>
          <cell r="D81">
            <v>0.22734299843976991</v>
          </cell>
          <cell r="E81">
            <v>1.0808942823053753E-3</v>
          </cell>
          <cell r="F81">
            <v>2.6015166244317128E-3</v>
          </cell>
          <cell r="G81">
            <v>4.9486108058494384E-3</v>
          </cell>
          <cell r="H81">
            <v>1.6376688005111235E-2</v>
          </cell>
          <cell r="I81">
            <v>4.8109691889844922E-4</v>
          </cell>
          <cell r="J81">
            <v>1.3348785568649291E-2</v>
          </cell>
          <cell r="K81">
            <v>0</v>
          </cell>
          <cell r="L81">
            <v>8.4502559467103423E-3</v>
          </cell>
          <cell r="M81">
            <v>8.7742792857526319E-4</v>
          </cell>
          <cell r="N81">
            <v>5.3195869172378571E-3</v>
          </cell>
          <cell r="P81" t="str">
            <v>Manejo Mensual</v>
          </cell>
          <cell r="Q81">
            <v>0</v>
          </cell>
          <cell r="R81">
            <v>0.22734299843976991</v>
          </cell>
          <cell r="S81">
            <v>1.0808942823053753E-3</v>
          </cell>
          <cell r="T81">
            <v>2.6015166244317128E-3</v>
          </cell>
          <cell r="U81">
            <v>4.9486108058494384E-3</v>
          </cell>
          <cell r="V81">
            <v>1.6376688005111235E-2</v>
          </cell>
          <cell r="W81">
            <v>4.8109691889844922E-4</v>
          </cell>
          <cell r="X81">
            <v>1.3348785568649291E-2</v>
          </cell>
          <cell r="Y81">
            <v>0</v>
          </cell>
          <cell r="Z81">
            <v>8.4502559467103423E-3</v>
          </cell>
          <cell r="AA81">
            <v>8.7742792857526319E-4</v>
          </cell>
          <cell r="AB81">
            <v>5.3195869172378571E-3</v>
          </cell>
          <cell r="AD81" t="str">
            <v>Manejo Mensual</v>
          </cell>
          <cell r="AE81">
            <v>0</v>
          </cell>
          <cell r="AF81">
            <v>0.22734299843976991</v>
          </cell>
          <cell r="AG81">
            <v>1.0808942823053753E-3</v>
          </cell>
          <cell r="AH81">
            <v>2.6015166244317128E-3</v>
          </cell>
          <cell r="AI81">
            <v>4.9486108058494384E-3</v>
          </cell>
          <cell r="AJ81">
            <v>1.6376688005111235E-2</v>
          </cell>
          <cell r="AK81">
            <v>4.8109691889844922E-4</v>
          </cell>
          <cell r="AL81">
            <v>1.3348785568649291E-2</v>
          </cell>
          <cell r="AM81">
            <v>0</v>
          </cell>
          <cell r="AN81">
            <v>8.4502559467103423E-3</v>
          </cell>
          <cell r="AO81">
            <v>8.7742792857526319E-4</v>
          </cell>
          <cell r="AP81">
            <v>5.3195869172378571E-3</v>
          </cell>
          <cell r="AR81" t="str">
            <v>Manejo Mensual</v>
          </cell>
          <cell r="AS81">
            <v>0</v>
          </cell>
          <cell r="AT81">
            <v>0.22734299843976991</v>
          </cell>
          <cell r="AU81">
            <v>1.0808942823053753E-3</v>
          </cell>
          <cell r="AV81">
            <v>2.6015166244317128E-3</v>
          </cell>
          <cell r="AW81">
            <v>4.9486108058494384E-3</v>
          </cell>
          <cell r="AX81">
            <v>1.6376688005111235E-2</v>
          </cell>
          <cell r="AY81">
            <v>4.8109691889844922E-4</v>
          </cell>
          <cell r="AZ81">
            <v>1.3348785568649291E-2</v>
          </cell>
          <cell r="BA81">
            <v>0</v>
          </cell>
          <cell r="BB81">
            <v>8.4502559467103423E-3</v>
          </cell>
          <cell r="BC81">
            <v>8.7742792857526319E-4</v>
          </cell>
          <cell r="BD81">
            <v>5.3195869172378571E-3</v>
          </cell>
          <cell r="BF81" t="str">
            <v>Manejo Mensual</v>
          </cell>
          <cell r="BG81">
            <v>0</v>
          </cell>
          <cell r="BH81">
            <v>0.22734299843976991</v>
          </cell>
          <cell r="BI81">
            <v>1.0808942823053753E-3</v>
          </cell>
          <cell r="BJ81">
            <v>2.6015166244317128E-3</v>
          </cell>
          <cell r="BK81">
            <v>4.9486108058494384E-3</v>
          </cell>
          <cell r="BL81">
            <v>1.6376688005111235E-2</v>
          </cell>
          <cell r="BM81">
            <v>4.8109691889844922E-4</v>
          </cell>
          <cell r="BN81">
            <v>1.3348785568649291E-2</v>
          </cell>
          <cell r="BO81">
            <v>0</v>
          </cell>
          <cell r="BP81">
            <v>8.4502559467103423E-3</v>
          </cell>
          <cell r="BQ81">
            <v>8.7742792857526319E-4</v>
          </cell>
          <cell r="BR81">
            <v>5.3195869172378571E-3</v>
          </cell>
          <cell r="BT81" t="str">
            <v>Manejo Mensual</v>
          </cell>
          <cell r="BU81">
            <v>0</v>
          </cell>
          <cell r="BV81">
            <v>0.22734299843976991</v>
          </cell>
          <cell r="BW81">
            <v>1.0808942823053753E-3</v>
          </cell>
          <cell r="BX81">
            <v>2.6015166244317128E-3</v>
          </cell>
          <cell r="BY81">
            <v>4.9486108058494384E-3</v>
          </cell>
          <cell r="BZ81">
            <v>1.6376688005111235E-2</v>
          </cell>
          <cell r="CA81">
            <v>4.8109691889844922E-4</v>
          </cell>
          <cell r="CB81">
            <v>1.3348785568649291E-2</v>
          </cell>
          <cell r="CC81">
            <v>0</v>
          </cell>
          <cell r="CD81">
            <v>8.4502559467103423E-3</v>
          </cell>
          <cell r="CE81">
            <v>8.7742792857526319E-4</v>
          </cell>
          <cell r="CF81">
            <v>5.3195869172378571E-3</v>
          </cell>
        </row>
        <row r="82">
          <cell r="B82" t="str">
            <v>Manejo Trimestral</v>
          </cell>
          <cell r="C82">
            <v>1.5507261624497681E-3</v>
          </cell>
          <cell r="D82">
            <v>0</v>
          </cell>
          <cell r="E82">
            <v>0</v>
          </cell>
          <cell r="F82">
            <v>0.10157872314894192</v>
          </cell>
          <cell r="G82">
            <v>1.8025378266826719E-2</v>
          </cell>
          <cell r="H82">
            <v>2.3797482346780762E-2</v>
          </cell>
          <cell r="I82">
            <v>9.4693934192993344E-3</v>
          </cell>
          <cell r="J82">
            <v>1.3092470869853306E-2</v>
          </cell>
          <cell r="K82">
            <v>1.30310779116785E-2</v>
          </cell>
          <cell r="L82">
            <v>9.2148040479800505E-3</v>
          </cell>
          <cell r="M82">
            <v>0.37739676570538699</v>
          </cell>
          <cell r="N82">
            <v>6.9550740064296904E-3</v>
          </cell>
          <cell r="P82" t="str">
            <v>Manejo Trimestral</v>
          </cell>
          <cell r="Q82">
            <v>1.5507261624497681E-3</v>
          </cell>
          <cell r="R82">
            <v>0</v>
          </cell>
          <cell r="S82">
            <v>0</v>
          </cell>
          <cell r="T82">
            <v>0.10157872314894192</v>
          </cell>
          <cell r="U82">
            <v>1.8025378266826719E-2</v>
          </cell>
          <cell r="V82">
            <v>2.3797482346780762E-2</v>
          </cell>
          <cell r="W82">
            <v>9.4693934192993344E-3</v>
          </cell>
          <cell r="X82">
            <v>1.3092470869853306E-2</v>
          </cell>
          <cell r="Y82">
            <v>1.30310779116785E-2</v>
          </cell>
          <cell r="Z82">
            <v>9.2148040479800505E-3</v>
          </cell>
          <cell r="AA82">
            <v>0.37739676570538699</v>
          </cell>
          <cell r="AB82">
            <v>6.9550740064296904E-3</v>
          </cell>
          <cell r="AD82" t="str">
            <v>Manejo Trimestral</v>
          </cell>
          <cell r="AE82">
            <v>1.5507261624497681E-3</v>
          </cell>
          <cell r="AF82">
            <v>0</v>
          </cell>
          <cell r="AG82">
            <v>0</v>
          </cell>
          <cell r="AH82">
            <v>0.10157872314894192</v>
          </cell>
          <cell r="AI82">
            <v>1.8025378266826719E-2</v>
          </cell>
          <cell r="AJ82">
            <v>2.3797482346780762E-2</v>
          </cell>
          <cell r="AK82">
            <v>9.4693934192993344E-3</v>
          </cell>
          <cell r="AL82">
            <v>1.3092470869853306E-2</v>
          </cell>
          <cell r="AM82">
            <v>1.30310779116785E-2</v>
          </cell>
          <cell r="AN82">
            <v>9.2148040479800505E-3</v>
          </cell>
          <cell r="AO82">
            <v>0.37739676570538699</v>
          </cell>
          <cell r="AP82">
            <v>6.9550740064296904E-3</v>
          </cell>
          <cell r="AR82" t="str">
            <v>Manejo Trimestral</v>
          </cell>
          <cell r="AS82">
            <v>1.5507261624497681E-3</v>
          </cell>
          <cell r="AT82">
            <v>0</v>
          </cell>
          <cell r="AU82">
            <v>0</v>
          </cell>
          <cell r="AV82">
            <v>0.10157872314894192</v>
          </cell>
          <cell r="AW82">
            <v>1.8025378266826719E-2</v>
          </cell>
          <cell r="AX82">
            <v>2.3797482346780762E-2</v>
          </cell>
          <cell r="AY82">
            <v>9.4693934192993344E-3</v>
          </cell>
          <cell r="AZ82">
            <v>1.3092470869853306E-2</v>
          </cell>
          <cell r="BA82">
            <v>1.30310779116785E-2</v>
          </cell>
          <cell r="BB82">
            <v>9.2148040479800505E-3</v>
          </cell>
          <cell r="BC82">
            <v>0.37739676570538699</v>
          </cell>
          <cell r="BD82">
            <v>6.9550740064296904E-3</v>
          </cell>
          <cell r="BF82" t="str">
            <v>Manejo Trimestral</v>
          </cell>
          <cell r="BG82">
            <v>1.5507261624497681E-3</v>
          </cell>
          <cell r="BH82">
            <v>0</v>
          </cell>
          <cell r="BI82">
            <v>0</v>
          </cell>
          <cell r="BJ82">
            <v>0.10157872314894192</v>
          </cell>
          <cell r="BK82">
            <v>1.8025378266826719E-2</v>
          </cell>
          <cell r="BL82">
            <v>2.3797482346780762E-2</v>
          </cell>
          <cell r="BM82">
            <v>9.4693934192993344E-3</v>
          </cell>
          <cell r="BN82">
            <v>1.3092470869853306E-2</v>
          </cell>
          <cell r="BO82">
            <v>1.30310779116785E-2</v>
          </cell>
          <cell r="BP82">
            <v>9.2148040479800505E-3</v>
          </cell>
          <cell r="BQ82">
            <v>0.37739676570538699</v>
          </cell>
          <cell r="BR82">
            <v>6.9550740064296904E-3</v>
          </cell>
          <cell r="BT82" t="str">
            <v>Manejo Trimestral</v>
          </cell>
          <cell r="BU82">
            <v>1.5507261624497681E-3</v>
          </cell>
          <cell r="BV82">
            <v>0</v>
          </cell>
          <cell r="BW82">
            <v>0</v>
          </cell>
          <cell r="BX82">
            <v>0.10157872314894192</v>
          </cell>
          <cell r="BY82">
            <v>1.8025378266826719E-2</v>
          </cell>
          <cell r="BZ82">
            <v>2.3797482346780762E-2</v>
          </cell>
          <cell r="CA82">
            <v>9.4693934192993344E-3</v>
          </cell>
          <cell r="CB82">
            <v>1.3092470869853306E-2</v>
          </cell>
          <cell r="CC82">
            <v>1.30310779116785E-2</v>
          </cell>
          <cell r="CD82">
            <v>9.2148040479800505E-3</v>
          </cell>
          <cell r="CE82">
            <v>0.37739676570538699</v>
          </cell>
          <cell r="CF82">
            <v>6.9550740064296904E-3</v>
          </cell>
        </row>
        <row r="83">
          <cell r="B83" t="str">
            <v>Manejo Semestral</v>
          </cell>
          <cell r="C83">
            <v>4.291149406401829E-3</v>
          </cell>
          <cell r="D83">
            <v>2.1234775211253179E-2</v>
          </cell>
          <cell r="E83">
            <v>0</v>
          </cell>
          <cell r="F83">
            <v>0</v>
          </cell>
          <cell r="G83">
            <v>1.058948198182443E-3</v>
          </cell>
          <cell r="H83">
            <v>0</v>
          </cell>
          <cell r="I83">
            <v>0</v>
          </cell>
          <cell r="J83">
            <v>1.0896968499127666E-2</v>
          </cell>
          <cell r="K83">
            <v>0.13121871582400157</v>
          </cell>
          <cell r="L83">
            <v>9.4473897300814666E-2</v>
          </cell>
          <cell r="M83">
            <v>5.9418791055711045E-2</v>
          </cell>
          <cell r="N83">
            <v>3.0343855971843553E-2</v>
          </cell>
          <cell r="P83" t="str">
            <v>Manejo Semestral</v>
          </cell>
          <cell r="Q83">
            <v>4.291149406401829E-3</v>
          </cell>
          <cell r="R83">
            <v>2.1234775211253179E-2</v>
          </cell>
          <cell r="S83">
            <v>0</v>
          </cell>
          <cell r="T83">
            <v>0</v>
          </cell>
          <cell r="U83">
            <v>1.058948198182443E-3</v>
          </cell>
          <cell r="V83">
            <v>0</v>
          </cell>
          <cell r="W83">
            <v>0</v>
          </cell>
          <cell r="X83">
            <v>1.0896968499127666E-2</v>
          </cell>
          <cell r="Y83">
            <v>0.13121871582400157</v>
          </cell>
          <cell r="Z83">
            <v>9.4473897300814666E-2</v>
          </cell>
          <cell r="AA83">
            <v>5.9418791055711045E-2</v>
          </cell>
          <cell r="AB83">
            <v>3.0343855971843553E-2</v>
          </cell>
          <cell r="AD83" t="str">
            <v>Manejo Semestral</v>
          </cell>
          <cell r="AE83">
            <v>4.291149406401829E-3</v>
          </cell>
          <cell r="AF83">
            <v>2.1234775211253179E-2</v>
          </cell>
          <cell r="AG83">
            <v>0</v>
          </cell>
          <cell r="AH83">
            <v>0</v>
          </cell>
          <cell r="AI83">
            <v>1.058948198182443E-3</v>
          </cell>
          <cell r="AJ83">
            <v>0</v>
          </cell>
          <cell r="AK83">
            <v>0</v>
          </cell>
          <cell r="AL83">
            <v>1.0896968499127666E-2</v>
          </cell>
          <cell r="AM83">
            <v>0.13121871582400157</v>
          </cell>
          <cell r="AN83">
            <v>9.4473897300814666E-2</v>
          </cell>
          <cell r="AO83">
            <v>5.9418791055711045E-2</v>
          </cell>
          <cell r="AP83">
            <v>3.0343855971843553E-2</v>
          </cell>
          <cell r="AR83" t="str">
            <v>Manejo Semestral</v>
          </cell>
          <cell r="AS83">
            <v>4.291149406401829E-3</v>
          </cell>
          <cell r="AT83">
            <v>2.1234775211253179E-2</v>
          </cell>
          <cell r="AU83">
            <v>0</v>
          </cell>
          <cell r="AV83">
            <v>0</v>
          </cell>
          <cell r="AW83">
            <v>1.058948198182443E-3</v>
          </cell>
          <cell r="AX83">
            <v>0</v>
          </cell>
          <cell r="AY83">
            <v>0</v>
          </cell>
          <cell r="AZ83">
            <v>1.0896968499127666E-2</v>
          </cell>
          <cell r="BA83">
            <v>0.13121871582400157</v>
          </cell>
          <cell r="BB83">
            <v>9.4473897300814666E-2</v>
          </cell>
          <cell r="BC83">
            <v>5.9418791055711045E-2</v>
          </cell>
          <cell r="BD83">
            <v>3.0343855971843553E-2</v>
          </cell>
          <cell r="BF83" t="str">
            <v>Manejo Semestral</v>
          </cell>
          <cell r="BG83">
            <v>4.291149406401829E-3</v>
          </cell>
          <cell r="BH83">
            <v>2.1234775211253179E-2</v>
          </cell>
          <cell r="BI83">
            <v>0</v>
          </cell>
          <cell r="BJ83">
            <v>0</v>
          </cell>
          <cell r="BK83">
            <v>1.058948198182443E-3</v>
          </cell>
          <cell r="BL83">
            <v>0</v>
          </cell>
          <cell r="BM83">
            <v>0</v>
          </cell>
          <cell r="BN83">
            <v>1.0896968499127666E-2</v>
          </cell>
          <cell r="BO83">
            <v>0.13121871582400157</v>
          </cell>
          <cell r="BP83">
            <v>9.4473897300814666E-2</v>
          </cell>
          <cell r="BQ83">
            <v>5.9418791055711045E-2</v>
          </cell>
          <cell r="BR83">
            <v>3.0343855971843553E-2</v>
          </cell>
          <cell r="BT83" t="str">
            <v>Manejo Semestral</v>
          </cell>
          <cell r="BU83">
            <v>4.291149406401829E-3</v>
          </cell>
          <cell r="BV83">
            <v>2.1234775211253179E-2</v>
          </cell>
          <cell r="BW83">
            <v>0</v>
          </cell>
          <cell r="BX83">
            <v>0</v>
          </cell>
          <cell r="BY83">
            <v>1.058948198182443E-3</v>
          </cell>
          <cell r="BZ83">
            <v>0</v>
          </cell>
          <cell r="CA83">
            <v>0</v>
          </cell>
          <cell r="CB83">
            <v>1.0896968499127666E-2</v>
          </cell>
          <cell r="CC83">
            <v>0.13121871582400157</v>
          </cell>
          <cell r="CD83">
            <v>9.4473897300814666E-2</v>
          </cell>
          <cell r="CE83">
            <v>5.9418791055711045E-2</v>
          </cell>
          <cell r="CF83">
            <v>3.0343855971843553E-2</v>
          </cell>
        </row>
        <row r="84">
          <cell r="B84" t="str">
            <v>Manejo Anual</v>
          </cell>
          <cell r="C84">
            <v>0.99415812443114837</v>
          </cell>
          <cell r="D84">
            <v>0.75142222634897693</v>
          </cell>
          <cell r="E84">
            <v>0.9989191057176946</v>
          </cell>
          <cell r="F84">
            <v>0.89581976022662635</v>
          </cell>
          <cell r="G84">
            <v>0.97596706272914135</v>
          </cell>
          <cell r="H84">
            <v>0.95982582964810803</v>
          </cell>
          <cell r="I84">
            <v>0.99004950966180216</v>
          </cell>
          <cell r="J84">
            <v>0.96266177506236972</v>
          </cell>
          <cell r="K84">
            <v>0.85575020626431986</v>
          </cell>
          <cell r="L84">
            <v>0.88786104270449495</v>
          </cell>
          <cell r="M84">
            <v>0.56230701531032667</v>
          </cell>
          <cell r="N84">
            <v>0.9573814831044889</v>
          </cell>
          <cell r="P84" t="str">
            <v>Manejo Anual</v>
          </cell>
          <cell r="Q84">
            <v>0.99415812443114837</v>
          </cell>
          <cell r="R84">
            <v>0.75142222634897693</v>
          </cell>
          <cell r="S84">
            <v>0.9989191057176946</v>
          </cell>
          <cell r="T84">
            <v>0.89581976022662635</v>
          </cell>
          <cell r="U84">
            <v>0.97596706272914135</v>
          </cell>
          <cell r="V84">
            <v>0.95982582964810803</v>
          </cell>
          <cell r="W84">
            <v>0.99004950966180216</v>
          </cell>
          <cell r="X84">
            <v>0.96266177506236972</v>
          </cell>
          <cell r="Y84">
            <v>0.85575020626431986</v>
          </cell>
          <cell r="Z84">
            <v>0.88786104270449495</v>
          </cell>
          <cell r="AA84">
            <v>0.56230701531032667</v>
          </cell>
          <cell r="AB84">
            <v>0.9573814831044889</v>
          </cell>
          <cell r="AD84" t="str">
            <v>Manejo Anual</v>
          </cell>
          <cell r="AE84">
            <v>0.99415812443114837</v>
          </cell>
          <cell r="AF84">
            <v>0.75142222634897693</v>
          </cell>
          <cell r="AG84">
            <v>0.9989191057176946</v>
          </cell>
          <cell r="AH84">
            <v>0.89581976022662635</v>
          </cell>
          <cell r="AI84">
            <v>0.97596706272914135</v>
          </cell>
          <cell r="AJ84">
            <v>0.95982582964810803</v>
          </cell>
          <cell r="AK84">
            <v>0.99004950966180216</v>
          </cell>
          <cell r="AL84">
            <v>0.96266177506236972</v>
          </cell>
          <cell r="AM84">
            <v>0.85575020626431986</v>
          </cell>
          <cell r="AN84">
            <v>0.88786104270449495</v>
          </cell>
          <cell r="AO84">
            <v>0.56230701531032667</v>
          </cell>
          <cell r="AP84">
            <v>0.9573814831044889</v>
          </cell>
          <cell r="AR84" t="str">
            <v>Manejo Anual</v>
          </cell>
          <cell r="AS84">
            <v>0.99415812443114837</v>
          </cell>
          <cell r="AT84">
            <v>0.75142222634897693</v>
          </cell>
          <cell r="AU84">
            <v>0.9989191057176946</v>
          </cell>
          <cell r="AV84">
            <v>0.89581976022662635</v>
          </cell>
          <cell r="AW84">
            <v>0.97596706272914135</v>
          </cell>
          <cell r="AX84">
            <v>0.95982582964810803</v>
          </cell>
          <cell r="AY84">
            <v>0.99004950966180216</v>
          </cell>
          <cell r="AZ84">
            <v>0.96266177506236972</v>
          </cell>
          <cell r="BA84">
            <v>0.85575020626431986</v>
          </cell>
          <cell r="BB84">
            <v>0.88786104270449495</v>
          </cell>
          <cell r="BC84">
            <v>0.56230701531032667</v>
          </cell>
          <cell r="BD84">
            <v>0.9573814831044889</v>
          </cell>
          <cell r="BF84" t="str">
            <v>Manejo Anual</v>
          </cell>
          <cell r="BG84">
            <v>0.99415812443114837</v>
          </cell>
          <cell r="BH84">
            <v>0.75142222634897693</v>
          </cell>
          <cell r="BI84">
            <v>0.9989191057176946</v>
          </cell>
          <cell r="BJ84">
            <v>0.89581976022662635</v>
          </cell>
          <cell r="BK84">
            <v>0.97596706272914135</v>
          </cell>
          <cell r="BL84">
            <v>0.95982582964810803</v>
          </cell>
          <cell r="BM84">
            <v>0.99004950966180216</v>
          </cell>
          <cell r="BN84">
            <v>0.96266177506236972</v>
          </cell>
          <cell r="BO84">
            <v>0.85575020626431986</v>
          </cell>
          <cell r="BP84">
            <v>0.88786104270449495</v>
          </cell>
          <cell r="BQ84">
            <v>0.56230701531032667</v>
          </cell>
          <cell r="BR84">
            <v>0.9573814831044889</v>
          </cell>
          <cell r="BT84" t="str">
            <v>Manejo Anual</v>
          </cell>
          <cell r="BU84">
            <v>0.99415812443114837</v>
          </cell>
          <cell r="BV84">
            <v>0.75142222634897693</v>
          </cell>
          <cell r="BW84">
            <v>0.9989191057176946</v>
          </cell>
          <cell r="BX84">
            <v>0.89581976022662635</v>
          </cell>
          <cell r="BY84">
            <v>0.97596706272914135</v>
          </cell>
          <cell r="BZ84">
            <v>0.95982582964810803</v>
          </cell>
          <cell r="CA84">
            <v>0.99004950966180216</v>
          </cell>
          <cell r="CB84">
            <v>0.96266177506236972</v>
          </cell>
          <cell r="CC84">
            <v>0.85575020626431986</v>
          </cell>
          <cell r="CD84">
            <v>0.88786104270449495</v>
          </cell>
          <cell r="CE84">
            <v>0.56230701531032667</v>
          </cell>
          <cell r="CF84">
            <v>0.9573814831044889</v>
          </cell>
        </row>
        <row r="85">
          <cell r="B85" t="str">
            <v>Casco Mensual</v>
          </cell>
          <cell r="C85">
            <v>0</v>
          </cell>
          <cell r="D85">
            <v>0</v>
          </cell>
          <cell r="E85">
            <v>0</v>
          </cell>
          <cell r="F85">
            <v>0</v>
          </cell>
          <cell r="G85">
            <v>1</v>
          </cell>
          <cell r="H85">
            <v>0</v>
          </cell>
          <cell r="I85">
            <v>0</v>
          </cell>
          <cell r="J85">
            <v>0</v>
          </cell>
          <cell r="K85">
            <v>0</v>
          </cell>
          <cell r="L85">
            <v>0</v>
          </cell>
          <cell r="M85">
            <v>0.92163759314227223</v>
          </cell>
          <cell r="N85">
            <v>0</v>
          </cell>
          <cell r="P85" t="str">
            <v>Casco Mensual</v>
          </cell>
          <cell r="Q85">
            <v>0</v>
          </cell>
          <cell r="R85">
            <v>0</v>
          </cell>
          <cell r="S85">
            <v>0</v>
          </cell>
          <cell r="T85">
            <v>0</v>
          </cell>
          <cell r="U85">
            <v>1</v>
          </cell>
          <cell r="V85">
            <v>0</v>
          </cell>
          <cell r="W85">
            <v>0</v>
          </cell>
          <cell r="X85">
            <v>0</v>
          </cell>
          <cell r="Y85">
            <v>0</v>
          </cell>
          <cell r="Z85">
            <v>0</v>
          </cell>
          <cell r="AA85">
            <v>0.92163759314227223</v>
          </cell>
          <cell r="AB85">
            <v>0</v>
          </cell>
          <cell r="AD85" t="str">
            <v>Casco Mensual</v>
          </cell>
          <cell r="AE85">
            <v>0</v>
          </cell>
          <cell r="AF85">
            <v>0</v>
          </cell>
          <cell r="AG85">
            <v>0</v>
          </cell>
          <cell r="AH85">
            <v>0</v>
          </cell>
          <cell r="AI85">
            <v>1</v>
          </cell>
          <cell r="AJ85">
            <v>0</v>
          </cell>
          <cell r="AK85">
            <v>0</v>
          </cell>
          <cell r="AL85">
            <v>0</v>
          </cell>
          <cell r="AM85">
            <v>0</v>
          </cell>
          <cell r="AN85">
            <v>0</v>
          </cell>
          <cell r="AO85">
            <v>0.92163759314227223</v>
          </cell>
          <cell r="AP85">
            <v>0</v>
          </cell>
          <cell r="AR85" t="str">
            <v>Casco Mensual</v>
          </cell>
          <cell r="AS85">
            <v>0</v>
          </cell>
          <cell r="AT85">
            <v>0</v>
          </cell>
          <cell r="AU85">
            <v>0</v>
          </cell>
          <cell r="AV85">
            <v>0</v>
          </cell>
          <cell r="AW85">
            <v>1</v>
          </cell>
          <cell r="AX85">
            <v>0</v>
          </cell>
          <cell r="AY85">
            <v>0</v>
          </cell>
          <cell r="AZ85">
            <v>0</v>
          </cell>
          <cell r="BA85">
            <v>0</v>
          </cell>
          <cell r="BB85">
            <v>0</v>
          </cell>
          <cell r="BC85">
            <v>0.92163759314227223</v>
          </cell>
          <cell r="BD85">
            <v>0</v>
          </cell>
          <cell r="BF85" t="str">
            <v>Casco Mensual</v>
          </cell>
          <cell r="BG85">
            <v>0</v>
          </cell>
          <cell r="BH85">
            <v>0</v>
          </cell>
          <cell r="BI85">
            <v>0</v>
          </cell>
          <cell r="BJ85">
            <v>0</v>
          </cell>
          <cell r="BK85">
            <v>1</v>
          </cell>
          <cell r="BL85">
            <v>0</v>
          </cell>
          <cell r="BM85">
            <v>0</v>
          </cell>
          <cell r="BN85">
            <v>0</v>
          </cell>
          <cell r="BO85">
            <v>0</v>
          </cell>
          <cell r="BP85">
            <v>0</v>
          </cell>
          <cell r="BQ85">
            <v>0.92163759314227223</v>
          </cell>
          <cell r="BR85">
            <v>0</v>
          </cell>
          <cell r="BT85" t="str">
            <v>Casco Mensual</v>
          </cell>
          <cell r="BU85">
            <v>0</v>
          </cell>
          <cell r="BV85">
            <v>0</v>
          </cell>
          <cell r="BW85">
            <v>0</v>
          </cell>
          <cell r="BX85">
            <v>0</v>
          </cell>
          <cell r="BY85">
            <v>1</v>
          </cell>
          <cell r="BZ85">
            <v>0</v>
          </cell>
          <cell r="CA85">
            <v>0</v>
          </cell>
          <cell r="CB85">
            <v>0</v>
          </cell>
          <cell r="CC85">
            <v>0</v>
          </cell>
          <cell r="CD85">
            <v>0</v>
          </cell>
          <cell r="CE85">
            <v>0.92163759314227223</v>
          </cell>
          <cell r="CF85">
            <v>0</v>
          </cell>
        </row>
        <row r="86">
          <cell r="B86" t="str">
            <v>Casco Trimestral</v>
          </cell>
          <cell r="C86">
            <v>0</v>
          </cell>
          <cell r="D86">
            <v>0</v>
          </cell>
          <cell r="E86">
            <v>0</v>
          </cell>
          <cell r="F86">
            <v>0</v>
          </cell>
          <cell r="G86">
            <v>0</v>
          </cell>
          <cell r="H86">
            <v>0</v>
          </cell>
          <cell r="I86">
            <v>0</v>
          </cell>
          <cell r="J86">
            <v>0.82673390397374724</v>
          </cell>
          <cell r="K86">
            <v>0.82673390397374724</v>
          </cell>
          <cell r="L86">
            <v>0</v>
          </cell>
          <cell r="M86">
            <v>0</v>
          </cell>
          <cell r="N86">
            <v>0</v>
          </cell>
          <cell r="P86" t="str">
            <v>Casco Trimestral</v>
          </cell>
          <cell r="Q86">
            <v>0</v>
          </cell>
          <cell r="R86">
            <v>0</v>
          </cell>
          <cell r="S86">
            <v>0</v>
          </cell>
          <cell r="T86">
            <v>0</v>
          </cell>
          <cell r="U86">
            <v>0</v>
          </cell>
          <cell r="V86">
            <v>0</v>
          </cell>
          <cell r="W86">
            <v>0</v>
          </cell>
          <cell r="X86">
            <v>0.82673390397374724</v>
          </cell>
          <cell r="Y86">
            <v>0.82673390397374724</v>
          </cell>
          <cell r="Z86">
            <v>0</v>
          </cell>
          <cell r="AA86">
            <v>0</v>
          </cell>
          <cell r="AB86">
            <v>0</v>
          </cell>
          <cell r="AD86" t="str">
            <v>Casco Trimestral</v>
          </cell>
          <cell r="AE86">
            <v>0</v>
          </cell>
          <cell r="AF86">
            <v>0</v>
          </cell>
          <cell r="AG86">
            <v>0</v>
          </cell>
          <cell r="AH86">
            <v>0</v>
          </cell>
          <cell r="AI86">
            <v>0</v>
          </cell>
          <cell r="AJ86">
            <v>0</v>
          </cell>
          <cell r="AK86">
            <v>0</v>
          </cell>
          <cell r="AL86">
            <v>0.82673390397374724</v>
          </cell>
          <cell r="AM86">
            <v>0.82673390397374724</v>
          </cell>
          <cell r="AN86">
            <v>0</v>
          </cell>
          <cell r="AO86">
            <v>0</v>
          </cell>
          <cell r="AP86">
            <v>0</v>
          </cell>
          <cell r="AR86" t="str">
            <v>Casco Trimestral</v>
          </cell>
          <cell r="AS86">
            <v>0</v>
          </cell>
          <cell r="AT86">
            <v>0</v>
          </cell>
          <cell r="AU86">
            <v>0</v>
          </cell>
          <cell r="AV86">
            <v>0</v>
          </cell>
          <cell r="AW86">
            <v>0</v>
          </cell>
          <cell r="AX86">
            <v>0</v>
          </cell>
          <cell r="AY86">
            <v>0</v>
          </cell>
          <cell r="AZ86">
            <v>0.82673390397374724</v>
          </cell>
          <cell r="BA86">
            <v>0.82673390397374724</v>
          </cell>
          <cell r="BB86">
            <v>0</v>
          </cell>
          <cell r="BC86">
            <v>0</v>
          </cell>
          <cell r="BD86">
            <v>0</v>
          </cell>
          <cell r="BF86" t="str">
            <v>Casco Trimestral</v>
          </cell>
          <cell r="BG86">
            <v>0</v>
          </cell>
          <cell r="BH86">
            <v>0</v>
          </cell>
          <cell r="BI86">
            <v>0</v>
          </cell>
          <cell r="BJ86">
            <v>0</v>
          </cell>
          <cell r="BK86">
            <v>0</v>
          </cell>
          <cell r="BL86">
            <v>0</v>
          </cell>
          <cell r="BM86">
            <v>0</v>
          </cell>
          <cell r="BN86">
            <v>0.82673390397374724</v>
          </cell>
          <cell r="BO86">
            <v>0.82673390397374724</v>
          </cell>
          <cell r="BP86">
            <v>0</v>
          </cell>
          <cell r="BQ86">
            <v>0</v>
          </cell>
          <cell r="BR86">
            <v>0</v>
          </cell>
          <cell r="BT86" t="str">
            <v>Casco Trimestral</v>
          </cell>
          <cell r="BU86">
            <v>0</v>
          </cell>
          <cell r="BV86">
            <v>0</v>
          </cell>
          <cell r="BW86">
            <v>0</v>
          </cell>
          <cell r="BX86">
            <v>0</v>
          </cell>
          <cell r="BY86">
            <v>0</v>
          </cell>
          <cell r="BZ86">
            <v>0</v>
          </cell>
          <cell r="CA86">
            <v>0</v>
          </cell>
          <cell r="CB86">
            <v>0.82673390397374724</v>
          </cell>
          <cell r="CC86">
            <v>0.82673390397374724</v>
          </cell>
          <cell r="CD86">
            <v>0</v>
          </cell>
          <cell r="CE86">
            <v>0</v>
          </cell>
          <cell r="CF86">
            <v>0</v>
          </cell>
        </row>
        <row r="87">
          <cell r="B87" t="str">
            <v>Casco Semestral</v>
          </cell>
          <cell r="C87">
            <v>0</v>
          </cell>
          <cell r="D87">
            <v>0</v>
          </cell>
          <cell r="E87">
            <v>0</v>
          </cell>
          <cell r="F87">
            <v>0</v>
          </cell>
          <cell r="G87">
            <v>0</v>
          </cell>
          <cell r="H87">
            <v>1</v>
          </cell>
          <cell r="I87">
            <v>0.27758621085576579</v>
          </cell>
          <cell r="J87">
            <v>0</v>
          </cell>
          <cell r="K87">
            <v>0</v>
          </cell>
          <cell r="L87">
            <v>0</v>
          </cell>
          <cell r="M87">
            <v>7.8362406857727857E-2</v>
          </cell>
          <cell r="N87">
            <v>0</v>
          </cell>
          <cell r="P87" t="str">
            <v>Casco Semestral</v>
          </cell>
          <cell r="Q87">
            <v>0</v>
          </cell>
          <cell r="R87">
            <v>0</v>
          </cell>
          <cell r="S87">
            <v>0</v>
          </cell>
          <cell r="T87">
            <v>0</v>
          </cell>
          <cell r="U87">
            <v>0</v>
          </cell>
          <cell r="V87">
            <v>1</v>
          </cell>
          <cell r="W87">
            <v>0.27758621085576579</v>
          </cell>
          <cell r="X87">
            <v>0</v>
          </cell>
          <cell r="Y87">
            <v>0</v>
          </cell>
          <cell r="Z87">
            <v>0</v>
          </cell>
          <cell r="AA87">
            <v>7.8362406857727857E-2</v>
          </cell>
          <cell r="AB87">
            <v>0</v>
          </cell>
          <cell r="AD87" t="str">
            <v>Casco Semestral</v>
          </cell>
          <cell r="AE87">
            <v>0</v>
          </cell>
          <cell r="AF87">
            <v>0</v>
          </cell>
          <cell r="AG87">
            <v>0</v>
          </cell>
          <cell r="AH87">
            <v>0</v>
          </cell>
          <cell r="AI87">
            <v>0</v>
          </cell>
          <cell r="AJ87">
            <v>1</v>
          </cell>
          <cell r="AK87">
            <v>0.27758621085576579</v>
          </cell>
          <cell r="AL87">
            <v>0</v>
          </cell>
          <cell r="AM87">
            <v>0</v>
          </cell>
          <cell r="AN87">
            <v>0</v>
          </cell>
          <cell r="AO87">
            <v>7.8362406857727857E-2</v>
          </cell>
          <cell r="AP87">
            <v>0</v>
          </cell>
          <cell r="AR87" t="str">
            <v>Casco Semestral</v>
          </cell>
          <cell r="AS87">
            <v>0</v>
          </cell>
          <cell r="AT87">
            <v>0</v>
          </cell>
          <cell r="AU87">
            <v>0</v>
          </cell>
          <cell r="AV87">
            <v>0</v>
          </cell>
          <cell r="AW87">
            <v>0</v>
          </cell>
          <cell r="AX87">
            <v>1</v>
          </cell>
          <cell r="AY87">
            <v>0.27758621085576579</v>
          </cell>
          <cell r="AZ87">
            <v>0</v>
          </cell>
          <cell r="BA87">
            <v>0</v>
          </cell>
          <cell r="BB87">
            <v>0</v>
          </cell>
          <cell r="BC87">
            <v>7.8362406857727857E-2</v>
          </cell>
          <cell r="BD87">
            <v>0</v>
          </cell>
          <cell r="BF87" t="str">
            <v>Casco Semestral</v>
          </cell>
          <cell r="BG87">
            <v>0</v>
          </cell>
          <cell r="BH87">
            <v>0</v>
          </cell>
          <cell r="BI87">
            <v>0</v>
          </cell>
          <cell r="BJ87">
            <v>0</v>
          </cell>
          <cell r="BK87">
            <v>0</v>
          </cell>
          <cell r="BL87">
            <v>1</v>
          </cell>
          <cell r="BM87">
            <v>0.27758621085576579</v>
          </cell>
          <cell r="BN87">
            <v>0</v>
          </cell>
          <cell r="BO87">
            <v>0</v>
          </cell>
          <cell r="BP87">
            <v>0</v>
          </cell>
          <cell r="BQ87">
            <v>7.8362406857727857E-2</v>
          </cell>
          <cell r="BR87">
            <v>0</v>
          </cell>
          <cell r="BT87" t="str">
            <v>Casco Semestral</v>
          </cell>
          <cell r="BU87">
            <v>0</v>
          </cell>
          <cell r="BV87">
            <v>0</v>
          </cell>
          <cell r="BW87">
            <v>0</v>
          </cell>
          <cell r="BX87">
            <v>0</v>
          </cell>
          <cell r="BY87">
            <v>0</v>
          </cell>
          <cell r="BZ87">
            <v>1</v>
          </cell>
          <cell r="CA87">
            <v>0.27758621085576579</v>
          </cell>
          <cell r="CB87">
            <v>0</v>
          </cell>
          <cell r="CC87">
            <v>0</v>
          </cell>
          <cell r="CD87">
            <v>0</v>
          </cell>
          <cell r="CE87">
            <v>7.8362406857727857E-2</v>
          </cell>
          <cell r="CF87">
            <v>0</v>
          </cell>
        </row>
        <row r="88">
          <cell r="B88" t="str">
            <v>Casco Anual</v>
          </cell>
          <cell r="C88">
            <v>1</v>
          </cell>
          <cell r="D88">
            <v>1</v>
          </cell>
          <cell r="E88">
            <v>0</v>
          </cell>
          <cell r="F88">
            <v>1</v>
          </cell>
          <cell r="G88">
            <v>0</v>
          </cell>
          <cell r="H88">
            <v>0</v>
          </cell>
          <cell r="I88">
            <v>0.72241378914423415</v>
          </cell>
          <cell r="J88">
            <v>0.17326609602625276</v>
          </cell>
          <cell r="K88">
            <v>0.17326609602625276</v>
          </cell>
          <cell r="L88">
            <v>1</v>
          </cell>
          <cell r="M88">
            <v>0</v>
          </cell>
          <cell r="N88">
            <v>1</v>
          </cell>
          <cell r="P88" t="str">
            <v>Casco Anual</v>
          </cell>
          <cell r="Q88">
            <v>1</v>
          </cell>
          <cell r="R88">
            <v>1</v>
          </cell>
          <cell r="S88">
            <v>0</v>
          </cell>
          <cell r="T88">
            <v>1</v>
          </cell>
          <cell r="U88">
            <v>0</v>
          </cell>
          <cell r="V88">
            <v>0</v>
          </cell>
          <cell r="W88">
            <v>0.72241378914423415</v>
          </cell>
          <cell r="X88">
            <v>0.17326609602625276</v>
          </cell>
          <cell r="Y88">
            <v>0.17326609602625276</v>
          </cell>
          <cell r="Z88">
            <v>1</v>
          </cell>
          <cell r="AA88">
            <v>0</v>
          </cell>
          <cell r="AB88">
            <v>1</v>
          </cell>
          <cell r="AD88" t="str">
            <v>Casco Anual</v>
          </cell>
          <cell r="AE88">
            <v>1</v>
          </cell>
          <cell r="AF88">
            <v>1</v>
          </cell>
          <cell r="AG88">
            <v>0</v>
          </cell>
          <cell r="AH88">
            <v>1</v>
          </cell>
          <cell r="AI88">
            <v>0</v>
          </cell>
          <cell r="AJ88">
            <v>0</v>
          </cell>
          <cell r="AK88">
            <v>0.72241378914423415</v>
          </cell>
          <cell r="AL88">
            <v>0.17326609602625276</v>
          </cell>
          <cell r="AM88">
            <v>0.17326609602625276</v>
          </cell>
          <cell r="AN88">
            <v>1</v>
          </cell>
          <cell r="AO88">
            <v>0</v>
          </cell>
          <cell r="AP88">
            <v>1</v>
          </cell>
          <cell r="AR88" t="str">
            <v>Casco Anual</v>
          </cell>
          <cell r="AS88">
            <v>1</v>
          </cell>
          <cell r="AT88">
            <v>1</v>
          </cell>
          <cell r="AU88">
            <v>0</v>
          </cell>
          <cell r="AV88">
            <v>1</v>
          </cell>
          <cell r="AW88">
            <v>0</v>
          </cell>
          <cell r="AX88">
            <v>0</v>
          </cell>
          <cell r="AY88">
            <v>0.72241378914423415</v>
          </cell>
          <cell r="AZ88">
            <v>0.17326609602625276</v>
          </cell>
          <cell r="BA88">
            <v>0.17326609602625276</v>
          </cell>
          <cell r="BB88">
            <v>1</v>
          </cell>
          <cell r="BC88">
            <v>0</v>
          </cell>
          <cell r="BD88">
            <v>1</v>
          </cell>
          <cell r="BF88" t="str">
            <v>Casco Anual</v>
          </cell>
          <cell r="BG88">
            <v>1</v>
          </cell>
          <cell r="BH88">
            <v>1</v>
          </cell>
          <cell r="BI88">
            <v>0</v>
          </cell>
          <cell r="BJ88">
            <v>1</v>
          </cell>
          <cell r="BK88">
            <v>0</v>
          </cell>
          <cell r="BL88">
            <v>0</v>
          </cell>
          <cell r="BM88">
            <v>0.72241378914423415</v>
          </cell>
          <cell r="BN88">
            <v>0.17326609602625276</v>
          </cell>
          <cell r="BO88">
            <v>0.17326609602625276</v>
          </cell>
          <cell r="BP88">
            <v>1</v>
          </cell>
          <cell r="BQ88">
            <v>0</v>
          </cell>
          <cell r="BR88">
            <v>1</v>
          </cell>
          <cell r="BT88" t="str">
            <v>Casco Anual</v>
          </cell>
          <cell r="BU88">
            <v>1</v>
          </cell>
          <cell r="BV88">
            <v>1</v>
          </cell>
          <cell r="BW88">
            <v>0</v>
          </cell>
          <cell r="BX88">
            <v>1</v>
          </cell>
          <cell r="BY88">
            <v>0</v>
          </cell>
          <cell r="BZ88">
            <v>0</v>
          </cell>
          <cell r="CA88">
            <v>0.72241378914423415</v>
          </cell>
          <cell r="CB88">
            <v>0.17326609602625276</v>
          </cell>
          <cell r="CC88">
            <v>0.17326609602625276</v>
          </cell>
          <cell r="CD88">
            <v>1</v>
          </cell>
          <cell r="CE88">
            <v>0</v>
          </cell>
          <cell r="CF88">
            <v>1</v>
          </cell>
        </row>
        <row r="89">
          <cell r="B89" t="str">
            <v>Vida Mensual</v>
          </cell>
          <cell r="C89">
            <v>0.80145454545454542</v>
          </cell>
          <cell r="D89">
            <v>0.95389105058365764</v>
          </cell>
          <cell r="E89">
            <v>0.96744639376218322</v>
          </cell>
          <cell r="F89">
            <v>0.89906542056074767</v>
          </cell>
          <cell r="G89">
            <v>0.94205607476635511</v>
          </cell>
          <cell r="H89">
            <v>0.96567717996289426</v>
          </cell>
          <cell r="I89">
            <v>0.84389489953632146</v>
          </cell>
          <cell r="J89">
            <v>0.94465290806754221</v>
          </cell>
          <cell r="K89">
            <v>0.95943562610229272</v>
          </cell>
          <cell r="L89">
            <v>0.84341085271317828</v>
          </cell>
          <cell r="M89">
            <v>0.93366500829187393</v>
          </cell>
          <cell r="N89">
            <v>0.94946082184788161</v>
          </cell>
          <cell r="P89" t="str">
            <v>Vida Mensual</v>
          </cell>
          <cell r="Q89">
            <v>0.80145454545454542</v>
          </cell>
          <cell r="R89">
            <v>0.95389105058365764</v>
          </cell>
          <cell r="S89">
            <v>0.96744639376218322</v>
          </cell>
          <cell r="T89">
            <v>0.89906542056074767</v>
          </cell>
          <cell r="U89">
            <v>0.94205607476635511</v>
          </cell>
          <cell r="V89">
            <v>0.96567717996289426</v>
          </cell>
          <cell r="W89">
            <v>0.84389489953632146</v>
          </cell>
          <cell r="X89">
            <v>0.94465290806754221</v>
          </cell>
          <cell r="Y89">
            <v>0.95943562610229272</v>
          </cell>
          <cell r="Z89">
            <v>0.84341085271317828</v>
          </cell>
          <cell r="AA89">
            <v>0.93366500829187393</v>
          </cell>
          <cell r="AB89">
            <v>0.94946082184788161</v>
          </cell>
          <cell r="AD89" t="str">
            <v>Vida Mensual</v>
          </cell>
          <cell r="AE89">
            <v>0.80145454545454542</v>
          </cell>
          <cell r="AF89">
            <v>0.95389105058365764</v>
          </cell>
          <cell r="AG89">
            <v>0.96744639376218322</v>
          </cell>
          <cell r="AH89">
            <v>0.89906542056074767</v>
          </cell>
          <cell r="AI89">
            <v>0.94205607476635511</v>
          </cell>
          <cell r="AJ89">
            <v>0.96567717996289426</v>
          </cell>
          <cell r="AK89">
            <v>0.84389489953632146</v>
          </cell>
          <cell r="AL89">
            <v>0.94465290806754221</v>
          </cell>
          <cell r="AM89">
            <v>0.95943562610229272</v>
          </cell>
          <cell r="AN89">
            <v>0.84341085271317828</v>
          </cell>
          <cell r="AO89">
            <v>0.93366500829187393</v>
          </cell>
          <cell r="AP89">
            <v>0.94946082184788161</v>
          </cell>
          <cell r="AR89" t="str">
            <v>Vida Mensual</v>
          </cell>
          <cell r="AS89">
            <v>0.80145454545454542</v>
          </cell>
          <cell r="AT89">
            <v>0.95389105058365764</v>
          </cell>
          <cell r="AU89">
            <v>0.96744639376218322</v>
          </cell>
          <cell r="AV89">
            <v>0.89906542056074767</v>
          </cell>
          <cell r="AW89">
            <v>0.94205607476635511</v>
          </cell>
          <cell r="AX89">
            <v>0.96567717996289426</v>
          </cell>
          <cell r="AY89">
            <v>0.84389489953632146</v>
          </cell>
          <cell r="AZ89">
            <v>0.94465290806754221</v>
          </cell>
          <cell r="BA89">
            <v>0.95943562610229272</v>
          </cell>
          <cell r="BB89">
            <v>0.84341085271317828</v>
          </cell>
          <cell r="BC89">
            <v>0.93366500829187393</v>
          </cell>
          <cell r="BD89">
            <v>0.94946082184788161</v>
          </cell>
          <cell r="BF89" t="str">
            <v>Vida Mensual</v>
          </cell>
          <cell r="BG89">
            <v>0.80145454545454542</v>
          </cell>
          <cell r="BH89">
            <v>0.95389105058365764</v>
          </cell>
          <cell r="BI89">
            <v>0.96744639376218322</v>
          </cell>
          <cell r="BJ89">
            <v>0.89906542056074767</v>
          </cell>
          <cell r="BK89">
            <v>0.94205607476635511</v>
          </cell>
          <cell r="BL89">
            <v>0.96567717996289426</v>
          </cell>
          <cell r="BM89">
            <v>0.84389489953632146</v>
          </cell>
          <cell r="BN89">
            <v>0.94465290806754221</v>
          </cell>
          <cell r="BO89">
            <v>0.95943562610229272</v>
          </cell>
          <cell r="BP89">
            <v>0.84341085271317828</v>
          </cell>
          <cell r="BQ89">
            <v>0.93366500829187393</v>
          </cell>
          <cell r="BR89">
            <v>0.94946082184788161</v>
          </cell>
          <cell r="BT89" t="str">
            <v>Vida Mensual</v>
          </cell>
          <cell r="BU89">
            <v>0.80145454545454542</v>
          </cell>
          <cell r="BV89">
            <v>0.95389105058365764</v>
          </cell>
          <cell r="BW89">
            <v>0.96744639376218322</v>
          </cell>
          <cell r="BX89">
            <v>0.89906542056074767</v>
          </cell>
          <cell r="BY89">
            <v>0.94205607476635511</v>
          </cell>
          <cell r="BZ89">
            <v>0.96567717996289426</v>
          </cell>
          <cell r="CA89">
            <v>0.84389489953632146</v>
          </cell>
          <cell r="CB89">
            <v>0.94465290806754221</v>
          </cell>
          <cell r="CC89">
            <v>0.95943562610229272</v>
          </cell>
          <cell r="CD89">
            <v>0.84341085271317828</v>
          </cell>
          <cell r="CE89">
            <v>0.93366500829187393</v>
          </cell>
          <cell r="CF89">
            <v>0.94946082184788161</v>
          </cell>
        </row>
        <row r="90">
          <cell r="B90" t="str">
            <v>Vida Trimestral</v>
          </cell>
          <cell r="C90">
            <v>7.2727272727272724E-2</v>
          </cell>
          <cell r="D90">
            <v>2.7237354085603113E-2</v>
          </cell>
          <cell r="E90">
            <v>0</v>
          </cell>
          <cell r="F90">
            <v>7.476635514018691E-2</v>
          </cell>
          <cell r="G90">
            <v>2.6168224299065422E-2</v>
          </cell>
          <cell r="H90">
            <v>0</v>
          </cell>
          <cell r="I90">
            <v>0.12364760432766615</v>
          </cell>
          <cell r="J90">
            <v>2.6266416510318951E-2</v>
          </cell>
          <cell r="K90">
            <v>0</v>
          </cell>
          <cell r="L90">
            <v>0.12403100775193798</v>
          </cell>
          <cell r="M90">
            <v>2.3217247097844111E-2</v>
          </cell>
          <cell r="N90">
            <v>0</v>
          </cell>
          <cell r="P90" t="str">
            <v>Vida Trimestral</v>
          </cell>
          <cell r="Q90">
            <v>7.2727272727272724E-2</v>
          </cell>
          <cell r="R90">
            <v>2.7237354085603113E-2</v>
          </cell>
          <cell r="S90">
            <v>0</v>
          </cell>
          <cell r="T90">
            <v>7.476635514018691E-2</v>
          </cell>
          <cell r="U90">
            <v>2.6168224299065422E-2</v>
          </cell>
          <cell r="V90">
            <v>0</v>
          </cell>
          <cell r="W90">
            <v>0.12364760432766615</v>
          </cell>
          <cell r="X90">
            <v>2.6266416510318951E-2</v>
          </cell>
          <cell r="Y90">
            <v>0</v>
          </cell>
          <cell r="Z90">
            <v>0.12403100775193798</v>
          </cell>
          <cell r="AA90">
            <v>2.3217247097844111E-2</v>
          </cell>
          <cell r="AB90">
            <v>0</v>
          </cell>
          <cell r="AD90" t="str">
            <v>Vida Trimestral</v>
          </cell>
          <cell r="AE90">
            <v>7.2727272727272724E-2</v>
          </cell>
          <cell r="AF90">
            <v>2.7237354085603113E-2</v>
          </cell>
          <cell r="AG90">
            <v>0</v>
          </cell>
          <cell r="AH90">
            <v>7.476635514018691E-2</v>
          </cell>
          <cell r="AI90">
            <v>2.6168224299065422E-2</v>
          </cell>
          <cell r="AJ90">
            <v>0</v>
          </cell>
          <cell r="AK90">
            <v>0.12364760432766615</v>
          </cell>
          <cell r="AL90">
            <v>2.6266416510318951E-2</v>
          </cell>
          <cell r="AM90">
            <v>0</v>
          </cell>
          <cell r="AN90">
            <v>0.12403100775193798</v>
          </cell>
          <cell r="AO90">
            <v>2.3217247097844111E-2</v>
          </cell>
          <cell r="AP90">
            <v>0</v>
          </cell>
          <cell r="AR90" t="str">
            <v>Vida Trimestral</v>
          </cell>
          <cell r="AS90">
            <v>7.2727272727272724E-2</v>
          </cell>
          <cell r="AT90">
            <v>2.7237354085603113E-2</v>
          </cell>
          <cell r="AU90">
            <v>0</v>
          </cell>
          <cell r="AV90">
            <v>7.476635514018691E-2</v>
          </cell>
          <cell r="AW90">
            <v>2.6168224299065422E-2</v>
          </cell>
          <cell r="AX90">
            <v>0</v>
          </cell>
          <cell r="AY90">
            <v>0.12364760432766615</v>
          </cell>
          <cell r="AZ90">
            <v>2.6266416510318951E-2</v>
          </cell>
          <cell r="BA90">
            <v>0</v>
          </cell>
          <cell r="BB90">
            <v>0.12403100775193798</v>
          </cell>
          <cell r="BC90">
            <v>2.3217247097844111E-2</v>
          </cell>
          <cell r="BD90">
            <v>0</v>
          </cell>
          <cell r="BF90" t="str">
            <v>Vida Trimestral</v>
          </cell>
          <cell r="BG90">
            <v>7.2727272727272724E-2</v>
          </cell>
          <cell r="BH90">
            <v>2.7237354085603113E-2</v>
          </cell>
          <cell r="BI90">
            <v>0</v>
          </cell>
          <cell r="BJ90">
            <v>7.476635514018691E-2</v>
          </cell>
          <cell r="BK90">
            <v>2.6168224299065422E-2</v>
          </cell>
          <cell r="BL90">
            <v>0</v>
          </cell>
          <cell r="BM90">
            <v>0.12364760432766615</v>
          </cell>
          <cell r="BN90">
            <v>2.6266416510318951E-2</v>
          </cell>
          <cell r="BO90">
            <v>0</v>
          </cell>
          <cell r="BP90">
            <v>0.12403100775193798</v>
          </cell>
          <cell r="BQ90">
            <v>2.3217247097844111E-2</v>
          </cell>
          <cell r="BR90">
            <v>0</v>
          </cell>
          <cell r="BT90" t="str">
            <v>Vida Trimestral</v>
          </cell>
          <cell r="BU90">
            <v>7.2727272727272724E-2</v>
          </cell>
          <cell r="BV90">
            <v>2.7237354085603113E-2</v>
          </cell>
          <cell r="BW90">
            <v>0</v>
          </cell>
          <cell r="BX90">
            <v>7.476635514018691E-2</v>
          </cell>
          <cell r="BY90">
            <v>2.6168224299065422E-2</v>
          </cell>
          <cell r="BZ90">
            <v>0</v>
          </cell>
          <cell r="CA90">
            <v>0.12364760432766615</v>
          </cell>
          <cell r="CB90">
            <v>2.6266416510318951E-2</v>
          </cell>
          <cell r="CC90">
            <v>0</v>
          </cell>
          <cell r="CD90">
            <v>0.12403100775193798</v>
          </cell>
          <cell r="CE90">
            <v>2.3217247097844111E-2</v>
          </cell>
          <cell r="CF90">
            <v>0</v>
          </cell>
        </row>
        <row r="91">
          <cell r="B91" t="str">
            <v>Vida Semestral</v>
          </cell>
          <cell r="C91">
            <v>0.11818181818181818</v>
          </cell>
          <cell r="D91">
            <v>3.8910505836575876E-3</v>
          </cell>
          <cell r="E91">
            <v>3.8986354775828458E-3</v>
          </cell>
          <cell r="F91">
            <v>3.7383177570093459E-3</v>
          </cell>
          <cell r="G91">
            <v>3.7383177570093459E-3</v>
          </cell>
          <cell r="H91">
            <v>3.7105751391465678E-3</v>
          </cell>
          <cell r="I91">
            <v>0</v>
          </cell>
          <cell r="J91">
            <v>3.7523452157598499E-3</v>
          </cell>
          <cell r="K91">
            <v>3.5273368606701938E-3</v>
          </cell>
          <cell r="L91">
            <v>0</v>
          </cell>
          <cell r="M91">
            <v>3.3167495854063019E-3</v>
          </cell>
          <cell r="N91">
            <v>3.1904032669729456E-3</v>
          </cell>
          <cell r="P91" t="str">
            <v>Vida Semestral</v>
          </cell>
          <cell r="Q91">
            <v>0.11818181818181818</v>
          </cell>
          <cell r="R91">
            <v>3.8910505836575876E-3</v>
          </cell>
          <cell r="S91">
            <v>3.8986354775828458E-3</v>
          </cell>
          <cell r="T91">
            <v>3.7383177570093459E-3</v>
          </cell>
          <cell r="U91">
            <v>3.7383177570093459E-3</v>
          </cell>
          <cell r="V91">
            <v>3.7105751391465678E-3</v>
          </cell>
          <cell r="W91">
            <v>0</v>
          </cell>
          <cell r="X91">
            <v>3.7523452157598499E-3</v>
          </cell>
          <cell r="Y91">
            <v>3.5273368606701938E-3</v>
          </cell>
          <cell r="Z91">
            <v>0</v>
          </cell>
          <cell r="AA91">
            <v>3.3167495854063019E-3</v>
          </cell>
          <cell r="AB91">
            <v>3.1904032669729456E-3</v>
          </cell>
          <cell r="AD91" t="str">
            <v>Vida Semestral</v>
          </cell>
          <cell r="AE91">
            <v>0.11818181818181818</v>
          </cell>
          <cell r="AF91">
            <v>3.8910505836575876E-3</v>
          </cell>
          <cell r="AG91">
            <v>3.8986354775828458E-3</v>
          </cell>
          <cell r="AH91">
            <v>3.7383177570093459E-3</v>
          </cell>
          <cell r="AI91">
            <v>3.7383177570093459E-3</v>
          </cell>
          <cell r="AJ91">
            <v>3.7105751391465678E-3</v>
          </cell>
          <cell r="AK91">
            <v>0</v>
          </cell>
          <cell r="AL91">
            <v>3.7523452157598499E-3</v>
          </cell>
          <cell r="AM91">
            <v>3.5273368606701938E-3</v>
          </cell>
          <cell r="AN91">
            <v>0</v>
          </cell>
          <cell r="AO91">
            <v>3.3167495854063019E-3</v>
          </cell>
          <cell r="AP91">
            <v>3.1904032669729456E-3</v>
          </cell>
          <cell r="AR91" t="str">
            <v>Vida Semestral</v>
          </cell>
          <cell r="AS91">
            <v>0.11818181818181818</v>
          </cell>
          <cell r="AT91">
            <v>3.8910505836575876E-3</v>
          </cell>
          <cell r="AU91">
            <v>3.8986354775828458E-3</v>
          </cell>
          <cell r="AV91">
            <v>3.7383177570093459E-3</v>
          </cell>
          <cell r="AW91">
            <v>3.7383177570093459E-3</v>
          </cell>
          <cell r="AX91">
            <v>3.7105751391465678E-3</v>
          </cell>
          <cell r="AY91">
            <v>0</v>
          </cell>
          <cell r="AZ91">
            <v>3.7523452157598499E-3</v>
          </cell>
          <cell r="BA91">
            <v>3.5273368606701938E-3</v>
          </cell>
          <cell r="BB91">
            <v>0</v>
          </cell>
          <cell r="BC91">
            <v>3.3167495854063019E-3</v>
          </cell>
          <cell r="BD91">
            <v>3.1904032669729456E-3</v>
          </cell>
          <cell r="BF91" t="str">
            <v>Vida Semestral</v>
          </cell>
          <cell r="BG91">
            <v>0.11818181818181818</v>
          </cell>
          <cell r="BH91">
            <v>3.8910505836575876E-3</v>
          </cell>
          <cell r="BI91">
            <v>3.8986354775828458E-3</v>
          </cell>
          <cell r="BJ91">
            <v>3.7383177570093459E-3</v>
          </cell>
          <cell r="BK91">
            <v>3.7383177570093459E-3</v>
          </cell>
          <cell r="BL91">
            <v>3.7105751391465678E-3</v>
          </cell>
          <cell r="BM91">
            <v>0</v>
          </cell>
          <cell r="BN91">
            <v>3.7523452157598499E-3</v>
          </cell>
          <cell r="BO91">
            <v>3.5273368606701938E-3</v>
          </cell>
          <cell r="BP91">
            <v>0</v>
          </cell>
          <cell r="BQ91">
            <v>3.3167495854063019E-3</v>
          </cell>
          <cell r="BR91">
            <v>3.1904032669729456E-3</v>
          </cell>
          <cell r="BT91" t="str">
            <v>Vida Semestral</v>
          </cell>
          <cell r="BU91">
            <v>0.11818181818181818</v>
          </cell>
          <cell r="BV91">
            <v>3.8910505836575876E-3</v>
          </cell>
          <cell r="BW91">
            <v>3.8986354775828458E-3</v>
          </cell>
          <cell r="BX91">
            <v>3.7383177570093459E-3</v>
          </cell>
          <cell r="BY91">
            <v>3.7383177570093459E-3</v>
          </cell>
          <cell r="BZ91">
            <v>3.7105751391465678E-3</v>
          </cell>
          <cell r="CA91">
            <v>0</v>
          </cell>
          <cell r="CB91">
            <v>3.7523452157598499E-3</v>
          </cell>
          <cell r="CC91">
            <v>3.5273368606701938E-3</v>
          </cell>
          <cell r="CD91">
            <v>0</v>
          </cell>
          <cell r="CE91">
            <v>3.3167495854063019E-3</v>
          </cell>
          <cell r="CF91">
            <v>3.1904032669729456E-3</v>
          </cell>
        </row>
        <row r="92">
          <cell r="B92" t="str">
            <v>Vida Anual</v>
          </cell>
          <cell r="C92">
            <v>7.6363636363636364E-3</v>
          </cell>
          <cell r="D92">
            <v>1.4980544747081713E-2</v>
          </cell>
          <cell r="E92">
            <v>2.8654970760233919E-2</v>
          </cell>
          <cell r="F92">
            <v>2.2429906542056073E-2</v>
          </cell>
          <cell r="G92">
            <v>2.8037383177570093E-2</v>
          </cell>
          <cell r="H92">
            <v>3.0612244897959183E-2</v>
          </cell>
          <cell r="I92">
            <v>3.2457496136012363E-2</v>
          </cell>
          <cell r="J92">
            <v>2.5328330206378986E-2</v>
          </cell>
          <cell r="K92">
            <v>3.7037037037037035E-2</v>
          </cell>
          <cell r="L92">
            <v>3.255813953488372E-2</v>
          </cell>
          <cell r="M92">
            <v>3.9800995024875621E-2</v>
          </cell>
          <cell r="N92">
            <v>4.7348774885145488E-2</v>
          </cell>
          <cell r="P92" t="str">
            <v>Vida Anual</v>
          </cell>
          <cell r="Q92">
            <v>7.6363636363636364E-3</v>
          </cell>
          <cell r="R92">
            <v>1.4980544747081713E-2</v>
          </cell>
          <cell r="S92">
            <v>2.8654970760233919E-2</v>
          </cell>
          <cell r="T92">
            <v>2.2429906542056073E-2</v>
          </cell>
          <cell r="U92">
            <v>2.8037383177570093E-2</v>
          </cell>
          <cell r="V92">
            <v>3.0612244897959183E-2</v>
          </cell>
          <cell r="W92">
            <v>3.2457496136012363E-2</v>
          </cell>
          <cell r="X92">
            <v>2.5328330206378986E-2</v>
          </cell>
          <cell r="Y92">
            <v>3.7037037037037035E-2</v>
          </cell>
          <cell r="Z92">
            <v>3.255813953488372E-2</v>
          </cell>
          <cell r="AA92">
            <v>3.9800995024875621E-2</v>
          </cell>
          <cell r="AB92">
            <v>4.7348774885145488E-2</v>
          </cell>
          <cell r="AD92" t="str">
            <v>Vida Anual</v>
          </cell>
          <cell r="AE92">
            <v>7.6363636363636364E-3</v>
          </cell>
          <cell r="AF92">
            <v>1.4980544747081713E-2</v>
          </cell>
          <cell r="AG92">
            <v>2.8654970760233919E-2</v>
          </cell>
          <cell r="AH92">
            <v>2.2429906542056073E-2</v>
          </cell>
          <cell r="AI92">
            <v>2.8037383177570093E-2</v>
          </cell>
          <cell r="AJ92">
            <v>3.0612244897959183E-2</v>
          </cell>
          <cell r="AK92">
            <v>3.2457496136012363E-2</v>
          </cell>
          <cell r="AL92">
            <v>2.5328330206378986E-2</v>
          </cell>
          <cell r="AM92">
            <v>3.7037037037037035E-2</v>
          </cell>
          <cell r="AN92">
            <v>3.255813953488372E-2</v>
          </cell>
          <cell r="AO92">
            <v>3.9800995024875621E-2</v>
          </cell>
          <cell r="AP92">
            <v>4.7348774885145488E-2</v>
          </cell>
          <cell r="AR92" t="str">
            <v>Vida Anual</v>
          </cell>
          <cell r="AS92">
            <v>7.6363636363636364E-3</v>
          </cell>
          <cell r="AT92">
            <v>1.4980544747081713E-2</v>
          </cell>
          <cell r="AU92">
            <v>2.8654970760233919E-2</v>
          </cell>
          <cell r="AV92">
            <v>2.2429906542056073E-2</v>
          </cell>
          <cell r="AW92">
            <v>2.8037383177570093E-2</v>
          </cell>
          <cell r="AX92">
            <v>3.0612244897959183E-2</v>
          </cell>
          <cell r="AY92">
            <v>3.2457496136012363E-2</v>
          </cell>
          <cell r="AZ92">
            <v>2.5328330206378986E-2</v>
          </cell>
          <cell r="BA92">
            <v>3.7037037037037035E-2</v>
          </cell>
          <cell r="BB92">
            <v>3.255813953488372E-2</v>
          </cell>
          <cell r="BC92">
            <v>3.9800995024875621E-2</v>
          </cell>
          <cell r="BD92">
            <v>4.7348774885145488E-2</v>
          </cell>
          <cell r="BF92" t="str">
            <v>Vida Anual</v>
          </cell>
          <cell r="BG92">
            <v>7.6363636363636364E-3</v>
          </cell>
          <cell r="BH92">
            <v>1.4980544747081713E-2</v>
          </cell>
          <cell r="BI92">
            <v>2.8654970760233919E-2</v>
          </cell>
          <cell r="BJ92">
            <v>2.2429906542056073E-2</v>
          </cell>
          <cell r="BK92">
            <v>2.8037383177570093E-2</v>
          </cell>
          <cell r="BL92">
            <v>3.0612244897959183E-2</v>
          </cell>
          <cell r="BM92">
            <v>3.2457496136012363E-2</v>
          </cell>
          <cell r="BN92">
            <v>2.5328330206378986E-2</v>
          </cell>
          <cell r="BO92">
            <v>3.7037037037037035E-2</v>
          </cell>
          <cell r="BP92">
            <v>3.255813953488372E-2</v>
          </cell>
          <cell r="BQ92">
            <v>3.9800995024875621E-2</v>
          </cell>
          <cell r="BR92">
            <v>4.7348774885145488E-2</v>
          </cell>
          <cell r="BT92" t="str">
            <v>Vida Anual</v>
          </cell>
          <cell r="BU92">
            <v>7.6363636363636364E-3</v>
          </cell>
          <cell r="BV92">
            <v>1.4980544747081713E-2</v>
          </cell>
          <cell r="BW92">
            <v>2.8654970760233919E-2</v>
          </cell>
          <cell r="BX92">
            <v>2.2429906542056073E-2</v>
          </cell>
          <cell r="BY92">
            <v>2.8037383177570093E-2</v>
          </cell>
          <cell r="BZ92">
            <v>3.0612244897959183E-2</v>
          </cell>
          <cell r="CA92">
            <v>3.2457496136012363E-2</v>
          </cell>
          <cell r="CB92">
            <v>2.5328330206378986E-2</v>
          </cell>
          <cell r="CC92">
            <v>3.7037037037037035E-2</v>
          </cell>
          <cell r="CD92">
            <v>3.255813953488372E-2</v>
          </cell>
          <cell r="CE92">
            <v>3.9800995024875621E-2</v>
          </cell>
          <cell r="CF92">
            <v>4.7348774885145488E-2</v>
          </cell>
        </row>
        <row r="93">
          <cell r="B93" t="str">
            <v>Exequiales Mensual</v>
          </cell>
          <cell r="C93">
            <v>0.76492403831628408</v>
          </cell>
          <cell r="D93">
            <v>0.97638088221661301</v>
          </cell>
          <cell r="E93">
            <v>0.97857559307147568</v>
          </cell>
          <cell r="F93">
            <v>0.92012338374435831</v>
          </cell>
          <cell r="G93">
            <v>0.94773739835281068</v>
          </cell>
          <cell r="H93">
            <v>0.84819239939889868</v>
          </cell>
          <cell r="I93">
            <v>0.92710785596637513</v>
          </cell>
          <cell r="J93">
            <v>0.94302619791893993</v>
          </cell>
          <cell r="K93">
            <v>0.95215689963361072</v>
          </cell>
          <cell r="L93">
            <v>0.94753285751340899</v>
          </cell>
          <cell r="M93">
            <v>0.98286807203194004</v>
          </cell>
          <cell r="N93">
            <v>0.96939536546447835</v>
          </cell>
          <cell r="P93" t="str">
            <v>Exequiales Mensual</v>
          </cell>
          <cell r="Q93">
            <v>0.76492403831628408</v>
          </cell>
          <cell r="R93">
            <v>0.97638088221661301</v>
          </cell>
          <cell r="S93">
            <v>0.97857559307147568</v>
          </cell>
          <cell r="T93">
            <v>0.92012338374435831</v>
          </cell>
          <cell r="U93">
            <v>0.94773739835281068</v>
          </cell>
          <cell r="V93">
            <v>0.84819239939889868</v>
          </cell>
          <cell r="W93">
            <v>0.92710785596637513</v>
          </cell>
          <cell r="X93">
            <v>0.94302619791893993</v>
          </cell>
          <cell r="Y93">
            <v>0.95215689963361072</v>
          </cell>
          <cell r="Z93">
            <v>0.94753285751340899</v>
          </cell>
          <cell r="AA93">
            <v>0.98286807203194004</v>
          </cell>
          <cell r="AB93">
            <v>0.96939536546447835</v>
          </cell>
          <cell r="AD93" t="str">
            <v>Exequiales Mensual</v>
          </cell>
          <cell r="AE93">
            <v>0.76492403831628408</v>
          </cell>
          <cell r="AF93">
            <v>0.97638088221661301</v>
          </cell>
          <cell r="AG93">
            <v>0.97857559307147568</v>
          </cell>
          <cell r="AH93">
            <v>0.92012338374435831</v>
          </cell>
          <cell r="AI93">
            <v>0.94773739835281068</v>
          </cell>
          <cell r="AJ93">
            <v>0.84819239939889868</v>
          </cell>
          <cell r="AK93">
            <v>0.92710785596637513</v>
          </cell>
          <cell r="AL93">
            <v>0.94302619791893993</v>
          </cell>
          <cell r="AM93">
            <v>0.95215689963361072</v>
          </cell>
          <cell r="AN93">
            <v>0.94753285751340899</v>
          </cell>
          <cell r="AO93">
            <v>0.98286807203194004</v>
          </cell>
          <cell r="AP93">
            <v>0.96939536546447835</v>
          </cell>
          <cell r="AR93" t="str">
            <v>Exequiales Mensual</v>
          </cell>
          <cell r="AS93">
            <v>0.76492403831628408</v>
          </cell>
          <cell r="AT93">
            <v>0.97638088221661301</v>
          </cell>
          <cell r="AU93">
            <v>0.97857559307147568</v>
          </cell>
          <cell r="AV93">
            <v>0.92012338374435831</v>
          </cell>
          <cell r="AW93">
            <v>0.94773739835281068</v>
          </cell>
          <cell r="AX93">
            <v>0.84819239939889868</v>
          </cell>
          <cell r="AY93">
            <v>0.92710785596637513</v>
          </cell>
          <cell r="AZ93">
            <v>0.94302619791893993</v>
          </cell>
          <cell r="BA93">
            <v>0.95215689963361072</v>
          </cell>
          <cell r="BB93">
            <v>0.94753285751340899</v>
          </cell>
          <cell r="BC93">
            <v>0.98286807203194004</v>
          </cell>
          <cell r="BD93">
            <v>0.96939536546447835</v>
          </cell>
          <cell r="BF93" t="str">
            <v>Exequiales Mensual</v>
          </cell>
          <cell r="BG93">
            <v>0.76492403831628408</v>
          </cell>
          <cell r="BH93">
            <v>0.97638088221661301</v>
          </cell>
          <cell r="BI93">
            <v>0.97857559307147568</v>
          </cell>
          <cell r="BJ93">
            <v>0.92012338374435831</v>
          </cell>
          <cell r="BK93">
            <v>0.94773739835281068</v>
          </cell>
          <cell r="BL93">
            <v>0.84819239939889868</v>
          </cell>
          <cell r="BM93">
            <v>0.92710785596637513</v>
          </cell>
          <cell r="BN93">
            <v>0.94302619791893993</v>
          </cell>
          <cell r="BO93">
            <v>0.95215689963361072</v>
          </cell>
          <cell r="BP93">
            <v>0.94753285751340899</v>
          </cell>
          <cell r="BQ93">
            <v>0.98286807203194004</v>
          </cell>
          <cell r="BR93">
            <v>0.96939536546447835</v>
          </cell>
          <cell r="BT93" t="str">
            <v>Exequiales Mensual</v>
          </cell>
          <cell r="BU93">
            <v>0.76492403831628408</v>
          </cell>
          <cell r="BV93">
            <v>0.97638088221661301</v>
          </cell>
          <cell r="BW93">
            <v>0.97857559307147568</v>
          </cell>
          <cell r="BX93">
            <v>0.92012338374435831</v>
          </cell>
          <cell r="BY93">
            <v>0.94773739835281068</v>
          </cell>
          <cell r="BZ93">
            <v>0.84819239939889868</v>
          </cell>
          <cell r="CA93">
            <v>0.92710785596637513</v>
          </cell>
          <cell r="CB93">
            <v>0.94302619791893993</v>
          </cell>
          <cell r="CC93">
            <v>0.95215689963361072</v>
          </cell>
          <cell r="CD93">
            <v>0.94753285751340899</v>
          </cell>
          <cell r="CE93">
            <v>0.98286807203194004</v>
          </cell>
          <cell r="CF93">
            <v>0.96939536546447835</v>
          </cell>
        </row>
        <row r="94">
          <cell r="B94" t="str">
            <v>Exequiales Trimestral</v>
          </cell>
          <cell r="C94">
            <v>0</v>
          </cell>
          <cell r="D94">
            <v>0</v>
          </cell>
          <cell r="E94">
            <v>0</v>
          </cell>
          <cell r="F94">
            <v>0</v>
          </cell>
          <cell r="G94">
            <v>0</v>
          </cell>
          <cell r="H94">
            <v>1.4856747924161418E-3</v>
          </cell>
          <cell r="I94">
            <v>0</v>
          </cell>
          <cell r="J94">
            <v>0</v>
          </cell>
          <cell r="K94">
            <v>7.9516054674987036E-4</v>
          </cell>
          <cell r="L94">
            <v>0</v>
          </cell>
          <cell r="M94">
            <v>0</v>
          </cell>
          <cell r="N94">
            <v>0</v>
          </cell>
          <cell r="P94" t="str">
            <v>Exequiales Trimestral</v>
          </cell>
          <cell r="Q94">
            <v>0</v>
          </cell>
          <cell r="R94">
            <v>0</v>
          </cell>
          <cell r="S94">
            <v>0</v>
          </cell>
          <cell r="T94">
            <v>0</v>
          </cell>
          <cell r="U94">
            <v>0</v>
          </cell>
          <cell r="V94">
            <v>1.4856747924161418E-3</v>
          </cell>
          <cell r="W94">
            <v>0</v>
          </cell>
          <cell r="X94">
            <v>0</v>
          </cell>
          <cell r="Y94">
            <v>7.9516054674987036E-4</v>
          </cell>
          <cell r="Z94">
            <v>0</v>
          </cell>
          <cell r="AA94">
            <v>0</v>
          </cell>
          <cell r="AB94">
            <v>0</v>
          </cell>
          <cell r="AD94" t="str">
            <v>Exequiales Trimestral</v>
          </cell>
          <cell r="AE94">
            <v>0</v>
          </cell>
          <cell r="AF94">
            <v>0</v>
          </cell>
          <cell r="AG94">
            <v>0</v>
          </cell>
          <cell r="AH94">
            <v>0</v>
          </cell>
          <cell r="AI94">
            <v>0</v>
          </cell>
          <cell r="AJ94">
            <v>1.4856747924161418E-3</v>
          </cell>
          <cell r="AK94">
            <v>0</v>
          </cell>
          <cell r="AL94">
            <v>0</v>
          </cell>
          <cell r="AM94">
            <v>7.9516054674987036E-4</v>
          </cell>
          <cell r="AN94">
            <v>0</v>
          </cell>
          <cell r="AO94">
            <v>0</v>
          </cell>
          <cell r="AP94">
            <v>0</v>
          </cell>
          <cell r="AR94" t="str">
            <v>Exequiales Trimestral</v>
          </cell>
          <cell r="AS94">
            <v>0</v>
          </cell>
          <cell r="AT94">
            <v>0</v>
          </cell>
          <cell r="AU94">
            <v>0</v>
          </cell>
          <cell r="AV94">
            <v>0</v>
          </cell>
          <cell r="AW94">
            <v>0</v>
          </cell>
          <cell r="AX94">
            <v>1.4856747924161418E-3</v>
          </cell>
          <cell r="AY94">
            <v>0</v>
          </cell>
          <cell r="AZ94">
            <v>0</v>
          </cell>
          <cell r="BA94">
            <v>7.9516054674987036E-4</v>
          </cell>
          <cell r="BB94">
            <v>0</v>
          </cell>
          <cell r="BC94">
            <v>0</v>
          </cell>
          <cell r="BD94">
            <v>0</v>
          </cell>
          <cell r="BF94" t="str">
            <v>Exequiales Trimestral</v>
          </cell>
          <cell r="BG94">
            <v>0</v>
          </cell>
          <cell r="BH94">
            <v>0</v>
          </cell>
          <cell r="BI94">
            <v>0</v>
          </cell>
          <cell r="BJ94">
            <v>0</v>
          </cell>
          <cell r="BK94">
            <v>0</v>
          </cell>
          <cell r="BL94">
            <v>1.4856747924161418E-3</v>
          </cell>
          <cell r="BM94">
            <v>0</v>
          </cell>
          <cell r="BN94">
            <v>0</v>
          </cell>
          <cell r="BO94">
            <v>7.9516054674987036E-4</v>
          </cell>
          <cell r="BP94">
            <v>0</v>
          </cell>
          <cell r="BQ94">
            <v>0</v>
          </cell>
          <cell r="BR94">
            <v>0</v>
          </cell>
          <cell r="BT94" t="str">
            <v>Exequiales Trimestral</v>
          </cell>
          <cell r="BU94">
            <v>0</v>
          </cell>
          <cell r="BV94">
            <v>0</v>
          </cell>
          <cell r="BW94">
            <v>0</v>
          </cell>
          <cell r="BX94">
            <v>0</v>
          </cell>
          <cell r="BY94">
            <v>0</v>
          </cell>
          <cell r="BZ94">
            <v>1.4856747924161418E-3</v>
          </cell>
          <cell r="CA94">
            <v>0</v>
          </cell>
          <cell r="CB94">
            <v>0</v>
          </cell>
          <cell r="CC94">
            <v>7.9516054674987036E-4</v>
          </cell>
          <cell r="CD94">
            <v>0</v>
          </cell>
          <cell r="CE94">
            <v>0</v>
          </cell>
          <cell r="CF94">
            <v>0</v>
          </cell>
        </row>
        <row r="95">
          <cell r="B95" t="str">
            <v>Exequiales Semestral</v>
          </cell>
          <cell r="C95">
            <v>0</v>
          </cell>
          <cell r="D95">
            <v>0</v>
          </cell>
          <cell r="E95">
            <v>0</v>
          </cell>
          <cell r="F95">
            <v>5.17822083341965E-2</v>
          </cell>
          <cell r="G95">
            <v>0</v>
          </cell>
          <cell r="H95">
            <v>0</v>
          </cell>
          <cell r="I95">
            <v>0</v>
          </cell>
          <cell r="J95">
            <v>1.4390811904533016E-3</v>
          </cell>
          <cell r="K95">
            <v>0</v>
          </cell>
          <cell r="L95">
            <v>4.9238991626293138E-2</v>
          </cell>
          <cell r="M95">
            <v>0</v>
          </cell>
          <cell r="N95">
            <v>0</v>
          </cell>
          <cell r="P95" t="str">
            <v>Exequiales Semestral</v>
          </cell>
          <cell r="Q95">
            <v>0</v>
          </cell>
          <cell r="R95">
            <v>0</v>
          </cell>
          <cell r="S95">
            <v>0</v>
          </cell>
          <cell r="T95">
            <v>5.17822083341965E-2</v>
          </cell>
          <cell r="U95">
            <v>0</v>
          </cell>
          <cell r="V95">
            <v>0</v>
          </cell>
          <cell r="W95">
            <v>0</v>
          </cell>
          <cell r="X95">
            <v>1.4390811904533016E-3</v>
          </cell>
          <cell r="Y95">
            <v>0</v>
          </cell>
          <cell r="Z95">
            <v>4.9238991626293138E-2</v>
          </cell>
          <cell r="AA95">
            <v>0</v>
          </cell>
          <cell r="AB95">
            <v>0</v>
          </cell>
          <cell r="AD95" t="str">
            <v>Exequiales Semestral</v>
          </cell>
          <cell r="AE95">
            <v>0</v>
          </cell>
          <cell r="AF95">
            <v>0</v>
          </cell>
          <cell r="AG95">
            <v>0</v>
          </cell>
          <cell r="AH95">
            <v>5.17822083341965E-2</v>
          </cell>
          <cell r="AI95">
            <v>0</v>
          </cell>
          <cell r="AJ95">
            <v>0</v>
          </cell>
          <cell r="AK95">
            <v>0</v>
          </cell>
          <cell r="AL95">
            <v>1.4390811904533016E-3</v>
          </cell>
          <cell r="AM95">
            <v>0</v>
          </cell>
          <cell r="AN95">
            <v>4.9238991626293138E-2</v>
          </cell>
          <cell r="AO95">
            <v>0</v>
          </cell>
          <cell r="AP95">
            <v>0</v>
          </cell>
          <cell r="AR95" t="str">
            <v>Exequiales Semestral</v>
          </cell>
          <cell r="AS95">
            <v>0</v>
          </cell>
          <cell r="AT95">
            <v>0</v>
          </cell>
          <cell r="AU95">
            <v>0</v>
          </cell>
          <cell r="AV95">
            <v>5.17822083341965E-2</v>
          </cell>
          <cell r="AW95">
            <v>0</v>
          </cell>
          <cell r="AX95">
            <v>0</v>
          </cell>
          <cell r="AY95">
            <v>0</v>
          </cell>
          <cell r="AZ95">
            <v>1.4390811904533016E-3</v>
          </cell>
          <cell r="BA95">
            <v>0</v>
          </cell>
          <cell r="BB95">
            <v>4.9238991626293138E-2</v>
          </cell>
          <cell r="BC95">
            <v>0</v>
          </cell>
          <cell r="BD95">
            <v>0</v>
          </cell>
          <cell r="BF95" t="str">
            <v>Exequiales Semestral</v>
          </cell>
          <cell r="BG95">
            <v>0</v>
          </cell>
          <cell r="BH95">
            <v>0</v>
          </cell>
          <cell r="BI95">
            <v>0</v>
          </cell>
          <cell r="BJ95">
            <v>5.17822083341965E-2</v>
          </cell>
          <cell r="BK95">
            <v>0</v>
          </cell>
          <cell r="BL95">
            <v>0</v>
          </cell>
          <cell r="BM95">
            <v>0</v>
          </cell>
          <cell r="BN95">
            <v>1.4390811904533016E-3</v>
          </cell>
          <cell r="BO95">
            <v>0</v>
          </cell>
          <cell r="BP95">
            <v>4.9238991626293138E-2</v>
          </cell>
          <cell r="BQ95">
            <v>0</v>
          </cell>
          <cell r="BR95">
            <v>0</v>
          </cell>
          <cell r="BT95" t="str">
            <v>Exequiales Semestral</v>
          </cell>
          <cell r="BU95">
            <v>0</v>
          </cell>
          <cell r="BV95">
            <v>0</v>
          </cell>
          <cell r="BW95">
            <v>0</v>
          </cell>
          <cell r="BX95">
            <v>5.17822083341965E-2</v>
          </cell>
          <cell r="BY95">
            <v>0</v>
          </cell>
          <cell r="BZ95">
            <v>0</v>
          </cell>
          <cell r="CA95">
            <v>0</v>
          </cell>
          <cell r="CB95">
            <v>1.4390811904533016E-3</v>
          </cell>
          <cell r="CC95">
            <v>0</v>
          </cell>
          <cell r="CD95">
            <v>4.9238991626293138E-2</v>
          </cell>
          <cell r="CE95">
            <v>0</v>
          </cell>
          <cell r="CF95">
            <v>0</v>
          </cell>
        </row>
        <row r="96">
          <cell r="B96" t="str">
            <v>Exequiales Anual</v>
          </cell>
          <cell r="C96">
            <v>0.23507596168371592</v>
          </cell>
          <cell r="D96">
            <v>2.3619117783386989E-2</v>
          </cell>
          <cell r="E96">
            <v>2.142440692852432E-2</v>
          </cell>
          <cell r="F96">
            <v>2.809440792144513E-2</v>
          </cell>
          <cell r="G96">
            <v>5.2262601647189322E-2</v>
          </cell>
          <cell r="H96">
            <v>0</v>
          </cell>
          <cell r="I96">
            <v>0</v>
          </cell>
          <cell r="J96">
            <v>0</v>
          </cell>
          <cell r="K96">
            <v>0</v>
          </cell>
          <cell r="L96">
            <v>0</v>
          </cell>
          <cell r="M96">
            <v>0</v>
          </cell>
          <cell r="N96">
            <v>0</v>
          </cell>
          <cell r="P96" t="str">
            <v>Exequiales Anual</v>
          </cell>
          <cell r="Q96">
            <v>0.23507596168371592</v>
          </cell>
          <cell r="R96">
            <v>2.3619117783386989E-2</v>
          </cell>
          <cell r="S96">
            <v>2.142440692852432E-2</v>
          </cell>
          <cell r="T96">
            <v>2.809440792144513E-2</v>
          </cell>
          <cell r="U96">
            <v>5.2262601647189322E-2</v>
          </cell>
          <cell r="V96">
            <v>0</v>
          </cell>
          <cell r="W96">
            <v>0</v>
          </cell>
          <cell r="X96">
            <v>0</v>
          </cell>
          <cell r="Y96">
            <v>0</v>
          </cell>
          <cell r="Z96">
            <v>0</v>
          </cell>
          <cell r="AA96">
            <v>0</v>
          </cell>
          <cell r="AB96">
            <v>0</v>
          </cell>
          <cell r="AD96" t="str">
            <v>Exequiales Anual</v>
          </cell>
          <cell r="AE96">
            <v>0.23507596168371592</v>
          </cell>
          <cell r="AF96">
            <v>2.3619117783386989E-2</v>
          </cell>
          <cell r="AG96">
            <v>2.142440692852432E-2</v>
          </cell>
          <cell r="AH96">
            <v>2.809440792144513E-2</v>
          </cell>
          <cell r="AI96">
            <v>5.2262601647189322E-2</v>
          </cell>
          <cell r="AJ96">
            <v>0</v>
          </cell>
          <cell r="AK96">
            <v>0</v>
          </cell>
          <cell r="AL96">
            <v>0</v>
          </cell>
          <cell r="AM96">
            <v>0</v>
          </cell>
          <cell r="AN96">
            <v>0</v>
          </cell>
          <cell r="AO96">
            <v>0</v>
          </cell>
          <cell r="AP96">
            <v>0</v>
          </cell>
          <cell r="AR96" t="str">
            <v>Exequiales Anual</v>
          </cell>
          <cell r="AS96">
            <v>0.23507596168371592</v>
          </cell>
          <cell r="AT96">
            <v>2.3619117783386989E-2</v>
          </cell>
          <cell r="AU96">
            <v>2.142440692852432E-2</v>
          </cell>
          <cell r="AV96">
            <v>2.809440792144513E-2</v>
          </cell>
          <cell r="AW96">
            <v>5.2262601647189322E-2</v>
          </cell>
          <cell r="AX96">
            <v>0</v>
          </cell>
          <cell r="AY96">
            <v>0</v>
          </cell>
          <cell r="AZ96">
            <v>0</v>
          </cell>
          <cell r="BA96">
            <v>0</v>
          </cell>
          <cell r="BB96">
            <v>0</v>
          </cell>
          <cell r="BC96">
            <v>0</v>
          </cell>
          <cell r="BD96">
            <v>0</v>
          </cell>
          <cell r="BF96" t="str">
            <v>Exequiales Anual</v>
          </cell>
          <cell r="BG96">
            <v>0.23507596168371592</v>
          </cell>
          <cell r="BH96">
            <v>2.3619117783386989E-2</v>
          </cell>
          <cell r="BI96">
            <v>2.142440692852432E-2</v>
          </cell>
          <cell r="BJ96">
            <v>2.809440792144513E-2</v>
          </cell>
          <cell r="BK96">
            <v>5.2262601647189322E-2</v>
          </cell>
          <cell r="BL96">
            <v>0</v>
          </cell>
          <cell r="BM96">
            <v>0</v>
          </cell>
          <cell r="BN96">
            <v>0</v>
          </cell>
          <cell r="BO96">
            <v>0</v>
          </cell>
          <cell r="BP96">
            <v>0</v>
          </cell>
          <cell r="BQ96">
            <v>0</v>
          </cell>
          <cell r="BR96">
            <v>0</v>
          </cell>
          <cell r="BT96" t="str">
            <v>Exequiales Anual</v>
          </cell>
          <cell r="BU96">
            <v>0.23507596168371592</v>
          </cell>
          <cell r="BV96">
            <v>2.3619117783386989E-2</v>
          </cell>
          <cell r="BW96">
            <v>2.142440692852432E-2</v>
          </cell>
          <cell r="BX96">
            <v>2.809440792144513E-2</v>
          </cell>
          <cell r="BY96">
            <v>5.2262601647189322E-2</v>
          </cell>
          <cell r="BZ96">
            <v>0</v>
          </cell>
          <cell r="CA96">
            <v>0</v>
          </cell>
          <cell r="CB96">
            <v>0</v>
          </cell>
          <cell r="CC96">
            <v>0</v>
          </cell>
          <cell r="CD96">
            <v>0</v>
          </cell>
          <cell r="CE96">
            <v>0</v>
          </cell>
          <cell r="CF96">
            <v>0</v>
          </cell>
        </row>
        <row r="97">
          <cell r="B97" t="str">
            <v>Alto Costo Mensual</v>
          </cell>
          <cell r="C97">
            <v>1</v>
          </cell>
          <cell r="D97">
            <v>1</v>
          </cell>
          <cell r="E97">
            <v>1</v>
          </cell>
          <cell r="F97">
            <v>1</v>
          </cell>
          <cell r="G97">
            <v>1</v>
          </cell>
          <cell r="H97">
            <v>1</v>
          </cell>
          <cell r="I97">
            <v>1</v>
          </cell>
          <cell r="J97">
            <v>1</v>
          </cell>
          <cell r="K97">
            <v>1</v>
          </cell>
          <cell r="L97">
            <v>1</v>
          </cell>
          <cell r="M97">
            <v>1</v>
          </cell>
          <cell r="N97">
            <v>1</v>
          </cell>
          <cell r="P97" t="str">
            <v>Alto Costo Mensual</v>
          </cell>
          <cell r="Q97">
            <v>1</v>
          </cell>
          <cell r="R97">
            <v>1</v>
          </cell>
          <cell r="S97">
            <v>1</v>
          </cell>
          <cell r="T97">
            <v>1</v>
          </cell>
          <cell r="U97">
            <v>1</v>
          </cell>
          <cell r="V97">
            <v>1</v>
          </cell>
          <cell r="W97">
            <v>1</v>
          </cell>
          <cell r="X97">
            <v>1</v>
          </cell>
          <cell r="Y97">
            <v>1</v>
          </cell>
          <cell r="Z97">
            <v>1</v>
          </cell>
          <cell r="AA97">
            <v>1</v>
          </cell>
          <cell r="AB97">
            <v>1</v>
          </cell>
          <cell r="AD97" t="str">
            <v>Alto Costo Mensual</v>
          </cell>
          <cell r="AE97">
            <v>1</v>
          </cell>
          <cell r="AF97">
            <v>1</v>
          </cell>
          <cell r="AG97">
            <v>1</v>
          </cell>
          <cell r="AH97">
            <v>1</v>
          </cell>
          <cell r="AI97">
            <v>1</v>
          </cell>
          <cell r="AJ97">
            <v>1</v>
          </cell>
          <cell r="AK97">
            <v>1</v>
          </cell>
          <cell r="AL97">
            <v>1</v>
          </cell>
          <cell r="AM97">
            <v>1</v>
          </cell>
          <cell r="AN97">
            <v>1</v>
          </cell>
          <cell r="AO97">
            <v>1</v>
          </cell>
          <cell r="AP97">
            <v>1</v>
          </cell>
          <cell r="AR97" t="str">
            <v>Alto Costo Mensual</v>
          </cell>
          <cell r="AS97">
            <v>1</v>
          </cell>
          <cell r="AT97">
            <v>1</v>
          </cell>
          <cell r="AU97">
            <v>1</v>
          </cell>
          <cell r="AV97">
            <v>1</v>
          </cell>
          <cell r="AW97">
            <v>1</v>
          </cell>
          <cell r="AX97">
            <v>1</v>
          </cell>
          <cell r="AY97">
            <v>1</v>
          </cell>
          <cell r="AZ97">
            <v>1</v>
          </cell>
          <cell r="BA97">
            <v>1</v>
          </cell>
          <cell r="BB97">
            <v>1</v>
          </cell>
          <cell r="BC97">
            <v>1</v>
          </cell>
          <cell r="BD97">
            <v>1</v>
          </cell>
          <cell r="BF97" t="str">
            <v>Alto Costo Mensual</v>
          </cell>
          <cell r="BG97">
            <v>1</v>
          </cell>
          <cell r="BH97">
            <v>1</v>
          </cell>
          <cell r="BI97">
            <v>1</v>
          </cell>
          <cell r="BJ97">
            <v>1</v>
          </cell>
          <cell r="BK97">
            <v>1</v>
          </cell>
          <cell r="BL97">
            <v>1</v>
          </cell>
          <cell r="BM97">
            <v>1</v>
          </cell>
          <cell r="BN97">
            <v>1</v>
          </cell>
          <cell r="BO97">
            <v>1</v>
          </cell>
          <cell r="BP97">
            <v>1</v>
          </cell>
          <cell r="BQ97">
            <v>1</v>
          </cell>
          <cell r="BR97">
            <v>1</v>
          </cell>
          <cell r="BT97" t="str">
            <v>Alto Costo Mensual</v>
          </cell>
          <cell r="BU97">
            <v>1</v>
          </cell>
          <cell r="BV97">
            <v>1</v>
          </cell>
          <cell r="BW97">
            <v>1</v>
          </cell>
          <cell r="BX97">
            <v>1</v>
          </cell>
          <cell r="BY97">
            <v>1</v>
          </cell>
          <cell r="BZ97">
            <v>1</v>
          </cell>
          <cell r="CA97">
            <v>1</v>
          </cell>
          <cell r="CB97">
            <v>1</v>
          </cell>
          <cell r="CC97">
            <v>1</v>
          </cell>
          <cell r="CD97">
            <v>1</v>
          </cell>
          <cell r="CE97">
            <v>1</v>
          </cell>
          <cell r="CF97">
            <v>1</v>
          </cell>
        </row>
        <row r="98">
          <cell r="B98" t="str">
            <v>Alto Costo Trimestral</v>
          </cell>
          <cell r="C98">
            <v>0</v>
          </cell>
          <cell r="D98">
            <v>0</v>
          </cell>
          <cell r="E98">
            <v>0</v>
          </cell>
          <cell r="F98">
            <v>0</v>
          </cell>
          <cell r="G98">
            <v>0</v>
          </cell>
          <cell r="H98">
            <v>0</v>
          </cell>
          <cell r="I98">
            <v>0</v>
          </cell>
          <cell r="J98">
            <v>0</v>
          </cell>
          <cell r="K98">
            <v>0</v>
          </cell>
          <cell r="L98">
            <v>0</v>
          </cell>
          <cell r="M98">
            <v>0</v>
          </cell>
          <cell r="N98">
            <v>0</v>
          </cell>
          <cell r="P98" t="str">
            <v>Alto Costo Trimestral</v>
          </cell>
          <cell r="Q98">
            <v>0</v>
          </cell>
          <cell r="R98">
            <v>0</v>
          </cell>
          <cell r="S98">
            <v>0</v>
          </cell>
          <cell r="T98">
            <v>0</v>
          </cell>
          <cell r="U98">
            <v>0</v>
          </cell>
          <cell r="V98">
            <v>0</v>
          </cell>
          <cell r="W98">
            <v>0</v>
          </cell>
          <cell r="X98">
            <v>0</v>
          </cell>
          <cell r="Y98">
            <v>0</v>
          </cell>
          <cell r="Z98">
            <v>0</v>
          </cell>
          <cell r="AA98">
            <v>0</v>
          </cell>
          <cell r="AB98">
            <v>0</v>
          </cell>
          <cell r="AD98" t="str">
            <v>Alto Costo Trimestral</v>
          </cell>
          <cell r="AE98">
            <v>0</v>
          </cell>
          <cell r="AF98">
            <v>0</v>
          </cell>
          <cell r="AG98">
            <v>0</v>
          </cell>
          <cell r="AH98">
            <v>0</v>
          </cell>
          <cell r="AI98">
            <v>0</v>
          </cell>
          <cell r="AJ98">
            <v>0</v>
          </cell>
          <cell r="AK98">
            <v>0</v>
          </cell>
          <cell r="AL98">
            <v>0</v>
          </cell>
          <cell r="AM98">
            <v>0</v>
          </cell>
          <cell r="AN98">
            <v>0</v>
          </cell>
          <cell r="AO98">
            <v>0</v>
          </cell>
          <cell r="AP98">
            <v>0</v>
          </cell>
          <cell r="AR98" t="str">
            <v>Alto Costo Trimestral</v>
          </cell>
          <cell r="AS98">
            <v>0</v>
          </cell>
          <cell r="AT98">
            <v>0</v>
          </cell>
          <cell r="AU98">
            <v>0</v>
          </cell>
          <cell r="AV98">
            <v>0</v>
          </cell>
          <cell r="AW98">
            <v>0</v>
          </cell>
          <cell r="AX98">
            <v>0</v>
          </cell>
          <cell r="AY98">
            <v>0</v>
          </cell>
          <cell r="AZ98">
            <v>0</v>
          </cell>
          <cell r="BA98">
            <v>0</v>
          </cell>
          <cell r="BB98">
            <v>0</v>
          </cell>
          <cell r="BC98">
            <v>0</v>
          </cell>
          <cell r="BD98">
            <v>0</v>
          </cell>
          <cell r="BF98" t="str">
            <v>Alto Costo Trimestral</v>
          </cell>
          <cell r="BG98">
            <v>0</v>
          </cell>
          <cell r="BH98">
            <v>0</v>
          </cell>
          <cell r="BI98">
            <v>0</v>
          </cell>
          <cell r="BJ98">
            <v>0</v>
          </cell>
          <cell r="BK98">
            <v>0</v>
          </cell>
          <cell r="BL98">
            <v>0</v>
          </cell>
          <cell r="BM98">
            <v>0</v>
          </cell>
          <cell r="BN98">
            <v>0</v>
          </cell>
          <cell r="BO98">
            <v>0</v>
          </cell>
          <cell r="BP98">
            <v>0</v>
          </cell>
          <cell r="BQ98">
            <v>0</v>
          </cell>
          <cell r="BR98">
            <v>0</v>
          </cell>
          <cell r="BT98" t="str">
            <v>Alto Costo Trimestral</v>
          </cell>
          <cell r="BU98">
            <v>0</v>
          </cell>
          <cell r="BV98">
            <v>0</v>
          </cell>
          <cell r="BW98">
            <v>0</v>
          </cell>
          <cell r="BX98">
            <v>0</v>
          </cell>
          <cell r="BY98">
            <v>0</v>
          </cell>
          <cell r="BZ98">
            <v>0</v>
          </cell>
          <cell r="CA98">
            <v>0</v>
          </cell>
          <cell r="CB98">
            <v>0</v>
          </cell>
          <cell r="CC98">
            <v>0</v>
          </cell>
          <cell r="CD98">
            <v>0</v>
          </cell>
          <cell r="CE98">
            <v>0</v>
          </cell>
          <cell r="CF98">
            <v>0</v>
          </cell>
        </row>
        <row r="99">
          <cell r="B99" t="str">
            <v>Alto Costo Semestral</v>
          </cell>
          <cell r="C99">
            <v>0</v>
          </cell>
          <cell r="D99">
            <v>0</v>
          </cell>
          <cell r="E99">
            <v>0</v>
          </cell>
          <cell r="F99">
            <v>0</v>
          </cell>
          <cell r="G99">
            <v>0</v>
          </cell>
          <cell r="H99">
            <v>0</v>
          </cell>
          <cell r="I99">
            <v>0</v>
          </cell>
          <cell r="J99">
            <v>0</v>
          </cell>
          <cell r="K99">
            <v>0</v>
          </cell>
          <cell r="L99">
            <v>0</v>
          </cell>
          <cell r="M99">
            <v>0</v>
          </cell>
          <cell r="N99">
            <v>0</v>
          </cell>
          <cell r="P99" t="str">
            <v>Alto Costo Semestral</v>
          </cell>
          <cell r="Q99">
            <v>0</v>
          </cell>
          <cell r="R99">
            <v>0</v>
          </cell>
          <cell r="S99">
            <v>0</v>
          </cell>
          <cell r="T99">
            <v>0</v>
          </cell>
          <cell r="U99">
            <v>0</v>
          </cell>
          <cell r="V99">
            <v>0</v>
          </cell>
          <cell r="W99">
            <v>0</v>
          </cell>
          <cell r="X99">
            <v>0</v>
          </cell>
          <cell r="Y99">
            <v>0</v>
          </cell>
          <cell r="Z99">
            <v>0</v>
          </cell>
          <cell r="AA99">
            <v>0</v>
          </cell>
          <cell r="AB99">
            <v>0</v>
          </cell>
          <cell r="AD99" t="str">
            <v>Alto Costo Semestral</v>
          </cell>
          <cell r="AE99">
            <v>0</v>
          </cell>
          <cell r="AF99">
            <v>0</v>
          </cell>
          <cell r="AG99">
            <v>0</v>
          </cell>
          <cell r="AH99">
            <v>0</v>
          </cell>
          <cell r="AI99">
            <v>0</v>
          </cell>
          <cell r="AJ99">
            <v>0</v>
          </cell>
          <cell r="AK99">
            <v>0</v>
          </cell>
          <cell r="AL99">
            <v>0</v>
          </cell>
          <cell r="AM99">
            <v>0</v>
          </cell>
          <cell r="AN99">
            <v>0</v>
          </cell>
          <cell r="AO99">
            <v>0</v>
          </cell>
          <cell r="AP99">
            <v>0</v>
          </cell>
          <cell r="AR99" t="str">
            <v>Alto Costo Semestral</v>
          </cell>
          <cell r="AS99">
            <v>0</v>
          </cell>
          <cell r="AT99">
            <v>0</v>
          </cell>
          <cell r="AU99">
            <v>0</v>
          </cell>
          <cell r="AV99">
            <v>0</v>
          </cell>
          <cell r="AW99">
            <v>0</v>
          </cell>
          <cell r="AX99">
            <v>0</v>
          </cell>
          <cell r="AY99">
            <v>0</v>
          </cell>
          <cell r="AZ99">
            <v>0</v>
          </cell>
          <cell r="BA99">
            <v>0</v>
          </cell>
          <cell r="BB99">
            <v>0</v>
          </cell>
          <cell r="BC99">
            <v>0</v>
          </cell>
          <cell r="BD99">
            <v>0</v>
          </cell>
          <cell r="BF99" t="str">
            <v>Alto Costo Semestral</v>
          </cell>
          <cell r="BG99">
            <v>0</v>
          </cell>
          <cell r="BH99">
            <v>0</v>
          </cell>
          <cell r="BI99">
            <v>0</v>
          </cell>
          <cell r="BJ99">
            <v>0</v>
          </cell>
          <cell r="BK99">
            <v>0</v>
          </cell>
          <cell r="BL99">
            <v>0</v>
          </cell>
          <cell r="BM99">
            <v>0</v>
          </cell>
          <cell r="BN99">
            <v>0</v>
          </cell>
          <cell r="BO99">
            <v>0</v>
          </cell>
          <cell r="BP99">
            <v>0</v>
          </cell>
          <cell r="BQ99">
            <v>0</v>
          </cell>
          <cell r="BR99">
            <v>0</v>
          </cell>
          <cell r="BT99" t="str">
            <v>Alto Costo Semestral</v>
          </cell>
          <cell r="BU99">
            <v>0</v>
          </cell>
          <cell r="BV99">
            <v>0</v>
          </cell>
          <cell r="BW99">
            <v>0</v>
          </cell>
          <cell r="BX99">
            <v>0</v>
          </cell>
          <cell r="BY99">
            <v>0</v>
          </cell>
          <cell r="BZ99">
            <v>0</v>
          </cell>
          <cell r="CA99">
            <v>0</v>
          </cell>
          <cell r="CB99">
            <v>0</v>
          </cell>
          <cell r="CC99">
            <v>0</v>
          </cell>
          <cell r="CD99">
            <v>0</v>
          </cell>
          <cell r="CE99">
            <v>0</v>
          </cell>
          <cell r="CF99">
            <v>0</v>
          </cell>
        </row>
        <row r="100">
          <cell r="B100" t="str">
            <v>Alto Costo Anual</v>
          </cell>
          <cell r="C100">
            <v>0</v>
          </cell>
          <cell r="D100">
            <v>0</v>
          </cell>
          <cell r="E100">
            <v>0</v>
          </cell>
          <cell r="F100">
            <v>0</v>
          </cell>
          <cell r="G100">
            <v>0</v>
          </cell>
          <cell r="H100">
            <v>0</v>
          </cell>
          <cell r="I100">
            <v>0</v>
          </cell>
          <cell r="J100">
            <v>0</v>
          </cell>
          <cell r="K100">
            <v>0</v>
          </cell>
          <cell r="L100">
            <v>0</v>
          </cell>
          <cell r="M100">
            <v>0</v>
          </cell>
          <cell r="N100">
            <v>0</v>
          </cell>
          <cell r="P100" t="str">
            <v>Alto Costo Anual</v>
          </cell>
          <cell r="Q100">
            <v>0</v>
          </cell>
          <cell r="R100">
            <v>0</v>
          </cell>
          <cell r="S100">
            <v>0</v>
          </cell>
          <cell r="T100">
            <v>0</v>
          </cell>
          <cell r="U100">
            <v>0</v>
          </cell>
          <cell r="V100">
            <v>0</v>
          </cell>
          <cell r="W100">
            <v>0</v>
          </cell>
          <cell r="X100">
            <v>0</v>
          </cell>
          <cell r="Y100">
            <v>0</v>
          </cell>
          <cell r="Z100">
            <v>0</v>
          </cell>
          <cell r="AA100">
            <v>0</v>
          </cell>
          <cell r="AB100">
            <v>0</v>
          </cell>
          <cell r="AD100" t="str">
            <v>Alto Costo Anual</v>
          </cell>
          <cell r="AE100">
            <v>0</v>
          </cell>
          <cell r="AF100">
            <v>0</v>
          </cell>
          <cell r="AG100">
            <v>0</v>
          </cell>
          <cell r="AH100">
            <v>0</v>
          </cell>
          <cell r="AI100">
            <v>0</v>
          </cell>
          <cell r="AJ100">
            <v>0</v>
          </cell>
          <cell r="AK100">
            <v>0</v>
          </cell>
          <cell r="AL100">
            <v>0</v>
          </cell>
          <cell r="AM100">
            <v>0</v>
          </cell>
          <cell r="AN100">
            <v>0</v>
          </cell>
          <cell r="AO100">
            <v>0</v>
          </cell>
          <cell r="AP100">
            <v>0</v>
          </cell>
          <cell r="AR100" t="str">
            <v>Alto Costo Anual</v>
          </cell>
          <cell r="AS100">
            <v>0</v>
          </cell>
          <cell r="AT100">
            <v>0</v>
          </cell>
          <cell r="AU100">
            <v>0</v>
          </cell>
          <cell r="AV100">
            <v>0</v>
          </cell>
          <cell r="AW100">
            <v>0</v>
          </cell>
          <cell r="AX100">
            <v>0</v>
          </cell>
          <cell r="AY100">
            <v>0</v>
          </cell>
          <cell r="AZ100">
            <v>0</v>
          </cell>
          <cell r="BA100">
            <v>0</v>
          </cell>
          <cell r="BB100">
            <v>0</v>
          </cell>
          <cell r="BC100">
            <v>0</v>
          </cell>
          <cell r="BD100">
            <v>0</v>
          </cell>
          <cell r="BF100" t="str">
            <v>Alto Costo Anual</v>
          </cell>
          <cell r="BG100">
            <v>0</v>
          </cell>
          <cell r="BH100">
            <v>0</v>
          </cell>
          <cell r="BI100">
            <v>0</v>
          </cell>
          <cell r="BJ100">
            <v>0</v>
          </cell>
          <cell r="BK100">
            <v>0</v>
          </cell>
          <cell r="BL100">
            <v>0</v>
          </cell>
          <cell r="BM100">
            <v>0</v>
          </cell>
          <cell r="BN100">
            <v>0</v>
          </cell>
          <cell r="BO100">
            <v>0</v>
          </cell>
          <cell r="BP100">
            <v>0</v>
          </cell>
          <cell r="BQ100">
            <v>0</v>
          </cell>
          <cell r="BR100">
            <v>0</v>
          </cell>
          <cell r="BT100" t="str">
            <v>Alto Costo Anual</v>
          </cell>
          <cell r="BU100">
            <v>0</v>
          </cell>
          <cell r="BV100">
            <v>0</v>
          </cell>
          <cell r="BW100">
            <v>0</v>
          </cell>
          <cell r="BX100">
            <v>0</v>
          </cell>
          <cell r="BY100">
            <v>0</v>
          </cell>
          <cell r="BZ100">
            <v>0</v>
          </cell>
          <cell r="CA100">
            <v>0</v>
          </cell>
          <cell r="CB100">
            <v>0</v>
          </cell>
          <cell r="CC100">
            <v>0</v>
          </cell>
          <cell r="CD100">
            <v>0</v>
          </cell>
          <cell r="CE100">
            <v>0</v>
          </cell>
          <cell r="CF100">
            <v>0</v>
          </cell>
        </row>
        <row r="103">
          <cell r="B103" t="str">
            <v>Estacionalidad Primas - S.  Industria y C</v>
          </cell>
          <cell r="C103" t="str">
            <v>Ene</v>
          </cell>
          <cell r="D103" t="str">
            <v>Feb</v>
          </cell>
          <cell r="E103" t="str">
            <v>Mar</v>
          </cell>
          <cell r="F103" t="str">
            <v>Abr</v>
          </cell>
          <cell r="G103" t="str">
            <v>May</v>
          </cell>
          <cell r="H103" t="str">
            <v>Jun</v>
          </cell>
          <cell r="I103" t="str">
            <v>Jul</v>
          </cell>
          <cell r="J103" t="str">
            <v>Ago</v>
          </cell>
          <cell r="K103" t="str">
            <v>Sep</v>
          </cell>
          <cell r="L103" t="str">
            <v>Oct</v>
          </cell>
          <cell r="M103" t="str">
            <v>Nov</v>
          </cell>
          <cell r="N103" t="str">
            <v>Dic</v>
          </cell>
          <cell r="P103" t="str">
            <v>Estacionalidad Primas - S.  Construcción y C</v>
          </cell>
          <cell r="Q103" t="str">
            <v>Ene</v>
          </cell>
          <cell r="R103" t="str">
            <v>Feb</v>
          </cell>
          <cell r="S103" t="str">
            <v>Mar</v>
          </cell>
          <cell r="T103" t="str">
            <v>Abr</v>
          </cell>
          <cell r="U103" t="str">
            <v>May</v>
          </cell>
          <cell r="V103" t="str">
            <v>Jun</v>
          </cell>
          <cell r="W103" t="str">
            <v>Jul</v>
          </cell>
          <cell r="X103" t="str">
            <v>Ago</v>
          </cell>
          <cell r="Y103" t="str">
            <v>Sep</v>
          </cell>
          <cell r="Z103" t="str">
            <v>Oct</v>
          </cell>
          <cell r="AA103" t="str">
            <v>Nov</v>
          </cell>
          <cell r="AB103" t="str">
            <v>Dic</v>
          </cell>
          <cell r="AD103" t="str">
            <v>Estacionalidad Primas - S.  Transporte y S</v>
          </cell>
          <cell r="AE103" t="str">
            <v>Ene</v>
          </cell>
          <cell r="AF103" t="str">
            <v>Feb</v>
          </cell>
          <cell r="AG103" t="str">
            <v>Mar</v>
          </cell>
          <cell r="AH103" t="str">
            <v>Abr</v>
          </cell>
          <cell r="AI103" t="str">
            <v>May</v>
          </cell>
          <cell r="AJ103" t="str">
            <v>Jun</v>
          </cell>
          <cell r="AK103" t="str">
            <v>Jul</v>
          </cell>
          <cell r="AL103" t="str">
            <v>Ago</v>
          </cell>
          <cell r="AM103" t="str">
            <v>Sep</v>
          </cell>
          <cell r="AN103" t="str">
            <v>Oct</v>
          </cell>
          <cell r="AO103" t="str">
            <v>Nov</v>
          </cell>
          <cell r="AP103" t="str">
            <v>Dic</v>
          </cell>
          <cell r="AR103" t="str">
            <v>Estacionalidad Primas - S.  Financiero</v>
          </cell>
          <cell r="AS103" t="str">
            <v>Ene</v>
          </cell>
          <cell r="AT103" t="str">
            <v>Feb</v>
          </cell>
          <cell r="AU103" t="str">
            <v>Mar</v>
          </cell>
          <cell r="AV103" t="str">
            <v>Abr</v>
          </cell>
          <cell r="AW103" t="str">
            <v>May</v>
          </cell>
          <cell r="AX103" t="str">
            <v>Jun</v>
          </cell>
          <cell r="AY103" t="str">
            <v>Jul</v>
          </cell>
          <cell r="AZ103" t="str">
            <v>Ago</v>
          </cell>
          <cell r="BA103" t="str">
            <v>Sep</v>
          </cell>
          <cell r="BB103" t="str">
            <v>Oct</v>
          </cell>
          <cell r="BC103" t="str">
            <v>Nov</v>
          </cell>
          <cell r="BD103" t="str">
            <v>Dic</v>
          </cell>
          <cell r="BF103" t="str">
            <v>Estacionalidad Primas - S.  Estado</v>
          </cell>
          <cell r="BG103" t="str">
            <v>Ene</v>
          </cell>
          <cell r="BH103" t="str">
            <v>Feb</v>
          </cell>
          <cell r="BI103" t="str">
            <v>Mar</v>
          </cell>
          <cell r="BJ103" t="str">
            <v>Abr</v>
          </cell>
          <cell r="BK103" t="str">
            <v>May</v>
          </cell>
          <cell r="BL103" t="str">
            <v>Jun</v>
          </cell>
          <cell r="BM103" t="str">
            <v>Jul</v>
          </cell>
          <cell r="BN103" t="str">
            <v>Ago</v>
          </cell>
          <cell r="BO103" t="str">
            <v>Sep</v>
          </cell>
          <cell r="BP103" t="str">
            <v>Oct</v>
          </cell>
          <cell r="BQ103" t="str">
            <v>Nov</v>
          </cell>
          <cell r="BR103" t="str">
            <v>Dic</v>
          </cell>
          <cell r="BT103" t="str">
            <v>Estacionalidad Primas - S.  Minas</v>
          </cell>
          <cell r="BU103" t="str">
            <v>Ene</v>
          </cell>
          <cell r="BV103" t="str">
            <v>Feb</v>
          </cell>
          <cell r="BW103" t="str">
            <v>Mar</v>
          </cell>
          <cell r="BX103" t="str">
            <v>Abr</v>
          </cell>
          <cell r="BY103" t="str">
            <v>May</v>
          </cell>
          <cell r="BZ103" t="str">
            <v>Jun</v>
          </cell>
          <cell r="CA103" t="str">
            <v>Jul</v>
          </cell>
          <cell r="CB103" t="str">
            <v>Ago</v>
          </cell>
          <cell r="CC103" t="str">
            <v>Sep</v>
          </cell>
          <cell r="CD103" t="str">
            <v>Oct</v>
          </cell>
          <cell r="CE103" t="str">
            <v>Nov</v>
          </cell>
          <cell r="CF103" t="str">
            <v>Dic</v>
          </cell>
        </row>
        <row r="104">
          <cell r="B104" t="str">
            <v>Autos</v>
          </cell>
          <cell r="C104">
            <v>4.6215158962257384E-2</v>
          </cell>
          <cell r="D104">
            <v>4.70527988879514E-2</v>
          </cell>
          <cell r="E104">
            <v>0.1</v>
          </cell>
          <cell r="F104">
            <v>7.0197260163777558E-2</v>
          </cell>
          <cell r="G104">
            <v>0.40600000000000003</v>
          </cell>
          <cell r="H104">
            <v>3.1857477579869779E-2</v>
          </cell>
          <cell r="I104">
            <v>4.6593860007456779E-2</v>
          </cell>
          <cell r="J104">
            <v>0.02</v>
          </cell>
          <cell r="K104">
            <v>0.02</v>
          </cell>
          <cell r="L104">
            <v>0.02</v>
          </cell>
          <cell r="M104">
            <v>0.14663481688870031</v>
          </cell>
          <cell r="N104">
            <v>4.5932308085031411E-2</v>
          </cell>
          <cell r="P104" t="str">
            <v>Autos</v>
          </cell>
          <cell r="Q104">
            <v>0.1766433338805955</v>
          </cell>
          <cell r="R104">
            <v>9.298047811835862E-2</v>
          </cell>
          <cell r="S104">
            <v>3.1914189035101979E-2</v>
          </cell>
          <cell r="T104">
            <v>9.2332694235989277E-2</v>
          </cell>
          <cell r="U104">
            <v>9.2332694235989277E-2</v>
          </cell>
          <cell r="V104">
            <v>7.731461632772102E-2</v>
          </cell>
          <cell r="W104">
            <v>7.731461632772102E-2</v>
          </cell>
          <cell r="X104">
            <v>7.731461632772102E-2</v>
          </cell>
          <cell r="Y104">
            <v>0.13134012999443689</v>
          </cell>
          <cell r="Z104">
            <v>0.13530008600912824</v>
          </cell>
          <cell r="AA104">
            <v>1.5007298228615349E-2</v>
          </cell>
          <cell r="AB104">
            <v>2.0524727862165118E-4</v>
          </cell>
          <cell r="AD104" t="str">
            <v>Autos</v>
          </cell>
          <cell r="AE104">
            <v>6.2759247982856897E-2</v>
          </cell>
          <cell r="AF104">
            <v>1.9045450812988963E-2</v>
          </cell>
          <cell r="AG104">
            <v>0.15</v>
          </cell>
          <cell r="AH104">
            <v>2.2218737606142912E-2</v>
          </cell>
          <cell r="AI104">
            <v>0.02</v>
          </cell>
          <cell r="AJ104">
            <v>2.7858472483119866E-2</v>
          </cell>
          <cell r="AK104">
            <v>0.15</v>
          </cell>
          <cell r="AL104">
            <v>0.12982767235643164</v>
          </cell>
          <cell r="AM104">
            <v>0.02</v>
          </cell>
          <cell r="AN104">
            <v>0.15</v>
          </cell>
          <cell r="AO104">
            <v>0.22829041875845968</v>
          </cell>
          <cell r="AP104">
            <v>0.02</v>
          </cell>
          <cell r="AR104" t="str">
            <v>Autos</v>
          </cell>
          <cell r="AS104">
            <v>0.22554499926414817</v>
          </cell>
          <cell r="AT104">
            <v>0.17537842064562753</v>
          </cell>
          <cell r="AU104">
            <v>7.8393161729147842E-2</v>
          </cell>
          <cell r="AV104">
            <v>3.366101225580781E-2</v>
          </cell>
          <cell r="AW104">
            <v>3.6801235279897052E-2</v>
          </cell>
          <cell r="AX104">
            <v>6.6184051698459964E-2</v>
          </cell>
          <cell r="AY104">
            <v>3.4855138763251858E-2</v>
          </cell>
          <cell r="AZ104">
            <v>5.1991319028032341E-2</v>
          </cell>
          <cell r="BA104">
            <v>7.1680779258358793E-2</v>
          </cell>
          <cell r="BB104">
            <v>3.8564517411425768E-2</v>
          </cell>
          <cell r="BC104">
            <v>0.11256714618138636</v>
          </cell>
          <cell r="BD104">
            <v>7.4378218484456596E-2</v>
          </cell>
          <cell r="BF104" t="str">
            <v>Autos</v>
          </cell>
          <cell r="BG104">
            <v>3.0541036917257285E-2</v>
          </cell>
          <cell r="BH104">
            <v>0</v>
          </cell>
          <cell r="BI104">
            <v>2.4444417545838121E-2</v>
          </cell>
          <cell r="BJ104">
            <v>4.3099316752000419E-2</v>
          </cell>
          <cell r="BK104">
            <v>0.1376494415442415</v>
          </cell>
          <cell r="BL104">
            <v>0.20128439007559568</v>
          </cell>
          <cell r="BM104">
            <v>1.9902816694619026E-2</v>
          </cell>
          <cell r="BN104">
            <v>7.0878846904499889E-3</v>
          </cell>
          <cell r="BO104">
            <v>0</v>
          </cell>
          <cell r="BP104">
            <v>0.40545535449627601</v>
          </cell>
          <cell r="BQ104">
            <v>5.9273372487683145E-3</v>
          </cell>
          <cell r="BR104">
            <v>0.12460800403495376</v>
          </cell>
          <cell r="BT104" t="str">
            <v>Autos</v>
          </cell>
          <cell r="BU104">
            <v>1.1718893802771387E-3</v>
          </cell>
          <cell r="BV104">
            <v>0.50182555832564291</v>
          </cell>
          <cell r="BW104">
            <v>1.4210586374139767E-2</v>
          </cell>
          <cell r="BX104">
            <v>0.23589133687737185</v>
          </cell>
          <cell r="BY104">
            <v>3.5786970392667036E-3</v>
          </cell>
          <cell r="BZ104">
            <v>1.5334966661505833E-2</v>
          </cell>
          <cell r="CA104">
            <v>0.02</v>
          </cell>
          <cell r="CB104">
            <v>0.10781970914709353</v>
          </cell>
          <cell r="CC104">
            <v>8.3755948152809609E-2</v>
          </cell>
          <cell r="CD104">
            <v>1.2339814193138225E-2</v>
          </cell>
          <cell r="CE104">
            <v>4.0714938487544927E-3</v>
          </cell>
          <cell r="CF104">
            <v>0</v>
          </cell>
        </row>
        <row r="105">
          <cell r="B105" t="str">
            <v>SOAT</v>
          </cell>
          <cell r="C105">
            <v>0</v>
          </cell>
          <cell r="D105">
            <v>0</v>
          </cell>
          <cell r="E105">
            <v>0</v>
          </cell>
          <cell r="F105">
            <v>0</v>
          </cell>
          <cell r="G105">
            <v>0</v>
          </cell>
          <cell r="H105">
            <v>0</v>
          </cell>
          <cell r="I105">
            <v>0</v>
          </cell>
          <cell r="J105">
            <v>0</v>
          </cell>
          <cell r="K105">
            <v>0</v>
          </cell>
          <cell r="L105">
            <v>0</v>
          </cell>
          <cell r="M105">
            <v>0</v>
          </cell>
          <cell r="N105">
            <v>0</v>
          </cell>
          <cell r="P105" t="str">
            <v>SOAT</v>
          </cell>
          <cell r="Q105">
            <v>0</v>
          </cell>
          <cell r="R105">
            <v>0</v>
          </cell>
          <cell r="S105">
            <v>0</v>
          </cell>
          <cell r="T105">
            <v>0</v>
          </cell>
          <cell r="U105">
            <v>0</v>
          </cell>
          <cell r="V105">
            <v>0</v>
          </cell>
          <cell r="W105">
            <v>0</v>
          </cell>
          <cell r="X105">
            <v>0</v>
          </cell>
          <cell r="Y105">
            <v>0</v>
          </cell>
          <cell r="Z105">
            <v>0</v>
          </cell>
          <cell r="AA105">
            <v>0</v>
          </cell>
          <cell r="AB105">
            <v>0</v>
          </cell>
          <cell r="AD105" t="str">
            <v>SOAT</v>
          </cell>
          <cell r="AE105">
            <v>0</v>
          </cell>
          <cell r="AF105">
            <v>0</v>
          </cell>
          <cell r="AG105">
            <v>0</v>
          </cell>
          <cell r="AH105">
            <v>0</v>
          </cell>
          <cell r="AI105">
            <v>0</v>
          </cell>
          <cell r="AJ105">
            <v>0</v>
          </cell>
          <cell r="AK105">
            <v>0</v>
          </cell>
          <cell r="AL105">
            <v>0</v>
          </cell>
          <cell r="AM105">
            <v>0</v>
          </cell>
          <cell r="AN105">
            <v>0</v>
          </cell>
          <cell r="AO105">
            <v>0</v>
          </cell>
          <cell r="AP105">
            <v>0</v>
          </cell>
          <cell r="AR105" t="str">
            <v>SOAT</v>
          </cell>
          <cell r="AS105">
            <v>0</v>
          </cell>
          <cell r="AT105">
            <v>0</v>
          </cell>
          <cell r="AU105">
            <v>0</v>
          </cell>
          <cell r="AV105">
            <v>0</v>
          </cell>
          <cell r="AW105">
            <v>0</v>
          </cell>
          <cell r="AX105">
            <v>0</v>
          </cell>
          <cell r="AY105">
            <v>0</v>
          </cell>
          <cell r="AZ105">
            <v>0</v>
          </cell>
          <cell r="BA105">
            <v>0</v>
          </cell>
          <cell r="BB105">
            <v>0</v>
          </cell>
          <cell r="BC105">
            <v>0</v>
          </cell>
          <cell r="BD105">
            <v>0</v>
          </cell>
          <cell r="BF105" t="str">
            <v>SOAT</v>
          </cell>
          <cell r="BG105">
            <v>0</v>
          </cell>
          <cell r="BH105">
            <v>0</v>
          </cell>
          <cell r="BI105">
            <v>0</v>
          </cell>
          <cell r="BJ105">
            <v>0</v>
          </cell>
          <cell r="BK105">
            <v>0</v>
          </cell>
          <cell r="BL105">
            <v>0</v>
          </cell>
          <cell r="BM105">
            <v>0</v>
          </cell>
          <cell r="BN105">
            <v>0</v>
          </cell>
          <cell r="BO105">
            <v>0</v>
          </cell>
          <cell r="BP105">
            <v>0</v>
          </cell>
          <cell r="BQ105">
            <v>0</v>
          </cell>
          <cell r="BR105">
            <v>0</v>
          </cell>
          <cell r="BT105" t="str">
            <v>SOAT</v>
          </cell>
          <cell r="BU105">
            <v>0</v>
          </cell>
          <cell r="BV105">
            <v>0</v>
          </cell>
          <cell r="BW105">
            <v>0</v>
          </cell>
          <cell r="BX105">
            <v>0</v>
          </cell>
          <cell r="BY105">
            <v>0</v>
          </cell>
          <cell r="BZ105">
            <v>0</v>
          </cell>
          <cell r="CA105">
            <v>0</v>
          </cell>
          <cell r="CB105">
            <v>0</v>
          </cell>
          <cell r="CC105">
            <v>0</v>
          </cell>
          <cell r="CD105">
            <v>0</v>
          </cell>
          <cell r="CE105">
            <v>0</v>
          </cell>
          <cell r="CF105">
            <v>0</v>
          </cell>
        </row>
        <row r="106">
          <cell r="B106" t="str">
            <v>Incendio</v>
          </cell>
          <cell r="C106">
            <v>1.4778587398725831E-2</v>
          </cell>
          <cell r="D106">
            <v>7.0134566999533021E-2</v>
          </cell>
          <cell r="E106">
            <v>1.842965728814179E-2</v>
          </cell>
          <cell r="F106">
            <v>4.0444625620724962E-2</v>
          </cell>
          <cell r="G106">
            <v>0.2677767291578369</v>
          </cell>
          <cell r="H106">
            <v>0.17260225464963114</v>
          </cell>
          <cell r="I106">
            <v>3.9723937698745437E-2</v>
          </cell>
          <cell r="J106">
            <v>7.4047124802622988E-2</v>
          </cell>
          <cell r="K106">
            <v>4.8471861129540966E-2</v>
          </cell>
          <cell r="L106">
            <v>1.0858246567680261E-2</v>
          </cell>
          <cell r="M106">
            <v>0.14516498930350116</v>
          </cell>
          <cell r="N106">
            <v>9.7567419383315618E-2</v>
          </cell>
          <cell r="P106" t="str">
            <v>Incendio</v>
          </cell>
          <cell r="Q106">
            <v>1.7546196839131948E-2</v>
          </cell>
          <cell r="R106">
            <v>2.0770394814984203E-2</v>
          </cell>
          <cell r="S106">
            <v>2.8841517431248451E-2</v>
          </cell>
          <cell r="T106">
            <v>4.2280566407707561E-2</v>
          </cell>
          <cell r="U106">
            <v>0.03</v>
          </cell>
          <cell r="V106">
            <v>0.03</v>
          </cell>
          <cell r="W106">
            <v>1.5235829205019072E-2</v>
          </cell>
          <cell r="X106">
            <v>0.03</v>
          </cell>
          <cell r="Y106">
            <v>2.7E-2</v>
          </cell>
          <cell r="Z106">
            <v>1.6105109859846267E-2</v>
          </cell>
          <cell r="AA106">
            <v>0.69764198194434079</v>
          </cell>
          <cell r="AB106">
            <v>4.4541969684370727E-2</v>
          </cell>
          <cell r="AD106" t="str">
            <v>Incendio</v>
          </cell>
          <cell r="AE106">
            <v>0.28529831436788822</v>
          </cell>
          <cell r="AF106">
            <v>0.10667422849995152</v>
          </cell>
          <cell r="AG106">
            <v>1.9231350128730688E-3</v>
          </cell>
          <cell r="AH106">
            <v>3.0629524944012238E-2</v>
          </cell>
          <cell r="AI106">
            <v>0.10029348233925045</v>
          </cell>
          <cell r="AJ106">
            <v>9.743623377485458E-2</v>
          </cell>
          <cell r="AK106">
            <v>5.5018929703709633E-2</v>
          </cell>
          <cell r="AL106">
            <v>0.13509105095382565</v>
          </cell>
          <cell r="AM106">
            <v>1.1213602087745718E-2</v>
          </cell>
          <cell r="AN106">
            <v>9.0223891568665421E-2</v>
          </cell>
          <cell r="AO106">
            <v>0</v>
          </cell>
          <cell r="AP106">
            <v>8.6197606747223654E-2</v>
          </cell>
          <cell r="AR106" t="str">
            <v>Incendio</v>
          </cell>
          <cell r="AS106">
            <v>3.7999999999999999E-2</v>
          </cell>
          <cell r="AT106">
            <v>0.02</v>
          </cell>
          <cell r="AU106">
            <v>2.0383634300306094E-2</v>
          </cell>
          <cell r="AV106">
            <v>2.5581633693208521E-2</v>
          </cell>
          <cell r="AW106">
            <v>2.5744479313810541E-2</v>
          </cell>
          <cell r="AX106">
            <v>3.1765670929193517E-2</v>
          </cell>
          <cell r="AY106">
            <v>3.001311411465514E-2</v>
          </cell>
          <cell r="AZ106">
            <v>3.3000000000000002E-2</v>
          </cell>
          <cell r="BA106">
            <v>3.7999999999999999E-2</v>
          </cell>
          <cell r="BB106">
            <v>3.0813766278329529E-2</v>
          </cell>
          <cell r="BC106">
            <v>0.17359180486331718</v>
          </cell>
          <cell r="BD106">
            <v>0.53352203459975889</v>
          </cell>
          <cell r="BF106" t="str">
            <v>Incendio</v>
          </cell>
          <cell r="BG106">
            <v>1.2607427538281864E-2</v>
          </cell>
          <cell r="BH106">
            <v>8.9647354780064137E-2</v>
          </cell>
          <cell r="BI106">
            <v>4.3606832054828779E-2</v>
          </cell>
          <cell r="BJ106">
            <v>3.538514909562869E-2</v>
          </cell>
          <cell r="BK106">
            <v>0.4037466653848743</v>
          </cell>
          <cell r="BL106">
            <v>8.7238527128465276E-2</v>
          </cell>
          <cell r="BM106">
            <v>1.2788052763804991E-2</v>
          </cell>
          <cell r="BN106">
            <v>4.4548444620083564E-3</v>
          </cell>
          <cell r="BO106">
            <v>3.6029455211017233E-2</v>
          </cell>
          <cell r="BP106">
            <v>0.20368470276780065</v>
          </cell>
          <cell r="BQ106">
            <v>1.2966634335190786E-2</v>
          </cell>
          <cell r="BR106">
            <v>5.7844354478035091E-2</v>
          </cell>
          <cell r="BT106" t="str">
            <v>Incendio</v>
          </cell>
          <cell r="BU106">
            <v>1.2116830783978577E-3</v>
          </cell>
          <cell r="BV106">
            <v>1.0996880531237809E-2</v>
          </cell>
          <cell r="BW106">
            <v>0.13091875534478581</v>
          </cell>
          <cell r="BX106">
            <v>8.1188784113225554E-2</v>
          </cell>
          <cell r="BY106">
            <v>1.1849072488588869E-2</v>
          </cell>
          <cell r="BZ106">
            <v>1.403042378527556E-2</v>
          </cell>
          <cell r="CA106">
            <v>1.9814651466195125E-4</v>
          </cell>
          <cell r="CB106">
            <v>1.7193964635925482E-3</v>
          </cell>
          <cell r="CC106">
            <v>0.41967195495743392</v>
          </cell>
          <cell r="CD106">
            <v>0.32249212694936019</v>
          </cell>
          <cell r="CE106">
            <v>5.7227757734398923E-3</v>
          </cell>
          <cell r="CF106">
            <v>0</v>
          </cell>
        </row>
        <row r="107">
          <cell r="B107" t="str">
            <v>Ramos Técnicos</v>
          </cell>
          <cell r="C107">
            <v>8.6911273328049279E-2</v>
          </cell>
          <cell r="D107">
            <v>2.8912720010978353E-2</v>
          </cell>
          <cell r="E107">
            <v>8.6785637761899546E-3</v>
          </cell>
          <cell r="F107">
            <v>2.505275148904635E-2</v>
          </cell>
          <cell r="G107">
            <v>1.4233389830385947E-2</v>
          </cell>
          <cell r="H107">
            <v>0.24096385950683072</v>
          </cell>
          <cell r="I107">
            <v>1.1606528119592868E-2</v>
          </cell>
          <cell r="J107">
            <v>7.9974082676761392E-3</v>
          </cell>
          <cell r="K107">
            <v>1.5287535095371741E-2</v>
          </cell>
          <cell r="L107">
            <v>5.3157347373074607E-2</v>
          </cell>
          <cell r="M107">
            <v>0.44497660018152219</v>
          </cell>
          <cell r="N107">
            <v>6.2222023021281832E-2</v>
          </cell>
          <cell r="P107" t="str">
            <v>Ramos Técnicos</v>
          </cell>
          <cell r="Q107">
            <v>0.14612590439154352</v>
          </cell>
          <cell r="R107">
            <v>4.5471566105363223E-2</v>
          </cell>
          <cell r="S107">
            <v>2.4713283774784312E-2</v>
          </cell>
          <cell r="T107">
            <v>8.5767135299925065E-2</v>
          </cell>
          <cell r="U107">
            <v>2.2187950933294207E-2</v>
          </cell>
          <cell r="V107">
            <v>5.6892416322354679E-2</v>
          </cell>
          <cell r="W107">
            <v>1.4618442220883611E-2</v>
          </cell>
          <cell r="X107">
            <v>0.18253795099339765</v>
          </cell>
          <cell r="Y107">
            <v>4.4413310914928908E-2</v>
          </cell>
          <cell r="Z107">
            <v>0.27143933880465743</v>
          </cell>
          <cell r="AA107">
            <v>0</v>
          </cell>
          <cell r="AB107">
            <v>0.10583270023886704</v>
          </cell>
          <cell r="AD107" t="str">
            <v>Ramos Técnicos</v>
          </cell>
          <cell r="AE107">
            <v>0.24420522722377541</v>
          </cell>
          <cell r="AF107">
            <v>0.24602781910215057</v>
          </cell>
          <cell r="AG107">
            <v>8.0400967054585534E-2</v>
          </cell>
          <cell r="AH107">
            <v>1.5882887135543718E-3</v>
          </cell>
          <cell r="AI107">
            <v>0</v>
          </cell>
          <cell r="AJ107">
            <v>0.34140209041016889</v>
          </cell>
          <cell r="AK107">
            <v>0</v>
          </cell>
          <cell r="AL107">
            <v>7.9811263947680261E-2</v>
          </cell>
          <cell r="AM107">
            <v>6.5643435480849961E-3</v>
          </cell>
          <cell r="AN107">
            <v>0</v>
          </cell>
          <cell r="AO107">
            <v>0</v>
          </cell>
          <cell r="AP107">
            <v>0</v>
          </cell>
          <cell r="AR107" t="str">
            <v>Ramos Técnicos</v>
          </cell>
          <cell r="AS107">
            <v>2.2527144191705636E-3</v>
          </cell>
          <cell r="AT107">
            <v>3.1154577078959158E-3</v>
          </cell>
          <cell r="AU107">
            <v>1.5282689460523E-2</v>
          </cell>
          <cell r="AV107">
            <v>3.8473183317286833E-3</v>
          </cell>
          <cell r="AW107">
            <v>4.9052545943845463E-3</v>
          </cell>
          <cell r="AX107">
            <v>4.0475840382452589E-2</v>
          </cell>
          <cell r="AY107">
            <v>1.6670644260186863E-2</v>
          </cell>
          <cell r="AZ107">
            <v>0.28096340616733756</v>
          </cell>
          <cell r="BA107">
            <v>0.31445824471443967</v>
          </cell>
          <cell r="BB107">
            <v>1.9392877201887451E-3</v>
          </cell>
          <cell r="BC107">
            <v>0.19441295529085173</v>
          </cell>
          <cell r="BD107">
            <v>0.12167618695084029</v>
          </cell>
          <cell r="BF107" t="str">
            <v>Ramos Técnicos</v>
          </cell>
          <cell r="BG107">
            <v>7.564913195513967E-2</v>
          </cell>
          <cell r="BH107">
            <v>1.5433133273391507E-3</v>
          </cell>
          <cell r="BI107">
            <v>2.9893159287319459E-2</v>
          </cell>
          <cell r="BJ107">
            <v>3.6252595309036531E-2</v>
          </cell>
          <cell r="BK107">
            <v>0.26907661689475992</v>
          </cell>
          <cell r="BL107">
            <v>2.057653353530782E-2</v>
          </cell>
          <cell r="BM107">
            <v>0</v>
          </cell>
          <cell r="BN107">
            <v>4.5036237858069169E-4</v>
          </cell>
          <cell r="BO107">
            <v>0</v>
          </cell>
          <cell r="BP107">
            <v>0.55022004473035935</v>
          </cell>
          <cell r="BQ107">
            <v>3.4823478145975314E-4</v>
          </cell>
          <cell r="BR107">
            <v>1.5990007800697637E-2</v>
          </cell>
          <cell r="BT107" t="str">
            <v>Ramos Técnicos</v>
          </cell>
          <cell r="BU107">
            <v>4.4057344174854518E-2</v>
          </cell>
          <cell r="BV107">
            <v>0.10250946604372353</v>
          </cell>
          <cell r="BW107">
            <v>2.1785369461855792E-2</v>
          </cell>
          <cell r="BX107">
            <v>0.13733713628875266</v>
          </cell>
          <cell r="BY107">
            <v>0</v>
          </cell>
          <cell r="BZ107">
            <v>0</v>
          </cell>
          <cell r="CA107">
            <v>4.3588111488428154E-3</v>
          </cell>
          <cell r="CB107">
            <v>4.1379069251477182E-3</v>
          </cell>
          <cell r="CC107">
            <v>0.60917431005464384</v>
          </cell>
          <cell r="CD107">
            <v>1.747387796530513E-2</v>
          </cell>
          <cell r="CE107">
            <v>0</v>
          </cell>
          <cell r="CF107">
            <v>5.9165777936874039E-2</v>
          </cell>
        </row>
        <row r="108">
          <cell r="B108" t="str">
            <v>Sustracción</v>
          </cell>
          <cell r="C108">
            <v>0</v>
          </cell>
          <cell r="D108">
            <v>7.5139374554284528E-3</v>
          </cell>
          <cell r="E108">
            <v>9.7360035182957154E-3</v>
          </cell>
          <cell r="F108">
            <v>5.7231426261972395E-3</v>
          </cell>
          <cell r="G108">
            <v>0.93703139692475046</v>
          </cell>
          <cell r="H108">
            <v>1.3920768350134036E-2</v>
          </cell>
          <cell r="I108">
            <v>9.4077565708852243E-3</v>
          </cell>
          <cell r="J108">
            <v>9.7490375339617588E-3</v>
          </cell>
          <cell r="K108">
            <v>3.51330943227608E-3</v>
          </cell>
          <cell r="L108">
            <v>2.9726112031623051E-3</v>
          </cell>
          <cell r="M108">
            <v>4.0000000000000002E-4</v>
          </cell>
          <cell r="N108">
            <v>0</v>
          </cell>
          <cell r="P108" t="str">
            <v>Sustracción</v>
          </cell>
          <cell r="Q108">
            <v>6.0160647949110812E-3</v>
          </cell>
          <cell r="R108">
            <v>0.13494398410428754</v>
          </cell>
          <cell r="S108">
            <v>0</v>
          </cell>
          <cell r="T108">
            <v>2.326890767397705E-2</v>
          </cell>
          <cell r="U108">
            <v>0.18169599872596737</v>
          </cell>
          <cell r="V108">
            <v>0.18735883729807709</v>
          </cell>
          <cell r="W108">
            <v>1.3844162237972499E-2</v>
          </cell>
          <cell r="X108">
            <v>0.15439671816349071</v>
          </cell>
          <cell r="Y108">
            <v>7.3844734318923619E-2</v>
          </cell>
          <cell r="Z108">
            <v>7.0000000000000007E-2</v>
          </cell>
          <cell r="AA108">
            <v>5.2864609022654198E-2</v>
          </cell>
          <cell r="AB108">
            <v>0.10176598365973867</v>
          </cell>
          <cell r="AD108" t="str">
            <v>Sustracción</v>
          </cell>
          <cell r="AE108">
            <v>0</v>
          </cell>
          <cell r="AF108">
            <v>4.5015528908780222E-3</v>
          </cell>
          <cell r="AG108">
            <v>3.9928831196705872E-2</v>
          </cell>
          <cell r="AH108">
            <v>0</v>
          </cell>
          <cell r="AI108">
            <v>1.6412486288566962E-2</v>
          </cell>
          <cell r="AJ108">
            <v>0.13933148921361158</v>
          </cell>
          <cell r="AK108">
            <v>5.7742378638323934E-3</v>
          </cell>
          <cell r="AL108">
            <v>0.66453563615819433</v>
          </cell>
          <cell r="AM108">
            <v>3.5353273836208121E-2</v>
          </cell>
          <cell r="AN108">
            <v>2.5682527869778902E-2</v>
          </cell>
          <cell r="AO108">
            <v>7.1653540019418706E-4</v>
          </cell>
          <cell r="AP108">
            <v>6.7763429282029594E-2</v>
          </cell>
          <cell r="AR108" t="str">
            <v>Sustracción</v>
          </cell>
          <cell r="AS108">
            <v>0.51201553186515658</v>
          </cell>
          <cell r="AT108">
            <v>6.7404524764516777E-2</v>
          </cell>
          <cell r="AU108">
            <v>8.0883919456076397E-2</v>
          </cell>
          <cell r="AV108">
            <v>9.1587431459494661E-2</v>
          </cell>
          <cell r="AW108">
            <v>2.4319457304736874E-2</v>
          </cell>
          <cell r="AX108">
            <v>0</v>
          </cell>
          <cell r="AY108">
            <v>1.5106164697871068E-2</v>
          </cell>
          <cell r="AZ108">
            <v>4.3896748490355651E-2</v>
          </cell>
          <cell r="BA108">
            <v>3.7708901756494363E-2</v>
          </cell>
          <cell r="BB108">
            <v>4.7192605560223276E-2</v>
          </cell>
          <cell r="BC108">
            <v>8.8890533703697549E-3</v>
          </cell>
          <cell r="BD108">
            <v>7.0995661274704872E-2</v>
          </cell>
          <cell r="BF108" t="str">
            <v>Sustracción</v>
          </cell>
          <cell r="BG108">
            <v>0.12857996739118432</v>
          </cell>
          <cell r="BH108">
            <v>2.17819909861853E-3</v>
          </cell>
          <cell r="BI108">
            <v>1.4578382804815843E-2</v>
          </cell>
          <cell r="BJ108">
            <v>1.2971356827486126E-2</v>
          </cell>
          <cell r="BK108">
            <v>0.5144123956967398</v>
          </cell>
          <cell r="BL108">
            <v>6.8044563495721369E-2</v>
          </cell>
          <cell r="BM108">
            <v>1.4808001651957088E-2</v>
          </cell>
          <cell r="BN108">
            <v>1.5475675134897273E-2</v>
          </cell>
          <cell r="BO108">
            <v>1.1835750978397942E-2</v>
          </cell>
          <cell r="BP108">
            <v>0.18509951366749897</v>
          </cell>
          <cell r="BQ108">
            <v>3.7764049067933072E-3</v>
          </cell>
          <cell r="BR108">
            <v>2.8239788345889385E-2</v>
          </cell>
          <cell r="BT108" t="str">
            <v>Sustracción</v>
          </cell>
          <cell r="BU108">
            <v>0</v>
          </cell>
          <cell r="BV108">
            <v>0</v>
          </cell>
          <cell r="BW108">
            <v>3.9605573973059006E-2</v>
          </cell>
          <cell r="BX108">
            <v>0</v>
          </cell>
          <cell r="BY108">
            <v>0</v>
          </cell>
          <cell r="BZ108">
            <v>0</v>
          </cell>
          <cell r="CA108">
            <v>0</v>
          </cell>
          <cell r="CB108">
            <v>0.94492750640060486</v>
          </cell>
          <cell r="CC108">
            <v>0</v>
          </cell>
          <cell r="CD108">
            <v>0</v>
          </cell>
          <cell r="CE108">
            <v>0</v>
          </cell>
          <cell r="CF108">
            <v>1.5466919626336043E-2</v>
          </cell>
        </row>
        <row r="109">
          <cell r="B109" t="str">
            <v>Minas y Petróleos</v>
          </cell>
          <cell r="C109">
            <v>0</v>
          </cell>
          <cell r="D109">
            <v>0</v>
          </cell>
          <cell r="E109">
            <v>0</v>
          </cell>
          <cell r="F109">
            <v>0</v>
          </cell>
          <cell r="G109">
            <v>0</v>
          </cell>
          <cell r="H109">
            <v>0</v>
          </cell>
          <cell r="I109">
            <v>0</v>
          </cell>
          <cell r="J109">
            <v>0</v>
          </cell>
          <cell r="K109">
            <v>0</v>
          </cell>
          <cell r="L109">
            <v>0</v>
          </cell>
          <cell r="M109">
            <v>0</v>
          </cell>
          <cell r="N109">
            <v>0</v>
          </cell>
          <cell r="P109" t="str">
            <v>Minas y Petróleos</v>
          </cell>
          <cell r="Q109">
            <v>0</v>
          </cell>
          <cell r="R109">
            <v>0</v>
          </cell>
          <cell r="S109">
            <v>0</v>
          </cell>
          <cell r="T109">
            <v>0</v>
          </cell>
          <cell r="U109">
            <v>0</v>
          </cell>
          <cell r="V109">
            <v>0</v>
          </cell>
          <cell r="W109">
            <v>0</v>
          </cell>
          <cell r="X109">
            <v>0</v>
          </cell>
          <cell r="Y109">
            <v>0</v>
          </cell>
          <cell r="Z109">
            <v>0</v>
          </cell>
          <cell r="AA109">
            <v>0</v>
          </cell>
          <cell r="AB109">
            <v>0</v>
          </cell>
          <cell r="AD109" t="str">
            <v>Minas y Petróleos</v>
          </cell>
          <cell r="AE109">
            <v>0</v>
          </cell>
          <cell r="AF109">
            <v>0</v>
          </cell>
          <cell r="AG109">
            <v>0</v>
          </cell>
          <cell r="AH109">
            <v>0</v>
          </cell>
          <cell r="AI109">
            <v>0</v>
          </cell>
          <cell r="AJ109">
            <v>0</v>
          </cell>
          <cell r="AK109">
            <v>0</v>
          </cell>
          <cell r="AL109">
            <v>0</v>
          </cell>
          <cell r="AM109">
            <v>0</v>
          </cell>
          <cell r="AN109">
            <v>0</v>
          </cell>
          <cell r="AO109">
            <v>0</v>
          </cell>
          <cell r="AP109">
            <v>0</v>
          </cell>
          <cell r="AR109" t="str">
            <v>Minas y Petróleos</v>
          </cell>
          <cell r="AS109">
            <v>0</v>
          </cell>
          <cell r="AT109">
            <v>0</v>
          </cell>
          <cell r="AU109">
            <v>0</v>
          </cell>
          <cell r="AV109">
            <v>0</v>
          </cell>
          <cell r="AW109">
            <v>0</v>
          </cell>
          <cell r="AX109">
            <v>0</v>
          </cell>
          <cell r="AY109">
            <v>0</v>
          </cell>
          <cell r="AZ109">
            <v>0</v>
          </cell>
          <cell r="BA109">
            <v>0</v>
          </cell>
          <cell r="BB109">
            <v>0</v>
          </cell>
          <cell r="BC109">
            <v>0</v>
          </cell>
          <cell r="BD109">
            <v>0</v>
          </cell>
          <cell r="BF109" t="str">
            <v>Minas y Petróleos</v>
          </cell>
          <cell r="BG109">
            <v>0</v>
          </cell>
          <cell r="BH109">
            <v>0</v>
          </cell>
          <cell r="BI109">
            <v>0</v>
          </cell>
          <cell r="BJ109">
            <v>0</v>
          </cell>
          <cell r="BK109">
            <v>0</v>
          </cell>
          <cell r="BL109">
            <v>0</v>
          </cell>
          <cell r="BM109">
            <v>0</v>
          </cell>
          <cell r="BN109">
            <v>0</v>
          </cell>
          <cell r="BO109">
            <v>0</v>
          </cell>
          <cell r="BP109">
            <v>0</v>
          </cell>
          <cell r="BQ109">
            <v>0</v>
          </cell>
          <cell r="BR109">
            <v>0</v>
          </cell>
          <cell r="BT109" t="str">
            <v>Minas y Petróleos</v>
          </cell>
          <cell r="BU109">
            <v>1.247314073859071E-2</v>
          </cell>
          <cell r="BV109">
            <v>0.13936255467740694</v>
          </cell>
          <cell r="BW109">
            <v>0.11417655703976208</v>
          </cell>
          <cell r="BX109">
            <v>0.49257666726035088</v>
          </cell>
          <cell r="BY109">
            <v>4.1114609607642003E-2</v>
          </cell>
          <cell r="BZ109">
            <v>1.8661549804337276E-3</v>
          </cell>
          <cell r="CA109">
            <v>4.2320733740476998E-2</v>
          </cell>
          <cell r="CB109">
            <v>3.6342060073582101E-2</v>
          </cell>
          <cell r="CC109">
            <v>0</v>
          </cell>
          <cell r="CD109">
            <v>4.8341930187394855E-2</v>
          </cell>
          <cell r="CE109">
            <v>3.6897685256957691E-2</v>
          </cell>
          <cell r="CF109">
            <v>3.4527906437401973E-2</v>
          </cell>
        </row>
        <row r="110">
          <cell r="B110" t="str">
            <v>Cumplimiento</v>
          </cell>
          <cell r="C110">
            <v>4.2241352667157353E-2</v>
          </cell>
          <cell r="D110">
            <v>4.5762240607303967E-2</v>
          </cell>
          <cell r="E110">
            <v>0.14876757234070126</v>
          </cell>
          <cell r="F110">
            <v>5.52272074621422E-2</v>
          </cell>
          <cell r="G110">
            <v>0.15201803015152193</v>
          </cell>
          <cell r="H110">
            <v>8.2439557809917643E-2</v>
          </cell>
          <cell r="I110">
            <v>9.3976832748888878E-2</v>
          </cell>
          <cell r="J110">
            <v>5.7315617234985065E-2</v>
          </cell>
          <cell r="K110">
            <v>7.0569682200577466E-2</v>
          </cell>
          <cell r="L110">
            <v>6.9431350387132482E-2</v>
          </cell>
          <cell r="M110">
            <v>8.4435648754184356E-2</v>
          </cell>
          <cell r="N110">
            <v>9.7814907635487433E-2</v>
          </cell>
          <cell r="P110" t="str">
            <v>Cumplimiento</v>
          </cell>
          <cell r="Q110">
            <v>7.0858515261110339E-2</v>
          </cell>
          <cell r="R110">
            <v>4.9126337497444342E-2</v>
          </cell>
          <cell r="S110">
            <v>6.1637863690134756E-2</v>
          </cell>
          <cell r="T110">
            <v>5.5930387758917982E-2</v>
          </cell>
          <cell r="U110">
            <v>0.12293203004203904</v>
          </cell>
          <cell r="V110">
            <v>0.10709933045948127</v>
          </cell>
          <cell r="W110">
            <v>6.6334362002921629E-2</v>
          </cell>
          <cell r="X110">
            <v>8.0938031609520664E-2</v>
          </cell>
          <cell r="Y110">
            <v>8.8370801240676589E-2</v>
          </cell>
          <cell r="Z110">
            <v>7.0477139922608456E-2</v>
          </cell>
          <cell r="AA110">
            <v>5.4338556438986024E-2</v>
          </cell>
          <cell r="AB110">
            <v>0.1719566440761589</v>
          </cell>
          <cell r="AD110" t="str">
            <v>Cumplimiento</v>
          </cell>
          <cell r="AE110">
            <v>5.160854856659236E-2</v>
          </cell>
          <cell r="AF110">
            <v>4.7143072419028903E-2</v>
          </cell>
          <cell r="AG110">
            <v>8.1405055915547558E-2</v>
          </cell>
          <cell r="AH110">
            <v>6.2579983167752429E-2</v>
          </cell>
          <cell r="AI110">
            <v>5.770615910424462E-2</v>
          </cell>
          <cell r="AJ110">
            <v>3.2781706237745942E-2</v>
          </cell>
          <cell r="AK110">
            <v>5.4846821788590835E-2</v>
          </cell>
          <cell r="AL110">
            <v>5.2192022830926527E-2</v>
          </cell>
          <cell r="AM110">
            <v>0.3365324533628295</v>
          </cell>
          <cell r="AN110">
            <v>4.5265180826028956E-2</v>
          </cell>
          <cell r="AO110">
            <v>6.00165232961423E-2</v>
          </cell>
          <cell r="AP110">
            <v>0.11792247248457008</v>
          </cell>
          <cell r="AR110" t="str">
            <v>Cumplimiento</v>
          </cell>
          <cell r="AS110">
            <v>1.884530078411303E-2</v>
          </cell>
          <cell r="AT110">
            <v>0.11216807651575132</v>
          </cell>
          <cell r="AU110">
            <v>3.9834805081018269E-2</v>
          </cell>
          <cell r="AV110">
            <v>0.19965741720108432</v>
          </cell>
          <cell r="AW110">
            <v>3.1283807177467246E-2</v>
          </cell>
          <cell r="AX110">
            <v>5.7745185218838736E-2</v>
          </cell>
          <cell r="AY110">
            <v>4.2175862342774859E-2</v>
          </cell>
          <cell r="AZ110">
            <v>0.11895047905702161</v>
          </cell>
          <cell r="BA110">
            <v>6.588683888004164E-2</v>
          </cell>
          <cell r="BB110">
            <v>6.6600176684950232E-2</v>
          </cell>
          <cell r="BC110">
            <v>4.6753287663717155E-2</v>
          </cell>
          <cell r="BD110">
            <v>0.20009876339322141</v>
          </cell>
          <cell r="BF110" t="str">
            <v>Cumplimiento</v>
          </cell>
          <cell r="BG110">
            <v>5.5655221062522846E-2</v>
          </cell>
          <cell r="BH110">
            <v>1.9052012424842842E-2</v>
          </cell>
          <cell r="BI110">
            <v>9.2392418176184283E-3</v>
          </cell>
          <cell r="BJ110">
            <v>4.7942472008341265E-2</v>
          </cell>
          <cell r="BK110">
            <v>0.32108585983547033</v>
          </cell>
          <cell r="BL110">
            <v>6.8172559374651068E-2</v>
          </cell>
          <cell r="BM110">
            <v>2.587299658494999E-2</v>
          </cell>
          <cell r="BN110">
            <v>4.8886263202781659E-2</v>
          </cell>
          <cell r="BO110">
            <v>7.038419507542118E-2</v>
          </cell>
          <cell r="BP110">
            <v>0.12136863341929574</v>
          </cell>
          <cell r="BQ110">
            <v>9.8167179094547488E-2</v>
          </cell>
          <cell r="BR110">
            <v>0.11417336609955729</v>
          </cell>
          <cell r="BT110" t="str">
            <v>Cumplimiento</v>
          </cell>
          <cell r="BU110">
            <v>2.9753444831110875E-2</v>
          </cell>
          <cell r="BV110">
            <v>6.1162466970146843E-2</v>
          </cell>
          <cell r="BW110">
            <v>0.12857749618875142</v>
          </cell>
          <cell r="BX110">
            <v>6.5235750040372617E-2</v>
          </cell>
          <cell r="BY110">
            <v>2.4432643937801955E-2</v>
          </cell>
          <cell r="BZ110">
            <v>7.2418918267586715E-2</v>
          </cell>
          <cell r="CA110">
            <v>5.7930380071095439E-2</v>
          </cell>
          <cell r="CB110">
            <v>4.0515219939909829E-2</v>
          </cell>
          <cell r="CC110">
            <v>5.8472946827353905E-2</v>
          </cell>
          <cell r="CD110">
            <v>0.3507097319062088</v>
          </cell>
          <cell r="CE110">
            <v>6.4836836578663168E-2</v>
          </cell>
          <cell r="CF110">
            <v>4.5954164440998466E-2</v>
          </cell>
        </row>
        <row r="111">
          <cell r="B111" t="str">
            <v>RC Pasajeros</v>
          </cell>
          <cell r="C111">
            <v>0.59195212027150534</v>
          </cell>
          <cell r="D111">
            <v>2.2484086079492534E-2</v>
          </cell>
          <cell r="E111">
            <v>3.240172591146314E-2</v>
          </cell>
          <cell r="F111">
            <v>0</v>
          </cell>
          <cell r="G111">
            <v>6.4273234185652561E-2</v>
          </cell>
          <cell r="H111">
            <v>0</v>
          </cell>
          <cell r="I111">
            <v>5.9658253428528402E-2</v>
          </cell>
          <cell r="J111">
            <v>0.13011820596781826</v>
          </cell>
          <cell r="K111">
            <v>0</v>
          </cell>
          <cell r="L111">
            <v>2.6758223974481368E-2</v>
          </cell>
          <cell r="M111">
            <v>5.2393546564438773E-2</v>
          </cell>
          <cell r="N111">
            <v>1.996060361661962E-2</v>
          </cell>
          <cell r="P111" t="str">
            <v>RC Pasajeros</v>
          </cell>
          <cell r="Q111">
            <v>2.5556195298567345E-2</v>
          </cell>
          <cell r="R111">
            <v>3.7213198456836828E-2</v>
          </cell>
          <cell r="S111">
            <v>1.6753770574876183E-2</v>
          </cell>
          <cell r="T111">
            <v>0.17141355896067009</v>
          </cell>
          <cell r="U111">
            <v>3.9168580175772377E-2</v>
          </cell>
          <cell r="V111">
            <v>7.62296427522072E-2</v>
          </cell>
          <cell r="W111">
            <v>0.23137139206854479</v>
          </cell>
          <cell r="X111">
            <v>5.6532422330530588E-2</v>
          </cell>
          <cell r="Y111">
            <v>0.10359191072137966</v>
          </cell>
          <cell r="Z111">
            <v>1.2575013136646366E-2</v>
          </cell>
          <cell r="AA111">
            <v>6.5131601289793811E-2</v>
          </cell>
          <cell r="AB111">
            <v>0.16446271423417466</v>
          </cell>
          <cell r="AD111" t="str">
            <v>RC Pasajeros</v>
          </cell>
          <cell r="AE111">
            <v>8.5648585621832529E-2</v>
          </cell>
          <cell r="AF111">
            <v>6.7652843221890371E-2</v>
          </cell>
          <cell r="AG111">
            <v>8.8988515480330169E-2</v>
          </cell>
          <cell r="AH111">
            <v>0.13400360966467678</v>
          </cell>
          <cell r="AI111">
            <v>8.0694005096867152E-2</v>
          </cell>
          <cell r="AJ111">
            <v>5.2465574230758656E-2</v>
          </cell>
          <cell r="AK111">
            <v>7.2889903635441525E-2</v>
          </cell>
          <cell r="AL111">
            <v>8.7749764397761845E-2</v>
          </cell>
          <cell r="AM111">
            <v>9.69925446140876E-2</v>
          </cell>
          <cell r="AN111">
            <v>5.3071407243337233E-2</v>
          </cell>
          <cell r="AO111">
            <v>0.10122482290472898</v>
          </cell>
          <cell r="AP111">
            <v>7.8618423888287076E-2</v>
          </cell>
          <cell r="AR111" t="str">
            <v>RC Pasajeros</v>
          </cell>
          <cell r="AS111">
            <v>0.11931368063625047</v>
          </cell>
          <cell r="AT111">
            <v>6.3812290866336148E-3</v>
          </cell>
          <cell r="AU111">
            <v>1.3594291896899941E-3</v>
          </cell>
          <cell r="AV111">
            <v>1.6085554374400034E-2</v>
          </cell>
          <cell r="AW111">
            <v>1.1561393788079327E-2</v>
          </cell>
          <cell r="AX111">
            <v>7.2939619878895808E-3</v>
          </cell>
          <cell r="AY111">
            <v>0.25726502368138482</v>
          </cell>
          <cell r="AZ111">
            <v>0.12707727788251691</v>
          </cell>
          <cell r="BA111">
            <v>0.13015379566111115</v>
          </cell>
          <cell r="BB111">
            <v>0.10178982835004932</v>
          </cell>
          <cell r="BC111">
            <v>0.17452083224761605</v>
          </cell>
          <cell r="BD111">
            <v>4.7197993114378785E-2</v>
          </cell>
          <cell r="BF111" t="str">
            <v>RC Pasajeros</v>
          </cell>
          <cell r="BG111">
            <v>1.0944241156268013E-2</v>
          </cell>
          <cell r="BH111">
            <v>0</v>
          </cell>
          <cell r="BI111">
            <v>5.3918807568766214E-2</v>
          </cell>
          <cell r="BJ111">
            <v>1.8601703678234823E-2</v>
          </cell>
          <cell r="BK111">
            <v>0.18231058541640763</v>
          </cell>
          <cell r="BL111">
            <v>8.490584546712171E-2</v>
          </cell>
          <cell r="BM111">
            <v>8.8974215591955189E-3</v>
          </cell>
          <cell r="BN111">
            <v>3.611216987230801E-2</v>
          </cell>
          <cell r="BO111">
            <v>1.4639809599390752E-2</v>
          </cell>
          <cell r="BP111">
            <v>0.11244085192580948</v>
          </cell>
          <cell r="BQ111">
            <v>0.27312544755144774</v>
          </cell>
          <cell r="BR111">
            <v>0.20410311620505001</v>
          </cell>
          <cell r="BT111" t="str">
            <v>RC Pasajeros</v>
          </cell>
          <cell r="BU111">
            <v>5.6176158914011433E-2</v>
          </cell>
          <cell r="BV111">
            <v>4.8278655991705631E-2</v>
          </cell>
          <cell r="BW111">
            <v>7.8054948992716797E-2</v>
          </cell>
          <cell r="BX111">
            <v>0.40471440507738676</v>
          </cell>
          <cell r="BY111">
            <v>0</v>
          </cell>
          <cell r="BZ111">
            <v>1.0354743308379634E-2</v>
          </cell>
          <cell r="CA111">
            <v>9.6427858114829137E-2</v>
          </cell>
          <cell r="CB111">
            <v>1.7176479834641286E-3</v>
          </cell>
          <cell r="CC111">
            <v>0.19924338430871188</v>
          </cell>
          <cell r="CD111">
            <v>0</v>
          </cell>
          <cell r="CE111">
            <v>2.5508329996816369E-2</v>
          </cell>
          <cell r="CF111">
            <v>7.9523867311978122E-2</v>
          </cell>
        </row>
        <row r="112">
          <cell r="B112" t="str">
            <v>RC General</v>
          </cell>
          <cell r="C112">
            <v>0</v>
          </cell>
          <cell r="D112">
            <v>0</v>
          </cell>
          <cell r="E112">
            <v>0</v>
          </cell>
          <cell r="F112">
            <v>0</v>
          </cell>
          <cell r="G112">
            <v>0</v>
          </cell>
          <cell r="H112">
            <v>0</v>
          </cell>
          <cell r="I112">
            <v>0</v>
          </cell>
          <cell r="J112">
            <v>0</v>
          </cell>
          <cell r="K112">
            <v>0</v>
          </cell>
          <cell r="L112">
            <v>0</v>
          </cell>
          <cell r="M112">
            <v>0</v>
          </cell>
          <cell r="N112">
            <v>0</v>
          </cell>
          <cell r="P112" t="str">
            <v>RC General</v>
          </cell>
          <cell r="Q112">
            <v>0</v>
          </cell>
          <cell r="R112">
            <v>0</v>
          </cell>
          <cell r="S112">
            <v>0</v>
          </cell>
          <cell r="T112">
            <v>0</v>
          </cell>
          <cell r="U112">
            <v>0</v>
          </cell>
          <cell r="V112">
            <v>0</v>
          </cell>
          <cell r="W112">
            <v>0</v>
          </cell>
          <cell r="X112">
            <v>0</v>
          </cell>
          <cell r="Y112">
            <v>0</v>
          </cell>
          <cell r="Z112">
            <v>0</v>
          </cell>
          <cell r="AA112">
            <v>0</v>
          </cell>
          <cell r="AB112">
            <v>0</v>
          </cell>
          <cell r="AD112" t="str">
            <v>RC General</v>
          </cell>
          <cell r="AE112">
            <v>0</v>
          </cell>
          <cell r="AF112">
            <v>0</v>
          </cell>
          <cell r="AG112">
            <v>0</v>
          </cell>
          <cell r="AH112">
            <v>0</v>
          </cell>
          <cell r="AI112">
            <v>0</v>
          </cell>
          <cell r="AJ112">
            <v>0</v>
          </cell>
          <cell r="AK112">
            <v>0</v>
          </cell>
          <cell r="AL112">
            <v>0</v>
          </cell>
          <cell r="AM112">
            <v>0</v>
          </cell>
          <cell r="AN112">
            <v>0</v>
          </cell>
          <cell r="AO112">
            <v>0</v>
          </cell>
          <cell r="AP112">
            <v>0</v>
          </cell>
          <cell r="AR112" t="str">
            <v>RC General</v>
          </cell>
          <cell r="AS112">
            <v>0</v>
          </cell>
          <cell r="AT112">
            <v>0</v>
          </cell>
          <cell r="AU112">
            <v>0</v>
          </cell>
          <cell r="AV112">
            <v>0</v>
          </cell>
          <cell r="AW112">
            <v>0</v>
          </cell>
          <cell r="AX112">
            <v>0</v>
          </cell>
          <cell r="AY112">
            <v>0</v>
          </cell>
          <cell r="AZ112">
            <v>0</v>
          </cell>
          <cell r="BA112">
            <v>0</v>
          </cell>
          <cell r="BB112">
            <v>0</v>
          </cell>
          <cell r="BC112">
            <v>0</v>
          </cell>
          <cell r="BD112">
            <v>0</v>
          </cell>
          <cell r="BF112" t="str">
            <v>RC General</v>
          </cell>
          <cell r="BG112">
            <v>0</v>
          </cell>
          <cell r="BH112">
            <v>0</v>
          </cell>
          <cell r="BI112">
            <v>0</v>
          </cell>
          <cell r="BJ112">
            <v>0</v>
          </cell>
          <cell r="BK112">
            <v>0</v>
          </cell>
          <cell r="BL112">
            <v>0</v>
          </cell>
          <cell r="BM112">
            <v>0</v>
          </cell>
          <cell r="BN112">
            <v>0</v>
          </cell>
          <cell r="BO112">
            <v>0</v>
          </cell>
          <cell r="BP112">
            <v>0</v>
          </cell>
          <cell r="BQ112">
            <v>0</v>
          </cell>
          <cell r="BR112">
            <v>0</v>
          </cell>
          <cell r="BT112" t="str">
            <v>RC General</v>
          </cell>
          <cell r="BU112">
            <v>0</v>
          </cell>
          <cell r="BV112">
            <v>0</v>
          </cell>
          <cell r="BW112">
            <v>0</v>
          </cell>
          <cell r="BX112">
            <v>0</v>
          </cell>
          <cell r="BY112">
            <v>0</v>
          </cell>
          <cell r="BZ112">
            <v>0</v>
          </cell>
          <cell r="CA112">
            <v>0</v>
          </cell>
          <cell r="CB112">
            <v>0</v>
          </cell>
          <cell r="CC112">
            <v>0</v>
          </cell>
          <cell r="CD112">
            <v>0</v>
          </cell>
          <cell r="CE112">
            <v>0</v>
          </cell>
          <cell r="CF112">
            <v>0</v>
          </cell>
        </row>
        <row r="113">
          <cell r="B113" t="str">
            <v>Transporte</v>
          </cell>
          <cell r="C113">
            <v>1.5759611379604851E-2</v>
          </cell>
          <cell r="D113">
            <v>4.9136598490449782E-2</v>
          </cell>
          <cell r="E113">
            <v>2.2724267042061316E-2</v>
          </cell>
          <cell r="F113">
            <v>4.8896922577281218E-2</v>
          </cell>
          <cell r="G113">
            <v>0.10572599051039148</v>
          </cell>
          <cell r="H113">
            <v>5.2260206693936592E-2</v>
          </cell>
          <cell r="I113">
            <v>4.8595806073967227E-2</v>
          </cell>
          <cell r="J113">
            <v>0.10498009436734217</v>
          </cell>
          <cell r="K113">
            <v>0.17210219661474577</v>
          </cell>
          <cell r="L113">
            <v>1.1821873886953863E-2</v>
          </cell>
          <cell r="M113">
            <v>1.6822407600790523E-2</v>
          </cell>
          <cell r="N113">
            <v>0.35117402476247517</v>
          </cell>
          <cell r="P113" t="str">
            <v>Transporte</v>
          </cell>
          <cell r="Q113">
            <v>8.2896168717951371E-2</v>
          </cell>
          <cell r="R113">
            <v>0.05</v>
          </cell>
          <cell r="S113">
            <v>1.6971954270643534E-3</v>
          </cell>
          <cell r="T113">
            <v>4.7049296406271077E-2</v>
          </cell>
          <cell r="U113">
            <v>7.983159964704005E-2</v>
          </cell>
          <cell r="V113">
            <v>0.13341143339374037</v>
          </cell>
          <cell r="W113">
            <v>9.6030868303731087E-2</v>
          </cell>
          <cell r="X113">
            <v>9.8212410008242865E-2</v>
          </cell>
          <cell r="Y113">
            <v>0.1531879863322077</v>
          </cell>
          <cell r="Z113">
            <v>0.20502606899143455</v>
          </cell>
          <cell r="AA113">
            <v>0.05</v>
          </cell>
          <cell r="AB113">
            <v>2.6569727723163459E-3</v>
          </cell>
          <cell r="AD113" t="str">
            <v>Transporte</v>
          </cell>
          <cell r="AE113">
            <v>7.3626307009687642E-3</v>
          </cell>
          <cell r="AF113">
            <v>2.2750731807722135E-2</v>
          </cell>
          <cell r="AG113">
            <v>0</v>
          </cell>
          <cell r="AH113">
            <v>0.27631004067065301</v>
          </cell>
          <cell r="AI113">
            <v>1.2450440098663506E-2</v>
          </cell>
          <cell r="AJ113">
            <v>1.0995807686968432E-2</v>
          </cell>
          <cell r="AK113">
            <v>3.8026033193772515E-3</v>
          </cell>
          <cell r="AL113">
            <v>3.4962481481435087E-3</v>
          </cell>
          <cell r="AM113">
            <v>5.4554201598165505E-3</v>
          </cell>
          <cell r="AN113">
            <v>0.64358421369574159</v>
          </cell>
          <cell r="AO113">
            <v>1.1548630032875188E-2</v>
          </cell>
          <cell r="AP113">
            <v>2.2432336790699594E-3</v>
          </cell>
          <cell r="AR113" t="str">
            <v>Transporte</v>
          </cell>
          <cell r="AS113">
            <v>6.3994408869721769E-2</v>
          </cell>
          <cell r="AT113">
            <v>3.9200130394529742E-2</v>
          </cell>
          <cell r="AU113">
            <v>3.2399103771730803E-2</v>
          </cell>
          <cell r="AV113">
            <v>5.6976409525189113E-3</v>
          </cell>
          <cell r="AW113">
            <v>0</v>
          </cell>
          <cell r="AX113">
            <v>0</v>
          </cell>
          <cell r="AY113">
            <v>0.12808518047998263</v>
          </cell>
          <cell r="AZ113">
            <v>0.4600122071754057</v>
          </cell>
          <cell r="BA113">
            <v>2.4500081496581085E-2</v>
          </cell>
          <cell r="BB113">
            <v>6.4716671272240969E-2</v>
          </cell>
          <cell r="BC113">
            <v>7.8400260789059484E-2</v>
          </cell>
          <cell r="BD113">
            <v>0.10299431479822883</v>
          </cell>
          <cell r="BF113" t="str">
            <v>Transporte</v>
          </cell>
          <cell r="BG113">
            <v>6.5781109858224274E-2</v>
          </cell>
          <cell r="BH113">
            <v>3.9356750508386509E-2</v>
          </cell>
          <cell r="BI113">
            <v>0</v>
          </cell>
          <cell r="BJ113">
            <v>3.922655322717012E-2</v>
          </cell>
          <cell r="BK113">
            <v>3.307089231785091E-2</v>
          </cell>
          <cell r="BL113">
            <v>0.11667133742894567</v>
          </cell>
          <cell r="BM113">
            <v>0.1519895869877568</v>
          </cell>
          <cell r="BN113">
            <v>0.10619136519001582</v>
          </cell>
          <cell r="BO113">
            <v>8.9895444601509E-2</v>
          </cell>
          <cell r="BP113">
            <v>0.10849860100091301</v>
          </cell>
          <cell r="BQ113">
            <v>0.10148818111140835</v>
          </cell>
          <cell r="BR113">
            <v>0.14783017776781959</v>
          </cell>
          <cell r="BT113" t="str">
            <v>Transporte</v>
          </cell>
          <cell r="BU113">
            <v>0</v>
          </cell>
          <cell r="BV113">
            <v>4.3301041733708051E-2</v>
          </cell>
          <cell r="BW113">
            <v>9.2465079838507727E-2</v>
          </cell>
          <cell r="BX113">
            <v>0.3</v>
          </cell>
          <cell r="BY113">
            <v>0.12</v>
          </cell>
          <cell r="BZ113">
            <v>8.978775276941544E-3</v>
          </cell>
          <cell r="CA113">
            <v>0</v>
          </cell>
          <cell r="CB113">
            <v>0.15991724148199682</v>
          </cell>
          <cell r="CC113">
            <v>0.12</v>
          </cell>
          <cell r="CD113">
            <v>0</v>
          </cell>
          <cell r="CE113">
            <v>0.13954324664604945</v>
          </cell>
          <cell r="CF113">
            <v>1.5794615022796357E-2</v>
          </cell>
        </row>
        <row r="114">
          <cell r="B114" t="str">
            <v>BBB</v>
          </cell>
          <cell r="C114">
            <v>0.25582623098741025</v>
          </cell>
          <cell r="D114">
            <v>0</v>
          </cell>
          <cell r="E114">
            <v>0</v>
          </cell>
          <cell r="F114">
            <v>0</v>
          </cell>
          <cell r="G114">
            <v>0.41883742621797382</v>
          </cell>
          <cell r="H114">
            <v>0</v>
          </cell>
          <cell r="I114">
            <v>0</v>
          </cell>
          <cell r="J114">
            <v>0</v>
          </cell>
          <cell r="K114">
            <v>0</v>
          </cell>
          <cell r="L114">
            <v>0.32533634279461587</v>
          </cell>
          <cell r="M114">
            <v>0</v>
          </cell>
          <cell r="N114">
            <v>0</v>
          </cell>
          <cell r="P114" t="str">
            <v>BBB</v>
          </cell>
          <cell r="Q114">
            <v>0</v>
          </cell>
          <cell r="R114">
            <v>0</v>
          </cell>
          <cell r="S114">
            <v>0</v>
          </cell>
          <cell r="T114">
            <v>0</v>
          </cell>
          <cell r="U114">
            <v>0</v>
          </cell>
          <cell r="V114">
            <v>0</v>
          </cell>
          <cell r="W114">
            <v>0</v>
          </cell>
          <cell r="X114">
            <v>0</v>
          </cell>
          <cell r="Y114">
            <v>0</v>
          </cell>
          <cell r="Z114">
            <v>0</v>
          </cell>
          <cell r="AA114">
            <v>4.068299421140284E-2</v>
          </cell>
          <cell r="AB114">
            <v>0.95931700578859691</v>
          </cell>
          <cell r="AD114" t="str">
            <v>BBB</v>
          </cell>
          <cell r="AE114">
            <v>0</v>
          </cell>
          <cell r="AF114">
            <v>0.74924786076434913</v>
          </cell>
          <cell r="AG114">
            <v>0</v>
          </cell>
          <cell r="AH114">
            <v>0</v>
          </cell>
          <cell r="AI114">
            <v>0</v>
          </cell>
          <cell r="AJ114">
            <v>0</v>
          </cell>
          <cell r="AK114">
            <v>4.3967099595467227E-2</v>
          </cell>
          <cell r="AL114">
            <v>0</v>
          </cell>
          <cell r="AM114">
            <v>0</v>
          </cell>
          <cell r="AN114">
            <v>0.11873144041010607</v>
          </cell>
          <cell r="AO114">
            <v>1.7369830796612119E-2</v>
          </cell>
          <cell r="AP114">
            <v>7.0683768433465535E-2</v>
          </cell>
          <cell r="AR114" t="str">
            <v>BBB</v>
          </cell>
          <cell r="AS114">
            <v>0</v>
          </cell>
          <cell r="AT114">
            <v>0</v>
          </cell>
          <cell r="AU114">
            <v>0</v>
          </cell>
          <cell r="AV114">
            <v>0.3802726205371349</v>
          </cell>
          <cell r="AW114">
            <v>0.18266117241931143</v>
          </cell>
          <cell r="AX114">
            <v>0.1079830278994596</v>
          </cell>
          <cell r="AY114">
            <v>0</v>
          </cell>
          <cell r="AZ114">
            <v>5.0213774555866092E-2</v>
          </cell>
          <cell r="BA114">
            <v>4.8805662046406781E-2</v>
          </cell>
          <cell r="BB114">
            <v>0.11046513959247996</v>
          </cell>
          <cell r="BC114">
            <v>0.11959860294934155</v>
          </cell>
          <cell r="BD114">
            <v>0</v>
          </cell>
          <cell r="BF114" t="str">
            <v>BBB</v>
          </cell>
          <cell r="BG114">
            <v>2.9982827986284877E-3</v>
          </cell>
          <cell r="BH114">
            <v>8.9710092928582189E-2</v>
          </cell>
          <cell r="BI114">
            <v>8.3613402097896E-2</v>
          </cell>
          <cell r="BJ114">
            <v>5.4096267598182368E-2</v>
          </cell>
          <cell r="BK114">
            <v>0.15615395950796537</v>
          </cell>
          <cell r="BL114">
            <v>0.53032493836295158</v>
          </cell>
          <cell r="BM114">
            <v>3.7783076678450855E-3</v>
          </cell>
          <cell r="BN114">
            <v>1.0914881412914714E-2</v>
          </cell>
          <cell r="BO114">
            <v>0</v>
          </cell>
          <cell r="BP114">
            <v>3.2658468781493255E-2</v>
          </cell>
          <cell r="BQ114">
            <v>7.3929162546396685E-4</v>
          </cell>
          <cell r="BR114">
            <v>3.5012107218076981E-2</v>
          </cell>
          <cell r="BT114" t="str">
            <v>BBB</v>
          </cell>
          <cell r="BU114">
            <v>0</v>
          </cell>
          <cell r="BV114">
            <v>0</v>
          </cell>
          <cell r="BW114">
            <v>0</v>
          </cell>
          <cell r="BX114">
            <v>0.82535624653899697</v>
          </cell>
          <cell r="BY114">
            <v>0</v>
          </cell>
          <cell r="BZ114">
            <v>5.1415021670351044E-2</v>
          </cell>
          <cell r="CA114">
            <v>0</v>
          </cell>
          <cell r="CB114">
            <v>0</v>
          </cell>
          <cell r="CC114">
            <v>0</v>
          </cell>
          <cell r="CD114">
            <v>5.2406637809856993E-3</v>
          </cell>
          <cell r="CE114">
            <v>0</v>
          </cell>
          <cell r="CF114">
            <v>0.11798806800966624</v>
          </cell>
        </row>
        <row r="115">
          <cell r="B115" t="str">
            <v>Manejo</v>
          </cell>
          <cell r="C115">
            <v>3.8725723741475586E-2</v>
          </cell>
          <cell r="D115">
            <v>4.7427325080097629E-2</v>
          </cell>
          <cell r="E115">
            <v>3.9300858252487601E-2</v>
          </cell>
          <cell r="F115">
            <v>2.8544757809452165E-2</v>
          </cell>
          <cell r="G115">
            <v>4.0571438512601206E-2</v>
          </cell>
          <cell r="H115">
            <v>0.20087370654362091</v>
          </cell>
          <cell r="I115">
            <v>0.17649538232917245</v>
          </cell>
          <cell r="J115">
            <v>7.7605764200823449E-2</v>
          </cell>
          <cell r="K115">
            <v>7.6614236751545634E-2</v>
          </cell>
          <cell r="L115">
            <v>2.6921024791526995E-2</v>
          </cell>
          <cell r="M115">
            <v>0.14527004840332428</v>
          </cell>
          <cell r="N115">
            <v>0.1016497335838721</v>
          </cell>
          <cell r="P115" t="str">
            <v>Manejo</v>
          </cell>
          <cell r="Q115">
            <v>8.9733560508263227E-2</v>
          </cell>
          <cell r="R115">
            <v>4.005962522690322E-2</v>
          </cell>
          <cell r="S115">
            <v>0</v>
          </cell>
          <cell r="T115">
            <v>0</v>
          </cell>
          <cell r="U115">
            <v>0</v>
          </cell>
          <cell r="V115">
            <v>0</v>
          </cell>
          <cell r="W115">
            <v>8.011925045380645E-3</v>
          </cell>
          <cell r="X115">
            <v>0.11183778069483956</v>
          </cell>
          <cell r="Y115">
            <v>0.12017887568070967</v>
          </cell>
          <cell r="Z115">
            <v>0.41630154821998921</v>
          </cell>
          <cell r="AA115">
            <v>8.195430176620043E-2</v>
          </cell>
          <cell r="AB115">
            <v>0.13192238285771402</v>
          </cell>
          <cell r="AD115" t="str">
            <v>Manejo</v>
          </cell>
          <cell r="AE115">
            <v>0</v>
          </cell>
          <cell r="AF115">
            <v>3.964908156992273E-2</v>
          </cell>
          <cell r="AG115">
            <v>0.32732414048336467</v>
          </cell>
          <cell r="AH115">
            <v>1.2706938485207112E-2</v>
          </cell>
          <cell r="AI115">
            <v>2.8608787084328846E-2</v>
          </cell>
          <cell r="AJ115">
            <v>8.3865385037475995E-2</v>
          </cell>
          <cell r="AK115">
            <v>4.7057450253647519E-3</v>
          </cell>
          <cell r="AL115">
            <v>3.5161339208304748E-2</v>
          </cell>
          <cell r="AM115">
            <v>3.8780410123955291E-3</v>
          </cell>
          <cell r="AN115">
            <v>0.21997579882792775</v>
          </cell>
          <cell r="AO115">
            <v>1.4535051554635857E-3</v>
          </cell>
          <cell r="AP115">
            <v>0.24267123811024424</v>
          </cell>
          <cell r="AR115" t="str">
            <v>Manejo</v>
          </cell>
          <cell r="AS115">
            <v>8.1992818606711926E-2</v>
          </cell>
          <cell r="AT115">
            <v>3.8434133721896212E-2</v>
          </cell>
          <cell r="AU115">
            <v>0</v>
          </cell>
          <cell r="AV115">
            <v>3.0747306977516969E-2</v>
          </cell>
          <cell r="AW115">
            <v>0.38434133721896208</v>
          </cell>
          <cell r="AX115">
            <v>7.6868267443792423E-2</v>
          </cell>
          <cell r="AY115">
            <v>0</v>
          </cell>
          <cell r="AZ115">
            <v>0</v>
          </cell>
          <cell r="BA115">
            <v>0</v>
          </cell>
          <cell r="BB115">
            <v>6.7331688348652038E-2</v>
          </cell>
          <cell r="BC115">
            <v>0.23060480233137726</v>
          </cell>
          <cell r="BD115">
            <v>8.9679645351091158E-2</v>
          </cell>
          <cell r="BF115" t="str">
            <v>Manejo</v>
          </cell>
          <cell r="BG115">
            <v>4.5920443594939422E-2</v>
          </cell>
          <cell r="BH115">
            <v>1.9147075382152465E-2</v>
          </cell>
          <cell r="BI115">
            <v>0.36808372089414509</v>
          </cell>
          <cell r="BJ115">
            <v>7.0341644221781296E-2</v>
          </cell>
          <cell r="BK115">
            <v>0.28108065126272141</v>
          </cell>
          <cell r="BL115">
            <v>4.3014485690292661E-2</v>
          </cell>
          <cell r="BM115">
            <v>8.9190985084204553E-3</v>
          </cell>
          <cell r="BN115">
            <v>2.8493187644745674E-3</v>
          </cell>
          <cell r="BO115">
            <v>2.3297357781666958E-2</v>
          </cell>
          <cell r="BP115">
            <v>4.6354763385260518E-2</v>
          </cell>
          <cell r="BQ115">
            <v>1.6749609444086471E-2</v>
          </cell>
          <cell r="BR115">
            <v>7.4241831070058453E-2</v>
          </cell>
          <cell r="BT115" t="str">
            <v>Manejo</v>
          </cell>
          <cell r="BU115">
            <v>0</v>
          </cell>
          <cell r="BV115">
            <v>0</v>
          </cell>
          <cell r="BW115">
            <v>0</v>
          </cell>
          <cell r="BX115">
            <v>0</v>
          </cell>
          <cell r="BY115">
            <v>0.89948542667215226</v>
          </cell>
          <cell r="BZ115">
            <v>3.8198899605913642E-3</v>
          </cell>
          <cell r="CA115">
            <v>0</v>
          </cell>
          <cell r="CB115">
            <v>0</v>
          </cell>
          <cell r="CC115">
            <v>0</v>
          </cell>
          <cell r="CD115">
            <v>0</v>
          </cell>
          <cell r="CE115">
            <v>0</v>
          </cell>
          <cell r="CF115">
            <v>9.6694683367256368E-2</v>
          </cell>
        </row>
        <row r="116">
          <cell r="B116" t="str">
            <v>Casco</v>
          </cell>
          <cell r="C116">
            <v>0</v>
          </cell>
          <cell r="D116">
            <v>0</v>
          </cell>
          <cell r="E116">
            <v>0</v>
          </cell>
          <cell r="F116">
            <v>0</v>
          </cell>
          <cell r="G116">
            <v>0</v>
          </cell>
          <cell r="H116">
            <v>0</v>
          </cell>
          <cell r="I116">
            <v>1</v>
          </cell>
          <cell r="J116">
            <v>0</v>
          </cell>
          <cell r="K116">
            <v>0</v>
          </cell>
          <cell r="L116">
            <v>0</v>
          </cell>
          <cell r="M116">
            <v>0</v>
          </cell>
          <cell r="N116">
            <v>0</v>
          </cell>
          <cell r="P116" t="str">
            <v>Casco</v>
          </cell>
          <cell r="Q116">
            <v>0</v>
          </cell>
          <cell r="R116">
            <v>0</v>
          </cell>
          <cell r="S116">
            <v>0</v>
          </cell>
          <cell r="T116">
            <v>0</v>
          </cell>
          <cell r="U116">
            <v>0</v>
          </cell>
          <cell r="V116">
            <v>0</v>
          </cell>
          <cell r="W116">
            <v>0</v>
          </cell>
          <cell r="X116">
            <v>0</v>
          </cell>
          <cell r="Y116">
            <v>0</v>
          </cell>
          <cell r="Z116">
            <v>0</v>
          </cell>
          <cell r="AA116">
            <v>0</v>
          </cell>
          <cell r="AB116">
            <v>0</v>
          </cell>
          <cell r="AD116" t="str">
            <v>Casco</v>
          </cell>
          <cell r="AE116">
            <v>2.0627729821292764E-3</v>
          </cell>
          <cell r="AF116">
            <v>0.86379009711918675</v>
          </cell>
          <cell r="AG116">
            <v>0</v>
          </cell>
          <cell r="AH116">
            <v>0</v>
          </cell>
          <cell r="AI116">
            <v>0</v>
          </cell>
          <cell r="AJ116">
            <v>2.2262632190946915E-2</v>
          </cell>
          <cell r="AK116">
            <v>0</v>
          </cell>
          <cell r="AL116">
            <v>1.5819036791089203E-2</v>
          </cell>
          <cell r="AM116">
            <v>0</v>
          </cell>
          <cell r="AN116">
            <v>0</v>
          </cell>
          <cell r="AO116">
            <v>1.246048775341959E-2</v>
          </cell>
          <cell r="AP116">
            <v>8.3604973163228277E-2</v>
          </cell>
          <cell r="AR116" t="str">
            <v>Casco</v>
          </cell>
          <cell r="AS116">
            <v>0</v>
          </cell>
          <cell r="AT116">
            <v>0</v>
          </cell>
          <cell r="AU116">
            <v>0</v>
          </cell>
          <cell r="AV116">
            <v>0</v>
          </cell>
          <cell r="AW116">
            <v>0</v>
          </cell>
          <cell r="AX116">
            <v>0</v>
          </cell>
          <cell r="AY116">
            <v>0</v>
          </cell>
          <cell r="AZ116">
            <v>0</v>
          </cell>
          <cell r="BA116">
            <v>0</v>
          </cell>
          <cell r="BB116">
            <v>0</v>
          </cell>
          <cell r="BC116">
            <v>0</v>
          </cell>
          <cell r="BD116">
            <v>0</v>
          </cell>
          <cell r="BF116" t="str">
            <v>Casco</v>
          </cell>
          <cell r="BG116">
            <v>0</v>
          </cell>
          <cell r="BH116">
            <v>0</v>
          </cell>
          <cell r="BI116">
            <v>0</v>
          </cell>
          <cell r="BJ116">
            <v>0</v>
          </cell>
          <cell r="BK116">
            <v>0</v>
          </cell>
          <cell r="BL116">
            <v>0</v>
          </cell>
          <cell r="BM116">
            <v>0</v>
          </cell>
          <cell r="BN116">
            <v>0.93915269537812729</v>
          </cell>
          <cell r="BO116">
            <v>6.0847304621872836E-2</v>
          </cell>
          <cell r="BP116">
            <v>0</v>
          </cell>
          <cell r="BQ116">
            <v>0</v>
          </cell>
          <cell r="BR116">
            <v>0</v>
          </cell>
          <cell r="BT116" t="str">
            <v>Casco</v>
          </cell>
          <cell r="BU116">
            <v>0</v>
          </cell>
          <cell r="BV116">
            <v>0</v>
          </cell>
          <cell r="BW116">
            <v>0</v>
          </cell>
          <cell r="BX116">
            <v>0</v>
          </cell>
          <cell r="BY116">
            <v>0</v>
          </cell>
          <cell r="BZ116">
            <v>0</v>
          </cell>
          <cell r="CA116">
            <v>0</v>
          </cell>
          <cell r="CB116">
            <v>0</v>
          </cell>
          <cell r="CC116">
            <v>0</v>
          </cell>
          <cell r="CD116">
            <v>1</v>
          </cell>
          <cell r="CE116">
            <v>0</v>
          </cell>
          <cell r="CF116">
            <v>0</v>
          </cell>
        </row>
        <row r="117">
          <cell r="B117" t="str">
            <v>Vida</v>
          </cell>
          <cell r="C117">
            <v>2.4019322890275769E-2</v>
          </cell>
          <cell r="D117">
            <v>4.5582443215618412E-2</v>
          </cell>
          <cell r="E117">
            <v>8.1837958039129854E-2</v>
          </cell>
          <cell r="F117">
            <v>9.2004129585493824E-2</v>
          </cell>
          <cell r="G117">
            <v>5.6902603417426943E-2</v>
          </cell>
          <cell r="H117">
            <v>6.6713563355810565E-2</v>
          </cell>
          <cell r="I117">
            <v>8.1069127980949229E-2</v>
          </cell>
          <cell r="J117">
            <v>0</v>
          </cell>
          <cell r="K117">
            <v>5.1307141283013273E-2</v>
          </cell>
          <cell r="L117">
            <v>0.1687746816934434</v>
          </cell>
          <cell r="M117">
            <v>0.18494516085464852</v>
          </cell>
          <cell r="N117">
            <v>0.14684386768419028</v>
          </cell>
          <cell r="P117" t="str">
            <v>Vida</v>
          </cell>
          <cell r="Q117">
            <v>8.1164101325932422E-2</v>
          </cell>
          <cell r="R117">
            <v>7.3807500816573668E-2</v>
          </cell>
          <cell r="S117">
            <v>6.2115120769147186E-2</v>
          </cell>
          <cell r="T117">
            <v>0.10733185733497758</v>
          </cell>
          <cell r="U117">
            <v>8.1078414021030928E-2</v>
          </cell>
          <cell r="V117">
            <v>7.1984854103001289E-2</v>
          </cell>
          <cell r="W117">
            <v>0.16909666638653892</v>
          </cell>
          <cell r="X117">
            <v>7.4928189781044097E-2</v>
          </cell>
          <cell r="Y117">
            <v>6.8220049523290346E-2</v>
          </cell>
          <cell r="Z117">
            <v>6.9568617945150527E-2</v>
          </cell>
          <cell r="AA117">
            <v>6.1711377622942466E-2</v>
          </cell>
          <cell r="AB117">
            <v>7.8993250370370652E-2</v>
          </cell>
          <cell r="AD117" t="str">
            <v>Vida</v>
          </cell>
          <cell r="AE117">
            <v>0.10256644047065754</v>
          </cell>
          <cell r="AF117">
            <v>7.6191866729076241E-2</v>
          </cell>
          <cell r="AG117">
            <v>6.3521196302469343E-2</v>
          </cell>
          <cell r="AH117">
            <v>0.12563365960814057</v>
          </cell>
          <cell r="AI117">
            <v>6.6093449908101384E-2</v>
          </cell>
          <cell r="AJ117">
            <v>7.8615858448287348E-2</v>
          </cell>
          <cell r="AK117">
            <v>9.6578458693328595E-2</v>
          </cell>
          <cell r="AL117">
            <v>6.8713186156818123E-2</v>
          </cell>
          <cell r="AM117">
            <v>8.1009047114760202E-2</v>
          </cell>
          <cell r="AN117">
            <v>0.10062364086571995</v>
          </cell>
          <cell r="AO117">
            <v>7.3947818280581001E-2</v>
          </cell>
          <cell r="AP117">
            <v>6.6505377422059767E-2</v>
          </cell>
          <cell r="AR117" t="str">
            <v>Vida</v>
          </cell>
          <cell r="AS117">
            <v>7.6200479877666233E-2</v>
          </cell>
          <cell r="AT117">
            <v>7.0472702996720912E-2</v>
          </cell>
          <cell r="AU117">
            <v>7.5939861548332516E-2</v>
          </cell>
          <cell r="AV117">
            <v>8.8442748917719888E-2</v>
          </cell>
          <cell r="AW117">
            <v>8.1498957515451678E-2</v>
          </cell>
          <cell r="AX117">
            <v>9.0486880858354449E-2</v>
          </cell>
          <cell r="AY117">
            <v>8.0883702191038159E-2</v>
          </cell>
          <cell r="AZ117">
            <v>8.7678962554873383E-2</v>
          </cell>
          <cell r="BA117">
            <v>8.5150846878874378E-2</v>
          </cell>
          <cell r="BB117">
            <v>8.2242316279363958E-2</v>
          </cell>
          <cell r="BC117">
            <v>8.3062142155516452E-2</v>
          </cell>
          <cell r="BD117">
            <v>9.7940398226088021E-2</v>
          </cell>
          <cell r="BF117" t="str">
            <v>Vida</v>
          </cell>
          <cell r="BG117">
            <v>3.114561664925636E-4</v>
          </cell>
          <cell r="BH117">
            <v>5.1822325983190481E-3</v>
          </cell>
          <cell r="BI117">
            <v>3.8972948487760138E-2</v>
          </cell>
          <cell r="BJ117">
            <v>3.0347148602713051E-3</v>
          </cell>
          <cell r="BK117">
            <v>5.8999297786360375E-3</v>
          </cell>
          <cell r="BL117">
            <v>1.9034378858744281E-3</v>
          </cell>
          <cell r="BM117">
            <v>3.4644572383180208E-2</v>
          </cell>
          <cell r="BN117">
            <v>4.7149020731471871E-3</v>
          </cell>
          <cell r="BO117">
            <v>6.6170541993554183E-3</v>
          </cell>
          <cell r="BP117">
            <v>4.6093655818606697E-3</v>
          </cell>
          <cell r="BQ117">
            <v>1.0169162566041468E-2</v>
          </cell>
          <cell r="BR117">
            <v>0.88394022341906153</v>
          </cell>
          <cell r="BT117" t="str">
            <v>Vida</v>
          </cell>
          <cell r="BU117">
            <v>0.21396857932291719</v>
          </cell>
          <cell r="BV117">
            <v>1.1398341266422626E-2</v>
          </cell>
          <cell r="BW117">
            <v>0.11296172744155822</v>
          </cell>
          <cell r="BX117">
            <v>8.6802426801491042E-2</v>
          </cell>
          <cell r="BY117">
            <v>4.4857403806654192E-2</v>
          </cell>
          <cell r="BZ117">
            <v>6.6567836175206396E-2</v>
          </cell>
          <cell r="CA117">
            <v>2.9770667721903094E-2</v>
          </cell>
          <cell r="CB117">
            <v>6.0726227032920035E-2</v>
          </cell>
          <cell r="CC117">
            <v>0.12744489919233265</v>
          </cell>
          <cell r="CD117">
            <v>6.8726645410427917E-2</v>
          </cell>
          <cell r="CE117">
            <v>9.2366637939976834E-2</v>
          </cell>
          <cell r="CF117">
            <v>8.4408607888189879E-2</v>
          </cell>
        </row>
        <row r="118">
          <cell r="B118" t="str">
            <v>Exequiales</v>
          </cell>
          <cell r="C118">
            <v>0</v>
          </cell>
          <cell r="D118">
            <v>0</v>
          </cell>
          <cell r="E118">
            <v>0</v>
          </cell>
          <cell r="F118">
            <v>0</v>
          </cell>
          <cell r="G118">
            <v>0</v>
          </cell>
          <cell r="H118">
            <v>0</v>
          </cell>
          <cell r="I118">
            <v>0</v>
          </cell>
          <cell r="J118">
            <v>0</v>
          </cell>
          <cell r="K118">
            <v>0</v>
          </cell>
          <cell r="L118">
            <v>0</v>
          </cell>
          <cell r="M118">
            <v>0</v>
          </cell>
          <cell r="N118">
            <v>0</v>
          </cell>
          <cell r="P118" t="str">
            <v>Exequiales</v>
          </cell>
          <cell r="Q118">
            <v>8.9834967909597163E-2</v>
          </cell>
          <cell r="R118">
            <v>8.9834967909597163E-2</v>
          </cell>
          <cell r="S118">
            <v>0</v>
          </cell>
          <cell r="T118">
            <v>0.18123359954491972</v>
          </cell>
          <cell r="U118">
            <v>0</v>
          </cell>
          <cell r="V118">
            <v>8.3897816979659603E-2</v>
          </cell>
          <cell r="W118">
            <v>0.15734027876834503</v>
          </cell>
          <cell r="X118">
            <v>8.7594846504964435E-2</v>
          </cell>
          <cell r="Y118">
            <v>7.0244393846517358E-2</v>
          </cell>
          <cell r="Z118">
            <v>8.7689578035562848E-2</v>
          </cell>
          <cell r="AA118">
            <v>6.8224536717452294E-2</v>
          </cell>
          <cell r="AB118">
            <v>8.4105013783384197E-2</v>
          </cell>
          <cell r="AD118" t="str">
            <v>Exequiales</v>
          </cell>
          <cell r="AE118">
            <v>7.6337880316106027E-2</v>
          </cell>
          <cell r="AF118">
            <v>7.2912549557130377E-2</v>
          </cell>
          <cell r="AG118">
            <v>8.2847420888982476E-2</v>
          </cell>
          <cell r="AH118">
            <v>8.8982454209709835E-2</v>
          </cell>
          <cell r="AI118">
            <v>8.7624316812133979E-2</v>
          </cell>
          <cell r="AJ118">
            <v>8.6630591290473166E-2</v>
          </cell>
          <cell r="AK118">
            <v>2.9658026901803365E-2</v>
          </cell>
          <cell r="AL118">
            <v>0.13443060147772232</v>
          </cell>
          <cell r="AM118">
            <v>0</v>
          </cell>
          <cell r="AN118">
            <v>0.17041690941605422</v>
          </cell>
          <cell r="AO118">
            <v>8.4259289886714439E-2</v>
          </cell>
          <cell r="AP118">
            <v>8.589995924317001E-2</v>
          </cell>
          <cell r="AR118" t="str">
            <v>Exequiales</v>
          </cell>
          <cell r="AS118">
            <v>1</v>
          </cell>
          <cell r="AT118">
            <v>0</v>
          </cell>
          <cell r="AU118">
            <v>0</v>
          </cell>
          <cell r="AV118">
            <v>0</v>
          </cell>
          <cell r="AW118">
            <v>0</v>
          </cell>
          <cell r="AX118">
            <v>0</v>
          </cell>
          <cell r="AY118">
            <v>0</v>
          </cell>
          <cell r="AZ118">
            <v>0</v>
          </cell>
          <cell r="BA118">
            <v>0</v>
          </cell>
          <cell r="BB118">
            <v>0</v>
          </cell>
          <cell r="BC118">
            <v>0</v>
          </cell>
          <cell r="BD118">
            <v>0</v>
          </cell>
          <cell r="BF118" t="str">
            <v>Exequiales</v>
          </cell>
          <cell r="BG118">
            <v>0</v>
          </cell>
          <cell r="BH118">
            <v>0</v>
          </cell>
          <cell r="BI118">
            <v>0</v>
          </cell>
          <cell r="BJ118">
            <v>0</v>
          </cell>
          <cell r="BK118">
            <v>0</v>
          </cell>
          <cell r="BL118">
            <v>0</v>
          </cell>
          <cell r="BM118">
            <v>0</v>
          </cell>
          <cell r="BN118">
            <v>0</v>
          </cell>
          <cell r="BO118">
            <v>0</v>
          </cell>
          <cell r="BP118">
            <v>0</v>
          </cell>
          <cell r="BQ118">
            <v>0</v>
          </cell>
          <cell r="BR118">
            <v>0</v>
          </cell>
          <cell r="BT118" t="str">
            <v>Exequiales</v>
          </cell>
          <cell r="BU118">
            <v>0</v>
          </cell>
          <cell r="BV118">
            <v>0</v>
          </cell>
          <cell r="BW118">
            <v>0</v>
          </cell>
          <cell r="BX118">
            <v>0</v>
          </cell>
          <cell r="BY118">
            <v>0</v>
          </cell>
          <cell r="BZ118">
            <v>0</v>
          </cell>
          <cell r="CA118">
            <v>0</v>
          </cell>
          <cell r="CB118">
            <v>0</v>
          </cell>
          <cell r="CC118">
            <v>0</v>
          </cell>
          <cell r="CD118">
            <v>0</v>
          </cell>
          <cell r="CE118">
            <v>0</v>
          </cell>
          <cell r="CF118">
            <v>0</v>
          </cell>
        </row>
        <row r="119">
          <cell r="B119" t="str">
            <v>Alto Costo</v>
          </cell>
          <cell r="C119">
            <v>0</v>
          </cell>
          <cell r="D119">
            <v>0</v>
          </cell>
          <cell r="E119">
            <v>0</v>
          </cell>
          <cell r="F119">
            <v>0</v>
          </cell>
          <cell r="G119">
            <v>0</v>
          </cell>
          <cell r="H119">
            <v>0</v>
          </cell>
          <cell r="I119">
            <v>0</v>
          </cell>
          <cell r="J119">
            <v>0</v>
          </cell>
          <cell r="K119">
            <v>0</v>
          </cell>
          <cell r="L119">
            <v>0</v>
          </cell>
          <cell r="M119">
            <v>0</v>
          </cell>
          <cell r="N119">
            <v>0</v>
          </cell>
          <cell r="P119" t="str">
            <v>Alto Costo</v>
          </cell>
          <cell r="Q119">
            <v>0</v>
          </cell>
          <cell r="R119">
            <v>0</v>
          </cell>
          <cell r="S119">
            <v>0</v>
          </cell>
          <cell r="T119">
            <v>0</v>
          </cell>
          <cell r="U119">
            <v>0</v>
          </cell>
          <cell r="V119">
            <v>0</v>
          </cell>
          <cell r="W119">
            <v>0</v>
          </cell>
          <cell r="X119">
            <v>0</v>
          </cell>
          <cell r="Y119">
            <v>0</v>
          </cell>
          <cell r="Z119">
            <v>0</v>
          </cell>
          <cell r="AA119">
            <v>0</v>
          </cell>
          <cell r="AB119">
            <v>0</v>
          </cell>
          <cell r="AD119" t="str">
            <v>Alto Costo</v>
          </cell>
          <cell r="AE119">
            <v>9.7785910711428545E-2</v>
          </cell>
          <cell r="AF119">
            <v>9.4604937427664515E-2</v>
          </cell>
          <cell r="AG119">
            <v>9.9753244955557707E-2</v>
          </cell>
          <cell r="AH119">
            <v>9.7679777939281912E-2</v>
          </cell>
          <cell r="AI119">
            <v>6.1777061759716416E-2</v>
          </cell>
          <cell r="AJ119">
            <v>7.9776707745831274E-2</v>
          </cell>
          <cell r="AK119">
            <v>7.9776707745831274E-2</v>
          </cell>
          <cell r="AL119">
            <v>7.9776707745831274E-2</v>
          </cell>
          <cell r="AM119">
            <v>6.1881596293358786E-2</v>
          </cell>
          <cell r="AN119">
            <v>6.2662023456592039E-2</v>
          </cell>
          <cell r="AO119">
            <v>6.1220412325738674E-2</v>
          </cell>
          <cell r="AP119">
            <v>0.12330491189316772</v>
          </cell>
          <cell r="AR119" t="str">
            <v>Alto Costo</v>
          </cell>
          <cell r="AS119">
            <v>0</v>
          </cell>
          <cell r="AT119">
            <v>0</v>
          </cell>
          <cell r="AU119">
            <v>0</v>
          </cell>
          <cell r="AV119">
            <v>0</v>
          </cell>
          <cell r="AW119">
            <v>0</v>
          </cell>
          <cell r="AX119">
            <v>0</v>
          </cell>
          <cell r="AY119">
            <v>0</v>
          </cell>
          <cell r="AZ119">
            <v>0</v>
          </cell>
          <cell r="BA119">
            <v>0</v>
          </cell>
          <cell r="BB119">
            <v>0</v>
          </cell>
          <cell r="BC119">
            <v>0</v>
          </cell>
          <cell r="BD119">
            <v>0</v>
          </cell>
          <cell r="BF119" t="str">
            <v>Alto Costo</v>
          </cell>
          <cell r="BG119">
            <v>0</v>
          </cell>
          <cell r="BH119">
            <v>0</v>
          </cell>
          <cell r="BI119">
            <v>0</v>
          </cell>
          <cell r="BJ119">
            <v>0</v>
          </cell>
          <cell r="BK119">
            <v>0</v>
          </cell>
          <cell r="BL119">
            <v>0</v>
          </cell>
          <cell r="BM119">
            <v>0</v>
          </cell>
          <cell r="BN119">
            <v>0</v>
          </cell>
          <cell r="BO119">
            <v>0</v>
          </cell>
          <cell r="BP119">
            <v>0</v>
          </cell>
          <cell r="BQ119">
            <v>0</v>
          </cell>
          <cell r="BR119">
            <v>0</v>
          </cell>
          <cell r="BT119" t="str">
            <v>Alto Costo</v>
          </cell>
          <cell r="BU119">
            <v>0</v>
          </cell>
          <cell r="BV119">
            <v>0</v>
          </cell>
          <cell r="BW119">
            <v>0</v>
          </cell>
          <cell r="BX119">
            <v>0</v>
          </cell>
          <cell r="BY119">
            <v>0</v>
          </cell>
          <cell r="BZ119">
            <v>0</v>
          </cell>
          <cell r="CA119">
            <v>0</v>
          </cell>
          <cell r="CB119">
            <v>0</v>
          </cell>
          <cell r="CC119">
            <v>0</v>
          </cell>
          <cell r="CD119">
            <v>0</v>
          </cell>
          <cell r="CE119">
            <v>0</v>
          </cell>
          <cell r="CF119">
            <v>0</v>
          </cell>
        </row>
        <row r="122">
          <cell r="B122" t="str">
            <v>Lib. Reserva Año Ant - S.  Industria y C</v>
          </cell>
          <cell r="C122" t="str">
            <v>Ene</v>
          </cell>
          <cell r="D122" t="str">
            <v>Feb</v>
          </cell>
          <cell r="E122" t="str">
            <v>Mar</v>
          </cell>
          <cell r="F122" t="str">
            <v>Abr</v>
          </cell>
          <cell r="G122" t="str">
            <v>May</v>
          </cell>
          <cell r="H122" t="str">
            <v>Jun</v>
          </cell>
          <cell r="I122" t="str">
            <v>Jul</v>
          </cell>
          <cell r="J122" t="str">
            <v>Ago</v>
          </cell>
          <cell r="K122" t="str">
            <v>Sep</v>
          </cell>
          <cell r="L122" t="str">
            <v>Oct</v>
          </cell>
          <cell r="M122" t="str">
            <v>Nov</v>
          </cell>
          <cell r="N122" t="str">
            <v>Dic</v>
          </cell>
          <cell r="P122" t="str">
            <v>Lib. Reserva Año Ant - S.  Construcción y C</v>
          </cell>
          <cell r="Q122" t="str">
            <v>Ene</v>
          </cell>
          <cell r="R122" t="str">
            <v>Feb</v>
          </cell>
          <cell r="S122" t="str">
            <v>Mar</v>
          </cell>
          <cell r="T122" t="str">
            <v>Abr</v>
          </cell>
          <cell r="U122" t="str">
            <v>May</v>
          </cell>
          <cell r="V122" t="str">
            <v>Jun</v>
          </cell>
          <cell r="W122" t="str">
            <v>Jul</v>
          </cell>
          <cell r="X122" t="str">
            <v>Ago</v>
          </cell>
          <cell r="Y122" t="str">
            <v>Sep</v>
          </cell>
          <cell r="Z122" t="str">
            <v>Oct</v>
          </cell>
          <cell r="AA122" t="str">
            <v>Nov</v>
          </cell>
          <cell r="AB122" t="str">
            <v>Dic</v>
          </cell>
          <cell r="AD122" t="str">
            <v>Lib. Reserva Año Ant - S.  Transporte y S</v>
          </cell>
          <cell r="AE122" t="str">
            <v>Ene</v>
          </cell>
          <cell r="AF122" t="str">
            <v>Feb</v>
          </cell>
          <cell r="AG122" t="str">
            <v>Mar</v>
          </cell>
          <cell r="AH122" t="str">
            <v>Abr</v>
          </cell>
          <cell r="AI122" t="str">
            <v>May</v>
          </cell>
          <cell r="AJ122" t="str">
            <v>Jun</v>
          </cell>
          <cell r="AK122" t="str">
            <v>Jul</v>
          </cell>
          <cell r="AL122" t="str">
            <v>Ago</v>
          </cell>
          <cell r="AM122" t="str">
            <v>Sep</v>
          </cell>
          <cell r="AN122" t="str">
            <v>Oct</v>
          </cell>
          <cell r="AO122" t="str">
            <v>Nov</v>
          </cell>
          <cell r="AP122" t="str">
            <v>Dic</v>
          </cell>
          <cell r="AR122" t="str">
            <v>Lib. Reserva Año Ant - S.  Financiero</v>
          </cell>
          <cell r="AS122" t="str">
            <v>Ene</v>
          </cell>
          <cell r="AT122" t="str">
            <v>Feb</v>
          </cell>
          <cell r="AU122" t="str">
            <v>Mar</v>
          </cell>
          <cell r="AV122" t="str">
            <v>Abr</v>
          </cell>
          <cell r="AW122" t="str">
            <v>May</v>
          </cell>
          <cell r="AX122" t="str">
            <v>Jun</v>
          </cell>
          <cell r="AY122" t="str">
            <v>Jul</v>
          </cell>
          <cell r="AZ122" t="str">
            <v>Ago</v>
          </cell>
          <cell r="BA122" t="str">
            <v>Sep</v>
          </cell>
          <cell r="BB122" t="str">
            <v>Oct</v>
          </cell>
          <cell r="BC122" t="str">
            <v>Nov</v>
          </cell>
          <cell r="BD122" t="str">
            <v>Dic</v>
          </cell>
          <cell r="BF122" t="str">
            <v>Lib. Reserva Año Ant - S.  Estado</v>
          </cell>
          <cell r="BG122" t="str">
            <v>Ene</v>
          </cell>
          <cell r="BH122" t="str">
            <v>Feb</v>
          </cell>
          <cell r="BI122" t="str">
            <v>Mar</v>
          </cell>
          <cell r="BJ122" t="str">
            <v>Abr</v>
          </cell>
          <cell r="BK122" t="str">
            <v>May</v>
          </cell>
          <cell r="BL122" t="str">
            <v>Jun</v>
          </cell>
          <cell r="BM122" t="str">
            <v>Jul</v>
          </cell>
          <cell r="BN122" t="str">
            <v>Ago</v>
          </cell>
          <cell r="BO122" t="str">
            <v>Sep</v>
          </cell>
          <cell r="BP122" t="str">
            <v>Oct</v>
          </cell>
          <cell r="BQ122" t="str">
            <v>Nov</v>
          </cell>
          <cell r="BR122" t="str">
            <v>Dic</v>
          </cell>
          <cell r="BT122" t="str">
            <v>Lib. Reserva Año Ant - S.  Minas</v>
          </cell>
          <cell r="BU122" t="str">
            <v>Ene</v>
          </cell>
          <cell r="BV122" t="str">
            <v>Feb</v>
          </cell>
          <cell r="BW122" t="str">
            <v>Mar</v>
          </cell>
          <cell r="BX122" t="str">
            <v>Abr</v>
          </cell>
          <cell r="BY122" t="str">
            <v>May</v>
          </cell>
          <cell r="BZ122" t="str">
            <v>Jun</v>
          </cell>
          <cell r="CA122" t="str">
            <v>Jul</v>
          </cell>
          <cell r="CB122" t="str">
            <v>Ago</v>
          </cell>
          <cell r="CC122" t="str">
            <v>Sep</v>
          </cell>
          <cell r="CD122" t="str">
            <v>Oct</v>
          </cell>
          <cell r="CE122" t="str">
            <v>Nov</v>
          </cell>
          <cell r="CF122" t="str">
            <v>Dic</v>
          </cell>
        </row>
        <row r="123">
          <cell r="B123" t="str">
            <v>Autos</v>
          </cell>
          <cell r="C123">
            <v>41.550891303438128</v>
          </cell>
          <cell r="D123">
            <v>34.539676423132633</v>
          </cell>
          <cell r="E123">
            <v>35.248182916224195</v>
          </cell>
          <cell r="F123">
            <v>30.71929577395024</v>
          </cell>
          <cell r="G123">
            <v>27.649328627733759</v>
          </cell>
          <cell r="H123">
            <v>23.15733215691548</v>
          </cell>
          <cell r="I123">
            <v>20.335253828071906</v>
          </cell>
          <cell r="J123">
            <v>18.097854487756855</v>
          </cell>
          <cell r="K123">
            <v>15.156092347727315</v>
          </cell>
          <cell r="L123">
            <v>9.5107952234689002</v>
          </cell>
          <cell r="M123">
            <v>5.4976157398625531</v>
          </cell>
          <cell r="N123">
            <v>2.8376811717180557</v>
          </cell>
          <cell r="P123" t="str">
            <v>Autos</v>
          </cell>
          <cell r="Q123">
            <v>118.61360049470557</v>
          </cell>
          <cell r="R123">
            <v>97.6612986597397</v>
          </cell>
          <cell r="S123">
            <v>86.632549374402004</v>
          </cell>
          <cell r="T123">
            <v>82.847092506079917</v>
          </cell>
          <cell r="U123">
            <v>54.893972267435061</v>
          </cell>
          <cell r="V123">
            <v>56.840763252733716</v>
          </cell>
          <cell r="W123">
            <v>71.691146592744815</v>
          </cell>
          <cell r="X123">
            <v>38.130157927021621</v>
          </cell>
          <cell r="Y123">
            <v>39.607813867036747</v>
          </cell>
          <cell r="Z123">
            <v>17.852845144088977</v>
          </cell>
          <cell r="AA123">
            <v>1.8044147953029375</v>
          </cell>
          <cell r="AB123">
            <v>2.4345118709054054E-2</v>
          </cell>
          <cell r="AD123" t="str">
            <v>Autos</v>
          </cell>
          <cell r="AE123">
            <v>61.21541219415721</v>
          </cell>
          <cell r="AF123">
            <v>56.814745512152768</v>
          </cell>
          <cell r="AG123">
            <v>55.47928207799292</v>
          </cell>
          <cell r="AH123">
            <v>38.94224793892058</v>
          </cell>
          <cell r="AI123">
            <v>37.384274230786581</v>
          </cell>
          <cell r="AJ123">
            <v>42.312440134247268</v>
          </cell>
          <cell r="AK123">
            <v>40.359009275714804</v>
          </cell>
          <cell r="AL123">
            <v>20.147343954697394</v>
          </cell>
          <cell r="AM123">
            <v>11.043851951459825</v>
          </cell>
          <cell r="AN123">
            <v>18.253370686645205</v>
          </cell>
          <cell r="AO123">
            <v>7.8014619807258772</v>
          </cell>
          <cell r="AP123">
            <v>4.2302171080473476</v>
          </cell>
          <cell r="AR123" t="str">
            <v>Autos</v>
          </cell>
          <cell r="AS123">
            <v>248.28454625397802</v>
          </cell>
          <cell r="AT123">
            <v>192.28520845182516</v>
          </cell>
          <cell r="AU123">
            <v>148.74145685908624</v>
          </cell>
          <cell r="AV123">
            <v>129.27764626975008</v>
          </cell>
          <cell r="AW123">
            <v>120.92013711536721</v>
          </cell>
          <cell r="AX123">
            <v>111.78295911231208</v>
          </cell>
          <cell r="AY123">
            <v>95.350481867110148</v>
          </cell>
          <cell r="AZ123">
            <v>86.696489554656722</v>
          </cell>
          <cell r="BA123">
            <v>73.787848500635903</v>
          </cell>
          <cell r="BB123">
            <v>55.990618747342744</v>
          </cell>
          <cell r="BC123">
            <v>46.415645040343257</v>
          </cell>
          <cell r="BD123">
            <v>18.466962227592539</v>
          </cell>
          <cell r="BF123" t="str">
            <v>Autos</v>
          </cell>
          <cell r="BG123">
            <v>202.08653788430541</v>
          </cell>
          <cell r="BH123">
            <v>195.91460547030016</v>
          </cell>
          <cell r="BI123">
            <v>196.23147534903686</v>
          </cell>
          <cell r="BJ123">
            <v>191.29158763660007</v>
          </cell>
          <cell r="BK123">
            <v>182.58179592900927</v>
          </cell>
          <cell r="BL123">
            <v>154.76469684562539</v>
          </cell>
          <cell r="BM123">
            <v>114.08783132509424</v>
          </cell>
          <cell r="BN123">
            <v>110.06574000513275</v>
          </cell>
          <cell r="BO123">
            <v>108.63337392711654</v>
          </cell>
          <cell r="BP123">
            <v>110.78132030810791</v>
          </cell>
          <cell r="BQ123">
            <v>26.379435191573641</v>
          </cell>
          <cell r="BR123">
            <v>25.181600128097365</v>
          </cell>
          <cell r="BT123" t="str">
            <v>Autos</v>
          </cell>
          <cell r="BU123">
            <v>25.358148949090314</v>
          </cell>
          <cell r="BV123">
            <v>21.079265255585675</v>
          </cell>
          <cell r="BW123">
            <v>21.511660629538262</v>
          </cell>
          <cell r="BX123">
            <v>18.74772004668246</v>
          </cell>
          <cell r="BY123">
            <v>16.874145696759193</v>
          </cell>
          <cell r="BZ123">
            <v>14.132719171057385</v>
          </cell>
          <cell r="CA123">
            <v>12.410429218569801</v>
          </cell>
          <cell r="CB123">
            <v>11.044963786890582</v>
          </cell>
          <cell r="CC123">
            <v>9.2496318414241987</v>
          </cell>
          <cell r="CD123">
            <v>5.8043559195820418</v>
          </cell>
          <cell r="CE123">
            <v>3.3551472525154362</v>
          </cell>
          <cell r="CF123">
            <v>1.7318122323046627</v>
          </cell>
        </row>
        <row r="124">
          <cell r="B124" t="str">
            <v>SOAT</v>
          </cell>
          <cell r="C124">
            <v>0</v>
          </cell>
          <cell r="D124">
            <v>0</v>
          </cell>
          <cell r="E124">
            <v>0</v>
          </cell>
          <cell r="F124">
            <v>0</v>
          </cell>
          <cell r="G124">
            <v>0</v>
          </cell>
          <cell r="H124">
            <v>0</v>
          </cell>
          <cell r="I124">
            <v>0</v>
          </cell>
          <cell r="J124">
            <v>0</v>
          </cell>
          <cell r="K124">
            <v>0</v>
          </cell>
          <cell r="L124">
            <v>0</v>
          </cell>
          <cell r="M124">
            <v>0</v>
          </cell>
          <cell r="N124">
            <v>0</v>
          </cell>
          <cell r="P124" t="str">
            <v>SOAT</v>
          </cell>
          <cell r="Q124">
            <v>0</v>
          </cell>
          <cell r="R124">
            <v>0</v>
          </cell>
          <cell r="S124">
            <v>0</v>
          </cell>
          <cell r="T124">
            <v>0</v>
          </cell>
          <cell r="U124">
            <v>0</v>
          </cell>
          <cell r="V124">
            <v>0</v>
          </cell>
          <cell r="W124">
            <v>0</v>
          </cell>
          <cell r="X124">
            <v>0</v>
          </cell>
          <cell r="Y124">
            <v>0</v>
          </cell>
          <cell r="Z124">
            <v>0</v>
          </cell>
          <cell r="AA124">
            <v>0</v>
          </cell>
          <cell r="AB124">
            <v>0</v>
          </cell>
          <cell r="AD124" t="str">
            <v>SOAT</v>
          </cell>
          <cell r="AE124">
            <v>0</v>
          </cell>
          <cell r="AF124">
            <v>0</v>
          </cell>
          <cell r="AG124">
            <v>0</v>
          </cell>
          <cell r="AH124">
            <v>0</v>
          </cell>
          <cell r="AI124">
            <v>0</v>
          </cell>
          <cell r="AJ124">
            <v>0</v>
          </cell>
          <cell r="AK124">
            <v>0</v>
          </cell>
          <cell r="AL124">
            <v>0</v>
          </cell>
          <cell r="AM124">
            <v>0</v>
          </cell>
          <cell r="AN124">
            <v>0</v>
          </cell>
          <cell r="AO124">
            <v>0</v>
          </cell>
          <cell r="AP124">
            <v>0</v>
          </cell>
          <cell r="AR124" t="str">
            <v>SOAT</v>
          </cell>
          <cell r="AS124">
            <v>0</v>
          </cell>
          <cell r="AT124">
            <v>0</v>
          </cell>
          <cell r="AU124">
            <v>0</v>
          </cell>
          <cell r="AV124">
            <v>0</v>
          </cell>
          <cell r="AW124">
            <v>0</v>
          </cell>
          <cell r="AX124">
            <v>0</v>
          </cell>
          <cell r="AY124">
            <v>0</v>
          </cell>
          <cell r="AZ124">
            <v>0</v>
          </cell>
          <cell r="BA124">
            <v>0</v>
          </cell>
          <cell r="BB124">
            <v>0</v>
          </cell>
          <cell r="BC124">
            <v>0</v>
          </cell>
          <cell r="BD124">
            <v>0</v>
          </cell>
          <cell r="BF124" t="str">
            <v>SOAT</v>
          </cell>
          <cell r="BG124">
            <v>0</v>
          </cell>
          <cell r="BH124">
            <v>0</v>
          </cell>
          <cell r="BI124">
            <v>0</v>
          </cell>
          <cell r="BJ124">
            <v>0</v>
          </cell>
          <cell r="BK124">
            <v>0</v>
          </cell>
          <cell r="BL124">
            <v>0</v>
          </cell>
          <cell r="BM124">
            <v>0</v>
          </cell>
          <cell r="BN124">
            <v>0</v>
          </cell>
          <cell r="BO124">
            <v>0</v>
          </cell>
          <cell r="BP124">
            <v>0</v>
          </cell>
          <cell r="BQ124">
            <v>0</v>
          </cell>
          <cell r="BR124">
            <v>0</v>
          </cell>
          <cell r="BT124" t="str">
            <v>SOAT</v>
          </cell>
          <cell r="BU124">
            <v>0</v>
          </cell>
          <cell r="BV124">
            <v>0</v>
          </cell>
          <cell r="BW124">
            <v>0</v>
          </cell>
          <cell r="BX124">
            <v>0</v>
          </cell>
          <cell r="BY124">
            <v>0</v>
          </cell>
          <cell r="BZ124">
            <v>0</v>
          </cell>
          <cell r="CA124">
            <v>0</v>
          </cell>
          <cell r="CB124">
            <v>0</v>
          </cell>
          <cell r="CC124">
            <v>0</v>
          </cell>
          <cell r="CD124">
            <v>0</v>
          </cell>
          <cell r="CE124">
            <v>0</v>
          </cell>
          <cell r="CF124">
            <v>0</v>
          </cell>
        </row>
        <row r="125">
          <cell r="B125" t="str">
            <v>Incendio</v>
          </cell>
          <cell r="C125">
            <v>390.54711022467296</v>
          </cell>
          <cell r="D125">
            <v>380.84541793693933</v>
          </cell>
          <cell r="E125">
            <v>347.40503018701276</v>
          </cell>
          <cell r="F125">
            <v>337.96020733499415</v>
          </cell>
          <cell r="G125">
            <v>313.33715873604547</v>
          </cell>
          <cell r="H125">
            <v>297.6655953292946</v>
          </cell>
          <cell r="I125">
            <v>200.88703389662663</v>
          </cell>
          <cell r="J125">
            <v>181.66538241388938</v>
          </cell>
          <cell r="K125">
            <v>141.87710674249564</v>
          </cell>
          <cell r="L125">
            <v>111.79961402377762</v>
          </cell>
          <cell r="M125">
            <v>105.03503148586631</v>
          </cell>
          <cell r="N125">
            <v>58.775311688385351</v>
          </cell>
          <cell r="P125" t="str">
            <v>Incendio</v>
          </cell>
          <cell r="Q125">
            <v>18.771770485016532</v>
          </cell>
          <cell r="R125">
            <v>17.662049960392245</v>
          </cell>
          <cell r="S125">
            <v>16.372483229238679</v>
          </cell>
          <cell r="T125">
            <v>14.691195386597906</v>
          </cell>
          <cell r="U125">
            <v>12.003456617532247</v>
          </cell>
          <cell r="V125">
            <v>18.324698318550645</v>
          </cell>
          <cell r="W125">
            <v>12.038539026956927</v>
          </cell>
          <cell r="X125">
            <v>11.106745446261668</v>
          </cell>
          <cell r="Y125">
            <v>6.9347059456289548</v>
          </cell>
          <cell r="Z125">
            <v>4.1728292772764632</v>
          </cell>
          <cell r="AA125">
            <v>3.3440943663927558</v>
          </cell>
          <cell r="AB125">
            <v>2.5774319401549821</v>
          </cell>
          <cell r="AD125" t="str">
            <v>Incendio</v>
          </cell>
          <cell r="AE125">
            <v>66.900864647301631</v>
          </cell>
          <cell r="AF125">
            <v>48.0083854805698</v>
          </cell>
          <cell r="AG125">
            <v>40.834753609436483</v>
          </cell>
          <cell r="AH125">
            <v>40.807739218645033</v>
          </cell>
          <cell r="AI125">
            <v>38.230881809657355</v>
          </cell>
          <cell r="AJ125">
            <v>33.607969936523709</v>
          </cell>
          <cell r="AK125">
            <v>27.407051394926444</v>
          </cell>
          <cell r="AL125">
            <v>21.917758078236727</v>
          </cell>
          <cell r="AM125">
            <v>13.925116534760701</v>
          </cell>
          <cell r="AN125">
            <v>13.331907651507144</v>
          </cell>
          <cell r="AO125">
            <v>5.9411749133481795</v>
          </cell>
          <cell r="AP125">
            <v>7.0863967250868374</v>
          </cell>
          <cell r="AR125" t="str">
            <v>Incendio</v>
          </cell>
          <cell r="AS125">
            <v>44.203121728637718</v>
          </cell>
          <cell r="AT125">
            <v>41.371808351035043</v>
          </cell>
          <cell r="AU125">
            <v>45.178983800540045</v>
          </cell>
          <cell r="AV125">
            <v>45.49328305543284</v>
          </cell>
          <cell r="AW125">
            <v>44.203979544195093</v>
          </cell>
          <cell r="AX125">
            <v>42.757386559830088</v>
          </cell>
          <cell r="AY125">
            <v>40.905851145443854</v>
          </cell>
          <cell r="AZ125">
            <v>39.229398157572284</v>
          </cell>
          <cell r="BA125">
            <v>34.537496561501186</v>
          </cell>
          <cell r="BB125">
            <v>30.144453440514532</v>
          </cell>
          <cell r="BC125">
            <v>28.41669218501012</v>
          </cell>
          <cell r="BD125">
            <v>16.757545470287148</v>
          </cell>
          <cell r="BF125" t="str">
            <v>Incendio</v>
          </cell>
          <cell r="BG125">
            <v>173.00313982508675</v>
          </cell>
          <cell r="BH125">
            <v>168.44257399390148</v>
          </cell>
          <cell r="BI125">
            <v>154.03367965192868</v>
          </cell>
          <cell r="BJ125">
            <v>146.28952258654212</v>
          </cell>
          <cell r="BK125">
            <v>137.42912733423074</v>
          </cell>
          <cell r="BL125">
            <v>85.072549185595065</v>
          </cell>
          <cell r="BM125">
            <v>73.761437329333006</v>
          </cell>
          <cell r="BN125">
            <v>72.370701850500751</v>
          </cell>
          <cell r="BO125">
            <v>71.140659281691285</v>
          </cell>
          <cell r="BP125">
            <v>64.083003650389145</v>
          </cell>
          <cell r="BQ125">
            <v>19.03216373125608</v>
          </cell>
          <cell r="BR125">
            <v>15.541441579544943</v>
          </cell>
          <cell r="BT125" t="str">
            <v>Incendio</v>
          </cell>
          <cell r="BU125">
            <v>-20.486194998056579</v>
          </cell>
          <cell r="BV125">
            <v>-20.205982793368371</v>
          </cell>
          <cell r="BW125">
            <v>-18.844998277624025</v>
          </cell>
          <cell r="BX125">
            <v>-8.1644417291636202</v>
          </cell>
          <cell r="BY125">
            <v>-8.1047155979913672</v>
          </cell>
          <cell r="BZ125">
            <v>-6.7596428599848046</v>
          </cell>
          <cell r="CA125">
            <v>-3.9328659373399546</v>
          </cell>
          <cell r="CB125">
            <v>-3.9093376882957571</v>
          </cell>
          <cell r="CC125">
            <v>-3.7330554243479357</v>
          </cell>
          <cell r="CD125">
            <v>54.687628251072915</v>
          </cell>
          <cell r="CE125">
            <v>10.687037537087319</v>
          </cell>
          <cell r="CF125">
            <v>11.366569518012193</v>
          </cell>
        </row>
        <row r="126">
          <cell r="B126" t="str">
            <v>Ramos Técnicos</v>
          </cell>
          <cell r="C126">
            <v>2.5562548157976077</v>
          </cell>
          <cell r="D126">
            <v>2.3927058281643259</v>
          </cell>
          <cell r="E126">
            <v>2.2232637237769266</v>
          </cell>
          <cell r="F126">
            <v>2.0858485978508789</v>
          </cell>
          <cell r="G126">
            <v>1.8621927598964068</v>
          </cell>
          <cell r="H126">
            <v>1.728143736050477</v>
          </cell>
          <cell r="I126">
            <v>1.2122708101193003</v>
          </cell>
          <cell r="J126">
            <v>1.0243721804931292</v>
          </cell>
          <cell r="K126">
            <v>0.91455928251570384</v>
          </cell>
          <cell r="L126">
            <v>0.7350545728242297</v>
          </cell>
          <cell r="M126">
            <v>0.65076158467923306</v>
          </cell>
          <cell r="N126">
            <v>0.31457210783177963</v>
          </cell>
          <cell r="P126" t="str">
            <v>Ramos Técnicos</v>
          </cell>
          <cell r="Q126">
            <v>173.016993036267</v>
          </cell>
          <cell r="R126">
            <v>164.44305136135077</v>
          </cell>
          <cell r="S126">
            <v>152.05929501501913</v>
          </cell>
          <cell r="T126">
            <v>109.17640534824456</v>
          </cell>
          <cell r="U126">
            <v>104.09315033009298</v>
          </cell>
          <cell r="V126">
            <v>90.836412795191137</v>
          </cell>
          <cell r="W126">
            <v>88.418759543906432</v>
          </cell>
          <cell r="X126">
            <v>83.804108697458517</v>
          </cell>
          <cell r="Y126">
            <v>23.71431470840318</v>
          </cell>
          <cell r="Z126">
            <v>16.921936396392859</v>
          </cell>
          <cell r="AA126">
            <v>-62.648089204466046</v>
          </cell>
          <cell r="AB126">
            <v>8.163661972139467</v>
          </cell>
          <cell r="AD126" t="str">
            <v>Ramos Técnicos</v>
          </cell>
          <cell r="AE126">
            <v>-0.35776860578204644</v>
          </cell>
          <cell r="AF126">
            <v>-0.11839465900832306</v>
          </cell>
          <cell r="AG126">
            <v>-6.5349307478319907E-2</v>
          </cell>
          <cell r="AH126">
            <v>-4.4501670054220274E-2</v>
          </cell>
          <cell r="AI126">
            <v>-5.0772727612542493E-2</v>
          </cell>
          <cell r="AJ126">
            <v>-5.4873789447034221E-2</v>
          </cell>
          <cell r="AK126">
            <v>0.5058800449125791</v>
          </cell>
          <cell r="AL126">
            <v>0.5058800449125791</v>
          </cell>
          <cell r="AM126">
            <v>-2.0099330442671589E-2</v>
          </cell>
          <cell r="AN126">
            <v>0</v>
          </cell>
          <cell r="AO126">
            <v>0</v>
          </cell>
          <cell r="AP126">
            <v>0</v>
          </cell>
          <cell r="AR126" t="str">
            <v>Ramos Técnicos</v>
          </cell>
          <cell r="AS126">
            <v>9.3153791956708147</v>
          </cell>
          <cell r="AT126">
            <v>9.3013322145512305</v>
          </cell>
          <cell r="AU126">
            <v>9.270171402992915</v>
          </cell>
          <cell r="AV126">
            <v>9.31633858724501</v>
          </cell>
          <cell r="AW126">
            <v>9.2976656833760494</v>
          </cell>
          <cell r="AX126">
            <v>9.2365873927072464</v>
          </cell>
          <cell r="AY126">
            <v>9.014092152658236</v>
          </cell>
          <cell r="AZ126">
            <v>8.9583064285799772</v>
          </cell>
          <cell r="BA126">
            <v>8.9273042552228059</v>
          </cell>
          <cell r="BB126">
            <v>8.8921821803592511</v>
          </cell>
          <cell r="BC126">
            <v>3.2173455369288217</v>
          </cell>
          <cell r="BD126">
            <v>1.2532949697076421</v>
          </cell>
          <cell r="BF126" t="str">
            <v>Ramos Técnicos</v>
          </cell>
          <cell r="BG126">
            <v>-0.69278012168959702</v>
          </cell>
          <cell r="BH126">
            <v>-0.61687644420608634</v>
          </cell>
          <cell r="BI126">
            <v>-0.61266510421344211</v>
          </cell>
          <cell r="BJ126">
            <v>-0.56107100891595252</v>
          </cell>
          <cell r="BK126">
            <v>-0.46790434191701147</v>
          </cell>
          <cell r="BL126">
            <v>-0.14710682650278412</v>
          </cell>
          <cell r="BM126">
            <v>-7.4870229483446432E-2</v>
          </cell>
          <cell r="BN126">
            <v>-7.4870229483446432E-2</v>
          </cell>
          <cell r="BO126">
            <v>-7.5083410924617025E-2</v>
          </cell>
          <cell r="BP126">
            <v>-7.5436034881671846E-2</v>
          </cell>
          <cell r="BQ126">
            <v>-1.3362477819447085E-3</v>
          </cell>
          <cell r="BR126">
            <v>0</v>
          </cell>
          <cell r="BT126" t="str">
            <v>Ramos Técnicos</v>
          </cell>
          <cell r="BU126">
            <v>186.71237933881872</v>
          </cell>
          <cell r="BV126">
            <v>186.52114740232983</v>
          </cell>
          <cell r="BW126">
            <v>186.52114740353983</v>
          </cell>
          <cell r="BX126">
            <v>186.17107961311055</v>
          </cell>
          <cell r="BY126">
            <v>180.009931166423</v>
          </cell>
          <cell r="BZ126">
            <v>180.00243617592076</v>
          </cell>
          <cell r="CA126">
            <v>186.04062633373169</v>
          </cell>
          <cell r="CB126">
            <v>185.19990693309524</v>
          </cell>
          <cell r="CC126">
            <v>184.91709578583959</v>
          </cell>
          <cell r="CD126">
            <v>11.610550006012426</v>
          </cell>
          <cell r="CE126">
            <v>11.801124560112376</v>
          </cell>
          <cell r="CF126">
            <v>11.492575281066266</v>
          </cell>
        </row>
        <row r="127">
          <cell r="B127" t="str">
            <v>Sustracción</v>
          </cell>
          <cell r="C127">
            <v>9.5348185807874852</v>
          </cell>
          <cell r="D127">
            <v>9.63137437503622</v>
          </cell>
          <cell r="E127">
            <v>8.7697470599062228</v>
          </cell>
          <cell r="F127">
            <v>7.6594448328046729</v>
          </cell>
          <cell r="G127">
            <v>7.0031689395905508</v>
          </cell>
          <cell r="H127">
            <v>7.3743377987466694</v>
          </cell>
          <cell r="I127">
            <v>5.7974274173817868</v>
          </cell>
          <cell r="J127">
            <v>4.7186348291213882</v>
          </cell>
          <cell r="K127">
            <v>3.6007073662809295</v>
          </cell>
          <cell r="L127">
            <v>2.6303898922892159</v>
          </cell>
          <cell r="M127">
            <v>2.2925362356357364</v>
          </cell>
          <cell r="N127">
            <v>1.5874126724191255</v>
          </cell>
          <cell r="P127" t="str">
            <v>Sustracción</v>
          </cell>
          <cell r="Q127">
            <v>1.4814625097586411</v>
          </cell>
          <cell r="R127">
            <v>1.4723176790195163</v>
          </cell>
          <cell r="S127">
            <v>1.0790834683911463</v>
          </cell>
          <cell r="T127">
            <v>1.0825999497508259</v>
          </cell>
          <cell r="U127">
            <v>1.0481333724486479</v>
          </cell>
          <cell r="V127">
            <v>0.77900001761615467</v>
          </cell>
          <cell r="W127">
            <v>0.50147870293053698</v>
          </cell>
          <cell r="X127">
            <v>0.48097233045080906</v>
          </cell>
          <cell r="Y127">
            <v>0.25227545751010327</v>
          </cell>
          <cell r="Z127">
            <v>0.14289450678294929</v>
          </cell>
          <cell r="AA127">
            <v>0.2290432946248559</v>
          </cell>
          <cell r="AB127">
            <v>0.15073871071581213</v>
          </cell>
          <cell r="AD127" t="str">
            <v>Sustracción</v>
          </cell>
          <cell r="AE127">
            <v>8.7104429060788231</v>
          </cell>
          <cell r="AF127">
            <v>8.7279508289902097</v>
          </cell>
          <cell r="AG127">
            <v>8.6789291769038659</v>
          </cell>
          <cell r="AH127">
            <v>8.2536788306655584</v>
          </cell>
          <cell r="AI127">
            <v>8.2835381344526855</v>
          </cell>
          <cell r="AJ127">
            <v>8.1261107857011385</v>
          </cell>
          <cell r="AK127">
            <v>7.4271101681005165</v>
          </cell>
          <cell r="AL127">
            <v>7.3717241076352504</v>
          </cell>
          <cell r="AM127">
            <v>0.99754767196728789</v>
          </cell>
          <cell r="AN127">
            <v>0.8096652552444511</v>
          </cell>
          <cell r="AO127">
            <v>0.56332035656852819</v>
          </cell>
          <cell r="AP127">
            <v>0.64998177769166621</v>
          </cell>
          <cell r="AR127" t="str">
            <v>Sustracción</v>
          </cell>
          <cell r="AS127">
            <v>0.71479340147715942</v>
          </cell>
          <cell r="AT127">
            <v>0.34853700520435121</v>
          </cell>
          <cell r="AU127">
            <v>0.30039413850934932</v>
          </cell>
          <cell r="AV127">
            <v>0.24262377716124822</v>
          </cell>
          <cell r="AW127">
            <v>9.2954547469341425E-2</v>
          </cell>
          <cell r="AX127">
            <v>7.5584669182875416E-2</v>
          </cell>
          <cell r="AY127">
            <v>0.15983868351503813</v>
          </cell>
          <cell r="AZ127">
            <v>0.14904928805734338</v>
          </cell>
          <cell r="BA127">
            <v>0.11769656628831875</v>
          </cell>
          <cell r="BB127">
            <v>9.076343921977055E-2</v>
          </cell>
          <cell r="BC127">
            <v>5.7056691395154749E-2</v>
          </cell>
          <cell r="BD127">
            <v>5.0707792520049144E-2</v>
          </cell>
          <cell r="BF127" t="str">
            <v>Sustracción</v>
          </cell>
          <cell r="BG127">
            <v>38.582040667508608</v>
          </cell>
          <cell r="BH127">
            <v>32.915946113951357</v>
          </cell>
          <cell r="BI127">
            <v>32.819965438889099</v>
          </cell>
          <cell r="BJ127">
            <v>32.177580165747806</v>
          </cell>
          <cell r="BK127">
            <v>31.6060072615238</v>
          </cell>
          <cell r="BL127">
            <v>11.60286813685884</v>
          </cell>
          <cell r="BM127">
            <v>9.217886165478939</v>
          </cell>
          <cell r="BN127">
            <v>8.5649107735093253</v>
          </cell>
          <cell r="BO127">
            <v>7.9876156771029381</v>
          </cell>
          <cell r="BP127">
            <v>9.5685416307471041</v>
          </cell>
          <cell r="BQ127">
            <v>1.4122733232405471</v>
          </cell>
          <cell r="BR127">
            <v>1.2443646454416035</v>
          </cell>
          <cell r="BT127" t="str">
            <v>Sustracción</v>
          </cell>
          <cell r="BU127">
            <v>0.30570592176944195</v>
          </cell>
          <cell r="BV127">
            <v>0.30511989449321164</v>
          </cell>
          <cell r="BW127">
            <v>0.30511989449321164</v>
          </cell>
          <cell r="BX127">
            <v>0.29303544594120878</v>
          </cell>
          <cell r="BY127">
            <v>0.29303544594120878</v>
          </cell>
          <cell r="BZ127">
            <v>0.29303544594120878</v>
          </cell>
          <cell r="CA127">
            <v>0.29303544594120878</v>
          </cell>
          <cell r="CB127">
            <v>0.29303544594120878</v>
          </cell>
          <cell r="CC127">
            <v>4.7192648845226382E-3</v>
          </cell>
          <cell r="CD127">
            <v>4.7192648845226382E-3</v>
          </cell>
          <cell r="CE127">
            <v>4.7192648845226382E-3</v>
          </cell>
          <cell r="CF127">
            <v>4.7192648845226382E-3</v>
          </cell>
        </row>
        <row r="128">
          <cell r="B128" t="str">
            <v>Minas y Petróleos</v>
          </cell>
          <cell r="C128">
            <v>0</v>
          </cell>
          <cell r="D128">
            <v>0</v>
          </cell>
          <cell r="E128">
            <v>0</v>
          </cell>
          <cell r="F128">
            <v>0</v>
          </cell>
          <cell r="G128">
            <v>0</v>
          </cell>
          <cell r="H128">
            <v>0</v>
          </cell>
          <cell r="I128">
            <v>0</v>
          </cell>
          <cell r="J128">
            <v>0</v>
          </cell>
          <cell r="K128">
            <v>0</v>
          </cell>
          <cell r="L128">
            <v>0</v>
          </cell>
          <cell r="M128">
            <v>0</v>
          </cell>
          <cell r="N128">
            <v>0</v>
          </cell>
          <cell r="P128" t="str">
            <v>Minas y Petróleos</v>
          </cell>
          <cell r="Q128">
            <v>0</v>
          </cell>
          <cell r="R128">
            <v>0</v>
          </cell>
          <cell r="S128">
            <v>0</v>
          </cell>
          <cell r="T128">
            <v>0</v>
          </cell>
          <cell r="U128">
            <v>0</v>
          </cell>
          <cell r="V128">
            <v>0</v>
          </cell>
          <cell r="W128">
            <v>0</v>
          </cell>
          <cell r="X128">
            <v>0</v>
          </cell>
          <cell r="Y128">
            <v>0</v>
          </cell>
          <cell r="Z128">
            <v>0</v>
          </cell>
          <cell r="AA128">
            <v>0</v>
          </cell>
          <cell r="AB128">
            <v>0</v>
          </cell>
          <cell r="AD128" t="str">
            <v>Minas y Petróleos</v>
          </cell>
          <cell r="AE128">
            <v>0</v>
          </cell>
          <cell r="AF128">
            <v>0</v>
          </cell>
          <cell r="AG128">
            <v>0</v>
          </cell>
          <cell r="AH128">
            <v>0</v>
          </cell>
          <cell r="AI128">
            <v>0</v>
          </cell>
          <cell r="AJ128">
            <v>0</v>
          </cell>
          <cell r="AK128">
            <v>0</v>
          </cell>
          <cell r="AL128">
            <v>0</v>
          </cell>
          <cell r="AM128">
            <v>0</v>
          </cell>
          <cell r="AN128">
            <v>0</v>
          </cell>
          <cell r="AO128">
            <v>0</v>
          </cell>
          <cell r="AP128">
            <v>0</v>
          </cell>
          <cell r="AR128" t="str">
            <v>Minas y Petróleos</v>
          </cell>
          <cell r="AS128">
            <v>0</v>
          </cell>
          <cell r="AT128">
            <v>0</v>
          </cell>
          <cell r="AU128">
            <v>0</v>
          </cell>
          <cell r="AV128">
            <v>0</v>
          </cell>
          <cell r="AW128">
            <v>0</v>
          </cell>
          <cell r="AX128">
            <v>0</v>
          </cell>
          <cell r="AY128">
            <v>0</v>
          </cell>
          <cell r="AZ128">
            <v>0</v>
          </cell>
          <cell r="BA128">
            <v>0</v>
          </cell>
          <cell r="BB128">
            <v>0</v>
          </cell>
          <cell r="BC128">
            <v>0</v>
          </cell>
          <cell r="BD128">
            <v>0</v>
          </cell>
          <cell r="BF128" t="str">
            <v>Minas y Petróleos</v>
          </cell>
          <cell r="BG128">
            <v>0</v>
          </cell>
          <cell r="BH128">
            <v>0</v>
          </cell>
          <cell r="BI128">
            <v>0</v>
          </cell>
          <cell r="BJ128">
            <v>0</v>
          </cell>
          <cell r="BK128">
            <v>0</v>
          </cell>
          <cell r="BL128">
            <v>0</v>
          </cell>
          <cell r="BM128">
            <v>0</v>
          </cell>
          <cell r="BN128">
            <v>0</v>
          </cell>
          <cell r="BO128">
            <v>0</v>
          </cell>
          <cell r="BP128">
            <v>0</v>
          </cell>
          <cell r="BQ128">
            <v>0</v>
          </cell>
          <cell r="BR128">
            <v>0</v>
          </cell>
          <cell r="BT128" t="str">
            <v>Minas y Petróleos</v>
          </cell>
          <cell r="BU128">
            <v>601.12962894537588</v>
          </cell>
          <cell r="BV128">
            <v>576.71273207833599</v>
          </cell>
          <cell r="BW128">
            <v>53.004833220901112</v>
          </cell>
          <cell r="BX128">
            <v>-20.407307588062277</v>
          </cell>
          <cell r="BY128">
            <v>-20.407303821757719</v>
          </cell>
          <cell r="BZ128">
            <v>-19.337079009908212</v>
          </cell>
          <cell r="CA128">
            <v>-19.3370781057532</v>
          </cell>
          <cell r="CB128">
            <v>-20.644989885717393</v>
          </cell>
          <cell r="CC128">
            <v>-19.3370877505773</v>
          </cell>
          <cell r="CD128">
            <v>-19.337087543942097</v>
          </cell>
          <cell r="CE128">
            <v>-19.337088049946338</v>
          </cell>
          <cell r="CF128">
            <v>-22.802172488948123</v>
          </cell>
        </row>
        <row r="129">
          <cell r="B129" t="str">
            <v>Cumplimiento</v>
          </cell>
          <cell r="C129">
            <v>61.211283499495202</v>
          </cell>
          <cell r="D129">
            <v>58.853615066148613</v>
          </cell>
          <cell r="E129">
            <v>55.980566036541049</v>
          </cell>
          <cell r="F129">
            <v>46.242745665055381</v>
          </cell>
          <cell r="G129">
            <v>42.338164603329005</v>
          </cell>
          <cell r="H129">
            <v>32.428662729597747</v>
          </cell>
          <cell r="I129">
            <v>26.949484487298317</v>
          </cell>
          <cell r="J129">
            <v>22.03644139790325</v>
          </cell>
          <cell r="K129">
            <v>20.150298073472189</v>
          </cell>
          <cell r="L129">
            <v>15.478406625446073</v>
          </cell>
          <cell r="M129">
            <v>11.537109742641681</v>
          </cell>
          <cell r="N129">
            <v>5.7932220730714921</v>
          </cell>
          <cell r="P129" t="str">
            <v>Cumplimiento</v>
          </cell>
          <cell r="Q129">
            <v>162.12717954829628</v>
          </cell>
          <cell r="R129">
            <v>147.78253655981766</v>
          </cell>
          <cell r="S129">
            <v>143.40379529458212</v>
          </cell>
          <cell r="T129">
            <v>130.36406449479324</v>
          </cell>
          <cell r="U129">
            <v>121.19806560555219</v>
          </cell>
          <cell r="V129">
            <v>108.50802565142187</v>
          </cell>
          <cell r="W129">
            <v>90.228237964529384</v>
          </cell>
          <cell r="X129">
            <v>78.058064496854186</v>
          </cell>
          <cell r="Y129">
            <v>61.827909620081023</v>
          </cell>
          <cell r="Z129">
            <v>51.521932296836987</v>
          </cell>
          <cell r="AA129">
            <v>38.830171935267593</v>
          </cell>
          <cell r="AB129">
            <v>26.95001653196746</v>
          </cell>
          <cell r="AD129" t="str">
            <v>Cumplimiento</v>
          </cell>
          <cell r="AE129">
            <v>55.841706041348154</v>
          </cell>
          <cell r="AF129">
            <v>51.285664197724358</v>
          </cell>
          <cell r="AG129">
            <v>47.853573470644193</v>
          </cell>
          <cell r="AH129">
            <v>42.293496213647728</v>
          </cell>
          <cell r="AI129">
            <v>38.25190427972413</v>
          </cell>
          <cell r="AJ129">
            <v>34.088804334177951</v>
          </cell>
          <cell r="AK129">
            <v>31.98997780958916</v>
          </cell>
          <cell r="AL129">
            <v>28.480703312261863</v>
          </cell>
          <cell r="AM129">
            <v>24.559721645906205</v>
          </cell>
          <cell r="AN129">
            <v>6.0280482477937962</v>
          </cell>
          <cell r="AO129">
            <v>11.804958192165916</v>
          </cell>
          <cell r="AP129">
            <v>7.8214422550165921</v>
          </cell>
          <cell r="AR129" t="str">
            <v>Cumplimiento</v>
          </cell>
          <cell r="AS129">
            <v>12.881551509635736</v>
          </cell>
          <cell r="AT129">
            <v>12.533015890267642</v>
          </cell>
          <cell r="AU129">
            <v>11.063983526926473</v>
          </cell>
          <cell r="AV129">
            <v>10.478831445450947</v>
          </cell>
          <cell r="AW129">
            <v>8.0499572190657283</v>
          </cell>
          <cell r="AX129">
            <v>7.5696492671708437</v>
          </cell>
          <cell r="AY129">
            <v>6.7079882644272502</v>
          </cell>
          <cell r="AZ129">
            <v>5.7697837528491238</v>
          </cell>
          <cell r="BA129">
            <v>4.1762443554407938</v>
          </cell>
          <cell r="BB129">
            <v>3.3798222122583903</v>
          </cell>
          <cell r="BC129">
            <v>2.5606388767336989</v>
          </cell>
          <cell r="BD129">
            <v>1.5285336797733762</v>
          </cell>
          <cell r="BF129" t="str">
            <v>Cumplimiento</v>
          </cell>
          <cell r="BG129">
            <v>7.7461727808565177</v>
          </cell>
          <cell r="BH129">
            <v>7.0284668417541969</v>
          </cell>
          <cell r="BI129">
            <v>6.8537081504201653</v>
          </cell>
          <cell r="BJ129">
            <v>6.7690239216286967</v>
          </cell>
          <cell r="BK129">
            <v>6.4497469886343053</v>
          </cell>
          <cell r="BL129">
            <v>3.9032994015117857</v>
          </cell>
          <cell r="BM129">
            <v>3.4716687983771877</v>
          </cell>
          <cell r="BN129">
            <v>3.3169457521753785</v>
          </cell>
          <cell r="BO129">
            <v>2.9069542545896923</v>
          </cell>
          <cell r="BP129">
            <v>2.4077903324066838</v>
          </cell>
          <cell r="BQ129">
            <v>1.3714691297949244</v>
          </cell>
          <cell r="BR129">
            <v>0.67475364785045422</v>
          </cell>
          <cell r="BT129" t="str">
            <v>Cumplimiento</v>
          </cell>
          <cell r="BU129">
            <v>47.153239705822749</v>
          </cell>
          <cell r="BV129">
            <v>44.592249610650789</v>
          </cell>
          <cell r="BW129">
            <v>40.58056148602504</v>
          </cell>
          <cell r="BX129">
            <v>32.127377242988864</v>
          </cell>
          <cell r="BY129">
            <v>29.047879754602697</v>
          </cell>
          <cell r="BZ129">
            <v>26.574457349277267</v>
          </cell>
          <cell r="CA129">
            <v>21.454316178208078</v>
          </cell>
          <cell r="CB129">
            <v>18.612178502414359</v>
          </cell>
          <cell r="CC129">
            <v>15.53487826384908</v>
          </cell>
          <cell r="CD129">
            <v>12.689330551754763</v>
          </cell>
          <cell r="CE129">
            <v>11.217183233093335</v>
          </cell>
          <cell r="CF129">
            <v>6.8163481213129966</v>
          </cell>
        </row>
        <row r="130">
          <cell r="B130" t="str">
            <v>RC Pasajeros</v>
          </cell>
          <cell r="C130">
            <v>190.34591614349856</v>
          </cell>
          <cell r="D130">
            <v>62.087759209025037</v>
          </cell>
          <cell r="E130">
            <v>54.873035265032556</v>
          </cell>
          <cell r="F130">
            <v>55.188798557172071</v>
          </cell>
          <cell r="G130">
            <v>56.656655205058804</v>
          </cell>
          <cell r="H130">
            <v>48.261136922164148</v>
          </cell>
          <cell r="I130">
            <v>55.466903049387632</v>
          </cell>
          <cell r="J130">
            <v>42.551729182437128</v>
          </cell>
          <cell r="K130">
            <v>18.747291286985597</v>
          </cell>
          <cell r="L130">
            <v>18.852787303507611</v>
          </cell>
          <cell r="M130">
            <v>13.386181685256375</v>
          </cell>
          <cell r="N130">
            <v>3.1818061904744503</v>
          </cell>
          <cell r="P130" t="str">
            <v>RC Pasajeros</v>
          </cell>
          <cell r="Q130">
            <v>0</v>
          </cell>
          <cell r="R130">
            <v>0</v>
          </cell>
          <cell r="S130">
            <v>0</v>
          </cell>
          <cell r="T130">
            <v>0</v>
          </cell>
          <cell r="U130">
            <v>0</v>
          </cell>
          <cell r="V130">
            <v>0</v>
          </cell>
          <cell r="W130">
            <v>0</v>
          </cell>
          <cell r="X130">
            <v>0</v>
          </cell>
          <cell r="Y130">
            <v>0</v>
          </cell>
          <cell r="Z130">
            <v>0</v>
          </cell>
          <cell r="AA130">
            <v>0</v>
          </cell>
          <cell r="AB130">
            <v>0</v>
          </cell>
          <cell r="AD130" t="str">
            <v>RC Pasajeros</v>
          </cell>
          <cell r="AE130">
            <v>0</v>
          </cell>
          <cell r="AF130">
            <v>0</v>
          </cell>
          <cell r="AG130">
            <v>0</v>
          </cell>
          <cell r="AH130">
            <v>0</v>
          </cell>
          <cell r="AI130">
            <v>0</v>
          </cell>
          <cell r="AJ130">
            <v>0</v>
          </cell>
          <cell r="AK130">
            <v>0</v>
          </cell>
          <cell r="AL130">
            <v>0</v>
          </cell>
          <cell r="AM130">
            <v>0</v>
          </cell>
          <cell r="AN130">
            <v>0</v>
          </cell>
          <cell r="AO130">
            <v>0</v>
          </cell>
          <cell r="AP130">
            <v>0</v>
          </cell>
          <cell r="AR130" t="str">
            <v>RC Pasajeros</v>
          </cell>
          <cell r="AS130">
            <v>0</v>
          </cell>
          <cell r="AT130">
            <v>0</v>
          </cell>
          <cell r="AU130">
            <v>0</v>
          </cell>
          <cell r="AV130">
            <v>0</v>
          </cell>
          <cell r="AW130">
            <v>0</v>
          </cell>
          <cell r="AX130">
            <v>0</v>
          </cell>
          <cell r="AY130">
            <v>0</v>
          </cell>
          <cell r="AZ130">
            <v>0</v>
          </cell>
          <cell r="BA130">
            <v>0</v>
          </cell>
          <cell r="BB130">
            <v>0</v>
          </cell>
          <cell r="BC130">
            <v>0</v>
          </cell>
          <cell r="BD130">
            <v>0</v>
          </cell>
          <cell r="BF130" t="str">
            <v>RC Pasajeros</v>
          </cell>
          <cell r="BG130">
            <v>0</v>
          </cell>
          <cell r="BH130">
            <v>0</v>
          </cell>
          <cell r="BI130">
            <v>0</v>
          </cell>
          <cell r="BJ130">
            <v>0</v>
          </cell>
          <cell r="BK130">
            <v>0</v>
          </cell>
          <cell r="BL130">
            <v>0</v>
          </cell>
          <cell r="BM130">
            <v>0</v>
          </cell>
          <cell r="BN130">
            <v>0</v>
          </cell>
          <cell r="BO130">
            <v>0</v>
          </cell>
          <cell r="BP130">
            <v>0</v>
          </cell>
          <cell r="BQ130">
            <v>0</v>
          </cell>
          <cell r="BR130">
            <v>0</v>
          </cell>
          <cell r="BT130" t="str">
            <v>RC Pasajeros</v>
          </cell>
          <cell r="BU130">
            <v>0</v>
          </cell>
          <cell r="BV130">
            <v>0</v>
          </cell>
          <cell r="BW130">
            <v>0</v>
          </cell>
          <cell r="BX130">
            <v>0</v>
          </cell>
          <cell r="BY130">
            <v>0</v>
          </cell>
          <cell r="BZ130">
            <v>0</v>
          </cell>
          <cell r="CA130">
            <v>0</v>
          </cell>
          <cell r="CB130">
            <v>0</v>
          </cell>
          <cell r="CC130">
            <v>0</v>
          </cell>
          <cell r="CD130">
            <v>0</v>
          </cell>
          <cell r="CE130">
            <v>0</v>
          </cell>
          <cell r="CF130">
            <v>0</v>
          </cell>
        </row>
        <row r="131">
          <cell r="B131" t="str">
            <v>RC General</v>
          </cell>
          <cell r="C131">
            <v>0</v>
          </cell>
          <cell r="D131">
            <v>0</v>
          </cell>
          <cell r="E131">
            <v>0</v>
          </cell>
          <cell r="F131">
            <v>0</v>
          </cell>
          <cell r="G131">
            <v>0</v>
          </cell>
          <cell r="H131">
            <v>0</v>
          </cell>
          <cell r="I131">
            <v>0</v>
          </cell>
          <cell r="J131">
            <v>0</v>
          </cell>
          <cell r="K131">
            <v>0</v>
          </cell>
          <cell r="L131">
            <v>0</v>
          </cell>
          <cell r="M131">
            <v>0</v>
          </cell>
          <cell r="N131">
            <v>0</v>
          </cell>
          <cell r="P131" t="str">
            <v>RC General</v>
          </cell>
          <cell r="Q131">
            <v>0</v>
          </cell>
          <cell r="R131">
            <v>0</v>
          </cell>
          <cell r="S131">
            <v>0</v>
          </cell>
          <cell r="T131">
            <v>0</v>
          </cell>
          <cell r="U131">
            <v>0</v>
          </cell>
          <cell r="V131">
            <v>0</v>
          </cell>
          <cell r="W131">
            <v>0</v>
          </cell>
          <cell r="X131">
            <v>0</v>
          </cell>
          <cell r="Y131">
            <v>0</v>
          </cell>
          <cell r="Z131">
            <v>0</v>
          </cell>
          <cell r="AA131">
            <v>0</v>
          </cell>
          <cell r="AB131">
            <v>0</v>
          </cell>
          <cell r="AD131" t="str">
            <v>RC General</v>
          </cell>
          <cell r="AE131">
            <v>0</v>
          </cell>
          <cell r="AF131">
            <v>0</v>
          </cell>
          <cell r="AG131">
            <v>0</v>
          </cell>
          <cell r="AH131">
            <v>0</v>
          </cell>
          <cell r="AI131">
            <v>0</v>
          </cell>
          <cell r="AJ131">
            <v>0</v>
          </cell>
          <cell r="AK131">
            <v>0</v>
          </cell>
          <cell r="AL131">
            <v>0</v>
          </cell>
          <cell r="AM131">
            <v>0</v>
          </cell>
          <cell r="AN131">
            <v>0</v>
          </cell>
          <cell r="AO131">
            <v>0</v>
          </cell>
          <cell r="AP131">
            <v>0</v>
          </cell>
          <cell r="AR131" t="str">
            <v>RC General</v>
          </cell>
          <cell r="AS131">
            <v>0</v>
          </cell>
          <cell r="AT131">
            <v>0</v>
          </cell>
          <cell r="AU131">
            <v>0</v>
          </cell>
          <cell r="AV131">
            <v>0</v>
          </cell>
          <cell r="AW131">
            <v>0</v>
          </cell>
          <cell r="AX131">
            <v>0</v>
          </cell>
          <cell r="AY131">
            <v>0</v>
          </cell>
          <cell r="AZ131">
            <v>0</v>
          </cell>
          <cell r="BA131">
            <v>0</v>
          </cell>
          <cell r="BB131">
            <v>0</v>
          </cell>
          <cell r="BC131">
            <v>0</v>
          </cell>
          <cell r="BD131">
            <v>0</v>
          </cell>
          <cell r="BF131" t="str">
            <v>RC General</v>
          </cell>
          <cell r="BG131">
            <v>0</v>
          </cell>
          <cell r="BH131">
            <v>0</v>
          </cell>
          <cell r="BI131">
            <v>0</v>
          </cell>
          <cell r="BJ131">
            <v>0</v>
          </cell>
          <cell r="BK131">
            <v>0</v>
          </cell>
          <cell r="BL131">
            <v>0</v>
          </cell>
          <cell r="BM131">
            <v>0</v>
          </cell>
          <cell r="BN131">
            <v>0</v>
          </cell>
          <cell r="BO131">
            <v>0</v>
          </cell>
          <cell r="BP131">
            <v>0</v>
          </cell>
          <cell r="BQ131">
            <v>0</v>
          </cell>
          <cell r="BR131">
            <v>0</v>
          </cell>
          <cell r="BT131" t="str">
            <v>RC General</v>
          </cell>
          <cell r="BU131">
            <v>0</v>
          </cell>
          <cell r="BV131">
            <v>0</v>
          </cell>
          <cell r="BW131">
            <v>0</v>
          </cell>
          <cell r="BX131">
            <v>0</v>
          </cell>
          <cell r="BY131">
            <v>0</v>
          </cell>
          <cell r="BZ131">
            <v>0</v>
          </cell>
          <cell r="CA131">
            <v>0</v>
          </cell>
          <cell r="CB131">
            <v>0</v>
          </cell>
          <cell r="CC131">
            <v>0</v>
          </cell>
          <cell r="CD131">
            <v>0</v>
          </cell>
          <cell r="CE131">
            <v>0</v>
          </cell>
          <cell r="CF131">
            <v>0</v>
          </cell>
        </row>
        <row r="132">
          <cell r="B132" t="str">
            <v>Transporte</v>
          </cell>
          <cell r="C132">
            <v>76.473129135479994</v>
          </cell>
          <cell r="D132">
            <v>75.011123877191793</v>
          </cell>
          <cell r="E132">
            <v>70.292407187171833</v>
          </cell>
          <cell r="F132">
            <v>68.302744274267624</v>
          </cell>
          <cell r="G132">
            <v>63.702068241169982</v>
          </cell>
          <cell r="H132">
            <v>54.329417596955949</v>
          </cell>
          <cell r="I132">
            <v>49.186298591313061</v>
          </cell>
          <cell r="J132">
            <v>44.335596300836777</v>
          </cell>
          <cell r="K132">
            <v>39.411691626535109</v>
          </cell>
          <cell r="L132">
            <v>37.379315413102589</v>
          </cell>
          <cell r="M132">
            <v>36.215881356548039</v>
          </cell>
          <cell r="N132">
            <v>34.560326399427389</v>
          </cell>
          <cell r="P132" t="str">
            <v>Transporte</v>
          </cell>
          <cell r="Q132">
            <v>0</v>
          </cell>
          <cell r="R132">
            <v>0</v>
          </cell>
          <cell r="S132">
            <v>0</v>
          </cell>
          <cell r="T132">
            <v>0</v>
          </cell>
          <cell r="U132">
            <v>0</v>
          </cell>
          <cell r="V132">
            <v>0</v>
          </cell>
          <cell r="W132">
            <v>0</v>
          </cell>
          <cell r="X132">
            <v>0</v>
          </cell>
          <cell r="Y132">
            <v>0</v>
          </cell>
          <cell r="Z132">
            <v>0</v>
          </cell>
          <cell r="AA132">
            <v>0</v>
          </cell>
          <cell r="AB132">
            <v>0</v>
          </cell>
          <cell r="AD132" t="str">
            <v>Transporte</v>
          </cell>
          <cell r="AE132">
            <v>0</v>
          </cell>
          <cell r="AF132">
            <v>0</v>
          </cell>
          <cell r="AG132">
            <v>0</v>
          </cell>
          <cell r="AH132">
            <v>0</v>
          </cell>
          <cell r="AI132">
            <v>0</v>
          </cell>
          <cell r="AJ132">
            <v>0</v>
          </cell>
          <cell r="AK132">
            <v>0</v>
          </cell>
          <cell r="AL132">
            <v>0</v>
          </cell>
          <cell r="AM132">
            <v>0</v>
          </cell>
          <cell r="AN132">
            <v>0</v>
          </cell>
          <cell r="AO132">
            <v>0</v>
          </cell>
          <cell r="AP132">
            <v>0</v>
          </cell>
          <cell r="AR132" t="str">
            <v>Transporte</v>
          </cell>
          <cell r="AS132">
            <v>0</v>
          </cell>
          <cell r="AT132">
            <v>0</v>
          </cell>
          <cell r="AU132">
            <v>0</v>
          </cell>
          <cell r="AV132">
            <v>0</v>
          </cell>
          <cell r="AW132">
            <v>0</v>
          </cell>
          <cell r="AX132">
            <v>0</v>
          </cell>
          <cell r="AY132">
            <v>0</v>
          </cell>
          <cell r="AZ132">
            <v>0</v>
          </cell>
          <cell r="BA132">
            <v>0</v>
          </cell>
          <cell r="BB132">
            <v>0</v>
          </cell>
          <cell r="BC132">
            <v>0</v>
          </cell>
          <cell r="BD132">
            <v>0</v>
          </cell>
          <cell r="BF132" t="str">
            <v>Transporte</v>
          </cell>
          <cell r="BG132">
            <v>0</v>
          </cell>
          <cell r="BH132">
            <v>0</v>
          </cell>
          <cell r="BI132">
            <v>0</v>
          </cell>
          <cell r="BJ132">
            <v>0</v>
          </cell>
          <cell r="BK132">
            <v>0</v>
          </cell>
          <cell r="BL132">
            <v>0</v>
          </cell>
          <cell r="BM132">
            <v>0</v>
          </cell>
          <cell r="BN132">
            <v>0</v>
          </cell>
          <cell r="BO132">
            <v>0</v>
          </cell>
          <cell r="BP132">
            <v>0</v>
          </cell>
          <cell r="BQ132">
            <v>0</v>
          </cell>
          <cell r="BR132">
            <v>0</v>
          </cell>
          <cell r="BT132" t="str">
            <v>Transporte</v>
          </cell>
          <cell r="BU132">
            <v>0</v>
          </cell>
          <cell r="BV132">
            <v>0</v>
          </cell>
          <cell r="BW132">
            <v>0</v>
          </cell>
          <cell r="BX132">
            <v>0</v>
          </cell>
          <cell r="BY132">
            <v>0</v>
          </cell>
          <cell r="BZ132">
            <v>0</v>
          </cell>
          <cell r="CA132">
            <v>0</v>
          </cell>
          <cell r="CB132">
            <v>0</v>
          </cell>
          <cell r="CC132">
            <v>0</v>
          </cell>
          <cell r="CD132">
            <v>0</v>
          </cell>
          <cell r="CE132">
            <v>0</v>
          </cell>
          <cell r="CF132">
            <v>0</v>
          </cell>
        </row>
        <row r="133">
          <cell r="B133" t="str">
            <v>BBB</v>
          </cell>
          <cell r="C133">
            <v>6.478236492079299</v>
          </cell>
          <cell r="D133">
            <v>4.8209336668655496</v>
          </cell>
          <cell r="E133">
            <v>4.8209336668655496</v>
          </cell>
          <cell r="F133">
            <v>4.8209336668655496</v>
          </cell>
          <cell r="G133">
            <v>4.8209336668655496</v>
          </cell>
          <cell r="H133">
            <v>2.1076057680917009</v>
          </cell>
          <cell r="I133">
            <v>2.1076057680917009</v>
          </cell>
          <cell r="J133">
            <v>2.1076057680917009</v>
          </cell>
          <cell r="K133">
            <v>2.1076057680917009</v>
          </cell>
          <cell r="L133">
            <v>2.1076057680917009</v>
          </cell>
          <cell r="M133">
            <v>0</v>
          </cell>
          <cell r="N133">
            <v>0</v>
          </cell>
          <cell r="P133" t="str">
            <v>BBB</v>
          </cell>
          <cell r="Q133">
            <v>0</v>
          </cell>
          <cell r="R133">
            <v>0</v>
          </cell>
          <cell r="S133">
            <v>0</v>
          </cell>
          <cell r="T133">
            <v>0</v>
          </cell>
          <cell r="U133">
            <v>0</v>
          </cell>
          <cell r="V133">
            <v>0</v>
          </cell>
          <cell r="W133">
            <v>0</v>
          </cell>
          <cell r="X133">
            <v>0</v>
          </cell>
          <cell r="Y133">
            <v>0</v>
          </cell>
          <cell r="Z133">
            <v>0</v>
          </cell>
          <cell r="AA133">
            <v>0</v>
          </cell>
          <cell r="AB133">
            <v>0</v>
          </cell>
          <cell r="AD133" t="str">
            <v>BBB</v>
          </cell>
          <cell r="AE133">
            <v>0</v>
          </cell>
          <cell r="AF133">
            <v>0</v>
          </cell>
          <cell r="AG133">
            <v>0</v>
          </cell>
          <cell r="AH133">
            <v>0</v>
          </cell>
          <cell r="AI133">
            <v>0</v>
          </cell>
          <cell r="AJ133">
            <v>0</v>
          </cell>
          <cell r="AK133">
            <v>0</v>
          </cell>
          <cell r="AL133">
            <v>0</v>
          </cell>
          <cell r="AM133">
            <v>0</v>
          </cell>
          <cell r="AN133">
            <v>0</v>
          </cell>
          <cell r="AO133">
            <v>0</v>
          </cell>
          <cell r="AP133">
            <v>0</v>
          </cell>
          <cell r="AR133" t="str">
            <v>BBB</v>
          </cell>
          <cell r="AS133">
            <v>0</v>
          </cell>
          <cell r="AT133">
            <v>0</v>
          </cell>
          <cell r="AU133">
            <v>0</v>
          </cell>
          <cell r="AV133">
            <v>0</v>
          </cell>
          <cell r="AW133">
            <v>0</v>
          </cell>
          <cell r="AX133">
            <v>0</v>
          </cell>
          <cell r="AY133">
            <v>0</v>
          </cell>
          <cell r="AZ133">
            <v>0</v>
          </cell>
          <cell r="BA133">
            <v>0</v>
          </cell>
          <cell r="BB133">
            <v>0</v>
          </cell>
          <cell r="BC133">
            <v>0</v>
          </cell>
          <cell r="BD133">
            <v>0</v>
          </cell>
          <cell r="BF133" t="str">
            <v>BBB</v>
          </cell>
          <cell r="BG133">
            <v>0</v>
          </cell>
          <cell r="BH133">
            <v>0</v>
          </cell>
          <cell r="BI133">
            <v>0</v>
          </cell>
          <cell r="BJ133">
            <v>0</v>
          </cell>
          <cell r="BK133">
            <v>0</v>
          </cell>
          <cell r="BL133">
            <v>0</v>
          </cell>
          <cell r="BM133">
            <v>0</v>
          </cell>
          <cell r="BN133">
            <v>0</v>
          </cell>
          <cell r="BO133">
            <v>0</v>
          </cell>
          <cell r="BP133">
            <v>0</v>
          </cell>
          <cell r="BQ133">
            <v>0</v>
          </cell>
          <cell r="BR133">
            <v>0</v>
          </cell>
          <cell r="BT133" t="str">
            <v>BBB</v>
          </cell>
          <cell r="BU133">
            <v>0</v>
          </cell>
          <cell r="BV133">
            <v>0</v>
          </cell>
          <cell r="BW133">
            <v>0</v>
          </cell>
          <cell r="BX133">
            <v>0</v>
          </cell>
          <cell r="BY133">
            <v>0</v>
          </cell>
          <cell r="BZ133">
            <v>0</v>
          </cell>
          <cell r="CA133">
            <v>0</v>
          </cell>
          <cell r="CB133">
            <v>0</v>
          </cell>
          <cell r="CC133">
            <v>0</v>
          </cell>
          <cell r="CD133">
            <v>0</v>
          </cell>
          <cell r="CE133">
            <v>0</v>
          </cell>
          <cell r="CF133">
            <v>0</v>
          </cell>
        </row>
        <row r="134">
          <cell r="B134" t="str">
            <v>Manejo</v>
          </cell>
          <cell r="C134">
            <v>8.4015698615265126</v>
          </cell>
          <cell r="D134">
            <v>8.0744570738672667</v>
          </cell>
          <cell r="E134">
            <v>7.6738426238510309</v>
          </cell>
          <cell r="F134">
            <v>7.3418717254839754</v>
          </cell>
          <cell r="G134">
            <v>7.1007566629885135</v>
          </cell>
          <cell r="H134">
            <v>6.7580532847430907</v>
          </cell>
          <cell r="I134">
            <v>5.0612907257375204</v>
          </cell>
          <cell r="J134">
            <v>3.5704497305349889</v>
          </cell>
          <cell r="K134">
            <v>2.9602629767161619</v>
          </cell>
          <cell r="L134">
            <v>2.3131092469243444</v>
          </cell>
          <cell r="M134">
            <v>2.0857097146395933</v>
          </cell>
          <cell r="N134">
            <v>0.85862637298700528</v>
          </cell>
          <cell r="P134" t="str">
            <v>Manejo</v>
          </cell>
          <cell r="Q134">
            <v>0</v>
          </cell>
          <cell r="R134">
            <v>0</v>
          </cell>
          <cell r="S134">
            <v>0</v>
          </cell>
          <cell r="T134">
            <v>0</v>
          </cell>
          <cell r="U134">
            <v>0</v>
          </cell>
          <cell r="V134">
            <v>0</v>
          </cell>
          <cell r="W134">
            <v>0</v>
          </cell>
          <cell r="X134">
            <v>0</v>
          </cell>
          <cell r="Y134">
            <v>0</v>
          </cell>
          <cell r="Z134">
            <v>0</v>
          </cell>
          <cell r="AA134">
            <v>0</v>
          </cell>
          <cell r="AB134">
            <v>0</v>
          </cell>
          <cell r="AD134" t="str">
            <v>Manejo</v>
          </cell>
          <cell r="AE134">
            <v>0</v>
          </cell>
          <cell r="AF134">
            <v>0</v>
          </cell>
          <cell r="AG134">
            <v>0</v>
          </cell>
          <cell r="AH134">
            <v>0</v>
          </cell>
          <cell r="AI134">
            <v>0</v>
          </cell>
          <cell r="AJ134">
            <v>0</v>
          </cell>
          <cell r="AK134">
            <v>0</v>
          </cell>
          <cell r="AL134">
            <v>0</v>
          </cell>
          <cell r="AM134">
            <v>0</v>
          </cell>
          <cell r="AN134">
            <v>0</v>
          </cell>
          <cell r="AO134">
            <v>0</v>
          </cell>
          <cell r="AP134">
            <v>0</v>
          </cell>
          <cell r="AR134" t="str">
            <v>Manejo</v>
          </cell>
          <cell r="AS134">
            <v>0</v>
          </cell>
          <cell r="AT134">
            <v>0</v>
          </cell>
          <cell r="AU134">
            <v>0</v>
          </cell>
          <cell r="AV134">
            <v>0</v>
          </cell>
          <cell r="AW134">
            <v>0</v>
          </cell>
          <cell r="AX134">
            <v>0</v>
          </cell>
          <cell r="AY134">
            <v>0</v>
          </cell>
          <cell r="AZ134">
            <v>0</v>
          </cell>
          <cell r="BA134">
            <v>0</v>
          </cell>
          <cell r="BB134">
            <v>0</v>
          </cell>
          <cell r="BC134">
            <v>0</v>
          </cell>
          <cell r="BD134">
            <v>0</v>
          </cell>
          <cell r="BF134" t="str">
            <v>Manejo</v>
          </cell>
          <cell r="BG134">
            <v>0</v>
          </cell>
          <cell r="BH134">
            <v>0</v>
          </cell>
          <cell r="BI134">
            <v>0</v>
          </cell>
          <cell r="BJ134">
            <v>0</v>
          </cell>
          <cell r="BK134">
            <v>0</v>
          </cell>
          <cell r="BL134">
            <v>0</v>
          </cell>
          <cell r="BM134">
            <v>0</v>
          </cell>
          <cell r="BN134">
            <v>0</v>
          </cell>
          <cell r="BO134">
            <v>0</v>
          </cell>
          <cell r="BP134">
            <v>0</v>
          </cell>
          <cell r="BQ134">
            <v>0</v>
          </cell>
          <cell r="BR134">
            <v>0</v>
          </cell>
          <cell r="BT134" t="str">
            <v>Manejo</v>
          </cell>
          <cell r="BU134">
            <v>0</v>
          </cell>
          <cell r="BV134">
            <v>0</v>
          </cell>
          <cell r="BW134">
            <v>0</v>
          </cell>
          <cell r="BX134">
            <v>0</v>
          </cell>
          <cell r="BY134">
            <v>0</v>
          </cell>
          <cell r="BZ134">
            <v>0</v>
          </cell>
          <cell r="CA134">
            <v>0</v>
          </cell>
          <cell r="CB134">
            <v>0</v>
          </cell>
          <cell r="CC134">
            <v>0</v>
          </cell>
          <cell r="CD134">
            <v>0</v>
          </cell>
          <cell r="CE134">
            <v>0</v>
          </cell>
          <cell r="CF134">
            <v>0</v>
          </cell>
        </row>
        <row r="135">
          <cell r="B135" t="str">
            <v>Casco</v>
          </cell>
          <cell r="C135">
            <v>0.39999999999999997</v>
          </cell>
          <cell r="D135">
            <v>0.39999999999999997</v>
          </cell>
          <cell r="E135">
            <v>0.39999999999999997</v>
          </cell>
          <cell r="F135">
            <v>0.39999999999999997</v>
          </cell>
          <cell r="G135">
            <v>0.39999999999999997</v>
          </cell>
          <cell r="H135">
            <v>0.39999999999999997</v>
          </cell>
          <cell r="I135">
            <v>0.39999999999999997</v>
          </cell>
          <cell r="J135">
            <v>0</v>
          </cell>
          <cell r="K135">
            <v>0</v>
          </cell>
          <cell r="L135">
            <v>0</v>
          </cell>
          <cell r="M135">
            <v>0</v>
          </cell>
          <cell r="N135">
            <v>0</v>
          </cell>
          <cell r="P135" t="str">
            <v>Casco</v>
          </cell>
          <cell r="Q135">
            <v>0</v>
          </cell>
          <cell r="R135">
            <v>0</v>
          </cell>
          <cell r="S135">
            <v>0</v>
          </cell>
          <cell r="T135">
            <v>0</v>
          </cell>
          <cell r="U135">
            <v>0</v>
          </cell>
          <cell r="V135">
            <v>0</v>
          </cell>
          <cell r="W135">
            <v>0</v>
          </cell>
          <cell r="X135">
            <v>0</v>
          </cell>
          <cell r="Y135">
            <v>0</v>
          </cell>
          <cell r="Z135">
            <v>0</v>
          </cell>
          <cell r="AA135">
            <v>0</v>
          </cell>
          <cell r="AB135">
            <v>0</v>
          </cell>
          <cell r="AD135" t="str">
            <v>Casco</v>
          </cell>
          <cell r="AE135">
            <v>0</v>
          </cell>
          <cell r="AF135">
            <v>0</v>
          </cell>
          <cell r="AG135">
            <v>0</v>
          </cell>
          <cell r="AH135">
            <v>0</v>
          </cell>
          <cell r="AI135">
            <v>0</v>
          </cell>
          <cell r="AJ135">
            <v>0</v>
          </cell>
          <cell r="AK135">
            <v>0</v>
          </cell>
          <cell r="AL135">
            <v>0</v>
          </cell>
          <cell r="AM135">
            <v>0</v>
          </cell>
          <cell r="AN135">
            <v>0</v>
          </cell>
          <cell r="AO135">
            <v>0</v>
          </cell>
          <cell r="AP135">
            <v>0</v>
          </cell>
          <cell r="AR135" t="str">
            <v>Casco</v>
          </cell>
          <cell r="AS135">
            <v>0</v>
          </cell>
          <cell r="AT135">
            <v>0</v>
          </cell>
          <cell r="AU135">
            <v>0</v>
          </cell>
          <cell r="AV135">
            <v>0</v>
          </cell>
          <cell r="AW135">
            <v>0</v>
          </cell>
          <cell r="AX135">
            <v>0</v>
          </cell>
          <cell r="AY135">
            <v>0</v>
          </cell>
          <cell r="AZ135">
            <v>0</v>
          </cell>
          <cell r="BA135">
            <v>0</v>
          </cell>
          <cell r="BB135">
            <v>0</v>
          </cell>
          <cell r="BC135">
            <v>0</v>
          </cell>
          <cell r="BD135">
            <v>0</v>
          </cell>
          <cell r="BF135" t="str">
            <v>Casco</v>
          </cell>
          <cell r="BG135">
            <v>0</v>
          </cell>
          <cell r="BH135">
            <v>0</v>
          </cell>
          <cell r="BI135">
            <v>0</v>
          </cell>
          <cell r="BJ135">
            <v>0</v>
          </cell>
          <cell r="BK135">
            <v>0</v>
          </cell>
          <cell r="BL135">
            <v>0</v>
          </cell>
          <cell r="BM135">
            <v>0</v>
          </cell>
          <cell r="BN135">
            <v>0</v>
          </cell>
          <cell r="BO135">
            <v>0</v>
          </cell>
          <cell r="BP135">
            <v>0</v>
          </cell>
          <cell r="BQ135">
            <v>0</v>
          </cell>
          <cell r="BR135">
            <v>0</v>
          </cell>
          <cell r="BT135" t="str">
            <v>Casco</v>
          </cell>
          <cell r="BU135">
            <v>0</v>
          </cell>
          <cell r="BV135">
            <v>0</v>
          </cell>
          <cell r="BW135">
            <v>0</v>
          </cell>
          <cell r="BX135">
            <v>0</v>
          </cell>
          <cell r="BY135">
            <v>0</v>
          </cell>
          <cell r="BZ135">
            <v>0</v>
          </cell>
          <cell r="CA135">
            <v>0</v>
          </cell>
          <cell r="CB135">
            <v>0</v>
          </cell>
          <cell r="CC135">
            <v>0</v>
          </cell>
          <cell r="CD135">
            <v>0</v>
          </cell>
          <cell r="CE135">
            <v>0</v>
          </cell>
          <cell r="CF135">
            <v>0</v>
          </cell>
        </row>
        <row r="136">
          <cell r="B136" t="str">
            <v>Vida</v>
          </cell>
          <cell r="C136">
            <v>2.1580279770599615</v>
          </cell>
          <cell r="D136">
            <v>2.1096438477048181</v>
          </cell>
          <cell r="E136">
            <v>2.0143496271307457</v>
          </cell>
          <cell r="F136">
            <v>1.8393428160077334</v>
          </cell>
          <cell r="G136">
            <v>1.6421495382844973</v>
          </cell>
          <cell r="H136">
            <v>1.5214344212369215</v>
          </cell>
          <cell r="I136">
            <v>1.3760810011190434</v>
          </cell>
          <cell r="J136">
            <v>1.2008631869356423</v>
          </cell>
          <cell r="K136">
            <v>1.2032156163523102</v>
          </cell>
          <cell r="L136">
            <v>1.0913532966581077</v>
          </cell>
          <cell r="M136">
            <v>0.72338254389800605</v>
          </cell>
          <cell r="N136">
            <v>0.32015612761221035</v>
          </cell>
          <cell r="P136" t="str">
            <v>Vida</v>
          </cell>
          <cell r="Q136">
            <v>0</v>
          </cell>
          <cell r="R136">
            <v>0</v>
          </cell>
          <cell r="S136">
            <v>0</v>
          </cell>
          <cell r="T136">
            <v>0</v>
          </cell>
          <cell r="U136">
            <v>0</v>
          </cell>
          <cell r="V136">
            <v>0</v>
          </cell>
          <cell r="W136">
            <v>0</v>
          </cell>
          <cell r="X136">
            <v>0</v>
          </cell>
          <cell r="Y136">
            <v>0</v>
          </cell>
          <cell r="Z136">
            <v>0</v>
          </cell>
          <cell r="AA136">
            <v>0</v>
          </cell>
          <cell r="AB136">
            <v>0</v>
          </cell>
          <cell r="AD136" t="str">
            <v>Vida</v>
          </cell>
          <cell r="AE136">
            <v>0</v>
          </cell>
          <cell r="AF136">
            <v>0</v>
          </cell>
          <cell r="AG136">
            <v>0</v>
          </cell>
          <cell r="AH136">
            <v>0</v>
          </cell>
          <cell r="AI136">
            <v>0</v>
          </cell>
          <cell r="AJ136">
            <v>0</v>
          </cell>
          <cell r="AK136">
            <v>0</v>
          </cell>
          <cell r="AL136">
            <v>0</v>
          </cell>
          <cell r="AM136">
            <v>0</v>
          </cell>
          <cell r="AN136">
            <v>0</v>
          </cell>
          <cell r="AO136">
            <v>0</v>
          </cell>
          <cell r="AP136">
            <v>0</v>
          </cell>
          <cell r="AR136" t="str">
            <v>Vida</v>
          </cell>
          <cell r="AS136">
            <v>0</v>
          </cell>
          <cell r="AT136">
            <v>0</v>
          </cell>
          <cell r="AU136">
            <v>0</v>
          </cell>
          <cell r="AV136">
            <v>0</v>
          </cell>
          <cell r="AW136">
            <v>0</v>
          </cell>
          <cell r="AX136">
            <v>0</v>
          </cell>
          <cell r="AY136">
            <v>0</v>
          </cell>
          <cell r="AZ136">
            <v>0</v>
          </cell>
          <cell r="BA136">
            <v>0</v>
          </cell>
          <cell r="BB136">
            <v>0</v>
          </cell>
          <cell r="BC136">
            <v>0</v>
          </cell>
          <cell r="BD136">
            <v>0</v>
          </cell>
          <cell r="BF136" t="str">
            <v>Vida</v>
          </cell>
          <cell r="BG136">
            <v>0</v>
          </cell>
          <cell r="BH136">
            <v>0</v>
          </cell>
          <cell r="BI136">
            <v>0</v>
          </cell>
          <cell r="BJ136">
            <v>0</v>
          </cell>
          <cell r="BK136">
            <v>0</v>
          </cell>
          <cell r="BL136">
            <v>0</v>
          </cell>
          <cell r="BM136">
            <v>0</v>
          </cell>
          <cell r="BN136">
            <v>0</v>
          </cell>
          <cell r="BO136">
            <v>0</v>
          </cell>
          <cell r="BP136">
            <v>0</v>
          </cell>
          <cell r="BQ136">
            <v>0</v>
          </cell>
          <cell r="BR136">
            <v>0</v>
          </cell>
          <cell r="BT136" t="str">
            <v>Vida</v>
          </cell>
          <cell r="BU136">
            <v>0</v>
          </cell>
          <cell r="BV136">
            <v>0</v>
          </cell>
          <cell r="BW136">
            <v>0</v>
          </cell>
          <cell r="BX136">
            <v>0</v>
          </cell>
          <cell r="BY136">
            <v>0</v>
          </cell>
          <cell r="BZ136">
            <v>0</v>
          </cell>
          <cell r="CA136">
            <v>0</v>
          </cell>
          <cell r="CB136">
            <v>0</v>
          </cell>
          <cell r="CC136">
            <v>0</v>
          </cell>
          <cell r="CD136">
            <v>0</v>
          </cell>
          <cell r="CE136">
            <v>0</v>
          </cell>
          <cell r="CF136">
            <v>0</v>
          </cell>
        </row>
        <row r="137">
          <cell r="B137" t="str">
            <v>Exequiales</v>
          </cell>
          <cell r="C137">
            <v>0</v>
          </cell>
          <cell r="D137">
            <v>0</v>
          </cell>
          <cell r="E137">
            <v>0</v>
          </cell>
          <cell r="F137">
            <v>0</v>
          </cell>
          <cell r="G137">
            <v>0</v>
          </cell>
          <cell r="H137">
            <v>0</v>
          </cell>
          <cell r="I137">
            <v>0</v>
          </cell>
          <cell r="J137">
            <v>0</v>
          </cell>
          <cell r="K137">
            <v>0</v>
          </cell>
          <cell r="L137">
            <v>0</v>
          </cell>
          <cell r="M137">
            <v>0</v>
          </cell>
          <cell r="N137">
            <v>0</v>
          </cell>
          <cell r="P137" t="str">
            <v>Exequiales</v>
          </cell>
          <cell r="Q137">
            <v>0</v>
          </cell>
          <cell r="R137">
            <v>0</v>
          </cell>
          <cell r="S137">
            <v>0</v>
          </cell>
          <cell r="T137">
            <v>0</v>
          </cell>
          <cell r="U137">
            <v>0</v>
          </cell>
          <cell r="V137">
            <v>0</v>
          </cell>
          <cell r="W137">
            <v>0</v>
          </cell>
          <cell r="X137">
            <v>0</v>
          </cell>
          <cell r="Y137">
            <v>0</v>
          </cell>
          <cell r="Z137">
            <v>0</v>
          </cell>
          <cell r="AA137">
            <v>0</v>
          </cell>
          <cell r="AB137">
            <v>0</v>
          </cell>
          <cell r="AD137" t="str">
            <v>Exequiales</v>
          </cell>
          <cell r="AE137">
            <v>0</v>
          </cell>
          <cell r="AF137">
            <v>0</v>
          </cell>
          <cell r="AG137">
            <v>0</v>
          </cell>
          <cell r="AH137">
            <v>0</v>
          </cell>
          <cell r="AI137">
            <v>0</v>
          </cell>
          <cell r="AJ137">
            <v>0</v>
          </cell>
          <cell r="AK137">
            <v>0</v>
          </cell>
          <cell r="AL137">
            <v>0</v>
          </cell>
          <cell r="AM137">
            <v>0</v>
          </cell>
          <cell r="AN137">
            <v>0</v>
          </cell>
          <cell r="AO137">
            <v>0</v>
          </cell>
          <cell r="AP137">
            <v>0</v>
          </cell>
          <cell r="AR137" t="str">
            <v>Exequiales</v>
          </cell>
          <cell r="AS137">
            <v>0</v>
          </cell>
          <cell r="AT137">
            <v>0</v>
          </cell>
          <cell r="AU137">
            <v>0</v>
          </cell>
          <cell r="AV137">
            <v>0</v>
          </cell>
          <cell r="AW137">
            <v>0</v>
          </cell>
          <cell r="AX137">
            <v>0</v>
          </cell>
          <cell r="AY137">
            <v>0</v>
          </cell>
          <cell r="AZ137">
            <v>0</v>
          </cell>
          <cell r="BA137">
            <v>0</v>
          </cell>
          <cell r="BB137">
            <v>0</v>
          </cell>
          <cell r="BC137">
            <v>0</v>
          </cell>
          <cell r="BD137">
            <v>0</v>
          </cell>
          <cell r="BF137" t="str">
            <v>Exequiales</v>
          </cell>
          <cell r="BG137">
            <v>0</v>
          </cell>
          <cell r="BH137">
            <v>0</v>
          </cell>
          <cell r="BI137">
            <v>0</v>
          </cell>
          <cell r="BJ137">
            <v>0</v>
          </cell>
          <cell r="BK137">
            <v>0</v>
          </cell>
          <cell r="BL137">
            <v>0</v>
          </cell>
          <cell r="BM137">
            <v>0</v>
          </cell>
          <cell r="BN137">
            <v>0</v>
          </cell>
          <cell r="BO137">
            <v>0</v>
          </cell>
          <cell r="BP137">
            <v>0</v>
          </cell>
          <cell r="BQ137">
            <v>0</v>
          </cell>
          <cell r="BR137">
            <v>0</v>
          </cell>
          <cell r="BT137" t="str">
            <v>Exequiales</v>
          </cell>
          <cell r="BU137">
            <v>0</v>
          </cell>
          <cell r="BV137">
            <v>0</v>
          </cell>
          <cell r="BW137">
            <v>0</v>
          </cell>
          <cell r="BX137">
            <v>0</v>
          </cell>
          <cell r="BY137">
            <v>0</v>
          </cell>
          <cell r="BZ137">
            <v>0</v>
          </cell>
          <cell r="CA137">
            <v>0</v>
          </cell>
          <cell r="CB137">
            <v>0</v>
          </cell>
          <cell r="CC137">
            <v>0</v>
          </cell>
          <cell r="CD137">
            <v>0</v>
          </cell>
          <cell r="CE137">
            <v>0</v>
          </cell>
          <cell r="CF137">
            <v>0</v>
          </cell>
        </row>
        <row r="138">
          <cell r="B138" t="str">
            <v>Alto Costo</v>
          </cell>
          <cell r="C138">
            <v>0</v>
          </cell>
          <cell r="D138">
            <v>0</v>
          </cell>
          <cell r="E138">
            <v>0</v>
          </cell>
          <cell r="F138">
            <v>0</v>
          </cell>
          <cell r="G138">
            <v>0</v>
          </cell>
          <cell r="H138">
            <v>0</v>
          </cell>
          <cell r="I138">
            <v>0</v>
          </cell>
          <cell r="J138">
            <v>0</v>
          </cell>
          <cell r="K138">
            <v>0</v>
          </cell>
          <cell r="L138">
            <v>0</v>
          </cell>
          <cell r="M138">
            <v>0</v>
          </cell>
          <cell r="N138">
            <v>0</v>
          </cell>
          <cell r="P138" t="str">
            <v>Alto Costo</v>
          </cell>
          <cell r="Q138">
            <v>0</v>
          </cell>
          <cell r="R138">
            <v>0</v>
          </cell>
          <cell r="S138">
            <v>0</v>
          </cell>
          <cell r="T138">
            <v>0</v>
          </cell>
          <cell r="U138">
            <v>0</v>
          </cell>
          <cell r="V138">
            <v>0</v>
          </cell>
          <cell r="W138">
            <v>0</v>
          </cell>
          <cell r="X138">
            <v>0</v>
          </cell>
          <cell r="Y138">
            <v>0</v>
          </cell>
          <cell r="Z138">
            <v>0</v>
          </cell>
          <cell r="AA138">
            <v>0</v>
          </cell>
          <cell r="AB138">
            <v>0</v>
          </cell>
          <cell r="AD138" t="str">
            <v>Alto Costo</v>
          </cell>
          <cell r="AE138">
            <v>0</v>
          </cell>
          <cell r="AF138">
            <v>0</v>
          </cell>
          <cell r="AG138">
            <v>0</v>
          </cell>
          <cell r="AH138">
            <v>0</v>
          </cell>
          <cell r="AI138">
            <v>0</v>
          </cell>
          <cell r="AJ138">
            <v>0</v>
          </cell>
          <cell r="AK138">
            <v>0</v>
          </cell>
          <cell r="AL138">
            <v>0</v>
          </cell>
          <cell r="AM138">
            <v>0</v>
          </cell>
          <cell r="AN138">
            <v>0</v>
          </cell>
          <cell r="AO138">
            <v>0</v>
          </cell>
          <cell r="AP138">
            <v>0</v>
          </cell>
          <cell r="AR138" t="str">
            <v>Alto Costo</v>
          </cell>
          <cell r="AS138">
            <v>0</v>
          </cell>
          <cell r="AT138">
            <v>0</v>
          </cell>
          <cell r="AU138">
            <v>0</v>
          </cell>
          <cell r="AV138">
            <v>0</v>
          </cell>
          <cell r="AW138">
            <v>0</v>
          </cell>
          <cell r="AX138">
            <v>0</v>
          </cell>
          <cell r="AY138">
            <v>0</v>
          </cell>
          <cell r="AZ138">
            <v>0</v>
          </cell>
          <cell r="BA138">
            <v>0</v>
          </cell>
          <cell r="BB138">
            <v>0</v>
          </cell>
          <cell r="BC138">
            <v>0</v>
          </cell>
          <cell r="BD138">
            <v>0</v>
          </cell>
          <cell r="BF138" t="str">
            <v>Alto Costo</v>
          </cell>
          <cell r="BG138">
            <v>0</v>
          </cell>
          <cell r="BH138">
            <v>0</v>
          </cell>
          <cell r="BI138">
            <v>0</v>
          </cell>
          <cell r="BJ138">
            <v>0</v>
          </cell>
          <cell r="BK138">
            <v>0</v>
          </cell>
          <cell r="BL138">
            <v>0</v>
          </cell>
          <cell r="BM138">
            <v>0</v>
          </cell>
          <cell r="BN138">
            <v>0</v>
          </cell>
          <cell r="BO138">
            <v>0</v>
          </cell>
          <cell r="BP138">
            <v>0</v>
          </cell>
          <cell r="BQ138">
            <v>0</v>
          </cell>
          <cell r="BR138">
            <v>0</v>
          </cell>
          <cell r="BT138" t="str">
            <v>Alto Costo</v>
          </cell>
          <cell r="BU138">
            <v>0</v>
          </cell>
          <cell r="BV138">
            <v>0</v>
          </cell>
          <cell r="BW138">
            <v>0</v>
          </cell>
          <cell r="BX138">
            <v>0</v>
          </cell>
          <cell r="BY138">
            <v>0</v>
          </cell>
          <cell r="BZ138">
            <v>0</v>
          </cell>
          <cell r="CA138">
            <v>0</v>
          </cell>
          <cell r="CB138">
            <v>0</v>
          </cell>
          <cell r="CC138">
            <v>0</v>
          </cell>
          <cell r="CD138">
            <v>0</v>
          </cell>
          <cell r="CE138">
            <v>0</v>
          </cell>
          <cell r="CF138">
            <v>0</v>
          </cell>
        </row>
        <row r="141">
          <cell r="B141" t="str">
            <v>% Constitución Mes Reserva Técnica</v>
          </cell>
        </row>
        <row r="142">
          <cell r="B142" t="str">
            <v>Autos</v>
          </cell>
          <cell r="C142">
            <v>0.5</v>
          </cell>
        </row>
        <row r="143">
          <cell r="B143" t="str">
            <v>SOAT</v>
          </cell>
          <cell r="C143">
            <v>0.5</v>
          </cell>
        </row>
        <row r="144">
          <cell r="B144" t="str">
            <v>Incendio</v>
          </cell>
          <cell r="C144">
            <v>0.5</v>
          </cell>
        </row>
        <row r="145">
          <cell r="B145" t="str">
            <v>Ramos Técnicos</v>
          </cell>
          <cell r="C145">
            <v>0.5</v>
          </cell>
        </row>
        <row r="146">
          <cell r="B146" t="str">
            <v>Sustracción</v>
          </cell>
          <cell r="C146">
            <v>0.5</v>
          </cell>
        </row>
        <row r="147">
          <cell r="B147" t="str">
            <v>Minas y Petróleos</v>
          </cell>
          <cell r="C147">
            <v>0.5</v>
          </cell>
        </row>
        <row r="148">
          <cell r="B148" t="str">
            <v>Cumplimiento</v>
          </cell>
          <cell r="C148">
            <v>0.5</v>
          </cell>
        </row>
        <row r="149">
          <cell r="B149" t="str">
            <v>RC Pasajeros</v>
          </cell>
          <cell r="C149">
            <v>0.5</v>
          </cell>
        </row>
        <row r="150">
          <cell r="B150" t="str">
            <v>RC General</v>
          </cell>
          <cell r="C150">
            <v>0.5</v>
          </cell>
        </row>
        <row r="151">
          <cell r="B151" t="str">
            <v>Transporte</v>
          </cell>
          <cell r="C151">
            <v>0.5</v>
          </cell>
        </row>
        <row r="152">
          <cell r="B152" t="str">
            <v>BBB</v>
          </cell>
          <cell r="C152">
            <v>0.5</v>
          </cell>
        </row>
        <row r="153">
          <cell r="B153" t="str">
            <v>Manejo</v>
          </cell>
          <cell r="C153">
            <v>0.5</v>
          </cell>
        </row>
        <row r="154">
          <cell r="B154" t="str">
            <v>Casco</v>
          </cell>
          <cell r="C154">
            <v>0.5</v>
          </cell>
        </row>
        <row r="155">
          <cell r="B155" t="str">
            <v>Vida</v>
          </cell>
          <cell r="C155">
            <v>0</v>
          </cell>
        </row>
        <row r="156">
          <cell r="B156" t="str">
            <v>Exequiales</v>
          </cell>
          <cell r="C156">
            <v>0.2</v>
          </cell>
        </row>
        <row r="157">
          <cell r="B157" t="str">
            <v>Alto Costo</v>
          </cell>
          <cell r="C157">
            <v>0.5</v>
          </cell>
        </row>
        <row r="160">
          <cell r="B160" t="str">
            <v>% Pr.Cedidas - S.  Industria y C</v>
          </cell>
          <cell r="C160" t="str">
            <v>Ene</v>
          </cell>
          <cell r="D160" t="str">
            <v>Feb</v>
          </cell>
          <cell r="E160" t="str">
            <v>Mar</v>
          </cell>
          <cell r="F160" t="str">
            <v>Abr</v>
          </cell>
          <cell r="G160" t="str">
            <v>May</v>
          </cell>
          <cell r="H160" t="str">
            <v>Jun</v>
          </cell>
          <cell r="I160" t="str">
            <v>Jul</v>
          </cell>
          <cell r="J160" t="str">
            <v>Ago</v>
          </cell>
          <cell r="K160" t="str">
            <v>Sep</v>
          </cell>
          <cell r="L160" t="str">
            <v>Oct</v>
          </cell>
          <cell r="M160" t="str">
            <v>Nov</v>
          </cell>
          <cell r="N160" t="str">
            <v>Dic</v>
          </cell>
          <cell r="P160" t="str">
            <v>% Pr.Cedidas - S.  Construcción y C</v>
          </cell>
          <cell r="Q160" t="str">
            <v>Ene</v>
          </cell>
          <cell r="R160" t="str">
            <v>Feb</v>
          </cell>
          <cell r="S160" t="str">
            <v>Mar</v>
          </cell>
          <cell r="T160" t="str">
            <v>Abr</v>
          </cell>
          <cell r="U160" t="str">
            <v>May</v>
          </cell>
          <cell r="V160" t="str">
            <v>Jun</v>
          </cell>
          <cell r="W160" t="str">
            <v>Jul</v>
          </cell>
          <cell r="X160" t="str">
            <v>Ago</v>
          </cell>
          <cell r="Y160" t="str">
            <v>Sep</v>
          </cell>
          <cell r="Z160" t="str">
            <v>Oct</v>
          </cell>
          <cell r="AA160" t="str">
            <v>Nov</v>
          </cell>
          <cell r="AB160" t="str">
            <v>Dic</v>
          </cell>
          <cell r="AD160" t="str">
            <v>% Pr.Cedidas - S.  Transporte y S</v>
          </cell>
          <cell r="AE160" t="str">
            <v>Ene</v>
          </cell>
          <cell r="AF160" t="str">
            <v>Feb</v>
          </cell>
          <cell r="AG160" t="str">
            <v>Mar</v>
          </cell>
          <cell r="AH160" t="str">
            <v>Abr</v>
          </cell>
          <cell r="AI160" t="str">
            <v>May</v>
          </cell>
          <cell r="AJ160" t="str">
            <v>Jun</v>
          </cell>
          <cell r="AK160" t="str">
            <v>Jul</v>
          </cell>
          <cell r="AL160" t="str">
            <v>Ago</v>
          </cell>
          <cell r="AM160" t="str">
            <v>Sep</v>
          </cell>
          <cell r="AN160" t="str">
            <v>Oct</v>
          </cell>
          <cell r="AO160" t="str">
            <v>Nov</v>
          </cell>
          <cell r="AP160" t="str">
            <v>Dic</v>
          </cell>
          <cell r="AR160" t="str">
            <v>% Pr.Cedidas - S.  Financiero</v>
          </cell>
          <cell r="AS160" t="str">
            <v>Ene</v>
          </cell>
          <cell r="AT160" t="str">
            <v>Feb</v>
          </cell>
          <cell r="AU160" t="str">
            <v>Mar</v>
          </cell>
          <cell r="AV160" t="str">
            <v>Abr</v>
          </cell>
          <cell r="AW160" t="str">
            <v>May</v>
          </cell>
          <cell r="AX160" t="str">
            <v>Jun</v>
          </cell>
          <cell r="AY160" t="str">
            <v>Jul</v>
          </cell>
          <cell r="AZ160" t="str">
            <v>Ago</v>
          </cell>
          <cell r="BA160" t="str">
            <v>Sep</v>
          </cell>
          <cell r="BB160" t="str">
            <v>Oct</v>
          </cell>
          <cell r="BC160" t="str">
            <v>Nov</v>
          </cell>
          <cell r="BD160" t="str">
            <v>Dic</v>
          </cell>
          <cell r="BF160" t="str">
            <v>% Pr.Cedidas - S.  Estado</v>
          </cell>
          <cell r="BG160" t="str">
            <v>Ene</v>
          </cell>
          <cell r="BH160" t="str">
            <v>Feb</v>
          </cell>
          <cell r="BI160" t="str">
            <v>Mar</v>
          </cell>
          <cell r="BJ160" t="str">
            <v>Abr</v>
          </cell>
          <cell r="BK160" t="str">
            <v>May</v>
          </cell>
          <cell r="BL160" t="str">
            <v>Jun</v>
          </cell>
          <cell r="BM160" t="str">
            <v>Jul</v>
          </cell>
          <cell r="BN160" t="str">
            <v>Ago</v>
          </cell>
          <cell r="BO160" t="str">
            <v>Sep</v>
          </cell>
          <cell r="BP160" t="str">
            <v>Oct</v>
          </cell>
          <cell r="BQ160" t="str">
            <v>Nov</v>
          </cell>
          <cell r="BR160" t="str">
            <v>Dic</v>
          </cell>
          <cell r="BT160" t="str">
            <v>% Pr.Cedidas - S.  Minas</v>
          </cell>
          <cell r="BU160" t="str">
            <v>Ene</v>
          </cell>
          <cell r="BV160" t="str">
            <v>Feb</v>
          </cell>
          <cell r="BW160" t="str">
            <v>Mar</v>
          </cell>
          <cell r="BX160" t="str">
            <v>Abr</v>
          </cell>
          <cell r="BY160" t="str">
            <v>May</v>
          </cell>
          <cell r="BZ160" t="str">
            <v>Jun</v>
          </cell>
          <cell r="CA160" t="str">
            <v>Jul</v>
          </cell>
          <cell r="CB160" t="str">
            <v>Ago</v>
          </cell>
          <cell r="CC160" t="str">
            <v>Sep</v>
          </cell>
          <cell r="CD160" t="str">
            <v>Oct</v>
          </cell>
          <cell r="CE160" t="str">
            <v>Nov</v>
          </cell>
          <cell r="CF160" t="str">
            <v>Dic</v>
          </cell>
        </row>
        <row r="161">
          <cell r="B161" t="str">
            <v>Autos</v>
          </cell>
          <cell r="C161">
            <v>0</v>
          </cell>
          <cell r="D161">
            <v>0</v>
          </cell>
          <cell r="E161">
            <v>0</v>
          </cell>
          <cell r="F161">
            <v>0</v>
          </cell>
          <cell r="G161">
            <v>0</v>
          </cell>
          <cell r="H161">
            <v>0</v>
          </cell>
          <cell r="I161">
            <v>0</v>
          </cell>
          <cell r="J161">
            <v>0</v>
          </cell>
          <cell r="K161">
            <v>0</v>
          </cell>
          <cell r="L161">
            <v>0</v>
          </cell>
          <cell r="M161">
            <v>0</v>
          </cell>
          <cell r="N161">
            <v>0</v>
          </cell>
          <cell r="P161" t="str">
            <v>Autos</v>
          </cell>
          <cell r="Q161">
            <v>0</v>
          </cell>
          <cell r="R161">
            <v>0</v>
          </cell>
          <cell r="S161">
            <v>0</v>
          </cell>
          <cell r="T161">
            <v>0</v>
          </cell>
          <cell r="U161">
            <v>0</v>
          </cell>
          <cell r="V161">
            <v>0</v>
          </cell>
          <cell r="W161">
            <v>0</v>
          </cell>
          <cell r="X161">
            <v>0</v>
          </cell>
          <cell r="Y161">
            <v>0</v>
          </cell>
          <cell r="Z161">
            <v>0</v>
          </cell>
          <cell r="AA161">
            <v>0</v>
          </cell>
          <cell r="AB161">
            <v>0</v>
          </cell>
          <cell r="AD161" t="str">
            <v>Autos</v>
          </cell>
          <cell r="AE161">
            <v>0</v>
          </cell>
          <cell r="AF161">
            <v>0</v>
          </cell>
          <cell r="AG161">
            <v>0</v>
          </cell>
          <cell r="AH161">
            <v>0</v>
          </cell>
          <cell r="AI161">
            <v>0</v>
          </cell>
          <cell r="AJ161">
            <v>0</v>
          </cell>
          <cell r="AK161">
            <v>0</v>
          </cell>
          <cell r="AL161">
            <v>0</v>
          </cell>
          <cell r="AM161">
            <v>0</v>
          </cell>
          <cell r="AN161">
            <v>0</v>
          </cell>
          <cell r="AO161">
            <v>0</v>
          </cell>
          <cell r="AP161">
            <v>0</v>
          </cell>
          <cell r="AR161" t="str">
            <v>Autos</v>
          </cell>
          <cell r="AS161">
            <v>0</v>
          </cell>
          <cell r="AT161">
            <v>0</v>
          </cell>
          <cell r="AU161">
            <v>0</v>
          </cell>
          <cell r="AV161">
            <v>0</v>
          </cell>
          <cell r="AW161">
            <v>0</v>
          </cell>
          <cell r="AX161">
            <v>0</v>
          </cell>
          <cell r="AY161">
            <v>0</v>
          </cell>
          <cell r="AZ161">
            <v>0</v>
          </cell>
          <cell r="BA161">
            <v>0</v>
          </cell>
          <cell r="BB161">
            <v>0</v>
          </cell>
          <cell r="BC161">
            <v>0</v>
          </cell>
          <cell r="BD161">
            <v>0</v>
          </cell>
          <cell r="BF161" t="str">
            <v>Autos</v>
          </cell>
          <cell r="BG161">
            <v>0</v>
          </cell>
          <cell r="BH161">
            <v>0</v>
          </cell>
          <cell r="BI161">
            <v>0</v>
          </cell>
          <cell r="BJ161">
            <v>0</v>
          </cell>
          <cell r="BK161">
            <v>0</v>
          </cell>
          <cell r="BL161">
            <v>0</v>
          </cell>
          <cell r="BM161">
            <v>0</v>
          </cell>
          <cell r="BN161">
            <v>0</v>
          </cell>
          <cell r="BO161">
            <v>0</v>
          </cell>
          <cell r="BP161">
            <v>0</v>
          </cell>
          <cell r="BQ161">
            <v>0</v>
          </cell>
          <cell r="BR161">
            <v>0</v>
          </cell>
          <cell r="BT161" t="str">
            <v>Autos</v>
          </cell>
          <cell r="BU161">
            <v>0</v>
          </cell>
          <cell r="BV161">
            <v>0</v>
          </cell>
          <cell r="BW161">
            <v>0</v>
          </cell>
          <cell r="BX161">
            <v>0</v>
          </cell>
          <cell r="BY161">
            <v>0</v>
          </cell>
          <cell r="BZ161">
            <v>0</v>
          </cell>
          <cell r="CA161">
            <v>0</v>
          </cell>
          <cell r="CB161">
            <v>0</v>
          </cell>
          <cell r="CC161">
            <v>0</v>
          </cell>
          <cell r="CD161">
            <v>0</v>
          </cell>
          <cell r="CE161">
            <v>0</v>
          </cell>
          <cell r="CF161">
            <v>0</v>
          </cell>
        </row>
        <row r="162">
          <cell r="B162" t="str">
            <v>SOAT</v>
          </cell>
          <cell r="C162">
            <v>0</v>
          </cell>
          <cell r="D162">
            <v>0</v>
          </cell>
          <cell r="E162">
            <v>0</v>
          </cell>
          <cell r="F162">
            <v>0</v>
          </cell>
          <cell r="G162">
            <v>0</v>
          </cell>
          <cell r="H162">
            <v>0</v>
          </cell>
          <cell r="I162">
            <v>0</v>
          </cell>
          <cell r="J162">
            <v>0</v>
          </cell>
          <cell r="K162">
            <v>0</v>
          </cell>
          <cell r="L162">
            <v>0</v>
          </cell>
          <cell r="M162">
            <v>0</v>
          </cell>
          <cell r="N162">
            <v>0</v>
          </cell>
          <cell r="P162" t="str">
            <v>SOAT</v>
          </cell>
          <cell r="Q162">
            <v>0</v>
          </cell>
          <cell r="R162">
            <v>0</v>
          </cell>
          <cell r="S162">
            <v>0</v>
          </cell>
          <cell r="T162">
            <v>0</v>
          </cell>
          <cell r="U162">
            <v>0</v>
          </cell>
          <cell r="V162">
            <v>0</v>
          </cell>
          <cell r="W162">
            <v>0</v>
          </cell>
          <cell r="X162">
            <v>0</v>
          </cell>
          <cell r="Y162">
            <v>0</v>
          </cell>
          <cell r="Z162">
            <v>0</v>
          </cell>
          <cell r="AA162">
            <v>0</v>
          </cell>
          <cell r="AB162">
            <v>0</v>
          </cell>
          <cell r="AD162" t="str">
            <v>SOAT</v>
          </cell>
          <cell r="AE162">
            <v>0</v>
          </cell>
          <cell r="AF162">
            <v>0</v>
          </cell>
          <cell r="AG162">
            <v>0</v>
          </cell>
          <cell r="AH162">
            <v>0</v>
          </cell>
          <cell r="AI162">
            <v>0</v>
          </cell>
          <cell r="AJ162">
            <v>0</v>
          </cell>
          <cell r="AK162">
            <v>0</v>
          </cell>
          <cell r="AL162">
            <v>0</v>
          </cell>
          <cell r="AM162">
            <v>0</v>
          </cell>
          <cell r="AN162">
            <v>0</v>
          </cell>
          <cell r="AO162">
            <v>0</v>
          </cell>
          <cell r="AP162">
            <v>0</v>
          </cell>
          <cell r="AR162" t="str">
            <v>SOAT</v>
          </cell>
          <cell r="AS162">
            <v>0</v>
          </cell>
          <cell r="AT162">
            <v>0</v>
          </cell>
          <cell r="AU162">
            <v>0</v>
          </cell>
          <cell r="AV162">
            <v>0</v>
          </cell>
          <cell r="AW162">
            <v>0</v>
          </cell>
          <cell r="AX162">
            <v>0</v>
          </cell>
          <cell r="AY162">
            <v>0</v>
          </cell>
          <cell r="AZ162">
            <v>0</v>
          </cell>
          <cell r="BA162">
            <v>0</v>
          </cell>
          <cell r="BB162">
            <v>0</v>
          </cell>
          <cell r="BC162">
            <v>0</v>
          </cell>
          <cell r="BD162">
            <v>0</v>
          </cell>
          <cell r="BF162" t="str">
            <v>SOAT</v>
          </cell>
          <cell r="BG162">
            <v>0</v>
          </cell>
          <cell r="BH162">
            <v>0</v>
          </cell>
          <cell r="BI162">
            <v>0</v>
          </cell>
          <cell r="BJ162">
            <v>0</v>
          </cell>
          <cell r="BK162">
            <v>0</v>
          </cell>
          <cell r="BL162">
            <v>0</v>
          </cell>
          <cell r="BM162">
            <v>0</v>
          </cell>
          <cell r="BN162">
            <v>0</v>
          </cell>
          <cell r="BO162">
            <v>0</v>
          </cell>
          <cell r="BP162">
            <v>0</v>
          </cell>
          <cell r="BQ162">
            <v>0</v>
          </cell>
          <cell r="BR162">
            <v>0</v>
          </cell>
          <cell r="BT162" t="str">
            <v>SOAT</v>
          </cell>
          <cell r="BU162">
            <v>0</v>
          </cell>
          <cell r="BV162">
            <v>0</v>
          </cell>
          <cell r="BW162">
            <v>0</v>
          </cell>
          <cell r="BX162">
            <v>0</v>
          </cell>
          <cell r="BY162">
            <v>0</v>
          </cell>
          <cell r="BZ162">
            <v>0</v>
          </cell>
          <cell r="CA162">
            <v>0</v>
          </cell>
          <cell r="CB162">
            <v>0</v>
          </cell>
          <cell r="CC162">
            <v>0</v>
          </cell>
          <cell r="CD162">
            <v>0</v>
          </cell>
          <cell r="CE162">
            <v>0</v>
          </cell>
          <cell r="CF162">
            <v>0</v>
          </cell>
        </row>
        <row r="163">
          <cell r="B163" t="str">
            <v>Incendio</v>
          </cell>
          <cell r="C163">
            <v>2.8756343613128194E-2</v>
          </cell>
          <cell r="D163">
            <v>0.29457181412827271</v>
          </cell>
          <cell r="E163">
            <v>0.24178882491405462</v>
          </cell>
          <cell r="F163">
            <v>9.92700029649949E-2</v>
          </cell>
          <cell r="G163">
            <v>0.91341291573231131</v>
          </cell>
          <cell r="H163">
            <v>0.17044282973146668</v>
          </cell>
          <cell r="I163">
            <v>0.28410054761214049</v>
          </cell>
          <cell r="J163">
            <v>0.20501205685424001</v>
          </cell>
          <cell r="K163">
            <v>8.195164065820279E-2</v>
          </cell>
          <cell r="L163">
            <v>7.8288673075673956E-2</v>
          </cell>
          <cell r="M163">
            <v>0.52852927082026657</v>
          </cell>
          <cell r="N163">
            <v>0.10874137358979694</v>
          </cell>
          <cell r="P163" t="str">
            <v>Incendio</v>
          </cell>
          <cell r="Q163">
            <v>0</v>
          </cell>
          <cell r="R163">
            <v>3.1383127467697761E-3</v>
          </cell>
          <cell r="S163">
            <v>6.4034581646463931E-2</v>
          </cell>
          <cell r="T163">
            <v>0</v>
          </cell>
          <cell r="U163">
            <v>0</v>
          </cell>
          <cell r="V163">
            <v>1.9377473878827271E-3</v>
          </cell>
          <cell r="W163">
            <v>1.8049817884430927E-2</v>
          </cell>
          <cell r="X163">
            <v>4.4012184501179908E-3</v>
          </cell>
          <cell r="Y163">
            <v>6.206138026863383E-2</v>
          </cell>
          <cell r="Z163">
            <v>0.17379507627934199</v>
          </cell>
          <cell r="AA163">
            <v>0.98235557913132854</v>
          </cell>
          <cell r="AB163">
            <v>7.0918902110878285E-2</v>
          </cell>
          <cell r="AD163" t="str">
            <v>Incendio</v>
          </cell>
          <cell r="AE163">
            <v>0.24619502275093871</v>
          </cell>
          <cell r="AF163">
            <v>0.23449359272981238</v>
          </cell>
          <cell r="AG163">
            <v>0.84009771944997891</v>
          </cell>
          <cell r="AH163">
            <v>4.2322286722526629E-2</v>
          </cell>
          <cell r="AI163">
            <v>0.47529867845588636</v>
          </cell>
          <cell r="AJ163">
            <v>0.27555604650333482</v>
          </cell>
          <cell r="AK163">
            <v>0</v>
          </cell>
          <cell r="AL163">
            <v>0.32650711798190069</v>
          </cell>
          <cell r="AM163">
            <v>0.39781246833618328</v>
          </cell>
          <cell r="AN163">
            <v>6.7529294632975287E-2</v>
          </cell>
          <cell r="AO163">
            <v>0</v>
          </cell>
          <cell r="AP163">
            <v>0.11905273614267971</v>
          </cell>
          <cell r="AR163" t="str">
            <v>Incendio</v>
          </cell>
          <cell r="AS163">
            <v>0.12995757714308948</v>
          </cell>
          <cell r="AT163">
            <v>0.04</v>
          </cell>
          <cell r="AU163">
            <v>1</v>
          </cell>
          <cell r="AV163">
            <v>0.04</v>
          </cell>
          <cell r="AW163">
            <v>4.4855549703247668E-3</v>
          </cell>
          <cell r="AX163">
            <v>0</v>
          </cell>
          <cell r="AY163">
            <v>1.038642565289381E-2</v>
          </cell>
          <cell r="AZ163">
            <v>3.9360897631164019E-3</v>
          </cell>
          <cell r="BA163">
            <v>1.0855209585048932E-4</v>
          </cell>
          <cell r="BB163">
            <v>6.5997365353278872E-3</v>
          </cell>
          <cell r="BC163">
            <v>2.8359581382899186E-2</v>
          </cell>
          <cell r="BD163">
            <v>0.34499999999999997</v>
          </cell>
          <cell r="BF163" t="str">
            <v>Incendio</v>
          </cell>
          <cell r="BG163">
            <v>0</v>
          </cell>
          <cell r="BH163">
            <v>0.53</v>
          </cell>
          <cell r="BI163">
            <v>0.49905936494319486</v>
          </cell>
          <cell r="BJ163">
            <v>0.29368453976601744</v>
          </cell>
          <cell r="BK163">
            <v>0.63421242201457451</v>
          </cell>
          <cell r="BL163">
            <v>0.63426744573958471</v>
          </cell>
          <cell r="BM163">
            <v>0.69323432663042583</v>
          </cell>
          <cell r="BN163">
            <v>0.22114924966140651</v>
          </cell>
          <cell r="BO163">
            <v>0.4474527586947587</v>
          </cell>
          <cell r="BP163">
            <v>0.3761055457294385</v>
          </cell>
          <cell r="BQ163">
            <v>0.24062785084513985</v>
          </cell>
          <cell r="BR163">
            <v>0.24212607023225716</v>
          </cell>
          <cell r="BT163" t="str">
            <v>Incendio</v>
          </cell>
          <cell r="BU163">
            <v>1</v>
          </cell>
          <cell r="BV163">
            <v>1</v>
          </cell>
          <cell r="BW163">
            <v>0.9</v>
          </cell>
          <cell r="BX163">
            <v>0.99380465957188568</v>
          </cell>
          <cell r="BY163">
            <v>0.9</v>
          </cell>
          <cell r="BZ163">
            <v>1</v>
          </cell>
          <cell r="CA163">
            <v>0</v>
          </cell>
          <cell r="CB163">
            <v>0.6</v>
          </cell>
          <cell r="CC163">
            <v>0.65</v>
          </cell>
          <cell r="CD163">
            <v>1</v>
          </cell>
          <cell r="CE163">
            <v>0</v>
          </cell>
          <cell r="CF163">
            <v>3.4308258843367629E-3</v>
          </cell>
        </row>
        <row r="164">
          <cell r="B164" t="str">
            <v>Ramos Técnicos</v>
          </cell>
          <cell r="C164">
            <v>0.91073912713073069</v>
          </cell>
          <cell r="D164">
            <v>0.72201474022052625</v>
          </cell>
          <cell r="E164">
            <v>0.24893752704412486</v>
          </cell>
          <cell r="F164">
            <v>0.57653824765207229</v>
          </cell>
          <cell r="G164">
            <v>0.55327043689744415</v>
          </cell>
          <cell r="H164">
            <v>0.89844993466232148</v>
          </cell>
          <cell r="I164">
            <v>0.23208939234624015</v>
          </cell>
          <cell r="J164">
            <v>0.34868141981508677</v>
          </cell>
          <cell r="K164">
            <v>0.44303518216335586</v>
          </cell>
          <cell r="L164">
            <v>0.92478273622998264</v>
          </cell>
          <cell r="M164">
            <v>0.96416261404823345</v>
          </cell>
          <cell r="N164">
            <v>0.76019100599974843</v>
          </cell>
          <cell r="P164" t="str">
            <v>Ramos Técnicos</v>
          </cell>
          <cell r="Q164">
            <v>0.97</v>
          </cell>
          <cell r="R164">
            <v>0.7</v>
          </cell>
          <cell r="S164">
            <v>0.25</v>
          </cell>
          <cell r="T164">
            <v>0.97</v>
          </cell>
          <cell r="U164">
            <v>0.25</v>
          </cell>
          <cell r="V164">
            <v>0.97</v>
          </cell>
          <cell r="W164">
            <v>0.7</v>
          </cell>
          <cell r="X164">
            <v>0.7</v>
          </cell>
          <cell r="Y164">
            <v>0.80942782398556534</v>
          </cell>
          <cell r="Z164">
            <v>0.68</v>
          </cell>
          <cell r="AA164">
            <v>0.25</v>
          </cell>
          <cell r="AB164">
            <v>0.97</v>
          </cell>
          <cell r="AD164" t="str">
            <v>Ramos Técnicos</v>
          </cell>
          <cell r="AE164">
            <v>0.8</v>
          </cell>
          <cell r="AF164">
            <v>0.95</v>
          </cell>
          <cell r="AG164">
            <v>0.94</v>
          </cell>
          <cell r="AH164">
            <v>1</v>
          </cell>
          <cell r="AI164">
            <v>0.97673493600966255</v>
          </cell>
          <cell r="AJ164">
            <v>0.85</v>
          </cell>
          <cell r="AK164">
            <v>0</v>
          </cell>
          <cell r="AL164">
            <v>1</v>
          </cell>
          <cell r="AM164">
            <v>0</v>
          </cell>
          <cell r="AN164">
            <v>0</v>
          </cell>
          <cell r="AO164">
            <v>0</v>
          </cell>
          <cell r="AP164">
            <v>0</v>
          </cell>
          <cell r="AR164" t="str">
            <v>Ramos Técnicos</v>
          </cell>
          <cell r="AS164">
            <v>0.85</v>
          </cell>
          <cell r="AT164">
            <v>0.75</v>
          </cell>
          <cell r="AU164">
            <v>0.8</v>
          </cell>
          <cell r="AV164">
            <v>0.85</v>
          </cell>
          <cell r="AW164">
            <v>0.7</v>
          </cell>
          <cell r="AX164">
            <v>0.82</v>
          </cell>
          <cell r="AY164">
            <v>0.88</v>
          </cell>
          <cell r="AZ164">
            <v>0.9</v>
          </cell>
          <cell r="BA164">
            <v>0.75</v>
          </cell>
          <cell r="BB164">
            <v>0</v>
          </cell>
          <cell r="BC164">
            <v>0.79082293184759689</v>
          </cell>
          <cell r="BD164">
            <v>0.78672776821888324</v>
          </cell>
          <cell r="BF164" t="str">
            <v>Ramos Técnicos</v>
          </cell>
          <cell r="BG164">
            <v>0.73851666383128023</v>
          </cell>
          <cell r="BH164">
            <v>0.28886615800400645</v>
          </cell>
          <cell r="BI164">
            <v>0.55020633558296139</v>
          </cell>
          <cell r="BJ164">
            <v>0.33025943415611508</v>
          </cell>
          <cell r="BK164">
            <v>0.68930076351539249</v>
          </cell>
          <cell r="BL164">
            <v>8.510718904519636E-2</v>
          </cell>
          <cell r="BM164">
            <v>0.123</v>
          </cell>
          <cell r="BN164">
            <v>1</v>
          </cell>
          <cell r="BO164">
            <v>0.96507038985375704</v>
          </cell>
          <cell r="BP164">
            <v>0.96507036414500424</v>
          </cell>
          <cell r="BQ164">
            <v>0</v>
          </cell>
          <cell r="BR164">
            <v>1</v>
          </cell>
          <cell r="BT164" t="str">
            <v>Ramos Técnicos</v>
          </cell>
          <cell r="BU164">
            <v>0.35</v>
          </cell>
          <cell r="BV164">
            <v>0.35</v>
          </cell>
          <cell r="BW164">
            <v>0.35</v>
          </cell>
          <cell r="BX164">
            <v>0.35</v>
          </cell>
          <cell r="BY164">
            <v>0.35</v>
          </cell>
          <cell r="BZ164">
            <v>0.7</v>
          </cell>
          <cell r="CA164">
            <v>0.14248080315417652</v>
          </cell>
          <cell r="CB164">
            <v>0.5</v>
          </cell>
          <cell r="CC164">
            <v>6.898993524760709E-2</v>
          </cell>
          <cell r="CD164">
            <v>0.6</v>
          </cell>
          <cell r="CE164">
            <v>0.6</v>
          </cell>
          <cell r="CF164">
            <v>0.13640998388579276</v>
          </cell>
        </row>
        <row r="165">
          <cell r="B165" t="str">
            <v>Sustracción</v>
          </cell>
          <cell r="C165">
            <v>2.6635574122472659E-2</v>
          </cell>
          <cell r="D165">
            <v>0</v>
          </cell>
          <cell r="E165">
            <v>5.4912555329977393E-3</v>
          </cell>
          <cell r="F165">
            <v>0</v>
          </cell>
          <cell r="G165">
            <v>0.97817200396680881</v>
          </cell>
          <cell r="H165">
            <v>1.2147909998355109E-2</v>
          </cell>
          <cell r="I165">
            <v>0</v>
          </cell>
          <cell r="J165">
            <v>0</v>
          </cell>
          <cell r="K165">
            <v>0</v>
          </cell>
          <cell r="L165">
            <v>8.8517218270507767E-3</v>
          </cell>
          <cell r="M165">
            <v>0.35964868413106454</v>
          </cell>
          <cell r="N165">
            <v>1</v>
          </cell>
          <cell r="P165" t="str">
            <v>Sustracción</v>
          </cell>
          <cell r="Q165">
            <v>0</v>
          </cell>
          <cell r="R165">
            <v>0</v>
          </cell>
          <cell r="S165">
            <v>0</v>
          </cell>
          <cell r="T165">
            <v>0</v>
          </cell>
          <cell r="U165">
            <v>0</v>
          </cell>
          <cell r="V165">
            <v>0</v>
          </cell>
          <cell r="W165">
            <v>0</v>
          </cell>
          <cell r="X165">
            <v>0</v>
          </cell>
          <cell r="Y165">
            <v>0</v>
          </cell>
          <cell r="Z165">
            <v>0</v>
          </cell>
          <cell r="AA165">
            <v>0</v>
          </cell>
          <cell r="AB165">
            <v>0</v>
          </cell>
          <cell r="AD165" t="str">
            <v>Sustracción</v>
          </cell>
          <cell r="AE165">
            <v>9.1898416018014809E-2</v>
          </cell>
          <cell r="AF165">
            <v>9.1898416018014809E-2</v>
          </cell>
          <cell r="AG165">
            <v>9.1898416018014809E-2</v>
          </cell>
          <cell r="AH165">
            <v>9.1898416018014809E-2</v>
          </cell>
          <cell r="AI165">
            <v>9.1898416018014809E-2</v>
          </cell>
          <cell r="AJ165">
            <v>9.1898416018014809E-2</v>
          </cell>
          <cell r="AK165">
            <v>9.1898416018014809E-2</v>
          </cell>
          <cell r="AL165">
            <v>9.1898416018014809E-2</v>
          </cell>
          <cell r="AM165">
            <v>9.1898416018014809E-2</v>
          </cell>
          <cell r="AN165">
            <v>9.1898416018014809E-2</v>
          </cell>
          <cell r="AO165">
            <v>9.1898416018014809E-2</v>
          </cell>
          <cell r="AP165">
            <v>9.1898416018014809E-2</v>
          </cell>
          <cell r="AR165" t="str">
            <v>Sustracción</v>
          </cell>
          <cell r="AS165">
            <v>0</v>
          </cell>
          <cell r="AT165">
            <v>0</v>
          </cell>
          <cell r="AU165">
            <v>0</v>
          </cell>
          <cell r="AV165">
            <v>0</v>
          </cell>
          <cell r="AW165">
            <v>0</v>
          </cell>
          <cell r="AX165">
            <v>0</v>
          </cell>
          <cell r="AY165">
            <v>0</v>
          </cell>
          <cell r="AZ165">
            <v>0</v>
          </cell>
          <cell r="BA165">
            <v>0</v>
          </cell>
          <cell r="BB165">
            <v>0</v>
          </cell>
          <cell r="BC165">
            <v>0</v>
          </cell>
          <cell r="BD165">
            <v>0</v>
          </cell>
          <cell r="BF165" t="str">
            <v>Sustracción</v>
          </cell>
          <cell r="BG165">
            <v>0.12441367858351722</v>
          </cell>
          <cell r="BH165">
            <v>0.12441367858351722</v>
          </cell>
          <cell r="BI165">
            <v>0.12441367858351722</v>
          </cell>
          <cell r="BJ165">
            <v>0.12441367858351722</v>
          </cell>
          <cell r="BK165">
            <v>0.12441367858351722</v>
          </cell>
          <cell r="BL165">
            <v>0.12441367858351722</v>
          </cell>
          <cell r="BM165">
            <v>0.12441367858351722</v>
          </cell>
          <cell r="BN165">
            <v>0.12441367858351722</v>
          </cell>
          <cell r="BO165">
            <v>0.12441367858351722</v>
          </cell>
          <cell r="BP165">
            <v>0.12441367858351722</v>
          </cell>
          <cell r="BQ165">
            <v>0.12441367858351722</v>
          </cell>
          <cell r="BR165">
            <v>0.12441367858351722</v>
          </cell>
          <cell r="BT165" t="str">
            <v>Sustracción</v>
          </cell>
          <cell r="BU165">
            <v>0</v>
          </cell>
          <cell r="BV165">
            <v>0</v>
          </cell>
          <cell r="BW165">
            <v>0</v>
          </cell>
          <cell r="BX165">
            <v>0</v>
          </cell>
          <cell r="BY165">
            <v>0</v>
          </cell>
          <cell r="BZ165">
            <v>0</v>
          </cell>
          <cell r="CA165">
            <v>0</v>
          </cell>
          <cell r="CB165">
            <v>0</v>
          </cell>
          <cell r="CC165">
            <v>0</v>
          </cell>
          <cell r="CD165">
            <v>0</v>
          </cell>
          <cell r="CE165">
            <v>0</v>
          </cell>
          <cell r="CF165">
            <v>0</v>
          </cell>
        </row>
        <row r="166">
          <cell r="B166" t="str">
            <v>Minas y Petróleos</v>
          </cell>
          <cell r="C166">
            <v>0</v>
          </cell>
          <cell r="D166">
            <v>0</v>
          </cell>
          <cell r="E166">
            <v>0</v>
          </cell>
          <cell r="F166">
            <v>0</v>
          </cell>
          <cell r="G166">
            <v>0</v>
          </cell>
          <cell r="H166">
            <v>0</v>
          </cell>
          <cell r="I166">
            <v>0</v>
          </cell>
          <cell r="J166">
            <v>0</v>
          </cell>
          <cell r="K166">
            <v>0</v>
          </cell>
          <cell r="L166">
            <v>0</v>
          </cell>
          <cell r="M166">
            <v>0</v>
          </cell>
          <cell r="N166">
            <v>0</v>
          </cell>
          <cell r="P166" t="str">
            <v>Minas y Petróleos</v>
          </cell>
          <cell r="Q166">
            <v>0</v>
          </cell>
          <cell r="R166">
            <v>0</v>
          </cell>
          <cell r="S166">
            <v>0</v>
          </cell>
          <cell r="T166">
            <v>0</v>
          </cell>
          <cell r="U166">
            <v>0</v>
          </cell>
          <cell r="V166">
            <v>0</v>
          </cell>
          <cell r="W166">
            <v>0</v>
          </cell>
          <cell r="X166">
            <v>0</v>
          </cell>
          <cell r="Y166">
            <v>0</v>
          </cell>
          <cell r="Z166">
            <v>0</v>
          </cell>
          <cell r="AA166">
            <v>0</v>
          </cell>
          <cell r="AB166">
            <v>0</v>
          </cell>
          <cell r="AD166" t="str">
            <v>Minas y Petróleos</v>
          </cell>
          <cell r="AE166">
            <v>0</v>
          </cell>
          <cell r="AF166">
            <v>0</v>
          </cell>
          <cell r="AG166">
            <v>0</v>
          </cell>
          <cell r="AH166">
            <v>0</v>
          </cell>
          <cell r="AI166">
            <v>0</v>
          </cell>
          <cell r="AJ166">
            <v>0</v>
          </cell>
          <cell r="AK166">
            <v>0</v>
          </cell>
          <cell r="AL166">
            <v>0</v>
          </cell>
          <cell r="AM166">
            <v>0</v>
          </cell>
          <cell r="AN166">
            <v>0</v>
          </cell>
          <cell r="AO166">
            <v>0</v>
          </cell>
          <cell r="AP166">
            <v>0</v>
          </cell>
          <cell r="AR166" t="str">
            <v>Minas y Petróleos</v>
          </cell>
          <cell r="AS166">
            <v>0</v>
          </cell>
          <cell r="AT166">
            <v>0</v>
          </cell>
          <cell r="AU166">
            <v>0</v>
          </cell>
          <cell r="AV166">
            <v>0</v>
          </cell>
          <cell r="AW166">
            <v>0</v>
          </cell>
          <cell r="AX166">
            <v>0</v>
          </cell>
          <cell r="AY166">
            <v>0</v>
          </cell>
          <cell r="AZ166">
            <v>0</v>
          </cell>
          <cell r="BA166">
            <v>0</v>
          </cell>
          <cell r="BB166">
            <v>0</v>
          </cell>
          <cell r="BC166">
            <v>0</v>
          </cell>
          <cell r="BD166">
            <v>0</v>
          </cell>
          <cell r="BF166" t="str">
            <v>Minas y Petróleos</v>
          </cell>
          <cell r="BG166">
            <v>0</v>
          </cell>
          <cell r="BH166">
            <v>0</v>
          </cell>
          <cell r="BI166">
            <v>0</v>
          </cell>
          <cell r="BJ166">
            <v>0</v>
          </cell>
          <cell r="BK166">
            <v>0</v>
          </cell>
          <cell r="BL166">
            <v>0</v>
          </cell>
          <cell r="BM166">
            <v>0</v>
          </cell>
          <cell r="BN166">
            <v>0</v>
          </cell>
          <cell r="BO166">
            <v>0</v>
          </cell>
          <cell r="BP166">
            <v>0</v>
          </cell>
          <cell r="BQ166">
            <v>0</v>
          </cell>
          <cell r="BR166">
            <v>0</v>
          </cell>
          <cell r="BT166" t="str">
            <v>Minas y Petróleos</v>
          </cell>
          <cell r="BU166">
            <v>1</v>
          </cell>
          <cell r="BV166">
            <v>1</v>
          </cell>
          <cell r="BW166">
            <v>1</v>
          </cell>
          <cell r="BX166">
            <v>1</v>
          </cell>
          <cell r="BY166">
            <v>1</v>
          </cell>
          <cell r="BZ166">
            <v>1</v>
          </cell>
          <cell r="CA166">
            <v>1</v>
          </cell>
          <cell r="CB166">
            <v>1</v>
          </cell>
          <cell r="CC166">
            <v>1</v>
          </cell>
          <cell r="CD166">
            <v>1</v>
          </cell>
          <cell r="CE166">
            <v>1</v>
          </cell>
          <cell r="CF166">
            <v>1</v>
          </cell>
        </row>
        <row r="167">
          <cell r="B167" t="str">
            <v>Cumplimiento</v>
          </cell>
          <cell r="C167">
            <v>0.62673142067446008</v>
          </cell>
          <cell r="D167">
            <v>0.58013248074040979</v>
          </cell>
          <cell r="E167">
            <v>0.56224611918431067</v>
          </cell>
          <cell r="F167">
            <v>0.52717777592319548</v>
          </cell>
          <cell r="G167">
            <v>0.56405344972791083</v>
          </cell>
          <cell r="H167">
            <v>0.55551583164014207</v>
          </cell>
          <cell r="I167">
            <v>0.65037193160278195</v>
          </cell>
          <cell r="J167">
            <v>0.77992118495764573</v>
          </cell>
          <cell r="K167">
            <v>0.5572576116010155</v>
          </cell>
          <cell r="L167">
            <v>0.62037040668542209</v>
          </cell>
          <cell r="M167">
            <v>0.54505738948021432</v>
          </cell>
          <cell r="N167">
            <v>0.60391203249502645</v>
          </cell>
          <cell r="P167" t="str">
            <v>Cumplimiento</v>
          </cell>
          <cell r="Q167">
            <v>0.62673597353178101</v>
          </cell>
          <cell r="R167">
            <v>0.8356561952431415</v>
          </cell>
          <cell r="S167">
            <v>0.60993275022438609</v>
          </cell>
          <cell r="T167">
            <v>0.69783064974295284</v>
          </cell>
          <cell r="U167">
            <v>0.80966599910106385</v>
          </cell>
          <cell r="V167">
            <v>0.68529558756621156</v>
          </cell>
          <cell r="W167">
            <v>0.66171974234471076</v>
          </cell>
          <cell r="X167">
            <v>0.63026678553802151</v>
          </cell>
          <cell r="Y167">
            <v>0.78497011108630887</v>
          </cell>
          <cell r="Z167">
            <v>0.66795875565777618</v>
          </cell>
          <cell r="AA167">
            <v>0.59688174480047129</v>
          </cell>
          <cell r="AB167">
            <v>0.71102616879282432</v>
          </cell>
          <cell r="AD167" t="str">
            <v>Cumplimiento</v>
          </cell>
          <cell r="AE167">
            <v>0.66092257524061471</v>
          </cell>
          <cell r="AF167">
            <v>0.66092257524061471</v>
          </cell>
          <cell r="AG167">
            <v>0.66092257524061471</v>
          </cell>
          <cell r="AH167">
            <v>0.66092257524061471</v>
          </cell>
          <cell r="AI167">
            <v>0.66092257524061471</v>
          </cell>
          <cell r="AJ167">
            <v>0.66092257524061471</v>
          </cell>
          <cell r="AK167">
            <v>0.66092257524061471</v>
          </cell>
          <cell r="AL167">
            <v>0.66092257524061471</v>
          </cell>
          <cell r="AM167">
            <v>0.66092257524061471</v>
          </cell>
          <cell r="AN167">
            <v>0.66092257524061471</v>
          </cell>
          <cell r="AO167">
            <v>0.66092257524061471</v>
          </cell>
          <cell r="AP167">
            <v>0.66092257524061471</v>
          </cell>
          <cell r="AR167" t="str">
            <v>Cumplimiento</v>
          </cell>
          <cell r="AS167">
            <v>0.102960502871176</v>
          </cell>
          <cell r="AT167">
            <v>0.36477210409450078</v>
          </cell>
          <cell r="AU167">
            <v>0.28751860423830838</v>
          </cell>
          <cell r="AV167">
            <v>0.40995239959589819</v>
          </cell>
          <cell r="AW167">
            <v>0.2553235028946822</v>
          </cell>
          <cell r="AX167">
            <v>0.27625074435715985</v>
          </cell>
          <cell r="AY167">
            <v>0.38</v>
          </cell>
          <cell r="AZ167">
            <v>0.35022338036664369</v>
          </cell>
          <cell r="BA167">
            <v>0.41371048743950051</v>
          </cell>
          <cell r="BB167">
            <v>0.4034138065828376</v>
          </cell>
          <cell r="BC167">
            <v>0.38</v>
          </cell>
          <cell r="BD167">
            <v>0.43</v>
          </cell>
          <cell r="BF167" t="str">
            <v>Cumplimiento</v>
          </cell>
          <cell r="BG167">
            <v>0.31675282113622572</v>
          </cell>
          <cell r="BH167">
            <v>0.51400125588638246</v>
          </cell>
          <cell r="BI167">
            <v>0.51437233214372025</v>
          </cell>
          <cell r="BJ167">
            <v>0.64715469848321605</v>
          </cell>
          <cell r="BK167">
            <v>0.57980509654895396</v>
          </cell>
          <cell r="BL167">
            <v>0.66454068992587767</v>
          </cell>
          <cell r="BM167">
            <v>0.68315599427929452</v>
          </cell>
          <cell r="BN167">
            <v>0.55564995558622532</v>
          </cell>
          <cell r="BO167">
            <v>0.62424457506286501</v>
          </cell>
          <cell r="BP167">
            <v>0.54759734920275027</v>
          </cell>
          <cell r="BQ167">
            <v>0.6239666454400028</v>
          </cell>
          <cell r="BR167">
            <v>0.68687506357679518</v>
          </cell>
          <cell r="BT167" t="str">
            <v>Cumplimiento</v>
          </cell>
          <cell r="BU167">
            <v>0.59331700918168206</v>
          </cell>
          <cell r="BV167">
            <v>0.69009574877489133</v>
          </cell>
          <cell r="BW167">
            <v>0.68937190330539799</v>
          </cell>
          <cell r="BX167">
            <v>0.77696164185649974</v>
          </cell>
          <cell r="BY167">
            <v>0.52168589302800539</v>
          </cell>
          <cell r="BZ167">
            <v>0.66594708394090496</v>
          </cell>
          <cell r="CA167">
            <v>0.76819430627041718</v>
          </cell>
          <cell r="CB167">
            <v>0.64113009899475715</v>
          </cell>
          <cell r="CC167">
            <v>0.77006967356345246</v>
          </cell>
          <cell r="CD167">
            <v>0.98016698135543068</v>
          </cell>
          <cell r="CE167">
            <v>0.67930023261064187</v>
          </cell>
          <cell r="CF167">
            <v>0.29917069466545737</v>
          </cell>
        </row>
        <row r="168">
          <cell r="B168" t="str">
            <v>RC Pasajeros</v>
          </cell>
          <cell r="C168">
            <v>0</v>
          </cell>
          <cell r="D168">
            <v>0</v>
          </cell>
          <cell r="E168">
            <v>1</v>
          </cell>
          <cell r="F168">
            <v>0</v>
          </cell>
          <cell r="G168">
            <v>0.78</v>
          </cell>
          <cell r="H168">
            <v>0</v>
          </cell>
          <cell r="I168">
            <v>0</v>
          </cell>
          <cell r="J168">
            <v>0.2</v>
          </cell>
          <cell r="K168">
            <v>0</v>
          </cell>
          <cell r="L168">
            <v>5.6306994066347808E-2</v>
          </cell>
          <cell r="M168">
            <v>0.10033896449083636</v>
          </cell>
          <cell r="N168">
            <v>0.26367367148686827</v>
          </cell>
          <cell r="P168" t="str">
            <v>RC Pasajeros</v>
          </cell>
          <cell r="Q168">
            <v>0.38481844035606755</v>
          </cell>
          <cell r="R168">
            <v>0</v>
          </cell>
          <cell r="S168">
            <v>0</v>
          </cell>
          <cell r="T168">
            <v>0.33878098628966763</v>
          </cell>
          <cell r="U168">
            <v>0.3</v>
          </cell>
          <cell r="V168">
            <v>0.3446116722982957</v>
          </cell>
          <cell r="W168">
            <v>0.56000000000000005</v>
          </cell>
          <cell r="X168">
            <v>0</v>
          </cell>
          <cell r="Y168">
            <v>0.61544484559779611</v>
          </cell>
          <cell r="Z168">
            <v>0.38800000000000001</v>
          </cell>
          <cell r="AA168">
            <v>0.36034653508265652</v>
          </cell>
          <cell r="AB168">
            <v>6.5057847690666651E-2</v>
          </cell>
          <cell r="AD168" t="str">
            <v>RC Pasajeros</v>
          </cell>
          <cell r="AE168">
            <v>1.4948095800329682E-3</v>
          </cell>
          <cell r="AF168">
            <v>-3.1822042736802418E-3</v>
          </cell>
          <cell r="AG168">
            <v>3.871121897595943E-2</v>
          </cell>
          <cell r="AH168">
            <v>3.7288642371820436E-5</v>
          </cell>
          <cell r="AI168">
            <v>1.7391456324013503E-2</v>
          </cell>
          <cell r="AJ168">
            <v>9.5835136762677381E-2</v>
          </cell>
          <cell r="AK168">
            <v>5.1485881339711458E-2</v>
          </cell>
          <cell r="AL168">
            <v>6.6635781573236796E-2</v>
          </cell>
          <cell r="AM168">
            <v>3.3872570742984616E-2</v>
          </cell>
          <cell r="AN168">
            <v>0.15474641857396798</v>
          </cell>
          <cell r="AO168">
            <v>6.1681989461151263E-2</v>
          </cell>
          <cell r="AP168">
            <v>3.1977119552438014E-3</v>
          </cell>
          <cell r="AR168" t="str">
            <v>RC Pasajeros</v>
          </cell>
          <cell r="AS168">
            <v>0.53917298897275645</v>
          </cell>
          <cell r="AT168">
            <v>0</v>
          </cell>
          <cell r="AU168">
            <v>0</v>
          </cell>
          <cell r="AV168">
            <v>0</v>
          </cell>
          <cell r="AW168">
            <v>0</v>
          </cell>
          <cell r="AX168">
            <v>0</v>
          </cell>
          <cell r="AY168">
            <v>0.66442202188847044</v>
          </cell>
          <cell r="AZ168">
            <v>0.62708688321683448</v>
          </cell>
          <cell r="BA168">
            <v>0.73699488557413595</v>
          </cell>
          <cell r="BB168">
            <v>0</v>
          </cell>
          <cell r="BC168">
            <v>0.11866595953306598</v>
          </cell>
          <cell r="BD168">
            <v>0</v>
          </cell>
          <cell r="BF168" t="str">
            <v>RC Pasajeros</v>
          </cell>
          <cell r="BG168">
            <v>-1.1947125328454202E-2</v>
          </cell>
          <cell r="BH168">
            <v>0.70354315848975146</v>
          </cell>
          <cell r="BI168">
            <v>0.77053546367147385</v>
          </cell>
          <cell r="BJ168">
            <v>0.15594786871819241</v>
          </cell>
          <cell r="BK168">
            <v>0.85294970541052162</v>
          </cell>
          <cell r="BL168">
            <v>0.80163794887610307</v>
          </cell>
          <cell r="BM168">
            <v>0.29882354717167675</v>
          </cell>
          <cell r="BN168">
            <v>0.82858646572581052</v>
          </cell>
          <cell r="BO168">
            <v>3.2430640676348221E-9</v>
          </cell>
          <cell r="BP168">
            <v>0.66800671870145656</v>
          </cell>
          <cell r="BQ168">
            <v>0.908464010587125</v>
          </cell>
          <cell r="BR168">
            <v>0.78288906167230476</v>
          </cell>
          <cell r="BT168" t="str">
            <v>RC Pasajeros</v>
          </cell>
          <cell r="BU168">
            <v>-3.0528447239272002E-3</v>
          </cell>
          <cell r="BV168">
            <v>0.35084755633013065</v>
          </cell>
          <cell r="BW168">
            <v>0.17646096801178607</v>
          </cell>
          <cell r="BX168">
            <v>5.1344923255037436E-2</v>
          </cell>
          <cell r="BY168">
            <v>3.1903138256645991</v>
          </cell>
          <cell r="BZ168">
            <v>0.32204052390536031</v>
          </cell>
          <cell r="CA168">
            <v>4.8557903749979363E-2</v>
          </cell>
          <cell r="CB168">
            <v>0</v>
          </cell>
          <cell r="CC168">
            <v>7.6793289962446887E-2</v>
          </cell>
          <cell r="CD168">
            <v>-0.93125369482026066</v>
          </cell>
          <cell r="CE168">
            <v>0.1476459053781228</v>
          </cell>
          <cell r="CF168">
            <v>0.90451374601313261</v>
          </cell>
        </row>
        <row r="169">
          <cell r="B169" t="str">
            <v>RC General</v>
          </cell>
          <cell r="C169">
            <v>0</v>
          </cell>
          <cell r="D169">
            <v>0</v>
          </cell>
          <cell r="E169">
            <v>0</v>
          </cell>
          <cell r="F169">
            <v>0</v>
          </cell>
          <cell r="G169">
            <v>0</v>
          </cell>
          <cell r="H169">
            <v>0</v>
          </cell>
          <cell r="I169">
            <v>0</v>
          </cell>
          <cell r="J169">
            <v>0</v>
          </cell>
          <cell r="K169">
            <v>0</v>
          </cell>
          <cell r="L169">
            <v>0</v>
          </cell>
          <cell r="M169">
            <v>0</v>
          </cell>
          <cell r="N169">
            <v>0</v>
          </cell>
          <cell r="P169" t="str">
            <v>RC General</v>
          </cell>
          <cell r="Q169">
            <v>0</v>
          </cell>
          <cell r="R169">
            <v>0</v>
          </cell>
          <cell r="S169">
            <v>0</v>
          </cell>
          <cell r="T169">
            <v>0</v>
          </cell>
          <cell r="U169">
            <v>0</v>
          </cell>
          <cell r="V169">
            <v>0</v>
          </cell>
          <cell r="W169">
            <v>0</v>
          </cell>
          <cell r="X169">
            <v>0</v>
          </cell>
          <cell r="Y169">
            <v>0</v>
          </cell>
          <cell r="Z169">
            <v>0</v>
          </cell>
          <cell r="AA169">
            <v>0</v>
          </cell>
          <cell r="AB169">
            <v>0</v>
          </cell>
          <cell r="AD169" t="str">
            <v>RC General</v>
          </cell>
          <cell r="AE169">
            <v>0</v>
          </cell>
          <cell r="AF169">
            <v>0</v>
          </cell>
          <cell r="AG169">
            <v>0</v>
          </cell>
          <cell r="AH169">
            <v>0</v>
          </cell>
          <cell r="AI169">
            <v>0</v>
          </cell>
          <cell r="AJ169">
            <v>0</v>
          </cell>
          <cell r="AK169">
            <v>0</v>
          </cell>
          <cell r="AL169">
            <v>0</v>
          </cell>
          <cell r="AM169">
            <v>0</v>
          </cell>
          <cell r="AN169">
            <v>0</v>
          </cell>
          <cell r="AO169">
            <v>0</v>
          </cell>
          <cell r="AP169">
            <v>0</v>
          </cell>
          <cell r="AR169" t="str">
            <v>RC General</v>
          </cell>
          <cell r="AS169">
            <v>0</v>
          </cell>
          <cell r="AT169">
            <v>0</v>
          </cell>
          <cell r="AU169">
            <v>0</v>
          </cell>
          <cell r="AV169">
            <v>0</v>
          </cell>
          <cell r="AW169">
            <v>0</v>
          </cell>
          <cell r="AX169">
            <v>0</v>
          </cell>
          <cell r="AY169">
            <v>0</v>
          </cell>
          <cell r="AZ169">
            <v>0</v>
          </cell>
          <cell r="BA169">
            <v>0</v>
          </cell>
          <cell r="BB169">
            <v>0</v>
          </cell>
          <cell r="BC169">
            <v>0</v>
          </cell>
          <cell r="BD169">
            <v>0</v>
          </cell>
          <cell r="BF169" t="str">
            <v>RC General</v>
          </cell>
          <cell r="BG169">
            <v>0</v>
          </cell>
          <cell r="BH169">
            <v>0</v>
          </cell>
          <cell r="BI169">
            <v>0</v>
          </cell>
          <cell r="BJ169">
            <v>0</v>
          </cell>
          <cell r="BK169">
            <v>0</v>
          </cell>
          <cell r="BL169">
            <v>0</v>
          </cell>
          <cell r="BM169">
            <v>0</v>
          </cell>
          <cell r="BN169">
            <v>0</v>
          </cell>
          <cell r="BO169">
            <v>0</v>
          </cell>
          <cell r="BP169">
            <v>0</v>
          </cell>
          <cell r="BQ169">
            <v>0</v>
          </cell>
          <cell r="BR169">
            <v>0</v>
          </cell>
          <cell r="BT169" t="str">
            <v>RC General</v>
          </cell>
          <cell r="BU169">
            <v>0</v>
          </cell>
          <cell r="BV169">
            <v>0</v>
          </cell>
          <cell r="BW169">
            <v>0</v>
          </cell>
          <cell r="BX169">
            <v>0</v>
          </cell>
          <cell r="BY169">
            <v>0</v>
          </cell>
          <cell r="BZ169">
            <v>0</v>
          </cell>
          <cell r="CA169">
            <v>0</v>
          </cell>
          <cell r="CB169">
            <v>0</v>
          </cell>
          <cell r="CC169">
            <v>0</v>
          </cell>
          <cell r="CD169">
            <v>0</v>
          </cell>
          <cell r="CE169">
            <v>0</v>
          </cell>
          <cell r="CF169">
            <v>0</v>
          </cell>
        </row>
        <row r="170">
          <cell r="B170" t="str">
            <v>Transporte</v>
          </cell>
          <cell r="C170">
            <v>5.7355408020407471E-2</v>
          </cell>
          <cell r="D170">
            <v>2.4194270146525251E-2</v>
          </cell>
          <cell r="E170">
            <v>0.11031929847396429</v>
          </cell>
          <cell r="F170">
            <v>4.3941041520443321E-2</v>
          </cell>
          <cell r="G170">
            <v>9.9206556571606555E-2</v>
          </cell>
          <cell r="H170">
            <v>0</v>
          </cell>
          <cell r="I170">
            <v>0</v>
          </cell>
          <cell r="J170">
            <v>0.52340747415310429</v>
          </cell>
          <cell r="K170">
            <v>0.8800052515917528</v>
          </cell>
          <cell r="L170">
            <v>0</v>
          </cell>
          <cell r="M170">
            <v>0</v>
          </cell>
          <cell r="N170">
            <v>0</v>
          </cell>
          <cell r="P170" t="str">
            <v>Transporte</v>
          </cell>
          <cell r="Q170">
            <v>0.46</v>
          </cell>
          <cell r="R170">
            <v>0.46</v>
          </cell>
          <cell r="S170">
            <v>0.46</v>
          </cell>
          <cell r="T170">
            <v>0.46</v>
          </cell>
          <cell r="U170">
            <v>0.46</v>
          </cell>
          <cell r="V170">
            <v>0.46</v>
          </cell>
          <cell r="W170">
            <v>0.46</v>
          </cell>
          <cell r="X170">
            <v>0.46</v>
          </cell>
          <cell r="Y170">
            <v>0.46</v>
          </cell>
          <cell r="Z170">
            <v>0.46</v>
          </cell>
          <cell r="AA170">
            <v>0.46</v>
          </cell>
          <cell r="AB170">
            <v>0.46</v>
          </cell>
          <cell r="AD170" t="str">
            <v>Transporte</v>
          </cell>
          <cell r="AE170">
            <v>0.78010432190760071</v>
          </cell>
          <cell r="AF170">
            <v>0.43000876046199615</v>
          </cell>
          <cell r="AG170">
            <v>1.762269851975234</v>
          </cell>
          <cell r="AH170">
            <v>0</v>
          </cell>
          <cell r="AI170">
            <v>0</v>
          </cell>
          <cell r="AJ170">
            <v>0.16540408849267124</v>
          </cell>
          <cell r="AK170">
            <v>0</v>
          </cell>
          <cell r="AL170">
            <v>0</v>
          </cell>
          <cell r="AM170">
            <v>0</v>
          </cell>
          <cell r="AN170">
            <v>4.7406538037432625E-2</v>
          </cell>
          <cell r="AO170">
            <v>0</v>
          </cell>
          <cell r="AP170">
            <v>0</v>
          </cell>
          <cell r="AR170" t="str">
            <v>Transporte</v>
          </cell>
          <cell r="AS170">
            <v>0</v>
          </cell>
          <cell r="AT170">
            <v>0</v>
          </cell>
          <cell r="AU170">
            <v>0</v>
          </cell>
          <cell r="AV170">
            <v>0</v>
          </cell>
          <cell r="AW170">
            <v>0</v>
          </cell>
          <cell r="AX170">
            <v>0</v>
          </cell>
          <cell r="AY170">
            <v>0</v>
          </cell>
          <cell r="AZ170">
            <v>0</v>
          </cell>
          <cell r="BA170">
            <v>0</v>
          </cell>
          <cell r="BB170">
            <v>0</v>
          </cell>
          <cell r="BC170">
            <v>0</v>
          </cell>
          <cell r="BD170">
            <v>0</v>
          </cell>
          <cell r="BF170" t="str">
            <v>Transporte</v>
          </cell>
          <cell r="BG170">
            <v>0</v>
          </cell>
          <cell r="BH170">
            <v>0</v>
          </cell>
          <cell r="BI170">
            <v>0</v>
          </cell>
          <cell r="BJ170">
            <v>0</v>
          </cell>
          <cell r="BK170">
            <v>0</v>
          </cell>
          <cell r="BL170">
            <v>0</v>
          </cell>
          <cell r="BM170">
            <v>0</v>
          </cell>
          <cell r="BN170">
            <v>0</v>
          </cell>
          <cell r="BO170">
            <v>0</v>
          </cell>
          <cell r="BP170">
            <v>0</v>
          </cell>
          <cell r="BQ170">
            <v>0</v>
          </cell>
          <cell r="BR170">
            <v>0</v>
          </cell>
          <cell r="BT170" t="str">
            <v>Transporte</v>
          </cell>
          <cell r="BU170">
            <v>1.0021501509131481</v>
          </cell>
          <cell r="BV170">
            <v>0.43592149617642967</v>
          </cell>
          <cell r="BW170">
            <v>0.21311788197766676</v>
          </cell>
          <cell r="BX170">
            <v>0.10891483460417252</v>
          </cell>
          <cell r="BY170">
            <v>0.12916695153473348</v>
          </cell>
          <cell r="BZ170">
            <v>0.75457585244147585</v>
          </cell>
          <cell r="CA170">
            <v>-13.837074077577315</v>
          </cell>
          <cell r="CB170">
            <v>0.34029834757918082</v>
          </cell>
          <cell r="CC170">
            <v>0.94775014179098249</v>
          </cell>
          <cell r="CD170">
            <v>0.75661936254212736</v>
          </cell>
          <cell r="CE170">
            <v>1.225603402819447E-2</v>
          </cell>
          <cell r="CF170">
            <v>0.96298699638558904</v>
          </cell>
        </row>
        <row r="171">
          <cell r="B171" t="str">
            <v>BBB</v>
          </cell>
          <cell r="C171">
            <v>0</v>
          </cell>
          <cell r="D171">
            <v>0</v>
          </cell>
          <cell r="E171">
            <v>0</v>
          </cell>
          <cell r="F171">
            <v>0</v>
          </cell>
          <cell r="G171">
            <v>0</v>
          </cell>
          <cell r="H171">
            <v>0</v>
          </cell>
          <cell r="I171">
            <v>0</v>
          </cell>
          <cell r="J171">
            <v>0</v>
          </cell>
          <cell r="K171">
            <v>0</v>
          </cell>
          <cell r="L171">
            <v>0</v>
          </cell>
          <cell r="M171">
            <v>0</v>
          </cell>
          <cell r="N171">
            <v>0</v>
          </cell>
          <cell r="P171" t="str">
            <v>BBB</v>
          </cell>
          <cell r="Q171">
            <v>0</v>
          </cell>
          <cell r="R171">
            <v>0</v>
          </cell>
          <cell r="S171">
            <v>0</v>
          </cell>
          <cell r="T171">
            <v>0</v>
          </cell>
          <cell r="U171">
            <v>0</v>
          </cell>
          <cell r="V171">
            <v>0</v>
          </cell>
          <cell r="W171">
            <v>0</v>
          </cell>
          <cell r="X171">
            <v>0</v>
          </cell>
          <cell r="Y171">
            <v>0</v>
          </cell>
          <cell r="Z171">
            <v>0</v>
          </cell>
          <cell r="AA171">
            <v>0</v>
          </cell>
          <cell r="AB171">
            <v>0</v>
          </cell>
          <cell r="AD171" t="str">
            <v>BBB</v>
          </cell>
          <cell r="AE171">
            <v>0</v>
          </cell>
          <cell r="AF171">
            <v>0</v>
          </cell>
          <cell r="AG171">
            <v>0</v>
          </cell>
          <cell r="AH171">
            <v>0</v>
          </cell>
          <cell r="AI171">
            <v>0</v>
          </cell>
          <cell r="AJ171">
            <v>0</v>
          </cell>
          <cell r="AK171">
            <v>0</v>
          </cell>
          <cell r="AL171">
            <v>0</v>
          </cell>
          <cell r="AM171">
            <v>0</v>
          </cell>
          <cell r="AN171">
            <v>0</v>
          </cell>
          <cell r="AO171">
            <v>0</v>
          </cell>
          <cell r="AP171">
            <v>0</v>
          </cell>
          <cell r="AR171" t="str">
            <v>BBB</v>
          </cell>
          <cell r="AS171">
            <v>0</v>
          </cell>
          <cell r="AT171">
            <v>0</v>
          </cell>
          <cell r="AU171">
            <v>0</v>
          </cell>
          <cell r="AV171">
            <v>0</v>
          </cell>
          <cell r="AW171">
            <v>0</v>
          </cell>
          <cell r="AX171">
            <v>0</v>
          </cell>
          <cell r="AY171">
            <v>0</v>
          </cell>
          <cell r="AZ171">
            <v>0</v>
          </cell>
          <cell r="BA171">
            <v>0</v>
          </cell>
          <cell r="BB171">
            <v>0</v>
          </cell>
          <cell r="BC171">
            <v>0</v>
          </cell>
          <cell r="BD171">
            <v>0</v>
          </cell>
          <cell r="BF171" t="str">
            <v>BBB</v>
          </cell>
          <cell r="BG171">
            <v>0</v>
          </cell>
          <cell r="BH171">
            <v>0</v>
          </cell>
          <cell r="BI171">
            <v>0</v>
          </cell>
          <cell r="BJ171">
            <v>0</v>
          </cell>
          <cell r="BK171">
            <v>0</v>
          </cell>
          <cell r="BL171">
            <v>0</v>
          </cell>
          <cell r="BM171">
            <v>0</v>
          </cell>
          <cell r="BN171">
            <v>0</v>
          </cell>
          <cell r="BO171">
            <v>0</v>
          </cell>
          <cell r="BP171">
            <v>0</v>
          </cell>
          <cell r="BQ171">
            <v>0</v>
          </cell>
          <cell r="BR171">
            <v>0</v>
          </cell>
          <cell r="BT171" t="str">
            <v>BBB</v>
          </cell>
          <cell r="BU171">
            <v>0</v>
          </cell>
          <cell r="BV171">
            <v>0</v>
          </cell>
          <cell r="BW171">
            <v>0</v>
          </cell>
          <cell r="BX171">
            <v>0</v>
          </cell>
          <cell r="BY171">
            <v>0</v>
          </cell>
          <cell r="BZ171">
            <v>0</v>
          </cell>
          <cell r="CA171">
            <v>0</v>
          </cell>
          <cell r="CB171">
            <v>0</v>
          </cell>
          <cell r="CC171">
            <v>0</v>
          </cell>
          <cell r="CD171">
            <v>0</v>
          </cell>
          <cell r="CE171">
            <v>0</v>
          </cell>
          <cell r="CF171">
            <v>0</v>
          </cell>
        </row>
        <row r="172">
          <cell r="B172" t="str">
            <v>Manejo</v>
          </cell>
          <cell r="C172">
            <v>0</v>
          </cell>
          <cell r="D172">
            <v>0</v>
          </cell>
          <cell r="E172">
            <v>0</v>
          </cell>
          <cell r="F172">
            <v>0</v>
          </cell>
          <cell r="G172">
            <v>0</v>
          </cell>
          <cell r="H172">
            <v>0</v>
          </cell>
          <cell r="I172">
            <v>0</v>
          </cell>
          <cell r="J172">
            <v>6.9169046785827984E-2</v>
          </cell>
          <cell r="K172">
            <v>0</v>
          </cell>
          <cell r="L172">
            <v>0</v>
          </cell>
          <cell r="M172">
            <v>0</v>
          </cell>
          <cell r="N172">
            <v>0</v>
          </cell>
          <cell r="P172" t="str">
            <v>Manejo</v>
          </cell>
          <cell r="Q172">
            <v>0</v>
          </cell>
          <cell r="R172">
            <v>0</v>
          </cell>
          <cell r="S172">
            <v>0</v>
          </cell>
          <cell r="T172">
            <v>0</v>
          </cell>
          <cell r="U172">
            <v>0</v>
          </cell>
          <cell r="V172">
            <v>0</v>
          </cell>
          <cell r="W172">
            <v>0</v>
          </cell>
          <cell r="X172">
            <v>0</v>
          </cell>
          <cell r="Y172">
            <v>0</v>
          </cell>
          <cell r="Z172">
            <v>0</v>
          </cell>
          <cell r="AA172">
            <v>0</v>
          </cell>
          <cell r="AB172">
            <v>0</v>
          </cell>
          <cell r="AD172" t="str">
            <v>Manejo</v>
          </cell>
          <cell r="AE172">
            <v>0</v>
          </cell>
          <cell r="AF172">
            <v>0</v>
          </cell>
          <cell r="AG172">
            <v>0</v>
          </cell>
          <cell r="AH172">
            <v>0</v>
          </cell>
          <cell r="AI172">
            <v>0</v>
          </cell>
          <cell r="AJ172">
            <v>0</v>
          </cell>
          <cell r="AK172">
            <v>0</v>
          </cell>
          <cell r="AL172">
            <v>0</v>
          </cell>
          <cell r="AM172">
            <v>0</v>
          </cell>
          <cell r="AN172">
            <v>0</v>
          </cell>
          <cell r="AO172">
            <v>0</v>
          </cell>
          <cell r="AP172">
            <v>0</v>
          </cell>
          <cell r="AR172" t="str">
            <v>Manejo</v>
          </cell>
          <cell r="AS172">
            <v>0</v>
          </cell>
          <cell r="AT172">
            <v>0</v>
          </cell>
          <cell r="AU172">
            <v>0</v>
          </cell>
          <cell r="AV172">
            <v>0</v>
          </cell>
          <cell r="AW172">
            <v>0</v>
          </cell>
          <cell r="AX172">
            <v>0</v>
          </cell>
          <cell r="AY172">
            <v>0</v>
          </cell>
          <cell r="AZ172">
            <v>0</v>
          </cell>
          <cell r="BA172">
            <v>0</v>
          </cell>
          <cell r="BB172">
            <v>0</v>
          </cell>
          <cell r="BC172">
            <v>0</v>
          </cell>
          <cell r="BD172">
            <v>0</v>
          </cell>
          <cell r="BF172" t="str">
            <v>Manejo</v>
          </cell>
          <cell r="BG172">
            <v>0</v>
          </cell>
          <cell r="BH172">
            <v>0</v>
          </cell>
          <cell r="BI172">
            <v>0</v>
          </cell>
          <cell r="BJ172">
            <v>0</v>
          </cell>
          <cell r="BK172">
            <v>0</v>
          </cell>
          <cell r="BL172">
            <v>0</v>
          </cell>
          <cell r="BM172">
            <v>0</v>
          </cell>
          <cell r="BN172">
            <v>0</v>
          </cell>
          <cell r="BO172">
            <v>0</v>
          </cell>
          <cell r="BP172">
            <v>0</v>
          </cell>
          <cell r="BQ172">
            <v>0</v>
          </cell>
          <cell r="BR172">
            <v>0</v>
          </cell>
          <cell r="BT172" t="str">
            <v>Manejo</v>
          </cell>
          <cell r="BU172">
            <v>0</v>
          </cell>
          <cell r="BV172">
            <v>0</v>
          </cell>
          <cell r="BW172">
            <v>0</v>
          </cell>
          <cell r="BX172">
            <v>0</v>
          </cell>
          <cell r="BY172">
            <v>0</v>
          </cell>
          <cell r="BZ172">
            <v>0</v>
          </cell>
          <cell r="CA172">
            <v>0</v>
          </cell>
          <cell r="CB172">
            <v>0</v>
          </cell>
          <cell r="CC172">
            <v>0</v>
          </cell>
          <cell r="CD172">
            <v>0</v>
          </cell>
          <cell r="CE172">
            <v>0</v>
          </cell>
          <cell r="CF172">
            <v>0</v>
          </cell>
        </row>
        <row r="173">
          <cell r="B173" t="str">
            <v>Casco</v>
          </cell>
          <cell r="C173">
            <v>0</v>
          </cell>
          <cell r="D173">
            <v>0</v>
          </cell>
          <cell r="E173">
            <v>0</v>
          </cell>
          <cell r="F173">
            <v>0</v>
          </cell>
          <cell r="G173">
            <v>0</v>
          </cell>
          <cell r="H173">
            <v>0</v>
          </cell>
          <cell r="I173">
            <v>0</v>
          </cell>
          <cell r="J173">
            <v>0</v>
          </cell>
          <cell r="K173">
            <v>0</v>
          </cell>
          <cell r="L173">
            <v>0</v>
          </cell>
          <cell r="M173">
            <v>0</v>
          </cell>
          <cell r="N173">
            <v>0</v>
          </cell>
          <cell r="P173" t="str">
            <v>Casco</v>
          </cell>
          <cell r="Q173">
            <v>0</v>
          </cell>
          <cell r="R173">
            <v>0</v>
          </cell>
          <cell r="S173">
            <v>0</v>
          </cell>
          <cell r="T173">
            <v>0</v>
          </cell>
          <cell r="U173">
            <v>0</v>
          </cell>
          <cell r="V173">
            <v>0</v>
          </cell>
          <cell r="W173">
            <v>0</v>
          </cell>
          <cell r="X173">
            <v>0</v>
          </cell>
          <cell r="Y173">
            <v>0</v>
          </cell>
          <cell r="Z173">
            <v>0</v>
          </cell>
          <cell r="AA173">
            <v>0</v>
          </cell>
          <cell r="AB173">
            <v>0</v>
          </cell>
          <cell r="AD173" t="str">
            <v>Casco</v>
          </cell>
          <cell r="AE173">
            <v>0</v>
          </cell>
          <cell r="AF173">
            <v>-9.0641149814840782E-2</v>
          </cell>
          <cell r="AG173">
            <v>0</v>
          </cell>
          <cell r="AH173">
            <v>0</v>
          </cell>
          <cell r="AI173">
            <v>0</v>
          </cell>
          <cell r="AJ173">
            <v>0</v>
          </cell>
          <cell r="AK173">
            <v>0</v>
          </cell>
          <cell r="AL173">
            <v>0</v>
          </cell>
          <cell r="AM173">
            <v>0</v>
          </cell>
          <cell r="AN173">
            <v>0</v>
          </cell>
          <cell r="AO173">
            <v>0</v>
          </cell>
          <cell r="AP173">
            <v>-3.0232816529369866</v>
          </cell>
          <cell r="AR173" t="str">
            <v>Casco</v>
          </cell>
          <cell r="AS173">
            <v>0</v>
          </cell>
          <cell r="AT173">
            <v>0</v>
          </cell>
          <cell r="AU173">
            <v>0</v>
          </cell>
          <cell r="AV173">
            <v>0</v>
          </cell>
          <cell r="AW173">
            <v>0</v>
          </cell>
          <cell r="AX173">
            <v>0</v>
          </cell>
          <cell r="AY173">
            <v>0</v>
          </cell>
          <cell r="AZ173">
            <v>0</v>
          </cell>
          <cell r="BA173">
            <v>0</v>
          </cell>
          <cell r="BB173">
            <v>0</v>
          </cell>
          <cell r="BC173">
            <v>0</v>
          </cell>
          <cell r="BD173">
            <v>0</v>
          </cell>
          <cell r="BF173" t="str">
            <v>Casco</v>
          </cell>
          <cell r="BG173">
            <v>0</v>
          </cell>
          <cell r="BH173">
            <v>0</v>
          </cell>
          <cell r="BI173">
            <v>0</v>
          </cell>
          <cell r="BJ173">
            <v>0</v>
          </cell>
          <cell r="BK173">
            <v>0</v>
          </cell>
          <cell r="BL173">
            <v>0</v>
          </cell>
          <cell r="BM173">
            <v>0</v>
          </cell>
          <cell r="BN173">
            <v>0</v>
          </cell>
          <cell r="BO173">
            <v>0</v>
          </cell>
          <cell r="BP173">
            <v>0</v>
          </cell>
          <cell r="BQ173">
            <v>0</v>
          </cell>
          <cell r="BR173">
            <v>0</v>
          </cell>
          <cell r="BT173" t="str">
            <v>Casco</v>
          </cell>
          <cell r="BU173">
            <v>0</v>
          </cell>
          <cell r="BV173">
            <v>0</v>
          </cell>
          <cell r="BW173">
            <v>0</v>
          </cell>
          <cell r="BX173">
            <v>0</v>
          </cell>
          <cell r="BY173">
            <v>0</v>
          </cell>
          <cell r="BZ173">
            <v>0</v>
          </cell>
          <cell r="CA173">
            <v>0</v>
          </cell>
          <cell r="CB173">
            <v>0</v>
          </cell>
          <cell r="CC173">
            <v>0</v>
          </cell>
          <cell r="CD173">
            <v>0</v>
          </cell>
          <cell r="CE173">
            <v>0</v>
          </cell>
          <cell r="CF173">
            <v>0</v>
          </cell>
        </row>
        <row r="174">
          <cell r="B174" t="str">
            <v>Vida</v>
          </cell>
          <cell r="C174">
            <v>1.0191755236334987E-2</v>
          </cell>
          <cell r="D174">
            <v>1.0191755236334987E-2</v>
          </cell>
          <cell r="E174">
            <v>1.0191755236334987E-2</v>
          </cell>
          <cell r="F174">
            <v>1.0191755236334987E-2</v>
          </cell>
          <cell r="G174">
            <v>1.0191755236334987E-2</v>
          </cell>
          <cell r="H174">
            <v>1.0191755236334987E-2</v>
          </cell>
          <cell r="I174">
            <v>1.0191755236334987E-2</v>
          </cell>
          <cell r="J174">
            <v>1.0191755236334987E-2</v>
          </cell>
          <cell r="K174">
            <v>1.0191755236334987E-2</v>
          </cell>
          <cell r="L174">
            <v>1.0191755236334987E-2</v>
          </cell>
          <cell r="M174">
            <v>1.0191755236334987E-2</v>
          </cell>
          <cell r="N174">
            <v>1.0191755236334987E-2</v>
          </cell>
          <cell r="P174" t="str">
            <v>Vida</v>
          </cell>
          <cell r="Q174">
            <v>0.78823948772589181</v>
          </cell>
          <cell r="R174">
            <v>0</v>
          </cell>
          <cell r="S174">
            <v>3.8092725111754586E-2</v>
          </cell>
          <cell r="T174">
            <v>0.41734973565255984</v>
          </cell>
          <cell r="U174">
            <v>0.11870021802994309</v>
          </cell>
          <cell r="V174">
            <v>2.9180018397389686E-2</v>
          </cell>
          <cell r="W174">
            <v>0.6331440528122696</v>
          </cell>
          <cell r="X174">
            <v>9.0788967993383957E-2</v>
          </cell>
          <cell r="Y174">
            <v>7.3679728336910971E-2</v>
          </cell>
          <cell r="Z174">
            <v>5.1826997108753048E-2</v>
          </cell>
          <cell r="AA174">
            <v>5.0266144781599388E-2</v>
          </cell>
          <cell r="AB174">
            <v>2.9904410093874588E-2</v>
          </cell>
          <cell r="AD174" t="str">
            <v>Vida</v>
          </cell>
          <cell r="AE174">
            <v>0</v>
          </cell>
          <cell r="AF174">
            <v>0</v>
          </cell>
          <cell r="AG174">
            <v>0</v>
          </cell>
          <cell r="AH174">
            <v>0</v>
          </cell>
          <cell r="AI174">
            <v>0</v>
          </cell>
          <cell r="AJ174">
            <v>0</v>
          </cell>
          <cell r="AK174">
            <v>0</v>
          </cell>
          <cell r="AL174">
            <v>0</v>
          </cell>
          <cell r="AM174">
            <v>0</v>
          </cell>
          <cell r="AN174">
            <v>0</v>
          </cell>
          <cell r="AO174">
            <v>0</v>
          </cell>
          <cell r="AP174">
            <v>0</v>
          </cell>
          <cell r="AR174" t="str">
            <v>Vida</v>
          </cell>
          <cell r="AS174">
            <v>0</v>
          </cell>
          <cell r="AT174">
            <v>0</v>
          </cell>
          <cell r="AU174">
            <v>0</v>
          </cell>
          <cell r="AV174">
            <v>0</v>
          </cell>
          <cell r="AW174">
            <v>0</v>
          </cell>
          <cell r="AX174">
            <v>0</v>
          </cell>
          <cell r="AY174">
            <v>0</v>
          </cell>
          <cell r="AZ174">
            <v>0</v>
          </cell>
          <cell r="BA174">
            <v>0</v>
          </cell>
          <cell r="BB174">
            <v>0</v>
          </cell>
          <cell r="BC174">
            <v>0</v>
          </cell>
          <cell r="BD174">
            <v>0</v>
          </cell>
          <cell r="BF174" t="str">
            <v>Vida</v>
          </cell>
          <cell r="BG174">
            <v>0</v>
          </cell>
          <cell r="BH174">
            <v>0</v>
          </cell>
          <cell r="BI174">
            <v>0</v>
          </cell>
          <cell r="BJ174">
            <v>0</v>
          </cell>
          <cell r="BK174">
            <v>0</v>
          </cell>
          <cell r="BL174">
            <v>0</v>
          </cell>
          <cell r="BM174">
            <v>0</v>
          </cell>
          <cell r="BN174">
            <v>0</v>
          </cell>
          <cell r="BO174">
            <v>0</v>
          </cell>
          <cell r="BP174">
            <v>0</v>
          </cell>
          <cell r="BQ174">
            <v>0</v>
          </cell>
          <cell r="BR174">
            <v>0</v>
          </cell>
          <cell r="BT174" t="str">
            <v>Vida</v>
          </cell>
          <cell r="BU174">
            <v>0</v>
          </cell>
          <cell r="BV174">
            <v>0</v>
          </cell>
          <cell r="BW174">
            <v>0</v>
          </cell>
          <cell r="BX174">
            <v>0</v>
          </cell>
          <cell r="BY174">
            <v>0</v>
          </cell>
          <cell r="BZ174">
            <v>0</v>
          </cell>
          <cell r="CA174">
            <v>0</v>
          </cell>
          <cell r="CB174">
            <v>0</v>
          </cell>
          <cell r="CC174">
            <v>0</v>
          </cell>
          <cell r="CD174">
            <v>0</v>
          </cell>
          <cell r="CE174">
            <v>0</v>
          </cell>
          <cell r="CF174">
            <v>0</v>
          </cell>
        </row>
        <row r="175">
          <cell r="B175" t="str">
            <v>Exequiales</v>
          </cell>
          <cell r="C175">
            <v>0</v>
          </cell>
          <cell r="D175">
            <v>0</v>
          </cell>
          <cell r="E175">
            <v>0</v>
          </cell>
          <cell r="F175">
            <v>0</v>
          </cell>
          <cell r="G175">
            <v>0</v>
          </cell>
          <cell r="H175">
            <v>0</v>
          </cell>
          <cell r="I175">
            <v>0</v>
          </cell>
          <cell r="J175">
            <v>0</v>
          </cell>
          <cell r="K175">
            <v>0</v>
          </cell>
          <cell r="L175">
            <v>0</v>
          </cell>
          <cell r="M175">
            <v>0</v>
          </cell>
          <cell r="N175">
            <v>0</v>
          </cell>
          <cell r="P175" t="str">
            <v>Exequiales</v>
          </cell>
          <cell r="Q175">
            <v>0</v>
          </cell>
          <cell r="R175">
            <v>0</v>
          </cell>
          <cell r="S175">
            <v>0</v>
          </cell>
          <cell r="T175">
            <v>0</v>
          </cell>
          <cell r="U175">
            <v>0</v>
          </cell>
          <cell r="V175">
            <v>0</v>
          </cell>
          <cell r="W175">
            <v>0</v>
          </cell>
          <cell r="X175">
            <v>0</v>
          </cell>
          <cell r="Y175">
            <v>0</v>
          </cell>
          <cell r="Z175">
            <v>0</v>
          </cell>
          <cell r="AA175">
            <v>0</v>
          </cell>
          <cell r="AB175">
            <v>0</v>
          </cell>
          <cell r="AD175" t="str">
            <v>Exequiales</v>
          </cell>
          <cell r="AE175">
            <v>0</v>
          </cell>
          <cell r="AF175">
            <v>0</v>
          </cell>
          <cell r="AG175">
            <v>0</v>
          </cell>
          <cell r="AH175">
            <v>0</v>
          </cell>
          <cell r="AI175">
            <v>0</v>
          </cell>
          <cell r="AJ175">
            <v>0</v>
          </cell>
          <cell r="AK175">
            <v>0</v>
          </cell>
          <cell r="AL175">
            <v>0</v>
          </cell>
          <cell r="AM175">
            <v>0</v>
          </cell>
          <cell r="AN175">
            <v>0</v>
          </cell>
          <cell r="AO175">
            <v>0</v>
          </cell>
          <cell r="AP175">
            <v>0</v>
          </cell>
          <cell r="AR175" t="str">
            <v>Exequiales</v>
          </cell>
          <cell r="AS175">
            <v>0</v>
          </cell>
          <cell r="AT175">
            <v>0</v>
          </cell>
          <cell r="AU175">
            <v>0</v>
          </cell>
          <cell r="AV175">
            <v>0</v>
          </cell>
          <cell r="AW175">
            <v>0</v>
          </cell>
          <cell r="AX175">
            <v>0</v>
          </cell>
          <cell r="AY175">
            <v>0</v>
          </cell>
          <cell r="AZ175">
            <v>0</v>
          </cell>
          <cell r="BA175">
            <v>0</v>
          </cell>
          <cell r="BB175">
            <v>0</v>
          </cell>
          <cell r="BC175">
            <v>0</v>
          </cell>
          <cell r="BD175">
            <v>0</v>
          </cell>
          <cell r="BF175" t="str">
            <v>Exequiales</v>
          </cell>
          <cell r="BG175">
            <v>0</v>
          </cell>
          <cell r="BH175">
            <v>0</v>
          </cell>
          <cell r="BI175">
            <v>0</v>
          </cell>
          <cell r="BJ175">
            <v>0</v>
          </cell>
          <cell r="BK175">
            <v>0</v>
          </cell>
          <cell r="BL175">
            <v>0</v>
          </cell>
          <cell r="BM175">
            <v>0</v>
          </cell>
          <cell r="BN175">
            <v>0</v>
          </cell>
          <cell r="BO175">
            <v>0</v>
          </cell>
          <cell r="BP175">
            <v>0</v>
          </cell>
          <cell r="BQ175">
            <v>0</v>
          </cell>
          <cell r="BR175">
            <v>0</v>
          </cell>
          <cell r="BT175" t="str">
            <v>Exequiales</v>
          </cell>
          <cell r="BU175">
            <v>0</v>
          </cell>
          <cell r="BV175">
            <v>0</v>
          </cell>
          <cell r="BW175">
            <v>0</v>
          </cell>
          <cell r="BX175">
            <v>0</v>
          </cell>
          <cell r="BY175">
            <v>0</v>
          </cell>
          <cell r="BZ175">
            <v>0</v>
          </cell>
          <cell r="CA175">
            <v>0</v>
          </cell>
          <cell r="CB175">
            <v>0</v>
          </cell>
          <cell r="CC175">
            <v>0</v>
          </cell>
          <cell r="CD175">
            <v>0</v>
          </cell>
          <cell r="CE175">
            <v>0</v>
          </cell>
          <cell r="CF175">
            <v>0</v>
          </cell>
        </row>
        <row r="176">
          <cell r="B176" t="str">
            <v>Alto Costo</v>
          </cell>
          <cell r="C176">
            <v>0</v>
          </cell>
          <cell r="D176">
            <v>0</v>
          </cell>
          <cell r="E176">
            <v>0</v>
          </cell>
          <cell r="F176">
            <v>0</v>
          </cell>
          <cell r="G176">
            <v>0</v>
          </cell>
          <cell r="H176">
            <v>0</v>
          </cell>
          <cell r="I176">
            <v>0</v>
          </cell>
          <cell r="J176">
            <v>0</v>
          </cell>
          <cell r="K176">
            <v>0</v>
          </cell>
          <cell r="L176">
            <v>0</v>
          </cell>
          <cell r="M176">
            <v>0</v>
          </cell>
          <cell r="N176">
            <v>0</v>
          </cell>
          <cell r="P176" t="str">
            <v>Alto Costo</v>
          </cell>
          <cell r="Q176">
            <v>0</v>
          </cell>
          <cell r="R176">
            <v>0</v>
          </cell>
          <cell r="S176">
            <v>0</v>
          </cell>
          <cell r="T176">
            <v>0</v>
          </cell>
          <cell r="U176">
            <v>0</v>
          </cell>
          <cell r="V176">
            <v>0</v>
          </cell>
          <cell r="W176">
            <v>0</v>
          </cell>
          <cell r="X176">
            <v>0</v>
          </cell>
          <cell r="Y176">
            <v>0</v>
          </cell>
          <cell r="Z176">
            <v>0</v>
          </cell>
          <cell r="AA176">
            <v>0</v>
          </cell>
          <cell r="AB176">
            <v>0</v>
          </cell>
          <cell r="AD176" t="str">
            <v>Alto Costo</v>
          </cell>
          <cell r="AE176">
            <v>0</v>
          </cell>
          <cell r="AF176">
            <v>0</v>
          </cell>
          <cell r="AG176">
            <v>0</v>
          </cell>
          <cell r="AH176">
            <v>0</v>
          </cell>
          <cell r="AI176">
            <v>0</v>
          </cell>
          <cell r="AJ176">
            <v>0</v>
          </cell>
          <cell r="AK176">
            <v>0</v>
          </cell>
          <cell r="AL176">
            <v>0</v>
          </cell>
          <cell r="AM176">
            <v>0</v>
          </cell>
          <cell r="AN176">
            <v>0</v>
          </cell>
          <cell r="AO176">
            <v>0</v>
          </cell>
          <cell r="AP176">
            <v>0</v>
          </cell>
          <cell r="AR176" t="str">
            <v>Alto Costo</v>
          </cell>
          <cell r="AS176">
            <v>0</v>
          </cell>
          <cell r="AT176">
            <v>0</v>
          </cell>
          <cell r="AU176">
            <v>0</v>
          </cell>
          <cell r="AV176">
            <v>0</v>
          </cell>
          <cell r="AW176">
            <v>0</v>
          </cell>
          <cell r="AX176">
            <v>0</v>
          </cell>
          <cell r="AY176">
            <v>0</v>
          </cell>
          <cell r="AZ176">
            <v>0</v>
          </cell>
          <cell r="BA176">
            <v>0</v>
          </cell>
          <cell r="BB176">
            <v>0</v>
          </cell>
          <cell r="BC176">
            <v>0</v>
          </cell>
          <cell r="BD176">
            <v>0</v>
          </cell>
          <cell r="BF176" t="str">
            <v>Alto Costo</v>
          </cell>
          <cell r="BG176">
            <v>0</v>
          </cell>
          <cell r="BH176">
            <v>0</v>
          </cell>
          <cell r="BI176">
            <v>0</v>
          </cell>
          <cell r="BJ176">
            <v>0</v>
          </cell>
          <cell r="BK176">
            <v>0</v>
          </cell>
          <cell r="BL176">
            <v>0</v>
          </cell>
          <cell r="BM176">
            <v>0</v>
          </cell>
          <cell r="BN176">
            <v>0</v>
          </cell>
          <cell r="BO176">
            <v>0</v>
          </cell>
          <cell r="BP176">
            <v>0</v>
          </cell>
          <cell r="BQ176">
            <v>0</v>
          </cell>
          <cell r="BR176">
            <v>0</v>
          </cell>
          <cell r="BT176" t="str">
            <v>Alto Costo</v>
          </cell>
          <cell r="BU176">
            <v>0</v>
          </cell>
          <cell r="BV176">
            <v>0</v>
          </cell>
          <cell r="BW176">
            <v>0</v>
          </cell>
          <cell r="BX176">
            <v>0</v>
          </cell>
          <cell r="BY176">
            <v>0</v>
          </cell>
          <cell r="BZ176">
            <v>0</v>
          </cell>
          <cell r="CA176">
            <v>0</v>
          </cell>
          <cell r="CB176">
            <v>0</v>
          </cell>
          <cell r="CC176">
            <v>0</v>
          </cell>
          <cell r="CD176">
            <v>0</v>
          </cell>
          <cell r="CE176">
            <v>0</v>
          </cell>
          <cell r="CF176">
            <v>0</v>
          </cell>
        </row>
        <row r="179">
          <cell r="B179" t="str">
            <v>Sin Pagados / Primas Emitidas</v>
          </cell>
          <cell r="C179" t="str">
            <v>S.Ind</v>
          </cell>
          <cell r="D179" t="str">
            <v>S.Cons</v>
          </cell>
          <cell r="E179" t="str">
            <v>S.Trans</v>
          </cell>
          <cell r="F179" t="str">
            <v>S.Fin</v>
          </cell>
          <cell r="G179" t="str">
            <v>S.Est</v>
          </cell>
          <cell r="H179" t="str">
            <v>S.Min</v>
          </cell>
        </row>
        <row r="180">
          <cell r="B180" t="str">
            <v>Autos</v>
          </cell>
          <cell r="C180">
            <v>0.65</v>
          </cell>
          <cell r="D180">
            <v>0.55000000000000004</v>
          </cell>
          <cell r="E180">
            <v>0.76888141872041782</v>
          </cell>
          <cell r="F180">
            <v>0.49838831701532776</v>
          </cell>
          <cell r="G180">
            <v>0.56255060198796525</v>
          </cell>
          <cell r="H180">
            <v>0.17938874004039326</v>
          </cell>
        </row>
        <row r="181">
          <cell r="B181" t="str">
            <v>SOAT</v>
          </cell>
          <cell r="C181">
            <v>0</v>
          </cell>
          <cell r="D181">
            <v>0</v>
          </cell>
          <cell r="E181">
            <v>0</v>
          </cell>
          <cell r="F181">
            <v>0</v>
          </cell>
          <cell r="G181">
            <v>0</v>
          </cell>
          <cell r="H181">
            <v>0</v>
          </cell>
        </row>
        <row r="182">
          <cell r="B182" t="str">
            <v>Incendio</v>
          </cell>
          <cell r="C182">
            <v>9.6122098242653872E-2</v>
          </cell>
          <cell r="D182">
            <v>9.9855264338425759E-2</v>
          </cell>
          <cell r="E182">
            <v>0.12678094290059955</v>
          </cell>
          <cell r="F182">
            <v>5.9555021576374344E-2</v>
          </cell>
          <cell r="G182">
            <v>0.39481461272047103</v>
          </cell>
          <cell r="H182">
            <v>0.8384996956071713</v>
          </cell>
        </row>
        <row r="183">
          <cell r="B183" t="str">
            <v>Ramos Técnicos</v>
          </cell>
          <cell r="C183">
            <v>5.1662397040164948E-3</v>
          </cell>
          <cell r="D183">
            <v>8.4694036490763402E-2</v>
          </cell>
          <cell r="E183">
            <v>0</v>
          </cell>
          <cell r="F183">
            <v>4.4048040918324177E-2</v>
          </cell>
          <cell r="G183">
            <v>1.260346081589523E-3</v>
          </cell>
          <cell r="H183">
            <v>1.0303143635180042E-3</v>
          </cell>
        </row>
        <row r="184">
          <cell r="B184" t="str">
            <v>Sustracción</v>
          </cell>
          <cell r="C184">
            <v>4.697531851088195E-2</v>
          </cell>
          <cell r="D184">
            <v>0.65</v>
          </cell>
          <cell r="E184">
            <v>7.3613801877513402E-2</v>
          </cell>
          <cell r="F184">
            <v>0.65</v>
          </cell>
          <cell r="G184">
            <v>0.19267958968323198</v>
          </cell>
          <cell r="H184">
            <v>0</v>
          </cell>
        </row>
        <row r="185">
          <cell r="B185" t="str">
            <v>Minas y Petróleos</v>
          </cell>
          <cell r="C185">
            <v>0</v>
          </cell>
          <cell r="D185">
            <v>0</v>
          </cell>
          <cell r="E185">
            <v>0</v>
          </cell>
          <cell r="F185">
            <v>0</v>
          </cell>
          <cell r="G185">
            <v>0</v>
          </cell>
          <cell r="H185">
            <v>2.5397699068786465E-2</v>
          </cell>
        </row>
        <row r="186">
          <cell r="B186" t="str">
            <v>Cumplimiento</v>
          </cell>
          <cell r="C186">
            <v>1.3767443233123192E-2</v>
          </cell>
          <cell r="D186">
            <v>7.098028361108559E-2</v>
          </cell>
          <cell r="E186">
            <v>3.2101790696465966E-2</v>
          </cell>
          <cell r="F186">
            <v>4.2000000000000003E-2</v>
          </cell>
          <cell r="G186">
            <v>4.2000000000000003E-2</v>
          </cell>
          <cell r="H186">
            <v>4.2000000000000003E-2</v>
          </cell>
        </row>
        <row r="187">
          <cell r="B187" t="str">
            <v>RC Pasajeros</v>
          </cell>
          <cell r="C187">
            <v>6.9446744011668643E-2</v>
          </cell>
          <cell r="D187">
            <v>0.10374358743399074</v>
          </cell>
          <cell r="E187">
            <v>0.38526603927096192</v>
          </cell>
          <cell r="F187">
            <v>1.4341491869494476E-2</v>
          </cell>
          <cell r="G187">
            <v>0.12654981662416276</v>
          </cell>
          <cell r="H187">
            <v>3.9367871716238324E-2</v>
          </cell>
        </row>
        <row r="188">
          <cell r="B188" t="str">
            <v>RC General</v>
          </cell>
          <cell r="C188">
            <v>0</v>
          </cell>
          <cell r="D188">
            <v>0</v>
          </cell>
          <cell r="E188">
            <v>0</v>
          </cell>
          <cell r="F188">
            <v>0</v>
          </cell>
          <cell r="G188">
            <v>0</v>
          </cell>
          <cell r="H188">
            <v>0</v>
          </cell>
        </row>
        <row r="189">
          <cell r="B189" t="str">
            <v>Transporte</v>
          </cell>
          <cell r="C189">
            <v>9.7147403734074753E-2</v>
          </cell>
          <cell r="D189">
            <v>4.8200326375848833E-2</v>
          </cell>
          <cell r="E189">
            <v>1.1058143712517969E-2</v>
          </cell>
          <cell r="F189">
            <v>0</v>
          </cell>
          <cell r="G189">
            <v>0.1445464039781397</v>
          </cell>
          <cell r="H189">
            <v>0</v>
          </cell>
        </row>
        <row r="190">
          <cell r="B190" t="str">
            <v>BBB</v>
          </cell>
          <cell r="C190">
            <v>0</v>
          </cell>
          <cell r="D190">
            <v>0</v>
          </cell>
          <cell r="E190">
            <v>0</v>
          </cell>
          <cell r="F190">
            <v>1.57834504279555E-3</v>
          </cell>
          <cell r="G190">
            <v>0.22878415435628963</v>
          </cell>
          <cell r="H190">
            <v>0</v>
          </cell>
        </row>
        <row r="191">
          <cell r="B191" t="str">
            <v>Manejo</v>
          </cell>
          <cell r="C191">
            <v>1.0171465407731373</v>
          </cell>
          <cell r="D191">
            <v>0</v>
          </cell>
          <cell r="E191">
            <v>-0.84291201023529849</v>
          </cell>
          <cell r="F191">
            <v>5.824923570355702E-3</v>
          </cell>
          <cell r="G191">
            <v>0.7424121488259211</v>
          </cell>
          <cell r="H191">
            <v>0</v>
          </cell>
        </row>
        <row r="192">
          <cell r="B192" t="str">
            <v>Casco</v>
          </cell>
          <cell r="C192">
            <v>0</v>
          </cell>
          <cell r="D192">
            <v>0</v>
          </cell>
          <cell r="E192">
            <v>6.9379856553731314E-2</v>
          </cell>
          <cell r="F192">
            <v>0</v>
          </cell>
          <cell r="G192">
            <v>6.4497934981512053</v>
          </cell>
          <cell r="H192">
            <v>0</v>
          </cell>
        </row>
        <row r="193">
          <cell r="B193" t="str">
            <v>Vida</v>
          </cell>
          <cell r="C193">
            <v>1.0796712457069995</v>
          </cell>
          <cell r="D193">
            <v>0.83953798292774306</v>
          </cell>
          <cell r="E193">
            <v>0.81685747137142095</v>
          </cell>
          <cell r="F193">
            <v>0.45373241099103045</v>
          </cell>
          <cell r="G193">
            <v>0.29058552272690219</v>
          </cell>
          <cell r="H193">
            <v>1.3741154074596826</v>
          </cell>
        </row>
        <row r="194">
          <cell r="B194" t="str">
            <v>Exequiales</v>
          </cell>
          <cell r="C194">
            <v>0</v>
          </cell>
          <cell r="D194">
            <v>0.16765719796955167</v>
          </cell>
          <cell r="E194">
            <v>0</v>
          </cell>
          <cell r="F194">
            <v>0</v>
          </cell>
          <cell r="G194">
            <v>0</v>
          </cell>
          <cell r="H194">
            <v>0</v>
          </cell>
        </row>
        <row r="195">
          <cell r="B195" t="str">
            <v>Alto Costo</v>
          </cell>
          <cell r="C195">
            <v>0</v>
          </cell>
          <cell r="D195">
            <v>0</v>
          </cell>
          <cell r="E195">
            <v>1.6225771616974892E-3</v>
          </cell>
          <cell r="F195">
            <v>0</v>
          </cell>
          <cell r="G195">
            <v>0</v>
          </cell>
          <cell r="H195">
            <v>0</v>
          </cell>
        </row>
        <row r="198">
          <cell r="B198" t="str">
            <v>Reembolso / Sin Pagados</v>
          </cell>
          <cell r="C198" t="str">
            <v>S.Ind</v>
          </cell>
          <cell r="D198" t="str">
            <v>S.Cons</v>
          </cell>
          <cell r="E198" t="str">
            <v>S.Trans</v>
          </cell>
          <cell r="F198" t="str">
            <v>S.Fin</v>
          </cell>
          <cell r="G198" t="str">
            <v>S.Est</v>
          </cell>
          <cell r="H198" t="str">
            <v>S.Min</v>
          </cell>
        </row>
        <row r="199">
          <cell r="B199" t="str">
            <v>Autos</v>
          </cell>
          <cell r="C199">
            <v>0</v>
          </cell>
          <cell r="D199">
            <v>0</v>
          </cell>
          <cell r="E199">
            <v>1.1026829292803271E-2</v>
          </cell>
          <cell r="F199">
            <v>4.5231696987625084E-3</v>
          </cell>
          <cell r="G199">
            <v>0</v>
          </cell>
          <cell r="H199">
            <v>0</v>
          </cell>
        </row>
        <row r="200">
          <cell r="B200" t="str">
            <v>SOAT</v>
          </cell>
          <cell r="C200">
            <v>0</v>
          </cell>
          <cell r="D200">
            <v>0</v>
          </cell>
          <cell r="E200">
            <v>0</v>
          </cell>
          <cell r="F200">
            <v>0</v>
          </cell>
          <cell r="G200">
            <v>0</v>
          </cell>
          <cell r="H200">
            <v>0</v>
          </cell>
        </row>
        <row r="201">
          <cell r="B201" t="str">
            <v>Incendio</v>
          </cell>
          <cell r="C201">
            <v>0.464464251975581</v>
          </cell>
          <cell r="D201">
            <v>0.44004326766119023</v>
          </cell>
          <cell r="E201">
            <v>0.77319324155084379</v>
          </cell>
          <cell r="F201">
            <v>0.2259093522330872</v>
          </cell>
          <cell r="G201">
            <v>0.56574950047517059</v>
          </cell>
          <cell r="H201">
            <v>0.99642724315541487</v>
          </cell>
        </row>
        <row r="202">
          <cell r="B202" t="str">
            <v>Ramos Técnicos</v>
          </cell>
          <cell r="C202">
            <v>1</v>
          </cell>
          <cell r="D202">
            <v>0.99044336835437741</v>
          </cell>
          <cell r="E202">
            <v>0</v>
          </cell>
          <cell r="F202">
            <v>0.98821160127050134</v>
          </cell>
          <cell r="G202">
            <v>0.96340337216431604</v>
          </cell>
          <cell r="H202">
            <v>1</v>
          </cell>
        </row>
        <row r="203">
          <cell r="B203" t="str">
            <v>Sustracción</v>
          </cell>
          <cell r="C203">
            <v>0</v>
          </cell>
          <cell r="D203">
            <v>0</v>
          </cell>
          <cell r="E203">
            <v>0</v>
          </cell>
          <cell r="F203">
            <v>0</v>
          </cell>
          <cell r="G203">
            <v>2.5585392589152518E-4</v>
          </cell>
          <cell r="H203">
            <v>0</v>
          </cell>
        </row>
        <row r="204">
          <cell r="B204" t="str">
            <v>Minas y Petróleos</v>
          </cell>
          <cell r="C204">
            <v>0</v>
          </cell>
          <cell r="D204">
            <v>0</v>
          </cell>
          <cell r="E204">
            <v>0</v>
          </cell>
          <cell r="F204">
            <v>0</v>
          </cell>
          <cell r="G204">
            <v>0</v>
          </cell>
          <cell r="H204">
            <v>1</v>
          </cell>
        </row>
        <row r="205">
          <cell r="B205" t="str">
            <v>Cumplimiento</v>
          </cell>
          <cell r="C205">
            <v>0.59</v>
          </cell>
          <cell r="D205">
            <v>0.7</v>
          </cell>
          <cell r="E205">
            <v>0.66</v>
          </cell>
          <cell r="F205">
            <v>0.37</v>
          </cell>
          <cell r="G205">
            <v>0.59</v>
          </cell>
          <cell r="H205">
            <v>0.77</v>
          </cell>
        </row>
        <row r="206">
          <cell r="B206" t="str">
            <v>RC Pasajeros</v>
          </cell>
          <cell r="C206">
            <v>5.9744809656330604E-2</v>
          </cell>
          <cell r="D206">
            <v>4.3424321415646054E-2</v>
          </cell>
          <cell r="E206">
            <v>0.20557124869857882</v>
          </cell>
          <cell r="F206">
            <v>-10.47827683554172</v>
          </cell>
          <cell r="G206">
            <v>0.15046276561902905</v>
          </cell>
          <cell r="H206">
            <v>0.9110915020669913</v>
          </cell>
        </row>
        <row r="207">
          <cell r="B207" t="str">
            <v>RC General</v>
          </cell>
          <cell r="C207">
            <v>0</v>
          </cell>
          <cell r="D207">
            <v>0</v>
          </cell>
          <cell r="E207">
            <v>0</v>
          </cell>
          <cell r="F207">
            <v>0</v>
          </cell>
          <cell r="G207">
            <v>0</v>
          </cell>
          <cell r="H207">
            <v>0</v>
          </cell>
        </row>
        <row r="208">
          <cell r="B208" t="str">
            <v>Transporte</v>
          </cell>
          <cell r="C208">
            <v>-0.31644359229957597</v>
          </cell>
          <cell r="D208">
            <v>0</v>
          </cell>
          <cell r="E208">
            <v>-0.97050318460997087</v>
          </cell>
          <cell r="F208">
            <v>0</v>
          </cell>
          <cell r="G208">
            <v>0</v>
          </cell>
          <cell r="H208">
            <v>0</v>
          </cell>
        </row>
        <row r="209">
          <cell r="B209" t="str">
            <v>BBB</v>
          </cell>
          <cell r="C209">
            <v>0</v>
          </cell>
          <cell r="D209">
            <v>0</v>
          </cell>
          <cell r="E209">
            <v>0</v>
          </cell>
          <cell r="F209">
            <v>1</v>
          </cell>
          <cell r="G209">
            <v>1</v>
          </cell>
          <cell r="H209">
            <v>0</v>
          </cell>
        </row>
        <row r="210">
          <cell r="B210" t="str">
            <v>Manejo</v>
          </cell>
          <cell r="C210">
            <v>0</v>
          </cell>
          <cell r="D210">
            <v>0</v>
          </cell>
          <cell r="E210">
            <v>0</v>
          </cell>
          <cell r="F210">
            <v>0</v>
          </cell>
          <cell r="G210">
            <v>0</v>
          </cell>
          <cell r="H210">
            <v>0</v>
          </cell>
        </row>
        <row r="211">
          <cell r="B211" t="str">
            <v>Casco</v>
          </cell>
          <cell r="C211">
            <v>0</v>
          </cell>
          <cell r="D211">
            <v>0</v>
          </cell>
          <cell r="E211">
            <v>1</v>
          </cell>
          <cell r="F211">
            <v>0</v>
          </cell>
          <cell r="G211">
            <v>0</v>
          </cell>
          <cell r="H211">
            <v>0</v>
          </cell>
        </row>
        <row r="212">
          <cell r="B212" t="str">
            <v>Vida</v>
          </cell>
          <cell r="C212">
            <v>0.42221010085221089</v>
          </cell>
          <cell r="D212">
            <v>5.3859336001241764E-2</v>
          </cell>
          <cell r="E212">
            <v>1.6235994734019776E-2</v>
          </cell>
          <cell r="F212">
            <v>6.1624741621756227E-2</v>
          </cell>
          <cell r="G212">
            <v>3.9862345196999081E-3</v>
          </cell>
          <cell r="H212">
            <v>0.13518080432578575</v>
          </cell>
        </row>
        <row r="213">
          <cell r="B213" t="str">
            <v>Exequiales</v>
          </cell>
          <cell r="C213">
            <v>0</v>
          </cell>
          <cell r="D213">
            <v>0</v>
          </cell>
          <cell r="E213">
            <v>0</v>
          </cell>
          <cell r="F213">
            <v>0</v>
          </cell>
          <cell r="G213">
            <v>0</v>
          </cell>
          <cell r="H213">
            <v>0</v>
          </cell>
        </row>
        <row r="214">
          <cell r="B214" t="str">
            <v>Alto Costo</v>
          </cell>
          <cell r="C214">
            <v>0</v>
          </cell>
          <cell r="D214">
            <v>0</v>
          </cell>
          <cell r="E214">
            <v>1</v>
          </cell>
          <cell r="F214">
            <v>0</v>
          </cell>
          <cell r="G214">
            <v>0</v>
          </cell>
          <cell r="H214">
            <v>0</v>
          </cell>
        </row>
        <row r="217">
          <cell r="B217" t="str">
            <v>Sin Incurridos / Pr Devengadas</v>
          </cell>
          <cell r="C217" t="str">
            <v>S.Ind</v>
          </cell>
          <cell r="D217" t="str">
            <v>S.Cons</v>
          </cell>
          <cell r="E217" t="str">
            <v>S.Trans</v>
          </cell>
          <cell r="F217" t="str">
            <v>S.Fin</v>
          </cell>
          <cell r="G217" t="str">
            <v>S.Est</v>
          </cell>
          <cell r="H217" t="str">
            <v>S.Min</v>
          </cell>
        </row>
        <row r="218">
          <cell r="B218" t="str">
            <v>Autos</v>
          </cell>
          <cell r="C218">
            <v>0.65</v>
          </cell>
          <cell r="D218">
            <v>0.59299999999999997</v>
          </cell>
          <cell r="E218">
            <v>0.74</v>
          </cell>
          <cell r="F218">
            <v>0.65</v>
          </cell>
          <cell r="G218">
            <v>0.71399999999999997</v>
          </cell>
          <cell r="H218">
            <v>0.24045153762615301</v>
          </cell>
        </row>
        <row r="219">
          <cell r="B219" t="str">
            <v>SOAT</v>
          </cell>
          <cell r="C219">
            <v>0</v>
          </cell>
          <cell r="D219">
            <v>0</v>
          </cell>
          <cell r="E219">
            <v>0</v>
          </cell>
          <cell r="F219">
            <v>0</v>
          </cell>
          <cell r="G219">
            <v>0</v>
          </cell>
          <cell r="H219">
            <v>0</v>
          </cell>
        </row>
        <row r="220">
          <cell r="B220" t="str">
            <v>Incendio</v>
          </cell>
          <cell r="C220">
            <v>8.9019587986714804E-2</v>
          </cell>
          <cell r="D220">
            <v>6.7098134049880326E-2</v>
          </cell>
          <cell r="E220">
            <v>6.5277730279444557E-2</v>
          </cell>
          <cell r="F220">
            <v>4.8471815986809039E-2</v>
          </cell>
          <cell r="G220">
            <v>0.3</v>
          </cell>
          <cell r="H220">
            <v>3.1924720750923834E-2</v>
          </cell>
        </row>
        <row r="221">
          <cell r="B221" t="str">
            <v>Ramos Técnicos</v>
          </cell>
          <cell r="C221">
            <v>3.9221694910269188E-2</v>
          </cell>
          <cell r="D221">
            <v>8.8054652810952601E-3</v>
          </cell>
          <cell r="E221">
            <v>0</v>
          </cell>
          <cell r="F221">
            <v>0.29708855915989263</v>
          </cell>
          <cell r="G221">
            <v>2.8098573987778868E-4</v>
          </cell>
          <cell r="H221">
            <v>-2.9984547610518871E-5</v>
          </cell>
        </row>
        <row r="222">
          <cell r="B222" t="str">
            <v>Sustracción</v>
          </cell>
          <cell r="C222">
            <v>0.85</v>
          </cell>
          <cell r="D222">
            <v>0.7</v>
          </cell>
          <cell r="E222">
            <v>0.15</v>
          </cell>
          <cell r="F222">
            <v>0.7</v>
          </cell>
          <cell r="G222">
            <v>0.29699667682487046</v>
          </cell>
          <cell r="H222">
            <v>0</v>
          </cell>
        </row>
        <row r="223">
          <cell r="B223" t="str">
            <v>Minas y Petróleos</v>
          </cell>
          <cell r="C223">
            <v>0</v>
          </cell>
          <cell r="D223">
            <v>0</v>
          </cell>
          <cell r="E223">
            <v>0</v>
          </cell>
          <cell r="F223">
            <v>0</v>
          </cell>
          <cell r="G223">
            <v>0</v>
          </cell>
          <cell r="H223">
            <v>0</v>
          </cell>
        </row>
        <row r="224">
          <cell r="B224" t="str">
            <v>Cumplimiento</v>
          </cell>
          <cell r="C224">
            <v>0.21670867725409346</v>
          </cell>
          <cell r="D224">
            <v>0.33333398915909002</v>
          </cell>
          <cell r="E224">
            <v>0.17053838473308786</v>
          </cell>
          <cell r="F224">
            <v>0.20950529393945597</v>
          </cell>
          <cell r="G224">
            <v>0.17259254347917533</v>
          </cell>
          <cell r="H224">
            <v>0.20606050780922869</v>
          </cell>
        </row>
        <row r="225">
          <cell r="B225" t="str">
            <v>RC Pasajeros</v>
          </cell>
          <cell r="C225">
            <v>6.7731019384398128E-2</v>
          </cell>
          <cell r="D225">
            <v>3.12227712297036E-2</v>
          </cell>
          <cell r="E225">
            <v>0.47388934283666267</v>
          </cell>
          <cell r="F225">
            <v>0.5762251795060076</v>
          </cell>
          <cell r="G225">
            <v>0.38241327747285692</v>
          </cell>
          <cell r="H225">
            <v>1.0427055767118668E-4</v>
          </cell>
        </row>
        <row r="226">
          <cell r="B226" t="str">
            <v>RC General</v>
          </cell>
          <cell r="C226">
            <v>0</v>
          </cell>
          <cell r="D226">
            <v>0</v>
          </cell>
          <cell r="E226">
            <v>0</v>
          </cell>
          <cell r="F226">
            <v>0</v>
          </cell>
          <cell r="G226">
            <v>0</v>
          </cell>
          <cell r="H226">
            <v>0</v>
          </cell>
        </row>
        <row r="227">
          <cell r="B227" t="str">
            <v>Transporte</v>
          </cell>
          <cell r="C227">
            <v>0.15027461008851073</v>
          </cell>
          <cell r="D227">
            <v>8.4956349548948706E-2</v>
          </cell>
          <cell r="E227">
            <v>1.0845013050456669E-2</v>
          </cell>
          <cell r="F227">
            <v>-5.9861687985740004E-6</v>
          </cell>
          <cell r="G227">
            <v>0.10807804116114089</v>
          </cell>
          <cell r="H227">
            <v>0.10089936930478019</v>
          </cell>
        </row>
        <row r="228">
          <cell r="B228" t="str">
            <v>BBB</v>
          </cell>
          <cell r="C228">
            <v>-6.7737677651009043E-5</v>
          </cell>
          <cell r="D228">
            <v>-4.4452111177532133E-4</v>
          </cell>
          <cell r="E228">
            <v>-4.1338616636947165E-4</v>
          </cell>
          <cell r="F228">
            <v>1.3269265635283591E-3</v>
          </cell>
          <cell r="G228">
            <v>-5.0871637564733863E-4</v>
          </cell>
          <cell r="H228">
            <v>-4.4905346131079342E-4</v>
          </cell>
        </row>
        <row r="229">
          <cell r="B229" t="str">
            <v>Manejo</v>
          </cell>
          <cell r="C229">
            <v>1.144436721304994</v>
          </cell>
          <cell r="D229">
            <v>0</v>
          </cell>
          <cell r="E229">
            <v>1.3495147581978669E-3</v>
          </cell>
          <cell r="F229">
            <v>0.22599396625596019</v>
          </cell>
          <cell r="G229">
            <v>1.3823474203653419</v>
          </cell>
          <cell r="H229">
            <v>1.6990657336481549E-3</v>
          </cell>
        </row>
        <row r="230">
          <cell r="B230" t="str">
            <v>Casco</v>
          </cell>
          <cell r="C230">
            <v>0</v>
          </cell>
          <cell r="D230">
            <v>0</v>
          </cell>
          <cell r="E230">
            <v>0</v>
          </cell>
          <cell r="F230">
            <v>0</v>
          </cell>
          <cell r="G230">
            <v>11.340658101423994</v>
          </cell>
          <cell r="H230">
            <v>0</v>
          </cell>
        </row>
        <row r="231">
          <cell r="B231" t="str">
            <v>Vida</v>
          </cell>
          <cell r="C231">
            <v>0.51565767069049429</v>
          </cell>
          <cell r="D231">
            <v>1.0100149882333398</v>
          </cell>
          <cell r="E231">
            <v>0.87573303025976545</v>
          </cell>
          <cell r="F231">
            <v>0.50064847482725661</v>
          </cell>
          <cell r="G231">
            <v>0.30831979108465735</v>
          </cell>
          <cell r="H231">
            <v>1.4186404925145519</v>
          </cell>
        </row>
        <row r="232">
          <cell r="B232" t="str">
            <v>Exequiales</v>
          </cell>
          <cell r="C232">
            <v>0</v>
          </cell>
          <cell r="D232">
            <v>0.16765719796955167</v>
          </cell>
          <cell r="E232">
            <v>0</v>
          </cell>
          <cell r="F232">
            <v>0</v>
          </cell>
          <cell r="G232">
            <v>0</v>
          </cell>
          <cell r="H232">
            <v>0</v>
          </cell>
        </row>
        <row r="233">
          <cell r="B233" t="str">
            <v>Alto Costo</v>
          </cell>
          <cell r="C233">
            <v>0</v>
          </cell>
          <cell r="D233">
            <v>0</v>
          </cell>
          <cell r="E233">
            <v>0</v>
          </cell>
          <cell r="F233">
            <v>0</v>
          </cell>
          <cell r="G233">
            <v>0</v>
          </cell>
          <cell r="H233">
            <v>0</v>
          </cell>
        </row>
        <row r="236">
          <cell r="B236" t="str">
            <v>% Otros Productos - S.  Industria y C</v>
          </cell>
          <cell r="C236" t="str">
            <v>Ene</v>
          </cell>
          <cell r="D236" t="str">
            <v>Feb</v>
          </cell>
          <cell r="E236" t="str">
            <v>Mar</v>
          </cell>
          <cell r="F236" t="str">
            <v>Abr</v>
          </cell>
          <cell r="G236" t="str">
            <v>May</v>
          </cell>
          <cell r="H236" t="str">
            <v>Jun</v>
          </cell>
          <cell r="I236" t="str">
            <v>Jul</v>
          </cell>
          <cell r="J236" t="str">
            <v>Ago</v>
          </cell>
          <cell r="K236" t="str">
            <v>Sep</v>
          </cell>
          <cell r="L236" t="str">
            <v>Oct</v>
          </cell>
          <cell r="M236" t="str">
            <v>Nov</v>
          </cell>
          <cell r="N236" t="str">
            <v>Dic</v>
          </cell>
          <cell r="P236" t="str">
            <v>% Otros Productos - S.  Construcción y C</v>
          </cell>
          <cell r="Q236" t="str">
            <v>Ene</v>
          </cell>
          <cell r="R236" t="str">
            <v>Feb</v>
          </cell>
          <cell r="S236" t="str">
            <v>Mar</v>
          </cell>
          <cell r="T236" t="str">
            <v>Abr</v>
          </cell>
          <cell r="U236" t="str">
            <v>May</v>
          </cell>
          <cell r="V236" t="str">
            <v>Jun</v>
          </cell>
          <cell r="W236" t="str">
            <v>Jul</v>
          </cell>
          <cell r="X236" t="str">
            <v>Ago</v>
          </cell>
          <cell r="Y236" t="str">
            <v>Sep</v>
          </cell>
          <cell r="Z236" t="str">
            <v>Oct</v>
          </cell>
          <cell r="AA236" t="str">
            <v>Nov</v>
          </cell>
          <cell r="AB236" t="str">
            <v>Dic</v>
          </cell>
          <cell r="AD236" t="str">
            <v>% Otros Productos - S.  Transporte y S</v>
          </cell>
          <cell r="AE236" t="str">
            <v>Ene</v>
          </cell>
          <cell r="AF236" t="str">
            <v>Feb</v>
          </cell>
          <cell r="AG236" t="str">
            <v>Mar</v>
          </cell>
          <cell r="AH236" t="str">
            <v>Abr</v>
          </cell>
          <cell r="AI236" t="str">
            <v>May</v>
          </cell>
          <cell r="AJ236" t="str">
            <v>Jun</v>
          </cell>
          <cell r="AK236" t="str">
            <v>Jul</v>
          </cell>
          <cell r="AL236" t="str">
            <v>Ago</v>
          </cell>
          <cell r="AM236" t="str">
            <v>Sep</v>
          </cell>
          <cell r="AN236" t="str">
            <v>Oct</v>
          </cell>
          <cell r="AO236" t="str">
            <v>Nov</v>
          </cell>
          <cell r="AP236" t="str">
            <v>Dic</v>
          </cell>
          <cell r="AR236" t="str">
            <v>% Otros Productos - S.  Financiero</v>
          </cell>
          <cell r="AS236" t="str">
            <v>Ene</v>
          </cell>
          <cell r="AT236" t="str">
            <v>Feb</v>
          </cell>
          <cell r="AU236" t="str">
            <v>Mar</v>
          </cell>
          <cell r="AV236" t="str">
            <v>Abr</v>
          </cell>
          <cell r="AW236" t="str">
            <v>May</v>
          </cell>
          <cell r="AX236" t="str">
            <v>Jun</v>
          </cell>
          <cell r="AY236" t="str">
            <v>Jul</v>
          </cell>
          <cell r="AZ236" t="str">
            <v>Ago</v>
          </cell>
          <cell r="BA236" t="str">
            <v>Sep</v>
          </cell>
          <cell r="BB236" t="str">
            <v>Oct</v>
          </cell>
          <cell r="BC236" t="str">
            <v>Nov</v>
          </cell>
          <cell r="BD236" t="str">
            <v>Dic</v>
          </cell>
          <cell r="BF236" t="str">
            <v>% Otros Productos - S.  Estado</v>
          </cell>
          <cell r="BG236" t="str">
            <v>Ene</v>
          </cell>
          <cell r="BH236" t="str">
            <v>Feb</v>
          </cell>
          <cell r="BI236" t="str">
            <v>Mar</v>
          </cell>
          <cell r="BJ236" t="str">
            <v>Abr</v>
          </cell>
          <cell r="BK236" t="str">
            <v>May</v>
          </cell>
          <cell r="BL236" t="str">
            <v>Jun</v>
          </cell>
          <cell r="BM236" t="str">
            <v>Jul</v>
          </cell>
          <cell r="BN236" t="str">
            <v>Ago</v>
          </cell>
          <cell r="BO236" t="str">
            <v>Sep</v>
          </cell>
          <cell r="BP236" t="str">
            <v>Oct</v>
          </cell>
          <cell r="BQ236" t="str">
            <v>Nov</v>
          </cell>
          <cell r="BR236" t="str">
            <v>Dic</v>
          </cell>
          <cell r="BT236" t="str">
            <v>% Otros Productos - S.  Minas</v>
          </cell>
          <cell r="BU236" t="str">
            <v>Ene</v>
          </cell>
          <cell r="BV236" t="str">
            <v>Feb</v>
          </cell>
          <cell r="BW236" t="str">
            <v>Mar</v>
          </cell>
          <cell r="BX236" t="str">
            <v>Abr</v>
          </cell>
          <cell r="BY236" t="str">
            <v>May</v>
          </cell>
          <cell r="BZ236" t="str">
            <v>Jun</v>
          </cell>
          <cell r="CA236" t="str">
            <v>Jul</v>
          </cell>
          <cell r="CB236" t="str">
            <v>Ago</v>
          </cell>
          <cell r="CC236" t="str">
            <v>Sep</v>
          </cell>
          <cell r="CD236" t="str">
            <v>Oct</v>
          </cell>
          <cell r="CE236" t="str">
            <v>Nov</v>
          </cell>
          <cell r="CF236" t="str">
            <v>Dic</v>
          </cell>
        </row>
        <row r="237">
          <cell r="B237" t="str">
            <v>Autos</v>
          </cell>
          <cell r="C237">
            <v>0</v>
          </cell>
          <cell r="D237">
            <v>0</v>
          </cell>
          <cell r="E237">
            <v>0</v>
          </cell>
          <cell r="F237">
            <v>0</v>
          </cell>
          <cell r="G237">
            <v>0</v>
          </cell>
          <cell r="H237">
            <v>0</v>
          </cell>
          <cell r="I237">
            <v>0</v>
          </cell>
          <cell r="J237">
            <v>0</v>
          </cell>
          <cell r="K237">
            <v>0</v>
          </cell>
          <cell r="L237">
            <v>0</v>
          </cell>
          <cell r="M237">
            <v>0</v>
          </cell>
          <cell r="N237">
            <v>0</v>
          </cell>
          <cell r="P237" t="str">
            <v>Autos</v>
          </cell>
          <cell r="Q237">
            <v>0</v>
          </cell>
          <cell r="R237">
            <v>0</v>
          </cell>
          <cell r="S237">
            <v>0</v>
          </cell>
          <cell r="T237">
            <v>0</v>
          </cell>
          <cell r="U237">
            <v>0</v>
          </cell>
          <cell r="V237">
            <v>0</v>
          </cell>
          <cell r="W237">
            <v>0</v>
          </cell>
          <cell r="X237">
            <v>0</v>
          </cell>
          <cell r="Y237">
            <v>0</v>
          </cell>
          <cell r="Z237">
            <v>0</v>
          </cell>
          <cell r="AA237">
            <v>0</v>
          </cell>
          <cell r="AB237">
            <v>0</v>
          </cell>
          <cell r="AD237" t="str">
            <v>Autos</v>
          </cell>
          <cell r="AE237">
            <v>0</v>
          </cell>
          <cell r="AF237">
            <v>0</v>
          </cell>
          <cell r="AG237">
            <v>0</v>
          </cell>
          <cell r="AH237">
            <v>0</v>
          </cell>
          <cell r="AI237">
            <v>0</v>
          </cell>
          <cell r="AJ237">
            <v>0</v>
          </cell>
          <cell r="AK237">
            <v>0</v>
          </cell>
          <cell r="AL237">
            <v>0</v>
          </cell>
          <cell r="AM237">
            <v>0</v>
          </cell>
          <cell r="AN237">
            <v>0</v>
          </cell>
          <cell r="AO237">
            <v>0</v>
          </cell>
          <cell r="AP237">
            <v>0</v>
          </cell>
          <cell r="AR237" t="str">
            <v>Autos</v>
          </cell>
          <cell r="AS237">
            <v>0</v>
          </cell>
          <cell r="AT237">
            <v>0</v>
          </cell>
          <cell r="AU237">
            <v>0</v>
          </cell>
          <cell r="AV237">
            <v>0</v>
          </cell>
          <cell r="AW237">
            <v>0</v>
          </cell>
          <cell r="AX237">
            <v>0</v>
          </cell>
          <cell r="AY237">
            <v>0</v>
          </cell>
          <cell r="AZ237">
            <v>0</v>
          </cell>
          <cell r="BA237">
            <v>0</v>
          </cell>
          <cell r="BB237">
            <v>0</v>
          </cell>
          <cell r="BC237">
            <v>0</v>
          </cell>
          <cell r="BD237">
            <v>0</v>
          </cell>
          <cell r="BF237" t="str">
            <v>Autos</v>
          </cell>
          <cell r="BG237">
            <v>0</v>
          </cell>
          <cell r="BH237">
            <v>0</v>
          </cell>
          <cell r="BI237">
            <v>0</v>
          </cell>
          <cell r="BJ237">
            <v>0</v>
          </cell>
          <cell r="BK237">
            <v>0</v>
          </cell>
          <cell r="BL237">
            <v>0</v>
          </cell>
          <cell r="BM237">
            <v>0</v>
          </cell>
          <cell r="BN237">
            <v>0</v>
          </cell>
          <cell r="BO237">
            <v>0</v>
          </cell>
          <cell r="BP237">
            <v>0</v>
          </cell>
          <cell r="BQ237">
            <v>0</v>
          </cell>
          <cell r="BR237">
            <v>0</v>
          </cell>
          <cell r="BT237" t="str">
            <v>Autos</v>
          </cell>
          <cell r="BU237">
            <v>0</v>
          </cell>
          <cell r="BV237">
            <v>0</v>
          </cell>
          <cell r="BW237">
            <v>0</v>
          </cell>
          <cell r="BX237">
            <v>0</v>
          </cell>
          <cell r="BY237">
            <v>0</v>
          </cell>
          <cell r="BZ237">
            <v>0</v>
          </cell>
          <cell r="CA237">
            <v>0</v>
          </cell>
          <cell r="CB237">
            <v>0</v>
          </cell>
          <cell r="CC237">
            <v>0</v>
          </cell>
          <cell r="CD237">
            <v>0</v>
          </cell>
          <cell r="CE237">
            <v>0</v>
          </cell>
          <cell r="CF237">
            <v>0</v>
          </cell>
        </row>
        <row r="238">
          <cell r="B238" t="str">
            <v>SOAT</v>
          </cell>
          <cell r="C238">
            <v>0</v>
          </cell>
          <cell r="D238">
            <v>0</v>
          </cell>
          <cell r="E238">
            <v>0</v>
          </cell>
          <cell r="F238">
            <v>0</v>
          </cell>
          <cell r="G238">
            <v>0</v>
          </cell>
          <cell r="H238">
            <v>0</v>
          </cell>
          <cell r="I238">
            <v>0</v>
          </cell>
          <cell r="J238">
            <v>0</v>
          </cell>
          <cell r="K238">
            <v>0</v>
          </cell>
          <cell r="L238">
            <v>0</v>
          </cell>
          <cell r="M238">
            <v>0</v>
          </cell>
          <cell r="N238">
            <v>0</v>
          </cell>
          <cell r="P238" t="str">
            <v>SOAT</v>
          </cell>
          <cell r="Q238">
            <v>0</v>
          </cell>
          <cell r="R238">
            <v>0</v>
          </cell>
          <cell r="S238">
            <v>0</v>
          </cell>
          <cell r="T238">
            <v>0</v>
          </cell>
          <cell r="U238">
            <v>0</v>
          </cell>
          <cell r="V238">
            <v>0</v>
          </cell>
          <cell r="W238">
            <v>0</v>
          </cell>
          <cell r="X238">
            <v>0</v>
          </cell>
          <cell r="Y238">
            <v>0</v>
          </cell>
          <cell r="Z238">
            <v>0</v>
          </cell>
          <cell r="AA238">
            <v>0</v>
          </cell>
          <cell r="AB238">
            <v>0</v>
          </cell>
          <cell r="AD238" t="str">
            <v>SOAT</v>
          </cell>
          <cell r="AE238">
            <v>0</v>
          </cell>
          <cell r="AF238">
            <v>0</v>
          </cell>
          <cell r="AG238">
            <v>0</v>
          </cell>
          <cell r="AH238">
            <v>0</v>
          </cell>
          <cell r="AI238">
            <v>0</v>
          </cell>
          <cell r="AJ238">
            <v>0</v>
          </cell>
          <cell r="AK238">
            <v>0</v>
          </cell>
          <cell r="AL238">
            <v>0</v>
          </cell>
          <cell r="AM238">
            <v>0</v>
          </cell>
          <cell r="AN238">
            <v>0</v>
          </cell>
          <cell r="AO238">
            <v>0</v>
          </cell>
          <cell r="AP238">
            <v>0</v>
          </cell>
          <cell r="AR238" t="str">
            <v>SOAT</v>
          </cell>
          <cell r="AS238">
            <v>0</v>
          </cell>
          <cell r="AT238">
            <v>0</v>
          </cell>
          <cell r="AU238">
            <v>0</v>
          </cell>
          <cell r="AV238">
            <v>0</v>
          </cell>
          <cell r="AW238">
            <v>0</v>
          </cell>
          <cell r="AX238">
            <v>0</v>
          </cell>
          <cell r="AY238">
            <v>0</v>
          </cell>
          <cell r="AZ238">
            <v>0</v>
          </cell>
          <cell r="BA238">
            <v>0</v>
          </cell>
          <cell r="BB238">
            <v>0</v>
          </cell>
          <cell r="BC238">
            <v>0</v>
          </cell>
          <cell r="BD238">
            <v>0</v>
          </cell>
          <cell r="BF238" t="str">
            <v>SOAT</v>
          </cell>
          <cell r="BG238">
            <v>0</v>
          </cell>
          <cell r="BH238">
            <v>0</v>
          </cell>
          <cell r="BI238">
            <v>0</v>
          </cell>
          <cell r="BJ238">
            <v>0</v>
          </cell>
          <cell r="BK238">
            <v>0</v>
          </cell>
          <cell r="BL238">
            <v>0</v>
          </cell>
          <cell r="BM238">
            <v>0</v>
          </cell>
          <cell r="BN238">
            <v>0</v>
          </cell>
          <cell r="BO238">
            <v>0</v>
          </cell>
          <cell r="BP238">
            <v>0</v>
          </cell>
          <cell r="BQ238">
            <v>0</v>
          </cell>
          <cell r="BR238">
            <v>0</v>
          </cell>
          <cell r="BT238" t="str">
            <v>SOAT</v>
          </cell>
          <cell r="BU238">
            <v>0</v>
          </cell>
          <cell r="BV238">
            <v>0</v>
          </cell>
          <cell r="BW238">
            <v>0</v>
          </cell>
          <cell r="BX238">
            <v>0</v>
          </cell>
          <cell r="BY238">
            <v>0</v>
          </cell>
          <cell r="BZ238">
            <v>0</v>
          </cell>
          <cell r="CA238">
            <v>0</v>
          </cell>
          <cell r="CB238">
            <v>0</v>
          </cell>
          <cell r="CC238">
            <v>0</v>
          </cell>
          <cell r="CD238">
            <v>0</v>
          </cell>
          <cell r="CE238">
            <v>0</v>
          </cell>
          <cell r="CF238">
            <v>0</v>
          </cell>
        </row>
        <row r="239">
          <cell r="B239" t="str">
            <v>Incendio</v>
          </cell>
          <cell r="C239">
            <v>0.17699999999999999</v>
          </cell>
          <cell r="D239">
            <v>0.17699999999999999</v>
          </cell>
          <cell r="E239">
            <v>0.17699999999999999</v>
          </cell>
          <cell r="F239">
            <v>0.17699999999999999</v>
          </cell>
          <cell r="G239">
            <v>0.17699999999999999</v>
          </cell>
          <cell r="H239">
            <v>0.17699999999999999</v>
          </cell>
          <cell r="I239">
            <v>0.17699999999999999</v>
          </cell>
          <cell r="J239">
            <v>0.17699999999999999</v>
          </cell>
          <cell r="K239">
            <v>0.17699999999999999</v>
          </cell>
          <cell r="L239">
            <v>0.17699999999999999</v>
          </cell>
          <cell r="M239">
            <v>0.17699999999999999</v>
          </cell>
          <cell r="N239">
            <v>0.17699999999999999</v>
          </cell>
          <cell r="P239" t="str">
            <v>Incendio</v>
          </cell>
          <cell r="Q239">
            <v>0.191</v>
          </cell>
          <cell r="R239">
            <v>0.191</v>
          </cell>
          <cell r="S239">
            <v>0.191</v>
          </cell>
          <cell r="T239">
            <v>0.191</v>
          </cell>
          <cell r="U239">
            <v>0.191</v>
          </cell>
          <cell r="V239">
            <v>0.191</v>
          </cell>
          <cell r="W239">
            <v>0.191</v>
          </cell>
          <cell r="X239">
            <v>0.191</v>
          </cell>
          <cell r="Y239">
            <v>0.191</v>
          </cell>
          <cell r="Z239">
            <v>0.191</v>
          </cell>
          <cell r="AA239">
            <v>0.191</v>
          </cell>
          <cell r="AB239">
            <v>0.191</v>
          </cell>
          <cell r="AD239" t="str">
            <v>Incendio</v>
          </cell>
          <cell r="AE239">
            <v>0.05</v>
          </cell>
          <cell r="AF239">
            <v>0.05</v>
          </cell>
          <cell r="AG239">
            <v>0.05</v>
          </cell>
          <cell r="AH239">
            <v>0.05</v>
          </cell>
          <cell r="AI239">
            <v>0.05</v>
          </cell>
          <cell r="AJ239">
            <v>0.05</v>
          </cell>
          <cell r="AK239">
            <v>0.05</v>
          </cell>
          <cell r="AL239">
            <v>0.05</v>
          </cell>
          <cell r="AM239">
            <v>0.05</v>
          </cell>
          <cell r="AN239">
            <v>0.05</v>
          </cell>
          <cell r="AO239">
            <v>0.05</v>
          </cell>
          <cell r="AP239">
            <v>0.05</v>
          </cell>
          <cell r="AR239" t="str">
            <v>Incendio</v>
          </cell>
          <cell r="AS239">
            <v>0.19600000000000001</v>
          </cell>
          <cell r="AT239">
            <v>0.19600000000000001</v>
          </cell>
          <cell r="AU239">
            <v>0.19600000000000001</v>
          </cell>
          <cell r="AV239">
            <v>0.19600000000000001</v>
          </cell>
          <cell r="AW239">
            <v>0.19600000000000001</v>
          </cell>
          <cell r="AX239">
            <v>0.19600000000000001</v>
          </cell>
          <cell r="AY239">
            <v>0.19600000000000001</v>
          </cell>
          <cell r="AZ239">
            <v>0.19600000000000001</v>
          </cell>
          <cell r="BA239">
            <v>0.19600000000000001</v>
          </cell>
          <cell r="BB239">
            <v>0.19600000000000001</v>
          </cell>
          <cell r="BC239">
            <v>0.19600000000000001</v>
          </cell>
          <cell r="BD239">
            <v>0.19600000000000001</v>
          </cell>
          <cell r="BF239" t="str">
            <v>Incendio</v>
          </cell>
          <cell r="BG239">
            <v>0.154</v>
          </cell>
          <cell r="BH239">
            <v>0.154</v>
          </cell>
          <cell r="BI239">
            <v>0.154</v>
          </cell>
          <cell r="BJ239">
            <v>0.154</v>
          </cell>
          <cell r="BK239">
            <v>0.154</v>
          </cell>
          <cell r="BL239">
            <v>0.154</v>
          </cell>
          <cell r="BM239">
            <v>0.154</v>
          </cell>
          <cell r="BN239">
            <v>0.154</v>
          </cell>
          <cell r="BO239">
            <v>0.154</v>
          </cell>
          <cell r="BP239">
            <v>0.154</v>
          </cell>
          <cell r="BQ239">
            <v>0.154</v>
          </cell>
          <cell r="BR239">
            <v>0.154</v>
          </cell>
          <cell r="BT239" t="str">
            <v>Incendio</v>
          </cell>
          <cell r="BU239">
            <v>0.158</v>
          </cell>
          <cell r="BV239">
            <v>0.158</v>
          </cell>
          <cell r="BW239">
            <v>0.158</v>
          </cell>
          <cell r="BX239">
            <v>0.158</v>
          </cell>
          <cell r="BY239">
            <v>0.158</v>
          </cell>
          <cell r="BZ239">
            <v>0.158</v>
          </cell>
          <cell r="CA239">
            <v>0.158</v>
          </cell>
          <cell r="CB239">
            <v>0.158</v>
          </cell>
          <cell r="CC239">
            <v>0.158</v>
          </cell>
          <cell r="CD239">
            <v>0.158</v>
          </cell>
          <cell r="CE239">
            <v>0.158</v>
          </cell>
          <cell r="CF239">
            <v>0.158</v>
          </cell>
        </row>
        <row r="240">
          <cell r="B240" t="str">
            <v>Ramos Técnicos</v>
          </cell>
          <cell r="C240">
            <v>0.153</v>
          </cell>
          <cell r="D240">
            <v>0.153</v>
          </cell>
          <cell r="E240">
            <v>0.153</v>
          </cell>
          <cell r="F240">
            <v>0.153</v>
          </cell>
          <cell r="G240">
            <v>0.153</v>
          </cell>
          <cell r="H240">
            <v>0.153</v>
          </cell>
          <cell r="I240">
            <v>0.153</v>
          </cell>
          <cell r="J240">
            <v>0.153</v>
          </cell>
          <cell r="K240">
            <v>0.153</v>
          </cell>
          <cell r="L240">
            <v>0.153</v>
          </cell>
          <cell r="M240">
            <v>0.153</v>
          </cell>
          <cell r="N240">
            <v>0.153</v>
          </cell>
          <cell r="P240" t="str">
            <v>Ramos Técnicos</v>
          </cell>
          <cell r="Q240">
            <v>0.255</v>
          </cell>
          <cell r="R240">
            <v>0.255</v>
          </cell>
          <cell r="S240">
            <v>0.255</v>
          </cell>
          <cell r="T240">
            <v>0.255</v>
          </cell>
          <cell r="U240">
            <v>0.255</v>
          </cell>
          <cell r="V240">
            <v>0.255</v>
          </cell>
          <cell r="W240">
            <v>0.255</v>
          </cell>
          <cell r="X240">
            <v>0.255</v>
          </cell>
          <cell r="Y240">
            <v>0.255</v>
          </cell>
          <cell r="Z240">
            <v>0.255</v>
          </cell>
          <cell r="AA240">
            <v>0.255</v>
          </cell>
          <cell r="AB240">
            <v>0.255</v>
          </cell>
          <cell r="AD240" t="str">
            <v>Ramos Técnicos</v>
          </cell>
          <cell r="AE240">
            <v>0.13200000000000001</v>
          </cell>
          <cell r="AF240">
            <v>0.13200000000000001</v>
          </cell>
          <cell r="AG240">
            <v>0.13200000000000001</v>
          </cell>
          <cell r="AH240">
            <v>0.13200000000000001</v>
          </cell>
          <cell r="AI240">
            <v>0.13200000000000001</v>
          </cell>
          <cell r="AJ240">
            <v>0.13200000000000001</v>
          </cell>
          <cell r="AK240">
            <v>0.13200000000000001</v>
          </cell>
          <cell r="AL240">
            <v>0.13200000000000001</v>
          </cell>
          <cell r="AM240">
            <v>0.13200000000000001</v>
          </cell>
          <cell r="AN240">
            <v>0.13200000000000001</v>
          </cell>
          <cell r="AO240">
            <v>0.13200000000000001</v>
          </cell>
          <cell r="AP240">
            <v>0.13200000000000001</v>
          </cell>
          <cell r="AR240" t="str">
            <v>Ramos Técnicos</v>
          </cell>
          <cell r="AS240">
            <v>0.29571870426807489</v>
          </cell>
          <cell r="AT240">
            <v>0.28821403515238209</v>
          </cell>
          <cell r="AU240">
            <v>5.5550017412942514E-2</v>
          </cell>
          <cell r="AV240">
            <v>0.29877893158786933</v>
          </cell>
          <cell r="AW240">
            <v>0.2833073226587971</v>
          </cell>
          <cell r="AX240">
            <v>0.11815196252532476</v>
          </cell>
          <cell r="AY240">
            <v>0.23757371475297057</v>
          </cell>
          <cell r="AZ240">
            <v>0.36784687226152235</v>
          </cell>
          <cell r="BA240">
            <v>0.36422847600075631</v>
          </cell>
          <cell r="BB240">
            <v>0.3682645106906095</v>
          </cell>
          <cell r="BC240">
            <v>0.36473892106152705</v>
          </cell>
          <cell r="BD240">
            <v>0.36764746593195147</v>
          </cell>
          <cell r="BF240" t="str">
            <v>Ramos Técnicos</v>
          </cell>
          <cell r="BG240">
            <v>0.17599999999999999</v>
          </cell>
          <cell r="BH240">
            <v>0.17599999999999999</v>
          </cell>
          <cell r="BI240">
            <v>0.17599999999999999</v>
          </cell>
          <cell r="BJ240">
            <v>0.17599999999999999</v>
          </cell>
          <cell r="BK240">
            <v>0.17599999999999999</v>
          </cell>
          <cell r="BL240">
            <v>0.17599999999999999</v>
          </cell>
          <cell r="BM240">
            <v>0.17599999999999999</v>
          </cell>
          <cell r="BN240">
            <v>0.17599999999999999</v>
          </cell>
          <cell r="BO240">
            <v>0.17599999999999999</v>
          </cell>
          <cell r="BP240">
            <v>0.17599999999999999</v>
          </cell>
          <cell r="BQ240">
            <v>0.17599999999999999</v>
          </cell>
          <cell r="BR240">
            <v>0.17599999999999999</v>
          </cell>
          <cell r="BT240" t="str">
            <v>Ramos Técnicos</v>
          </cell>
          <cell r="BU240">
            <v>8.0000000000000002E-3</v>
          </cell>
          <cell r="BV240">
            <v>8.0000000000000002E-3</v>
          </cell>
          <cell r="BW240">
            <v>8.0000000000000002E-3</v>
          </cell>
          <cell r="BX240">
            <v>8.0000000000000002E-3</v>
          </cell>
          <cell r="BY240">
            <v>8.0000000000000002E-3</v>
          </cell>
          <cell r="BZ240">
            <v>8.0000000000000002E-3</v>
          </cell>
          <cell r="CA240">
            <v>8.0000000000000002E-3</v>
          </cell>
          <cell r="CB240">
            <v>8.0000000000000002E-3</v>
          </cell>
          <cell r="CC240">
            <v>8.0000000000000002E-3</v>
          </cell>
          <cell r="CD240">
            <v>8.0000000000000002E-3</v>
          </cell>
          <cell r="CE240">
            <v>8.0000000000000002E-3</v>
          </cell>
          <cell r="CF240">
            <v>8.0000000000000002E-3</v>
          </cell>
        </row>
        <row r="241">
          <cell r="B241" t="str">
            <v>Sustracción</v>
          </cell>
          <cell r="C241">
            <v>0</v>
          </cell>
          <cell r="D241">
            <v>0</v>
          </cell>
          <cell r="E241">
            <v>0.22264983396732854</v>
          </cell>
          <cell r="F241">
            <v>0</v>
          </cell>
          <cell r="G241">
            <v>0.20000255890823873</v>
          </cell>
          <cell r="H241">
            <v>0.35427027269794575</v>
          </cell>
          <cell r="I241">
            <v>0</v>
          </cell>
          <cell r="J241">
            <v>0</v>
          </cell>
          <cell r="K241">
            <v>0.19994817177712673</v>
          </cell>
          <cell r="L241">
            <v>0.52936909024622869</v>
          </cell>
          <cell r="M241">
            <v>0.2015520789575222</v>
          </cell>
          <cell r="N241">
            <v>0.20118593609379076</v>
          </cell>
          <cell r="P241" t="str">
            <v>Sustracción</v>
          </cell>
          <cell r="Q241">
            <v>0</v>
          </cell>
          <cell r="R241">
            <v>0</v>
          </cell>
          <cell r="S241">
            <v>0</v>
          </cell>
          <cell r="T241">
            <v>0</v>
          </cell>
          <cell r="U241">
            <v>0</v>
          </cell>
          <cell r="V241">
            <v>0</v>
          </cell>
          <cell r="W241">
            <v>0</v>
          </cell>
          <cell r="X241">
            <v>0</v>
          </cell>
          <cell r="Y241">
            <v>0</v>
          </cell>
          <cell r="Z241">
            <v>0</v>
          </cell>
          <cell r="AA241">
            <v>0</v>
          </cell>
          <cell r="AB241">
            <v>0</v>
          </cell>
          <cell r="AD241" t="str">
            <v>Sustracción</v>
          </cell>
          <cell r="AE241">
            <v>0.13962724445449068</v>
          </cell>
          <cell r="AF241">
            <v>0.13962724445449068</v>
          </cell>
          <cell r="AG241">
            <v>0.13962724445449068</v>
          </cell>
          <cell r="AH241">
            <v>0.13962724445449068</v>
          </cell>
          <cell r="AI241">
            <v>0.13962724445449068</v>
          </cell>
          <cell r="AJ241">
            <v>0.13962724445449068</v>
          </cell>
          <cell r="AK241">
            <v>0.13962724445449068</v>
          </cell>
          <cell r="AL241">
            <v>0.13962724445449068</v>
          </cell>
          <cell r="AM241">
            <v>0.13962724445449068</v>
          </cell>
          <cell r="AN241">
            <v>0.13962724445449068</v>
          </cell>
          <cell r="AO241">
            <v>0.13962724445449068</v>
          </cell>
          <cell r="AP241">
            <v>0.13962724445449068</v>
          </cell>
          <cell r="AR241" t="str">
            <v>Sustracción</v>
          </cell>
          <cell r="AS241">
            <v>0</v>
          </cell>
          <cell r="AT241">
            <v>0</v>
          </cell>
          <cell r="AU241">
            <v>0</v>
          </cell>
          <cell r="AV241">
            <v>0</v>
          </cell>
          <cell r="AW241">
            <v>0</v>
          </cell>
          <cell r="AX241">
            <v>0</v>
          </cell>
          <cell r="AY241">
            <v>0</v>
          </cell>
          <cell r="AZ241">
            <v>0</v>
          </cell>
          <cell r="BA241">
            <v>0</v>
          </cell>
          <cell r="BB241">
            <v>0</v>
          </cell>
          <cell r="BC241">
            <v>0</v>
          </cell>
          <cell r="BD241">
            <v>0</v>
          </cell>
          <cell r="BF241" t="str">
            <v>Sustracción</v>
          </cell>
          <cell r="BG241">
            <v>0.31031055697005894</v>
          </cell>
          <cell r="BH241">
            <v>0.31031055697005894</v>
          </cell>
          <cell r="BI241">
            <v>0.31031055697005894</v>
          </cell>
          <cell r="BJ241">
            <v>0.31031055697005894</v>
          </cell>
          <cell r="BK241">
            <v>0.31031055697005894</v>
          </cell>
          <cell r="BL241">
            <v>0.31031055697005894</v>
          </cell>
          <cell r="BM241">
            <v>0.31031055697005894</v>
          </cell>
          <cell r="BN241">
            <v>0.31031055697005894</v>
          </cell>
          <cell r="BO241">
            <v>0.31031055697005894</v>
          </cell>
          <cell r="BP241">
            <v>0.31031055697005894</v>
          </cell>
          <cell r="BQ241">
            <v>0.31031055697005894</v>
          </cell>
          <cell r="BR241">
            <v>0.31031055697005894</v>
          </cell>
          <cell r="BT241" t="str">
            <v>Sustracción</v>
          </cell>
          <cell r="BU241">
            <v>0</v>
          </cell>
          <cell r="BV241">
            <v>0</v>
          </cell>
          <cell r="BW241">
            <v>0</v>
          </cell>
          <cell r="BX241">
            <v>0</v>
          </cell>
          <cell r="BY241">
            <v>0</v>
          </cell>
          <cell r="BZ241">
            <v>0</v>
          </cell>
          <cell r="CA241">
            <v>0</v>
          </cell>
          <cell r="CB241">
            <v>0</v>
          </cell>
          <cell r="CC241">
            <v>0</v>
          </cell>
          <cell r="CD241">
            <v>0</v>
          </cell>
          <cell r="CE241">
            <v>0</v>
          </cell>
          <cell r="CF241">
            <v>0</v>
          </cell>
        </row>
        <row r="242">
          <cell r="B242" t="str">
            <v>Minas y Petróleos</v>
          </cell>
          <cell r="C242">
            <v>0</v>
          </cell>
          <cell r="D242">
            <v>0</v>
          </cell>
          <cell r="E242">
            <v>0</v>
          </cell>
          <cell r="F242">
            <v>0</v>
          </cell>
          <cell r="G242">
            <v>0</v>
          </cell>
          <cell r="H242">
            <v>0</v>
          </cell>
          <cell r="I242">
            <v>0</v>
          </cell>
          <cell r="J242">
            <v>0</v>
          </cell>
          <cell r="K242">
            <v>0</v>
          </cell>
          <cell r="L242">
            <v>0</v>
          </cell>
          <cell r="M242">
            <v>0</v>
          </cell>
          <cell r="N242">
            <v>0</v>
          </cell>
          <cell r="P242" t="str">
            <v>Minas y Petróleos</v>
          </cell>
          <cell r="Q242">
            <v>0</v>
          </cell>
          <cell r="R242">
            <v>0</v>
          </cell>
          <cell r="S242">
            <v>0</v>
          </cell>
          <cell r="T242">
            <v>0</v>
          </cell>
          <cell r="U242">
            <v>0</v>
          </cell>
          <cell r="V242">
            <v>0</v>
          </cell>
          <cell r="W242">
            <v>0</v>
          </cell>
          <cell r="X242">
            <v>0</v>
          </cell>
          <cell r="Y242">
            <v>0</v>
          </cell>
          <cell r="Z242">
            <v>0</v>
          </cell>
          <cell r="AA242">
            <v>0</v>
          </cell>
          <cell r="AB242">
            <v>0</v>
          </cell>
          <cell r="AD242" t="str">
            <v>Minas y Petróleos</v>
          </cell>
          <cell r="AE242">
            <v>0</v>
          </cell>
          <cell r="AF242">
            <v>0</v>
          </cell>
          <cell r="AG242">
            <v>0</v>
          </cell>
          <cell r="AH242">
            <v>0</v>
          </cell>
          <cell r="AI242">
            <v>0</v>
          </cell>
          <cell r="AJ242">
            <v>0</v>
          </cell>
          <cell r="AK242">
            <v>0</v>
          </cell>
          <cell r="AL242">
            <v>0</v>
          </cell>
          <cell r="AM242">
            <v>0</v>
          </cell>
          <cell r="AN242">
            <v>0</v>
          </cell>
          <cell r="AO242">
            <v>0</v>
          </cell>
          <cell r="AP242">
            <v>0</v>
          </cell>
          <cell r="AR242" t="str">
            <v>Minas y Petróleos</v>
          </cell>
          <cell r="AS242">
            <v>0</v>
          </cell>
          <cell r="AT242">
            <v>0</v>
          </cell>
          <cell r="AU242">
            <v>0</v>
          </cell>
          <cell r="AV242">
            <v>0</v>
          </cell>
          <cell r="AW242">
            <v>0</v>
          </cell>
          <cell r="AX242">
            <v>0</v>
          </cell>
          <cell r="AY242">
            <v>0</v>
          </cell>
          <cell r="AZ242">
            <v>0</v>
          </cell>
          <cell r="BA242">
            <v>0</v>
          </cell>
          <cell r="BB242">
            <v>0</v>
          </cell>
          <cell r="BC242">
            <v>0</v>
          </cell>
          <cell r="BD242">
            <v>0</v>
          </cell>
          <cell r="BF242" t="str">
            <v>Minas y Petróleos</v>
          </cell>
          <cell r="BG242">
            <v>0</v>
          </cell>
          <cell r="BH242">
            <v>0</v>
          </cell>
          <cell r="BI242">
            <v>0</v>
          </cell>
          <cell r="BJ242">
            <v>0</v>
          </cell>
          <cell r="BK242">
            <v>0</v>
          </cell>
          <cell r="BL242">
            <v>0</v>
          </cell>
          <cell r="BM242">
            <v>0</v>
          </cell>
          <cell r="BN242">
            <v>0</v>
          </cell>
          <cell r="BO242">
            <v>0</v>
          </cell>
          <cell r="BP242">
            <v>0</v>
          </cell>
          <cell r="BQ242">
            <v>0</v>
          </cell>
          <cell r="BR242">
            <v>0</v>
          </cell>
          <cell r="BT242" t="str">
            <v>Minas y Petróleos</v>
          </cell>
          <cell r="BU242">
            <v>5.3699999999999998E-2</v>
          </cell>
          <cell r="BV242">
            <v>5.3699999999999998E-2</v>
          </cell>
          <cell r="BW242">
            <v>5.3699999999999998E-2</v>
          </cell>
          <cell r="BX242">
            <v>5.3699999999999998E-2</v>
          </cell>
          <cell r="BY242">
            <v>5.3699999999999998E-2</v>
          </cell>
          <cell r="BZ242">
            <v>5.3699999999999998E-2</v>
          </cell>
          <cell r="CA242">
            <v>5.3699999999999998E-2</v>
          </cell>
          <cell r="CB242">
            <v>5.3699999999999998E-2</v>
          </cell>
          <cell r="CC242">
            <v>5.3699999999999998E-2</v>
          </cell>
          <cell r="CD242">
            <v>5.3699999999999998E-2</v>
          </cell>
          <cell r="CE242">
            <v>5.3699999999999998E-2</v>
          </cell>
          <cell r="CF242">
            <v>5.3699999999999998E-2</v>
          </cell>
        </row>
        <row r="243">
          <cell r="B243" t="str">
            <v>Cumplimiento</v>
          </cell>
          <cell r="C243">
            <v>0.40771444601746487</v>
          </cell>
          <cell r="D243">
            <v>0.41695037138353896</v>
          </cell>
          <cell r="E243">
            <v>0.40558496805649502</v>
          </cell>
          <cell r="F243">
            <v>0.4249222732727056</v>
          </cell>
          <cell r="G243">
            <v>0.39298313152439834</v>
          </cell>
          <cell r="H243">
            <v>0.41652839987955192</v>
          </cell>
          <cell r="I243">
            <v>0.39717309059272771</v>
          </cell>
          <cell r="J243">
            <v>0.38186647848422572</v>
          </cell>
          <cell r="K243">
            <v>0.41798804030929182</v>
          </cell>
          <cell r="L243">
            <v>0.40561220454667779</v>
          </cell>
          <cell r="M243">
            <v>0.41853673210904668</v>
          </cell>
          <cell r="N243">
            <v>0.40740622690673772</v>
          </cell>
          <cell r="P243" t="str">
            <v>Cumplimiento</v>
          </cell>
          <cell r="Q243">
            <v>0.41254218444178081</v>
          </cell>
          <cell r="R243">
            <v>0.4147961073275423</v>
          </cell>
          <cell r="S243">
            <v>0.41285579580088066</v>
          </cell>
          <cell r="T243">
            <v>0.32986396745956853</v>
          </cell>
          <cell r="U243">
            <v>0.33132629709540762</v>
          </cell>
          <cell r="V243">
            <v>0.37070401881942938</v>
          </cell>
          <cell r="W243">
            <v>0.39615244123463833</v>
          </cell>
          <cell r="X243">
            <v>0.41077289966524416</v>
          </cell>
          <cell r="Y243">
            <v>0.33870834921639048</v>
          </cell>
          <cell r="Z243">
            <v>0.40982667635695685</v>
          </cell>
          <cell r="AA243">
            <v>0.41666738480443438</v>
          </cell>
          <cell r="AB243">
            <v>0.4006701254697479</v>
          </cell>
          <cell r="AD243" t="str">
            <v>Cumplimiento</v>
          </cell>
          <cell r="AE243">
            <v>0.33470678068510346</v>
          </cell>
          <cell r="AF243">
            <v>0.36986053636413996</v>
          </cell>
          <cell r="AG243">
            <v>0.3651269745005693</v>
          </cell>
          <cell r="AH243">
            <v>0.29720775754155304</v>
          </cell>
          <cell r="AI243">
            <v>0.37706702440163159</v>
          </cell>
          <cell r="AJ243">
            <v>0.36767824705669089</v>
          </cell>
          <cell r="AK243">
            <v>0.36272324351225094</v>
          </cell>
          <cell r="AL243">
            <v>0.38153779289359124</v>
          </cell>
          <cell r="AM243">
            <v>0.29970137591496443</v>
          </cell>
          <cell r="AN243">
            <v>0</v>
          </cell>
          <cell r="AO243">
            <v>0.3669526697542968</v>
          </cell>
          <cell r="AP243">
            <v>0.37441902003270106</v>
          </cell>
          <cell r="AR243" t="str">
            <v>Cumplimiento</v>
          </cell>
          <cell r="AS243">
            <v>0.50176629781953386</v>
          </cell>
          <cell r="AT243">
            <v>0.43285386348862004</v>
          </cell>
          <cell r="AU243">
            <v>0.42518237527941827</v>
          </cell>
          <cell r="AV243">
            <v>0.42610802825517047</v>
          </cell>
          <cell r="AW243">
            <v>0.41847953822430628</v>
          </cell>
          <cell r="AX243">
            <v>0.41608841057404095</v>
          </cell>
          <cell r="AY243">
            <v>0.28597344093646865</v>
          </cell>
          <cell r="AZ243">
            <v>0.42893296095651745</v>
          </cell>
          <cell r="BA243">
            <v>0.41622018387481746</v>
          </cell>
          <cell r="BB243">
            <v>0.40908261223509546</v>
          </cell>
          <cell r="BC243">
            <v>0.60556041745633271</v>
          </cell>
          <cell r="BD243">
            <v>0.38874489959014891</v>
          </cell>
          <cell r="BF243" t="str">
            <v>Cumplimiento</v>
          </cell>
          <cell r="BG243">
            <v>0.42860984250657391</v>
          </cell>
          <cell r="BH243">
            <v>0.42346620152600717</v>
          </cell>
          <cell r="BI243">
            <v>0.4304177605339447</v>
          </cell>
          <cell r="BJ243">
            <v>0.42156897717656955</v>
          </cell>
          <cell r="BK243">
            <v>0.39774148190839326</v>
          </cell>
          <cell r="BL243">
            <v>0.42047271169620004</v>
          </cell>
          <cell r="BM243">
            <v>0.45145743223505613</v>
          </cell>
          <cell r="BN243">
            <v>0.42406137143442063</v>
          </cell>
          <cell r="BO243">
            <v>0.3892663641715588</v>
          </cell>
          <cell r="BP243">
            <v>0.43493498472091685</v>
          </cell>
          <cell r="BQ243">
            <v>0.3907755618592812</v>
          </cell>
          <cell r="BR243">
            <v>0.39736543084647102</v>
          </cell>
          <cell r="BT243" t="str">
            <v>Cumplimiento</v>
          </cell>
          <cell r="BU243">
            <v>0.4385673354467679</v>
          </cell>
          <cell r="BV243">
            <v>0.31449065442886753</v>
          </cell>
          <cell r="BW243">
            <v>0.37534817376698987</v>
          </cell>
          <cell r="BX243">
            <v>0.35647870438575746</v>
          </cell>
          <cell r="BY243">
            <v>0.45974994231418742</v>
          </cell>
          <cell r="BZ243">
            <v>0.36800268138249453</v>
          </cell>
          <cell r="CA243">
            <v>0.22207735832642325</v>
          </cell>
          <cell r="CB243">
            <v>0.33295663016020827</v>
          </cell>
          <cell r="CC243">
            <v>0.28046133009069407</v>
          </cell>
          <cell r="CD243">
            <v>0.1073601084736979</v>
          </cell>
          <cell r="CE243">
            <v>0.27758832351676871</v>
          </cell>
          <cell r="CF243">
            <v>0.36353110972490649</v>
          </cell>
        </row>
        <row r="244">
          <cell r="B244" t="str">
            <v>RC Pasajeros</v>
          </cell>
          <cell r="C244">
            <v>-1.5342076750637175E-2</v>
          </cell>
          <cell r="D244">
            <v>-1.7195211518626834E-2</v>
          </cell>
          <cell r="E244">
            <v>0.10155376023466552</v>
          </cell>
          <cell r="F244">
            <v>0</v>
          </cell>
          <cell r="G244">
            <v>7.0097475327001182E-2</v>
          </cell>
          <cell r="H244">
            <v>0</v>
          </cell>
          <cell r="I244">
            <v>0</v>
          </cell>
          <cell r="J244">
            <v>0.20953137939042524</v>
          </cell>
          <cell r="K244">
            <v>0</v>
          </cell>
          <cell r="L244">
            <v>0.22318379252336448</v>
          </cell>
          <cell r="M244">
            <v>9.9447981625737328E-2</v>
          </cell>
          <cell r="N244">
            <v>7.6129375345599118E-2</v>
          </cell>
          <cell r="P244" t="str">
            <v>RC Pasajeros</v>
          </cell>
          <cell r="Q244">
            <v>0.18227181430527309</v>
          </cell>
          <cell r="R244">
            <v>0</v>
          </cell>
          <cell r="S244">
            <v>2.8585676000000002</v>
          </cell>
          <cell r="T244">
            <v>0.13791304172964275</v>
          </cell>
          <cell r="U244">
            <v>0.13938673250030856</v>
          </cell>
          <cell r="V244">
            <v>0.17798406419822443</v>
          </cell>
          <cell r="W244">
            <v>0.13152855271110148</v>
          </cell>
          <cell r="X244">
            <v>0</v>
          </cell>
          <cell r="Y244">
            <v>4.3900723447502432E-3</v>
          </cell>
          <cell r="Z244">
            <v>0.25393652531847505</v>
          </cell>
          <cell r="AA244">
            <v>0.15343464051919717</v>
          </cell>
          <cell r="AB244">
            <v>0.17821756410088421</v>
          </cell>
          <cell r="AD244" t="str">
            <v>RC Pasajeros</v>
          </cell>
          <cell r="AE244">
            <v>0.59098635930774246</v>
          </cell>
          <cell r="AF244">
            <v>2.7147662559156831E-2</v>
          </cell>
          <cell r="AG244">
            <v>-5.2959624340138483</v>
          </cell>
          <cell r="AH244">
            <v>-1244.4009001709742</v>
          </cell>
          <cell r="AI244">
            <v>0.2737742671942609</v>
          </cell>
          <cell r="AJ244">
            <v>0.31447302006456729</v>
          </cell>
          <cell r="AK244">
            <v>0.14901272623692308</v>
          </cell>
          <cell r="AL244">
            <v>0.26168668587043947</v>
          </cell>
          <cell r="AM244">
            <v>0.30157901647986279</v>
          </cell>
          <cell r="AN244">
            <v>0.17019151057788048</v>
          </cell>
          <cell r="AO244">
            <v>0.20063076312927228</v>
          </cell>
          <cell r="AP244">
            <v>0.3033841507295596</v>
          </cell>
          <cell r="AR244" t="str">
            <v>RC Pasajeros</v>
          </cell>
          <cell r="AS244">
            <v>1.7944767960366109E-6</v>
          </cell>
          <cell r="AT244">
            <v>0</v>
          </cell>
          <cell r="AU244">
            <v>0</v>
          </cell>
          <cell r="AV244">
            <v>0</v>
          </cell>
          <cell r="AW244">
            <v>0</v>
          </cell>
          <cell r="AX244">
            <v>0</v>
          </cell>
          <cell r="AY244">
            <v>2.6449368253367425E-6</v>
          </cell>
          <cell r="AZ244">
            <v>1.1436073480873285E-3</v>
          </cell>
          <cell r="BA244">
            <v>5.1817750381792101E-2</v>
          </cell>
          <cell r="BB244">
            <v>0</v>
          </cell>
          <cell r="BC244">
            <v>6.27427706393297E-3</v>
          </cell>
          <cell r="BD244">
            <v>0</v>
          </cell>
          <cell r="BF244" t="str">
            <v>RC Pasajeros</v>
          </cell>
          <cell r="BG244">
            <v>-8.2511635686040967E-3</v>
          </cell>
          <cell r="BH244">
            <v>0.17433895745634362</v>
          </cell>
          <cell r="BI244">
            <v>3.5695900543493954E-2</v>
          </cell>
          <cell r="BJ244">
            <v>-2.5965504176646493E-2</v>
          </cell>
          <cell r="BK244">
            <v>0.13317414912542377</v>
          </cell>
          <cell r="BL244">
            <v>0.12067293645379024</v>
          </cell>
          <cell r="BM244">
            <v>4.0420262427820965E-2</v>
          </cell>
          <cell r="BN244">
            <v>8.3183129087418581E-2</v>
          </cell>
          <cell r="BO244">
            <v>7680.8</v>
          </cell>
          <cell r="BP244">
            <v>0.13635175024034915</v>
          </cell>
          <cell r="BQ244">
            <v>8.8091823964179361E-2</v>
          </cell>
          <cell r="BR244">
            <v>0.12386208998317441</v>
          </cell>
          <cell r="BT244" t="str">
            <v>RC Pasajeros</v>
          </cell>
          <cell r="BU244">
            <v>-3.9055110052175462E-2</v>
          </cell>
          <cell r="BV244">
            <v>0.15069794148930513</v>
          </cell>
          <cell r="BW244">
            <v>4.7755114925679146E-2</v>
          </cell>
          <cell r="BX244">
            <v>0.16176037609200578</v>
          </cell>
          <cell r="BY244">
            <v>4.9186532410700083E-2</v>
          </cell>
          <cell r="BZ244">
            <v>0.21965128314718269</v>
          </cell>
          <cell r="CA244">
            <v>0.2728241062991083</v>
          </cell>
          <cell r="CB244">
            <v>0</v>
          </cell>
          <cell r="CC244">
            <v>0.1573672141545652</v>
          </cell>
          <cell r="CD244">
            <v>0.17202402178373474</v>
          </cell>
          <cell r="CE244">
            <v>2.9233496704753E-2</v>
          </cell>
          <cell r="CF244">
            <v>8.3699395075231664E-2</v>
          </cell>
        </row>
        <row r="245">
          <cell r="B245" t="str">
            <v>RC General</v>
          </cell>
          <cell r="C245">
            <v>0</v>
          </cell>
          <cell r="D245">
            <v>0</v>
          </cell>
          <cell r="E245">
            <v>0</v>
          </cell>
          <cell r="F245">
            <v>0</v>
          </cell>
          <cell r="G245">
            <v>0</v>
          </cell>
          <cell r="H245">
            <v>0</v>
          </cell>
          <cell r="I245">
            <v>0</v>
          </cell>
          <cell r="J245">
            <v>0</v>
          </cell>
          <cell r="K245">
            <v>0</v>
          </cell>
          <cell r="L245">
            <v>0</v>
          </cell>
          <cell r="M245">
            <v>0</v>
          </cell>
          <cell r="N245">
            <v>0</v>
          </cell>
          <cell r="P245" t="str">
            <v>RC General</v>
          </cell>
          <cell r="Q245">
            <v>0</v>
          </cell>
          <cell r="R245">
            <v>0</v>
          </cell>
          <cell r="S245">
            <v>0</v>
          </cell>
          <cell r="T245">
            <v>0</v>
          </cell>
          <cell r="U245">
            <v>0</v>
          </cell>
          <cell r="V245">
            <v>0</v>
          </cell>
          <cell r="W245">
            <v>0</v>
          </cell>
          <cell r="X245">
            <v>0</v>
          </cell>
          <cell r="Y245">
            <v>0</v>
          </cell>
          <cell r="Z245">
            <v>0</v>
          </cell>
          <cell r="AA245">
            <v>0</v>
          </cell>
          <cell r="AB245">
            <v>0</v>
          </cell>
          <cell r="AD245" t="str">
            <v>RC General</v>
          </cell>
          <cell r="AE245">
            <v>0</v>
          </cell>
          <cell r="AF245">
            <v>0</v>
          </cell>
          <cell r="AG245">
            <v>0</v>
          </cell>
          <cell r="AH245">
            <v>0</v>
          </cell>
          <cell r="AI245">
            <v>0</v>
          </cell>
          <cell r="AJ245">
            <v>0</v>
          </cell>
          <cell r="AK245">
            <v>0</v>
          </cell>
          <cell r="AL245">
            <v>0</v>
          </cell>
          <cell r="AM245">
            <v>0</v>
          </cell>
          <cell r="AN245">
            <v>0</v>
          </cell>
          <cell r="AO245">
            <v>0</v>
          </cell>
          <cell r="AP245">
            <v>0</v>
          </cell>
          <cell r="AR245" t="str">
            <v>RC General</v>
          </cell>
          <cell r="AS245">
            <v>0</v>
          </cell>
          <cell r="AT245">
            <v>0</v>
          </cell>
          <cell r="AU245">
            <v>0</v>
          </cell>
          <cell r="AV245">
            <v>0</v>
          </cell>
          <cell r="AW245">
            <v>0</v>
          </cell>
          <cell r="AX245">
            <v>0</v>
          </cell>
          <cell r="AY245">
            <v>0</v>
          </cell>
          <cell r="AZ245">
            <v>0</v>
          </cell>
          <cell r="BA245">
            <v>0</v>
          </cell>
          <cell r="BB245">
            <v>0</v>
          </cell>
          <cell r="BC245">
            <v>0</v>
          </cell>
          <cell r="BD245">
            <v>0</v>
          </cell>
          <cell r="BF245" t="str">
            <v>RC General</v>
          </cell>
          <cell r="BG245">
            <v>0</v>
          </cell>
          <cell r="BH245">
            <v>0</v>
          </cell>
          <cell r="BI245">
            <v>0</v>
          </cell>
          <cell r="BJ245">
            <v>0</v>
          </cell>
          <cell r="BK245">
            <v>0</v>
          </cell>
          <cell r="BL245">
            <v>0</v>
          </cell>
          <cell r="BM245">
            <v>0</v>
          </cell>
          <cell r="BN245">
            <v>0</v>
          </cell>
          <cell r="BO245">
            <v>0</v>
          </cell>
          <cell r="BP245">
            <v>0</v>
          </cell>
          <cell r="BQ245">
            <v>0</v>
          </cell>
          <cell r="BR245">
            <v>0</v>
          </cell>
          <cell r="BT245" t="str">
            <v>RC General</v>
          </cell>
          <cell r="BU245">
            <v>0</v>
          </cell>
          <cell r="BV245">
            <v>0</v>
          </cell>
          <cell r="BW245">
            <v>0</v>
          </cell>
          <cell r="BX245">
            <v>0</v>
          </cell>
          <cell r="BY245">
            <v>0</v>
          </cell>
          <cell r="BZ245">
            <v>0</v>
          </cell>
          <cell r="CA245">
            <v>0</v>
          </cell>
          <cell r="CB245">
            <v>0</v>
          </cell>
          <cell r="CC245">
            <v>0</v>
          </cell>
          <cell r="CD245">
            <v>0</v>
          </cell>
          <cell r="CE245">
            <v>0</v>
          </cell>
          <cell r="CF245">
            <v>0</v>
          </cell>
        </row>
        <row r="246">
          <cell r="B246" t="str">
            <v>Transporte</v>
          </cell>
          <cell r="C246">
            <v>0.23377136187252034</v>
          </cell>
          <cell r="D246">
            <v>0.22569142148986293</v>
          </cell>
          <cell r="E246">
            <v>0.21060467769945357</v>
          </cell>
          <cell r="F246">
            <v>0.22265494730389301</v>
          </cell>
          <cell r="G246">
            <v>0.20200471158047939</v>
          </cell>
          <cell r="H246">
            <v>0</v>
          </cell>
          <cell r="I246">
            <v>0.1802716931900343</v>
          </cell>
          <cell r="J246">
            <v>0.22680135832069714</v>
          </cell>
          <cell r="K246">
            <v>0.22555248972137962</v>
          </cell>
          <cell r="L246">
            <v>0</v>
          </cell>
          <cell r="M246">
            <v>0</v>
          </cell>
          <cell r="N246">
            <v>0</v>
          </cell>
          <cell r="P246" t="str">
            <v>Transporte</v>
          </cell>
          <cell r="Q246">
            <v>0</v>
          </cell>
          <cell r="R246">
            <v>0</v>
          </cell>
          <cell r="S246">
            <v>0</v>
          </cell>
          <cell r="T246">
            <v>0.17505984592392132</v>
          </cell>
          <cell r="U246">
            <v>0</v>
          </cell>
          <cell r="V246">
            <v>0.17511393328825373</v>
          </cell>
          <cell r="W246">
            <v>0</v>
          </cell>
          <cell r="X246">
            <v>0</v>
          </cell>
          <cell r="Y246">
            <v>0</v>
          </cell>
          <cell r="Z246">
            <v>0</v>
          </cell>
          <cell r="AA246">
            <v>0.17618259655592608</v>
          </cell>
          <cell r="AB246">
            <v>0</v>
          </cell>
          <cell r="AD246" t="str">
            <v>Transporte</v>
          </cell>
          <cell r="AE246">
            <v>0.22802137580794091</v>
          </cell>
          <cell r="AF246">
            <v>0.19505656459181864</v>
          </cell>
          <cell r="AG246">
            <v>0.22315454954432337</v>
          </cell>
          <cell r="AH246">
            <v>0</v>
          </cell>
          <cell r="AI246">
            <v>0</v>
          </cell>
          <cell r="AJ246">
            <v>0.1777855674916059</v>
          </cell>
          <cell r="AK246">
            <v>0</v>
          </cell>
          <cell r="AL246">
            <v>0</v>
          </cell>
          <cell r="AM246">
            <v>0</v>
          </cell>
          <cell r="AN246">
            <v>0.20015890346880089</v>
          </cell>
          <cell r="AO246">
            <v>0</v>
          </cell>
          <cell r="AP246">
            <v>0</v>
          </cell>
          <cell r="AR246" t="str">
            <v>Transporte</v>
          </cell>
          <cell r="AS246">
            <v>0</v>
          </cell>
          <cell r="AT246">
            <v>0</v>
          </cell>
          <cell r="AU246">
            <v>0</v>
          </cell>
          <cell r="AV246">
            <v>0</v>
          </cell>
          <cell r="AW246">
            <v>0</v>
          </cell>
          <cell r="AX246">
            <v>0</v>
          </cell>
          <cell r="AY246">
            <v>0</v>
          </cell>
          <cell r="AZ246">
            <v>0</v>
          </cell>
          <cell r="BA246">
            <v>0</v>
          </cell>
          <cell r="BB246">
            <v>0</v>
          </cell>
          <cell r="BC246">
            <v>0</v>
          </cell>
          <cell r="BD246">
            <v>0</v>
          </cell>
          <cell r="BF246" t="str">
            <v>Transporte</v>
          </cell>
          <cell r="BG246">
            <v>0</v>
          </cell>
          <cell r="BH246">
            <v>0</v>
          </cell>
          <cell r="BI246">
            <v>0</v>
          </cell>
          <cell r="BJ246">
            <v>0</v>
          </cell>
          <cell r="BK246">
            <v>0</v>
          </cell>
          <cell r="BL246">
            <v>0</v>
          </cell>
          <cell r="BM246">
            <v>0</v>
          </cell>
          <cell r="BN246">
            <v>0</v>
          </cell>
          <cell r="BO246">
            <v>0</v>
          </cell>
          <cell r="BP246">
            <v>0</v>
          </cell>
          <cell r="BQ246">
            <v>0</v>
          </cell>
          <cell r="BR246">
            <v>0</v>
          </cell>
          <cell r="BT246" t="str">
            <v>Transporte</v>
          </cell>
          <cell r="BU246">
            <v>6.4486412815838293E-2</v>
          </cell>
          <cell r="BV246">
            <v>6.5881290238385334E-2</v>
          </cell>
          <cell r="BW246">
            <v>0.29275776109185692</v>
          </cell>
          <cell r="BX246">
            <v>3.9092837184535711E-2</v>
          </cell>
          <cell r="BY246">
            <v>3.8757873198873541E-2</v>
          </cell>
          <cell r="BZ246">
            <v>4.5033629007254453E-2</v>
          </cell>
          <cell r="CA246">
            <v>8.5126218106169216E-2</v>
          </cell>
          <cell r="CB246">
            <v>0.14543526913883401</v>
          </cell>
          <cell r="CC246">
            <v>3.8826717495304655E-2</v>
          </cell>
          <cell r="CD246">
            <v>3.6434391827462373E-2</v>
          </cell>
          <cell r="CE246">
            <v>0.27516731105511888</v>
          </cell>
          <cell r="CF246">
            <v>8.4095952973259974E-2</v>
          </cell>
        </row>
        <row r="247">
          <cell r="B247" t="str">
            <v>BBB</v>
          </cell>
          <cell r="C247">
            <v>0</v>
          </cell>
          <cell r="D247">
            <v>0</v>
          </cell>
          <cell r="E247">
            <v>0</v>
          </cell>
          <cell r="F247">
            <v>0</v>
          </cell>
          <cell r="G247">
            <v>0</v>
          </cell>
          <cell r="H247">
            <v>0</v>
          </cell>
          <cell r="I247">
            <v>0</v>
          </cell>
          <cell r="J247">
            <v>0</v>
          </cell>
          <cell r="K247">
            <v>0</v>
          </cell>
          <cell r="L247">
            <v>0</v>
          </cell>
          <cell r="M247">
            <v>0</v>
          </cell>
          <cell r="N247">
            <v>0</v>
          </cell>
          <cell r="P247" t="str">
            <v>BBB</v>
          </cell>
          <cell r="Q247">
            <v>0</v>
          </cell>
          <cell r="R247">
            <v>0</v>
          </cell>
          <cell r="S247">
            <v>0</v>
          </cell>
          <cell r="T247">
            <v>0</v>
          </cell>
          <cell r="U247">
            <v>0</v>
          </cell>
          <cell r="V247">
            <v>0</v>
          </cell>
          <cell r="W247">
            <v>0</v>
          </cell>
          <cell r="X247">
            <v>0</v>
          </cell>
          <cell r="Y247">
            <v>0</v>
          </cell>
          <cell r="Z247">
            <v>0</v>
          </cell>
          <cell r="AA247">
            <v>0</v>
          </cell>
          <cell r="AB247">
            <v>0</v>
          </cell>
          <cell r="AD247" t="str">
            <v>BBB</v>
          </cell>
          <cell r="AE247">
            <v>0</v>
          </cell>
          <cell r="AF247">
            <v>0</v>
          </cell>
          <cell r="AG247">
            <v>0</v>
          </cell>
          <cell r="AH247">
            <v>0</v>
          </cell>
          <cell r="AI247">
            <v>0</v>
          </cell>
          <cell r="AJ247">
            <v>0</v>
          </cell>
          <cell r="AK247">
            <v>0</v>
          </cell>
          <cell r="AL247">
            <v>0</v>
          </cell>
          <cell r="AM247">
            <v>0</v>
          </cell>
          <cell r="AN247">
            <v>0</v>
          </cell>
          <cell r="AO247">
            <v>0</v>
          </cell>
          <cell r="AP247">
            <v>0</v>
          </cell>
          <cell r="AR247" t="str">
            <v>BBB</v>
          </cell>
          <cell r="AS247">
            <v>0</v>
          </cell>
          <cell r="AT247">
            <v>0</v>
          </cell>
          <cell r="AU247">
            <v>0</v>
          </cell>
          <cell r="AV247">
            <v>0</v>
          </cell>
          <cell r="AW247">
            <v>0</v>
          </cell>
          <cell r="AX247">
            <v>0</v>
          </cell>
          <cell r="AY247">
            <v>0</v>
          </cell>
          <cell r="AZ247">
            <v>0</v>
          </cell>
          <cell r="BA247">
            <v>0</v>
          </cell>
          <cell r="BB247">
            <v>0</v>
          </cell>
          <cell r="BC247">
            <v>0</v>
          </cell>
          <cell r="BD247">
            <v>0</v>
          </cell>
          <cell r="BF247" t="str">
            <v>BBB</v>
          </cell>
          <cell r="BG247">
            <v>0</v>
          </cell>
          <cell r="BH247">
            <v>0</v>
          </cell>
          <cell r="BI247">
            <v>0</v>
          </cell>
          <cell r="BJ247">
            <v>0</v>
          </cell>
          <cell r="BK247">
            <v>0</v>
          </cell>
          <cell r="BL247">
            <v>0</v>
          </cell>
          <cell r="BM247">
            <v>0</v>
          </cell>
          <cell r="BN247">
            <v>0</v>
          </cell>
          <cell r="BO247">
            <v>0</v>
          </cell>
          <cell r="BP247">
            <v>0</v>
          </cell>
          <cell r="BQ247">
            <v>0</v>
          </cell>
          <cell r="BR247">
            <v>0</v>
          </cell>
          <cell r="BT247" t="str">
            <v>BBB</v>
          </cell>
          <cell r="BU247">
            <v>0</v>
          </cell>
          <cell r="BV247">
            <v>0</v>
          </cell>
          <cell r="BW247">
            <v>0</v>
          </cell>
          <cell r="BX247">
            <v>0</v>
          </cell>
          <cell r="BY247">
            <v>0</v>
          </cell>
          <cell r="BZ247">
            <v>0</v>
          </cell>
          <cell r="CA247">
            <v>0</v>
          </cell>
          <cell r="CB247">
            <v>0</v>
          </cell>
          <cell r="CC247">
            <v>0</v>
          </cell>
          <cell r="CD247">
            <v>0</v>
          </cell>
          <cell r="CE247">
            <v>0</v>
          </cell>
          <cell r="CF247">
            <v>0</v>
          </cell>
        </row>
        <row r="248">
          <cell r="B248" t="str">
            <v>Manejo</v>
          </cell>
          <cell r="C248">
            <v>0</v>
          </cell>
          <cell r="D248">
            <v>0</v>
          </cell>
          <cell r="E248">
            <v>0</v>
          </cell>
          <cell r="F248">
            <v>0</v>
          </cell>
          <cell r="G248">
            <v>0</v>
          </cell>
          <cell r="H248">
            <v>0</v>
          </cell>
          <cell r="I248">
            <v>0</v>
          </cell>
          <cell r="J248">
            <v>0.26512020797735081</v>
          </cell>
          <cell r="K248">
            <v>0</v>
          </cell>
          <cell r="L248">
            <v>0</v>
          </cell>
          <cell r="M248">
            <v>0</v>
          </cell>
          <cell r="N248">
            <v>0</v>
          </cell>
          <cell r="P248" t="str">
            <v>Manejo</v>
          </cell>
          <cell r="Q248">
            <v>0</v>
          </cell>
          <cell r="R248">
            <v>0</v>
          </cell>
          <cell r="S248">
            <v>0</v>
          </cell>
          <cell r="T248">
            <v>0</v>
          </cell>
          <cell r="U248">
            <v>0</v>
          </cell>
          <cell r="V248">
            <v>0</v>
          </cell>
          <cell r="W248">
            <v>0</v>
          </cell>
          <cell r="X248">
            <v>0</v>
          </cell>
          <cell r="Y248">
            <v>0</v>
          </cell>
          <cell r="Z248">
            <v>0</v>
          </cell>
          <cell r="AA248">
            <v>0</v>
          </cell>
          <cell r="AB248">
            <v>0</v>
          </cell>
          <cell r="AD248" t="str">
            <v>Manejo</v>
          </cell>
          <cell r="AE248">
            <v>0</v>
          </cell>
          <cell r="AF248">
            <v>0</v>
          </cell>
          <cell r="AG248">
            <v>0</v>
          </cell>
          <cell r="AH248">
            <v>0</v>
          </cell>
          <cell r="AI248">
            <v>0</v>
          </cell>
          <cell r="AJ248">
            <v>0</v>
          </cell>
          <cell r="AK248">
            <v>0</v>
          </cell>
          <cell r="AL248">
            <v>0</v>
          </cell>
          <cell r="AM248">
            <v>0</v>
          </cell>
          <cell r="AN248">
            <v>0</v>
          </cell>
          <cell r="AO248">
            <v>0</v>
          </cell>
          <cell r="AP248">
            <v>0</v>
          </cell>
          <cell r="AR248" t="str">
            <v>Manejo</v>
          </cell>
          <cell r="AS248">
            <v>0</v>
          </cell>
          <cell r="AT248">
            <v>0</v>
          </cell>
          <cell r="AU248">
            <v>0</v>
          </cell>
          <cell r="AV248">
            <v>0</v>
          </cell>
          <cell r="AW248">
            <v>0</v>
          </cell>
          <cell r="AX248">
            <v>0</v>
          </cell>
          <cell r="AY248">
            <v>0</v>
          </cell>
          <cell r="AZ248">
            <v>0</v>
          </cell>
          <cell r="BA248">
            <v>0</v>
          </cell>
          <cell r="BB248">
            <v>0</v>
          </cell>
          <cell r="BC248">
            <v>0</v>
          </cell>
          <cell r="BD248">
            <v>0</v>
          </cell>
          <cell r="BF248" t="str">
            <v>Manejo</v>
          </cell>
          <cell r="BG248">
            <v>0</v>
          </cell>
          <cell r="BH248">
            <v>0</v>
          </cell>
          <cell r="BI248">
            <v>0</v>
          </cell>
          <cell r="BJ248">
            <v>0</v>
          </cell>
          <cell r="BK248">
            <v>0</v>
          </cell>
          <cell r="BL248">
            <v>0</v>
          </cell>
          <cell r="BM248">
            <v>0</v>
          </cell>
          <cell r="BN248">
            <v>0</v>
          </cell>
          <cell r="BO248">
            <v>0</v>
          </cell>
          <cell r="BP248">
            <v>0</v>
          </cell>
          <cell r="BQ248">
            <v>0</v>
          </cell>
          <cell r="BR248">
            <v>0</v>
          </cell>
          <cell r="BT248" t="str">
            <v>Manejo</v>
          </cell>
          <cell r="BU248">
            <v>0</v>
          </cell>
          <cell r="BV248">
            <v>0</v>
          </cell>
          <cell r="BW248">
            <v>0</v>
          </cell>
          <cell r="BX248">
            <v>0</v>
          </cell>
          <cell r="BY248">
            <v>0</v>
          </cell>
          <cell r="BZ248">
            <v>0</v>
          </cell>
          <cell r="CA248">
            <v>0</v>
          </cell>
          <cell r="CB248">
            <v>0</v>
          </cell>
          <cell r="CC248">
            <v>0</v>
          </cell>
          <cell r="CD248">
            <v>0</v>
          </cell>
          <cell r="CE248">
            <v>0</v>
          </cell>
          <cell r="CF248">
            <v>0</v>
          </cell>
        </row>
        <row r="249">
          <cell r="B249" t="str">
            <v>Casco</v>
          </cell>
          <cell r="C249">
            <v>0</v>
          </cell>
          <cell r="D249">
            <v>0</v>
          </cell>
          <cell r="E249">
            <v>0</v>
          </cell>
          <cell r="F249">
            <v>0</v>
          </cell>
          <cell r="G249">
            <v>0</v>
          </cell>
          <cell r="H249">
            <v>0</v>
          </cell>
          <cell r="I249">
            <v>0</v>
          </cell>
          <cell r="J249">
            <v>0</v>
          </cell>
          <cell r="K249">
            <v>0</v>
          </cell>
          <cell r="L249">
            <v>0</v>
          </cell>
          <cell r="M249">
            <v>0</v>
          </cell>
          <cell r="N249">
            <v>0</v>
          </cell>
          <cell r="P249" t="str">
            <v>Casco</v>
          </cell>
          <cell r="Q249">
            <v>0</v>
          </cell>
          <cell r="R249">
            <v>0</v>
          </cell>
          <cell r="S249">
            <v>0</v>
          </cell>
          <cell r="T249">
            <v>0</v>
          </cell>
          <cell r="U249">
            <v>0</v>
          </cell>
          <cell r="V249">
            <v>0</v>
          </cell>
          <cell r="W249">
            <v>0</v>
          </cell>
          <cell r="X249">
            <v>0</v>
          </cell>
          <cell r="Y249">
            <v>0</v>
          </cell>
          <cell r="Z249">
            <v>0</v>
          </cell>
          <cell r="AA249">
            <v>0</v>
          </cell>
          <cell r="AB249">
            <v>0</v>
          </cell>
          <cell r="AD249" t="str">
            <v>Casco</v>
          </cell>
          <cell r="AE249">
            <v>0</v>
          </cell>
          <cell r="AF249">
            <v>-0.16302499099984899</v>
          </cell>
          <cell r="AG249">
            <v>0</v>
          </cell>
          <cell r="AH249">
            <v>1.4557814541250923E-3</v>
          </cell>
          <cell r="AI249">
            <v>0</v>
          </cell>
          <cell r="AJ249">
            <v>0</v>
          </cell>
          <cell r="AK249">
            <v>0</v>
          </cell>
          <cell r="AL249">
            <v>0</v>
          </cell>
          <cell r="AM249">
            <v>0</v>
          </cell>
          <cell r="AN249">
            <v>0</v>
          </cell>
          <cell r="AO249">
            <v>0</v>
          </cell>
          <cell r="AP249">
            <v>1.3525467022812855E-2</v>
          </cell>
          <cell r="AR249" t="str">
            <v>Casco</v>
          </cell>
          <cell r="AS249">
            <v>0</v>
          </cell>
          <cell r="AT249">
            <v>0</v>
          </cell>
          <cell r="AU249">
            <v>0</v>
          </cell>
          <cell r="AV249">
            <v>0</v>
          </cell>
          <cell r="AW249">
            <v>0</v>
          </cell>
          <cell r="AX249">
            <v>0</v>
          </cell>
          <cell r="AY249">
            <v>0</v>
          </cell>
          <cell r="AZ249">
            <v>0</v>
          </cell>
          <cell r="BA249">
            <v>0</v>
          </cell>
          <cell r="BB249">
            <v>0</v>
          </cell>
          <cell r="BC249">
            <v>0</v>
          </cell>
          <cell r="BD249">
            <v>0</v>
          </cell>
          <cell r="BF249" t="str">
            <v>Casco</v>
          </cell>
          <cell r="BG249">
            <v>0</v>
          </cell>
          <cell r="BH249">
            <v>0</v>
          </cell>
          <cell r="BI249">
            <v>0</v>
          </cell>
          <cell r="BJ249">
            <v>0</v>
          </cell>
          <cell r="BK249">
            <v>0</v>
          </cell>
          <cell r="BL249">
            <v>0</v>
          </cell>
          <cell r="BM249">
            <v>0</v>
          </cell>
          <cell r="BN249">
            <v>0</v>
          </cell>
          <cell r="BO249">
            <v>0</v>
          </cell>
          <cell r="BP249">
            <v>0</v>
          </cell>
          <cell r="BQ249">
            <v>0</v>
          </cell>
          <cell r="BR249">
            <v>0</v>
          </cell>
          <cell r="BT249" t="str">
            <v>Casco</v>
          </cell>
          <cell r="BU249">
            <v>0</v>
          </cell>
          <cell r="BV249">
            <v>0</v>
          </cell>
          <cell r="BW249">
            <v>0</v>
          </cell>
          <cell r="BX249">
            <v>0</v>
          </cell>
          <cell r="BY249">
            <v>0</v>
          </cell>
          <cell r="BZ249">
            <v>0</v>
          </cell>
          <cell r="CA249">
            <v>0</v>
          </cell>
          <cell r="CB249">
            <v>0</v>
          </cell>
          <cell r="CC249">
            <v>0</v>
          </cell>
          <cell r="CD249">
            <v>0</v>
          </cell>
          <cell r="CE249">
            <v>0</v>
          </cell>
          <cell r="CF249">
            <v>0</v>
          </cell>
        </row>
        <row r="250">
          <cell r="B250" t="str">
            <v>Vida</v>
          </cell>
          <cell r="C250">
            <v>0.31345987095154931</v>
          </cell>
          <cell r="D250">
            <v>0.29247811390774475</v>
          </cell>
          <cell r="E250">
            <v>0.32034398803685993</v>
          </cell>
          <cell r="F250">
            <v>0.31492735114861659</v>
          </cell>
          <cell r="G250">
            <v>0.28934131949316455</v>
          </cell>
          <cell r="H250">
            <v>1.3711956194134758</v>
          </cell>
          <cell r="I250">
            <v>0.26067617404100407</v>
          </cell>
          <cell r="J250">
            <v>0.25375156189428283</v>
          </cell>
          <cell r="K250">
            <v>0</v>
          </cell>
          <cell r="L250">
            <v>0</v>
          </cell>
          <cell r="M250">
            <v>0</v>
          </cell>
          <cell r="N250">
            <v>0</v>
          </cell>
          <cell r="P250" t="str">
            <v>Vida</v>
          </cell>
          <cell r="Q250">
            <v>5.0404893053968725E-2</v>
          </cell>
          <cell r="R250">
            <v>0</v>
          </cell>
          <cell r="S250">
            <v>7.08771516686523E-2</v>
          </cell>
          <cell r="T250">
            <v>5.2927100970487598E-2</v>
          </cell>
          <cell r="U250">
            <v>5.4402694097240675E-2</v>
          </cell>
          <cell r="V250">
            <v>7.7087337640038389E-2</v>
          </cell>
          <cell r="W250">
            <v>5.0760970188299864E-2</v>
          </cell>
          <cell r="X250">
            <v>6.4899040269558575E-2</v>
          </cell>
          <cell r="Y250">
            <v>7.6298467565154501E-2</v>
          </cell>
          <cell r="Z250">
            <v>9.2362542360625507E-2</v>
          </cell>
          <cell r="AA250">
            <v>8.9080235440416849E-2</v>
          </cell>
          <cell r="AB250">
            <v>5.7261552593923584E-2</v>
          </cell>
          <cell r="AD250" t="str">
            <v>Vida</v>
          </cell>
          <cell r="AE250">
            <v>0</v>
          </cell>
          <cell r="AF250">
            <v>0</v>
          </cell>
          <cell r="AG250">
            <v>0</v>
          </cell>
          <cell r="AH250">
            <v>0</v>
          </cell>
          <cell r="AI250">
            <v>0</v>
          </cell>
          <cell r="AJ250">
            <v>0</v>
          </cell>
          <cell r="AK250">
            <v>0</v>
          </cell>
          <cell r="AL250">
            <v>0</v>
          </cell>
          <cell r="AM250">
            <v>0</v>
          </cell>
          <cell r="AN250">
            <v>0</v>
          </cell>
          <cell r="AO250">
            <v>0</v>
          </cell>
          <cell r="AP250">
            <v>0</v>
          </cell>
          <cell r="AR250" t="str">
            <v>Vida</v>
          </cell>
          <cell r="AS250">
            <v>0</v>
          </cell>
          <cell r="AT250">
            <v>0</v>
          </cell>
          <cell r="AU250">
            <v>0</v>
          </cell>
          <cell r="AV250">
            <v>0</v>
          </cell>
          <cell r="AW250">
            <v>0</v>
          </cell>
          <cell r="AX250">
            <v>0</v>
          </cell>
          <cell r="AY250">
            <v>0</v>
          </cell>
          <cell r="AZ250">
            <v>0</v>
          </cell>
          <cell r="BA250">
            <v>0</v>
          </cell>
          <cell r="BB250">
            <v>0</v>
          </cell>
          <cell r="BC250">
            <v>0</v>
          </cell>
          <cell r="BD250">
            <v>0</v>
          </cell>
          <cell r="BF250" t="str">
            <v>Vida</v>
          </cell>
          <cell r="BG250">
            <v>0</v>
          </cell>
          <cell r="BH250">
            <v>0</v>
          </cell>
          <cell r="BI250">
            <v>0</v>
          </cell>
          <cell r="BJ250">
            <v>0</v>
          </cell>
          <cell r="BK250">
            <v>0</v>
          </cell>
          <cell r="BL250">
            <v>0</v>
          </cell>
          <cell r="BM250">
            <v>0</v>
          </cell>
          <cell r="BN250">
            <v>0</v>
          </cell>
          <cell r="BO250">
            <v>0</v>
          </cell>
          <cell r="BP250">
            <v>0</v>
          </cell>
          <cell r="BQ250">
            <v>0</v>
          </cell>
          <cell r="BR250">
            <v>0</v>
          </cell>
          <cell r="BT250" t="str">
            <v>Vida</v>
          </cell>
          <cell r="BU250">
            <v>0</v>
          </cell>
          <cell r="BV250">
            <v>0</v>
          </cell>
          <cell r="BW250">
            <v>0</v>
          </cell>
          <cell r="BX250">
            <v>0</v>
          </cell>
          <cell r="BY250">
            <v>0</v>
          </cell>
          <cell r="BZ250">
            <v>0</v>
          </cell>
          <cell r="CA250">
            <v>0</v>
          </cell>
          <cell r="CB250">
            <v>0</v>
          </cell>
          <cell r="CC250">
            <v>0</v>
          </cell>
          <cell r="CD250">
            <v>0</v>
          </cell>
          <cell r="CE250">
            <v>0</v>
          </cell>
          <cell r="CF250">
            <v>0</v>
          </cell>
        </row>
        <row r="251">
          <cell r="B251" t="str">
            <v>Exequiales</v>
          </cell>
          <cell r="C251">
            <v>0</v>
          </cell>
          <cell r="D251">
            <v>0</v>
          </cell>
          <cell r="E251">
            <v>0</v>
          </cell>
          <cell r="F251">
            <v>0</v>
          </cell>
          <cell r="G251">
            <v>0</v>
          </cell>
          <cell r="H251">
            <v>0</v>
          </cell>
          <cell r="I251">
            <v>0</v>
          </cell>
          <cell r="J251">
            <v>0</v>
          </cell>
          <cell r="K251">
            <v>0</v>
          </cell>
          <cell r="L251">
            <v>0</v>
          </cell>
          <cell r="M251">
            <v>0</v>
          </cell>
          <cell r="N251">
            <v>0</v>
          </cell>
          <cell r="P251" t="str">
            <v>Exequiales</v>
          </cell>
          <cell r="Q251">
            <v>0</v>
          </cell>
          <cell r="R251">
            <v>0</v>
          </cell>
          <cell r="S251">
            <v>0</v>
          </cell>
          <cell r="T251">
            <v>0</v>
          </cell>
          <cell r="U251">
            <v>0</v>
          </cell>
          <cell r="V251">
            <v>0</v>
          </cell>
          <cell r="W251">
            <v>0</v>
          </cell>
          <cell r="X251">
            <v>0</v>
          </cell>
          <cell r="Y251">
            <v>0</v>
          </cell>
          <cell r="Z251">
            <v>0</v>
          </cell>
          <cell r="AA251">
            <v>0</v>
          </cell>
          <cell r="AB251">
            <v>0</v>
          </cell>
          <cell r="AD251" t="str">
            <v>Exequiales</v>
          </cell>
          <cell r="AE251">
            <v>0</v>
          </cell>
          <cell r="AF251">
            <v>0</v>
          </cell>
          <cell r="AG251">
            <v>0</v>
          </cell>
          <cell r="AH251">
            <v>0</v>
          </cell>
          <cell r="AI251">
            <v>0</v>
          </cell>
          <cell r="AJ251">
            <v>0</v>
          </cell>
          <cell r="AK251">
            <v>0</v>
          </cell>
          <cell r="AL251">
            <v>0</v>
          </cell>
          <cell r="AM251">
            <v>0</v>
          </cell>
          <cell r="AN251">
            <v>0</v>
          </cell>
          <cell r="AO251">
            <v>0</v>
          </cell>
          <cell r="AP251">
            <v>0</v>
          </cell>
          <cell r="AR251" t="str">
            <v>Exequiales</v>
          </cell>
          <cell r="AS251">
            <v>0</v>
          </cell>
          <cell r="AT251">
            <v>0</v>
          </cell>
          <cell r="AU251">
            <v>0</v>
          </cell>
          <cell r="AV251">
            <v>0</v>
          </cell>
          <cell r="AW251">
            <v>0</v>
          </cell>
          <cell r="AX251">
            <v>0</v>
          </cell>
          <cell r="AY251">
            <v>0</v>
          </cell>
          <cell r="AZ251">
            <v>0</v>
          </cell>
          <cell r="BA251">
            <v>0</v>
          </cell>
          <cell r="BB251">
            <v>0</v>
          </cell>
          <cell r="BC251">
            <v>0</v>
          </cell>
          <cell r="BD251">
            <v>0</v>
          </cell>
          <cell r="BF251" t="str">
            <v>Exequiales</v>
          </cell>
          <cell r="BG251">
            <v>0</v>
          </cell>
          <cell r="BH251">
            <v>0</v>
          </cell>
          <cell r="BI251">
            <v>0</v>
          </cell>
          <cell r="BJ251">
            <v>0</v>
          </cell>
          <cell r="BK251">
            <v>0</v>
          </cell>
          <cell r="BL251">
            <v>0</v>
          </cell>
          <cell r="BM251">
            <v>0</v>
          </cell>
          <cell r="BN251">
            <v>0</v>
          </cell>
          <cell r="BO251">
            <v>0</v>
          </cell>
          <cell r="BP251">
            <v>0</v>
          </cell>
          <cell r="BQ251">
            <v>0</v>
          </cell>
          <cell r="BR251">
            <v>0</v>
          </cell>
          <cell r="BT251" t="str">
            <v>Exequiales</v>
          </cell>
          <cell r="BU251">
            <v>0</v>
          </cell>
          <cell r="BV251">
            <v>0</v>
          </cell>
          <cell r="BW251">
            <v>0</v>
          </cell>
          <cell r="BX251">
            <v>0</v>
          </cell>
          <cell r="BY251">
            <v>0</v>
          </cell>
          <cell r="BZ251">
            <v>0</v>
          </cell>
          <cell r="CA251">
            <v>0</v>
          </cell>
          <cell r="CB251">
            <v>0</v>
          </cell>
          <cell r="CC251">
            <v>0</v>
          </cell>
          <cell r="CD251">
            <v>0</v>
          </cell>
          <cell r="CE251">
            <v>0</v>
          </cell>
          <cell r="CF251">
            <v>0</v>
          </cell>
        </row>
        <row r="252">
          <cell r="B252" t="str">
            <v>Alto Costo</v>
          </cell>
          <cell r="C252">
            <v>0</v>
          </cell>
          <cell r="D252">
            <v>0</v>
          </cell>
          <cell r="E252">
            <v>0</v>
          </cell>
          <cell r="F252">
            <v>0</v>
          </cell>
          <cell r="G252">
            <v>0</v>
          </cell>
          <cell r="H252">
            <v>0</v>
          </cell>
          <cell r="I252">
            <v>0</v>
          </cell>
          <cell r="J252">
            <v>0</v>
          </cell>
          <cell r="K252">
            <v>0</v>
          </cell>
          <cell r="L252">
            <v>0</v>
          </cell>
          <cell r="M252">
            <v>0</v>
          </cell>
          <cell r="N252">
            <v>0</v>
          </cell>
          <cell r="P252" t="str">
            <v>Alto Costo</v>
          </cell>
          <cell r="Q252">
            <v>0</v>
          </cell>
          <cell r="R252">
            <v>0</v>
          </cell>
          <cell r="S252">
            <v>0</v>
          </cell>
          <cell r="T252">
            <v>0</v>
          </cell>
          <cell r="U252">
            <v>0</v>
          </cell>
          <cell r="V252">
            <v>0</v>
          </cell>
          <cell r="W252">
            <v>0</v>
          </cell>
          <cell r="X252">
            <v>0</v>
          </cell>
          <cell r="Y252">
            <v>0</v>
          </cell>
          <cell r="Z252">
            <v>0</v>
          </cell>
          <cell r="AA252">
            <v>0</v>
          </cell>
          <cell r="AB252">
            <v>0</v>
          </cell>
          <cell r="AD252" t="str">
            <v>Alto Costo</v>
          </cell>
          <cell r="AE252">
            <v>0</v>
          </cell>
          <cell r="AF252">
            <v>0</v>
          </cell>
          <cell r="AG252">
            <v>0</v>
          </cell>
          <cell r="AH252">
            <v>0</v>
          </cell>
          <cell r="AI252">
            <v>0</v>
          </cell>
          <cell r="AJ252">
            <v>0</v>
          </cell>
          <cell r="AK252">
            <v>0</v>
          </cell>
          <cell r="AL252">
            <v>0</v>
          </cell>
          <cell r="AM252">
            <v>0</v>
          </cell>
          <cell r="AN252">
            <v>0</v>
          </cell>
          <cell r="AO252">
            <v>0</v>
          </cell>
          <cell r="AP252">
            <v>0</v>
          </cell>
          <cell r="AR252" t="str">
            <v>Alto Costo</v>
          </cell>
          <cell r="AS252">
            <v>0</v>
          </cell>
          <cell r="AT252">
            <v>0</v>
          </cell>
          <cell r="AU252">
            <v>0</v>
          </cell>
          <cell r="AV252">
            <v>0</v>
          </cell>
          <cell r="AW252">
            <v>0</v>
          </cell>
          <cell r="AX252">
            <v>0</v>
          </cell>
          <cell r="AY252">
            <v>0</v>
          </cell>
          <cell r="AZ252">
            <v>0</v>
          </cell>
          <cell r="BA252">
            <v>0</v>
          </cell>
          <cell r="BB252">
            <v>0</v>
          </cell>
          <cell r="BC252">
            <v>0</v>
          </cell>
          <cell r="BD252">
            <v>0</v>
          </cell>
          <cell r="BF252" t="str">
            <v>Alto Costo</v>
          </cell>
          <cell r="BG252">
            <v>0</v>
          </cell>
          <cell r="BH252">
            <v>0</v>
          </cell>
          <cell r="BI252">
            <v>0</v>
          </cell>
          <cell r="BJ252">
            <v>0</v>
          </cell>
          <cell r="BK252">
            <v>0</v>
          </cell>
          <cell r="BL252">
            <v>0</v>
          </cell>
          <cell r="BM252">
            <v>0</v>
          </cell>
          <cell r="BN252">
            <v>0</v>
          </cell>
          <cell r="BO252">
            <v>0</v>
          </cell>
          <cell r="BP252">
            <v>0</v>
          </cell>
          <cell r="BQ252">
            <v>0</v>
          </cell>
          <cell r="BR252">
            <v>0</v>
          </cell>
          <cell r="BT252" t="str">
            <v>Alto Costo</v>
          </cell>
          <cell r="BU252">
            <v>0</v>
          </cell>
          <cell r="BV252">
            <v>0</v>
          </cell>
          <cell r="BW252">
            <v>0</v>
          </cell>
          <cell r="BX252">
            <v>0</v>
          </cell>
          <cell r="BY252">
            <v>0</v>
          </cell>
          <cell r="BZ252">
            <v>0</v>
          </cell>
          <cell r="CA252">
            <v>0</v>
          </cell>
          <cell r="CB252">
            <v>0</v>
          </cell>
          <cell r="CC252">
            <v>0</v>
          </cell>
          <cell r="CD252">
            <v>0</v>
          </cell>
          <cell r="CE252">
            <v>0</v>
          </cell>
          <cell r="CF252">
            <v>0</v>
          </cell>
        </row>
        <row r="256">
          <cell r="B256" t="str">
            <v>MINDEP Contratos de Reaseguros</v>
          </cell>
          <cell r="C256" t="str">
            <v>Vig. Anterior</v>
          </cell>
          <cell r="D256" t="str">
            <v>Vig. Nueva</v>
          </cell>
          <cell r="E256" t="str">
            <v>Vig. Anterior</v>
          </cell>
          <cell r="F256" t="str">
            <v>Vig. Nueva</v>
          </cell>
          <cell r="G256" t="str">
            <v>Vig. Anterior</v>
          </cell>
          <cell r="H256" t="str">
            <v>Vig. Nueva</v>
          </cell>
          <cell r="I256" t="str">
            <v>Vig. Anterior</v>
          </cell>
          <cell r="J256" t="str">
            <v>Vig. Nueva</v>
          </cell>
          <cell r="K256" t="str">
            <v>Vig. Anterior</v>
          </cell>
          <cell r="L256" t="str">
            <v>Vig. Nueva</v>
          </cell>
          <cell r="M256" t="str">
            <v>Vig. Anterior</v>
          </cell>
          <cell r="N256" t="str">
            <v>Vig. Nueva</v>
          </cell>
        </row>
        <row r="257">
          <cell r="B257" t="str">
            <v>Autos</v>
          </cell>
          <cell r="D257">
            <v>11.799564379246064</v>
          </cell>
          <cell r="F257">
            <v>14.441419638933148</v>
          </cell>
          <cell r="H257">
            <v>19.252344272497847</v>
          </cell>
          <cell r="J257">
            <v>18.653204765840268</v>
          </cell>
          <cell r="L257">
            <v>15.225240801973849</v>
          </cell>
          <cell r="N257">
            <v>5.6667097488493976</v>
          </cell>
        </row>
        <row r="258">
          <cell r="B258" t="str">
            <v>SOAT</v>
          </cell>
          <cell r="D258">
            <v>0</v>
          </cell>
          <cell r="F258">
            <v>0</v>
          </cell>
          <cell r="H258">
            <v>0</v>
          </cell>
          <cell r="J258">
            <v>0</v>
          </cell>
          <cell r="L258">
            <v>0</v>
          </cell>
          <cell r="N258">
            <v>0</v>
          </cell>
        </row>
        <row r="259">
          <cell r="B259" t="str">
            <v>Incendio Operativo</v>
          </cell>
          <cell r="C259">
            <v>382.9378516384179</v>
          </cell>
          <cell r="D259">
            <v>295.63154379057033</v>
          </cell>
          <cell r="E259">
            <v>24.085477748445868</v>
          </cell>
          <cell r="F259">
            <v>18.594210364009186</v>
          </cell>
          <cell r="G259">
            <v>100.5922910950772</v>
          </cell>
          <cell r="H259">
            <v>77.658173989934852</v>
          </cell>
          <cell r="I259">
            <v>39.972001426647758</v>
          </cell>
          <cell r="J259">
            <v>30.858752770454068</v>
          </cell>
          <cell r="K259">
            <v>169.66833779120159</v>
          </cell>
          <cell r="L259">
            <v>130.98551741224819</v>
          </cell>
          <cell r="M259">
            <v>18.965189767086912</v>
          </cell>
          <cell r="N259">
            <v>14.641300945144131</v>
          </cell>
        </row>
        <row r="260">
          <cell r="B260" t="str">
            <v>Incendio Terrorismo</v>
          </cell>
          <cell r="C260">
            <v>102.57123081668152</v>
          </cell>
          <cell r="D260">
            <v>120.21688436294964</v>
          </cell>
          <cell r="E260">
            <v>6.451378694730316</v>
          </cell>
          <cell r="F260">
            <v>7.5612297946595239</v>
          </cell>
          <cell r="G260">
            <v>26.943993820789611</v>
          </cell>
          <cell r="H260">
            <v>31.579254374152491</v>
          </cell>
          <cell r="I260">
            <v>10.70663912432647</v>
          </cell>
          <cell r="J260">
            <v>12.548536146800913</v>
          </cell>
          <cell r="K260">
            <v>45.446252344614336</v>
          </cell>
          <cell r="L260">
            <v>53.264515004273484</v>
          </cell>
          <cell r="M260">
            <v>5.0798918121022831</v>
          </cell>
          <cell r="N260">
            <v>5.9538016819086126</v>
          </cell>
        </row>
        <row r="261">
          <cell r="B261" t="str">
            <v>Incendio Catastrófico</v>
          </cell>
          <cell r="C261">
            <v>1304.4142037346517</v>
          </cell>
          <cell r="D261">
            <v>1304.4142036694873</v>
          </cell>
          <cell r="E261">
            <v>82.043180491003099</v>
          </cell>
          <cell r="F261">
            <v>82.043180486904475</v>
          </cell>
          <cell r="G261">
            <v>342.65093599189527</v>
          </cell>
          <cell r="H261">
            <v>342.6509359747775</v>
          </cell>
          <cell r="I261">
            <v>136.15798540033953</v>
          </cell>
          <cell r="J261">
            <v>136.15798539353753</v>
          </cell>
          <cell r="K261">
            <v>577.94701879684499</v>
          </cell>
          <cell r="L261">
            <v>577.94701876797262</v>
          </cell>
          <cell r="M261">
            <v>64.601769720247134</v>
          </cell>
          <cell r="N261">
            <v>64.601769717019835</v>
          </cell>
        </row>
        <row r="262">
          <cell r="B262" t="str">
            <v>Ramos Técnicos</v>
          </cell>
          <cell r="D262">
            <v>6.5513267923509853</v>
          </cell>
          <cell r="F262">
            <v>316.65677436881862</v>
          </cell>
          <cell r="H262">
            <v>1.448920134007299</v>
          </cell>
          <cell r="J262">
            <v>19.9014577215682</v>
          </cell>
          <cell r="L262">
            <v>2.9218501071585772</v>
          </cell>
          <cell r="N262">
            <v>385.95082542892806</v>
          </cell>
        </row>
        <row r="263">
          <cell r="B263" t="str">
            <v>Sustracción</v>
          </cell>
          <cell r="D263">
            <v>64.196488175054327</v>
          </cell>
          <cell r="F263">
            <v>1.4672856338568441</v>
          </cell>
          <cell r="H263">
            <v>8.6258488641900719</v>
          </cell>
          <cell r="J263">
            <v>4.5941844985590778</v>
          </cell>
          <cell r="L263">
            <v>35.738700631853426</v>
          </cell>
          <cell r="N263">
            <v>3.7169025392117079</v>
          </cell>
        </row>
        <row r="264">
          <cell r="B264" t="str">
            <v>Minas y Petróleos</v>
          </cell>
          <cell r="D264">
            <v>0</v>
          </cell>
          <cell r="F264">
            <v>0</v>
          </cell>
          <cell r="H264">
            <v>0</v>
          </cell>
          <cell r="J264">
            <v>0</v>
          </cell>
          <cell r="L264">
            <v>0</v>
          </cell>
          <cell r="N264">
            <v>0</v>
          </cell>
        </row>
        <row r="265">
          <cell r="B265" t="str">
            <v>Cumplimiento</v>
          </cell>
          <cell r="D265">
            <v>65.143586182560966</v>
          </cell>
          <cell r="F265">
            <v>398.48453364502683</v>
          </cell>
          <cell r="H265">
            <v>98.414377430047352</v>
          </cell>
          <cell r="J265">
            <v>5.9499284069862872</v>
          </cell>
          <cell r="L265">
            <v>13.244655546026168</v>
          </cell>
          <cell r="N265">
            <v>65.364639109650355</v>
          </cell>
        </row>
        <row r="266">
          <cell r="B266" t="str">
            <v>RC Pasajeros</v>
          </cell>
          <cell r="D266">
            <v>101.30532531137385</v>
          </cell>
          <cell r="F266">
            <v>36.550111050838197</v>
          </cell>
          <cell r="H266">
            <v>731.3557582702847</v>
          </cell>
          <cell r="J266">
            <v>15.321908815700406</v>
          </cell>
          <cell r="L266">
            <v>14.778036069104768</v>
          </cell>
          <cell r="N266">
            <v>217.32199473069849</v>
          </cell>
        </row>
        <row r="267">
          <cell r="B267" t="str">
            <v>RC General</v>
          </cell>
          <cell r="D267">
            <v>0</v>
          </cell>
          <cell r="F267">
            <v>0</v>
          </cell>
          <cell r="H267">
            <v>0</v>
          </cell>
          <cell r="J267">
            <v>0</v>
          </cell>
          <cell r="L267">
            <v>0</v>
          </cell>
          <cell r="N267">
            <v>0</v>
          </cell>
        </row>
        <row r="268">
          <cell r="B268" t="str">
            <v>Transporte</v>
          </cell>
          <cell r="D268">
            <v>50.202057239574849</v>
          </cell>
          <cell r="F268">
            <v>0.46720352871000942</v>
          </cell>
          <cell r="H268">
            <v>54.430902486185651</v>
          </cell>
          <cell r="J268">
            <v>0.17460766950423978</v>
          </cell>
          <cell r="L268">
            <v>1.6519526466935364</v>
          </cell>
          <cell r="N268">
            <v>26.107950388816676</v>
          </cell>
        </row>
        <row r="269">
          <cell r="B269" t="str">
            <v>BBB</v>
          </cell>
          <cell r="D269">
            <v>0</v>
          </cell>
          <cell r="F269">
            <v>0</v>
          </cell>
          <cell r="H269">
            <v>0</v>
          </cell>
          <cell r="J269">
            <v>0</v>
          </cell>
          <cell r="L269">
            <v>0</v>
          </cell>
          <cell r="N269">
            <v>0</v>
          </cell>
        </row>
        <row r="270">
          <cell r="B270" t="str">
            <v>Manejo</v>
          </cell>
          <cell r="D270">
            <v>0</v>
          </cell>
          <cell r="F270">
            <v>0</v>
          </cell>
          <cell r="H270">
            <v>0</v>
          </cell>
          <cell r="J270">
            <v>0</v>
          </cell>
          <cell r="L270">
            <v>0</v>
          </cell>
          <cell r="N270">
            <v>0</v>
          </cell>
        </row>
        <row r="271">
          <cell r="B271" t="str">
            <v>Casco</v>
          </cell>
          <cell r="D271">
            <v>0</v>
          </cell>
          <cell r="F271">
            <v>0</v>
          </cell>
          <cell r="H271">
            <v>0</v>
          </cell>
          <cell r="J271">
            <v>0</v>
          </cell>
          <cell r="L271">
            <v>0</v>
          </cell>
          <cell r="N271">
            <v>0</v>
          </cell>
        </row>
        <row r="272">
          <cell r="B272" t="str">
            <v>Vida</v>
          </cell>
          <cell r="C272">
            <v>10.061517751521487</v>
          </cell>
          <cell r="D272">
            <v>12.054376812119386</v>
          </cell>
          <cell r="E272">
            <v>21.524541598349582</v>
          </cell>
          <cell r="F272">
            <v>25.787852443574778</v>
          </cell>
          <cell r="G272">
            <v>62.329080345084357</v>
          </cell>
          <cell r="H272">
            <v>74.674441708249731</v>
          </cell>
          <cell r="I272">
            <v>209.76586704276593</v>
          </cell>
          <cell r="J272">
            <v>251.31365526558511</v>
          </cell>
          <cell r="K272">
            <v>19.715350110539877</v>
          </cell>
          <cell r="L272">
            <v>23.620319029837152</v>
          </cell>
          <cell r="M272">
            <v>1.229427936932272</v>
          </cell>
          <cell r="N272">
            <v>1.4729375807031797</v>
          </cell>
        </row>
        <row r="273">
          <cell r="B273" t="str">
            <v>Exequiales</v>
          </cell>
          <cell r="D273">
            <v>0</v>
          </cell>
          <cell r="F273">
            <v>0</v>
          </cell>
          <cell r="H273">
            <v>0</v>
          </cell>
          <cell r="J273">
            <v>0</v>
          </cell>
          <cell r="L273">
            <v>0</v>
          </cell>
          <cell r="N273">
            <v>0</v>
          </cell>
        </row>
        <row r="274">
          <cell r="B274" t="str">
            <v>Alto Costo</v>
          </cell>
          <cell r="D274">
            <v>0</v>
          </cell>
          <cell r="F274">
            <v>0</v>
          </cell>
          <cell r="H274">
            <v>0</v>
          </cell>
          <cell r="J274">
            <v>0</v>
          </cell>
          <cell r="L274">
            <v>0</v>
          </cell>
          <cell r="N274">
            <v>0</v>
          </cell>
        </row>
        <row r="277">
          <cell r="B277" t="str">
            <v>Ajuste Contratos de Reaseguros</v>
          </cell>
          <cell r="C277" t="str">
            <v>S.Ind</v>
          </cell>
          <cell r="D277" t="str">
            <v>S.Cons</v>
          </cell>
          <cell r="E277" t="str">
            <v>S.Trans</v>
          </cell>
          <cell r="F277" t="str">
            <v>S.Fin</v>
          </cell>
          <cell r="G277" t="str">
            <v>S.Est</v>
          </cell>
          <cell r="H277" t="str">
            <v>S.Min</v>
          </cell>
        </row>
        <row r="278">
          <cell r="B278" t="str">
            <v>Autos</v>
          </cell>
          <cell r="C278">
            <v>0.96575463757640179</v>
          </cell>
          <cell r="D278">
            <v>1.181981600440893</v>
          </cell>
          <cell r="E278">
            <v>1.5757395923941966</v>
          </cell>
          <cell r="F278">
            <v>1.5267020399462845</v>
          </cell>
          <cell r="G278">
            <v>1.2461347249891614</v>
          </cell>
          <cell r="H278">
            <v>0.46380112382592797</v>
          </cell>
        </row>
        <row r="279">
          <cell r="B279" t="str">
            <v>SOAT</v>
          </cell>
          <cell r="C279">
            <v>0</v>
          </cell>
          <cell r="D279">
            <v>0</v>
          </cell>
          <cell r="E279">
            <v>0</v>
          </cell>
          <cell r="F279">
            <v>0</v>
          </cell>
          <cell r="G279">
            <v>0</v>
          </cell>
          <cell r="H279">
            <v>0</v>
          </cell>
        </row>
        <row r="280">
          <cell r="B280" t="str">
            <v>Incendio Operativo</v>
          </cell>
          <cell r="C280">
            <v>0</v>
          </cell>
          <cell r="D280">
            <v>0</v>
          </cell>
          <cell r="E280">
            <v>0</v>
          </cell>
          <cell r="F280">
            <v>0</v>
          </cell>
          <cell r="G280">
            <v>0</v>
          </cell>
          <cell r="H280">
            <v>0</v>
          </cell>
        </row>
        <row r="281">
          <cell r="B281" t="str">
            <v>Incendio Terrorismo</v>
          </cell>
          <cell r="C281">
            <v>31.774776904424261</v>
          </cell>
          <cell r="D281">
            <v>1.9985245094443496</v>
          </cell>
          <cell r="E281">
            <v>8.3467789725551267</v>
          </cell>
          <cell r="F281">
            <v>3.3167299140601307</v>
          </cell>
          <cell r="G281">
            <v>14.078455702390174</v>
          </cell>
          <cell r="H281">
            <v>1.5736618128005389</v>
          </cell>
        </row>
        <row r="282">
          <cell r="B282" t="str">
            <v>Incendio Catastrófico</v>
          </cell>
          <cell r="C282">
            <v>271.70929380106173</v>
          </cell>
          <cell r="D282">
            <v>17.089582870670878</v>
          </cell>
          <cell r="E282">
            <v>71.37414141311335</v>
          </cell>
          <cell r="F282">
            <v>28.361689065160821</v>
          </cell>
          <cell r="G282">
            <v>120.38628211968167</v>
          </cell>
          <cell r="H282">
            <v>13.456539478588684</v>
          </cell>
        </row>
        <row r="283">
          <cell r="B283" t="str">
            <v>Ramos Técnicos</v>
          </cell>
          <cell r="C283">
            <v>2.9061142025530282</v>
          </cell>
          <cell r="D283">
            <v>140.46631751026104</v>
          </cell>
          <cell r="E283">
            <v>0.64272894838949135</v>
          </cell>
          <cell r="F283">
            <v>8.8281215041332395</v>
          </cell>
          <cell r="G283">
            <v>1.2961084621909842</v>
          </cell>
          <cell r="H283">
            <v>171.20458356246533</v>
          </cell>
        </row>
        <row r="284">
          <cell r="B284" t="str">
            <v>Sustracción</v>
          </cell>
          <cell r="C284">
            <v>5.254266528705422</v>
          </cell>
          <cell r="D284">
            <v>0.12009239154954462</v>
          </cell>
          <cell r="E284">
            <v>0.70599670257970815</v>
          </cell>
          <cell r="F284">
            <v>0.37601854125809181</v>
          </cell>
          <cell r="G284">
            <v>2.925092381958974</v>
          </cell>
          <cell r="H284">
            <v>0.30421596503824244</v>
          </cell>
        </row>
        <row r="285">
          <cell r="B285" t="str">
            <v>Minas y Petróleos</v>
          </cell>
          <cell r="C285">
            <v>0</v>
          </cell>
          <cell r="D285">
            <v>0</v>
          </cell>
          <cell r="E285">
            <v>0</v>
          </cell>
          <cell r="F285">
            <v>0</v>
          </cell>
          <cell r="G285">
            <v>0</v>
          </cell>
          <cell r="H285">
            <v>0</v>
          </cell>
        </row>
        <row r="286">
          <cell r="B286" t="str">
            <v>Cumplimiento</v>
          </cell>
          <cell r="C286">
            <v>40.27324903500611</v>
          </cell>
          <cell r="D286">
            <v>246.35221670342401</v>
          </cell>
          <cell r="E286">
            <v>60.842010136777013</v>
          </cell>
          <cell r="F286">
            <v>3.678381288427798</v>
          </cell>
          <cell r="G286">
            <v>8.1881477893027022</v>
          </cell>
          <cell r="H286">
            <v>40.40990899041045</v>
          </cell>
        </row>
        <row r="287">
          <cell r="B287" t="str">
            <v>RC Pasajeros</v>
          </cell>
          <cell r="C287">
            <v>55.195042398760648</v>
          </cell>
          <cell r="D287">
            <v>19.9139080095716</v>
          </cell>
          <cell r="E287">
            <v>398.47078090152445</v>
          </cell>
          <cell r="F287">
            <v>8.3479659545358551</v>
          </cell>
          <cell r="G287">
            <v>8.0516431381823281</v>
          </cell>
          <cell r="H287">
            <v>118.40539158702465</v>
          </cell>
        </row>
        <row r="288">
          <cell r="B288" t="str">
            <v>RC General</v>
          </cell>
          <cell r="C288">
            <v>0</v>
          </cell>
          <cell r="D288">
            <v>0</v>
          </cell>
          <cell r="E288">
            <v>0</v>
          </cell>
          <cell r="F288">
            <v>0</v>
          </cell>
          <cell r="G288">
            <v>0</v>
          </cell>
          <cell r="H288">
            <v>0</v>
          </cell>
        </row>
        <row r="289">
          <cell r="B289" t="str">
            <v>Transporte</v>
          </cell>
          <cell r="C289">
            <v>4.1088694494748133</v>
          </cell>
          <cell r="D289">
            <v>3.8239036632349052E-2</v>
          </cell>
          <cell r="E289">
            <v>4.4549862023687243</v>
          </cell>
          <cell r="F289">
            <v>1.4291050174421931E-2</v>
          </cell>
          <cell r="G289">
            <v>0.13520676512490298</v>
          </cell>
          <cell r="H289">
            <v>2.1368478831271376</v>
          </cell>
        </row>
        <row r="290">
          <cell r="B290" t="str">
            <v>BBB</v>
          </cell>
          <cell r="C290">
            <v>0</v>
          </cell>
          <cell r="D290">
            <v>0</v>
          </cell>
          <cell r="E290">
            <v>0</v>
          </cell>
          <cell r="F290">
            <v>0</v>
          </cell>
          <cell r="G290">
            <v>0</v>
          </cell>
          <cell r="H290">
            <v>0</v>
          </cell>
        </row>
        <row r="291">
          <cell r="B291" t="str">
            <v>Manejo</v>
          </cell>
          <cell r="C291">
            <v>0</v>
          </cell>
          <cell r="D291">
            <v>0</v>
          </cell>
          <cell r="E291">
            <v>0</v>
          </cell>
          <cell r="F291">
            <v>0</v>
          </cell>
          <cell r="G291">
            <v>0</v>
          </cell>
          <cell r="H291">
            <v>0</v>
          </cell>
        </row>
        <row r="292">
          <cell r="B292" t="str">
            <v>Casco</v>
          </cell>
          <cell r="C292">
            <v>0</v>
          </cell>
          <cell r="D292">
            <v>0</v>
          </cell>
          <cell r="E292">
            <v>0</v>
          </cell>
          <cell r="F292">
            <v>0</v>
          </cell>
          <cell r="G292">
            <v>0</v>
          </cell>
          <cell r="H292">
            <v>0</v>
          </cell>
        </row>
        <row r="293">
          <cell r="B293" t="str">
            <v>Vida</v>
          </cell>
          <cell r="C293">
            <v>24.946601215537608</v>
          </cell>
          <cell r="D293">
            <v>53.368106965778466</v>
          </cell>
          <cell r="E293">
            <v>154.53918085717171</v>
          </cell>
          <cell r="F293">
            <v>520.09503565762202</v>
          </cell>
          <cell r="G293">
            <v>48.882384266326987</v>
          </cell>
          <cell r="H293">
            <v>3.0482526814856175</v>
          </cell>
        </row>
        <row r="294">
          <cell r="B294" t="str">
            <v>Exequiales</v>
          </cell>
          <cell r="C294">
            <v>0</v>
          </cell>
          <cell r="D294">
            <v>0</v>
          </cell>
          <cell r="E294">
            <v>0</v>
          </cell>
          <cell r="F294">
            <v>0</v>
          </cell>
          <cell r="G294">
            <v>0</v>
          </cell>
          <cell r="H294">
            <v>0</v>
          </cell>
        </row>
        <row r="295">
          <cell r="B295" t="str">
            <v>Alto Costo</v>
          </cell>
          <cell r="C295">
            <v>0</v>
          </cell>
          <cell r="D295">
            <v>0</v>
          </cell>
          <cell r="E295">
            <v>0</v>
          </cell>
          <cell r="F295">
            <v>0</v>
          </cell>
          <cell r="G295">
            <v>0</v>
          </cell>
          <cell r="H295">
            <v>0</v>
          </cell>
        </row>
        <row r="298">
          <cell r="B298" t="str">
            <v>% Ajustes Contratos</v>
          </cell>
          <cell r="C298" t="str">
            <v>Ene</v>
          </cell>
          <cell r="D298" t="str">
            <v>Feb</v>
          </cell>
          <cell r="E298" t="str">
            <v>Mar</v>
          </cell>
          <cell r="F298" t="str">
            <v>Abr</v>
          </cell>
          <cell r="G298" t="str">
            <v>May</v>
          </cell>
          <cell r="H298" t="str">
            <v>Jun</v>
          </cell>
          <cell r="I298" t="str">
            <v>Jul</v>
          </cell>
          <cell r="J298" t="str">
            <v>Ago</v>
          </cell>
          <cell r="K298" t="str">
            <v>Sep</v>
          </cell>
          <cell r="L298" t="str">
            <v>Oct</v>
          </cell>
          <cell r="M298" t="str">
            <v>Nov</v>
          </cell>
          <cell r="N298" t="str">
            <v>Dic</v>
          </cell>
        </row>
        <row r="299">
          <cell r="B299" t="str">
            <v>Autos</v>
          </cell>
          <cell r="E299">
            <v>1</v>
          </cell>
        </row>
        <row r="300">
          <cell r="B300" t="str">
            <v>SOAT</v>
          </cell>
          <cell r="E300">
            <v>1</v>
          </cell>
        </row>
        <row r="301">
          <cell r="B301" t="str">
            <v>Incendio Operativos</v>
          </cell>
          <cell r="K301">
            <v>1</v>
          </cell>
        </row>
        <row r="302">
          <cell r="B302" t="str">
            <v>Incendio Terrorismo</v>
          </cell>
          <cell r="K302">
            <v>1</v>
          </cell>
        </row>
        <row r="303">
          <cell r="B303" t="str">
            <v>Incendio Catastrófico</v>
          </cell>
          <cell r="K303">
            <v>1</v>
          </cell>
        </row>
        <row r="304">
          <cell r="B304" t="str">
            <v>Ramos Técnicos</v>
          </cell>
          <cell r="E304">
            <v>1</v>
          </cell>
        </row>
        <row r="305">
          <cell r="B305" t="str">
            <v>Sustracción</v>
          </cell>
          <cell r="E305">
            <v>1</v>
          </cell>
        </row>
        <row r="306">
          <cell r="B306" t="str">
            <v>Minas y Petróleos</v>
          </cell>
        </row>
        <row r="307">
          <cell r="B307" t="str">
            <v>Cumplimiento</v>
          </cell>
          <cell r="E307">
            <v>1</v>
          </cell>
        </row>
        <row r="308">
          <cell r="B308" t="str">
            <v>RC Pasajeros</v>
          </cell>
          <cell r="J308">
            <v>1</v>
          </cell>
        </row>
        <row r="309">
          <cell r="B309" t="str">
            <v>RC General</v>
          </cell>
          <cell r="E309">
            <v>1</v>
          </cell>
        </row>
        <row r="310">
          <cell r="B310" t="str">
            <v>Transporte</v>
          </cell>
          <cell r="E310">
            <v>1</v>
          </cell>
        </row>
        <row r="311">
          <cell r="B311" t="str">
            <v>BBB</v>
          </cell>
        </row>
        <row r="312">
          <cell r="B312" t="str">
            <v>Manejo</v>
          </cell>
        </row>
        <row r="313">
          <cell r="B313" t="str">
            <v>Casco</v>
          </cell>
        </row>
        <row r="314">
          <cell r="B314" t="str">
            <v>Vida</v>
          </cell>
          <cell r="I314">
            <v>1</v>
          </cell>
        </row>
        <row r="315">
          <cell r="B315" t="str">
            <v>Exequiales</v>
          </cell>
        </row>
        <row r="316">
          <cell r="B316" t="str">
            <v>Alto Costo</v>
          </cell>
        </row>
        <row r="319">
          <cell r="B319" t="str">
            <v>Cont.Facultativos - S.  Industria y C</v>
          </cell>
          <cell r="C319" t="str">
            <v>Ene</v>
          </cell>
          <cell r="D319" t="str">
            <v>Feb</v>
          </cell>
          <cell r="E319" t="str">
            <v>Mar</v>
          </cell>
          <cell r="F319" t="str">
            <v>Abr</v>
          </cell>
          <cell r="G319" t="str">
            <v>May</v>
          </cell>
          <cell r="H319" t="str">
            <v>Jun</v>
          </cell>
          <cell r="I319" t="str">
            <v>Jul</v>
          </cell>
          <cell r="J319" t="str">
            <v>Ago</v>
          </cell>
          <cell r="K319" t="str">
            <v>Sep</v>
          </cell>
          <cell r="L319" t="str">
            <v>Oct</v>
          </cell>
          <cell r="M319" t="str">
            <v>Nov</v>
          </cell>
          <cell r="N319" t="str">
            <v>Dic</v>
          </cell>
          <cell r="P319" t="str">
            <v>Cont.Facultativos - S.  Construcción y C</v>
          </cell>
          <cell r="Q319" t="str">
            <v>Ene</v>
          </cell>
          <cell r="R319" t="str">
            <v>Feb</v>
          </cell>
          <cell r="S319" t="str">
            <v>Mar</v>
          </cell>
          <cell r="T319" t="str">
            <v>Abr</v>
          </cell>
          <cell r="U319" t="str">
            <v>May</v>
          </cell>
          <cell r="V319" t="str">
            <v>Jun</v>
          </cell>
          <cell r="W319" t="str">
            <v>Jul</v>
          </cell>
          <cell r="X319" t="str">
            <v>Ago</v>
          </cell>
          <cell r="Y319" t="str">
            <v>Sep</v>
          </cell>
          <cell r="Z319" t="str">
            <v>Oct</v>
          </cell>
          <cell r="AA319" t="str">
            <v>Nov</v>
          </cell>
          <cell r="AB319" t="str">
            <v>Dic</v>
          </cell>
          <cell r="AD319" t="str">
            <v>Cont.Facultativos - S.  Transporte y S</v>
          </cell>
          <cell r="AE319" t="str">
            <v>Ene</v>
          </cell>
          <cell r="AF319" t="str">
            <v>Feb</v>
          </cell>
          <cell r="AG319" t="str">
            <v>Mar</v>
          </cell>
          <cell r="AH319" t="str">
            <v>Abr</v>
          </cell>
          <cell r="AI319" t="str">
            <v>May</v>
          </cell>
          <cell r="AJ319" t="str">
            <v>Jun</v>
          </cell>
          <cell r="AK319" t="str">
            <v>Jul</v>
          </cell>
          <cell r="AL319" t="str">
            <v>Ago</v>
          </cell>
          <cell r="AM319" t="str">
            <v>Sep</v>
          </cell>
          <cell r="AN319" t="str">
            <v>Oct</v>
          </cell>
          <cell r="AO319" t="str">
            <v>Nov</v>
          </cell>
          <cell r="AP319" t="str">
            <v>Dic</v>
          </cell>
          <cell r="AR319" t="str">
            <v>Cont.Facultativos - S.  Financiero</v>
          </cell>
          <cell r="AS319" t="str">
            <v>Ene</v>
          </cell>
          <cell r="AT319" t="str">
            <v>Feb</v>
          </cell>
          <cell r="AU319" t="str">
            <v>Mar</v>
          </cell>
          <cell r="AV319" t="str">
            <v>Abr</v>
          </cell>
          <cell r="AW319" t="str">
            <v>May</v>
          </cell>
          <cell r="AX319" t="str">
            <v>Jun</v>
          </cell>
          <cell r="AY319" t="str">
            <v>Jul</v>
          </cell>
          <cell r="AZ319" t="str">
            <v>Ago</v>
          </cell>
          <cell r="BA319" t="str">
            <v>Sep</v>
          </cell>
          <cell r="BB319" t="str">
            <v>Oct</v>
          </cell>
          <cell r="BC319" t="str">
            <v>Nov</v>
          </cell>
          <cell r="BD319" t="str">
            <v>Dic</v>
          </cell>
          <cell r="BF319" t="str">
            <v>Cont.Facultativos - S.  Estado</v>
          </cell>
          <cell r="BG319" t="str">
            <v>Ene</v>
          </cell>
          <cell r="BH319" t="str">
            <v>Feb</v>
          </cell>
          <cell r="BI319" t="str">
            <v>Mar</v>
          </cell>
          <cell r="BJ319" t="str">
            <v>Abr</v>
          </cell>
          <cell r="BK319" t="str">
            <v>May</v>
          </cell>
          <cell r="BL319" t="str">
            <v>Jun</v>
          </cell>
          <cell r="BM319" t="str">
            <v>Jul</v>
          </cell>
          <cell r="BN319" t="str">
            <v>Ago</v>
          </cell>
          <cell r="BO319" t="str">
            <v>Sep</v>
          </cell>
          <cell r="BP319" t="str">
            <v>Oct</v>
          </cell>
          <cell r="BQ319" t="str">
            <v>Nov</v>
          </cell>
          <cell r="BR319" t="str">
            <v>Dic</v>
          </cell>
          <cell r="BT319" t="str">
            <v>Cont.Facultativos - S.  Minas</v>
          </cell>
          <cell r="BU319" t="str">
            <v>Ene</v>
          </cell>
          <cell r="BV319" t="str">
            <v>Feb</v>
          </cell>
          <cell r="BW319" t="str">
            <v>Mar</v>
          </cell>
          <cell r="BX319" t="str">
            <v>Abr</v>
          </cell>
          <cell r="BY319" t="str">
            <v>May</v>
          </cell>
          <cell r="BZ319" t="str">
            <v>Jun</v>
          </cell>
          <cell r="CA319" t="str">
            <v>Jul</v>
          </cell>
          <cell r="CB319" t="str">
            <v>Ago</v>
          </cell>
          <cell r="CC319" t="str">
            <v>Sep</v>
          </cell>
          <cell r="CD319" t="str">
            <v>Oct</v>
          </cell>
          <cell r="CE319" t="str">
            <v>Nov</v>
          </cell>
          <cell r="CF319" t="str">
            <v>Dic</v>
          </cell>
        </row>
        <row r="320">
          <cell r="B320" t="str">
            <v>Autos</v>
          </cell>
          <cell r="P320" t="str">
            <v>Autos</v>
          </cell>
          <cell r="AD320" t="str">
            <v>Autos</v>
          </cell>
          <cell r="AR320" t="str">
            <v>Autos</v>
          </cell>
          <cell r="BF320" t="str">
            <v>Autos</v>
          </cell>
          <cell r="BT320" t="str">
            <v>Autos</v>
          </cell>
        </row>
        <row r="321">
          <cell r="B321" t="str">
            <v>SOAT</v>
          </cell>
          <cell r="P321" t="str">
            <v>SOAT</v>
          </cell>
          <cell r="AD321" t="str">
            <v>SOAT</v>
          </cell>
          <cell r="AR321" t="str">
            <v>SOAT</v>
          </cell>
          <cell r="BF321" t="str">
            <v>SOAT</v>
          </cell>
          <cell r="BT321" t="str">
            <v>SOAT</v>
          </cell>
        </row>
        <row r="322">
          <cell r="B322" t="str">
            <v>Incendio</v>
          </cell>
          <cell r="C322">
            <v>8.5630987441183439</v>
          </cell>
          <cell r="D322">
            <v>8.5630987441183439</v>
          </cell>
          <cell r="E322">
            <v>8.5630987441183439</v>
          </cell>
          <cell r="F322">
            <v>8.5630987441183439</v>
          </cell>
          <cell r="G322">
            <v>8.5630987441183439</v>
          </cell>
          <cell r="H322">
            <v>8.5630987441183439</v>
          </cell>
          <cell r="I322">
            <v>8.5630987441183439</v>
          </cell>
          <cell r="J322">
            <v>8.5630987441183439</v>
          </cell>
          <cell r="K322">
            <v>8.5630987441183439</v>
          </cell>
          <cell r="L322">
            <v>8.5630987441183439</v>
          </cell>
          <cell r="M322">
            <v>8.5630987441183439</v>
          </cell>
          <cell r="N322">
            <v>8.5630987441183439</v>
          </cell>
          <cell r="P322" t="str">
            <v>Incendio</v>
          </cell>
          <cell r="Q322">
            <v>0.21220507091838461</v>
          </cell>
          <cell r="R322">
            <v>0.21220507091838461</v>
          </cell>
          <cell r="S322">
            <v>0.21220507091838461</v>
          </cell>
          <cell r="T322">
            <v>0.21220507091838461</v>
          </cell>
          <cell r="U322">
            <v>0.21220507091838461</v>
          </cell>
          <cell r="V322">
            <v>0.21220507091838461</v>
          </cell>
          <cell r="W322">
            <v>0.21220507091838461</v>
          </cell>
          <cell r="X322">
            <v>0.21220507091838461</v>
          </cell>
          <cell r="Y322">
            <v>0.21220507091838461</v>
          </cell>
          <cell r="Z322">
            <v>0.21220507091838461</v>
          </cell>
          <cell r="AA322">
            <v>0.21220507091838461</v>
          </cell>
          <cell r="AB322">
            <v>0.21220507091838461</v>
          </cell>
          <cell r="AD322" t="str">
            <v>Incendio</v>
          </cell>
          <cell r="AE322">
            <v>6.8155275718492945</v>
          </cell>
          <cell r="AF322">
            <v>6.8155275718492945</v>
          </cell>
          <cell r="AG322">
            <v>6.8155275718492945</v>
          </cell>
          <cell r="AH322">
            <v>6.8155275718492945</v>
          </cell>
          <cell r="AI322">
            <v>6.8155275718492945</v>
          </cell>
          <cell r="AJ322">
            <v>6.8155275718492945</v>
          </cell>
          <cell r="AK322">
            <v>6.8155275718492945</v>
          </cell>
          <cell r="AL322">
            <v>6.8155275718492945</v>
          </cell>
          <cell r="AM322">
            <v>6.8155275718492945</v>
          </cell>
          <cell r="AN322">
            <v>6.8155275718492945</v>
          </cell>
          <cell r="AO322">
            <v>6.8155275718492945</v>
          </cell>
          <cell r="AP322">
            <v>6.8155275718492945</v>
          </cell>
          <cell r="AR322" t="str">
            <v>Incendio</v>
          </cell>
          <cell r="AS322">
            <v>1.4916666666666665</v>
          </cell>
          <cell r="AT322">
            <v>1.4916666666666665</v>
          </cell>
          <cell r="AU322">
            <v>1.4916666666666665</v>
          </cell>
          <cell r="AV322">
            <v>1.4916666666666665</v>
          </cell>
          <cell r="AW322">
            <v>1.4916666666666665</v>
          </cell>
          <cell r="AX322">
            <v>1.4916666666666665</v>
          </cell>
          <cell r="AY322">
            <v>1.4916666666666665</v>
          </cell>
          <cell r="AZ322">
            <v>1.4916666666666665</v>
          </cell>
          <cell r="BA322">
            <v>1.4916666666666665</v>
          </cell>
          <cell r="BB322">
            <v>1.4916666666666665</v>
          </cell>
          <cell r="BC322">
            <v>1.4916666666666665</v>
          </cell>
          <cell r="BD322">
            <v>1.4916666666666665</v>
          </cell>
          <cell r="BF322" t="str">
            <v>Incendio</v>
          </cell>
          <cell r="BG322">
            <v>50</v>
          </cell>
          <cell r="BH322">
            <v>50</v>
          </cell>
          <cell r="BI322">
            <v>50</v>
          </cell>
          <cell r="BJ322">
            <v>50</v>
          </cell>
          <cell r="BK322">
            <v>50</v>
          </cell>
          <cell r="BL322">
            <v>50</v>
          </cell>
          <cell r="BM322">
            <v>50</v>
          </cell>
          <cell r="BN322">
            <v>50</v>
          </cell>
          <cell r="BO322">
            <v>50</v>
          </cell>
          <cell r="BP322">
            <v>50</v>
          </cell>
          <cell r="BQ322">
            <v>50</v>
          </cell>
          <cell r="BR322">
            <v>50</v>
          </cell>
          <cell r="BT322" t="str">
            <v>Incendio</v>
          </cell>
          <cell r="BU322">
            <v>55.833333333333336</v>
          </cell>
          <cell r="BV322">
            <v>55.833333333333336</v>
          </cell>
          <cell r="BW322">
            <v>55.833333333333336</v>
          </cell>
          <cell r="BX322">
            <v>55.833333333333336</v>
          </cell>
          <cell r="BY322">
            <v>55.833333333333336</v>
          </cell>
          <cell r="BZ322">
            <v>55.833333333333336</v>
          </cell>
          <cell r="CA322">
            <v>55.833333333333336</v>
          </cell>
          <cell r="CB322">
            <v>55.833333333333336</v>
          </cell>
          <cell r="CC322">
            <v>55.833333333333336</v>
          </cell>
          <cell r="CD322">
            <v>55.833333333333336</v>
          </cell>
          <cell r="CE322">
            <v>55.833333333333336</v>
          </cell>
          <cell r="CF322">
            <v>55.833333333333336</v>
          </cell>
        </row>
        <row r="323">
          <cell r="B323" t="str">
            <v>Ramos Técnicos</v>
          </cell>
          <cell r="C323">
            <v>7.5666666666666664</v>
          </cell>
          <cell r="D323">
            <v>7.5666666666666664</v>
          </cell>
          <cell r="E323">
            <v>7.5666666666666664</v>
          </cell>
          <cell r="F323">
            <v>7.5666666666666664</v>
          </cell>
          <cell r="G323">
            <v>7.5666666666666664</v>
          </cell>
          <cell r="H323">
            <v>7.5666666666666664</v>
          </cell>
          <cell r="I323">
            <v>7.5666666666666664</v>
          </cell>
          <cell r="J323">
            <v>7.5666666666666664</v>
          </cell>
          <cell r="K323">
            <v>7.5666666666666664</v>
          </cell>
          <cell r="L323">
            <v>7.5666666666666664</v>
          </cell>
          <cell r="M323">
            <v>7.5666666666666664</v>
          </cell>
          <cell r="N323">
            <v>7.5666666666666664</v>
          </cell>
          <cell r="P323" t="str">
            <v>Ramos Técnicos</v>
          </cell>
          <cell r="Q323">
            <v>125.08333333333333</v>
          </cell>
          <cell r="R323">
            <v>125.08333333333333</v>
          </cell>
          <cell r="S323">
            <v>125.08333333333333</v>
          </cell>
          <cell r="T323">
            <v>125.08333333333333</v>
          </cell>
          <cell r="U323">
            <v>125.08333333333333</v>
          </cell>
          <cell r="V323">
            <v>125.08333333333333</v>
          </cell>
          <cell r="W323">
            <v>125.08333333333333</v>
          </cell>
          <cell r="X323">
            <v>125.08333333333333</v>
          </cell>
          <cell r="Y323">
            <v>125.08333333333333</v>
          </cell>
          <cell r="Z323">
            <v>125.08333333333333</v>
          </cell>
          <cell r="AA323">
            <v>125.08333333333333</v>
          </cell>
          <cell r="AB323">
            <v>125.08333333333333</v>
          </cell>
          <cell r="AD323" t="str">
            <v>Ramos Técnicos</v>
          </cell>
          <cell r="AE323">
            <v>-7.4999999999999997E-2</v>
          </cell>
          <cell r="AF323">
            <v>-7.4999999999999997E-2</v>
          </cell>
          <cell r="AG323">
            <v>-7.4999999999999997E-2</v>
          </cell>
          <cell r="AH323">
            <v>-7.4999999999999997E-2</v>
          </cell>
          <cell r="AI323">
            <v>-7.4999999999999997E-2</v>
          </cell>
          <cell r="AJ323">
            <v>-7.4999999999999997E-2</v>
          </cell>
          <cell r="AK323">
            <v>-7.4999999999999997E-2</v>
          </cell>
          <cell r="AL323">
            <v>-7.4999999999999997E-2</v>
          </cell>
          <cell r="AM323">
            <v>-7.4999999999999997E-2</v>
          </cell>
          <cell r="AN323">
            <v>-7.4999999999999997E-2</v>
          </cell>
          <cell r="AO323">
            <v>-7.4999999999999997E-2</v>
          </cell>
          <cell r="AP323">
            <v>-7.4999999999999997E-2</v>
          </cell>
          <cell r="AR323" t="str">
            <v>Ramos Técnicos</v>
          </cell>
          <cell r="AS323">
            <v>-0.70000000000000007</v>
          </cell>
          <cell r="AT323">
            <v>-0.70000000000000007</v>
          </cell>
          <cell r="AU323">
            <v>-0.70000000000000007</v>
          </cell>
          <cell r="AV323">
            <v>-0.70000000000000007</v>
          </cell>
          <cell r="AW323">
            <v>-0.70000000000000007</v>
          </cell>
          <cell r="AX323">
            <v>-0.70000000000000007</v>
          </cell>
          <cell r="AY323">
            <v>-0.70000000000000007</v>
          </cell>
          <cell r="AZ323">
            <v>-0.70000000000000007</v>
          </cell>
          <cell r="BA323">
            <v>-0.70000000000000007</v>
          </cell>
          <cell r="BB323">
            <v>-0.70000000000000007</v>
          </cell>
          <cell r="BC323">
            <v>-0.70000000000000007</v>
          </cell>
          <cell r="BD323">
            <v>-0.70000000000000007</v>
          </cell>
          <cell r="BF323" t="str">
            <v>Ramos Técnicos</v>
          </cell>
          <cell r="BG323">
            <v>-0.11666666666666665</v>
          </cell>
          <cell r="BH323">
            <v>-0.11666666666666665</v>
          </cell>
          <cell r="BI323">
            <v>-0.11666666666666665</v>
          </cell>
          <cell r="BJ323">
            <v>-0.11666666666666665</v>
          </cell>
          <cell r="BK323">
            <v>-0.11666666666666665</v>
          </cell>
          <cell r="BL323">
            <v>-0.11666666666666665</v>
          </cell>
          <cell r="BM323">
            <v>-0.11666666666666665</v>
          </cell>
          <cell r="BN323">
            <v>-0.11666666666666665</v>
          </cell>
          <cell r="BO323">
            <v>-0.11666666666666665</v>
          </cell>
          <cell r="BP323">
            <v>-0.11666666666666665</v>
          </cell>
          <cell r="BQ323">
            <v>-0.11666666666666665</v>
          </cell>
          <cell r="BR323">
            <v>-0.11666666666666665</v>
          </cell>
          <cell r="BT323" t="str">
            <v>Ramos Técnicos</v>
          </cell>
          <cell r="BU323">
            <v>236</v>
          </cell>
          <cell r="BV323">
            <v>236</v>
          </cell>
          <cell r="BW323">
            <v>236</v>
          </cell>
          <cell r="BX323">
            <v>236</v>
          </cell>
          <cell r="BY323">
            <v>236</v>
          </cell>
          <cell r="BZ323">
            <v>236</v>
          </cell>
          <cell r="CA323">
            <v>236</v>
          </cell>
          <cell r="CB323">
            <v>236</v>
          </cell>
          <cell r="CC323">
            <v>236</v>
          </cell>
          <cell r="CD323">
            <v>236</v>
          </cell>
          <cell r="CE323">
            <v>236</v>
          </cell>
          <cell r="CF323">
            <v>236</v>
          </cell>
        </row>
        <row r="324">
          <cell r="B324" t="str">
            <v>Sustracción</v>
          </cell>
          <cell r="P324" t="str">
            <v>Sustracción</v>
          </cell>
          <cell r="AD324" t="str">
            <v>Sustracción</v>
          </cell>
          <cell r="AR324" t="str">
            <v>Sustracción</v>
          </cell>
          <cell r="BF324" t="str">
            <v>Sustracción</v>
          </cell>
          <cell r="BT324" t="str">
            <v>Sustracción</v>
          </cell>
        </row>
        <row r="325">
          <cell r="B325" t="str">
            <v>Minas y Petróleos</v>
          </cell>
          <cell r="P325" t="str">
            <v>Minas y Petróleos</v>
          </cell>
          <cell r="AD325" t="str">
            <v>Minas y Petróleos</v>
          </cell>
          <cell r="AR325" t="str">
            <v>Minas y Petróleos</v>
          </cell>
          <cell r="BF325" t="str">
            <v>Minas y Petróleos</v>
          </cell>
          <cell r="BT325" t="str">
            <v>Minas y Petróleos</v>
          </cell>
        </row>
        <row r="326">
          <cell r="B326" t="str">
            <v>Cumplimiento</v>
          </cell>
          <cell r="P326" t="str">
            <v>Cumplimiento</v>
          </cell>
          <cell r="AD326" t="str">
            <v>Cumplimiento</v>
          </cell>
          <cell r="AR326" t="str">
            <v>Cumplimiento</v>
          </cell>
          <cell r="BF326" t="str">
            <v>Cumplimiento</v>
          </cell>
          <cell r="BT326" t="str">
            <v>Cumplimiento</v>
          </cell>
        </row>
        <row r="327">
          <cell r="B327" t="str">
            <v>RC Pasajeros</v>
          </cell>
          <cell r="C327">
            <v>173.47499999999999</v>
          </cell>
          <cell r="D327">
            <v>173.47499999999999</v>
          </cell>
          <cell r="E327">
            <v>173.47499999999999</v>
          </cell>
          <cell r="F327">
            <v>173.47499999999999</v>
          </cell>
          <cell r="G327">
            <v>173.47499999999999</v>
          </cell>
          <cell r="H327">
            <v>173.47499999999999</v>
          </cell>
          <cell r="I327">
            <v>173.47499999999999</v>
          </cell>
          <cell r="J327">
            <v>173.47499999999999</v>
          </cell>
          <cell r="K327">
            <v>173.47499999999999</v>
          </cell>
          <cell r="L327">
            <v>173.47499999999999</v>
          </cell>
          <cell r="M327">
            <v>173.47499999999999</v>
          </cell>
          <cell r="N327">
            <v>173.47499999999999</v>
          </cell>
          <cell r="P327" t="str">
            <v>RC Pasajeros</v>
          </cell>
          <cell r="Q327">
            <v>2.0333333333333332</v>
          </cell>
          <cell r="R327">
            <v>2.0333333333333332</v>
          </cell>
          <cell r="S327">
            <v>2.0333333333333332</v>
          </cell>
          <cell r="T327">
            <v>2.0333333333333332</v>
          </cell>
          <cell r="U327">
            <v>2.0333333333333332</v>
          </cell>
          <cell r="V327">
            <v>2.0333333333333332</v>
          </cell>
          <cell r="W327">
            <v>2.0333333333333332</v>
          </cell>
          <cell r="X327">
            <v>2.0333333333333332</v>
          </cell>
          <cell r="Y327">
            <v>2.0333333333333332</v>
          </cell>
          <cell r="Z327">
            <v>2.0333333333333332</v>
          </cell>
          <cell r="AA327">
            <v>2.0333333333333332</v>
          </cell>
          <cell r="AB327">
            <v>2.0333333333333332</v>
          </cell>
          <cell r="AD327" t="str">
            <v>RC Pasajeros</v>
          </cell>
          <cell r="AE327">
            <v>227</v>
          </cell>
          <cell r="AF327">
            <v>227</v>
          </cell>
          <cell r="AG327">
            <v>227</v>
          </cell>
          <cell r="AH327">
            <v>227</v>
          </cell>
          <cell r="AI327">
            <v>227</v>
          </cell>
          <cell r="AJ327">
            <v>227</v>
          </cell>
          <cell r="AK327">
            <v>227</v>
          </cell>
          <cell r="AL327">
            <v>227</v>
          </cell>
          <cell r="AM327">
            <v>227</v>
          </cell>
          <cell r="AN327">
            <v>227</v>
          </cell>
          <cell r="AO327">
            <v>227</v>
          </cell>
          <cell r="AP327">
            <v>227</v>
          </cell>
          <cell r="AR327" t="str">
            <v>RC Pasajeros</v>
          </cell>
          <cell r="AS327">
            <v>10.15</v>
          </cell>
          <cell r="AT327">
            <v>10.15</v>
          </cell>
          <cell r="AU327">
            <v>10.15</v>
          </cell>
          <cell r="AV327">
            <v>10.15</v>
          </cell>
          <cell r="AW327">
            <v>10.15</v>
          </cell>
          <cell r="AX327">
            <v>10.15</v>
          </cell>
          <cell r="AY327">
            <v>10.15</v>
          </cell>
          <cell r="AZ327">
            <v>10.15</v>
          </cell>
          <cell r="BA327">
            <v>10.15</v>
          </cell>
          <cell r="BB327">
            <v>10.15</v>
          </cell>
          <cell r="BC327">
            <v>10.15</v>
          </cell>
          <cell r="BD327">
            <v>10.15</v>
          </cell>
          <cell r="BF327" t="str">
            <v>RC Pasajeros</v>
          </cell>
          <cell r="BG327">
            <v>3.9583333333333335</v>
          </cell>
          <cell r="BH327">
            <v>3.9583333333333335</v>
          </cell>
          <cell r="BI327">
            <v>3.9583333333333335</v>
          </cell>
          <cell r="BJ327">
            <v>3.9583333333333335</v>
          </cell>
          <cell r="BK327">
            <v>3.9583333333333335</v>
          </cell>
          <cell r="BL327">
            <v>3.9583333333333335</v>
          </cell>
          <cell r="BM327">
            <v>3.9583333333333335</v>
          </cell>
          <cell r="BN327">
            <v>3.9583333333333335</v>
          </cell>
          <cell r="BO327">
            <v>3.9583333333333335</v>
          </cell>
          <cell r="BP327">
            <v>3.9583333333333335</v>
          </cell>
          <cell r="BQ327">
            <v>3.9583333333333335</v>
          </cell>
          <cell r="BR327">
            <v>3.9583333333333335</v>
          </cell>
          <cell r="BT327" t="str">
            <v>RC Pasajeros</v>
          </cell>
          <cell r="BU327">
            <v>566.66666666666663</v>
          </cell>
          <cell r="BV327">
            <v>566.66666666666663</v>
          </cell>
          <cell r="BW327">
            <v>566.66666666666663</v>
          </cell>
          <cell r="BX327">
            <v>566.66666666666663</v>
          </cell>
          <cell r="BY327">
            <v>566.66666666666663</v>
          </cell>
          <cell r="BZ327">
            <v>566.66666666666663</v>
          </cell>
          <cell r="CA327">
            <v>566.66666666666663</v>
          </cell>
          <cell r="CB327">
            <v>566.66666666666663</v>
          </cell>
          <cell r="CC327">
            <v>566.66666666666663</v>
          </cell>
          <cell r="CD327">
            <v>566.66666666666663</v>
          </cell>
          <cell r="CE327">
            <v>566.66666666666663</v>
          </cell>
          <cell r="CF327">
            <v>566.66666666666663</v>
          </cell>
        </row>
        <row r="328">
          <cell r="B328" t="str">
            <v>RC General</v>
          </cell>
          <cell r="P328" t="str">
            <v>RC General</v>
          </cell>
          <cell r="AD328" t="str">
            <v>RC General</v>
          </cell>
          <cell r="AR328" t="str">
            <v>RC General</v>
          </cell>
          <cell r="BF328" t="str">
            <v>RC General</v>
          </cell>
          <cell r="BT328" t="str">
            <v>RC General</v>
          </cell>
        </row>
        <row r="329">
          <cell r="B329" t="str">
            <v>Transporte</v>
          </cell>
          <cell r="P329" t="str">
            <v>Transporte</v>
          </cell>
          <cell r="AD329" t="str">
            <v>Transporte</v>
          </cell>
          <cell r="AR329" t="str">
            <v>Transporte</v>
          </cell>
          <cell r="BF329" t="str">
            <v>Transporte</v>
          </cell>
          <cell r="BT329" t="str">
            <v>Transporte</v>
          </cell>
        </row>
        <row r="330">
          <cell r="B330" t="str">
            <v>BBB</v>
          </cell>
          <cell r="P330" t="str">
            <v>BBB</v>
          </cell>
          <cell r="AD330" t="str">
            <v>BBB</v>
          </cell>
          <cell r="AR330" t="str">
            <v>BBB</v>
          </cell>
          <cell r="BF330" t="str">
            <v>BBB</v>
          </cell>
          <cell r="BT330" t="str">
            <v>BBB</v>
          </cell>
        </row>
        <row r="331">
          <cell r="B331" t="str">
            <v>Manejo</v>
          </cell>
          <cell r="P331" t="str">
            <v>Manejo</v>
          </cell>
          <cell r="AD331" t="str">
            <v>Manejo</v>
          </cell>
          <cell r="AR331" t="str">
            <v>Manejo</v>
          </cell>
          <cell r="BF331" t="str">
            <v>Manejo</v>
          </cell>
          <cell r="BT331" t="str">
            <v>Manejo</v>
          </cell>
        </row>
        <row r="332">
          <cell r="B332" t="str">
            <v>Casco</v>
          </cell>
          <cell r="P332" t="str">
            <v>Casco</v>
          </cell>
          <cell r="AD332" t="str">
            <v>Casco</v>
          </cell>
          <cell r="AR332" t="str">
            <v>Casco</v>
          </cell>
          <cell r="BF332" t="str">
            <v>Casco</v>
          </cell>
          <cell r="BT332" t="str">
            <v>Casco</v>
          </cell>
        </row>
        <row r="333">
          <cell r="B333" t="str">
            <v>Vida</v>
          </cell>
          <cell r="P333" t="str">
            <v>Vida</v>
          </cell>
          <cell r="AD333" t="str">
            <v>Vida</v>
          </cell>
          <cell r="AR333" t="str">
            <v>Vida</v>
          </cell>
          <cell r="BF333" t="str">
            <v>Vida</v>
          </cell>
          <cell r="BT333" t="str">
            <v>Vida</v>
          </cell>
        </row>
        <row r="334">
          <cell r="B334" t="str">
            <v>Exequiales</v>
          </cell>
          <cell r="P334" t="str">
            <v>Exequiales</v>
          </cell>
          <cell r="AD334" t="str">
            <v>Exequiales</v>
          </cell>
          <cell r="AR334" t="str">
            <v>Exequiales</v>
          </cell>
          <cell r="BF334" t="str">
            <v>Exequiales</v>
          </cell>
          <cell r="BT334" t="str">
            <v>Exequiales</v>
          </cell>
        </row>
        <row r="335">
          <cell r="B335" t="str">
            <v>Alto Costo</v>
          </cell>
          <cell r="P335" t="str">
            <v>Alto Costo</v>
          </cell>
          <cell r="AD335" t="str">
            <v>Alto Costo</v>
          </cell>
          <cell r="AR335" t="str">
            <v>Alto Costo</v>
          </cell>
          <cell r="BF335" t="str">
            <v>Alto Costo</v>
          </cell>
          <cell r="BT335" t="str">
            <v>Alto Costo</v>
          </cell>
        </row>
        <row r="338">
          <cell r="B338" t="str">
            <v>Caja Facultativos - S.  Industria y C</v>
          </cell>
          <cell r="C338" t="str">
            <v>Ene</v>
          </cell>
          <cell r="D338" t="str">
            <v>Feb</v>
          </cell>
          <cell r="E338" t="str">
            <v>Mar</v>
          </cell>
          <cell r="F338" t="str">
            <v>Abr</v>
          </cell>
          <cell r="G338" t="str">
            <v>May</v>
          </cell>
          <cell r="H338" t="str">
            <v>Jun</v>
          </cell>
          <cell r="I338" t="str">
            <v>Jul</v>
          </cell>
          <cell r="J338" t="str">
            <v>Ago</v>
          </cell>
          <cell r="K338" t="str">
            <v>Sep</v>
          </cell>
          <cell r="L338" t="str">
            <v>Oct</v>
          </cell>
          <cell r="M338" t="str">
            <v>Nov</v>
          </cell>
          <cell r="N338" t="str">
            <v>Dic</v>
          </cell>
          <cell r="P338" t="str">
            <v>Caja Facultativos - S.  Construcción y C</v>
          </cell>
          <cell r="Q338" t="str">
            <v>Ene</v>
          </cell>
          <cell r="R338" t="str">
            <v>Feb</v>
          </cell>
          <cell r="S338" t="str">
            <v>Mar</v>
          </cell>
          <cell r="T338" t="str">
            <v>Abr</v>
          </cell>
          <cell r="U338" t="str">
            <v>May</v>
          </cell>
          <cell r="V338" t="str">
            <v>Jun</v>
          </cell>
          <cell r="W338" t="str">
            <v>Jul</v>
          </cell>
          <cell r="X338" t="str">
            <v>Ago</v>
          </cell>
          <cell r="Y338" t="str">
            <v>Sep</v>
          </cell>
          <cell r="Z338" t="str">
            <v>Oct</v>
          </cell>
          <cell r="AA338" t="str">
            <v>Nov</v>
          </cell>
          <cell r="AB338" t="str">
            <v>Dic</v>
          </cell>
          <cell r="AD338" t="str">
            <v>Caja Facultativos - S.  Transporte y S</v>
          </cell>
          <cell r="AE338" t="str">
            <v>Ene</v>
          </cell>
          <cell r="AF338" t="str">
            <v>Feb</v>
          </cell>
          <cell r="AG338" t="str">
            <v>Mar</v>
          </cell>
          <cell r="AH338" t="str">
            <v>Abr</v>
          </cell>
          <cell r="AI338" t="str">
            <v>May</v>
          </cell>
          <cell r="AJ338" t="str">
            <v>Jun</v>
          </cell>
          <cell r="AK338" t="str">
            <v>Jul</v>
          </cell>
          <cell r="AL338" t="str">
            <v>Ago</v>
          </cell>
          <cell r="AM338" t="str">
            <v>Sep</v>
          </cell>
          <cell r="AN338" t="str">
            <v>Oct</v>
          </cell>
          <cell r="AO338" t="str">
            <v>Nov</v>
          </cell>
          <cell r="AP338" t="str">
            <v>Dic</v>
          </cell>
          <cell r="AR338" t="str">
            <v>Caja Facultativos - S.  Financiero</v>
          </cell>
          <cell r="AS338" t="str">
            <v>Ene</v>
          </cell>
          <cell r="AT338" t="str">
            <v>Feb</v>
          </cell>
          <cell r="AU338" t="str">
            <v>Mar</v>
          </cell>
          <cell r="AV338" t="str">
            <v>Abr</v>
          </cell>
          <cell r="AW338" t="str">
            <v>May</v>
          </cell>
          <cell r="AX338" t="str">
            <v>Jun</v>
          </cell>
          <cell r="AY338" t="str">
            <v>Jul</v>
          </cell>
          <cell r="AZ338" t="str">
            <v>Ago</v>
          </cell>
          <cell r="BA338" t="str">
            <v>Sep</v>
          </cell>
          <cell r="BB338" t="str">
            <v>Oct</v>
          </cell>
          <cell r="BC338" t="str">
            <v>Nov</v>
          </cell>
          <cell r="BD338" t="str">
            <v>Dic</v>
          </cell>
          <cell r="BF338" t="str">
            <v>Caja Facultativos - S.  Estado</v>
          </cell>
          <cell r="BG338" t="str">
            <v>Ene</v>
          </cell>
          <cell r="BH338" t="str">
            <v>Feb</v>
          </cell>
          <cell r="BI338" t="str">
            <v>Mar</v>
          </cell>
          <cell r="BJ338" t="str">
            <v>Abr</v>
          </cell>
          <cell r="BK338" t="str">
            <v>May</v>
          </cell>
          <cell r="BL338" t="str">
            <v>Jun</v>
          </cell>
          <cell r="BM338" t="str">
            <v>Jul</v>
          </cell>
          <cell r="BN338" t="str">
            <v>Ago</v>
          </cell>
          <cell r="BO338" t="str">
            <v>Sep</v>
          </cell>
          <cell r="BP338" t="str">
            <v>Oct</v>
          </cell>
          <cell r="BQ338" t="str">
            <v>Nov</v>
          </cell>
          <cell r="BR338" t="str">
            <v>Dic</v>
          </cell>
          <cell r="BT338" t="str">
            <v>Caja Facultativos - S.  Minas</v>
          </cell>
          <cell r="BU338" t="str">
            <v>Ene</v>
          </cell>
          <cell r="BV338" t="str">
            <v>Feb</v>
          </cell>
          <cell r="BW338" t="str">
            <v>Mar</v>
          </cell>
          <cell r="BX338" t="str">
            <v>Abr</v>
          </cell>
          <cell r="BY338" t="str">
            <v>May</v>
          </cell>
          <cell r="BZ338" t="str">
            <v>Jun</v>
          </cell>
          <cell r="CA338" t="str">
            <v>Jul</v>
          </cell>
          <cell r="CB338" t="str">
            <v>Ago</v>
          </cell>
          <cell r="CC338" t="str">
            <v>Sep</v>
          </cell>
          <cell r="CD338" t="str">
            <v>Oct</v>
          </cell>
          <cell r="CE338" t="str">
            <v>Nov</v>
          </cell>
          <cell r="CF338" t="str">
            <v>Dic</v>
          </cell>
        </row>
        <row r="339">
          <cell r="B339" t="str">
            <v>Autos</v>
          </cell>
          <cell r="P339" t="str">
            <v>Autos</v>
          </cell>
          <cell r="AD339" t="str">
            <v>Autos</v>
          </cell>
          <cell r="AR339" t="str">
            <v>Autos</v>
          </cell>
          <cell r="BF339" t="str">
            <v>Autos</v>
          </cell>
          <cell r="BT339" t="str">
            <v>Autos</v>
          </cell>
        </row>
        <row r="340">
          <cell r="B340" t="str">
            <v>SOAT</v>
          </cell>
          <cell r="P340" t="str">
            <v>SOAT</v>
          </cell>
          <cell r="AD340" t="str">
            <v>SOAT</v>
          </cell>
          <cell r="AR340" t="str">
            <v>SOAT</v>
          </cell>
          <cell r="BF340" t="str">
            <v>SOAT</v>
          </cell>
          <cell r="BT340" t="str">
            <v>SOAT</v>
          </cell>
        </row>
        <row r="341">
          <cell r="B341" t="str">
            <v>Incendio</v>
          </cell>
          <cell r="C341">
            <v>8.5630987441183439</v>
          </cell>
          <cell r="D341">
            <v>8.5630987441183439</v>
          </cell>
          <cell r="E341">
            <v>8.5630987441183439</v>
          </cell>
          <cell r="F341">
            <v>8.5630987441183439</v>
          </cell>
          <cell r="G341">
            <v>8.5630987441183439</v>
          </cell>
          <cell r="H341">
            <v>8.5630987441183439</v>
          </cell>
          <cell r="I341">
            <v>8.5630987441183439</v>
          </cell>
          <cell r="J341">
            <v>8.5630987441183439</v>
          </cell>
          <cell r="K341">
            <v>8.5630987441183439</v>
          </cell>
          <cell r="L341">
            <v>8.5630987441183439</v>
          </cell>
          <cell r="M341">
            <v>8.5630987441183439</v>
          </cell>
          <cell r="N341">
            <v>8.5630987441183439</v>
          </cell>
          <cell r="P341" t="str">
            <v>Incendio</v>
          </cell>
          <cell r="Q341">
            <v>0.21220507091838461</v>
          </cell>
          <cell r="R341">
            <v>0.21220507091838461</v>
          </cell>
          <cell r="S341">
            <v>0.21220507091838461</v>
          </cell>
          <cell r="T341">
            <v>0.21220507091838461</v>
          </cell>
          <cell r="U341">
            <v>0.21220507091838461</v>
          </cell>
          <cell r="V341">
            <v>0.21220507091838461</v>
          </cell>
          <cell r="W341">
            <v>0.21220507091838461</v>
          </cell>
          <cell r="X341">
            <v>0.21220507091838461</v>
          </cell>
          <cell r="Y341">
            <v>0.21220507091838461</v>
          </cell>
          <cell r="Z341">
            <v>0.21220507091838461</v>
          </cell>
          <cell r="AA341">
            <v>0.21220507091838461</v>
          </cell>
          <cell r="AB341">
            <v>0.21220507091838461</v>
          </cell>
          <cell r="AD341" t="str">
            <v>Incendio</v>
          </cell>
          <cell r="AE341">
            <v>6.8155275718492945</v>
          </cell>
          <cell r="AF341">
            <v>6.8155275718492945</v>
          </cell>
          <cell r="AG341">
            <v>6.8155275718492945</v>
          </cell>
          <cell r="AH341">
            <v>6.8155275718492945</v>
          </cell>
          <cell r="AI341">
            <v>6.8155275718492945</v>
          </cell>
          <cell r="AJ341">
            <v>6.8155275718492945</v>
          </cell>
          <cell r="AK341">
            <v>6.8155275718492945</v>
          </cell>
          <cell r="AL341">
            <v>6.8155275718492945</v>
          </cell>
          <cell r="AM341">
            <v>6.8155275718492945</v>
          </cell>
          <cell r="AN341">
            <v>6.8155275718492945</v>
          </cell>
          <cell r="AO341">
            <v>6.8155275718492945</v>
          </cell>
          <cell r="AP341">
            <v>6.8155275718492945</v>
          </cell>
          <cell r="AR341" t="str">
            <v>Incendio</v>
          </cell>
          <cell r="AS341">
            <v>1.4916666666666665</v>
          </cell>
          <cell r="AT341">
            <v>1.4916666666666665</v>
          </cell>
          <cell r="AU341">
            <v>1.4916666666666665</v>
          </cell>
          <cell r="AV341">
            <v>1.4916666666666665</v>
          </cell>
          <cell r="AW341">
            <v>1.4916666666666665</v>
          </cell>
          <cell r="AX341">
            <v>1.4916666666666665</v>
          </cell>
          <cell r="AY341">
            <v>1.4916666666666665</v>
          </cell>
          <cell r="AZ341">
            <v>1.4916666666666665</v>
          </cell>
          <cell r="BA341">
            <v>1.4916666666666665</v>
          </cell>
          <cell r="BB341">
            <v>1.4916666666666665</v>
          </cell>
          <cell r="BC341">
            <v>1.4916666666666665</v>
          </cell>
          <cell r="BD341">
            <v>1.4916666666666665</v>
          </cell>
          <cell r="BF341" t="str">
            <v>Incendio</v>
          </cell>
          <cell r="BG341">
            <v>50</v>
          </cell>
          <cell r="BH341">
            <v>50</v>
          </cell>
          <cell r="BI341">
            <v>50</v>
          </cell>
          <cell r="BJ341">
            <v>50</v>
          </cell>
          <cell r="BK341">
            <v>50</v>
          </cell>
          <cell r="BL341">
            <v>50</v>
          </cell>
          <cell r="BM341">
            <v>50</v>
          </cell>
          <cell r="BN341">
            <v>50</v>
          </cell>
          <cell r="BO341">
            <v>50</v>
          </cell>
          <cell r="BP341">
            <v>50</v>
          </cell>
          <cell r="BQ341">
            <v>50</v>
          </cell>
          <cell r="BR341">
            <v>50</v>
          </cell>
          <cell r="BT341" t="str">
            <v>Incendio</v>
          </cell>
          <cell r="BU341">
            <v>55.833333333333336</v>
          </cell>
          <cell r="BV341">
            <v>55.833333333333336</v>
          </cell>
          <cell r="BW341">
            <v>55.833333333333336</v>
          </cell>
          <cell r="BX341">
            <v>55.833333333333336</v>
          </cell>
          <cell r="BY341">
            <v>55.833333333333336</v>
          </cell>
          <cell r="BZ341">
            <v>55.833333333333336</v>
          </cell>
          <cell r="CA341">
            <v>55.833333333333336</v>
          </cell>
          <cell r="CB341">
            <v>55.833333333333336</v>
          </cell>
          <cell r="CC341">
            <v>55.833333333333336</v>
          </cell>
          <cell r="CD341">
            <v>55.833333333333336</v>
          </cell>
          <cell r="CE341">
            <v>55.833333333333336</v>
          </cell>
          <cell r="CF341">
            <v>55.833333333333336</v>
          </cell>
        </row>
        <row r="342">
          <cell r="B342" t="str">
            <v>Ramos Técnicos</v>
          </cell>
          <cell r="C342">
            <v>7.5666666666666664</v>
          </cell>
          <cell r="D342">
            <v>7.5666666666666664</v>
          </cell>
          <cell r="E342">
            <v>7.5666666666666664</v>
          </cell>
          <cell r="F342">
            <v>7.5666666666666664</v>
          </cell>
          <cell r="G342">
            <v>7.5666666666666664</v>
          </cell>
          <cell r="H342">
            <v>7.5666666666666664</v>
          </cell>
          <cell r="I342">
            <v>7.5666666666666664</v>
          </cell>
          <cell r="J342">
            <v>7.5666666666666664</v>
          </cell>
          <cell r="K342">
            <v>7.5666666666666664</v>
          </cell>
          <cell r="L342">
            <v>7.5666666666666664</v>
          </cell>
          <cell r="M342">
            <v>7.5666666666666664</v>
          </cell>
          <cell r="N342">
            <v>7.5666666666666664</v>
          </cell>
          <cell r="P342" t="str">
            <v>Ramos Técnicos</v>
          </cell>
          <cell r="Q342">
            <v>125.08333333333333</v>
          </cell>
          <cell r="R342">
            <v>125.08333333333333</v>
          </cell>
          <cell r="S342">
            <v>125.08333333333333</v>
          </cell>
          <cell r="T342">
            <v>125.08333333333333</v>
          </cell>
          <cell r="U342">
            <v>125.08333333333333</v>
          </cell>
          <cell r="V342">
            <v>125.08333333333333</v>
          </cell>
          <cell r="W342">
            <v>125.08333333333333</v>
          </cell>
          <cell r="X342">
            <v>125.08333333333333</v>
          </cell>
          <cell r="Y342">
            <v>125.08333333333333</v>
          </cell>
          <cell r="Z342">
            <v>125.08333333333333</v>
          </cell>
          <cell r="AA342">
            <v>125.08333333333333</v>
          </cell>
          <cell r="AB342">
            <v>125.08333333333333</v>
          </cell>
          <cell r="AD342" t="str">
            <v>Ramos Técnicos</v>
          </cell>
          <cell r="AE342">
            <v>-7.4999999999999997E-2</v>
          </cell>
          <cell r="AF342">
            <v>-7.4999999999999997E-2</v>
          </cell>
          <cell r="AG342">
            <v>-7.4999999999999997E-2</v>
          </cell>
          <cell r="AH342">
            <v>-7.4999999999999997E-2</v>
          </cell>
          <cell r="AI342">
            <v>-7.4999999999999997E-2</v>
          </cell>
          <cell r="AJ342">
            <v>-7.4999999999999997E-2</v>
          </cell>
          <cell r="AK342">
            <v>-7.4999999999999997E-2</v>
          </cell>
          <cell r="AL342">
            <v>-7.4999999999999997E-2</v>
          </cell>
          <cell r="AM342">
            <v>-7.4999999999999997E-2</v>
          </cell>
          <cell r="AN342">
            <v>-7.4999999999999997E-2</v>
          </cell>
          <cell r="AO342">
            <v>-7.4999999999999997E-2</v>
          </cell>
          <cell r="AP342">
            <v>-7.4999999999999997E-2</v>
          </cell>
          <cell r="AR342" t="str">
            <v>Ramos Técnicos</v>
          </cell>
          <cell r="AS342">
            <v>-0.70000000000000007</v>
          </cell>
          <cell r="AT342">
            <v>-0.70000000000000007</v>
          </cell>
          <cell r="AU342">
            <v>-0.70000000000000007</v>
          </cell>
          <cell r="AV342">
            <v>-0.70000000000000007</v>
          </cell>
          <cell r="AW342">
            <v>-0.70000000000000007</v>
          </cell>
          <cell r="AX342">
            <v>-0.70000000000000007</v>
          </cell>
          <cell r="AY342">
            <v>-0.70000000000000007</v>
          </cell>
          <cell r="AZ342">
            <v>-0.70000000000000007</v>
          </cell>
          <cell r="BA342">
            <v>-0.70000000000000007</v>
          </cell>
          <cell r="BB342">
            <v>-0.70000000000000007</v>
          </cell>
          <cell r="BC342">
            <v>-0.70000000000000007</v>
          </cell>
          <cell r="BD342">
            <v>-0.70000000000000007</v>
          </cell>
          <cell r="BF342" t="str">
            <v>Ramos Técnicos</v>
          </cell>
          <cell r="BG342">
            <v>-0.11666666666666665</v>
          </cell>
          <cell r="BH342">
            <v>-0.11666666666666665</v>
          </cell>
          <cell r="BI342">
            <v>-0.11666666666666665</v>
          </cell>
          <cell r="BJ342">
            <v>-0.11666666666666665</v>
          </cell>
          <cell r="BK342">
            <v>-0.11666666666666665</v>
          </cell>
          <cell r="BL342">
            <v>-0.11666666666666665</v>
          </cell>
          <cell r="BM342">
            <v>-0.11666666666666665</v>
          </cell>
          <cell r="BN342">
            <v>-0.11666666666666665</v>
          </cell>
          <cell r="BO342">
            <v>-0.11666666666666665</v>
          </cell>
          <cell r="BP342">
            <v>-0.11666666666666665</v>
          </cell>
          <cell r="BQ342">
            <v>-0.11666666666666665</v>
          </cell>
          <cell r="BR342">
            <v>-0.11666666666666665</v>
          </cell>
          <cell r="BT342" t="str">
            <v>Ramos Técnicos</v>
          </cell>
          <cell r="BU342">
            <v>236</v>
          </cell>
          <cell r="BV342">
            <v>236</v>
          </cell>
          <cell r="BW342">
            <v>236</v>
          </cell>
          <cell r="BX342">
            <v>236</v>
          </cell>
          <cell r="BY342">
            <v>236</v>
          </cell>
          <cell r="BZ342">
            <v>236</v>
          </cell>
          <cell r="CA342">
            <v>236</v>
          </cell>
          <cell r="CB342">
            <v>236</v>
          </cell>
          <cell r="CC342">
            <v>236</v>
          </cell>
          <cell r="CD342">
            <v>236</v>
          </cell>
          <cell r="CE342">
            <v>236</v>
          </cell>
          <cell r="CF342">
            <v>236</v>
          </cell>
        </row>
        <row r="343">
          <cell r="B343" t="str">
            <v>Sustracción</v>
          </cell>
          <cell r="P343" t="str">
            <v>Sustracción</v>
          </cell>
          <cell r="AD343" t="str">
            <v>Sustracción</v>
          </cell>
          <cell r="AR343" t="str">
            <v>Sustracción</v>
          </cell>
          <cell r="BF343" t="str">
            <v>Sustracción</v>
          </cell>
          <cell r="BT343" t="str">
            <v>Sustracción</v>
          </cell>
        </row>
        <row r="344">
          <cell r="B344" t="str">
            <v>Minas y Petróleos</v>
          </cell>
          <cell r="P344" t="str">
            <v>Minas y Petróleos</v>
          </cell>
          <cell r="AD344" t="str">
            <v>Minas y Petróleos</v>
          </cell>
          <cell r="AR344" t="str">
            <v>Minas y Petróleos</v>
          </cell>
          <cell r="BF344" t="str">
            <v>Minas y Petróleos</v>
          </cell>
          <cell r="BT344" t="str">
            <v>Minas y Petróleos</v>
          </cell>
        </row>
        <row r="345">
          <cell r="B345" t="str">
            <v>Cumplimiento</v>
          </cell>
          <cell r="P345" t="str">
            <v>Cumplimiento</v>
          </cell>
          <cell r="AD345" t="str">
            <v>Cumplimiento</v>
          </cell>
          <cell r="AR345" t="str">
            <v>Cumplimiento</v>
          </cell>
          <cell r="BF345" t="str">
            <v>Cumplimiento</v>
          </cell>
          <cell r="BT345" t="str">
            <v>Cumplimiento</v>
          </cell>
        </row>
        <row r="346">
          <cell r="B346" t="str">
            <v>RC Pasajeros</v>
          </cell>
          <cell r="P346" t="str">
            <v>RC Pasajeros</v>
          </cell>
          <cell r="AD346" t="str">
            <v>RC Pasajeros</v>
          </cell>
          <cell r="AR346" t="str">
            <v>RC Pasajeros</v>
          </cell>
          <cell r="BF346" t="str">
            <v>RC Pasajeros</v>
          </cell>
          <cell r="BT346" t="str">
            <v>RC Pasajeros</v>
          </cell>
        </row>
        <row r="347">
          <cell r="B347" t="str">
            <v>RC General</v>
          </cell>
          <cell r="D347">
            <v>230.47175049800001</v>
          </cell>
          <cell r="E347">
            <v>1297.8896571079999</v>
          </cell>
          <cell r="F347">
            <v>5203.2114080870006</v>
          </cell>
          <cell r="G347">
            <v>385.24259067800006</v>
          </cell>
          <cell r="H347">
            <v>104.27257966400002</v>
          </cell>
          <cell r="I347">
            <v>871.31459256599999</v>
          </cell>
          <cell r="J347">
            <v>31.57</v>
          </cell>
          <cell r="K347">
            <v>421.67021077500004</v>
          </cell>
          <cell r="L347">
            <v>105.076334</v>
          </cell>
          <cell r="N347">
            <v>0</v>
          </cell>
          <cell r="P347" t="str">
            <v>RC General</v>
          </cell>
          <cell r="R347">
            <v>230.47175049800001</v>
          </cell>
          <cell r="S347">
            <v>1297.8896571079999</v>
          </cell>
          <cell r="T347">
            <v>5203.2114080870006</v>
          </cell>
          <cell r="U347">
            <v>385.24259067800006</v>
          </cell>
          <cell r="V347">
            <v>104.27257966400002</v>
          </cell>
          <cell r="W347">
            <v>871.31459256599999</v>
          </cell>
          <cell r="X347">
            <v>31.57</v>
          </cell>
          <cell r="Y347">
            <v>421.67021077500004</v>
          </cell>
          <cell r="Z347">
            <v>105.076334</v>
          </cell>
          <cell r="AB347">
            <v>0</v>
          </cell>
          <cell r="AD347" t="str">
            <v>RC General</v>
          </cell>
          <cell r="AF347">
            <v>230.47175049800001</v>
          </cell>
          <cell r="AG347">
            <v>1297.8896571079999</v>
          </cell>
          <cell r="AH347">
            <v>5203.2114080870006</v>
          </cell>
          <cell r="AI347">
            <v>385.24259067800006</v>
          </cell>
          <cell r="AJ347">
            <v>104.27257966400002</v>
          </cell>
          <cell r="AK347">
            <v>871.31459256599999</v>
          </cell>
          <cell r="AL347">
            <v>31.57</v>
          </cell>
          <cell r="AM347">
            <v>421.67021077500004</v>
          </cell>
          <cell r="AN347">
            <v>105.076334</v>
          </cell>
          <cell r="AP347">
            <v>0</v>
          </cell>
          <cell r="AR347" t="str">
            <v>RC General</v>
          </cell>
          <cell r="AT347">
            <v>230.47175049800001</v>
          </cell>
          <cell r="AU347">
            <v>1297.8896571079999</v>
          </cell>
          <cell r="AV347">
            <v>5203.2114080870006</v>
          </cell>
          <cell r="AW347">
            <v>385.24259067800006</v>
          </cell>
          <cell r="AX347">
            <v>104.27257966400002</v>
          </cell>
          <cell r="AY347">
            <v>871.31459256599999</v>
          </cell>
          <cell r="AZ347">
            <v>31.57</v>
          </cell>
          <cell r="BA347">
            <v>421.67021077500004</v>
          </cell>
          <cell r="BB347">
            <v>105.076334</v>
          </cell>
          <cell r="BD347">
            <v>0</v>
          </cell>
          <cell r="BF347" t="str">
            <v>RC General</v>
          </cell>
          <cell r="BH347">
            <v>230.47175049800001</v>
          </cell>
          <cell r="BI347">
            <v>1297.8896571079999</v>
          </cell>
          <cell r="BJ347">
            <v>5203.2114080870006</v>
          </cell>
          <cell r="BK347">
            <v>385.24259067800006</v>
          </cell>
          <cell r="BL347">
            <v>104.27257966400002</v>
          </cell>
          <cell r="BM347">
            <v>871.31459256599999</v>
          </cell>
          <cell r="BN347">
            <v>31.57</v>
          </cell>
          <cell r="BO347">
            <v>421.67021077500004</v>
          </cell>
          <cell r="BP347">
            <v>105.076334</v>
          </cell>
          <cell r="BR347">
            <v>0</v>
          </cell>
          <cell r="BT347" t="str">
            <v>RC General</v>
          </cell>
          <cell r="BV347">
            <v>230.47175049800001</v>
          </cell>
          <cell r="BW347">
            <v>1297.8896571079999</v>
          </cell>
          <cell r="BX347">
            <v>5203.2114080870006</v>
          </cell>
          <cell r="BY347">
            <v>385.24259067800006</v>
          </cell>
          <cell r="BZ347">
            <v>104.27257966400002</v>
          </cell>
          <cell r="CA347">
            <v>871.31459256599999</v>
          </cell>
          <cell r="CB347">
            <v>31.57</v>
          </cell>
          <cell r="CC347">
            <v>421.67021077500004</v>
          </cell>
          <cell r="CD347">
            <v>105.076334</v>
          </cell>
          <cell r="CF347">
            <v>0</v>
          </cell>
        </row>
        <row r="348">
          <cell r="B348" t="str">
            <v>Transporte</v>
          </cell>
          <cell r="D348">
            <v>0</v>
          </cell>
          <cell r="E348">
            <v>116.11648924149998</v>
          </cell>
          <cell r="F348">
            <v>1464.2356936145</v>
          </cell>
          <cell r="G348">
            <v>202.60412499999998</v>
          </cell>
          <cell r="H348">
            <v>107.49150059199999</v>
          </cell>
          <cell r="I348">
            <v>7.8211948499999995</v>
          </cell>
          <cell r="J348">
            <v>77.011104700000004</v>
          </cell>
          <cell r="K348">
            <v>279.9468</v>
          </cell>
          <cell r="L348">
            <v>1839.5428175</v>
          </cell>
          <cell r="N348">
            <v>0</v>
          </cell>
          <cell r="P348" t="str">
            <v>Transporte</v>
          </cell>
          <cell r="R348">
            <v>0</v>
          </cell>
          <cell r="S348">
            <v>116.11648924149998</v>
          </cell>
          <cell r="T348">
            <v>1464.2356936145</v>
          </cell>
          <cell r="U348">
            <v>202.60412499999998</v>
          </cell>
          <cell r="V348">
            <v>107.49150059199999</v>
          </cell>
          <cell r="W348">
            <v>7.8211948499999995</v>
          </cell>
          <cell r="X348">
            <v>77.011104700000004</v>
          </cell>
          <cell r="Y348">
            <v>279.9468</v>
          </cell>
          <cell r="Z348">
            <v>1839.5428175</v>
          </cell>
          <cell r="AB348">
            <v>0</v>
          </cell>
          <cell r="AD348" t="str">
            <v>Transporte</v>
          </cell>
          <cell r="AF348">
            <v>0</v>
          </cell>
          <cell r="AG348">
            <v>116.11648924149998</v>
          </cell>
          <cell r="AH348">
            <v>1464.2356936145</v>
          </cell>
          <cell r="AI348">
            <v>202.60412499999998</v>
          </cell>
          <cell r="AJ348">
            <v>107.49150059199999</v>
          </cell>
          <cell r="AK348">
            <v>7.8211948499999995</v>
          </cell>
          <cell r="AL348">
            <v>77.011104700000004</v>
          </cell>
          <cell r="AM348">
            <v>279.9468</v>
          </cell>
          <cell r="AN348">
            <v>1839.5428175</v>
          </cell>
          <cell r="AP348">
            <v>0</v>
          </cell>
          <cell r="AR348" t="str">
            <v>Transporte</v>
          </cell>
          <cell r="AT348">
            <v>0</v>
          </cell>
          <cell r="AU348">
            <v>116.11648924149998</v>
          </cell>
          <cell r="AV348">
            <v>1464.2356936145</v>
          </cell>
          <cell r="AW348">
            <v>202.60412499999998</v>
          </cell>
          <cell r="AX348">
            <v>107.49150059199999</v>
          </cell>
          <cell r="AY348">
            <v>7.8211948499999995</v>
          </cell>
          <cell r="AZ348">
            <v>77.011104700000004</v>
          </cell>
          <cell r="BA348">
            <v>279.9468</v>
          </cell>
          <cell r="BB348">
            <v>1839.5428175</v>
          </cell>
          <cell r="BD348">
            <v>0</v>
          </cell>
          <cell r="BF348" t="str">
            <v>Transporte</v>
          </cell>
          <cell r="BH348">
            <v>0</v>
          </cell>
          <cell r="BI348">
            <v>116.11648924149998</v>
          </cell>
          <cell r="BJ348">
            <v>1464.2356936145</v>
          </cell>
          <cell r="BK348">
            <v>202.60412499999998</v>
          </cell>
          <cell r="BL348">
            <v>107.49150059199999</v>
          </cell>
          <cell r="BM348">
            <v>7.8211948499999995</v>
          </cell>
          <cell r="BN348">
            <v>77.011104700000004</v>
          </cell>
          <cell r="BO348">
            <v>279.9468</v>
          </cell>
          <cell r="BP348">
            <v>1839.5428175</v>
          </cell>
          <cell r="BR348">
            <v>0</v>
          </cell>
          <cell r="BT348" t="str">
            <v>Transporte</v>
          </cell>
          <cell r="BV348">
            <v>0</v>
          </cell>
          <cell r="BW348">
            <v>116.11648924149998</v>
          </cell>
          <cell r="BX348">
            <v>1464.2356936145</v>
          </cell>
          <cell r="BY348">
            <v>202.60412499999998</v>
          </cell>
          <cell r="BZ348">
            <v>107.49150059199999</v>
          </cell>
          <cell r="CA348">
            <v>7.8211948499999995</v>
          </cell>
          <cell r="CB348">
            <v>77.011104700000004</v>
          </cell>
          <cell r="CC348">
            <v>279.9468</v>
          </cell>
          <cell r="CD348">
            <v>1839.5428175</v>
          </cell>
          <cell r="CF348">
            <v>0</v>
          </cell>
        </row>
        <row r="349">
          <cell r="B349" t="str">
            <v>BBB</v>
          </cell>
          <cell r="P349" t="str">
            <v>BBB</v>
          </cell>
          <cell r="AD349" t="str">
            <v>BBB</v>
          </cell>
          <cell r="AR349" t="str">
            <v>BBB</v>
          </cell>
          <cell r="BF349" t="str">
            <v>BBB</v>
          </cell>
          <cell r="BT349" t="str">
            <v>BBB</v>
          </cell>
        </row>
        <row r="350">
          <cell r="B350" t="str">
            <v>Manejo</v>
          </cell>
          <cell r="D350">
            <v>0</v>
          </cell>
          <cell r="E350">
            <v>0</v>
          </cell>
          <cell r="F350">
            <v>15.227276399999999</v>
          </cell>
          <cell r="G350">
            <v>0</v>
          </cell>
          <cell r="H350">
            <v>0</v>
          </cell>
          <cell r="I350">
            <v>0</v>
          </cell>
          <cell r="J350">
            <v>0</v>
          </cell>
          <cell r="K350">
            <v>0</v>
          </cell>
          <cell r="L350">
            <v>0</v>
          </cell>
          <cell r="N350">
            <v>0</v>
          </cell>
          <cell r="P350" t="str">
            <v>Manejo</v>
          </cell>
          <cell r="R350">
            <v>0</v>
          </cell>
          <cell r="S350">
            <v>0</v>
          </cell>
          <cell r="T350">
            <v>15.227276399999999</v>
          </cell>
          <cell r="U350">
            <v>0</v>
          </cell>
          <cell r="V350">
            <v>0</v>
          </cell>
          <cell r="W350">
            <v>0</v>
          </cell>
          <cell r="X350">
            <v>0</v>
          </cell>
          <cell r="Y350">
            <v>0</v>
          </cell>
          <cell r="Z350">
            <v>0</v>
          </cell>
          <cell r="AB350">
            <v>0</v>
          </cell>
          <cell r="AD350" t="str">
            <v>Manejo</v>
          </cell>
          <cell r="AF350">
            <v>0</v>
          </cell>
          <cell r="AG350">
            <v>0</v>
          </cell>
          <cell r="AH350">
            <v>15.227276399999999</v>
          </cell>
          <cell r="AI350">
            <v>0</v>
          </cell>
          <cell r="AJ350">
            <v>0</v>
          </cell>
          <cell r="AK350">
            <v>0</v>
          </cell>
          <cell r="AL350">
            <v>0</v>
          </cell>
          <cell r="AM350">
            <v>0</v>
          </cell>
          <cell r="AN350">
            <v>0</v>
          </cell>
          <cell r="AP350">
            <v>0</v>
          </cell>
          <cell r="AR350" t="str">
            <v>Manejo</v>
          </cell>
          <cell r="AT350">
            <v>0</v>
          </cell>
          <cell r="AU350">
            <v>0</v>
          </cell>
          <cell r="AV350">
            <v>15.227276399999999</v>
          </cell>
          <cell r="AW350">
            <v>0</v>
          </cell>
          <cell r="AX350">
            <v>0</v>
          </cell>
          <cell r="AY350">
            <v>0</v>
          </cell>
          <cell r="AZ350">
            <v>0</v>
          </cell>
          <cell r="BA350">
            <v>0</v>
          </cell>
          <cell r="BB350">
            <v>0</v>
          </cell>
          <cell r="BD350">
            <v>0</v>
          </cell>
          <cell r="BF350" t="str">
            <v>Manejo</v>
          </cell>
          <cell r="BH350">
            <v>0</v>
          </cell>
          <cell r="BI350">
            <v>0</v>
          </cell>
          <cell r="BJ350">
            <v>15.227276399999999</v>
          </cell>
          <cell r="BK350">
            <v>0</v>
          </cell>
          <cell r="BL350">
            <v>0</v>
          </cell>
          <cell r="BM350">
            <v>0</v>
          </cell>
          <cell r="BN350">
            <v>0</v>
          </cell>
          <cell r="BO350">
            <v>0</v>
          </cell>
          <cell r="BP350">
            <v>0</v>
          </cell>
          <cell r="BR350">
            <v>0</v>
          </cell>
          <cell r="BT350" t="str">
            <v>Manejo</v>
          </cell>
          <cell r="BV350">
            <v>0</v>
          </cell>
          <cell r="BW350">
            <v>0</v>
          </cell>
          <cell r="BX350">
            <v>15.227276399999999</v>
          </cell>
          <cell r="BY350">
            <v>0</v>
          </cell>
          <cell r="BZ350">
            <v>0</v>
          </cell>
          <cell r="CA350">
            <v>0</v>
          </cell>
          <cell r="CB350">
            <v>0</v>
          </cell>
          <cell r="CC350">
            <v>0</v>
          </cell>
          <cell r="CD350">
            <v>0</v>
          </cell>
          <cell r="CF350">
            <v>0</v>
          </cell>
        </row>
        <row r="351">
          <cell r="B351" t="str">
            <v>Casco</v>
          </cell>
          <cell r="P351" t="str">
            <v>Casco</v>
          </cell>
          <cell r="AD351" t="str">
            <v>Casco</v>
          </cell>
          <cell r="AR351" t="str">
            <v>Casco</v>
          </cell>
          <cell r="BF351" t="str">
            <v>Casco</v>
          </cell>
          <cell r="BT351" t="str">
            <v>Casco</v>
          </cell>
        </row>
        <row r="352">
          <cell r="B352" t="str">
            <v>Vida</v>
          </cell>
          <cell r="D352">
            <v>0</v>
          </cell>
          <cell r="E352">
            <v>0</v>
          </cell>
          <cell r="F352">
            <v>0</v>
          </cell>
          <cell r="G352">
            <v>0</v>
          </cell>
          <cell r="H352">
            <v>0</v>
          </cell>
          <cell r="I352">
            <v>0</v>
          </cell>
          <cell r="J352">
            <v>0</v>
          </cell>
          <cell r="K352">
            <v>0</v>
          </cell>
          <cell r="L352">
            <v>14.195022722999999</v>
          </cell>
          <cell r="N352">
            <v>0</v>
          </cell>
          <cell r="P352" t="str">
            <v>Vida</v>
          </cell>
          <cell r="R352">
            <v>0</v>
          </cell>
          <cell r="S352">
            <v>0</v>
          </cell>
          <cell r="T352">
            <v>0</v>
          </cell>
          <cell r="U352">
            <v>0</v>
          </cell>
          <cell r="V352">
            <v>0</v>
          </cell>
          <cell r="W352">
            <v>0</v>
          </cell>
          <cell r="X352">
            <v>0</v>
          </cell>
          <cell r="Y352">
            <v>0</v>
          </cell>
          <cell r="Z352">
            <v>14.195022722999999</v>
          </cell>
          <cell r="AB352">
            <v>0</v>
          </cell>
          <cell r="AD352" t="str">
            <v>Vida</v>
          </cell>
          <cell r="AF352">
            <v>0</v>
          </cell>
          <cell r="AG352">
            <v>0</v>
          </cell>
          <cell r="AH352">
            <v>0</v>
          </cell>
          <cell r="AI352">
            <v>0</v>
          </cell>
          <cell r="AJ352">
            <v>0</v>
          </cell>
          <cell r="AK352">
            <v>0</v>
          </cell>
          <cell r="AL352">
            <v>0</v>
          </cell>
          <cell r="AM352">
            <v>0</v>
          </cell>
          <cell r="AN352">
            <v>14.195022722999999</v>
          </cell>
          <cell r="AP352">
            <v>0</v>
          </cell>
          <cell r="AR352" t="str">
            <v>Vida</v>
          </cell>
          <cell r="AT352">
            <v>0</v>
          </cell>
          <cell r="AU352">
            <v>0</v>
          </cell>
          <cell r="AV352">
            <v>0</v>
          </cell>
          <cell r="AW352">
            <v>0</v>
          </cell>
          <cell r="AX352">
            <v>0</v>
          </cell>
          <cell r="AY352">
            <v>0</v>
          </cell>
          <cell r="AZ352">
            <v>0</v>
          </cell>
          <cell r="BA352">
            <v>0</v>
          </cell>
          <cell r="BB352">
            <v>14.195022722999999</v>
          </cell>
          <cell r="BD352">
            <v>0</v>
          </cell>
          <cell r="BF352" t="str">
            <v>Vida</v>
          </cell>
          <cell r="BH352">
            <v>0</v>
          </cell>
          <cell r="BI352">
            <v>0</v>
          </cell>
          <cell r="BJ352">
            <v>0</v>
          </cell>
          <cell r="BK352">
            <v>0</v>
          </cell>
          <cell r="BL352">
            <v>0</v>
          </cell>
          <cell r="BM352">
            <v>0</v>
          </cell>
          <cell r="BN352">
            <v>0</v>
          </cell>
          <cell r="BO352">
            <v>0</v>
          </cell>
          <cell r="BP352">
            <v>14.195022722999999</v>
          </cell>
          <cell r="BR352">
            <v>0</v>
          </cell>
          <cell r="BT352" t="str">
            <v>Vida</v>
          </cell>
          <cell r="BV352">
            <v>0</v>
          </cell>
          <cell r="BW352">
            <v>0</v>
          </cell>
          <cell r="BX352">
            <v>0</v>
          </cell>
          <cell r="BY352">
            <v>0</v>
          </cell>
          <cell r="BZ352">
            <v>0</v>
          </cell>
          <cell r="CA352">
            <v>0</v>
          </cell>
          <cell r="CB352">
            <v>0</v>
          </cell>
          <cell r="CC352">
            <v>0</v>
          </cell>
          <cell r="CD352">
            <v>14.195022722999999</v>
          </cell>
          <cell r="CF352">
            <v>0</v>
          </cell>
        </row>
        <row r="353">
          <cell r="B353" t="str">
            <v>Exequiales</v>
          </cell>
          <cell r="P353" t="str">
            <v>Exequiales</v>
          </cell>
          <cell r="AD353" t="str">
            <v>Exequiales</v>
          </cell>
          <cell r="AR353" t="str">
            <v>Exequiales</v>
          </cell>
          <cell r="BF353" t="str">
            <v>Exequiales</v>
          </cell>
          <cell r="BT353" t="str">
            <v>Exequiales</v>
          </cell>
        </row>
        <row r="354">
          <cell r="B354" t="str">
            <v>Alto Costo</v>
          </cell>
          <cell r="P354" t="str">
            <v>Alto Costo</v>
          </cell>
          <cell r="AD354" t="str">
            <v>Alto Costo</v>
          </cell>
          <cell r="AR354" t="str">
            <v>Alto Costo</v>
          </cell>
          <cell r="BF354" t="str">
            <v>Alto Costo</v>
          </cell>
          <cell r="BT354" t="str">
            <v>Alto Costo</v>
          </cell>
        </row>
        <row r="358">
          <cell r="B358" t="str">
            <v>Otros Costos de Seguros</v>
          </cell>
          <cell r="C358" t="str">
            <v>S.Ind</v>
          </cell>
          <cell r="D358" t="str">
            <v>S.Cons</v>
          </cell>
          <cell r="E358" t="str">
            <v>S.Trans</v>
          </cell>
          <cell r="F358" t="str">
            <v>S.Fin</v>
          </cell>
          <cell r="G358" t="str">
            <v>S.Est</v>
          </cell>
          <cell r="H358" t="str">
            <v>S.Min</v>
          </cell>
        </row>
        <row r="359">
          <cell r="B359" t="str">
            <v>Autos</v>
          </cell>
          <cell r="C359">
            <v>535.67521273008276</v>
          </cell>
          <cell r="D359">
            <v>-13.839078840358948</v>
          </cell>
          <cell r="E359">
            <v>1320.8857502267242</v>
          </cell>
          <cell r="F359">
            <v>-475.28928344761101</v>
          </cell>
          <cell r="G359">
            <v>-43.601060808742844</v>
          </cell>
          <cell r="H359">
            <v>-68.443458138593101</v>
          </cell>
        </row>
        <row r="360">
          <cell r="B360" t="str">
            <v>SOAT FONSAT</v>
          </cell>
        </row>
        <row r="361">
          <cell r="B361" t="str">
            <v>SOAT FONVIAL</v>
          </cell>
        </row>
        <row r="362">
          <cell r="B362" t="str">
            <v>Incendio</v>
          </cell>
          <cell r="C362">
            <v>235.57040203772553</v>
          </cell>
          <cell r="D362">
            <v>23.944129955770485</v>
          </cell>
          <cell r="E362">
            <v>62.125038263878082</v>
          </cell>
          <cell r="F362">
            <v>19.653706966144391</v>
          </cell>
          <cell r="G362">
            <v>156.10757091062462</v>
          </cell>
          <cell r="H362">
            <v>73.599151865856783</v>
          </cell>
        </row>
        <row r="363">
          <cell r="B363" t="str">
            <v>Ramos Técnicos</v>
          </cell>
          <cell r="C363">
            <v>2.5492021563708342E-3</v>
          </cell>
          <cell r="D363">
            <v>6.9297535011778752E-2</v>
          </cell>
          <cell r="E363">
            <v>5.8506086165922399E-4</v>
          </cell>
          <cell r="F363">
            <v>4.8681761119942733E-3</v>
          </cell>
          <cell r="G363">
            <v>7.6356481072132557E-4</v>
          </cell>
          <cell r="H363">
            <v>2.1936461047475583E-2</v>
          </cell>
        </row>
        <row r="364">
          <cell r="B364" t="str">
            <v>Sustracción</v>
          </cell>
          <cell r="C364">
            <v>1.2</v>
          </cell>
          <cell r="D364">
            <v>0</v>
          </cell>
          <cell r="E364">
            <v>0</v>
          </cell>
          <cell r="F364">
            <v>0</v>
          </cell>
          <cell r="G364">
            <v>0</v>
          </cell>
          <cell r="H364">
            <v>0</v>
          </cell>
        </row>
        <row r="365">
          <cell r="B365" t="str">
            <v>Minas y Petróleos</v>
          </cell>
          <cell r="C365">
            <v>0</v>
          </cell>
          <cell r="D365">
            <v>0</v>
          </cell>
          <cell r="E365">
            <v>0</v>
          </cell>
          <cell r="F365">
            <v>0</v>
          </cell>
          <cell r="G365">
            <v>0</v>
          </cell>
          <cell r="H365">
            <v>0</v>
          </cell>
        </row>
        <row r="366">
          <cell r="B366" t="str">
            <v>Cumplimiento</v>
          </cell>
          <cell r="C366">
            <v>6.5389919699999979</v>
          </cell>
          <cell r="D366">
            <v>52.461432209999998</v>
          </cell>
          <cell r="E366">
            <v>8.2126543900000026</v>
          </cell>
          <cell r="F366">
            <v>0.8038346999999999</v>
          </cell>
          <cell r="G366">
            <v>1.8146070500000007</v>
          </cell>
          <cell r="H366">
            <v>9.2842277100000015</v>
          </cell>
        </row>
        <row r="367">
          <cell r="B367" t="str">
            <v>RC Pasajeros</v>
          </cell>
          <cell r="C367">
            <v>142.82175642432577</v>
          </cell>
          <cell r="D367">
            <v>68.509545332446848</v>
          </cell>
          <cell r="E367">
            <v>941.7876879602868</v>
          </cell>
          <cell r="F367">
            <v>33.413548924676675</v>
          </cell>
          <cell r="G367">
            <v>84.716744580411969</v>
          </cell>
          <cell r="H367">
            <v>314.97954181777436</v>
          </cell>
        </row>
        <row r="368">
          <cell r="B368" t="str">
            <v>RC General</v>
          </cell>
          <cell r="C368">
            <v>0</v>
          </cell>
          <cell r="D368">
            <v>0</v>
          </cell>
          <cell r="E368">
            <v>0</v>
          </cell>
          <cell r="F368">
            <v>0</v>
          </cell>
          <cell r="G368">
            <v>0</v>
          </cell>
          <cell r="H368">
            <v>0</v>
          </cell>
        </row>
        <row r="369">
          <cell r="B369" t="str">
            <v>Transporte</v>
          </cell>
          <cell r="C369">
            <v>34.145863722153393</v>
          </cell>
          <cell r="D369">
            <v>0.45690683693176737</v>
          </cell>
          <cell r="E369">
            <v>29.672411175496237</v>
          </cell>
          <cell r="F369">
            <v>9.2285467078023278E-2</v>
          </cell>
          <cell r="G369">
            <v>0.87310724679930485</v>
          </cell>
          <cell r="H369">
            <v>17.399616236232443</v>
          </cell>
        </row>
        <row r="370">
          <cell r="B370" t="str">
            <v>BBB</v>
          </cell>
          <cell r="C370">
            <v>5.0364534451404817</v>
          </cell>
          <cell r="D370">
            <v>12.342502538839595</v>
          </cell>
          <cell r="E370">
            <v>31.377824565869158</v>
          </cell>
          <cell r="F370">
            <v>59.937220502266854</v>
          </cell>
          <cell r="G370">
            <v>120.52959850384373</v>
          </cell>
          <cell r="H370">
            <v>11.275045176880083</v>
          </cell>
        </row>
        <row r="371">
          <cell r="B371" t="str">
            <v>Manejo</v>
          </cell>
          <cell r="C371">
            <v>0</v>
          </cell>
          <cell r="D371">
            <v>0</v>
          </cell>
          <cell r="E371">
            <v>0</v>
          </cell>
          <cell r="F371">
            <v>0</v>
          </cell>
          <cell r="G371">
            <v>0</v>
          </cell>
          <cell r="H371">
            <v>0</v>
          </cell>
        </row>
        <row r="372">
          <cell r="B372" t="str">
            <v>Casco</v>
          </cell>
          <cell r="C372">
            <v>0</v>
          </cell>
          <cell r="D372">
            <v>0</v>
          </cell>
          <cell r="E372">
            <v>0</v>
          </cell>
          <cell r="F372">
            <v>0</v>
          </cell>
          <cell r="G372">
            <v>0</v>
          </cell>
          <cell r="H372">
            <v>0</v>
          </cell>
        </row>
        <row r="373">
          <cell r="B373" t="str">
            <v>Vida</v>
          </cell>
          <cell r="C373">
            <v>7.5542137582706767E-2</v>
          </cell>
          <cell r="D373">
            <v>0.21351419555766063</v>
          </cell>
          <cell r="E373">
            <v>0.46319894116818178</v>
          </cell>
          <cell r="F373">
            <v>1.5588763217665162</v>
          </cell>
          <cell r="G373">
            <v>0.14651474472913958</v>
          </cell>
          <cell r="H373">
            <v>9.1365012202449768E-3</v>
          </cell>
        </row>
        <row r="374">
          <cell r="B374" t="str">
            <v>Exequiales</v>
          </cell>
          <cell r="C374">
            <v>0</v>
          </cell>
          <cell r="D374">
            <v>54.670732975550813</v>
          </cell>
          <cell r="E374">
            <v>79.28333854031554</v>
          </cell>
          <cell r="F374">
            <v>0.17159400963880164</v>
          </cell>
          <cell r="G374">
            <v>0</v>
          </cell>
          <cell r="H374">
            <v>0</v>
          </cell>
        </row>
        <row r="375">
          <cell r="B375" t="str">
            <v>Alto Costo</v>
          </cell>
          <cell r="C375">
            <v>0</v>
          </cell>
          <cell r="D375">
            <v>0</v>
          </cell>
          <cell r="E375">
            <v>8.4690948920999993</v>
          </cell>
          <cell r="F375">
            <v>0</v>
          </cell>
          <cell r="G375">
            <v>0</v>
          </cell>
          <cell r="H375">
            <v>0</v>
          </cell>
        </row>
        <row r="382">
          <cell r="B382" t="str">
            <v>Gastos de Expedición</v>
          </cell>
          <cell r="C382" t="str">
            <v>S.Ind</v>
          </cell>
          <cell r="D382" t="str">
            <v>S.Cons</v>
          </cell>
          <cell r="E382" t="str">
            <v>S.Trans</v>
          </cell>
          <cell r="F382" t="str">
            <v>S.Fin</v>
          </cell>
          <cell r="G382" t="str">
            <v>S.Est</v>
          </cell>
          <cell r="H382" t="str">
            <v>S.Min</v>
          </cell>
        </row>
        <row r="383">
          <cell r="B383" t="str">
            <v>Autos</v>
          </cell>
          <cell r="C383">
            <v>-517.62888327258418</v>
          </cell>
          <cell r="D383">
            <v>13.372854960279478</v>
          </cell>
          <cell r="E383">
            <v>-1276.3865110276206</v>
          </cell>
          <cell r="F383">
            <v>459.27729186599589</v>
          </cell>
          <cell r="G383">
            <v>42.132187339610574</v>
          </cell>
          <cell r="H383">
            <v>66.137670666209274</v>
          </cell>
        </row>
        <row r="384">
          <cell r="B384" t="str">
            <v>Incendio</v>
          </cell>
          <cell r="C384">
            <v>-84.336941410921469</v>
          </cell>
          <cell r="D384">
            <v>-8.5722767705422989</v>
          </cell>
          <cell r="E384">
            <v>-22.241485631853141</v>
          </cell>
          <cell r="F384">
            <v>-7.0362554827481771</v>
          </cell>
          <cell r="G384">
            <v>-55.888324457595488</v>
          </cell>
          <cell r="H384">
            <v>-26.349351638030623</v>
          </cell>
        </row>
        <row r="387">
          <cell r="B387" t="str">
            <v>% Camara Comp - S.  Industria y C</v>
          </cell>
          <cell r="C387" t="str">
            <v>Ene</v>
          </cell>
          <cell r="D387" t="str">
            <v>Feb</v>
          </cell>
          <cell r="E387" t="str">
            <v>Mar</v>
          </cell>
          <cell r="F387" t="str">
            <v>Abr</v>
          </cell>
          <cell r="G387" t="str">
            <v>May</v>
          </cell>
          <cell r="H387" t="str">
            <v>Jun</v>
          </cell>
          <cell r="I387" t="str">
            <v>Jul</v>
          </cell>
          <cell r="J387" t="str">
            <v>Ago</v>
          </cell>
          <cell r="K387" t="str">
            <v>Sep</v>
          </cell>
          <cell r="L387" t="str">
            <v>Oct</v>
          </cell>
          <cell r="M387" t="str">
            <v>Nov</v>
          </cell>
          <cell r="N387" t="str">
            <v>Dic</v>
          </cell>
          <cell r="P387" t="str">
            <v>% Camara Comp - S.  Construcción y C</v>
          </cell>
          <cell r="Q387" t="str">
            <v>Ene</v>
          </cell>
          <cell r="R387" t="str">
            <v>Feb</v>
          </cell>
          <cell r="S387" t="str">
            <v>Mar</v>
          </cell>
          <cell r="T387" t="str">
            <v>Abr</v>
          </cell>
          <cell r="U387" t="str">
            <v>May</v>
          </cell>
          <cell r="V387" t="str">
            <v>Jun</v>
          </cell>
          <cell r="W387" t="str">
            <v>Jul</v>
          </cell>
          <cell r="X387" t="str">
            <v>Ago</v>
          </cell>
          <cell r="Y387" t="str">
            <v>Sep</v>
          </cell>
          <cell r="Z387" t="str">
            <v>Oct</v>
          </cell>
          <cell r="AA387" t="str">
            <v>Nov</v>
          </cell>
          <cell r="AB387" t="str">
            <v>Dic</v>
          </cell>
          <cell r="AD387" t="str">
            <v>% Camara Comp - S.  Transporte y S</v>
          </cell>
          <cell r="AE387" t="str">
            <v>Ene</v>
          </cell>
          <cell r="AF387" t="str">
            <v>Feb</v>
          </cell>
          <cell r="AG387" t="str">
            <v>Mar</v>
          </cell>
          <cell r="AH387" t="str">
            <v>Abr</v>
          </cell>
          <cell r="AI387" t="str">
            <v>May</v>
          </cell>
          <cell r="AJ387" t="str">
            <v>Jun</v>
          </cell>
          <cell r="AK387" t="str">
            <v>Jul</v>
          </cell>
          <cell r="AL387" t="str">
            <v>Ago</v>
          </cell>
          <cell r="AM387" t="str">
            <v>Sep</v>
          </cell>
          <cell r="AN387" t="str">
            <v>Oct</v>
          </cell>
          <cell r="AO387" t="str">
            <v>Nov</v>
          </cell>
          <cell r="AP387" t="str">
            <v>Dic</v>
          </cell>
          <cell r="AR387" t="str">
            <v>% Camara Comp - S.  Financiero</v>
          </cell>
          <cell r="AS387" t="str">
            <v>Ene</v>
          </cell>
          <cell r="AT387" t="str">
            <v>Feb</v>
          </cell>
          <cell r="AU387" t="str">
            <v>Mar</v>
          </cell>
          <cell r="AV387" t="str">
            <v>Abr</v>
          </cell>
          <cell r="AW387" t="str">
            <v>May</v>
          </cell>
          <cell r="AX387" t="str">
            <v>Jun</v>
          </cell>
          <cell r="AY387" t="str">
            <v>Jul</v>
          </cell>
          <cell r="AZ387" t="str">
            <v>Ago</v>
          </cell>
          <cell r="BA387" t="str">
            <v>Sep</v>
          </cell>
          <cell r="BB387" t="str">
            <v>Oct</v>
          </cell>
          <cell r="BC387" t="str">
            <v>Nov</v>
          </cell>
          <cell r="BD387" t="str">
            <v>Dic</v>
          </cell>
          <cell r="BF387" t="str">
            <v>% Camara Comp - S.  Estado</v>
          </cell>
          <cell r="BG387" t="str">
            <v>Ene</v>
          </cell>
          <cell r="BH387" t="str">
            <v>Feb</v>
          </cell>
          <cell r="BI387" t="str">
            <v>Mar</v>
          </cell>
          <cell r="BJ387" t="str">
            <v>Abr</v>
          </cell>
          <cell r="BK387" t="str">
            <v>May</v>
          </cell>
          <cell r="BL387" t="str">
            <v>Jun</v>
          </cell>
          <cell r="BM387" t="str">
            <v>Jul</v>
          </cell>
          <cell r="BN387" t="str">
            <v>Ago</v>
          </cell>
          <cell r="BO387" t="str">
            <v>Sep</v>
          </cell>
          <cell r="BP387" t="str">
            <v>Oct</v>
          </cell>
          <cell r="BQ387" t="str">
            <v>Nov</v>
          </cell>
          <cell r="BR387" t="str">
            <v>Dic</v>
          </cell>
          <cell r="BT387" t="str">
            <v>% Camara Comp - S.  Minas</v>
          </cell>
          <cell r="BU387" t="str">
            <v>Ene</v>
          </cell>
          <cell r="BV387" t="str">
            <v>Feb</v>
          </cell>
          <cell r="BW387" t="str">
            <v>Mar</v>
          </cell>
          <cell r="BX387" t="str">
            <v>Abr</v>
          </cell>
          <cell r="BY387" t="str">
            <v>May</v>
          </cell>
          <cell r="BZ387" t="str">
            <v>Jun</v>
          </cell>
          <cell r="CA387" t="str">
            <v>Jul</v>
          </cell>
          <cell r="CB387" t="str">
            <v>Ago</v>
          </cell>
          <cell r="CC387" t="str">
            <v>Sep</v>
          </cell>
          <cell r="CD387" t="str">
            <v>Oct</v>
          </cell>
          <cell r="CE387" t="str">
            <v>Nov</v>
          </cell>
          <cell r="CF387" t="str">
            <v>Dic</v>
          </cell>
        </row>
        <row r="388">
          <cell r="B388" t="str">
            <v>Trimestre 2 - Año Anterior</v>
          </cell>
          <cell r="P388" t="str">
            <v>Trimestre 2 - Año Anterior</v>
          </cell>
          <cell r="AD388" t="str">
            <v>Trimestre 2 - Año Anterior</v>
          </cell>
          <cell r="AR388" t="str">
            <v>Trimestre 2 - Año Anterior</v>
          </cell>
          <cell r="BF388" t="str">
            <v>Trimestre 2 - Año Anterior</v>
          </cell>
          <cell r="BT388" t="str">
            <v>Trimestre 2 - Año Anterior</v>
          </cell>
        </row>
        <row r="389">
          <cell r="B389" t="str">
            <v>Trimestre 3 - Año Anterior</v>
          </cell>
          <cell r="P389" t="str">
            <v>Trimestre 3 - Año Anterior</v>
          </cell>
          <cell r="AD389" t="str">
            <v>Trimestre 3 - Año Anterior</v>
          </cell>
          <cell r="AR389" t="str">
            <v>Trimestre 3 - Año Anterior</v>
          </cell>
          <cell r="BF389" t="str">
            <v>Trimestre 3 - Año Anterior</v>
          </cell>
          <cell r="BT389" t="str">
            <v>Trimestre 3 - Año Anterior</v>
          </cell>
        </row>
        <row r="390">
          <cell r="B390" t="str">
            <v>Trimestre 4 - Año Anterior</v>
          </cell>
          <cell r="P390" t="str">
            <v>Trimestre 4 - Año Anterior</v>
          </cell>
          <cell r="AD390" t="str">
            <v>Trimestre 4 - Año Anterior</v>
          </cell>
          <cell r="AR390" t="str">
            <v>Trimestre 4 - Año Anterior</v>
          </cell>
          <cell r="BF390" t="str">
            <v>Trimestre 4 - Año Anterior</v>
          </cell>
          <cell r="BT390" t="str">
            <v>Trimestre 4 - Año Anterior</v>
          </cell>
        </row>
        <row r="391">
          <cell r="B391" t="str">
            <v>Trimestre 1 - Año proy</v>
          </cell>
          <cell r="P391" t="str">
            <v>Trimestre 1 - Año proy</v>
          </cell>
          <cell r="AD391" t="str">
            <v>Trimestre 1 - Año proy</v>
          </cell>
          <cell r="AR391" t="str">
            <v>Trimestre 1 - Año proy</v>
          </cell>
          <cell r="BF391" t="str">
            <v>Trimestre 1 - Año proy</v>
          </cell>
          <cell r="BT391" t="str">
            <v>Trimestre 1 - Año proy</v>
          </cell>
        </row>
        <row r="392">
          <cell r="B392" t="str">
            <v>Trimestre 2 - Año Proy</v>
          </cell>
          <cell r="P392" t="str">
            <v>Trimestre 2 - Año Proy</v>
          </cell>
          <cell r="AD392" t="str">
            <v>Trimestre 2 - Año Proy</v>
          </cell>
          <cell r="AR392" t="str">
            <v>Trimestre 2 - Año Proy</v>
          </cell>
          <cell r="BF392" t="str">
            <v>Trimestre 2 - Año Proy</v>
          </cell>
          <cell r="BT392" t="str">
            <v>Trimestre 2 - Año Proy</v>
          </cell>
        </row>
        <row r="393">
          <cell r="B393" t="str">
            <v>Trimestre 3 - Año Proy</v>
          </cell>
          <cell r="P393" t="str">
            <v>Trimestre 3 - Año Proy</v>
          </cell>
          <cell r="AD393" t="str">
            <v>Trimestre 3 - Año Proy</v>
          </cell>
          <cell r="AR393" t="str">
            <v>Trimestre 3 - Año Proy</v>
          </cell>
          <cell r="BF393" t="str">
            <v>Trimestre 3 - Año Proy</v>
          </cell>
          <cell r="BT393" t="str">
            <v>Trimestre 3 - Año Proy</v>
          </cell>
        </row>
        <row r="394">
          <cell r="B394" t="str">
            <v>Trimestre 4 - Año Proy</v>
          </cell>
          <cell r="P394" t="str">
            <v>Trimestre 4 - Año Proy</v>
          </cell>
          <cell r="AD394" t="str">
            <v>Trimestre 4 - Año Proy</v>
          </cell>
          <cell r="AR394" t="str">
            <v>Trimestre 4 - Año Proy</v>
          </cell>
          <cell r="BF394" t="str">
            <v>Trimestre 4 - Año Proy</v>
          </cell>
          <cell r="BT394" t="str">
            <v>Trimestre 4 - Año Proy</v>
          </cell>
        </row>
        <row r="395">
          <cell r="B395" t="str">
            <v>Estacionalidad</v>
          </cell>
          <cell r="P395" t="str">
            <v>Estacionalidad</v>
          </cell>
          <cell r="AD395" t="str">
            <v>Estacionalidad</v>
          </cell>
          <cell r="AR395" t="str">
            <v>Estacionalidad</v>
          </cell>
          <cell r="BF395" t="str">
            <v>Estacionalidad</v>
          </cell>
          <cell r="BT395" t="str">
            <v>Estacionalidad</v>
          </cell>
        </row>
        <row r="398">
          <cell r="B398" t="str">
            <v>% Comisiones - S.  Industria y C</v>
          </cell>
          <cell r="C398" t="str">
            <v>Ene</v>
          </cell>
          <cell r="D398" t="str">
            <v>Feb</v>
          </cell>
          <cell r="E398" t="str">
            <v>Mar</v>
          </cell>
          <cell r="F398" t="str">
            <v>Abr</v>
          </cell>
          <cell r="G398" t="str">
            <v>May</v>
          </cell>
          <cell r="H398" t="str">
            <v>Jun</v>
          </cell>
          <cell r="I398" t="str">
            <v>Jul</v>
          </cell>
          <cell r="J398" t="str">
            <v>Ago</v>
          </cell>
          <cell r="K398" t="str">
            <v>Sep</v>
          </cell>
          <cell r="L398" t="str">
            <v>Oct</v>
          </cell>
          <cell r="M398" t="str">
            <v>Nov</v>
          </cell>
          <cell r="N398" t="str">
            <v>Dic</v>
          </cell>
          <cell r="P398" t="str">
            <v>% Comisiones - S.  Construcción y C</v>
          </cell>
          <cell r="Q398" t="str">
            <v>Ene</v>
          </cell>
          <cell r="R398" t="str">
            <v>Feb</v>
          </cell>
          <cell r="S398" t="str">
            <v>Mar</v>
          </cell>
          <cell r="T398" t="str">
            <v>Abr</v>
          </cell>
          <cell r="U398" t="str">
            <v>May</v>
          </cell>
          <cell r="V398" t="str">
            <v>Jun</v>
          </cell>
          <cell r="W398" t="str">
            <v>Jul</v>
          </cell>
          <cell r="X398" t="str">
            <v>Ago</v>
          </cell>
          <cell r="Y398" t="str">
            <v>Sep</v>
          </cell>
          <cell r="Z398" t="str">
            <v>Oct</v>
          </cell>
          <cell r="AA398" t="str">
            <v>Nov</v>
          </cell>
          <cell r="AB398" t="str">
            <v>Dic</v>
          </cell>
          <cell r="AD398" t="str">
            <v>% Comisiones - S.  Transporte y S</v>
          </cell>
          <cell r="AE398" t="str">
            <v>Ene</v>
          </cell>
          <cell r="AF398" t="str">
            <v>Feb</v>
          </cell>
          <cell r="AG398" t="str">
            <v>Mar</v>
          </cell>
          <cell r="AH398" t="str">
            <v>Abr</v>
          </cell>
          <cell r="AI398" t="str">
            <v>May</v>
          </cell>
          <cell r="AJ398" t="str">
            <v>Jun</v>
          </cell>
          <cell r="AK398" t="str">
            <v>Jul</v>
          </cell>
          <cell r="AL398" t="str">
            <v>Ago</v>
          </cell>
          <cell r="AM398" t="str">
            <v>Sep</v>
          </cell>
          <cell r="AN398" t="str">
            <v>Oct</v>
          </cell>
          <cell r="AO398" t="str">
            <v>Nov</v>
          </cell>
          <cell r="AP398" t="str">
            <v>Dic</v>
          </cell>
          <cell r="AR398" t="str">
            <v>% Comisiones - S.  Financiero</v>
          </cell>
          <cell r="AS398" t="str">
            <v>Ene</v>
          </cell>
          <cell r="AT398" t="str">
            <v>Feb</v>
          </cell>
          <cell r="AU398" t="str">
            <v>Mar</v>
          </cell>
          <cell r="AV398" t="str">
            <v>Abr</v>
          </cell>
          <cell r="AW398" t="str">
            <v>May</v>
          </cell>
          <cell r="AX398" t="str">
            <v>Jun</v>
          </cell>
          <cell r="AY398" t="str">
            <v>Jul</v>
          </cell>
          <cell r="AZ398" t="str">
            <v>Ago</v>
          </cell>
          <cell r="BA398" t="str">
            <v>Sep</v>
          </cell>
          <cell r="BB398" t="str">
            <v>Oct</v>
          </cell>
          <cell r="BC398" t="str">
            <v>Nov</v>
          </cell>
          <cell r="BD398" t="str">
            <v>Dic</v>
          </cell>
          <cell r="BF398" t="str">
            <v>% Comisiones - S.  Estado</v>
          </cell>
          <cell r="BG398" t="str">
            <v>Ene</v>
          </cell>
          <cell r="BH398" t="str">
            <v>Feb</v>
          </cell>
          <cell r="BI398" t="str">
            <v>Mar</v>
          </cell>
          <cell r="BJ398" t="str">
            <v>Abr</v>
          </cell>
          <cell r="BK398" t="str">
            <v>May</v>
          </cell>
          <cell r="BL398" t="str">
            <v>Jun</v>
          </cell>
          <cell r="BM398" t="str">
            <v>Jul</v>
          </cell>
          <cell r="BN398" t="str">
            <v>Ago</v>
          </cell>
          <cell r="BO398" t="str">
            <v>Sep</v>
          </cell>
          <cell r="BP398" t="str">
            <v>Oct</v>
          </cell>
          <cell r="BQ398" t="str">
            <v>Nov</v>
          </cell>
          <cell r="BR398" t="str">
            <v>Dic</v>
          </cell>
          <cell r="BT398" t="str">
            <v>% Comisiones - S.  Minas</v>
          </cell>
          <cell r="BU398" t="str">
            <v>Ene</v>
          </cell>
          <cell r="BV398" t="str">
            <v>Feb</v>
          </cell>
          <cell r="BW398" t="str">
            <v>Mar</v>
          </cell>
          <cell r="BX398" t="str">
            <v>Abr</v>
          </cell>
          <cell r="BY398" t="str">
            <v>May</v>
          </cell>
          <cell r="BZ398" t="str">
            <v>Jun</v>
          </cell>
          <cell r="CA398" t="str">
            <v>Jul</v>
          </cell>
          <cell r="CB398" t="str">
            <v>Ago</v>
          </cell>
          <cell r="CC398" t="str">
            <v>Sep</v>
          </cell>
          <cell r="CD398" t="str">
            <v>Oct</v>
          </cell>
          <cell r="CE398" t="str">
            <v>Nov</v>
          </cell>
          <cell r="CF398" t="str">
            <v>Dic</v>
          </cell>
        </row>
        <row r="399">
          <cell r="B399" t="str">
            <v>Autos</v>
          </cell>
          <cell r="C399">
            <v>0.13500000000000001</v>
          </cell>
          <cell r="D399">
            <v>0.13500000000000001</v>
          </cell>
          <cell r="E399">
            <v>0.13500000000000001</v>
          </cell>
          <cell r="F399">
            <v>0.13500000000000001</v>
          </cell>
          <cell r="G399">
            <v>0.13500000000000001</v>
          </cell>
          <cell r="H399">
            <v>0.13500000000000001</v>
          </cell>
          <cell r="I399">
            <v>0.13500000000000001</v>
          </cell>
          <cell r="J399">
            <v>0.13500000000000001</v>
          </cell>
          <cell r="K399">
            <v>0.13500000000000001</v>
          </cell>
          <cell r="L399">
            <v>0.13500000000000001</v>
          </cell>
          <cell r="M399">
            <v>0.13500000000000001</v>
          </cell>
          <cell r="N399">
            <v>0.13500000000000001</v>
          </cell>
          <cell r="P399" t="str">
            <v>Autos</v>
          </cell>
          <cell r="Q399">
            <v>0.15</v>
          </cell>
          <cell r="R399">
            <v>0.15</v>
          </cell>
          <cell r="S399">
            <v>0.15</v>
          </cell>
          <cell r="T399">
            <v>0.15</v>
          </cell>
          <cell r="U399">
            <v>0.15</v>
          </cell>
          <cell r="V399">
            <v>0.15</v>
          </cell>
          <cell r="W399">
            <v>0.15</v>
          </cell>
          <cell r="X399">
            <v>0.15</v>
          </cell>
          <cell r="Y399">
            <v>0.15</v>
          </cell>
          <cell r="Z399">
            <v>0.15</v>
          </cell>
          <cell r="AA399">
            <v>0.15</v>
          </cell>
          <cell r="AB399">
            <v>0.15</v>
          </cell>
          <cell r="AD399" t="str">
            <v>Autos</v>
          </cell>
          <cell r="AE399">
            <v>0.15</v>
          </cell>
          <cell r="AF399">
            <v>0.15</v>
          </cell>
          <cell r="AG399">
            <v>0.15734135390040946</v>
          </cell>
          <cell r="AH399">
            <v>0.15</v>
          </cell>
          <cell r="AI399">
            <v>0.15</v>
          </cell>
          <cell r="AJ399">
            <v>0.15</v>
          </cell>
          <cell r="AK399">
            <v>0.11474033505972381</v>
          </cell>
          <cell r="AL399">
            <v>0.15</v>
          </cell>
          <cell r="AM399">
            <v>0.15</v>
          </cell>
          <cell r="AN399">
            <v>3.5347571276861653E-2</v>
          </cell>
          <cell r="AO399">
            <v>0.13350805931534576</v>
          </cell>
          <cell r="AP399">
            <v>0.15</v>
          </cell>
          <cell r="AR399" t="str">
            <v>Autos</v>
          </cell>
          <cell r="AS399">
            <v>2.2477057029978084E-2</v>
          </cell>
          <cell r="AT399">
            <v>3.0024506441777191E-2</v>
          </cell>
          <cell r="AU399">
            <v>7.5730062885611127E-2</v>
          </cell>
          <cell r="AV399">
            <v>0.14499999999999999</v>
          </cell>
          <cell r="AW399">
            <v>0.16260317435740412</v>
          </cell>
          <cell r="AX399">
            <v>0.14499999999999999</v>
          </cell>
          <cell r="AY399">
            <v>0.14499999999999999</v>
          </cell>
          <cell r="AZ399">
            <v>0.11572964482333158</v>
          </cell>
          <cell r="BA399">
            <v>9.3344645164218296E-2</v>
          </cell>
          <cell r="BB399">
            <v>0.16888083478727298</v>
          </cell>
          <cell r="BC399">
            <v>0.1</v>
          </cell>
          <cell r="BD399">
            <v>9.600367152137787E-2</v>
          </cell>
          <cell r="BF399" t="str">
            <v>Autos</v>
          </cell>
          <cell r="BG399">
            <v>0.14499999999999999</v>
          </cell>
          <cell r="BH399">
            <v>0.14499999999999999</v>
          </cell>
          <cell r="BI399">
            <v>8.051079142533217E-2</v>
          </cell>
          <cell r="BJ399">
            <v>0.10315557896059512</v>
          </cell>
          <cell r="BK399">
            <v>3.6223531234531606E-2</v>
          </cell>
          <cell r="BL399">
            <v>0.14499999999999999</v>
          </cell>
          <cell r="BM399">
            <v>0.14499999999999999</v>
          </cell>
          <cell r="BN399">
            <v>0.14499999999999999</v>
          </cell>
          <cell r="BO399">
            <v>0.14499999999999999</v>
          </cell>
          <cell r="BP399">
            <v>2.9744194280722988E-2</v>
          </cell>
          <cell r="BQ399">
            <v>0.14499999999999999</v>
          </cell>
          <cell r="BR399">
            <v>0.14499999999999999</v>
          </cell>
          <cell r="BT399" t="str">
            <v>Autos</v>
          </cell>
          <cell r="BU399">
            <v>0.14499999999999999</v>
          </cell>
          <cell r="BV399">
            <v>1.3676149011238594E-2</v>
          </cell>
          <cell r="BW399">
            <v>0.14499999999999999</v>
          </cell>
          <cell r="BX399">
            <v>1.8643489266939584E-2</v>
          </cell>
          <cell r="BY399">
            <v>0.14499999999999999</v>
          </cell>
          <cell r="BZ399">
            <v>0.14499999999999999</v>
          </cell>
          <cell r="CA399">
            <v>0.14499999999999999</v>
          </cell>
          <cell r="CB399">
            <v>6.7615382270294982E-2</v>
          </cell>
          <cell r="CC399">
            <v>6.7062279941065173E-2</v>
          </cell>
          <cell r="CD399">
            <v>0.14499999999999999</v>
          </cell>
          <cell r="CE399">
            <v>0.14499999999999999</v>
          </cell>
          <cell r="CF399">
            <v>0.14499999999999999</v>
          </cell>
        </row>
        <row r="400">
          <cell r="B400" t="str">
            <v>SOAT</v>
          </cell>
          <cell r="C400">
            <v>0</v>
          </cell>
          <cell r="D400">
            <v>0</v>
          </cell>
          <cell r="E400">
            <v>0</v>
          </cell>
          <cell r="F400">
            <v>0</v>
          </cell>
          <cell r="G400">
            <v>0</v>
          </cell>
          <cell r="H400">
            <v>0</v>
          </cell>
          <cell r="I400">
            <v>0</v>
          </cell>
          <cell r="J400">
            <v>0</v>
          </cell>
          <cell r="K400">
            <v>0</v>
          </cell>
          <cell r="L400">
            <v>0</v>
          </cell>
          <cell r="M400">
            <v>0</v>
          </cell>
          <cell r="N400">
            <v>0</v>
          </cell>
          <cell r="P400" t="str">
            <v>SOAT</v>
          </cell>
          <cell r="Q400">
            <v>0</v>
          </cell>
          <cell r="R400">
            <v>0</v>
          </cell>
          <cell r="S400">
            <v>0</v>
          </cell>
          <cell r="T400">
            <v>0</v>
          </cell>
          <cell r="U400">
            <v>0</v>
          </cell>
          <cell r="V400">
            <v>0</v>
          </cell>
          <cell r="W400">
            <v>0</v>
          </cell>
          <cell r="X400">
            <v>0</v>
          </cell>
          <cell r="Y400">
            <v>0</v>
          </cell>
          <cell r="Z400">
            <v>0</v>
          </cell>
          <cell r="AA400">
            <v>0</v>
          </cell>
          <cell r="AB400">
            <v>0</v>
          </cell>
          <cell r="AD400" t="str">
            <v>SOAT</v>
          </cell>
          <cell r="AE400">
            <v>0</v>
          </cell>
          <cell r="AF400">
            <v>0</v>
          </cell>
          <cell r="AG400">
            <v>0</v>
          </cell>
          <cell r="AH400">
            <v>0</v>
          </cell>
          <cell r="AI400">
            <v>0</v>
          </cell>
          <cell r="AJ400">
            <v>0</v>
          </cell>
          <cell r="AK400">
            <v>0</v>
          </cell>
          <cell r="AL400">
            <v>0</v>
          </cell>
          <cell r="AM400">
            <v>0</v>
          </cell>
          <cell r="AN400">
            <v>0</v>
          </cell>
          <cell r="AO400">
            <v>0</v>
          </cell>
          <cell r="AP400">
            <v>0</v>
          </cell>
          <cell r="AR400" t="str">
            <v>SOAT</v>
          </cell>
          <cell r="AS400">
            <v>0</v>
          </cell>
          <cell r="AT400">
            <v>0</v>
          </cell>
          <cell r="AU400">
            <v>0</v>
          </cell>
          <cell r="AV400">
            <v>0</v>
          </cell>
          <cell r="AW400">
            <v>0</v>
          </cell>
          <cell r="AX400">
            <v>0</v>
          </cell>
          <cell r="AY400">
            <v>0</v>
          </cell>
          <cell r="AZ400">
            <v>0</v>
          </cell>
          <cell r="BA400">
            <v>0</v>
          </cell>
          <cell r="BB400">
            <v>0</v>
          </cell>
          <cell r="BC400">
            <v>0</v>
          </cell>
          <cell r="BD400">
            <v>0</v>
          </cell>
          <cell r="BF400" t="str">
            <v>SOAT</v>
          </cell>
          <cell r="BG400">
            <v>0</v>
          </cell>
          <cell r="BH400">
            <v>0</v>
          </cell>
          <cell r="BI400">
            <v>0</v>
          </cell>
          <cell r="BJ400">
            <v>0</v>
          </cell>
          <cell r="BK400">
            <v>0</v>
          </cell>
          <cell r="BL400">
            <v>0</v>
          </cell>
          <cell r="BM400">
            <v>0</v>
          </cell>
          <cell r="BN400">
            <v>0</v>
          </cell>
          <cell r="BO400">
            <v>0</v>
          </cell>
          <cell r="BP400">
            <v>0</v>
          </cell>
          <cell r="BQ400">
            <v>0</v>
          </cell>
          <cell r="BR400">
            <v>0</v>
          </cell>
          <cell r="BT400" t="str">
            <v>SOAT</v>
          </cell>
          <cell r="BU400">
            <v>0</v>
          </cell>
          <cell r="BV400">
            <v>0</v>
          </cell>
          <cell r="BW400">
            <v>0</v>
          </cell>
          <cell r="BX400">
            <v>0</v>
          </cell>
          <cell r="BY400">
            <v>0</v>
          </cell>
          <cell r="BZ400">
            <v>0</v>
          </cell>
          <cell r="CA400">
            <v>0</v>
          </cell>
          <cell r="CB400">
            <v>0</v>
          </cell>
          <cell r="CC400">
            <v>0</v>
          </cell>
          <cell r="CD400">
            <v>0</v>
          </cell>
          <cell r="CE400">
            <v>0</v>
          </cell>
          <cell r="CF400">
            <v>0</v>
          </cell>
        </row>
        <row r="401">
          <cell r="B401" t="str">
            <v>Incendio</v>
          </cell>
          <cell r="C401">
            <v>0.32991857142619851</v>
          </cell>
          <cell r="D401">
            <v>7.5702601861919502E-2</v>
          </cell>
          <cell r="E401">
            <v>0.3115389198719074</v>
          </cell>
          <cell r="F401">
            <v>0.12890340523088811</v>
          </cell>
          <cell r="G401">
            <v>2.8384601110978666E-2</v>
          </cell>
          <cell r="H401">
            <v>4.8221011646594404E-2</v>
          </cell>
          <cell r="I401">
            <v>0.20464237322098311</v>
          </cell>
          <cell r="J401">
            <v>0.11217613529814371</v>
          </cell>
          <cell r="K401">
            <v>0.16907250431935583</v>
          </cell>
          <cell r="L401">
            <v>0.78324651236973786</v>
          </cell>
          <cell r="M401">
            <v>5.3488674107102133E-2</v>
          </cell>
          <cell r="N401">
            <v>9.6627635271784695E-2</v>
          </cell>
          <cell r="P401" t="str">
            <v>Incendio</v>
          </cell>
          <cell r="Q401">
            <v>9.4E-2</v>
          </cell>
          <cell r="R401">
            <v>9.4E-2</v>
          </cell>
          <cell r="S401">
            <v>9.4E-2</v>
          </cell>
          <cell r="T401">
            <v>9.4E-2</v>
          </cell>
          <cell r="U401">
            <v>9.4E-2</v>
          </cell>
          <cell r="V401">
            <v>9.4E-2</v>
          </cell>
          <cell r="W401">
            <v>9.4E-2</v>
          </cell>
          <cell r="X401">
            <v>9.4E-2</v>
          </cell>
          <cell r="Y401">
            <v>9.4E-2</v>
          </cell>
          <cell r="Z401">
            <v>9.4E-2</v>
          </cell>
          <cell r="AA401">
            <v>9.4E-2</v>
          </cell>
          <cell r="AB401">
            <v>9.4E-2</v>
          </cell>
          <cell r="AD401" t="str">
            <v>Incendio</v>
          </cell>
          <cell r="AE401">
            <v>4.2808068988231383E-2</v>
          </cell>
          <cell r="AF401">
            <v>8.7732286454213451E-2</v>
          </cell>
          <cell r="AG401">
            <v>0.25</v>
          </cell>
          <cell r="AH401">
            <v>0.32249591161817587</v>
          </cell>
          <cell r="AI401">
            <v>9.3064315838100334E-2</v>
          </cell>
          <cell r="AJ401">
            <v>0.12019976225862658</v>
          </cell>
          <cell r="AK401">
            <v>0.15528119331715048</v>
          </cell>
          <cell r="AL401">
            <v>8.4057946807014047E-2</v>
          </cell>
          <cell r="AM401">
            <v>0.73657415775068835</v>
          </cell>
          <cell r="AN401">
            <v>9.5923045159604647E-2</v>
          </cell>
          <cell r="AO401">
            <v>0.25</v>
          </cell>
          <cell r="AP401">
            <v>0.11306235008767954</v>
          </cell>
          <cell r="AR401" t="str">
            <v>Incendio</v>
          </cell>
          <cell r="AS401">
            <v>0.14853993005538185</v>
          </cell>
          <cell r="AT401">
            <v>0.15</v>
          </cell>
          <cell r="AU401">
            <v>0.43655423834055834</v>
          </cell>
          <cell r="AV401">
            <v>0.34424451012823593</v>
          </cell>
          <cell r="AW401">
            <v>0.31333657526350295</v>
          </cell>
          <cell r="AX401">
            <v>0.20332368194565417</v>
          </cell>
          <cell r="AY401">
            <v>0.24394605787333004</v>
          </cell>
          <cell r="AZ401">
            <v>0.10238083410870921</v>
          </cell>
          <cell r="BA401">
            <v>0.11588113546632975</v>
          </cell>
          <cell r="BB401">
            <v>0.26992052028157731</v>
          </cell>
          <cell r="BC401">
            <v>0.15</v>
          </cell>
          <cell r="BD401">
            <v>2.8750490359728913E-2</v>
          </cell>
          <cell r="BF401" t="str">
            <v>Incendio</v>
          </cell>
          <cell r="BG401">
            <v>0.15</v>
          </cell>
          <cell r="BH401">
            <v>0.1141732249935746</v>
          </cell>
          <cell r="BI401">
            <v>0.23240691923004103</v>
          </cell>
          <cell r="BJ401">
            <v>0.25763430288963257</v>
          </cell>
          <cell r="BK401">
            <v>4.0869110326612258E-2</v>
          </cell>
          <cell r="BL401">
            <v>7.688152178347267E-2</v>
          </cell>
          <cell r="BM401">
            <v>0.15</v>
          </cell>
          <cell r="BN401">
            <v>0.15</v>
          </cell>
          <cell r="BO401">
            <v>0.21032672300735064</v>
          </cell>
          <cell r="BP401">
            <v>3.9479390174388125E-2</v>
          </cell>
          <cell r="BQ401">
            <v>0.15</v>
          </cell>
          <cell r="BR401">
            <v>0.31554167993610327</v>
          </cell>
          <cell r="BT401" t="str">
            <v>Incendio</v>
          </cell>
          <cell r="BU401">
            <v>4.5999999999999999E-2</v>
          </cell>
          <cell r="BV401">
            <v>4.5999999999999999E-2</v>
          </cell>
          <cell r="BW401">
            <v>4.5999999999999999E-2</v>
          </cell>
          <cell r="BX401">
            <v>4.5999999999999999E-2</v>
          </cell>
          <cell r="BY401">
            <v>4.5999999999999999E-2</v>
          </cell>
          <cell r="BZ401">
            <v>4.5999999999999999E-2</v>
          </cell>
          <cell r="CA401">
            <v>4.5999999999999999E-2</v>
          </cell>
          <cell r="CB401">
            <v>4.5999999999999999E-2</v>
          </cell>
          <cell r="CC401">
            <v>4.5999999999999999E-2</v>
          </cell>
          <cell r="CD401">
            <v>4.5999999999999999E-2</v>
          </cell>
          <cell r="CE401">
            <v>4.5999999999999999E-2</v>
          </cell>
          <cell r="CF401">
            <v>4.5999999999999999E-2</v>
          </cell>
        </row>
        <row r="402">
          <cell r="B402" t="str">
            <v>Ramos Técnicos</v>
          </cell>
          <cell r="C402">
            <v>7.6999999999999985E-2</v>
          </cell>
          <cell r="D402">
            <v>7.6999999999999985E-2</v>
          </cell>
          <cell r="E402">
            <v>7.6999999999999985E-2</v>
          </cell>
          <cell r="F402">
            <v>7.6999999999999985E-2</v>
          </cell>
          <cell r="G402">
            <v>7.6999999999999985E-2</v>
          </cell>
          <cell r="H402">
            <v>7.6999999999999985E-2</v>
          </cell>
          <cell r="I402">
            <v>7.6999999999999985E-2</v>
          </cell>
          <cell r="J402">
            <v>7.6999999999999985E-2</v>
          </cell>
          <cell r="K402">
            <v>7.6999999999999985E-2</v>
          </cell>
          <cell r="L402">
            <v>7.6999999999999985E-2</v>
          </cell>
          <cell r="M402">
            <v>7.6999999999999985E-2</v>
          </cell>
          <cell r="N402">
            <v>7.6999999999999985E-2</v>
          </cell>
          <cell r="P402" t="str">
            <v>Ramos Técnicos</v>
          </cell>
          <cell r="Q402">
            <v>8.7999999999999995E-2</v>
          </cell>
          <cell r="R402">
            <v>8.7999999999999995E-2</v>
          </cell>
          <cell r="S402">
            <v>8.7999999999999995E-2</v>
          </cell>
          <cell r="T402">
            <v>8.7999999999999995E-2</v>
          </cell>
          <cell r="U402">
            <v>8.7999999999999995E-2</v>
          </cell>
          <cell r="V402">
            <v>8.7999999999999995E-2</v>
          </cell>
          <cell r="W402">
            <v>8.7999999999999995E-2</v>
          </cell>
          <cell r="X402">
            <v>8.7999999999999995E-2</v>
          </cell>
          <cell r="Y402">
            <v>8.7999999999999995E-2</v>
          </cell>
          <cell r="Z402">
            <v>8.7999999999999995E-2</v>
          </cell>
          <cell r="AA402">
            <v>8.7999999999999995E-2</v>
          </cell>
          <cell r="AB402">
            <v>8.7999999999999995E-2</v>
          </cell>
          <cell r="AD402" t="str">
            <v>Ramos Técnicos</v>
          </cell>
          <cell r="AE402">
            <v>0.18</v>
          </cell>
          <cell r="AF402">
            <v>0.18</v>
          </cell>
          <cell r="AG402">
            <v>0.18</v>
          </cell>
          <cell r="AH402">
            <v>0.18</v>
          </cell>
          <cell r="AI402">
            <v>0.18</v>
          </cell>
          <cell r="AJ402">
            <v>0.18</v>
          </cell>
          <cell r="AK402">
            <v>0.18</v>
          </cell>
          <cell r="AL402">
            <v>0.18</v>
          </cell>
          <cell r="AM402">
            <v>0.18</v>
          </cell>
          <cell r="AN402">
            <v>0.18</v>
          </cell>
          <cell r="AO402">
            <v>0.18</v>
          </cell>
          <cell r="AP402">
            <v>0.18</v>
          </cell>
          <cell r="AR402" t="str">
            <v>Ramos Técnicos</v>
          </cell>
          <cell r="AS402">
            <v>0.67932268228889336</v>
          </cell>
          <cell r="AT402">
            <v>0.46522312549180661</v>
          </cell>
          <cell r="AU402">
            <v>2.1701108018249413E-2</v>
          </cell>
          <cell r="AV402">
            <v>0.33893835329681943</v>
          </cell>
          <cell r="AW402">
            <v>0.29149522880583378</v>
          </cell>
          <cell r="AX402">
            <v>4.156342904318143E-2</v>
          </cell>
          <cell r="AY402">
            <v>0.10278119190640955</v>
          </cell>
          <cell r="AZ402">
            <v>5.3999999999999999E-2</v>
          </cell>
          <cell r="BA402">
            <v>3.2726129933348024E-2</v>
          </cell>
          <cell r="BB402">
            <v>5.3999999999999999E-2</v>
          </cell>
          <cell r="BC402">
            <v>5.3574689392430125E-2</v>
          </cell>
          <cell r="BD402">
            <v>8.4264351896441866E-2</v>
          </cell>
          <cell r="BF402" t="str">
            <v>Ramos Técnicos</v>
          </cell>
          <cell r="BG402">
            <v>0.10200000000000001</v>
          </cell>
          <cell r="BH402">
            <v>0.10200000000000001</v>
          </cell>
          <cell r="BI402">
            <v>0.10200000000000001</v>
          </cell>
          <cell r="BJ402">
            <v>0.10200000000000001</v>
          </cell>
          <cell r="BK402">
            <v>0.10200000000000001</v>
          </cell>
          <cell r="BL402">
            <v>0.10200000000000001</v>
          </cell>
          <cell r="BM402">
            <v>0.10200000000000001</v>
          </cell>
          <cell r="BN402">
            <v>0.10200000000000001</v>
          </cell>
          <cell r="BO402">
            <v>0.10200000000000001</v>
          </cell>
          <cell r="BP402">
            <v>0.10200000000000001</v>
          </cell>
          <cell r="BQ402">
            <v>0.10200000000000001</v>
          </cell>
          <cell r="BR402">
            <v>0.10200000000000001</v>
          </cell>
          <cell r="BT402" t="str">
            <v>Ramos Técnicos</v>
          </cell>
          <cell r="BU402">
            <v>0.11600000000000002</v>
          </cell>
          <cell r="BV402">
            <v>0.11600000000000002</v>
          </cell>
          <cell r="BW402">
            <v>0.11600000000000002</v>
          </cell>
          <cell r="BX402">
            <v>0.11600000000000002</v>
          </cell>
          <cell r="BY402">
            <v>0.11600000000000002</v>
          </cell>
          <cell r="BZ402">
            <v>0.11600000000000002</v>
          </cell>
          <cell r="CA402">
            <v>0.11600000000000002</v>
          </cell>
          <cell r="CB402">
            <v>0.11600000000000002</v>
          </cell>
          <cell r="CC402">
            <v>0.11600000000000002</v>
          </cell>
          <cell r="CD402">
            <v>0.11600000000000002</v>
          </cell>
          <cell r="CE402">
            <v>0.11600000000000002</v>
          </cell>
          <cell r="CF402">
            <v>0.11600000000000002</v>
          </cell>
        </row>
        <row r="403">
          <cell r="B403" t="str">
            <v>Sustracción</v>
          </cell>
          <cell r="C403">
            <v>7.3999999999999996E-2</v>
          </cell>
          <cell r="D403">
            <v>7.3999999999999996E-2</v>
          </cell>
          <cell r="E403">
            <v>7.3999999999999996E-2</v>
          </cell>
          <cell r="F403">
            <v>7.3999999999999996E-2</v>
          </cell>
          <cell r="G403">
            <v>7.3999999999999996E-2</v>
          </cell>
          <cell r="H403">
            <v>7.3999999999999996E-2</v>
          </cell>
          <cell r="I403">
            <v>7.3999999999999996E-2</v>
          </cell>
          <cell r="J403">
            <v>7.3999999999999996E-2</v>
          </cell>
          <cell r="K403">
            <v>7.3999999999999996E-2</v>
          </cell>
          <cell r="L403">
            <v>7.3999999999999996E-2</v>
          </cell>
          <cell r="M403">
            <v>7.3999999999999996E-2</v>
          </cell>
          <cell r="N403">
            <v>7.3999999999999996E-2</v>
          </cell>
          <cell r="P403" t="str">
            <v>Sustracción</v>
          </cell>
          <cell r="Q403">
            <v>0.10811917953695444</v>
          </cell>
          <cell r="R403">
            <v>0.10811917953695444</v>
          </cell>
          <cell r="S403">
            <v>0.10811917953695444</v>
          </cell>
          <cell r="T403">
            <v>0.10811917953695444</v>
          </cell>
          <cell r="U403">
            <v>0.10811917953695444</v>
          </cell>
          <cell r="V403">
            <v>0.10811917953695444</v>
          </cell>
          <cell r="W403">
            <v>0.10811917953695444</v>
          </cell>
          <cell r="X403">
            <v>0.10811917953695444</v>
          </cell>
          <cell r="Y403">
            <v>0.10811917953695444</v>
          </cell>
          <cell r="Z403">
            <v>0.10811917953695444</v>
          </cell>
          <cell r="AA403">
            <v>0.10811917953695444</v>
          </cell>
          <cell r="AB403">
            <v>0.10811917953695444</v>
          </cell>
          <cell r="AD403" t="str">
            <v>Sustracción</v>
          </cell>
          <cell r="AE403">
            <v>7.6415675479429374E-2</v>
          </cell>
          <cell r="AF403">
            <v>7.6415675479429374E-2</v>
          </cell>
          <cell r="AG403">
            <v>7.6415675479429374E-2</v>
          </cell>
          <cell r="AH403">
            <v>7.6415675479429374E-2</v>
          </cell>
          <cell r="AI403">
            <v>7.6415675479429374E-2</v>
          </cell>
          <cell r="AJ403">
            <v>7.6415675479429374E-2</v>
          </cell>
          <cell r="AK403">
            <v>7.6415675479429374E-2</v>
          </cell>
          <cell r="AL403">
            <v>7.6415675479429374E-2</v>
          </cell>
          <cell r="AM403">
            <v>7.6415675479429374E-2</v>
          </cell>
          <cell r="AN403">
            <v>7.6415675479429374E-2</v>
          </cell>
          <cell r="AO403">
            <v>7.6415675479429374E-2</v>
          </cell>
          <cell r="AP403">
            <v>7.6415675479429374E-2</v>
          </cell>
          <cell r="AR403" t="str">
            <v>Sustracción</v>
          </cell>
          <cell r="AS403">
            <v>0.26035441192472752</v>
          </cell>
          <cell r="AT403">
            <v>0.26035441192472752</v>
          </cell>
          <cell r="AU403">
            <v>0.26035441192472752</v>
          </cell>
          <cell r="AV403">
            <v>0.26035441192472752</v>
          </cell>
          <cell r="AW403">
            <v>0.26035441192472752</v>
          </cell>
          <cell r="AX403">
            <v>0.26035441192472752</v>
          </cell>
          <cell r="AY403">
            <v>0.26035441192472752</v>
          </cell>
          <cell r="AZ403">
            <v>0.26035441192472752</v>
          </cell>
          <cell r="BA403">
            <v>0.26035441192472752</v>
          </cell>
          <cell r="BB403">
            <v>0.26035441192472752</v>
          </cell>
          <cell r="BC403">
            <v>0.26035441192472752</v>
          </cell>
          <cell r="BD403">
            <v>0.26035441192472752</v>
          </cell>
          <cell r="BF403" t="str">
            <v>Sustracción</v>
          </cell>
          <cell r="BG403">
            <v>6.5210194549608358E-2</v>
          </cell>
          <cell r="BH403">
            <v>6.5210194549608358E-2</v>
          </cell>
          <cell r="BI403">
            <v>6.5210194549608358E-2</v>
          </cell>
          <cell r="BJ403">
            <v>6.5210194549608358E-2</v>
          </cell>
          <cell r="BK403">
            <v>6.5210194549608358E-2</v>
          </cell>
          <cell r="BL403">
            <v>6.5210194549608358E-2</v>
          </cell>
          <cell r="BM403">
            <v>6.5210194549608358E-2</v>
          </cell>
          <cell r="BN403">
            <v>6.5210194549608358E-2</v>
          </cell>
          <cell r="BO403">
            <v>6.5210194549608358E-2</v>
          </cell>
          <cell r="BP403">
            <v>6.5210194549608358E-2</v>
          </cell>
          <cell r="BQ403">
            <v>6.5210194549608358E-2</v>
          </cell>
          <cell r="BR403">
            <v>6.5210194549608358E-2</v>
          </cell>
          <cell r="BT403" t="str">
            <v>Sustracción</v>
          </cell>
          <cell r="BU403">
            <v>0.46517890289455771</v>
          </cell>
          <cell r="BV403">
            <v>0.46517890289455771</v>
          </cell>
          <cell r="BW403">
            <v>0.46517890289455771</v>
          </cell>
          <cell r="BX403">
            <v>0.46517890289455771</v>
          </cell>
          <cell r="BY403">
            <v>0.46517890289455771</v>
          </cell>
          <cell r="BZ403">
            <v>0.46517890289455771</v>
          </cell>
          <cell r="CA403">
            <v>0.46517890289455771</v>
          </cell>
          <cell r="CB403">
            <v>0.46517890289455771</v>
          </cell>
          <cell r="CC403">
            <v>0.46517890289455771</v>
          </cell>
          <cell r="CD403">
            <v>0.46517890289455771</v>
          </cell>
          <cell r="CE403">
            <v>0.46517890289455771</v>
          </cell>
          <cell r="CF403">
            <v>0.46517890289455771</v>
          </cell>
        </row>
        <row r="404">
          <cell r="B404" t="str">
            <v>Minas y Petróleos</v>
          </cell>
          <cell r="C404">
            <v>0</v>
          </cell>
          <cell r="D404">
            <v>0</v>
          </cell>
          <cell r="E404">
            <v>0</v>
          </cell>
          <cell r="F404">
            <v>0</v>
          </cell>
          <cell r="G404">
            <v>0</v>
          </cell>
          <cell r="H404">
            <v>0</v>
          </cell>
          <cell r="I404">
            <v>0</v>
          </cell>
          <cell r="J404">
            <v>0</v>
          </cell>
          <cell r="K404">
            <v>0</v>
          </cell>
          <cell r="L404">
            <v>0</v>
          </cell>
          <cell r="M404">
            <v>0</v>
          </cell>
          <cell r="N404">
            <v>0</v>
          </cell>
          <cell r="P404" t="str">
            <v>Minas y Petróleos</v>
          </cell>
          <cell r="Q404">
            <v>0</v>
          </cell>
          <cell r="R404">
            <v>0</v>
          </cell>
          <cell r="S404">
            <v>0</v>
          </cell>
          <cell r="T404">
            <v>0</v>
          </cell>
          <cell r="U404">
            <v>0</v>
          </cell>
          <cell r="V404">
            <v>0</v>
          </cell>
          <cell r="W404">
            <v>0</v>
          </cell>
          <cell r="X404">
            <v>0</v>
          </cell>
          <cell r="Y404">
            <v>0</v>
          </cell>
          <cell r="Z404">
            <v>0</v>
          </cell>
          <cell r="AA404">
            <v>0</v>
          </cell>
          <cell r="AB404">
            <v>0</v>
          </cell>
          <cell r="AD404" t="str">
            <v>Minas y Petróleos</v>
          </cell>
          <cell r="AE404">
            <v>0</v>
          </cell>
          <cell r="AF404">
            <v>0</v>
          </cell>
          <cell r="AG404">
            <v>0</v>
          </cell>
          <cell r="AH404">
            <v>0</v>
          </cell>
          <cell r="AI404">
            <v>0</v>
          </cell>
          <cell r="AJ404">
            <v>0</v>
          </cell>
          <cell r="AK404">
            <v>0</v>
          </cell>
          <cell r="AL404">
            <v>0</v>
          </cell>
          <cell r="AM404">
            <v>0</v>
          </cell>
          <cell r="AN404">
            <v>0</v>
          </cell>
          <cell r="AO404">
            <v>0</v>
          </cell>
          <cell r="AP404">
            <v>0</v>
          </cell>
          <cell r="AR404" t="str">
            <v>Minas y Petróleos</v>
          </cell>
          <cell r="AS404">
            <v>0</v>
          </cell>
          <cell r="AT404">
            <v>0</v>
          </cell>
          <cell r="AU404">
            <v>0</v>
          </cell>
          <cell r="AV404">
            <v>0</v>
          </cell>
          <cell r="AW404">
            <v>0</v>
          </cell>
          <cell r="AX404">
            <v>0</v>
          </cell>
          <cell r="AY404">
            <v>0</v>
          </cell>
          <cell r="AZ404">
            <v>0</v>
          </cell>
          <cell r="BA404">
            <v>0</v>
          </cell>
          <cell r="BB404">
            <v>0</v>
          </cell>
          <cell r="BC404">
            <v>0</v>
          </cell>
          <cell r="BD404">
            <v>0</v>
          </cell>
          <cell r="BF404" t="str">
            <v>Minas y Petróleos</v>
          </cell>
          <cell r="BG404">
            <v>0</v>
          </cell>
          <cell r="BH404">
            <v>0</v>
          </cell>
          <cell r="BI404">
            <v>0</v>
          </cell>
          <cell r="BJ404">
            <v>0</v>
          </cell>
          <cell r="BK404">
            <v>0</v>
          </cell>
          <cell r="BL404">
            <v>0</v>
          </cell>
          <cell r="BM404">
            <v>0</v>
          </cell>
          <cell r="BN404">
            <v>0</v>
          </cell>
          <cell r="BO404">
            <v>0</v>
          </cell>
          <cell r="BP404">
            <v>0</v>
          </cell>
          <cell r="BQ404">
            <v>0</v>
          </cell>
          <cell r="BR404">
            <v>0</v>
          </cell>
          <cell r="BT404" t="str">
            <v>Minas y Petróleos</v>
          </cell>
          <cell r="BU404">
            <v>7.9918113773017663E-2</v>
          </cell>
          <cell r="BV404">
            <v>0.02</v>
          </cell>
          <cell r="BW404">
            <v>2.7590112871000359E-2</v>
          </cell>
          <cell r="BX404">
            <v>3.2898365359727766E-3</v>
          </cell>
          <cell r="BY404">
            <v>4.5521999263117896E-2</v>
          </cell>
          <cell r="BZ404">
            <v>0.66154452148843013</v>
          </cell>
          <cell r="CA404">
            <v>3.8970315548872592E-2</v>
          </cell>
          <cell r="CB404">
            <v>4.5368872136523568E-2</v>
          </cell>
          <cell r="CC404">
            <v>0.04</v>
          </cell>
          <cell r="CD404">
            <v>3.5903917033079241E-2</v>
          </cell>
          <cell r="CE404">
            <v>3.8760468775048483E-2</v>
          </cell>
          <cell r="CF404">
            <v>5.2031264592645572E-2</v>
          </cell>
        </row>
        <row r="405">
          <cell r="B405" t="str">
            <v>Cumplimiento</v>
          </cell>
          <cell r="C405">
            <v>0.33585846518947982</v>
          </cell>
          <cell r="D405">
            <v>0.29289663626798118</v>
          </cell>
          <cell r="E405">
            <v>0.11916862240469887</v>
          </cell>
          <cell r="F405">
            <v>0.30806037839950379</v>
          </cell>
          <cell r="G405">
            <v>0.12486226140174848</v>
          </cell>
          <cell r="H405">
            <v>0.24388720067372971</v>
          </cell>
          <cell r="I405">
            <v>0.22792074026883044</v>
          </cell>
          <cell r="J405">
            <v>0.3451387360290909</v>
          </cell>
          <cell r="K405">
            <v>0.2908393236086988</v>
          </cell>
          <cell r="L405">
            <v>0.30761259073531366</v>
          </cell>
          <cell r="M405">
            <v>0.25037927768275559</v>
          </cell>
          <cell r="N405">
            <v>0.23291918040179582</v>
          </cell>
          <cell r="P405" t="str">
            <v>Cumplimiento</v>
          </cell>
          <cell r="Q405">
            <v>0.18126340804962174</v>
          </cell>
          <cell r="R405">
            <v>0.25514677381402134</v>
          </cell>
          <cell r="S405">
            <v>0.22826269152262199</v>
          </cell>
          <cell r="T405">
            <v>0.24785350622171265</v>
          </cell>
          <cell r="U405">
            <v>0.12306522660540842</v>
          </cell>
          <cell r="V405">
            <v>0.14942274727285321</v>
          </cell>
          <cell r="W405">
            <v>0.2576621956701306</v>
          </cell>
          <cell r="X405">
            <v>0.21487225178974578</v>
          </cell>
          <cell r="Y405">
            <v>0.17618977807329278</v>
          </cell>
          <cell r="Z405">
            <v>0.26260954988232926</v>
          </cell>
          <cell r="AA405">
            <v>0.37789399628657977</v>
          </cell>
          <cell r="AB405">
            <v>0.1182205559452269</v>
          </cell>
          <cell r="AD405" t="str">
            <v>Cumplimiento</v>
          </cell>
          <cell r="AE405">
            <v>0.2424224884854001</v>
          </cell>
          <cell r="AF405">
            <v>0.23023849575428088</v>
          </cell>
          <cell r="AG405">
            <v>0.16851042964887925</v>
          </cell>
          <cell r="AH405">
            <v>0.23154137167519967</v>
          </cell>
          <cell r="AI405">
            <v>0.32338770504381759</v>
          </cell>
          <cell r="AJ405">
            <v>0.48047481197037367</v>
          </cell>
          <cell r="AK405">
            <v>0.31327093316413779</v>
          </cell>
          <cell r="AL405">
            <v>0.31057457530100724</v>
          </cell>
          <cell r="AM405">
            <v>4.6871264078625879E-2</v>
          </cell>
          <cell r="AN405">
            <v>0.42121295592803043</v>
          </cell>
          <cell r="AO405">
            <v>0.30515783846857525</v>
          </cell>
          <cell r="AP405">
            <v>0.20878065453177611</v>
          </cell>
          <cell r="AR405" t="str">
            <v>Cumplimiento</v>
          </cell>
          <cell r="AS405">
            <v>0.41959571012996516</v>
          </cell>
          <cell r="AT405">
            <v>5.4265627902593351E-2</v>
          </cell>
          <cell r="AU405">
            <v>0.2614956470368775</v>
          </cell>
          <cell r="AV405">
            <v>4.9090106242322996E-2</v>
          </cell>
          <cell r="AW405">
            <v>0.32768383488877811</v>
          </cell>
          <cell r="AX405">
            <v>0.1518509568885959</v>
          </cell>
          <cell r="AY405">
            <v>0.24746040759684756</v>
          </cell>
          <cell r="AZ405">
            <v>9.5681137724177898E-2</v>
          </cell>
          <cell r="BA405">
            <v>0.18685287864771444</v>
          </cell>
          <cell r="BB405">
            <v>0.18413941745542128</v>
          </cell>
          <cell r="BC405">
            <v>0.27737544703700184</v>
          </cell>
          <cell r="BD405">
            <v>7.1762370173338322E-2</v>
          </cell>
          <cell r="BF405" t="str">
            <v>Cumplimiento</v>
          </cell>
          <cell r="BG405">
            <v>0.15570882563399596</v>
          </cell>
          <cell r="BH405">
            <v>0.47039761603043184</v>
          </cell>
          <cell r="BI405">
            <v>0.15</v>
          </cell>
          <cell r="BJ405">
            <v>0.19495506574266566</v>
          </cell>
          <cell r="BK405">
            <v>3.451812786369246E-2</v>
          </cell>
          <cell r="BL405">
            <v>0.17245372677927143</v>
          </cell>
          <cell r="BM405">
            <v>0.48602286830240365</v>
          </cell>
          <cell r="BN405">
            <v>0.26158263954236372</v>
          </cell>
          <cell r="BO405">
            <v>0.19415289892330576</v>
          </cell>
          <cell r="BP405">
            <v>0.12270281033706723</v>
          </cell>
          <cell r="BQ405">
            <v>0.12576761172830558</v>
          </cell>
          <cell r="BR405">
            <v>0.18683467454507729</v>
          </cell>
          <cell r="BT405" t="str">
            <v>Cumplimiento</v>
          </cell>
          <cell r="BU405">
            <v>0.22467168697150261</v>
          </cell>
          <cell r="BV405">
            <v>9.4660988719701231E-2</v>
          </cell>
          <cell r="BW405">
            <v>6.0673664458078154E-2</v>
          </cell>
          <cell r="BX405">
            <v>0.15597303241967386</v>
          </cell>
          <cell r="BY405">
            <v>0.34194167966310901</v>
          </cell>
          <cell r="BZ405">
            <v>0.13114988666956728</v>
          </cell>
          <cell r="CA405">
            <v>0.16054084714785838</v>
          </cell>
          <cell r="CB405">
            <v>0.24340160411343828</v>
          </cell>
          <cell r="CC405">
            <v>0.16595281987475299</v>
          </cell>
          <cell r="CD405">
            <v>2.6049855657842822E-2</v>
          </cell>
          <cell r="CE405">
            <v>0.20181680518773507</v>
          </cell>
          <cell r="CF405">
            <v>0.2324796329472647</v>
          </cell>
        </row>
        <row r="406">
          <cell r="B406" t="str">
            <v>RC Pasajeros</v>
          </cell>
          <cell r="C406">
            <v>4.4811602655771242E-2</v>
          </cell>
          <cell r="D406">
            <v>4.4811602655771242E-2</v>
          </cell>
          <cell r="E406">
            <v>4.4811602655771242E-2</v>
          </cell>
          <cell r="F406">
            <v>4.4811602655771242E-2</v>
          </cell>
          <cell r="G406">
            <v>4.4811602655771242E-2</v>
          </cell>
          <cell r="H406">
            <v>4.4811602655771242E-2</v>
          </cell>
          <cell r="I406">
            <v>4.4811602655771242E-2</v>
          </cell>
          <cell r="J406">
            <v>4.4811602655771242E-2</v>
          </cell>
          <cell r="K406">
            <v>4.4811602655771242E-2</v>
          </cell>
          <cell r="L406">
            <v>4.4811602655771242E-2</v>
          </cell>
          <cell r="M406">
            <v>4.4811602655771242E-2</v>
          </cell>
          <cell r="N406">
            <v>4.4811602655771242E-2</v>
          </cell>
          <cell r="P406" t="str">
            <v>RC Pasajeros</v>
          </cell>
          <cell r="Q406">
            <v>0.45719514448053661</v>
          </cell>
          <cell r="R406">
            <v>0.26265524137400559</v>
          </cell>
          <cell r="S406">
            <v>0.57615267430815476</v>
          </cell>
          <cell r="T406">
            <v>6.324887711407233E-2</v>
          </cell>
          <cell r="U406">
            <v>0.24094123945896567</v>
          </cell>
          <cell r="V406">
            <v>0.13032055984184179</v>
          </cell>
          <cell r="W406">
            <v>3.1694767650322371E-2</v>
          </cell>
          <cell r="X406">
            <v>0.14098844635614369</v>
          </cell>
          <cell r="Y406">
            <v>8.0673866282030215E-2</v>
          </cell>
          <cell r="Z406">
            <v>0.69656444233640802</v>
          </cell>
          <cell r="AA406">
            <v>0.12896652248473137</v>
          </cell>
          <cell r="AB406">
            <v>6.8118881614324653E-2</v>
          </cell>
          <cell r="AD406" t="str">
            <v>RC Pasajeros</v>
          </cell>
          <cell r="AE406">
            <v>0.1145818323910875</v>
          </cell>
          <cell r="AF406">
            <v>0.15677029851700092</v>
          </cell>
          <cell r="AG406">
            <v>0.12720939336379961</v>
          </cell>
          <cell r="AH406">
            <v>8.6337408874968033E-2</v>
          </cell>
          <cell r="AI406">
            <v>0.14332620785058153</v>
          </cell>
          <cell r="AJ406">
            <v>0.22813611939910902</v>
          </cell>
          <cell r="AK406">
            <v>0.16755278760217562</v>
          </cell>
          <cell r="AL406">
            <v>0.14165943802546033</v>
          </cell>
          <cell r="AM406">
            <v>0.12754200061246332</v>
          </cell>
          <cell r="AN406">
            <v>0.25255607392549789</v>
          </cell>
          <cell r="AO406">
            <v>0.14166785013445085</v>
          </cell>
          <cell r="AP406">
            <v>0.1768199372242317</v>
          </cell>
          <cell r="AR406" t="str">
            <v>RC Pasajeros</v>
          </cell>
          <cell r="AS406">
            <v>3.8227274190239385E-2</v>
          </cell>
          <cell r="AT406">
            <v>0.60791668890258033</v>
          </cell>
          <cell r="AU406">
            <v>3.1890321219283977</v>
          </cell>
          <cell r="AV406">
            <v>0.27226756170126865</v>
          </cell>
          <cell r="AW406">
            <v>0.40502329864874065</v>
          </cell>
          <cell r="AX406">
            <v>0.62683545948457897</v>
          </cell>
          <cell r="AY406">
            <v>1.8221719166280823E-2</v>
          </cell>
          <cell r="AZ406">
            <v>3.5834270400491308E-2</v>
          </cell>
          <cell r="BA406">
            <v>3.4275379495234487E-2</v>
          </cell>
          <cell r="BB406">
            <v>4.0086551321038763E-2</v>
          </cell>
          <cell r="BC406">
            <v>2.8671514655074733E-2</v>
          </cell>
          <cell r="BD406">
            <v>0.11462710274338288</v>
          </cell>
          <cell r="BF406" t="str">
            <v>RC Pasajeros</v>
          </cell>
          <cell r="BG406">
            <v>0.65762713752461099</v>
          </cell>
          <cell r="BH406">
            <v>-1.4786606545346921</v>
          </cell>
          <cell r="BI406">
            <v>0.12286406859858706</v>
          </cell>
          <cell r="BJ406">
            <v>0.39424044671833253</v>
          </cell>
          <cell r="BK406">
            <v>4.4709423299567196E-2</v>
          </cell>
          <cell r="BL406">
            <v>0.10696604726083814</v>
          </cell>
          <cell r="BM406">
            <v>0.85874723222694127</v>
          </cell>
          <cell r="BN406">
            <v>0.19190797580810415</v>
          </cell>
          <cell r="BO406">
            <v>0.50416347062162292</v>
          </cell>
          <cell r="BP406">
            <v>6.4261240530204405E-2</v>
          </cell>
          <cell r="BQ406">
            <v>2.8392843003271679E-2</v>
          </cell>
          <cell r="BR406">
            <v>4.3679946732178086E-2</v>
          </cell>
          <cell r="BT406" t="str">
            <v>RC Pasajeros</v>
          </cell>
          <cell r="BU406">
            <v>2.7593720728477732E-2</v>
          </cell>
          <cell r="BV406">
            <v>3.2428616349688792E-2</v>
          </cell>
          <cell r="BW406">
            <v>2.357587767809833E-2</v>
          </cell>
          <cell r="BX406">
            <v>4.7950571648273611E-3</v>
          </cell>
          <cell r="BY406">
            <v>-0.34177069692873258</v>
          </cell>
          <cell r="BZ406">
            <v>0.17088582654037246</v>
          </cell>
          <cell r="CA406">
            <v>1.8955356196204622E-2</v>
          </cell>
          <cell r="CB406">
            <v>1.0341787797607687</v>
          </cell>
          <cell r="CC406">
            <v>1.4409794551472264E-2</v>
          </cell>
          <cell r="CD406">
            <v>-0.25125289566664866</v>
          </cell>
          <cell r="CE406">
            <v>0.10757345864172847</v>
          </cell>
          <cell r="CF406">
            <v>3.233365556716674E-2</v>
          </cell>
        </row>
        <row r="407">
          <cell r="B407" t="str">
            <v>RC General</v>
          </cell>
          <cell r="C407">
            <v>0</v>
          </cell>
          <cell r="D407">
            <v>0</v>
          </cell>
          <cell r="E407">
            <v>0</v>
          </cell>
          <cell r="F407">
            <v>0</v>
          </cell>
          <cell r="G407">
            <v>0</v>
          </cell>
          <cell r="H407">
            <v>0</v>
          </cell>
          <cell r="I407">
            <v>0</v>
          </cell>
          <cell r="J407">
            <v>0</v>
          </cell>
          <cell r="K407">
            <v>0</v>
          </cell>
          <cell r="L407">
            <v>0</v>
          </cell>
          <cell r="M407">
            <v>0</v>
          </cell>
          <cell r="N407">
            <v>0</v>
          </cell>
          <cell r="P407" t="str">
            <v>RC General</v>
          </cell>
          <cell r="Q407">
            <v>0</v>
          </cell>
          <cell r="R407">
            <v>0</v>
          </cell>
          <cell r="S407">
            <v>0</v>
          </cell>
          <cell r="T407">
            <v>0</v>
          </cell>
          <cell r="U407">
            <v>0</v>
          </cell>
          <cell r="V407">
            <v>0</v>
          </cell>
          <cell r="W407">
            <v>0</v>
          </cell>
          <cell r="X407">
            <v>0</v>
          </cell>
          <cell r="Y407">
            <v>0</v>
          </cell>
          <cell r="Z407">
            <v>0</v>
          </cell>
          <cell r="AA407">
            <v>0</v>
          </cell>
          <cell r="AB407">
            <v>0</v>
          </cell>
          <cell r="AD407" t="str">
            <v>RC General</v>
          </cell>
          <cell r="AE407">
            <v>0</v>
          </cell>
          <cell r="AF407">
            <v>0</v>
          </cell>
          <cell r="AG407">
            <v>0</v>
          </cell>
          <cell r="AH407">
            <v>0</v>
          </cell>
          <cell r="AI407">
            <v>0</v>
          </cell>
          <cell r="AJ407">
            <v>0</v>
          </cell>
          <cell r="AK407">
            <v>0</v>
          </cell>
          <cell r="AL407">
            <v>0</v>
          </cell>
          <cell r="AM407">
            <v>0</v>
          </cell>
          <cell r="AN407">
            <v>0</v>
          </cell>
          <cell r="AO407">
            <v>0</v>
          </cell>
          <cell r="AP407">
            <v>0</v>
          </cell>
          <cell r="AR407" t="str">
            <v>RC General</v>
          </cell>
          <cell r="AS407">
            <v>0</v>
          </cell>
          <cell r="AT407">
            <v>0</v>
          </cell>
          <cell r="AU407">
            <v>0</v>
          </cell>
          <cell r="AV407">
            <v>0</v>
          </cell>
          <cell r="AW407">
            <v>0</v>
          </cell>
          <cell r="AX407">
            <v>0</v>
          </cell>
          <cell r="AY407">
            <v>0</v>
          </cell>
          <cell r="AZ407">
            <v>0</v>
          </cell>
          <cell r="BA407">
            <v>0</v>
          </cell>
          <cell r="BB407">
            <v>0</v>
          </cell>
          <cell r="BC407">
            <v>0</v>
          </cell>
          <cell r="BD407">
            <v>0</v>
          </cell>
          <cell r="BF407" t="str">
            <v>RC General</v>
          </cell>
          <cell r="BG407">
            <v>0</v>
          </cell>
          <cell r="BH407">
            <v>0</v>
          </cell>
          <cell r="BI407">
            <v>0</v>
          </cell>
          <cell r="BJ407">
            <v>0</v>
          </cell>
          <cell r="BK407">
            <v>0</v>
          </cell>
          <cell r="BL407">
            <v>0</v>
          </cell>
          <cell r="BM407">
            <v>0</v>
          </cell>
          <cell r="BN407">
            <v>0</v>
          </cell>
          <cell r="BO407">
            <v>0</v>
          </cell>
          <cell r="BP407">
            <v>0</v>
          </cell>
          <cell r="BQ407">
            <v>0</v>
          </cell>
          <cell r="BR407">
            <v>0</v>
          </cell>
          <cell r="BT407" t="str">
            <v>RC General</v>
          </cell>
          <cell r="BU407">
            <v>0</v>
          </cell>
          <cell r="BV407">
            <v>0</v>
          </cell>
          <cell r="BW407">
            <v>0</v>
          </cell>
          <cell r="BX407">
            <v>0</v>
          </cell>
          <cell r="BY407">
            <v>0</v>
          </cell>
          <cell r="BZ407">
            <v>0</v>
          </cell>
          <cell r="CA407">
            <v>0</v>
          </cell>
          <cell r="CB407">
            <v>0</v>
          </cell>
          <cell r="CC407">
            <v>0</v>
          </cell>
          <cell r="CD407">
            <v>0</v>
          </cell>
          <cell r="CE407">
            <v>0</v>
          </cell>
          <cell r="CF407">
            <v>0</v>
          </cell>
        </row>
        <row r="408">
          <cell r="B408" t="str">
            <v>Transporte</v>
          </cell>
          <cell r="C408">
            <v>0.17898909268766577</v>
          </cell>
          <cell r="D408">
            <v>9.0752496586788134E-2</v>
          </cell>
          <cell r="E408">
            <v>0.20276055652058547</v>
          </cell>
          <cell r="F408">
            <v>0.10424952773982792</v>
          </cell>
          <cell r="G408">
            <v>4.690873812554984E-2</v>
          </cell>
          <cell r="H408">
            <v>0.11855040678121956</v>
          </cell>
          <cell r="I408">
            <v>0.11417707369915477</v>
          </cell>
          <cell r="J408">
            <v>5.5773009783505599E-2</v>
          </cell>
          <cell r="K408">
            <v>4.3996982372367328E-2</v>
          </cell>
          <cell r="L408">
            <v>0.62830289562495933</v>
          </cell>
          <cell r="M408">
            <v>0.43491225309045523</v>
          </cell>
          <cell r="N408">
            <v>3.0027429533992494E-2</v>
          </cell>
          <cell r="P408" t="str">
            <v>Transporte</v>
          </cell>
          <cell r="Q408">
            <v>0.11079445626294745</v>
          </cell>
          <cell r="R408">
            <v>0.11079445626294745</v>
          </cell>
          <cell r="S408">
            <v>0.11079445626294745</v>
          </cell>
          <cell r="T408">
            <v>0.11079445626294745</v>
          </cell>
          <cell r="U408">
            <v>0.11079445626294745</v>
          </cell>
          <cell r="V408">
            <v>0.11079445626294745</v>
          </cell>
          <cell r="W408">
            <v>0.11079445626294745</v>
          </cell>
          <cell r="X408">
            <v>0.11079445626294745</v>
          </cell>
          <cell r="Y408">
            <v>0.11079445626294745</v>
          </cell>
          <cell r="Z408">
            <v>0.11079445626294745</v>
          </cell>
          <cell r="AA408">
            <v>0.11079445626294745</v>
          </cell>
          <cell r="AB408">
            <v>0.11079445626294745</v>
          </cell>
          <cell r="AD408" t="str">
            <v>Transporte</v>
          </cell>
          <cell r="AE408">
            <v>0.76330642821659223</v>
          </cell>
          <cell r="AF408">
            <v>0.16786055168793607</v>
          </cell>
          <cell r="AG408">
            <v>-0.48600586187414063</v>
          </cell>
          <cell r="AH408">
            <v>2.2154592387692303E-2</v>
          </cell>
          <cell r="AI408">
            <v>0.48009057617650219</v>
          </cell>
          <cell r="AJ408">
            <v>0.46975361602094096</v>
          </cell>
          <cell r="AK408">
            <v>1.5051206179189429</v>
          </cell>
          <cell r="AL408">
            <v>1.5939424318468618</v>
          </cell>
          <cell r="AM408">
            <v>1.0379100745669763</v>
          </cell>
          <cell r="AN408">
            <v>1.0467873699043999E-2</v>
          </cell>
          <cell r="AO408">
            <v>0.5430312015863451</v>
          </cell>
          <cell r="AP408">
            <v>2.0603235470009369</v>
          </cell>
          <cell r="AR408" t="str">
            <v>Transporte</v>
          </cell>
          <cell r="AS408">
            <v>8.8899222360727836E-2</v>
          </cell>
          <cell r="AT408">
            <v>0.13879597499999999</v>
          </cell>
          <cell r="AU408">
            <v>0.45696523312018678</v>
          </cell>
          <cell r="AV408">
            <v>2.5412084831180448</v>
          </cell>
          <cell r="AW408">
            <v>0</v>
          </cell>
          <cell r="AX408">
            <v>0</v>
          </cell>
          <cell r="AY408">
            <v>0.28445315638838387</v>
          </cell>
          <cell r="AZ408">
            <v>0.17368299631880066</v>
          </cell>
          <cell r="BA408">
            <v>0.37594971999999999</v>
          </cell>
          <cell r="BB408">
            <v>0.14908227483903014</v>
          </cell>
          <cell r="BC408">
            <v>0.131660425</v>
          </cell>
          <cell r="BD408">
            <v>0.11839747491552714</v>
          </cell>
          <cell r="BF408" t="str">
            <v>Transporte</v>
          </cell>
          <cell r="BG408">
            <v>1.2294965007455444E-2</v>
          </cell>
          <cell r="BH408">
            <v>0.18690391830916522</v>
          </cell>
          <cell r="BI408">
            <v>2.1532657184074159E-2</v>
          </cell>
          <cell r="BJ408">
            <v>6.63092938551859E-2</v>
          </cell>
          <cell r="BK408">
            <v>0.12332328528562389</v>
          </cell>
          <cell r="BL408">
            <v>4.6258317953924717E-2</v>
          </cell>
          <cell r="BM408">
            <v>3.2322087546503432E-2</v>
          </cell>
          <cell r="BN408">
            <v>7.0786805850622414E-2</v>
          </cell>
          <cell r="BO408">
            <v>0.11066582335613355</v>
          </cell>
          <cell r="BP408">
            <v>0.23693045032852347</v>
          </cell>
          <cell r="BQ408">
            <v>0.21007037202945941</v>
          </cell>
          <cell r="BR408">
            <v>0.10864641419354787</v>
          </cell>
          <cell r="BT408" t="str">
            <v>Transporte</v>
          </cell>
          <cell r="BU408">
            <v>-0.19723517107762484</v>
          </cell>
          <cell r="BV408">
            <v>3.0642264005481888E-2</v>
          </cell>
          <cell r="BW408">
            <v>2.925004965232628E-2</v>
          </cell>
          <cell r="BX408">
            <v>1.1108644575848528E-2</v>
          </cell>
          <cell r="BY408">
            <v>4.7262412506708748E-2</v>
          </cell>
          <cell r="BZ408">
            <v>0.38405356052119349</v>
          </cell>
          <cell r="CA408">
            <v>-6.9750807765113612</v>
          </cell>
          <cell r="CB408">
            <v>4.3979020076556755E-2</v>
          </cell>
          <cell r="CC408">
            <v>1.7731673653212224E-2</v>
          </cell>
          <cell r="CD408">
            <v>-7.4159313519601795E-3</v>
          </cell>
          <cell r="CE408">
            <v>4.0415479237332061E-2</v>
          </cell>
          <cell r="CF408">
            <v>0.15562678003235947</v>
          </cell>
        </row>
        <row r="409">
          <cell r="B409" t="str">
            <v>BBB</v>
          </cell>
          <cell r="C409">
            <v>4.9000000000000002E-2</v>
          </cell>
          <cell r="D409">
            <v>4.9000000000000002E-2</v>
          </cell>
          <cell r="E409">
            <v>4.9000000000000002E-2</v>
          </cell>
          <cell r="F409">
            <v>4.9000000000000002E-2</v>
          </cell>
          <cell r="G409">
            <v>4.9000000000000002E-2</v>
          </cell>
          <cell r="H409">
            <v>4.9000000000000002E-2</v>
          </cell>
          <cell r="I409">
            <v>4.9000000000000002E-2</v>
          </cell>
          <cell r="J409">
            <v>4.9000000000000002E-2</v>
          </cell>
          <cell r="K409">
            <v>4.9000000000000002E-2</v>
          </cell>
          <cell r="L409">
            <v>4.9000000000000002E-2</v>
          </cell>
          <cell r="M409">
            <v>4.9000000000000002E-2</v>
          </cell>
          <cell r="N409">
            <v>4.9000000000000002E-2</v>
          </cell>
          <cell r="P409" t="str">
            <v>BBB</v>
          </cell>
          <cell r="Q409">
            <v>5.3608610396260678E-2</v>
          </cell>
          <cell r="R409">
            <v>5.3608610396260678E-2</v>
          </cell>
          <cell r="S409">
            <v>5.3608610396260678E-2</v>
          </cell>
          <cell r="T409">
            <v>5.3608610396260678E-2</v>
          </cell>
          <cell r="U409">
            <v>5.3608610396260678E-2</v>
          </cell>
          <cell r="V409">
            <v>5.3608610396260678E-2</v>
          </cell>
          <cell r="W409">
            <v>5.3608610396260678E-2</v>
          </cell>
          <cell r="X409">
            <v>5.3608610396260678E-2</v>
          </cell>
          <cell r="Y409">
            <v>5.3608610396260678E-2</v>
          </cell>
          <cell r="Z409">
            <v>5.3608610396260678E-2</v>
          </cell>
          <cell r="AA409">
            <v>5.3608610396260678E-2</v>
          </cell>
          <cell r="AB409">
            <v>5.3608610396260678E-2</v>
          </cell>
          <cell r="AD409" t="str">
            <v>BBB</v>
          </cell>
          <cell r="AE409">
            <v>0</v>
          </cell>
          <cell r="AF409">
            <v>8.3909747928287491E-4</v>
          </cell>
          <cell r="AG409">
            <v>-0.48676906131549608</v>
          </cell>
          <cell r="AH409">
            <v>0</v>
          </cell>
          <cell r="AI409">
            <v>0</v>
          </cell>
          <cell r="AJ409">
            <v>0</v>
          </cell>
          <cell r="AK409">
            <v>2.0580672285714287E-2</v>
          </cell>
          <cell r="AL409">
            <v>0</v>
          </cell>
          <cell r="AM409">
            <v>0</v>
          </cell>
          <cell r="AN409">
            <v>1.0972898877875083E-2</v>
          </cell>
          <cell r="AO409">
            <v>9.2994697788786648E-2</v>
          </cell>
          <cell r="AP409">
            <v>2.0360875191253652E-2</v>
          </cell>
          <cell r="AR409" t="str">
            <v>BBB</v>
          </cell>
          <cell r="AS409">
            <v>-1.3054685175481391</v>
          </cell>
          <cell r="AT409">
            <v>0</v>
          </cell>
          <cell r="AU409">
            <v>0</v>
          </cell>
          <cell r="AV409">
            <v>1.2443614112352383E-2</v>
          </cell>
          <cell r="AW409">
            <v>2.4602834471706903E-2</v>
          </cell>
          <cell r="AX409">
            <v>3.7733271425341657E-2</v>
          </cell>
          <cell r="AY409">
            <v>0</v>
          </cell>
          <cell r="AZ409">
            <v>8.7895244078763438E-2</v>
          </cell>
          <cell r="BA409">
            <v>9.66277121896887E-2</v>
          </cell>
          <cell r="BB409">
            <v>3.8362928824608823E-2</v>
          </cell>
          <cell r="BC409">
            <v>3.0080921057917643E-2</v>
          </cell>
          <cell r="BD409">
            <v>-0.19911035832975091</v>
          </cell>
          <cell r="BF409" t="str">
            <v>BBB</v>
          </cell>
          <cell r="BG409">
            <v>1.1134681499907506</v>
          </cell>
          <cell r="BH409">
            <v>3.2866316197555444E-2</v>
          </cell>
          <cell r="BI409">
            <v>3.7722257164194528E-2</v>
          </cell>
          <cell r="BJ409">
            <v>6.1838186176730779E-2</v>
          </cell>
          <cell r="BK409">
            <v>1.9566311917485712E-2</v>
          </cell>
          <cell r="BL409">
            <v>6.5176704038792258E-3</v>
          </cell>
          <cell r="BM409">
            <v>0.98358737262911788</v>
          </cell>
          <cell r="BN409">
            <v>0.33761582545331187</v>
          </cell>
          <cell r="BO409">
            <v>-1.9869049370623058</v>
          </cell>
          <cell r="BP409">
            <v>0.10594544064763384</v>
          </cell>
          <cell r="BQ409">
            <v>4.5222302124221425</v>
          </cell>
          <cell r="BR409">
            <v>0.10139226864225843</v>
          </cell>
          <cell r="BT409" t="str">
            <v>BBB</v>
          </cell>
          <cell r="BU409">
            <v>0</v>
          </cell>
          <cell r="BV409">
            <v>0</v>
          </cell>
          <cell r="BW409">
            <v>0</v>
          </cell>
          <cell r="BX409">
            <v>2.1736858670213659E-4</v>
          </cell>
          <cell r="BY409">
            <v>0</v>
          </cell>
          <cell r="BZ409">
            <v>9.8649190488720156E-3</v>
          </cell>
          <cell r="CA409">
            <v>0</v>
          </cell>
          <cell r="CB409">
            <v>0</v>
          </cell>
          <cell r="CC409">
            <v>0</v>
          </cell>
          <cell r="CD409">
            <v>0.13845485893673096</v>
          </cell>
          <cell r="CE409">
            <v>0</v>
          </cell>
          <cell r="CF409">
            <v>4.6677829629629625E-3</v>
          </cell>
        </row>
        <row r="410">
          <cell r="B410" t="str">
            <v>Manejo</v>
          </cell>
          <cell r="C410">
            <v>0.3208628693069307</v>
          </cell>
          <cell r="D410">
            <v>0.30526325189541176</v>
          </cell>
          <cell r="E410">
            <v>0.30969491707317071</v>
          </cell>
          <cell r="F410">
            <v>0.39720106486250584</v>
          </cell>
          <cell r="G410">
            <v>0.2948392809549138</v>
          </cell>
          <cell r="H410">
            <v>7.6812463707573761E-2</v>
          </cell>
          <cell r="I410">
            <v>7.6208470905233527E-2</v>
          </cell>
          <cell r="J410">
            <v>0.17868027887991519</v>
          </cell>
          <cell r="K410">
            <v>0.16760531128716272</v>
          </cell>
          <cell r="L410">
            <v>0.45809180704164415</v>
          </cell>
          <cell r="M410">
            <v>8.1505941129733014E-2</v>
          </cell>
          <cell r="N410">
            <v>0.12462687204463636</v>
          </cell>
          <cell r="P410" t="str">
            <v>Manejo</v>
          </cell>
          <cell r="Q410">
            <v>0.14265356247422942</v>
          </cell>
          <cell r="R410">
            <v>0.14265356247422942</v>
          </cell>
          <cell r="S410">
            <v>0.14265356247422942</v>
          </cell>
          <cell r="T410">
            <v>0.14265356247422942</v>
          </cell>
          <cell r="U410">
            <v>0.14265356247422942</v>
          </cell>
          <cell r="V410">
            <v>0.14265356247422942</v>
          </cell>
          <cell r="W410">
            <v>0.14265356247422942</v>
          </cell>
          <cell r="X410">
            <v>0.14265356247422942</v>
          </cell>
          <cell r="Y410">
            <v>0.14265356247422942</v>
          </cell>
          <cell r="Z410">
            <v>0.14265356247422942</v>
          </cell>
          <cell r="AA410">
            <v>0.14265356247422942</v>
          </cell>
          <cell r="AB410">
            <v>0.14265356247422942</v>
          </cell>
          <cell r="AD410" t="str">
            <v>Manejo</v>
          </cell>
          <cell r="AE410">
            <v>-7.9296215324718006E-3</v>
          </cell>
          <cell r="AF410">
            <v>0.27209561541250454</v>
          </cell>
          <cell r="AG410">
            <v>4.306346028567485E-2</v>
          </cell>
          <cell r="AH410">
            <v>0.98875097574413084</v>
          </cell>
          <cell r="AI410">
            <v>0.35302112716017109</v>
          </cell>
          <cell r="AJ410">
            <v>0.29708368000000002</v>
          </cell>
          <cell r="AK410">
            <v>2.6995911177585237</v>
          </cell>
          <cell r="AL410">
            <v>0.34399910247349819</v>
          </cell>
          <cell r="AM410">
            <v>3.0197247287575473</v>
          </cell>
          <cell r="AN410">
            <v>4.6079950861338613E-2</v>
          </cell>
          <cell r="AO410">
            <v>6.5162305213399785</v>
          </cell>
          <cell r="AP410">
            <v>4.3592812964054067E-2</v>
          </cell>
          <cell r="AR410" t="str">
            <v>Manejo</v>
          </cell>
          <cell r="AS410">
            <v>0.35748461874999998</v>
          </cell>
          <cell r="AT410">
            <v>0.69417304000000002</v>
          </cell>
          <cell r="AU410">
            <v>0</v>
          </cell>
          <cell r="AV410">
            <v>0.93795188333333335</v>
          </cell>
          <cell r="AW410">
            <v>6.6989413333333331E-2</v>
          </cell>
          <cell r="AX410">
            <v>0.23121145333333334</v>
          </cell>
          <cell r="AY410">
            <v>0</v>
          </cell>
          <cell r="AZ410">
            <v>0</v>
          </cell>
          <cell r="BA410">
            <v>0</v>
          </cell>
          <cell r="BB410">
            <v>0.13062347449388831</v>
          </cell>
          <cell r="BC410">
            <v>4.9794520000000002E-2</v>
          </cell>
          <cell r="BD410">
            <v>0.13360273714285714</v>
          </cell>
          <cell r="BF410" t="str">
            <v>Manejo</v>
          </cell>
          <cell r="BG410">
            <v>0.23722269569871188</v>
          </cell>
          <cell r="BH410">
            <v>0.57921853781218413</v>
          </cell>
          <cell r="BI410">
            <v>2.9320114474221375E-2</v>
          </cell>
          <cell r="BJ410">
            <v>0.16897938109591201</v>
          </cell>
          <cell r="BK410">
            <v>4.4376608060537885E-2</v>
          </cell>
          <cell r="BL410">
            <v>0.28863849422511928</v>
          </cell>
          <cell r="BM410">
            <v>1.4310120384221092</v>
          </cell>
          <cell r="BN410">
            <v>4.4984590682682439</v>
          </cell>
          <cell r="BO410">
            <v>0.56606895534477575</v>
          </cell>
          <cell r="BP410">
            <v>0.28949963475579632</v>
          </cell>
          <cell r="BQ410">
            <v>0.77180885004836719</v>
          </cell>
          <cell r="BR410">
            <v>0.17996603047765278</v>
          </cell>
          <cell r="BT410" t="str">
            <v>Manejo</v>
          </cell>
          <cell r="BU410">
            <v>0</v>
          </cell>
          <cell r="BV410">
            <v>0</v>
          </cell>
          <cell r="BW410">
            <v>0</v>
          </cell>
          <cell r="BX410">
            <v>0</v>
          </cell>
          <cell r="BY410">
            <v>2.1883557499999999E-3</v>
          </cell>
          <cell r="BZ410">
            <v>0.51288217384574819</v>
          </cell>
          <cell r="CA410">
            <v>0</v>
          </cell>
          <cell r="CB410">
            <v>0</v>
          </cell>
          <cell r="CC410">
            <v>0</v>
          </cell>
          <cell r="CD410">
            <v>0</v>
          </cell>
          <cell r="CE410">
            <v>0</v>
          </cell>
          <cell r="CF410">
            <v>3.6986302325581395E-3</v>
          </cell>
        </row>
        <row r="411">
          <cell r="B411" t="str">
            <v>Casco</v>
          </cell>
          <cell r="C411">
            <v>7.8971639510103234E-2</v>
          </cell>
          <cell r="D411">
            <v>7.8971639510103234E-2</v>
          </cell>
          <cell r="E411">
            <v>7.8971639510103234E-2</v>
          </cell>
          <cell r="F411">
            <v>7.8971639510103234E-2</v>
          </cell>
          <cell r="G411">
            <v>7.8971639510103234E-2</v>
          </cell>
          <cell r="H411">
            <v>7.8971639510103234E-2</v>
          </cell>
          <cell r="I411">
            <v>7.8971639510103234E-2</v>
          </cell>
          <cell r="J411">
            <v>7.8971639510103234E-2</v>
          </cell>
          <cell r="K411">
            <v>7.8971639510103234E-2</v>
          </cell>
          <cell r="L411">
            <v>7.8971639510103234E-2</v>
          </cell>
          <cell r="M411">
            <v>7.8971639510103234E-2</v>
          </cell>
          <cell r="N411">
            <v>7.8971639510103234E-2</v>
          </cell>
          <cell r="P411" t="str">
            <v>Casco</v>
          </cell>
          <cell r="Q411">
            <v>0</v>
          </cell>
          <cell r="R411">
            <v>0</v>
          </cell>
          <cell r="S411">
            <v>0</v>
          </cell>
          <cell r="T411">
            <v>0</v>
          </cell>
          <cell r="U411">
            <v>0</v>
          </cell>
          <cell r="V411">
            <v>0</v>
          </cell>
          <cell r="W411">
            <v>0</v>
          </cell>
          <cell r="X411">
            <v>0</v>
          </cell>
          <cell r="Y411">
            <v>0</v>
          </cell>
          <cell r="Z411">
            <v>0</v>
          </cell>
          <cell r="AA411">
            <v>0</v>
          </cell>
          <cell r="AB411">
            <v>0</v>
          </cell>
          <cell r="AD411" t="str">
            <v>Casco</v>
          </cell>
          <cell r="AE411">
            <v>8.4714422222222224E-3</v>
          </cell>
          <cell r="AF411">
            <v>2.5905474750946811E-5</v>
          </cell>
          <cell r="AG411">
            <v>0</v>
          </cell>
          <cell r="AH411">
            <v>0</v>
          </cell>
          <cell r="AI411">
            <v>0</v>
          </cell>
          <cell r="AJ411">
            <v>1.0559028844893731E-3</v>
          </cell>
          <cell r="AK411">
            <v>0</v>
          </cell>
          <cell r="AL411">
            <v>1.424377602121465E-3</v>
          </cell>
          <cell r="AM411">
            <v>-1.9041040114514171E-2</v>
          </cell>
          <cell r="AN411">
            <v>0</v>
          </cell>
          <cell r="AO411">
            <v>1.886537510563793E-3</v>
          </cell>
          <cell r="AP411">
            <v>2.9054194673555736E-4</v>
          </cell>
          <cell r="AR411" t="str">
            <v>Casco</v>
          </cell>
          <cell r="AS411">
            <v>0</v>
          </cell>
          <cell r="AT411">
            <v>0</v>
          </cell>
          <cell r="AU411">
            <v>0</v>
          </cell>
          <cell r="AV411">
            <v>0</v>
          </cell>
          <cell r="AW411">
            <v>0</v>
          </cell>
          <cell r="AX411">
            <v>0</v>
          </cell>
          <cell r="AY411">
            <v>0</v>
          </cell>
          <cell r="AZ411">
            <v>0</v>
          </cell>
          <cell r="BA411">
            <v>0</v>
          </cell>
          <cell r="BB411">
            <v>0</v>
          </cell>
          <cell r="BC411">
            <v>0</v>
          </cell>
          <cell r="BD411">
            <v>0</v>
          </cell>
          <cell r="BF411" t="str">
            <v>Casco</v>
          </cell>
          <cell r="BG411">
            <v>0</v>
          </cell>
          <cell r="BH411">
            <v>0</v>
          </cell>
          <cell r="BI411">
            <v>0</v>
          </cell>
          <cell r="BJ411">
            <v>0</v>
          </cell>
          <cell r="BK411">
            <v>0</v>
          </cell>
          <cell r="BL411">
            <v>0</v>
          </cell>
          <cell r="BM411">
            <v>0</v>
          </cell>
          <cell r="BN411">
            <v>1.255296920747278E-3</v>
          </cell>
          <cell r="BO411">
            <v>1.8749987909785722E-2</v>
          </cell>
          <cell r="BP411">
            <v>0</v>
          </cell>
          <cell r="BQ411">
            <v>0</v>
          </cell>
          <cell r="BR411">
            <v>0</v>
          </cell>
          <cell r="BT411" t="str">
            <v>Casco</v>
          </cell>
          <cell r="BU411">
            <v>0</v>
          </cell>
          <cell r="BV411">
            <v>0</v>
          </cell>
          <cell r="BW411">
            <v>0</v>
          </cell>
          <cell r="BX411">
            <v>0</v>
          </cell>
          <cell r="BY411">
            <v>0</v>
          </cell>
          <cell r="BZ411">
            <v>0</v>
          </cell>
          <cell r="CA411">
            <v>0</v>
          </cell>
          <cell r="CB411">
            <v>0</v>
          </cell>
          <cell r="CC411">
            <v>0</v>
          </cell>
          <cell r="CD411">
            <v>0</v>
          </cell>
          <cell r="CE411">
            <v>0</v>
          </cell>
          <cell r="CF411">
            <v>0</v>
          </cell>
        </row>
        <row r="412">
          <cell r="B412" t="str">
            <v>Vida</v>
          </cell>
          <cell r="C412">
            <v>0.18940606168867008</v>
          </cell>
          <cell r="D412">
            <v>0.18940606168867008</v>
          </cell>
          <cell r="E412">
            <v>0.18940606168867008</v>
          </cell>
          <cell r="F412">
            <v>0.18940606168867008</v>
          </cell>
          <cell r="G412">
            <v>0.18940606168867008</v>
          </cell>
          <cell r="H412">
            <v>0.18940606168867008</v>
          </cell>
          <cell r="I412">
            <v>0.18940606168867008</v>
          </cell>
          <cell r="J412">
            <v>0.18940606168867008</v>
          </cell>
          <cell r="K412">
            <v>0.18940606168867008</v>
          </cell>
          <cell r="L412">
            <v>0.18940606168867008</v>
          </cell>
          <cell r="M412">
            <v>0.18940606168867008</v>
          </cell>
          <cell r="N412">
            <v>0.18940606168867008</v>
          </cell>
          <cell r="P412" t="str">
            <v>Vida</v>
          </cell>
          <cell r="Q412">
            <v>4.3560771321453716E-2</v>
          </cell>
          <cell r="R412">
            <v>0.19952336440785096</v>
          </cell>
          <cell r="S412">
            <v>0.19202708440123922</v>
          </cell>
          <cell r="T412">
            <v>8.7336046924173946E-2</v>
          </cell>
          <cell r="U412">
            <v>0.14114225010816303</v>
          </cell>
          <cell r="V412">
            <v>0.15443346292919916</v>
          </cell>
          <cell r="W412">
            <v>6.3988189395238135E-2</v>
          </cell>
          <cell r="X412">
            <v>0.18694702505832309</v>
          </cell>
          <cell r="Y412">
            <v>0.15688757408386633</v>
          </cell>
          <cell r="Z412">
            <v>0.16788480001415454</v>
          </cell>
          <cell r="AA412">
            <v>0.17348547932024164</v>
          </cell>
          <cell r="AB412">
            <v>0.23130397137259551</v>
          </cell>
          <cell r="AD412" t="str">
            <v>Vida</v>
          </cell>
          <cell r="AE412">
            <v>0.164671691319738</v>
          </cell>
          <cell r="AF412">
            <v>0.16547796879914492</v>
          </cell>
          <cell r="AG412">
            <v>0.20656067463500544</v>
          </cell>
          <cell r="AH412">
            <v>0.10139978477991031</v>
          </cell>
          <cell r="AI412">
            <v>0.20916951887063515</v>
          </cell>
          <cell r="AJ412">
            <v>0.17061651888828797</v>
          </cell>
          <cell r="AK412">
            <v>0.15778094538348311</v>
          </cell>
          <cell r="AL412">
            <v>0.24966291768707788</v>
          </cell>
          <cell r="AM412">
            <v>0.16947884319509476</v>
          </cell>
          <cell r="AN412">
            <v>0.16925449594277012</v>
          </cell>
          <cell r="AO412">
            <v>0.19796304456484476</v>
          </cell>
          <cell r="AP412">
            <v>0.2947816505314324</v>
          </cell>
          <cell r="AR412" t="str">
            <v>Vida</v>
          </cell>
          <cell r="AS412">
            <v>0.23065591302572155</v>
          </cell>
          <cell r="AT412">
            <v>0.3335993562519961</v>
          </cell>
          <cell r="AU412">
            <v>0.34422768611572818</v>
          </cell>
          <cell r="AV412">
            <v>0.29278366325038685</v>
          </cell>
          <cell r="AW412">
            <v>0.30662157099626935</v>
          </cell>
          <cell r="AX412">
            <v>0.29161388456329473</v>
          </cell>
          <cell r="AY412">
            <v>0.29173344655681382</v>
          </cell>
          <cell r="AZ412">
            <v>0.3292612718804287</v>
          </cell>
          <cell r="BA412">
            <v>0.48011054598477343</v>
          </cell>
          <cell r="BB412">
            <v>0.11076551380828586</v>
          </cell>
          <cell r="BC412">
            <v>0.31655746413642122</v>
          </cell>
          <cell r="BD412">
            <v>0.29783651424803165</v>
          </cell>
          <cell r="BF412" t="str">
            <v>Vida</v>
          </cell>
          <cell r="BG412">
            <v>4.1349147578296721</v>
          </cell>
          <cell r="BH412">
            <v>0.4205950924799553</v>
          </cell>
          <cell r="BI412">
            <v>5.0072914775048036E-2</v>
          </cell>
          <cell r="BJ412">
            <v>0.49638046794182328</v>
          </cell>
          <cell r="BK412">
            <v>0.3470829905103181</v>
          </cell>
          <cell r="BL412">
            <v>0.82925986541707497</v>
          </cell>
          <cell r="BM412">
            <v>3.6195568097552422E-2</v>
          </cell>
          <cell r="BN412">
            <v>0.61765887894844673</v>
          </cell>
          <cell r="BO412">
            <v>0.33956614656823114</v>
          </cell>
          <cell r="BP412">
            <v>0.5784399244737457</v>
          </cell>
          <cell r="BQ412">
            <v>0.29874543846039497</v>
          </cell>
          <cell r="BR412">
            <v>8.0739556933487455E-3</v>
          </cell>
          <cell r="BT412" t="str">
            <v>Vida</v>
          </cell>
          <cell r="BU412">
            <v>5.0148044476200311E-2</v>
          </cell>
          <cell r="BV412">
            <v>1.0693044257790252</v>
          </cell>
          <cell r="BW412">
            <v>2.6475282870352425E-2</v>
          </cell>
          <cell r="BX412">
            <v>0.18610267892669596</v>
          </cell>
          <cell r="BY412">
            <v>0.277726774478743</v>
          </cell>
          <cell r="BZ412">
            <v>0.23142322936074849</v>
          </cell>
          <cell r="CA412">
            <v>9.4188497110800379E-2</v>
          </cell>
          <cell r="CB412">
            <v>0.30593343678973506</v>
          </cell>
          <cell r="CC412">
            <v>0.25828526649263339</v>
          </cell>
          <cell r="CD412">
            <v>0.11596506886261904</v>
          </cell>
          <cell r="CE412">
            <v>0.2782122589371559</v>
          </cell>
          <cell r="CF412">
            <v>0.51056139637008646</v>
          </cell>
        </row>
        <row r="413">
          <cell r="B413" t="str">
            <v>Exequiales</v>
          </cell>
          <cell r="C413">
            <v>0</v>
          </cell>
          <cell r="D413">
            <v>0</v>
          </cell>
          <cell r="E413">
            <v>0</v>
          </cell>
          <cell r="F413">
            <v>0</v>
          </cell>
          <cell r="G413">
            <v>0</v>
          </cell>
          <cell r="H413">
            <v>0</v>
          </cell>
          <cell r="I413">
            <v>0</v>
          </cell>
          <cell r="J413">
            <v>0</v>
          </cell>
          <cell r="K413">
            <v>0</v>
          </cell>
          <cell r="L413">
            <v>0</v>
          </cell>
          <cell r="M413">
            <v>0</v>
          </cell>
          <cell r="N413">
            <v>0</v>
          </cell>
          <cell r="P413" t="str">
            <v>Exequiales</v>
          </cell>
          <cell r="Q413">
            <v>0.25</v>
          </cell>
          <cell r="R413">
            <v>0.25</v>
          </cell>
          <cell r="S413">
            <v>0</v>
          </cell>
          <cell r="T413">
            <v>0.25</v>
          </cell>
          <cell r="U413">
            <v>0.25000001256004517</v>
          </cell>
          <cell r="V413">
            <v>0.25</v>
          </cell>
          <cell r="W413">
            <v>0.2500000014714801</v>
          </cell>
          <cell r="X413">
            <v>0.25000000088103769</v>
          </cell>
          <cell r="Y413">
            <v>0.25000000109865511</v>
          </cell>
          <cell r="Z413">
            <v>0.24999999823982816</v>
          </cell>
          <cell r="AA413">
            <v>0.24999999773763615</v>
          </cell>
          <cell r="AB413">
            <v>0.25000000342049133</v>
          </cell>
          <cell r="AD413" t="str">
            <v>Exequiales</v>
          </cell>
          <cell r="AE413">
            <v>4.2886592840706901E-2</v>
          </cell>
          <cell r="AF413">
            <v>4.3446571820915408E-2</v>
          </cell>
          <cell r="AG413">
            <v>5.0723633615192942E-2</v>
          </cell>
          <cell r="AH413">
            <v>5.514079382058603E-2</v>
          </cell>
          <cell r="AI413">
            <v>5.507015472083384E-2</v>
          </cell>
          <cell r="AJ413">
            <v>5.5503861942185852E-2</v>
          </cell>
          <cell r="AK413">
            <v>0.16113495971037467</v>
          </cell>
          <cell r="AL413">
            <v>2.4066630177243913E-2</v>
          </cell>
          <cell r="AM413">
            <v>0</v>
          </cell>
          <cell r="AN413">
            <v>5.6021460695227607E-2</v>
          </cell>
          <cell r="AO413">
            <v>5.109315295657002E-2</v>
          </cell>
          <cell r="AP413">
            <v>5.3599676013548189E-2</v>
          </cell>
          <cell r="AR413" t="str">
            <v>Exequiales</v>
          </cell>
          <cell r="AS413">
            <v>0</v>
          </cell>
          <cell r="AT413">
            <v>0</v>
          </cell>
          <cell r="AU413">
            <v>0</v>
          </cell>
          <cell r="AV413">
            <v>0</v>
          </cell>
          <cell r="AW413">
            <v>0</v>
          </cell>
          <cell r="AX413">
            <v>0</v>
          </cell>
          <cell r="AY413">
            <v>0</v>
          </cell>
          <cell r="AZ413">
            <v>0</v>
          </cell>
          <cell r="BA413">
            <v>0</v>
          </cell>
          <cell r="BB413">
            <v>0</v>
          </cell>
          <cell r="BC413">
            <v>0</v>
          </cell>
          <cell r="BD413">
            <v>0</v>
          </cell>
          <cell r="BF413" t="str">
            <v>Exequiales</v>
          </cell>
          <cell r="BG413">
            <v>0</v>
          </cell>
          <cell r="BH413">
            <v>0</v>
          </cell>
          <cell r="BI413">
            <v>0</v>
          </cell>
          <cell r="BJ413">
            <v>0</v>
          </cell>
          <cell r="BK413">
            <v>0</v>
          </cell>
          <cell r="BL413">
            <v>0</v>
          </cell>
          <cell r="BM413">
            <v>0</v>
          </cell>
          <cell r="BN413">
            <v>0</v>
          </cell>
          <cell r="BO413">
            <v>0</v>
          </cell>
          <cell r="BP413">
            <v>0</v>
          </cell>
          <cell r="BQ413">
            <v>0</v>
          </cell>
          <cell r="BR413">
            <v>0</v>
          </cell>
          <cell r="BT413" t="str">
            <v>Exequiales</v>
          </cell>
          <cell r="BU413">
            <v>0</v>
          </cell>
          <cell r="BV413">
            <v>0</v>
          </cell>
          <cell r="BW413">
            <v>0</v>
          </cell>
          <cell r="BX413">
            <v>0</v>
          </cell>
          <cell r="BY413">
            <v>0</v>
          </cell>
          <cell r="BZ413">
            <v>0</v>
          </cell>
          <cell r="CA413">
            <v>0</v>
          </cell>
          <cell r="CB413">
            <v>0</v>
          </cell>
          <cell r="CC413">
            <v>0</v>
          </cell>
          <cell r="CD413">
            <v>0</v>
          </cell>
          <cell r="CE413">
            <v>0</v>
          </cell>
          <cell r="CF413">
            <v>0</v>
          </cell>
        </row>
        <row r="414">
          <cell r="B414" t="str">
            <v>Alto Costo</v>
          </cell>
          <cell r="C414">
            <v>0</v>
          </cell>
          <cell r="D414">
            <v>0</v>
          </cell>
          <cell r="E414">
            <v>0</v>
          </cell>
          <cell r="F414">
            <v>0</v>
          </cell>
          <cell r="G414">
            <v>0</v>
          </cell>
          <cell r="H414">
            <v>0</v>
          </cell>
          <cell r="I414">
            <v>0</v>
          </cell>
          <cell r="J414">
            <v>0</v>
          </cell>
          <cell r="K414">
            <v>0</v>
          </cell>
          <cell r="L414">
            <v>0</v>
          </cell>
          <cell r="M414">
            <v>0</v>
          </cell>
          <cell r="N414">
            <v>0</v>
          </cell>
          <cell r="P414" t="str">
            <v>Alto Costo</v>
          </cell>
          <cell r="Q414">
            <v>0</v>
          </cell>
          <cell r="R414">
            <v>0</v>
          </cell>
          <cell r="S414">
            <v>0</v>
          </cell>
          <cell r="T414">
            <v>0</v>
          </cell>
          <cell r="U414">
            <v>0</v>
          </cell>
          <cell r="V414">
            <v>0</v>
          </cell>
          <cell r="W414">
            <v>0</v>
          </cell>
          <cell r="X414">
            <v>0</v>
          </cell>
          <cell r="Y414">
            <v>0</v>
          </cell>
          <cell r="Z414">
            <v>0</v>
          </cell>
          <cell r="AA414">
            <v>0</v>
          </cell>
          <cell r="AB414">
            <v>0</v>
          </cell>
          <cell r="AD414" t="str">
            <v>Alto Costo</v>
          </cell>
          <cell r="AE414">
            <v>0.05</v>
          </cell>
          <cell r="AF414">
            <v>0.05</v>
          </cell>
          <cell r="AG414">
            <v>0.05</v>
          </cell>
          <cell r="AH414">
            <v>0.05</v>
          </cell>
          <cell r="AI414">
            <v>0.05</v>
          </cell>
          <cell r="AJ414">
            <v>0.05</v>
          </cell>
          <cell r="AK414">
            <v>0.05</v>
          </cell>
          <cell r="AL414">
            <v>0.05</v>
          </cell>
          <cell r="AM414">
            <v>4.9999999999999996E-2</v>
          </cell>
          <cell r="AN414">
            <v>0.05</v>
          </cell>
          <cell r="AO414">
            <v>4.9999999999999996E-2</v>
          </cell>
          <cell r="AP414">
            <v>4.9999999999999996E-2</v>
          </cell>
          <cell r="AR414" t="str">
            <v>Alto Costo</v>
          </cell>
          <cell r="AS414">
            <v>0</v>
          </cell>
          <cell r="AT414">
            <v>0</v>
          </cell>
          <cell r="AU414">
            <v>0</v>
          </cell>
          <cell r="AV414">
            <v>0</v>
          </cell>
          <cell r="AW414">
            <v>0</v>
          </cell>
          <cell r="AX414">
            <v>0</v>
          </cell>
          <cell r="AY414">
            <v>0</v>
          </cell>
          <cell r="AZ414">
            <v>0</v>
          </cell>
          <cell r="BA414">
            <v>0</v>
          </cell>
          <cell r="BB414">
            <v>0</v>
          </cell>
          <cell r="BC414">
            <v>0</v>
          </cell>
          <cell r="BD414">
            <v>0</v>
          </cell>
          <cell r="BF414" t="str">
            <v>Alto Costo</v>
          </cell>
          <cell r="BG414">
            <v>0</v>
          </cell>
          <cell r="BH414">
            <v>0</v>
          </cell>
          <cell r="BI414">
            <v>0</v>
          </cell>
          <cell r="BJ414">
            <v>0</v>
          </cell>
          <cell r="BK414">
            <v>0</v>
          </cell>
          <cell r="BL414">
            <v>0</v>
          </cell>
          <cell r="BM414">
            <v>0</v>
          </cell>
          <cell r="BN414">
            <v>0</v>
          </cell>
          <cell r="BO414">
            <v>0</v>
          </cell>
          <cell r="BP414">
            <v>0</v>
          </cell>
          <cell r="BQ414">
            <v>0</v>
          </cell>
          <cell r="BR414">
            <v>0</v>
          </cell>
          <cell r="BT414" t="str">
            <v>Alto Costo</v>
          </cell>
          <cell r="BU414">
            <v>0</v>
          </cell>
          <cell r="BV414">
            <v>0</v>
          </cell>
          <cell r="BW414">
            <v>0</v>
          </cell>
          <cell r="BX414">
            <v>0</v>
          </cell>
          <cell r="BY414">
            <v>0</v>
          </cell>
          <cell r="BZ414">
            <v>0</v>
          </cell>
          <cell r="CA414">
            <v>0</v>
          </cell>
          <cell r="CB414">
            <v>0</v>
          </cell>
          <cell r="CC414">
            <v>0</v>
          </cell>
          <cell r="CD414">
            <v>0</v>
          </cell>
          <cell r="CE414">
            <v>0</v>
          </cell>
          <cell r="CF414">
            <v>0</v>
          </cell>
        </row>
        <row r="417">
          <cell r="B417" t="str">
            <v>Lib.Comision AAnt - S.  Industria y C</v>
          </cell>
          <cell r="C417" t="str">
            <v>Ene</v>
          </cell>
          <cell r="D417" t="str">
            <v>Feb</v>
          </cell>
          <cell r="E417" t="str">
            <v>Mar</v>
          </cell>
          <cell r="F417" t="str">
            <v>Abr</v>
          </cell>
          <cell r="G417" t="str">
            <v>May</v>
          </cell>
          <cell r="H417" t="str">
            <v>Jun</v>
          </cell>
          <cell r="I417" t="str">
            <v>Jul</v>
          </cell>
          <cell r="J417" t="str">
            <v>Ago</v>
          </cell>
          <cell r="K417" t="str">
            <v>Sep</v>
          </cell>
          <cell r="L417" t="str">
            <v>Oct</v>
          </cell>
          <cell r="M417" t="str">
            <v>Nov</v>
          </cell>
          <cell r="N417" t="str">
            <v>Dic</v>
          </cell>
          <cell r="P417" t="str">
            <v>Lib.Comision AAnt - S.  Construcción y C</v>
          </cell>
          <cell r="Q417" t="str">
            <v>Ene</v>
          </cell>
          <cell r="R417" t="str">
            <v>Feb</v>
          </cell>
          <cell r="S417" t="str">
            <v>Mar</v>
          </cell>
          <cell r="T417" t="str">
            <v>Abr</v>
          </cell>
          <cell r="U417" t="str">
            <v>May</v>
          </cell>
          <cell r="V417" t="str">
            <v>Jun</v>
          </cell>
          <cell r="W417" t="str">
            <v>Jul</v>
          </cell>
          <cell r="X417" t="str">
            <v>Ago</v>
          </cell>
          <cell r="Y417" t="str">
            <v>Sep</v>
          </cell>
          <cell r="Z417" t="str">
            <v>Oct</v>
          </cell>
          <cell r="AA417" t="str">
            <v>Nov</v>
          </cell>
          <cell r="AB417" t="str">
            <v>Dic</v>
          </cell>
          <cell r="AD417" t="str">
            <v>Lib.Comision AAnt - S.  Transporte y S</v>
          </cell>
          <cell r="AE417" t="str">
            <v>Ene</v>
          </cell>
          <cell r="AF417" t="str">
            <v>Feb</v>
          </cell>
          <cell r="AG417" t="str">
            <v>Mar</v>
          </cell>
          <cell r="AH417" t="str">
            <v>Abr</v>
          </cell>
          <cell r="AI417" t="str">
            <v>May</v>
          </cell>
          <cell r="AJ417" t="str">
            <v>Jun</v>
          </cell>
          <cell r="AK417" t="str">
            <v>Jul</v>
          </cell>
          <cell r="AL417" t="str">
            <v>Ago</v>
          </cell>
          <cell r="AM417" t="str">
            <v>Sep</v>
          </cell>
          <cell r="AN417" t="str">
            <v>Oct</v>
          </cell>
          <cell r="AO417" t="str">
            <v>Nov</v>
          </cell>
          <cell r="AP417" t="str">
            <v>Dic</v>
          </cell>
          <cell r="AR417" t="str">
            <v>Lib.Comision AAnt - S.  Financiero</v>
          </cell>
          <cell r="AS417" t="str">
            <v>Ene</v>
          </cell>
          <cell r="AT417" t="str">
            <v>Feb</v>
          </cell>
          <cell r="AU417" t="str">
            <v>Mar</v>
          </cell>
          <cell r="AV417" t="str">
            <v>Abr</v>
          </cell>
          <cell r="AW417" t="str">
            <v>May</v>
          </cell>
          <cell r="AX417" t="str">
            <v>Jun</v>
          </cell>
          <cell r="AY417" t="str">
            <v>Jul</v>
          </cell>
          <cell r="AZ417" t="str">
            <v>Ago</v>
          </cell>
          <cell r="BA417" t="str">
            <v>Sep</v>
          </cell>
          <cell r="BB417" t="str">
            <v>Oct</v>
          </cell>
          <cell r="BC417" t="str">
            <v>Nov</v>
          </cell>
          <cell r="BD417" t="str">
            <v>Dic</v>
          </cell>
          <cell r="BF417" t="str">
            <v>Lib.Comision AAnt - S.  Estado</v>
          </cell>
          <cell r="BG417" t="str">
            <v>Ene</v>
          </cell>
          <cell r="BH417" t="str">
            <v>Feb</v>
          </cell>
          <cell r="BI417" t="str">
            <v>Mar</v>
          </cell>
          <cell r="BJ417" t="str">
            <v>Abr</v>
          </cell>
          <cell r="BK417" t="str">
            <v>May</v>
          </cell>
          <cell r="BL417" t="str">
            <v>Jun</v>
          </cell>
          <cell r="BM417" t="str">
            <v>Jul</v>
          </cell>
          <cell r="BN417" t="str">
            <v>Ago</v>
          </cell>
          <cell r="BO417" t="str">
            <v>Sep</v>
          </cell>
          <cell r="BP417" t="str">
            <v>Oct</v>
          </cell>
          <cell r="BQ417" t="str">
            <v>Nov</v>
          </cell>
          <cell r="BR417" t="str">
            <v>Dic</v>
          </cell>
          <cell r="BT417" t="str">
            <v>Lib.Comision AAnt - S.  Minas</v>
          </cell>
          <cell r="BU417" t="str">
            <v>Ene</v>
          </cell>
          <cell r="BV417" t="str">
            <v>Feb</v>
          </cell>
          <cell r="BW417" t="str">
            <v>Mar</v>
          </cell>
          <cell r="BX417" t="str">
            <v>Abr</v>
          </cell>
          <cell r="BY417" t="str">
            <v>May</v>
          </cell>
          <cell r="BZ417" t="str">
            <v>Jun</v>
          </cell>
          <cell r="CA417" t="str">
            <v>Jul</v>
          </cell>
          <cell r="CB417" t="str">
            <v>Ago</v>
          </cell>
          <cell r="CC417" t="str">
            <v>Sep</v>
          </cell>
          <cell r="CD417" t="str">
            <v>Oct</v>
          </cell>
          <cell r="CE417" t="str">
            <v>Nov</v>
          </cell>
          <cell r="CF417" t="str">
            <v>Dic</v>
          </cell>
        </row>
        <row r="418">
          <cell r="B418" t="str">
            <v>Autos</v>
          </cell>
          <cell r="P418" t="str">
            <v>Autos</v>
          </cell>
          <cell r="AD418" t="str">
            <v>Autos</v>
          </cell>
          <cell r="AR418" t="str">
            <v>Autos</v>
          </cell>
          <cell r="BF418" t="str">
            <v>Autos</v>
          </cell>
          <cell r="BT418" t="str">
            <v>Autos</v>
          </cell>
        </row>
        <row r="419">
          <cell r="B419" t="str">
            <v>SOAT</v>
          </cell>
          <cell r="P419" t="str">
            <v>SOAT</v>
          </cell>
          <cell r="AD419" t="str">
            <v>SOAT</v>
          </cell>
          <cell r="AR419" t="str">
            <v>SOAT</v>
          </cell>
          <cell r="BF419" t="str">
            <v>SOAT</v>
          </cell>
          <cell r="BT419" t="str">
            <v>SOAT</v>
          </cell>
        </row>
        <row r="420">
          <cell r="B420" t="str">
            <v>Incendio</v>
          </cell>
          <cell r="P420" t="str">
            <v>Incendio</v>
          </cell>
          <cell r="AD420" t="str">
            <v>Incendio</v>
          </cell>
          <cell r="AR420" t="str">
            <v>Incendio</v>
          </cell>
          <cell r="BF420" t="str">
            <v>Incendio</v>
          </cell>
          <cell r="BT420" t="str">
            <v>Incendio</v>
          </cell>
        </row>
        <row r="421">
          <cell r="B421" t="str">
            <v>Ramos Técnicos</v>
          </cell>
          <cell r="P421" t="str">
            <v>Ramos Técnicos</v>
          </cell>
          <cell r="AD421" t="str">
            <v>Ramos Técnicos</v>
          </cell>
          <cell r="AR421" t="str">
            <v>Ramos Técnicos</v>
          </cell>
          <cell r="BF421" t="str">
            <v>Ramos Técnicos</v>
          </cell>
          <cell r="BT421" t="str">
            <v>Ramos Técnicos</v>
          </cell>
        </row>
        <row r="422">
          <cell r="B422" t="str">
            <v>Sustracción</v>
          </cell>
          <cell r="P422" t="str">
            <v>Sustracción</v>
          </cell>
          <cell r="AD422" t="str">
            <v>Sustracción</v>
          </cell>
          <cell r="AR422" t="str">
            <v>Sustracción</v>
          </cell>
          <cell r="BF422" t="str">
            <v>Sustracción</v>
          </cell>
          <cell r="BT422" t="str">
            <v>Sustracción</v>
          </cell>
        </row>
        <row r="423">
          <cell r="B423" t="str">
            <v>Minas y Petróleos</v>
          </cell>
          <cell r="P423" t="str">
            <v>Minas y Petróleos</v>
          </cell>
          <cell r="AD423" t="str">
            <v>Minas y Petróleos</v>
          </cell>
          <cell r="AR423" t="str">
            <v>Minas y Petróleos</v>
          </cell>
          <cell r="BF423" t="str">
            <v>Minas y Petróleos</v>
          </cell>
          <cell r="BT423" t="str">
            <v>Minas y Petróleos</v>
          </cell>
        </row>
        <row r="424">
          <cell r="B424" t="str">
            <v>Cumplimiento</v>
          </cell>
          <cell r="P424" t="str">
            <v>Cumplimiento</v>
          </cell>
          <cell r="AD424" t="str">
            <v>Cumplimiento</v>
          </cell>
          <cell r="AR424" t="str">
            <v>Cumplimiento</v>
          </cell>
          <cell r="BF424" t="str">
            <v>Cumplimiento</v>
          </cell>
          <cell r="BT424" t="str">
            <v>Cumplimiento</v>
          </cell>
        </row>
        <row r="425">
          <cell r="B425" t="str">
            <v>RC Pasajeros</v>
          </cell>
          <cell r="P425" t="str">
            <v>RC Pasajeros</v>
          </cell>
          <cell r="AD425" t="str">
            <v>RC Pasajeros</v>
          </cell>
          <cell r="AR425" t="str">
            <v>RC Pasajeros</v>
          </cell>
          <cell r="BF425" t="str">
            <v>RC Pasajeros</v>
          </cell>
          <cell r="BT425" t="str">
            <v>RC Pasajeros</v>
          </cell>
        </row>
        <row r="426">
          <cell r="B426" t="str">
            <v>RC General</v>
          </cell>
          <cell r="P426" t="str">
            <v>RC General</v>
          </cell>
          <cell r="AD426" t="str">
            <v>RC General</v>
          </cell>
          <cell r="AR426" t="str">
            <v>RC General</v>
          </cell>
          <cell r="BF426" t="str">
            <v>RC General</v>
          </cell>
          <cell r="BT426" t="str">
            <v>RC General</v>
          </cell>
        </row>
        <row r="427">
          <cell r="B427" t="str">
            <v>Transporte</v>
          </cell>
          <cell r="P427" t="str">
            <v>Transporte</v>
          </cell>
          <cell r="AD427" t="str">
            <v>Transporte</v>
          </cell>
          <cell r="AR427" t="str">
            <v>Transporte</v>
          </cell>
          <cell r="BF427" t="str">
            <v>Transporte</v>
          </cell>
          <cell r="BT427" t="str">
            <v>Transporte</v>
          </cell>
        </row>
        <row r="428">
          <cell r="B428" t="str">
            <v>BBB</v>
          </cell>
          <cell r="P428" t="str">
            <v>BBB</v>
          </cell>
          <cell r="AD428" t="str">
            <v>BBB</v>
          </cell>
          <cell r="AR428" t="str">
            <v>BBB</v>
          </cell>
          <cell r="BF428" t="str">
            <v>BBB</v>
          </cell>
          <cell r="BT428" t="str">
            <v>BBB</v>
          </cell>
        </row>
        <row r="429">
          <cell r="B429" t="str">
            <v>Manejo</v>
          </cell>
          <cell r="P429" t="str">
            <v>Manejo</v>
          </cell>
          <cell r="AD429" t="str">
            <v>Manejo</v>
          </cell>
          <cell r="AR429" t="str">
            <v>Manejo</v>
          </cell>
          <cell r="BF429" t="str">
            <v>Manejo</v>
          </cell>
          <cell r="BT429" t="str">
            <v>Manejo</v>
          </cell>
        </row>
        <row r="430">
          <cell r="B430" t="str">
            <v>Casco</v>
          </cell>
          <cell r="P430" t="str">
            <v>Casco</v>
          </cell>
          <cell r="AD430" t="str">
            <v>Casco</v>
          </cell>
          <cell r="AR430" t="str">
            <v>Casco</v>
          </cell>
          <cell r="BF430" t="str">
            <v>Casco</v>
          </cell>
          <cell r="BT430" t="str">
            <v>Casco</v>
          </cell>
        </row>
        <row r="431">
          <cell r="B431" t="str">
            <v>Vida</v>
          </cell>
          <cell r="P431" t="str">
            <v>Vida</v>
          </cell>
          <cell r="AD431" t="str">
            <v>Vida</v>
          </cell>
          <cell r="AR431" t="str">
            <v>Vida</v>
          </cell>
          <cell r="BF431" t="str">
            <v>Vida</v>
          </cell>
          <cell r="BT431" t="str">
            <v>Vida</v>
          </cell>
        </row>
        <row r="432">
          <cell r="B432" t="str">
            <v>Exequiales</v>
          </cell>
          <cell r="P432" t="str">
            <v>Exequiales</v>
          </cell>
          <cell r="AD432" t="str">
            <v>Exequiales</v>
          </cell>
          <cell r="AR432" t="str">
            <v>Exequiales</v>
          </cell>
          <cell r="BF432" t="str">
            <v>Exequiales</v>
          </cell>
          <cell r="BT432" t="str">
            <v>Exequiales</v>
          </cell>
        </row>
        <row r="433">
          <cell r="B433" t="str">
            <v>Alto Costo</v>
          </cell>
          <cell r="P433" t="str">
            <v>Alto Costo</v>
          </cell>
          <cell r="AD433" t="str">
            <v>Alto Costo</v>
          </cell>
          <cell r="AR433" t="str">
            <v>Alto Costo</v>
          </cell>
          <cell r="BF433" t="str">
            <v>Alto Costo</v>
          </cell>
          <cell r="BT433" t="str">
            <v>Alto Costo</v>
          </cell>
        </row>
        <row r="438">
          <cell r="B438" t="str">
            <v>Otros Gastos de Ventas</v>
          </cell>
          <cell r="C438" t="str">
            <v>S.Ind</v>
          </cell>
          <cell r="D438" t="str">
            <v>S.Cons</v>
          </cell>
          <cell r="E438" t="str">
            <v>S.Trans</v>
          </cell>
          <cell r="F438" t="str">
            <v>S.Fin</v>
          </cell>
          <cell r="G438" t="str">
            <v>S.Est</v>
          </cell>
          <cell r="H438" t="str">
            <v>S.Min</v>
          </cell>
        </row>
        <row r="439">
          <cell r="B439" t="str">
            <v>Autos</v>
          </cell>
          <cell r="C439">
            <v>39.773844814000007</v>
          </cell>
          <cell r="D439">
            <v>49.168195340000018</v>
          </cell>
          <cell r="E439">
            <v>73.279382693000002</v>
          </cell>
          <cell r="F439">
            <v>70.70325784500001</v>
          </cell>
          <cell r="G439">
            <v>46.98084317299999</v>
          </cell>
          <cell r="H439">
            <v>21.129808788000002</v>
          </cell>
        </row>
        <row r="440">
          <cell r="B440" t="str">
            <v>SOAT</v>
          </cell>
          <cell r="C440">
            <v>0</v>
          </cell>
          <cell r="D440">
            <v>0</v>
          </cell>
          <cell r="E440">
            <v>0</v>
          </cell>
          <cell r="F440">
            <v>0</v>
          </cell>
          <cell r="G440">
            <v>0</v>
          </cell>
          <cell r="H440">
            <v>0</v>
          </cell>
        </row>
        <row r="441">
          <cell r="B441" t="str">
            <v>Incendio</v>
          </cell>
          <cell r="C441">
            <v>115.81040895600002</v>
          </cell>
          <cell r="D441">
            <v>14.786859708</v>
          </cell>
          <cell r="E441">
            <v>63.663408816</v>
          </cell>
          <cell r="F441">
            <v>27.535105116</v>
          </cell>
          <cell r="G441">
            <v>80.926041839999996</v>
          </cell>
          <cell r="H441">
            <v>84.126051959999984</v>
          </cell>
        </row>
        <row r="442">
          <cell r="B442" t="str">
            <v>Ramos Técnicos</v>
          </cell>
          <cell r="C442">
            <v>6.9656517945000012</v>
          </cell>
          <cell r="D442">
            <v>18.493935095999998</v>
          </cell>
          <cell r="E442">
            <v>1.1748319275000001</v>
          </cell>
          <cell r="F442">
            <v>0.57027574800000014</v>
          </cell>
          <cell r="G442">
            <v>4.702545057</v>
          </cell>
          <cell r="H442">
            <v>11.6480814345</v>
          </cell>
        </row>
        <row r="443">
          <cell r="B443" t="str">
            <v>Sustracción</v>
          </cell>
          <cell r="C443">
            <v>3.0371006735999999</v>
          </cell>
          <cell r="D443">
            <v>0.20271748000000001</v>
          </cell>
          <cell r="E443">
            <v>1.1017966960000001</v>
          </cell>
          <cell r="F443">
            <v>0.6013867328000001</v>
          </cell>
          <cell r="G443">
            <v>4.4518053216000011</v>
          </cell>
          <cell r="H443">
            <v>0.44807277760000008</v>
          </cell>
        </row>
        <row r="444">
          <cell r="B444" t="str">
            <v>Minas y Petróleos</v>
          </cell>
          <cell r="C444">
            <v>0</v>
          </cell>
          <cell r="D444">
            <v>0</v>
          </cell>
          <cell r="E444">
            <v>0</v>
          </cell>
          <cell r="F444">
            <v>0</v>
          </cell>
          <cell r="G444">
            <v>0</v>
          </cell>
          <cell r="H444">
            <v>40.877800560000004</v>
          </cell>
        </row>
        <row r="445">
          <cell r="B445" t="str">
            <v>Cumplimiento</v>
          </cell>
          <cell r="C445">
            <v>10.525483305980009</v>
          </cell>
          <cell r="D445">
            <v>70.359401985026764</v>
          </cell>
          <cell r="E445">
            <v>19.219727505305077</v>
          </cell>
          <cell r="F445">
            <v>1.191786420343212</v>
          </cell>
          <cell r="G445">
            <v>1.9262881260635794</v>
          </cell>
          <cell r="H445">
            <v>12.451282809749213</v>
          </cell>
        </row>
        <row r="446">
          <cell r="B446" t="str">
            <v>RC Pasajeros</v>
          </cell>
          <cell r="C446">
            <v>60.532522733500002</v>
          </cell>
          <cell r="D446">
            <v>18.847684063500004</v>
          </cell>
          <cell r="E446">
            <v>103.11328857999996</v>
          </cell>
          <cell r="F446">
            <v>0.88049772999999987</v>
          </cell>
          <cell r="G446">
            <v>7.2064641209999998</v>
          </cell>
          <cell r="H446">
            <v>74.249268885999996</v>
          </cell>
        </row>
        <row r="447">
          <cell r="B447" t="str">
            <v>RC General</v>
          </cell>
          <cell r="C447">
            <v>0</v>
          </cell>
          <cell r="D447">
            <v>0</v>
          </cell>
          <cell r="E447">
            <v>0</v>
          </cell>
          <cell r="F447">
            <v>0</v>
          </cell>
          <cell r="G447">
            <v>0</v>
          </cell>
          <cell r="H447">
            <v>0</v>
          </cell>
        </row>
        <row r="448">
          <cell r="B448" t="str">
            <v>Transporte</v>
          </cell>
          <cell r="C448">
            <v>8.4092199225000002</v>
          </cell>
          <cell r="D448">
            <v>0.24687449050000002</v>
          </cell>
          <cell r="E448">
            <v>23.57087494999999</v>
          </cell>
          <cell r="F448">
            <v>2.4194470499999995E-2</v>
          </cell>
          <cell r="G448">
            <v>0.55877629449999999</v>
          </cell>
          <cell r="H448">
            <v>7.840532260999999</v>
          </cell>
        </row>
        <row r="449">
          <cell r="B449" t="str">
            <v>BBB</v>
          </cell>
          <cell r="C449">
            <v>1.321276538</v>
          </cell>
          <cell r="D449">
            <v>5.5864168584999998</v>
          </cell>
          <cell r="E449">
            <v>4.1781192914999989</v>
          </cell>
          <cell r="F449">
            <v>5.4741582055000002</v>
          </cell>
          <cell r="G449">
            <v>21.9680001085</v>
          </cell>
          <cell r="H449">
            <v>2.4499108834999999</v>
          </cell>
        </row>
        <row r="450">
          <cell r="B450" t="str">
            <v>Manejo</v>
          </cell>
          <cell r="C450">
            <v>0.20395025749999998</v>
          </cell>
          <cell r="D450">
            <v>1.73835265E-2</v>
          </cell>
          <cell r="E450">
            <v>0.70925883149999991</v>
          </cell>
          <cell r="F450">
            <v>0.49272085799999998</v>
          </cell>
          <cell r="G450">
            <v>8.1222589389999982</v>
          </cell>
          <cell r="H450">
            <v>0.81438525350000013</v>
          </cell>
        </row>
        <row r="451">
          <cell r="B451" t="str">
            <v>Casco</v>
          </cell>
          <cell r="C451">
            <v>3.4080920000000001E-2</v>
          </cell>
          <cell r="D451">
            <v>0</v>
          </cell>
          <cell r="E451">
            <v>2.2368717199999999</v>
          </cell>
          <cell r="F451">
            <v>0</v>
          </cell>
          <cell r="G451">
            <v>2.827354E-2</v>
          </cell>
          <cell r="H451">
            <v>1.52006332</v>
          </cell>
        </row>
        <row r="452">
          <cell r="B452" t="str">
            <v>Vida</v>
          </cell>
          <cell r="C452">
            <v>11.045387111</v>
          </cell>
          <cell r="D452">
            <v>30.589879111000002</v>
          </cell>
          <cell r="E452">
            <v>54.780569525000004</v>
          </cell>
          <cell r="F452">
            <v>190.82462870900002</v>
          </cell>
          <cell r="G452">
            <v>1.7486480329999998</v>
          </cell>
          <cell r="H452">
            <v>1.2812562179999998</v>
          </cell>
        </row>
        <row r="453">
          <cell r="B453" t="str">
            <v>Exequiales</v>
          </cell>
          <cell r="C453">
            <v>-1.9017651818154887E-4</v>
          </cell>
          <cell r="D453">
            <v>9.6076054317001697E-2</v>
          </cell>
          <cell r="E453">
            <v>0.13679649553170098</v>
          </cell>
          <cell r="F453">
            <v>8.2712096801132121E-3</v>
          </cell>
          <cell r="G453">
            <v>0</v>
          </cell>
          <cell r="H453">
            <v>0</v>
          </cell>
        </row>
        <row r="454">
          <cell r="B454" t="str">
            <v>Alto Costo</v>
          </cell>
          <cell r="C454">
            <v>0</v>
          </cell>
          <cell r="D454">
            <v>0</v>
          </cell>
          <cell r="E454">
            <v>2.4976070488612225</v>
          </cell>
          <cell r="F454">
            <v>0</v>
          </cell>
          <cell r="G454">
            <v>0</v>
          </cell>
          <cell r="H454">
            <v>0</v>
          </cell>
        </row>
        <row r="456">
          <cell r="B456" t="str">
            <v>Otros gastos de ventas</v>
          </cell>
          <cell r="C456" t="str">
            <v>Ene</v>
          </cell>
          <cell r="D456" t="str">
            <v>Feb</v>
          </cell>
          <cell r="E456" t="str">
            <v>Mar</v>
          </cell>
          <cell r="F456" t="str">
            <v>Abr</v>
          </cell>
          <cell r="G456" t="str">
            <v>May</v>
          </cell>
          <cell r="H456" t="str">
            <v>Jun</v>
          </cell>
          <cell r="I456" t="str">
            <v>Jul</v>
          </cell>
          <cell r="J456" t="str">
            <v>Ago</v>
          </cell>
          <cell r="K456" t="str">
            <v>Sep</v>
          </cell>
          <cell r="L456" t="str">
            <v>Oct</v>
          </cell>
          <cell r="M456" t="str">
            <v>Nov</v>
          </cell>
          <cell r="N456" t="str">
            <v>Dic</v>
          </cell>
        </row>
        <row r="457">
          <cell r="B457" t="str">
            <v>Estacionalidad</v>
          </cell>
          <cell r="C457">
            <v>0.2241553738263096</v>
          </cell>
          <cell r="D457">
            <v>0.13994265341899764</v>
          </cell>
          <cell r="E457">
            <v>4.4526989693723866E-2</v>
          </cell>
          <cell r="F457">
            <v>0.17855772921319474</v>
          </cell>
          <cell r="G457">
            <v>6.5069590523332166E-2</v>
          </cell>
          <cell r="H457">
            <v>3.8270323169880063E-2</v>
          </cell>
          <cell r="I457">
            <v>5.2322485335125887E-2</v>
          </cell>
          <cell r="J457">
            <v>4.3959027363901539E-2</v>
          </cell>
          <cell r="K457">
            <v>4.330436142613607E-2</v>
          </cell>
          <cell r="L457">
            <v>4.8339900121317357E-2</v>
          </cell>
          <cell r="M457">
            <v>5.8041961211545222E-2</v>
          </cell>
          <cell r="N457">
            <v>6.350960469653566E-2</v>
          </cell>
        </row>
        <row r="460">
          <cell r="B460" t="str">
            <v>% Gastos Bancarios / Recaudos</v>
          </cell>
          <cell r="C460" t="str">
            <v>S.Ind</v>
          </cell>
          <cell r="D460" t="str">
            <v>S.Cons</v>
          </cell>
          <cell r="E460" t="str">
            <v>S.Trans</v>
          </cell>
          <cell r="F460" t="str">
            <v>S.Fin</v>
          </cell>
          <cell r="G460" t="str">
            <v>S.Est</v>
          </cell>
          <cell r="H460" t="str">
            <v>S.Min</v>
          </cell>
        </row>
        <row r="461">
          <cell r="B461" t="str">
            <v>Autos</v>
          </cell>
        </row>
        <row r="462">
          <cell r="B462" t="str">
            <v>SOAT</v>
          </cell>
        </row>
        <row r="463">
          <cell r="B463" t="str">
            <v>Incendio</v>
          </cell>
        </row>
        <row r="464">
          <cell r="B464" t="str">
            <v>Ramos Técnicos</v>
          </cell>
        </row>
        <row r="465">
          <cell r="B465" t="str">
            <v>Sustracción</v>
          </cell>
        </row>
        <row r="466">
          <cell r="B466" t="str">
            <v>Minas y Petróleos</v>
          </cell>
        </row>
        <row r="467">
          <cell r="B467" t="str">
            <v>Cumplimiento</v>
          </cell>
        </row>
        <row r="468">
          <cell r="B468" t="str">
            <v>RC Pasajeros</v>
          </cell>
        </row>
        <row r="469">
          <cell r="B469" t="str">
            <v>RC General</v>
          </cell>
        </row>
        <row r="470">
          <cell r="B470" t="str">
            <v>Transporte</v>
          </cell>
        </row>
        <row r="471">
          <cell r="B471" t="str">
            <v>BBB</v>
          </cell>
        </row>
        <row r="472">
          <cell r="B472" t="str">
            <v>Manejo</v>
          </cell>
        </row>
        <row r="473">
          <cell r="B473" t="str">
            <v>Casco</v>
          </cell>
        </row>
        <row r="474">
          <cell r="B474" t="str">
            <v>Vida</v>
          </cell>
        </row>
        <row r="475">
          <cell r="B475" t="str">
            <v>Exequiales</v>
          </cell>
        </row>
        <row r="476">
          <cell r="B476" t="str">
            <v>Alto Costo</v>
          </cell>
        </row>
        <row r="479">
          <cell r="B479" t="str">
            <v>Provisión de Cartera</v>
          </cell>
          <cell r="C479" t="str">
            <v>S.Ind</v>
          </cell>
          <cell r="D479" t="str">
            <v>S.Cons</v>
          </cell>
          <cell r="E479" t="str">
            <v>S.Trans</v>
          </cell>
          <cell r="F479" t="str">
            <v>S.Fin</v>
          </cell>
          <cell r="G479" t="str">
            <v>S.Est</v>
          </cell>
          <cell r="H479" t="str">
            <v>S.Min</v>
          </cell>
        </row>
        <row r="480">
          <cell r="B480" t="str">
            <v>Autos</v>
          </cell>
          <cell r="C480">
            <v>0</v>
          </cell>
        </row>
        <row r="481">
          <cell r="B481" t="str">
            <v>SOAT</v>
          </cell>
        </row>
        <row r="482">
          <cell r="B482" t="str">
            <v>Incendio</v>
          </cell>
        </row>
        <row r="483">
          <cell r="B483" t="str">
            <v>Ramos Técnicos</v>
          </cell>
        </row>
        <row r="484">
          <cell r="B484" t="str">
            <v>Sustracción</v>
          </cell>
        </row>
        <row r="485">
          <cell r="B485" t="str">
            <v>Minas y Petróleos</v>
          </cell>
        </row>
        <row r="486">
          <cell r="B486" t="str">
            <v>Cumplimiento</v>
          </cell>
        </row>
        <row r="487">
          <cell r="B487" t="str">
            <v>RC Pasajeros</v>
          </cell>
        </row>
        <row r="488">
          <cell r="B488" t="str">
            <v>RC General</v>
          </cell>
        </row>
        <row r="489">
          <cell r="B489" t="str">
            <v>Transporte</v>
          </cell>
        </row>
        <row r="490">
          <cell r="B490" t="str">
            <v>BBB</v>
          </cell>
        </row>
        <row r="491">
          <cell r="B491" t="str">
            <v>Manejo</v>
          </cell>
        </row>
        <row r="492">
          <cell r="B492" t="str">
            <v>Casco</v>
          </cell>
        </row>
        <row r="493">
          <cell r="B493" t="str">
            <v>Vida</v>
          </cell>
        </row>
        <row r="494">
          <cell r="B494" t="str">
            <v>Exequiales</v>
          </cell>
        </row>
        <row r="495">
          <cell r="B495" t="str">
            <v>Alto Costo</v>
          </cell>
        </row>
        <row r="538">
          <cell r="B538" t="str">
            <v>Portafolio Total de Inicio</v>
          </cell>
          <cell r="C538" t="str">
            <v>S.Ind</v>
          </cell>
          <cell r="D538" t="str">
            <v>S.Cons</v>
          </cell>
          <cell r="E538" t="str">
            <v>S.Trans</v>
          </cell>
          <cell r="F538" t="str">
            <v>S.Fin</v>
          </cell>
          <cell r="G538" t="str">
            <v>S.Est</v>
          </cell>
          <cell r="H538" t="str">
            <v>S.Min</v>
          </cell>
        </row>
        <row r="539">
          <cell r="B539" t="str">
            <v>Autos</v>
          </cell>
          <cell r="C539">
            <v>999.34441275022527</v>
          </cell>
          <cell r="D539">
            <v>1477.4335161310273</v>
          </cell>
          <cell r="E539">
            <v>1914.9746355856666</v>
          </cell>
          <cell r="F539">
            <v>2469.6717150352606</v>
          </cell>
          <cell r="G539">
            <v>1715.5615145917518</v>
          </cell>
          <cell r="H539">
            <v>642.08312996552968</v>
          </cell>
        </row>
        <row r="540">
          <cell r="B540" t="str">
            <v>SOAT</v>
          </cell>
          <cell r="C540">
            <v>0</v>
          </cell>
          <cell r="D540">
            <v>0</v>
          </cell>
          <cell r="E540">
            <v>0</v>
          </cell>
          <cell r="F540">
            <v>0</v>
          </cell>
          <cell r="G540">
            <v>0</v>
          </cell>
          <cell r="H540">
            <v>0</v>
          </cell>
        </row>
        <row r="541">
          <cell r="B541" t="str">
            <v>Incendio</v>
          </cell>
          <cell r="C541">
            <v>13547.677658322562</v>
          </cell>
          <cell r="D541">
            <v>1522.0716763803682</v>
          </cell>
          <cell r="E541">
            <v>3327.7222919586743</v>
          </cell>
          <cell r="F541">
            <v>929.72509789530284</v>
          </cell>
          <cell r="G541">
            <v>5980.2828002079732</v>
          </cell>
          <cell r="H541">
            <v>1248.066752522265</v>
          </cell>
        </row>
        <row r="542">
          <cell r="B542" t="str">
            <v>Ramos Técnicos</v>
          </cell>
          <cell r="C542">
            <v>0.24081900037237111</v>
          </cell>
          <cell r="D542">
            <v>437.07813383701506</v>
          </cell>
          <cell r="E542">
            <v>3.9372393081614767</v>
          </cell>
          <cell r="F542">
            <v>2.4386185645625948</v>
          </cell>
          <cell r="G542">
            <v>0.15190607062060857</v>
          </cell>
          <cell r="H542">
            <v>1654.8440582983471</v>
          </cell>
        </row>
        <row r="543">
          <cell r="B543" t="str">
            <v>Sustracción</v>
          </cell>
          <cell r="C543">
            <v>103.42840074661007</v>
          </cell>
          <cell r="D543">
            <v>17.621826310955758</v>
          </cell>
          <cell r="E543">
            <v>117.09058585379188</v>
          </cell>
          <cell r="F543">
            <v>27.281892930681515</v>
          </cell>
          <cell r="G543">
            <v>385.29754690831112</v>
          </cell>
          <cell r="H543">
            <v>3.7979408580623004</v>
          </cell>
        </row>
        <row r="544">
          <cell r="B544" t="str">
            <v>Minas y Petróleos</v>
          </cell>
          <cell r="C544">
            <v>0</v>
          </cell>
          <cell r="D544">
            <v>0</v>
          </cell>
          <cell r="E544">
            <v>0</v>
          </cell>
          <cell r="F544">
            <v>0</v>
          </cell>
          <cell r="G544">
            <v>0</v>
          </cell>
          <cell r="H544">
            <v>2388.3326652208252</v>
          </cell>
        </row>
        <row r="545">
          <cell r="B545" t="str">
            <v>Cumplimiento</v>
          </cell>
          <cell r="C545">
            <v>1289.5583582816028</v>
          </cell>
          <cell r="D545">
            <v>7588.9593696988131</v>
          </cell>
          <cell r="E545">
            <v>3151.8457483091197</v>
          </cell>
          <cell r="F545">
            <v>72.14961747368875</v>
          </cell>
          <cell r="G545">
            <v>331.61080570710152</v>
          </cell>
          <cell r="H545">
            <v>1255.8642203548222</v>
          </cell>
        </row>
        <row r="546">
          <cell r="B546" t="str">
            <v>RC Pasajeros</v>
          </cell>
          <cell r="C546">
            <v>3209.913273550987</v>
          </cell>
          <cell r="D546">
            <v>1241.8991051641922</v>
          </cell>
          <cell r="E546">
            <v>9067.9033999274725</v>
          </cell>
          <cell r="F546">
            <v>229.32028315104736</v>
          </cell>
          <cell r="G546">
            <v>472.61736288078356</v>
          </cell>
          <cell r="H546">
            <v>8542.2947023893303</v>
          </cell>
        </row>
        <row r="547">
          <cell r="B547" t="str">
            <v>RC General</v>
          </cell>
          <cell r="C547">
            <v>0</v>
          </cell>
          <cell r="D547">
            <v>0</v>
          </cell>
          <cell r="E547">
            <v>0</v>
          </cell>
          <cell r="F547">
            <v>0</v>
          </cell>
          <cell r="G547">
            <v>0</v>
          </cell>
          <cell r="H547">
            <v>0</v>
          </cell>
        </row>
        <row r="548">
          <cell r="B548" t="str">
            <v>Transporte</v>
          </cell>
          <cell r="C548">
            <v>688.20844860251577</v>
          </cell>
          <cell r="D548">
            <v>12.405327271679825</v>
          </cell>
          <cell r="E548">
            <v>660.13632297383162</v>
          </cell>
          <cell r="F548">
            <v>2.2126601657962737</v>
          </cell>
          <cell r="G548">
            <v>46.891550117341879</v>
          </cell>
          <cell r="H548">
            <v>563.08208176573362</v>
          </cell>
        </row>
        <row r="549">
          <cell r="B549" t="str">
            <v>BBB</v>
          </cell>
          <cell r="C549">
            <v>37.954914433799217</v>
          </cell>
          <cell r="D549">
            <v>140.92070718523249</v>
          </cell>
          <cell r="E549">
            <v>298.05095269474191</v>
          </cell>
          <cell r="F549">
            <v>727.52163071607015</v>
          </cell>
          <cell r="G549">
            <v>1210.9859696824697</v>
          </cell>
          <cell r="H549">
            <v>162.92469465988222</v>
          </cell>
        </row>
        <row r="550">
          <cell r="B550" t="str">
            <v>Manejo</v>
          </cell>
          <cell r="C550">
            <v>0</v>
          </cell>
          <cell r="D550">
            <v>0</v>
          </cell>
          <cell r="E550">
            <v>34.684284839396305</v>
          </cell>
          <cell r="F550">
            <v>25.260665729275953</v>
          </cell>
          <cell r="G550">
            <v>854.85219682194975</v>
          </cell>
          <cell r="H550">
            <v>95.656701717026962</v>
          </cell>
        </row>
        <row r="551">
          <cell r="B551" t="str">
            <v>Casco</v>
          </cell>
          <cell r="C551">
            <v>3.7841067007476248</v>
          </cell>
          <cell r="D551">
            <v>0</v>
          </cell>
          <cell r="E551">
            <v>148.96340148542572</v>
          </cell>
          <cell r="F551">
            <v>0</v>
          </cell>
          <cell r="G551">
            <v>0.66388609968882928</v>
          </cell>
          <cell r="H551">
            <v>112.13514840896603</v>
          </cell>
        </row>
        <row r="552">
          <cell r="B552" t="str">
            <v>Vida</v>
          </cell>
          <cell r="C552">
            <v>3196.9573035218827</v>
          </cell>
          <cell r="D552">
            <v>455.64098611188825</v>
          </cell>
          <cell r="E552">
            <v>1903.2040501602166</v>
          </cell>
          <cell r="F552">
            <v>2897.6212758660104</v>
          </cell>
          <cell r="G552">
            <v>483.35956620240819</v>
          </cell>
          <cell r="H552">
            <v>171.39703449763127</v>
          </cell>
        </row>
        <row r="553">
          <cell r="B553" t="str">
            <v>Exequiales</v>
          </cell>
          <cell r="C553">
            <v>0</v>
          </cell>
          <cell r="D553">
            <v>0</v>
          </cell>
          <cell r="E553">
            <v>2.9385757450623542</v>
          </cell>
          <cell r="F553">
            <v>0</v>
          </cell>
          <cell r="G553">
            <v>0</v>
          </cell>
          <cell r="H553">
            <v>0</v>
          </cell>
        </row>
        <row r="554">
          <cell r="B554" t="str">
            <v>Alto Costo</v>
          </cell>
          <cell r="C554">
            <v>0</v>
          </cell>
          <cell r="D554">
            <v>0</v>
          </cell>
          <cell r="E554">
            <v>0</v>
          </cell>
          <cell r="F554">
            <v>0</v>
          </cell>
          <cell r="G554">
            <v>0</v>
          </cell>
          <cell r="H554">
            <v>0</v>
          </cell>
        </row>
        <row r="555">
          <cell r="B555" t="str">
            <v>Total</v>
          </cell>
          <cell r="C555">
            <v>23077.067695911304</v>
          </cell>
          <cell r="D555">
            <v>12894.030648091171</v>
          </cell>
          <cell r="E555">
            <v>20631.451488841562</v>
          </cell>
          <cell r="F555">
            <v>7383.2034575276975</v>
          </cell>
          <cell r="G555">
            <v>11482.2751052904</v>
          </cell>
          <cell r="H555">
            <v>16840.479130658419</v>
          </cell>
        </row>
        <row r="567">
          <cell r="B567" t="str">
            <v>Gastos Administrativos con Proyectos, sin ICA</v>
          </cell>
          <cell r="C567" t="str">
            <v>S.Ind</v>
          </cell>
          <cell r="D567" t="str">
            <v>S.Cons</v>
          </cell>
          <cell r="E567" t="str">
            <v>S.Trans</v>
          </cell>
          <cell r="F567" t="str">
            <v>S.Fin</v>
          </cell>
          <cell r="G567" t="str">
            <v>S.Est</v>
          </cell>
          <cell r="H567" t="str">
            <v>S.Min</v>
          </cell>
        </row>
        <row r="568">
          <cell r="B568" t="str">
            <v>Autos</v>
          </cell>
          <cell r="C568">
            <v>287.87863890488592</v>
          </cell>
          <cell r="D568">
            <v>516.36999374268896</v>
          </cell>
          <cell r="E568">
            <v>317.76715593288043</v>
          </cell>
          <cell r="F568">
            <v>957.52085618039223</v>
          </cell>
          <cell r="G568">
            <v>793.2257358570738</v>
          </cell>
          <cell r="H568">
            <v>211.93827747882469</v>
          </cell>
        </row>
        <row r="569">
          <cell r="B569" t="str">
            <v>SOAT</v>
          </cell>
          <cell r="C569">
            <v>0</v>
          </cell>
          <cell r="D569">
            <v>0</v>
          </cell>
          <cell r="E569">
            <v>0</v>
          </cell>
          <cell r="F569">
            <v>0</v>
          </cell>
          <cell r="G569">
            <v>0</v>
          </cell>
          <cell r="H569">
            <v>0</v>
          </cell>
        </row>
        <row r="570">
          <cell r="B570" t="str">
            <v>Incendio</v>
          </cell>
          <cell r="C570">
            <v>1763.5213720235947</v>
          </cell>
          <cell r="D570">
            <v>110.91944706706484</v>
          </cell>
          <cell r="E570">
            <v>463.25181605314629</v>
          </cell>
          <cell r="F570">
            <v>184.0807287575511</v>
          </cell>
          <cell r="G570">
            <v>781.3637084197926</v>
          </cell>
          <cell r="H570">
            <v>87.339283216957298</v>
          </cell>
        </row>
        <row r="571">
          <cell r="B571" t="str">
            <v>Ramos Técnicos</v>
          </cell>
          <cell r="C571">
            <v>7.7162870944551312</v>
          </cell>
          <cell r="D571">
            <v>372.96484496647594</v>
          </cell>
          <cell r="E571">
            <v>1.7065678579780637</v>
          </cell>
          <cell r="F571">
            <v>23.440345176655921</v>
          </cell>
          <cell r="G571">
            <v>3.4414149970542609</v>
          </cell>
          <cell r="H571">
            <v>454.58079985090012</v>
          </cell>
        </row>
        <row r="572">
          <cell r="B572" t="str">
            <v>Sustracción</v>
          </cell>
          <cell r="C572">
            <v>44.038073491370106</v>
          </cell>
          <cell r="D572">
            <v>5.6391094549348244</v>
          </cell>
          <cell r="E572">
            <v>32.381977444047024</v>
          </cell>
          <cell r="F572">
            <v>3.6348755832808797</v>
          </cell>
          <cell r="G572">
            <v>143.78440419758982</v>
          </cell>
          <cell r="H572">
            <v>1.2982590788992678</v>
          </cell>
        </row>
        <row r="573">
          <cell r="B573" t="str">
            <v>Minas y Petróleos</v>
          </cell>
          <cell r="C573">
            <v>0</v>
          </cell>
          <cell r="D573">
            <v>0</v>
          </cell>
          <cell r="E573">
            <v>0</v>
          </cell>
          <cell r="F573">
            <v>0</v>
          </cell>
          <cell r="G573">
            <v>0</v>
          </cell>
          <cell r="H573">
            <v>630.55597817766977</v>
          </cell>
        </row>
        <row r="574">
          <cell r="B574" t="str">
            <v>Cumplimiento</v>
          </cell>
          <cell r="C574">
            <v>722.42524573343076</v>
          </cell>
          <cell r="D574">
            <v>1874.7800394784274</v>
          </cell>
          <cell r="E574">
            <v>561.12861363745765</v>
          </cell>
          <cell r="F574">
            <v>132.02997812250422</v>
          </cell>
          <cell r="G574">
            <v>84.163495295221111</v>
          </cell>
          <cell r="H574">
            <v>543.29326021524696</v>
          </cell>
        </row>
        <row r="575">
          <cell r="B575" t="str">
            <v>RC Pasajeros</v>
          </cell>
          <cell r="C575">
            <v>318.45778513862672</v>
          </cell>
          <cell r="D575">
            <v>114.89689585463437</v>
          </cell>
          <cell r="E575">
            <v>2299.049277135945</v>
          </cell>
          <cell r="F575">
            <v>48.165100211134977</v>
          </cell>
          <cell r="G575">
            <v>46.455412100013909</v>
          </cell>
          <cell r="H575">
            <v>683.16133323818826</v>
          </cell>
        </row>
        <row r="576">
          <cell r="B576" t="str">
            <v>RC General</v>
          </cell>
          <cell r="C576">
            <v>0</v>
          </cell>
          <cell r="D576">
            <v>0</v>
          </cell>
          <cell r="E576">
            <v>0</v>
          </cell>
          <cell r="F576">
            <v>0</v>
          </cell>
          <cell r="G576">
            <v>0</v>
          </cell>
          <cell r="H576">
            <v>0</v>
          </cell>
        </row>
        <row r="577">
          <cell r="B577" t="str">
            <v>Transporte</v>
          </cell>
          <cell r="C577">
            <v>357.04340296089993</v>
          </cell>
          <cell r="D577">
            <v>3.3228107957787545</v>
          </cell>
          <cell r="E577">
            <v>387.1194870990355</v>
          </cell>
          <cell r="F577">
            <v>1.2418319075123603</v>
          </cell>
          <cell r="G577">
            <v>14.309890632915092</v>
          </cell>
          <cell r="H577">
            <v>185.68305690486878</v>
          </cell>
        </row>
        <row r="578">
          <cell r="B578" t="str">
            <v>BBB</v>
          </cell>
          <cell r="C578">
            <v>6.5061540351912095</v>
          </cell>
          <cell r="D578">
            <v>15.944200333055818</v>
          </cell>
          <cell r="E578">
            <v>40.534269231005901</v>
          </cell>
          <cell r="F578">
            <v>77.427656837616539</v>
          </cell>
          <cell r="G578">
            <v>155.70165438983543</v>
          </cell>
          <cell r="H578">
            <v>14.565245459640181</v>
          </cell>
        </row>
        <row r="579">
          <cell r="B579" t="str">
            <v>Manejo</v>
          </cell>
          <cell r="C579">
            <v>25.545515414959755</v>
          </cell>
          <cell r="D579">
            <v>2.4582355382840984</v>
          </cell>
          <cell r="E579">
            <v>-7.7793717398363205</v>
          </cell>
          <cell r="F579">
            <v>3.8433022230580356</v>
          </cell>
          <cell r="G579">
            <v>73.856899936712409</v>
          </cell>
          <cell r="H579">
            <v>8.7584293386452892</v>
          </cell>
        </row>
        <row r="580">
          <cell r="B580" t="str">
            <v>Casco</v>
          </cell>
          <cell r="C580">
            <v>3.4257394142544597</v>
          </cell>
          <cell r="D580">
            <v>0</v>
          </cell>
          <cell r="E580">
            <v>28.182880183597177</v>
          </cell>
          <cell r="F580">
            <v>0</v>
          </cell>
          <cell r="G580">
            <v>0.22538852427748346</v>
          </cell>
          <cell r="H580">
            <v>20.642924612477309</v>
          </cell>
        </row>
        <row r="581">
          <cell r="B581" t="str">
            <v>Vida</v>
          </cell>
          <cell r="C581">
            <v>57.307229577898859</v>
          </cell>
          <cell r="D581">
            <v>122.59699554265796</v>
          </cell>
          <cell r="E581">
            <v>355.00676984592258</v>
          </cell>
          <cell r="F581">
            <v>1194.7601740710522</v>
          </cell>
          <cell r="G581">
            <v>112.29241183046275</v>
          </cell>
          <cell r="H581">
            <v>7.0024335066750893</v>
          </cell>
        </row>
        <row r="582">
          <cell r="B582" t="str">
            <v>Exequiales</v>
          </cell>
          <cell r="C582">
            <v>0</v>
          </cell>
          <cell r="D582">
            <v>17.89187566049025</v>
          </cell>
          <cell r="E582">
            <v>25.946746237081864</v>
          </cell>
          <cell r="F582">
            <v>5.6156896340047155E-2</v>
          </cell>
          <cell r="G582">
            <v>0</v>
          </cell>
          <cell r="H582">
            <v>0</v>
          </cell>
        </row>
        <row r="583">
          <cell r="B583" t="str">
            <v>Alto Costo</v>
          </cell>
          <cell r="C583">
            <v>0</v>
          </cell>
          <cell r="D583">
            <v>0</v>
          </cell>
          <cell r="E583">
            <v>8.8377997074810004</v>
          </cell>
          <cell r="F583">
            <v>0</v>
          </cell>
          <cell r="G583">
            <v>0</v>
          </cell>
          <cell r="H583">
            <v>0</v>
          </cell>
        </row>
        <row r="584">
          <cell r="B584" t="str">
            <v>Total</v>
          </cell>
          <cell r="C584">
            <v>3593.865443789568</v>
          </cell>
          <cell r="D584">
            <v>3157.7844484344937</v>
          </cell>
          <cell r="E584">
            <v>4513.1339886257429</v>
          </cell>
          <cell r="F584">
            <v>2626.2010059670984</v>
          </cell>
          <cell r="G584">
            <v>2208.8204161809485</v>
          </cell>
          <cell r="H584">
            <v>2848.8192810789928</v>
          </cell>
        </row>
        <row r="624">
          <cell r="B624" t="str">
            <v>Proyectos</v>
          </cell>
          <cell r="C624" t="str">
            <v>S.Ind</v>
          </cell>
          <cell r="D624" t="str">
            <v>S.Cons</v>
          </cell>
          <cell r="E624" t="str">
            <v>S.Trans</v>
          </cell>
          <cell r="F624" t="str">
            <v>S.Fin</v>
          </cell>
          <cell r="G624" t="str">
            <v>S.Est</v>
          </cell>
          <cell r="H624" t="str">
            <v>S.Min</v>
          </cell>
        </row>
        <row r="625">
          <cell r="B625" t="str">
            <v>Autos</v>
          </cell>
        </row>
        <row r="626">
          <cell r="B626" t="str">
            <v>SOAT</v>
          </cell>
        </row>
        <row r="627">
          <cell r="B627" t="str">
            <v>Incendio</v>
          </cell>
        </row>
        <row r="628">
          <cell r="B628" t="str">
            <v>Ramos Técnicos</v>
          </cell>
        </row>
        <row r="629">
          <cell r="B629" t="str">
            <v>Sustracción</v>
          </cell>
        </row>
        <row r="630">
          <cell r="B630" t="str">
            <v>Minas y Petróleos</v>
          </cell>
        </row>
        <row r="631">
          <cell r="B631" t="str">
            <v>Cumplimiento</v>
          </cell>
        </row>
        <row r="632">
          <cell r="B632" t="str">
            <v>RC Pasajeros</v>
          </cell>
        </row>
        <row r="633">
          <cell r="B633" t="str">
            <v>RC General</v>
          </cell>
        </row>
        <row r="634">
          <cell r="B634" t="str">
            <v>Transporte</v>
          </cell>
        </row>
        <row r="635">
          <cell r="B635" t="str">
            <v>BBB</v>
          </cell>
        </row>
        <row r="636">
          <cell r="B636" t="str">
            <v>Manejo</v>
          </cell>
        </row>
        <row r="637">
          <cell r="B637" t="str">
            <v>Casco</v>
          </cell>
        </row>
        <row r="638">
          <cell r="B638" t="str">
            <v>Vida</v>
          </cell>
        </row>
        <row r="639">
          <cell r="B639" t="str">
            <v>Exequiales</v>
          </cell>
        </row>
        <row r="640">
          <cell r="B640" t="str">
            <v>Alto Costo</v>
          </cell>
        </row>
        <row r="641">
          <cell r="B641" t="str">
            <v>Total</v>
          </cell>
          <cell r="C641">
            <v>0</v>
          </cell>
          <cell r="D641">
            <v>0</v>
          </cell>
          <cell r="E641">
            <v>0</v>
          </cell>
          <cell r="F641">
            <v>0</v>
          </cell>
          <cell r="G641">
            <v>0</v>
          </cell>
          <cell r="H641">
            <v>0</v>
          </cell>
        </row>
        <row r="644">
          <cell r="B644" t="str">
            <v>Estacionalidad Gastos</v>
          </cell>
          <cell r="C644" t="str">
            <v>Ene</v>
          </cell>
          <cell r="D644" t="str">
            <v>Feb</v>
          </cell>
          <cell r="E644" t="str">
            <v>Mar</v>
          </cell>
          <cell r="F644" t="str">
            <v>Abr</v>
          </cell>
          <cell r="G644" t="str">
            <v>May</v>
          </cell>
          <cell r="H644" t="str">
            <v>Jun</v>
          </cell>
          <cell r="I644" t="str">
            <v>Jul</v>
          </cell>
          <cell r="J644" t="str">
            <v>Ago</v>
          </cell>
          <cell r="K644" t="str">
            <v>Sep</v>
          </cell>
          <cell r="L644" t="str">
            <v>Oct</v>
          </cell>
          <cell r="M644" t="str">
            <v>Nov</v>
          </cell>
          <cell r="N644" t="str">
            <v>Dic</v>
          </cell>
          <cell r="O644" t="str">
            <v>Total</v>
          </cell>
        </row>
        <row r="645">
          <cell r="B645" t="str">
            <v>Gtos</v>
          </cell>
          <cell r="C645">
            <v>6.1996153089707247E-2</v>
          </cell>
          <cell r="D645">
            <v>7.8768169857425838E-2</v>
          </cell>
          <cell r="E645">
            <v>8.3489330955674637E-2</v>
          </cell>
          <cell r="F645">
            <v>8.5091205823457208E-2</v>
          </cell>
          <cell r="G645">
            <v>7.0814126134331551E-2</v>
          </cell>
          <cell r="H645">
            <v>0.10232387003242137</v>
          </cell>
          <cell r="I645">
            <v>9.5055699722495404E-2</v>
          </cell>
          <cell r="J645">
            <v>7.4253704266524251E-2</v>
          </cell>
          <cell r="K645">
            <v>7.7129826129792897E-2</v>
          </cell>
          <cell r="L645">
            <v>8.3563432839047949E-2</v>
          </cell>
          <cell r="M645">
            <v>8.4814611076588844E-2</v>
          </cell>
          <cell r="N645">
            <v>0.10269987007253285</v>
          </cell>
          <cell r="O645">
            <v>1</v>
          </cell>
        </row>
        <row r="646">
          <cell r="B646" t="str">
            <v>Proyectos</v>
          </cell>
          <cell r="C646">
            <v>3.8990568247500947E-2</v>
          </cell>
          <cell r="D646">
            <v>3.9696747583036096E-2</v>
          </cell>
          <cell r="E646">
            <v>3.9218041259440839E-2</v>
          </cell>
          <cell r="F646">
            <v>5.177261673240699E-2</v>
          </cell>
          <cell r="G646">
            <v>6.5253153974476161E-2</v>
          </cell>
          <cell r="H646">
            <v>6.6120969950822894E-2</v>
          </cell>
          <cell r="I646">
            <v>0.16156888399764557</v>
          </cell>
          <cell r="J646">
            <v>0.12859447994838274</v>
          </cell>
          <cell r="K646">
            <v>6.6057045553459759E-2</v>
          </cell>
          <cell r="L646">
            <v>0.1107659236808677</v>
          </cell>
          <cell r="M646">
            <v>0.12099892386137207</v>
          </cell>
          <cell r="N646">
            <v>0.11096264521058834</v>
          </cell>
          <cell r="O646">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GENERALES Y VIDA  ABRIL (2)"/>
      <sheetName val="CONCEPTOS"/>
      <sheetName val="GENERALES ABRIL"/>
      <sheetName val="GENERALES"/>
      <sheetName val="ESTADISTICA"/>
      <sheetName val="Hoja1"/>
      <sheetName val="GENERALES VIG. ACTUAL"/>
      <sheetName val="ESTADISTICAS"/>
      <sheetName val="GENERALES_Y_VIDA__ABRIL_(2)"/>
      <sheetName val="GENERALES_ABRIL"/>
      <sheetName val="GENERALES_VIG__ACTUAL"/>
      <sheetName val="ADVERTISING"/>
      <sheetName val="BUDGET"/>
      <sheetName val="NOMINA"/>
      <sheetName val="OTHERS"/>
      <sheetName val="P&amp;L_CD'S"/>
      <sheetName val="FEB99"/>
      <sheetName val="TELEMKT"/>
      <sheetName val="variacion_nom"/>
      <sheetName val="CONTROL CUENTA"/>
      <sheetName val="GENERALES_Y_VIDA__ABRIL_(2)1"/>
      <sheetName val="GENERALES_ABRIL1"/>
      <sheetName val="GENERALES_VIG__ACTUAL1"/>
    </sheetNames>
    <sheetDataSet>
      <sheetData sheetId="0"/>
      <sheetData sheetId="1"/>
      <sheetData sheetId="2">
        <row r="5">
          <cell r="D5" t="str">
            <v>AVIACIÓN</v>
          </cell>
          <cell r="H5" t="str">
            <v>LA PREVISORA</v>
          </cell>
          <cell r="J5" t="str">
            <v>INCENDIO Y/O RAYO</v>
          </cell>
        </row>
        <row r="6">
          <cell r="D6" t="str">
            <v>MANEJO</v>
          </cell>
          <cell r="H6" t="str">
            <v>MAPFRE</v>
          </cell>
          <cell r="J6" t="str">
            <v>SUSTRACCIÓN</v>
          </cell>
        </row>
        <row r="7">
          <cell r="D7" t="str">
            <v>NAVEGACIÓN</v>
          </cell>
          <cell r="J7" t="str">
            <v>SUSTRACCIÓN (ARMAS)</v>
          </cell>
        </row>
        <row r="8">
          <cell r="D8" t="str">
            <v>RC SERVIDORES PÚBLICOS</v>
          </cell>
          <cell r="J8" t="str">
            <v>TERREMOTO, TEMBLOR Y/O ERUPCIÓN VOLCÁNICA, MAREMOTO, TSUNAMI Y DEMÁS EVENTOS DE LA NATURALEZA</v>
          </cell>
        </row>
        <row r="9">
          <cell r="D9" t="str">
            <v>RCE</v>
          </cell>
          <cell r="J9" t="str">
            <v>ROTURA DE MAQUINARIA</v>
          </cell>
        </row>
        <row r="10">
          <cell r="D10" t="str">
            <v>SABOTAJE Y TERRORISMO</v>
          </cell>
          <cell r="J10" t="str">
            <v>EQUIPO ELECTRÓNICO</v>
          </cell>
        </row>
        <row r="11">
          <cell r="D11" t="str">
            <v>SEMOVIENTES</v>
          </cell>
        </row>
        <row r="12">
          <cell r="D12" t="str">
            <v>TODO RIESGO DAÑO MATERIAL</v>
          </cell>
        </row>
        <row r="13">
          <cell r="D13" t="str">
            <v>TRANSPORTE DE VALORES</v>
          </cell>
        </row>
        <row r="14">
          <cell r="D14" t="str">
            <v>TRANSPORTE MERCANCÍA</v>
          </cell>
        </row>
        <row r="15">
          <cell r="D15" t="str">
            <v>VIDA GRUPO</v>
          </cell>
        </row>
        <row r="16">
          <cell r="J16" t="str">
            <v>MUERTE</v>
          </cell>
        </row>
        <row r="17">
          <cell r="J17" t="str">
            <v>HURTO SIMPLE</v>
          </cell>
        </row>
        <row r="18">
          <cell r="J18" t="str">
            <v>HURTO CALIFICADO</v>
          </cell>
        </row>
        <row r="19">
          <cell r="J19" t="str">
            <v>GASTOS DE DEFENSA</v>
          </cell>
        </row>
        <row r="20">
          <cell r="J20" t="str">
            <v>VIDA</v>
          </cell>
        </row>
        <row r="21">
          <cell r="J21" t="str">
            <v>INCAPACIDAD TOTAL Y PERMANENTE</v>
          </cell>
        </row>
        <row r="22">
          <cell r="J22" t="str">
            <v>GASTOS MÉDICOS POR ACCIDENTE</v>
          </cell>
        </row>
        <row r="23">
          <cell r="J23" t="str">
            <v>AUXILIO FUNERARIO</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TA_NETA"/>
      <sheetName val="CTA_NETA (2)"/>
      <sheetName val="Hoja1"/>
      <sheetName val="TODORIESGO INC."/>
      <sheetName val="RESPONSABILIDAD"/>
      <sheetName val="TRANSPORTES"/>
      <sheetName val="GRUPO VIDA NO CONTRIBUTIVO"/>
      <sheetName val="GV CONTRIBUTIVO"/>
      <sheetName val="ACCIDENTES PERSONALES"/>
      <sheetName val="AUTOS FUNCIONARIOS"/>
      <sheetName val="AUTOS EMPRESA"/>
      <sheetName val="EMPLEADOS-SAN CARLOS"/>
      <sheetName val="ING. SAN CARLOS"/>
      <sheetName val="PESADOS"/>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ST"/>
      <sheetName val="VENCEN"/>
      <sheetName val="PROENFAR"/>
      <sheetName val="EEUU"/>
      <sheetName val="frosst"/>
      <sheetName val="tuboscope"/>
      <sheetName val="agroinsuvet"/>
      <sheetName val="basf"/>
      <sheetName val="brinks68006"/>
      <sheetName val="delrhin"/>
      <sheetName val="procesadora"/>
      <sheetName val="alqueria"/>
      <sheetName val="every"/>
      <sheetName val="colegiom502"/>
      <sheetName val="colegiom501"/>
      <sheetName val="secreditos_74301"/>
      <sheetName val="secreditos_403901"/>
      <sheetName val="pernod"/>
      <sheetName val="restrepob"/>
      <sheetName val="delvalle403"/>
      <sheetName val="delvalle_43503"/>
      <sheetName val="gecolsa"/>
      <sheetName val="prodconcreto"/>
      <sheetName val="jorgegut"/>
      <sheetName val="ignaciog"/>
      <sheetName val="eulen"/>
      <sheetName val="opgraficas"/>
      <sheetName val="EE UU"/>
      <sheetName val="byc"/>
      <sheetName val="leasingbol"/>
      <sheetName val="coop unal"/>
      <sheetName val="INV-EQUIPOS"/>
      <sheetName val="GROSS_MAR"/>
      <sheetName val="SALES"/>
      <sheetName val="BUDGET2000"/>
      <sheetName val="INMAPF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N_ENVIR"/>
      <sheetName val="GRAPHS"/>
      <sheetName val="ODStructure"/>
      <sheetName val="Head_Count"/>
      <sheetName val="Act_Stores"/>
      <sheetName val="OP_PLAN99"/>
      <sheetName val="95-P&amp;L-99"/>
      <sheetName val="Forecast1999"/>
      <sheetName val="Cash_Flow99"/>
      <sheetName val="SALES"/>
      <sheetName val="SEGMENTS"/>
      <sheetName val="BALANCE_0999"/>
      <sheetName val="BALANCE_0499"/>
      <sheetName val="BALANCE98"/>
      <sheetName val="CAP_INFUSH"/>
      <sheetName val="Inv_Turnover"/>
      <sheetName val="BANK_L"/>
      <sheetName val="DEVALUATION"/>
      <sheetName val="Uruguay"/>
      <sheetName val="BUDGET2000"/>
      <sheetName val="FLUJO_OP"/>
      <sheetName val="EBITDA"/>
      <sheetName val="Cash_Flow"/>
      <sheetName val="St_plan2000"/>
      <sheetName val="GOALS2000"/>
      <sheetName val="SANTAFE"/>
      <sheetName val="JD_Edwards"/>
      <sheetName val="ROYALTIES"/>
      <sheetName val="SAVING_F"/>
      <sheetName val="US_Vendors"/>
      <sheetName val="ADQUIS"/>
      <sheetName val="CONCEPTOS"/>
      <sheetName val="ACTvsBUDG"/>
      <sheetName val="Vtas_Seg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C5" t="str">
            <v>OFFICE DEPOT MEXICO</v>
          </cell>
        </row>
        <row r="6">
          <cell r="C6" t="str">
            <v>BALANCE SHEET CONSOLIDATED 1998</v>
          </cell>
        </row>
        <row r="7">
          <cell r="C7" t="str">
            <v>(THOUSAND OF $ PESOS)</v>
          </cell>
        </row>
        <row r="12">
          <cell r="C12" t="str">
            <v xml:space="preserve">     CURRENT ASSETS</v>
          </cell>
          <cell r="H12" t="str">
            <v xml:space="preserve">     LIABILITIES </v>
          </cell>
        </row>
        <row r="14">
          <cell r="C14" t="str">
            <v>CASH &amp; BANKS</v>
          </cell>
          <cell r="F14">
            <v>36297.519999999997</v>
          </cell>
          <cell r="H14" t="str">
            <v>ACCOUNTS PAYABLE - TRADE</v>
          </cell>
          <cell r="L14">
            <v>387833.19</v>
          </cell>
        </row>
        <row r="15">
          <cell r="C15" t="str">
            <v>INVENTORY</v>
          </cell>
          <cell r="F15">
            <v>466418.076</v>
          </cell>
          <cell r="H15" t="str">
            <v>ACCOUNTS PAYABLE - OTHERS</v>
          </cell>
          <cell r="L15">
            <v>39349.56</v>
          </cell>
        </row>
        <row r="16">
          <cell r="C16" t="str">
            <v>VALUE ADDED TAX SURPLUS</v>
          </cell>
          <cell r="F16">
            <v>0</v>
          </cell>
          <cell r="H16" t="str">
            <v>TAXES PAYABLE</v>
          </cell>
          <cell r="L16">
            <v>3787.7</v>
          </cell>
        </row>
        <row r="17">
          <cell r="C17" t="str">
            <v>OTHER CURRENT ASSETS</v>
          </cell>
          <cell r="F17">
            <v>83875.039999999994</v>
          </cell>
          <cell r="H17" t="str">
            <v>BANK LOAN</v>
          </cell>
          <cell r="L17">
            <v>9499.5300000000007</v>
          </cell>
        </row>
        <row r="18">
          <cell r="C18" t="str">
            <v xml:space="preserve">     TOTAL CURRENT ASSETS</v>
          </cell>
          <cell r="F18">
            <v>586590.63600000006</v>
          </cell>
        </row>
        <row r="19">
          <cell r="H19" t="str">
            <v xml:space="preserve">     TOTAL CURRENT LIABILITIES</v>
          </cell>
          <cell r="L19">
            <v>440469.98000000004</v>
          </cell>
        </row>
        <row r="22">
          <cell r="C22" t="str">
            <v xml:space="preserve">     TOTAL FIXED ASSETS</v>
          </cell>
          <cell r="F22">
            <v>347704.03</v>
          </cell>
        </row>
        <row r="23">
          <cell r="H23" t="str">
            <v xml:space="preserve">     NET WORTH</v>
          </cell>
        </row>
        <row r="24">
          <cell r="H24" t="str">
            <v>CAPITAL EQUITY</v>
          </cell>
          <cell r="L24">
            <v>555033.18000000005</v>
          </cell>
        </row>
        <row r="25">
          <cell r="H25" t="str">
            <v>CUMMULATIVE PROFIT AND RESERVE</v>
          </cell>
          <cell r="L25">
            <v>-11766.18</v>
          </cell>
        </row>
        <row r="26">
          <cell r="C26" t="str">
            <v xml:space="preserve">     OTHER ASSETS</v>
          </cell>
          <cell r="F26">
            <v>69455.609999999971</v>
          </cell>
          <cell r="H26" t="str">
            <v>CURRENT YEAR PROFIT</v>
          </cell>
          <cell r="L26">
            <v>20013.296000000002</v>
          </cell>
        </row>
        <row r="27">
          <cell r="H27" t="str">
            <v>OTHERS</v>
          </cell>
          <cell r="L27">
            <v>0</v>
          </cell>
        </row>
        <row r="29">
          <cell r="H29" t="str">
            <v xml:space="preserve">     TOTAL NET WORTH</v>
          </cell>
          <cell r="L29">
            <v>563280.29599999997</v>
          </cell>
        </row>
        <row r="32">
          <cell r="C32" t="str">
            <v>TOTAL ASSETS</v>
          </cell>
          <cell r="F32">
            <v>1003750.2760000001</v>
          </cell>
          <cell r="H32" t="str">
            <v>TOTAL LIABILITIES &amp; NET WORTH</v>
          </cell>
          <cell r="L32">
            <v>1003750.2760000001</v>
          </cell>
        </row>
        <row r="35">
          <cell r="F35" t="str">
            <v>CAPITAL INFUSION AS A OF DECEMBER 1998</v>
          </cell>
        </row>
        <row r="38">
          <cell r="D38" t="str">
            <v>OFFICE DEPOT INC.</v>
          </cell>
          <cell r="H38">
            <v>35850000</v>
          </cell>
          <cell r="I38" t="str">
            <v>U.S.D.</v>
          </cell>
        </row>
        <row r="40">
          <cell r="D40" t="str">
            <v>GRUPO GIGANTE</v>
          </cell>
          <cell r="H40">
            <v>35850000</v>
          </cell>
          <cell r="I40" t="str">
            <v>U.S.D.</v>
          </cell>
        </row>
        <row r="42">
          <cell r="F42" t="str">
            <v>TOTAL</v>
          </cell>
          <cell r="H42">
            <v>71700000</v>
          </cell>
          <cell r="I42" t="str">
            <v>U.S.D.</v>
          </cell>
        </row>
      </sheetData>
      <sheetData sheetId="14" refreshError="1">
        <row r="2">
          <cell r="O2" t="str">
            <v>OFFICE DEPOT MEXICO</v>
          </cell>
        </row>
        <row r="3">
          <cell r="O3" t="str">
            <v>TOTAL CAPITAL INFUSHION</v>
          </cell>
        </row>
        <row r="6">
          <cell r="G6" t="str">
            <v>OFFICE DEPOT INC.</v>
          </cell>
          <cell r="P6">
            <v>1994</v>
          </cell>
          <cell r="Q6">
            <v>1995</v>
          </cell>
          <cell r="R6">
            <v>1996</v>
          </cell>
          <cell r="S6">
            <v>1997</v>
          </cell>
          <cell r="T6">
            <v>1998</v>
          </cell>
          <cell r="U6" t="str">
            <v>TOTAL</v>
          </cell>
        </row>
        <row r="8">
          <cell r="O8" t="str">
            <v>GIGANTE</v>
          </cell>
        </row>
        <row r="9">
          <cell r="O9" t="str">
            <v xml:space="preserve">   DLLS</v>
          </cell>
          <cell r="P9">
            <v>2500000</v>
          </cell>
          <cell r="Q9">
            <v>5000000</v>
          </cell>
          <cell r="R9">
            <v>9850000</v>
          </cell>
          <cell r="S9">
            <v>4500000</v>
          </cell>
          <cell r="T9">
            <v>14000000</v>
          </cell>
          <cell r="U9">
            <v>35850000</v>
          </cell>
        </row>
        <row r="10">
          <cell r="O10" t="str">
            <v xml:space="preserve">   PESOS $</v>
          </cell>
          <cell r="P10">
            <v>8501250</v>
          </cell>
          <cell r="Q10">
            <v>30985000</v>
          </cell>
          <cell r="R10">
            <v>74173750</v>
          </cell>
          <cell r="S10">
            <v>36171590</v>
          </cell>
          <cell r="T10">
            <v>127685000</v>
          </cell>
          <cell r="U10">
            <v>277516590</v>
          </cell>
        </row>
        <row r="13">
          <cell r="O13" t="str">
            <v>OFFICE DEPOT</v>
          </cell>
        </row>
        <row r="14">
          <cell r="O14" t="str">
            <v xml:space="preserve">   DLLS</v>
          </cell>
          <cell r="P14">
            <v>2500000</v>
          </cell>
          <cell r="Q14">
            <v>5000000</v>
          </cell>
          <cell r="R14">
            <v>9850000</v>
          </cell>
          <cell r="S14">
            <v>4500000</v>
          </cell>
          <cell r="T14">
            <v>14000000</v>
          </cell>
          <cell r="U14">
            <v>35850000</v>
          </cell>
        </row>
        <row r="15">
          <cell r="O15" t="str">
            <v xml:space="preserve">   PESOS $</v>
          </cell>
          <cell r="P15">
            <v>8501250</v>
          </cell>
          <cell r="Q15">
            <v>30985000</v>
          </cell>
          <cell r="R15">
            <v>74173750</v>
          </cell>
          <cell r="S15">
            <v>36171590</v>
          </cell>
          <cell r="T15">
            <v>127685000</v>
          </cell>
          <cell r="U15">
            <v>277516590</v>
          </cell>
        </row>
        <row r="18">
          <cell r="O18" t="str">
            <v>TOTAL</v>
          </cell>
        </row>
        <row r="19">
          <cell r="O19" t="str">
            <v xml:space="preserve">   DLLS</v>
          </cell>
          <cell r="P19">
            <v>5000000</v>
          </cell>
          <cell r="Q19">
            <v>10000000</v>
          </cell>
          <cell r="R19">
            <v>19700000</v>
          </cell>
          <cell r="S19">
            <v>9000000</v>
          </cell>
          <cell r="T19">
            <v>28000000</v>
          </cell>
          <cell r="U19">
            <v>71700000</v>
          </cell>
        </row>
        <row r="20">
          <cell r="O20" t="str">
            <v xml:space="preserve">   PESOS $</v>
          </cell>
          <cell r="P20">
            <v>17002500</v>
          </cell>
          <cell r="Q20">
            <v>61970000</v>
          </cell>
          <cell r="R20">
            <v>148347500</v>
          </cell>
          <cell r="S20">
            <v>72343180</v>
          </cell>
          <cell r="T20">
            <v>255370000</v>
          </cell>
          <cell r="U20">
            <v>555033180</v>
          </cell>
        </row>
      </sheetData>
      <sheetData sheetId="15" refreshError="1"/>
      <sheetData sheetId="16" refreshError="1">
        <row r="46">
          <cell r="D46">
            <v>14</v>
          </cell>
        </row>
        <row r="61">
          <cell r="F61" t="str">
            <v>DEBT STRUCTURE</v>
          </cell>
        </row>
        <row r="62">
          <cell r="G62" t="str">
            <v>$</v>
          </cell>
          <cell r="H62" t="str">
            <v>RATE</v>
          </cell>
        </row>
        <row r="63">
          <cell r="F63" t="str">
            <v>BANK LOAN</v>
          </cell>
          <cell r="G63">
            <v>30</v>
          </cell>
          <cell r="H63">
            <v>0.24199999999999999</v>
          </cell>
        </row>
        <row r="64">
          <cell r="F64" t="str">
            <v>FACTORING</v>
          </cell>
          <cell r="G64">
            <v>5</v>
          </cell>
          <cell r="H64">
            <v>0.252</v>
          </cell>
        </row>
        <row r="65">
          <cell r="F65" t="str">
            <v>LA DAGA</v>
          </cell>
          <cell r="G65">
            <v>9</v>
          </cell>
          <cell r="H65">
            <v>0.25600000000000001</v>
          </cell>
        </row>
      </sheetData>
      <sheetData sheetId="17" refreshError="1"/>
      <sheetData sheetId="18" refreshError="1"/>
      <sheetData sheetId="19" refreshError="1">
        <row r="2">
          <cell r="B2" t="str">
            <v>CONSOLIDATED</v>
          </cell>
        </row>
        <row r="3">
          <cell r="B3" t="str">
            <v>PROFIT &amp; LOSS 2000 BUDGET</v>
          </cell>
        </row>
        <row r="4">
          <cell r="B4" t="str">
            <v>(THOUSAND OF $ PESOS)</v>
          </cell>
        </row>
        <row r="6">
          <cell r="D6" t="str">
            <v>January</v>
          </cell>
          <cell r="E6" t="str">
            <v>%</v>
          </cell>
          <cell r="F6" t="str">
            <v>February</v>
          </cell>
          <cell r="G6" t="str">
            <v>%</v>
          </cell>
          <cell r="H6" t="str">
            <v>March</v>
          </cell>
          <cell r="I6" t="str">
            <v>%</v>
          </cell>
          <cell r="J6" t="str">
            <v>Quarter 1</v>
          </cell>
          <cell r="K6" t="str">
            <v>%</v>
          </cell>
          <cell r="L6" t="str">
            <v>April</v>
          </cell>
          <cell r="M6" t="str">
            <v>%</v>
          </cell>
          <cell r="N6" t="str">
            <v>May</v>
          </cell>
          <cell r="O6" t="str">
            <v>%</v>
          </cell>
          <cell r="P6" t="str">
            <v>June</v>
          </cell>
          <cell r="Q6" t="str">
            <v>%</v>
          </cell>
          <cell r="R6" t="str">
            <v>Quarter 2</v>
          </cell>
          <cell r="S6" t="str">
            <v>%</v>
          </cell>
          <cell r="T6" t="str">
            <v>July</v>
          </cell>
          <cell r="U6" t="str">
            <v>%</v>
          </cell>
          <cell r="V6" t="str">
            <v>August</v>
          </cell>
          <cell r="W6" t="str">
            <v>%</v>
          </cell>
          <cell r="X6" t="str">
            <v>September</v>
          </cell>
          <cell r="Y6" t="str">
            <v>%</v>
          </cell>
          <cell r="Z6" t="str">
            <v>Quarter 3</v>
          </cell>
          <cell r="AA6" t="str">
            <v>%</v>
          </cell>
          <cell r="AB6" t="str">
            <v>October</v>
          </cell>
          <cell r="AC6" t="str">
            <v>%</v>
          </cell>
          <cell r="AD6" t="str">
            <v>November</v>
          </cell>
          <cell r="AE6" t="str">
            <v>%</v>
          </cell>
          <cell r="AF6" t="str">
            <v>December</v>
          </cell>
          <cell r="AG6" t="str">
            <v>%</v>
          </cell>
          <cell r="AH6" t="str">
            <v>Quarter 4</v>
          </cell>
          <cell r="AI6" t="str">
            <v>%</v>
          </cell>
          <cell r="AJ6" t="str">
            <v>Total</v>
          </cell>
          <cell r="AK6" t="str">
            <v>%</v>
          </cell>
        </row>
        <row r="7">
          <cell r="B7" t="str">
            <v>Stores</v>
          </cell>
          <cell r="D7">
            <v>44</v>
          </cell>
          <cell r="F7">
            <v>45</v>
          </cell>
          <cell r="H7">
            <v>46</v>
          </cell>
          <cell r="J7">
            <v>46</v>
          </cell>
          <cell r="L7">
            <v>46</v>
          </cell>
          <cell r="N7">
            <v>47</v>
          </cell>
          <cell r="P7">
            <v>47</v>
          </cell>
          <cell r="R7">
            <v>47</v>
          </cell>
          <cell r="T7">
            <v>48</v>
          </cell>
          <cell r="V7">
            <v>48</v>
          </cell>
          <cell r="X7">
            <v>48</v>
          </cell>
          <cell r="Z7">
            <v>48</v>
          </cell>
          <cell r="AB7">
            <v>48</v>
          </cell>
          <cell r="AD7">
            <v>50</v>
          </cell>
          <cell r="AF7">
            <v>52</v>
          </cell>
          <cell r="AH7">
            <v>52</v>
          </cell>
          <cell r="AJ7">
            <v>52</v>
          </cell>
        </row>
        <row r="9">
          <cell r="B9" t="str">
            <v>Revenues</v>
          </cell>
          <cell r="D9">
            <v>144325.84822698747</v>
          </cell>
          <cell r="E9" t="str">
            <v xml:space="preserve"> </v>
          </cell>
          <cell r="F9">
            <v>170328.33468171602</v>
          </cell>
          <cell r="G9" t="str">
            <v xml:space="preserve"> </v>
          </cell>
          <cell r="H9">
            <v>222233.54255605297</v>
          </cell>
          <cell r="I9" t="str">
            <v xml:space="preserve"> </v>
          </cell>
          <cell r="J9">
            <v>536887.72546475637</v>
          </cell>
          <cell r="K9" t="str">
            <v xml:space="preserve"> </v>
          </cell>
          <cell r="L9">
            <v>149498.12447962866</v>
          </cell>
          <cell r="M9" t="str">
            <v xml:space="preserve"> </v>
          </cell>
          <cell r="N9">
            <v>160091.99419038344</v>
          </cell>
          <cell r="O9" t="str">
            <v xml:space="preserve"> </v>
          </cell>
          <cell r="P9">
            <v>216838.38772983383</v>
          </cell>
          <cell r="Q9" t="str">
            <v xml:space="preserve"> </v>
          </cell>
          <cell r="R9">
            <v>526428.50639984594</v>
          </cell>
          <cell r="S9" t="str">
            <v xml:space="preserve"> </v>
          </cell>
          <cell r="T9">
            <v>175914.05281469511</v>
          </cell>
          <cell r="U9" t="str">
            <v xml:space="preserve"> </v>
          </cell>
          <cell r="V9">
            <v>209568.07240451124</v>
          </cell>
          <cell r="W9" t="str">
            <v xml:space="preserve"> </v>
          </cell>
          <cell r="X9">
            <v>285335.55750394403</v>
          </cell>
          <cell r="Y9" t="str">
            <v xml:space="preserve"> </v>
          </cell>
          <cell r="Z9">
            <v>670817.68272315036</v>
          </cell>
          <cell r="AA9" t="str">
            <v xml:space="preserve"> </v>
          </cell>
          <cell r="AB9">
            <v>196963.04109680635</v>
          </cell>
          <cell r="AC9" t="str">
            <v xml:space="preserve"> </v>
          </cell>
          <cell r="AD9">
            <v>177993.71862390413</v>
          </cell>
          <cell r="AE9" t="str">
            <v xml:space="preserve"> </v>
          </cell>
          <cell r="AF9">
            <v>286297.67466464185</v>
          </cell>
          <cell r="AG9" t="str">
            <v xml:space="preserve"> </v>
          </cell>
          <cell r="AH9">
            <v>661254.4343853523</v>
          </cell>
          <cell r="AI9" t="str">
            <v xml:space="preserve"> </v>
          </cell>
          <cell r="AJ9">
            <v>2395388.3489731047</v>
          </cell>
          <cell r="AK9" t="str">
            <v xml:space="preserve"> </v>
          </cell>
        </row>
        <row r="10">
          <cell r="B10" t="str">
            <v xml:space="preserve">In USD </v>
          </cell>
          <cell r="D10">
            <v>14432.584822698747</v>
          </cell>
          <cell r="F10">
            <v>16557.605357989272</v>
          </cell>
          <cell r="G10" t="str">
            <v xml:space="preserve"> </v>
          </cell>
          <cell r="H10">
            <v>21347.141246468338</v>
          </cell>
          <cell r="J10">
            <v>52337.331427156358</v>
          </cell>
          <cell r="K10" t="str">
            <v xml:space="preserve"> </v>
          </cell>
          <cell r="L10">
            <v>14197.11079373535</v>
          </cell>
          <cell r="N10">
            <v>15030.310575840042</v>
          </cell>
          <cell r="P10">
            <v>20126.516913031035</v>
          </cell>
          <cell r="R10">
            <v>49353.938282606425</v>
          </cell>
          <cell r="T10">
            <v>16150.346029324928</v>
          </cell>
          <cell r="V10">
            <v>19021.314626183015</v>
          </cell>
          <cell r="X10">
            <v>25578.570746668953</v>
          </cell>
          <cell r="Z10">
            <v>60750.231402176898</v>
          </cell>
          <cell r="AB10">
            <v>17447.154508260857</v>
          </cell>
          <cell r="AD10">
            <v>15564.497247888703</v>
          </cell>
          <cell r="AF10">
            <v>24677.217558209675</v>
          </cell>
          <cell r="AH10">
            <v>57688.869314359232</v>
          </cell>
          <cell r="AJ10">
            <v>220130.37042629893</v>
          </cell>
        </row>
        <row r="11">
          <cell r="L11" t="str">
            <v xml:space="preserve"> </v>
          </cell>
        </row>
        <row r="12">
          <cell r="B12" t="str">
            <v xml:space="preserve">  Store/Telemarketing</v>
          </cell>
          <cell r="D12">
            <v>32730.229895513425</v>
          </cell>
          <cell r="E12">
            <v>0.22678009724243703</v>
          </cell>
          <cell r="F12">
            <v>38576.272960572089</v>
          </cell>
          <cell r="G12">
            <v>0.22648183012331816</v>
          </cell>
          <cell r="H12">
            <v>50841.869554335091</v>
          </cell>
          <cell r="I12">
            <v>0.22877675876273931</v>
          </cell>
          <cell r="J12">
            <v>121799.609408825</v>
          </cell>
          <cell r="K12">
            <v>0.22695144014040153</v>
          </cell>
          <cell r="L12">
            <v>33901.317373483653</v>
          </cell>
          <cell r="M12">
            <v>0.22676750956901276</v>
          </cell>
          <cell r="N12">
            <v>36408.954878116179</v>
          </cell>
          <cell r="O12">
            <v>0.22742520675217642</v>
          </cell>
          <cell r="P12">
            <v>49659.925637833032</v>
          </cell>
          <cell r="Q12">
            <v>0.22901814645341298</v>
          </cell>
          <cell r="R12">
            <v>120232.39066046671</v>
          </cell>
          <cell r="S12">
            <v>0.22839262919615688</v>
          </cell>
          <cell r="T12">
            <v>39923.996897154473</v>
          </cell>
          <cell r="U12">
            <v>0.22695172021992885</v>
          </cell>
          <cell r="V12">
            <v>49650.482791499315</v>
          </cell>
          <cell r="W12">
            <v>0.23691816325753692</v>
          </cell>
          <cell r="X12">
            <v>68138.387579047878</v>
          </cell>
          <cell r="Y12">
            <v>0.23880089875621632</v>
          </cell>
          <cell r="Z12">
            <v>154008.14763626392</v>
          </cell>
          <cell r="AA12">
            <v>0.230158292546878</v>
          </cell>
          <cell r="AB12">
            <v>44608.378287559775</v>
          </cell>
          <cell r="AC12">
            <v>0.22648095825061404</v>
          </cell>
          <cell r="AD12">
            <v>40282.397098405112</v>
          </cell>
          <cell r="AE12">
            <v>0.22631358797284704</v>
          </cell>
          <cell r="AF12">
            <v>65913.598020752601</v>
          </cell>
          <cell r="AG12">
            <v>0.23022750044324067</v>
          </cell>
          <cell r="AH12">
            <v>150804.3734067175</v>
          </cell>
          <cell r="AI12">
            <v>0.22805801453247393</v>
          </cell>
          <cell r="AJ12">
            <v>550635.81097427267</v>
          </cell>
          <cell r="AK12">
            <v>0.22987329432838247</v>
          </cell>
        </row>
        <row r="13">
          <cell r="B13" t="str">
            <v xml:space="preserve">  Business Services</v>
          </cell>
          <cell r="D13">
            <v>1571.9741456922275</v>
          </cell>
          <cell r="E13">
            <v>1.0891840685529289E-2</v>
          </cell>
          <cell r="F13">
            <v>1901.9945107583267</v>
          </cell>
          <cell r="G13">
            <v>1.116663598169082E-2</v>
          </cell>
          <cell r="H13">
            <v>2500.5665368264031</v>
          </cell>
          <cell r="I13">
            <v>1.1251976223146857E-2</v>
          </cell>
          <cell r="J13">
            <v>7513.4774675527351</v>
          </cell>
          <cell r="K13">
            <v>1.4000000000000002E-2</v>
          </cell>
          <cell r="L13">
            <v>1681.3524066944394</v>
          </cell>
          <cell r="M13">
            <v>1.1246645484997698E-2</v>
          </cell>
          <cell r="N13">
            <v>1670.9363414109064</v>
          </cell>
          <cell r="O13">
            <v>1.0437351035953788E-2</v>
          </cell>
          <cell r="P13">
            <v>2279.0359309337873</v>
          </cell>
          <cell r="Q13">
            <v>1.0510297345382009E-2</v>
          </cell>
          <cell r="R13">
            <v>6843.5705831979967</v>
          </cell>
          <cell r="S13">
            <v>1.2999999999999999E-2</v>
          </cell>
          <cell r="T13">
            <v>1861.6646911863463</v>
          </cell>
          <cell r="U13">
            <v>1.0582808260050676E-2</v>
          </cell>
          <cell r="V13">
            <v>1604.2005296495893</v>
          </cell>
          <cell r="W13">
            <v>7.6547945077871347E-3</v>
          </cell>
          <cell r="X13">
            <v>2182.9377605557279</v>
          </cell>
          <cell r="Y13">
            <v>7.6504231707103468E-3</v>
          </cell>
          <cell r="Z13">
            <v>9860.6241944544581</v>
          </cell>
          <cell r="AA13">
            <v>1.4736262093108103E-2</v>
          </cell>
          <cell r="AB13">
            <v>2167.1790248814818</v>
          </cell>
          <cell r="AC13">
            <v>1.1002973008607864E-2</v>
          </cell>
          <cell r="AD13">
            <v>1968.0882378697656</v>
          </cell>
          <cell r="AE13">
            <v>1.1057065682347378E-2</v>
          </cell>
          <cell r="AF13">
            <v>3342.3138716712715</v>
          </cell>
          <cell r="AG13">
            <v>1.1674261328131045E-2</v>
          </cell>
          <cell r="AH13">
            <v>7477.5811344225185</v>
          </cell>
          <cell r="AI13">
            <v>1.1308175409625892E-2</v>
          </cell>
          <cell r="AJ13">
            <v>24732.243988130274</v>
          </cell>
          <cell r="AK13">
            <v>1.0324941255864799E-2</v>
          </cell>
        </row>
        <row r="14">
          <cell r="B14" t="str">
            <v xml:space="preserve">  Rebates &amp; Allow.</v>
          </cell>
          <cell r="D14">
            <v>1505.3185970074792</v>
          </cell>
          <cell r="E14">
            <v>1.043E-2</v>
          </cell>
          <cell r="F14">
            <v>1776.5245307302976</v>
          </cell>
          <cell r="G14">
            <v>1.0429999999999997E-2</v>
          </cell>
          <cell r="H14">
            <v>2317.8958488596322</v>
          </cell>
          <cell r="I14">
            <v>1.0429999999999998E-2</v>
          </cell>
          <cell r="J14">
            <v>5922.3534760706571</v>
          </cell>
          <cell r="K14">
            <v>1.1035229562216992E-2</v>
          </cell>
          <cell r="L14">
            <v>1559.2654383225267</v>
          </cell>
          <cell r="M14">
            <v>1.0429999999999998E-2</v>
          </cell>
          <cell r="N14">
            <v>1669.759499405699</v>
          </cell>
          <cell r="O14">
            <v>1.0429999999999998E-2</v>
          </cell>
          <cell r="P14">
            <v>2261.6243840221659</v>
          </cell>
          <cell r="Q14">
            <v>1.0429999999999995E-2</v>
          </cell>
          <cell r="R14">
            <v>7543.4233409373392</v>
          </cell>
          <cell r="S14">
            <v>1.4329435524921542E-2</v>
          </cell>
          <cell r="T14">
            <v>1834.7835708572698</v>
          </cell>
          <cell r="U14">
            <v>1.0429999999999998E-2</v>
          </cell>
          <cell r="V14">
            <v>2185.794995179052</v>
          </cell>
          <cell r="W14">
            <v>1.0429999999999998E-2</v>
          </cell>
          <cell r="X14">
            <v>2976.0498647661361</v>
          </cell>
          <cell r="Y14">
            <v>1.043E-2</v>
          </cell>
          <cell r="Z14">
            <v>7853.203832597681</v>
          </cell>
          <cell r="AA14">
            <v>1.1736262093108104E-2</v>
          </cell>
          <cell r="AB14">
            <v>2054.3245186396898</v>
          </cell>
          <cell r="AC14">
            <v>1.0429999999999998E-2</v>
          </cell>
          <cell r="AD14">
            <v>1856.47448524732</v>
          </cell>
          <cell r="AE14">
            <v>1.043E-2</v>
          </cell>
          <cell r="AF14">
            <v>28421.056461633671</v>
          </cell>
          <cell r="AG14">
            <v>9.927100000000004E-2</v>
          </cell>
          <cell r="AH14">
            <v>32331.855465520679</v>
          </cell>
          <cell r="AI14">
            <v>4.8894727633204772E-2</v>
          </cell>
          <cell r="AJ14">
            <v>50418.872194670941</v>
          </cell>
          <cell r="AK14">
            <v>2.1048308186138315E-2</v>
          </cell>
        </row>
        <row r="15">
          <cell r="B15" t="str">
            <v xml:space="preserve">  Shrinkage</v>
          </cell>
          <cell r="D15">
            <v>-1587.5843304968625</v>
          </cell>
          <cell r="E15">
            <v>-1.1000000000000003E-2</v>
          </cell>
          <cell r="F15">
            <v>-1873.6116814988764</v>
          </cell>
          <cell r="G15">
            <v>-1.1000000000000001E-2</v>
          </cell>
          <cell r="H15">
            <v>-2444.5689681165823</v>
          </cell>
          <cell r="I15">
            <v>-1.0999999999999998E-2</v>
          </cell>
          <cell r="J15">
            <v>-5366.7696196805246</v>
          </cell>
          <cell r="K15">
            <v>-0.01</v>
          </cell>
          <cell r="L15">
            <v>-1644.4793692759154</v>
          </cell>
          <cell r="M15">
            <v>-1.1000000000000001E-2</v>
          </cell>
          <cell r="N15">
            <v>-1761.0119360942178</v>
          </cell>
          <cell r="O15">
            <v>-1.0999999999999999E-2</v>
          </cell>
          <cell r="P15">
            <v>-2385.2222650281715</v>
          </cell>
          <cell r="Q15">
            <v>-1.0999999999999998E-2</v>
          </cell>
          <cell r="R15">
            <v>-5264.285063998459</v>
          </cell>
          <cell r="S15">
            <v>-0.01</v>
          </cell>
          <cell r="T15">
            <v>-1935.0545809616463</v>
          </cell>
          <cell r="U15">
            <v>-1.0999999999999999E-2</v>
          </cell>
          <cell r="V15">
            <v>-2305.2487964496236</v>
          </cell>
          <cell r="W15">
            <v>-1.0999999999999999E-2</v>
          </cell>
          <cell r="X15">
            <v>-3138.6911325433839</v>
          </cell>
          <cell r="Y15">
            <v>-1.0999999999999999E-2</v>
          </cell>
          <cell r="Z15">
            <v>-6691.4012061892572</v>
          </cell>
          <cell r="AA15">
            <v>-0.01</v>
          </cell>
          <cell r="AB15">
            <v>-2166.5934520648698</v>
          </cell>
          <cell r="AC15">
            <v>-1.0999999999999999E-2</v>
          </cell>
          <cell r="AD15">
            <v>-1957.9309048629452</v>
          </cell>
          <cell r="AE15">
            <v>-1.0999999999999999E-2</v>
          </cell>
          <cell r="AF15">
            <v>-3149.2744213110609</v>
          </cell>
          <cell r="AG15">
            <v>-1.1000000000000003E-2</v>
          </cell>
          <cell r="AH15">
            <v>-7273.7987782388755</v>
          </cell>
          <cell r="AI15">
            <v>-1.0999999999999999E-2</v>
          </cell>
          <cell r="AJ15">
            <v>-26349.271838704153</v>
          </cell>
          <cell r="AK15">
            <v>-1.1000000000000001E-2</v>
          </cell>
        </row>
        <row r="16">
          <cell r="B16" t="str">
            <v xml:space="preserve">  Other</v>
          </cell>
          <cell r="D16">
            <v>1587.5843304968625</v>
          </cell>
          <cell r="E16">
            <v>1.1000000000000003E-2</v>
          </cell>
          <cell r="F16">
            <v>1873.6116814988764</v>
          </cell>
          <cell r="G16">
            <v>1.1000000000000001E-2</v>
          </cell>
          <cell r="H16">
            <v>2444.5689681165823</v>
          </cell>
          <cell r="I16">
            <v>1.0999999999999998E-2</v>
          </cell>
          <cell r="J16">
            <v>5340.8023697290919</v>
          </cell>
          <cell r="K16">
            <v>9.9516147481788532E-3</v>
          </cell>
          <cell r="L16">
            <v>1644.4793692759154</v>
          </cell>
          <cell r="M16">
            <v>1.1000000000000001E-2</v>
          </cell>
          <cell r="N16">
            <v>1761.0119360942178</v>
          </cell>
          <cell r="O16">
            <v>1.0999999999999999E-2</v>
          </cell>
          <cell r="P16">
            <v>2385.2222650281715</v>
          </cell>
          <cell r="Q16">
            <v>1.0999999999999998E-2</v>
          </cell>
          <cell r="R16">
            <v>4701.8512201978847</v>
          </cell>
          <cell r="S16">
            <v>8.931604506665183E-3</v>
          </cell>
          <cell r="T16">
            <v>1935.0545809616463</v>
          </cell>
          <cell r="U16">
            <v>1.0999999999999999E-2</v>
          </cell>
          <cell r="V16">
            <v>2305.2487964496236</v>
          </cell>
          <cell r="W16">
            <v>1.0999999999999999E-2</v>
          </cell>
          <cell r="X16">
            <v>3138.6911325433839</v>
          </cell>
          <cell r="Y16">
            <v>1.0999999999999999E-2</v>
          </cell>
          <cell r="Z16">
            <v>7466.4612207191858</v>
          </cell>
          <cell r="AA16">
            <v>1.1158292546877972E-2</v>
          </cell>
          <cell r="AB16">
            <v>2166.5934520648698</v>
          </cell>
          <cell r="AC16">
            <v>1.0999999999999999E-2</v>
          </cell>
          <cell r="AD16">
            <v>1957.9309048629452</v>
          </cell>
          <cell r="AE16">
            <v>1.0999999999999999E-2</v>
          </cell>
          <cell r="AF16">
            <v>3149.2744213110609</v>
          </cell>
          <cell r="AG16">
            <v>1.1000000000000003E-2</v>
          </cell>
          <cell r="AH16">
            <v>7273.7987782388755</v>
          </cell>
          <cell r="AI16">
            <v>1.0999999999999999E-2</v>
          </cell>
          <cell r="AJ16">
            <v>26349.271838704153</v>
          </cell>
          <cell r="AK16">
            <v>1.1000000000000001E-2</v>
          </cell>
        </row>
        <row r="17">
          <cell r="B17" t="str">
            <v xml:space="preserve">  Noms</v>
          </cell>
          <cell r="D17">
            <v>-72.162924113493744</v>
          </cell>
          <cell r="E17">
            <v>-5.0000000000000012E-4</v>
          </cell>
          <cell r="F17">
            <v>-85.164167340858015</v>
          </cell>
          <cell r="G17">
            <v>-5.0000000000000001E-4</v>
          </cell>
          <cell r="H17">
            <v>-111.11677127802648</v>
          </cell>
          <cell r="I17">
            <v>-5.0000000000000001E-4</v>
          </cell>
          <cell r="J17">
            <v>-536.67696196805241</v>
          </cell>
          <cell r="K17">
            <v>-1E-3</v>
          </cell>
          <cell r="L17">
            <v>-74.749062239814336</v>
          </cell>
          <cell r="M17">
            <v>-5.0000000000000001E-4</v>
          </cell>
          <cell r="N17">
            <v>-80.045997095191723</v>
          </cell>
          <cell r="O17">
            <v>-5.0000000000000001E-4</v>
          </cell>
          <cell r="P17">
            <v>-108.41919386491691</v>
          </cell>
          <cell r="Q17">
            <v>-4.999999999999999E-4</v>
          </cell>
          <cell r="R17">
            <v>-526.4285063998459</v>
          </cell>
          <cell r="S17">
            <v>-1E-3</v>
          </cell>
          <cell r="T17">
            <v>-87.95702640734757</v>
          </cell>
          <cell r="U17">
            <v>-5.0000000000000012E-4</v>
          </cell>
          <cell r="V17">
            <v>-104.78403620225562</v>
          </cell>
          <cell r="W17">
            <v>-5.0000000000000001E-4</v>
          </cell>
          <cell r="X17">
            <v>-142.66777875197201</v>
          </cell>
          <cell r="Y17">
            <v>-5.0000000000000001E-4</v>
          </cell>
          <cell r="Z17">
            <v>-669.14012061892572</v>
          </cell>
          <cell r="AA17">
            <v>-1E-3</v>
          </cell>
          <cell r="AB17">
            <v>-98.481520548403154</v>
          </cell>
          <cell r="AC17">
            <v>-4.999999999999999E-4</v>
          </cell>
          <cell r="AD17">
            <v>-88.996859311952079</v>
          </cell>
          <cell r="AE17">
            <v>-5.0000000000000012E-4</v>
          </cell>
          <cell r="AF17">
            <v>-143.14883733232097</v>
          </cell>
          <cell r="AG17">
            <v>-5.0000000000000012E-4</v>
          </cell>
          <cell r="AH17">
            <v>-330.6272171926762</v>
          </cell>
          <cell r="AI17">
            <v>-5.0000000000000012E-4</v>
          </cell>
          <cell r="AJ17">
            <v>-1197.6941744865526</v>
          </cell>
          <cell r="AK17">
            <v>-5.0000000000000012E-4</v>
          </cell>
        </row>
        <row r="19">
          <cell r="B19" t="str">
            <v>Total Gross Profit</v>
          </cell>
          <cell r="D19">
            <v>35735.359714099635</v>
          </cell>
          <cell r="E19">
            <v>0.24760193792796631</v>
          </cell>
          <cell r="F19">
            <v>42169.627834719853</v>
          </cell>
          <cell r="G19">
            <v>0.24757846610500897</v>
          </cell>
          <cell r="H19">
            <v>55549.215168743096</v>
          </cell>
          <cell r="I19">
            <v>0.24995873498588614</v>
          </cell>
          <cell r="J19">
            <v>133454.20271756258</v>
          </cell>
          <cell r="K19">
            <v>0.24857003873954853</v>
          </cell>
          <cell r="L19">
            <v>37067.186156260803</v>
          </cell>
          <cell r="M19">
            <v>0.24794415505401043</v>
          </cell>
          <cell r="N19">
            <v>39669.60472183759</v>
          </cell>
          <cell r="O19">
            <v>0.24779255778813017</v>
          </cell>
          <cell r="P19">
            <v>54092.166758924068</v>
          </cell>
          <cell r="Q19">
            <v>0.24945844379879498</v>
          </cell>
          <cell r="R19">
            <v>130828.95763702245</v>
          </cell>
          <cell r="S19">
            <v>0.24852179554587422</v>
          </cell>
          <cell r="T19">
            <v>43532.488132790742</v>
          </cell>
          <cell r="U19">
            <v>0.24746452847997955</v>
          </cell>
          <cell r="V19">
            <v>53335.694280125703</v>
          </cell>
          <cell r="W19">
            <v>0.25450295776532406</v>
          </cell>
          <cell r="X19">
            <v>73154.707425617758</v>
          </cell>
          <cell r="Y19">
            <v>0.25638132192692664</v>
          </cell>
          <cell r="Z19">
            <v>170022.8898385342</v>
          </cell>
          <cell r="AA19">
            <v>0.2534561837254124</v>
          </cell>
          <cell r="AB19">
            <v>48731.400310532539</v>
          </cell>
          <cell r="AC19">
            <v>0.24741393125922187</v>
          </cell>
          <cell r="AD19">
            <v>44017.962962210244</v>
          </cell>
          <cell r="AE19">
            <v>0.24730065365519441</v>
          </cell>
          <cell r="AF19">
            <v>97533.819516725227</v>
          </cell>
          <cell r="AG19">
            <v>0.34067276177137173</v>
          </cell>
          <cell r="AH19">
            <v>190283.182789468</v>
          </cell>
          <cell r="AI19">
            <v>0.28776091757530459</v>
          </cell>
          <cell r="AJ19">
            <v>624589.2329825873</v>
          </cell>
          <cell r="AK19">
            <v>0.26074654377038559</v>
          </cell>
        </row>
        <row r="21">
          <cell r="B21" t="str">
            <v>STORE EXPENSES</v>
          </cell>
        </row>
        <row r="22">
          <cell r="B22" t="str">
            <v>Payroll &amp; Benefits</v>
          </cell>
          <cell r="D22">
            <v>-10322.575190163432</v>
          </cell>
          <cell r="E22">
            <v>-7.1522705856047863E-2</v>
          </cell>
          <cell r="F22">
            <v>-10547.00619254835</v>
          </cell>
          <cell r="G22">
            <v>-6.1921618691669879E-2</v>
          </cell>
          <cell r="H22">
            <v>-10639.721693740808</v>
          </cell>
          <cell r="I22">
            <v>-4.7876308730745269E-2</v>
          </cell>
          <cell r="J22">
            <v>-33711.490799999992</v>
          </cell>
          <cell r="K22">
            <v>-6.281523745005993E-2</v>
          </cell>
          <cell r="L22">
            <v>-10732.437194933267</v>
          </cell>
          <cell r="M22">
            <v>-7.1789778181436129E-2</v>
          </cell>
          <cell r="N22">
            <v>-10825.152696125726</v>
          </cell>
          <cell r="O22">
            <v>-6.761832626840987E-2</v>
          </cell>
          <cell r="P22">
            <v>-10956.868197318185</v>
          </cell>
          <cell r="Q22">
            <v>-5.0530112827483813E-2</v>
          </cell>
          <cell r="R22">
            <v>-34813.4908</v>
          </cell>
          <cell r="S22">
            <v>-6.613146966163265E-2</v>
          </cell>
          <cell r="T22">
            <v>-11049.583698510643</v>
          </cell>
          <cell r="U22">
            <v>-6.2812399133058958E-2</v>
          </cell>
          <cell r="V22">
            <v>-11049.583698510643</v>
          </cell>
          <cell r="W22">
            <v>-5.2725510960384185E-2</v>
          </cell>
          <cell r="X22">
            <v>-11049.583698510643</v>
          </cell>
          <cell r="Y22">
            <v>-3.8724874653443465E-2</v>
          </cell>
          <cell r="Z22">
            <v>-35033.890799999994</v>
          </cell>
          <cell r="AA22">
            <v>-5.2356583801304812E-2</v>
          </cell>
          <cell r="AB22">
            <v>-11274.014700895561</v>
          </cell>
          <cell r="AC22">
            <v>-5.7239239595993238E-2</v>
          </cell>
          <cell r="AD22">
            <v>-11644.876705665394</v>
          </cell>
          <cell r="AE22">
            <v>-6.542296433657134E-2</v>
          </cell>
          <cell r="AF22">
            <v>-11830.307708050312</v>
          </cell>
          <cell r="AG22">
            <v>-4.1321703789274161E-2</v>
          </cell>
          <cell r="AH22">
            <v>-34749.19911461127</v>
          </cell>
          <cell r="AI22">
            <v>-5.2550421301766036E-2</v>
          </cell>
          <cell r="AJ22">
            <v>-131921.71137497298</v>
          </cell>
          <cell r="AK22">
            <v>-5.5073204072119408E-2</v>
          </cell>
        </row>
        <row r="23">
          <cell r="B23" t="str">
            <v>Property</v>
          </cell>
          <cell r="D23">
            <v>-6768.0744146697489</v>
          </cell>
          <cell r="E23">
            <v>-4.6894402477547246E-2</v>
          </cell>
          <cell r="F23">
            <v>-7080.3380639216311</v>
          </cell>
          <cell r="G23">
            <v>-4.1568762338646134E-2</v>
          </cell>
          <cell r="H23">
            <v>-7574.9533374792172</v>
          </cell>
          <cell r="I23">
            <v>-3.4085553649348954E-2</v>
          </cell>
          <cell r="J23">
            <v>0</v>
          </cell>
          <cell r="K23">
            <v>0</v>
          </cell>
          <cell r="L23">
            <v>-7262.56369725281</v>
          </cell>
          <cell r="M23">
            <v>-4.8579630831706133E-2</v>
          </cell>
          <cell r="N23">
            <v>-7531.6427638310779</v>
          </cell>
          <cell r="O23">
            <v>-4.7045717694504774E-2</v>
          </cell>
          <cell r="P23">
            <v>-7949.6237740685592</v>
          </cell>
          <cell r="Q23">
            <v>-3.6661514860428034E-2</v>
          </cell>
          <cell r="R23">
            <v>0</v>
          </cell>
          <cell r="S23">
            <v>0</v>
          </cell>
          <cell r="T23">
            <v>-7772.8203511018737</v>
          </cell>
          <cell r="U23">
            <v>-4.4185329294241384E-2</v>
          </cell>
          <cell r="V23">
            <v>-7739.7515446589732</v>
          </cell>
          <cell r="W23">
            <v>-3.6931921240939775E-2</v>
          </cell>
          <cell r="X23">
            <v>-8203.0940151905579</v>
          </cell>
          <cell r="Y23">
            <v>-2.8748937170500286E-2</v>
          </cell>
          <cell r="Z23">
            <v>0</v>
          </cell>
          <cell r="AA23">
            <v>0</v>
          </cell>
          <cell r="AB23">
            <v>-7930.6998342381339</v>
          </cell>
          <cell r="AC23">
            <v>-4.0264913610570392E-2</v>
          </cell>
          <cell r="AD23">
            <v>-8146.9708460900829</v>
          </cell>
          <cell r="AE23">
            <v>-4.577111433524466E-2</v>
          </cell>
          <cell r="AF23">
            <v>-8885.3454240677238</v>
          </cell>
          <cell r="AG23">
            <v>-3.1035339125529672E-2</v>
          </cell>
          <cell r="AH23">
            <v>-24963.016104395942</v>
          </cell>
          <cell r="AI23">
            <v>-3.7750999927281405E-2</v>
          </cell>
          <cell r="AJ23">
            <v>-92845.878066570382</v>
          </cell>
          <cell r="AK23">
            <v>-3.8760261193711287E-2</v>
          </cell>
        </row>
        <row r="24">
          <cell r="B24" t="str">
            <v xml:space="preserve">   Maintenance</v>
          </cell>
          <cell r="D24">
            <v>-402.56528399999996</v>
          </cell>
          <cell r="E24">
            <v>-2.7892805685567025E-3</v>
          </cell>
          <cell r="F24">
            <v>-467.76497040559991</v>
          </cell>
          <cell r="G24">
            <v>-2.7462545869405036E-3</v>
          </cell>
          <cell r="H24">
            <v>-577.19210454061511</v>
          </cell>
          <cell r="I24">
            <v>-2.5972321635246961E-3</v>
          </cell>
          <cell r="L24">
            <v>-426.12428670779008</v>
          </cell>
          <cell r="M24">
            <v>-2.8503654356269587E-3</v>
          </cell>
          <cell r="N24">
            <v>-481.75805042753962</v>
          </cell>
          <cell r="O24">
            <v>-3.0092576013178197E-3</v>
          </cell>
          <cell r="P24">
            <v>-546.08555115470278</v>
          </cell>
          <cell r="Q24">
            <v>-2.5183988724131676E-3</v>
          </cell>
          <cell r="T24">
            <v>-494.55829540185937</v>
          </cell>
          <cell r="U24">
            <v>-2.8113632054331595E-3</v>
          </cell>
          <cell r="V24">
            <v>-442.830035042296</v>
          </cell>
          <cell r="W24">
            <v>-2.1130605915367644E-3</v>
          </cell>
          <cell r="X24">
            <v>-560.73353187230725</v>
          </cell>
          <cell r="Y24">
            <v>-1.9651722932027375E-3</v>
          </cell>
          <cell r="AB24">
            <v>-462.72137238556076</v>
          </cell>
          <cell r="AC24">
            <v>-2.3492801990102068E-3</v>
          </cell>
          <cell r="AD24">
            <v>-587.44509978274505</v>
          </cell>
          <cell r="AE24">
            <v>-3.3003698350951389E-3</v>
          </cell>
          <cell r="AF24">
            <v>-716.81311128220045</v>
          </cell>
          <cell r="AG24">
            <v>-2.5037336126528024E-3</v>
          </cell>
          <cell r="AJ24">
            <v>-6166.5916930032163</v>
          </cell>
          <cell r="AK24">
            <v>-2.5743598926857994E-3</v>
          </cell>
        </row>
        <row r="25">
          <cell r="B25" t="str">
            <v xml:space="preserve">   Cleaning Supplies</v>
          </cell>
          <cell r="D25">
            <v>-120.05091999999999</v>
          </cell>
          <cell r="E25">
            <v>-8.3180470771383069E-4</v>
          </cell>
          <cell r="F25">
            <v>-133.65960232800001</v>
          </cell>
          <cell r="G25">
            <v>-7.8471736706498636E-4</v>
          </cell>
          <cell r="H25">
            <v>-167.61029528812301</v>
          </cell>
          <cell r="I25">
            <v>-7.5420790831270403E-4</v>
          </cell>
          <cell r="L25">
            <v>-130.27019567817061</v>
          </cell>
          <cell r="M25">
            <v>-8.7138347809789319E-4</v>
          </cell>
          <cell r="N25">
            <v>-143.12262405204078</v>
          </cell>
          <cell r="O25">
            <v>-8.9400238141725897E-4</v>
          </cell>
          <cell r="P25">
            <v>-164.89594855433049</v>
          </cell>
          <cell r="Q25">
            <v>-7.6045551841945921E-4</v>
          </cell>
          <cell r="T25">
            <v>-145.18740945183123</v>
          </cell>
          <cell r="U25">
            <v>-8.2533150211011965E-4</v>
          </cell>
          <cell r="V25">
            <v>-135.88941394704352</v>
          </cell>
          <cell r="W25">
            <v>-6.4842612897993287E-4</v>
          </cell>
          <cell r="X25">
            <v>-172.0699704104438</v>
          </cell>
          <cell r="Y25">
            <v>-6.0304426099458484E-4</v>
          </cell>
          <cell r="AB25">
            <v>-142.75722413898191</v>
          </cell>
          <cell r="AC25">
            <v>-7.2479193733009767E-4</v>
          </cell>
          <cell r="AD25">
            <v>-173.20603915623266</v>
          </cell>
          <cell r="AE25">
            <v>-9.7310197514448413E-4</v>
          </cell>
          <cell r="AF25">
            <v>-211.85417354976914</v>
          </cell>
          <cell r="AG25">
            <v>-7.3997867358834479E-4</v>
          </cell>
          <cell r="AJ25">
            <v>-1840.5738165549674</v>
          </cell>
          <cell r="AK25">
            <v>-7.6838221966973137E-4</v>
          </cell>
        </row>
        <row r="26">
          <cell r="B26" t="str">
            <v xml:space="preserve">   Rent</v>
          </cell>
          <cell r="D26">
            <v>-5415.5058306697492</v>
          </cell>
          <cell r="E26">
            <v>-3.7522771542298855E-2</v>
          </cell>
          <cell r="F26">
            <v>-5619.4933492960308</v>
          </cell>
          <cell r="G26">
            <v>-3.2992122888989055E-2</v>
          </cell>
          <cell r="H26">
            <v>-5731.4451305516041</v>
          </cell>
          <cell r="I26">
            <v>-2.5790189296496444E-2</v>
          </cell>
          <cell r="L26">
            <v>-5811.0306439884953</v>
          </cell>
          <cell r="M26">
            <v>-3.8870257832434106E-2</v>
          </cell>
          <cell r="N26">
            <v>-5992.5399307661137</v>
          </cell>
          <cell r="O26">
            <v>-3.7431852611191217E-2</v>
          </cell>
          <cell r="P26">
            <v>-6082.5222433194667</v>
          </cell>
          <cell r="Q26">
            <v>-2.8050947560530119E-2</v>
          </cell>
          <cell r="T26">
            <v>-6188.2449316522443</v>
          </cell>
          <cell r="U26">
            <v>-3.5177661094368831E-2</v>
          </cell>
          <cell r="V26">
            <v>-6208.9915133044351</v>
          </cell>
          <cell r="W26">
            <v>-2.9627564170747116E-2</v>
          </cell>
          <cell r="X26">
            <v>-6264.7691254878746</v>
          </cell>
          <cell r="Y26">
            <v>-2.1955795416073513E-2</v>
          </cell>
          <cell r="AB26">
            <v>-6331.456473813746</v>
          </cell>
          <cell r="AC26">
            <v>-3.2145403719177276E-2</v>
          </cell>
          <cell r="AD26">
            <v>-6355.820052437989</v>
          </cell>
          <cell r="AE26">
            <v>-3.5708114317605011E-2</v>
          </cell>
          <cell r="AF26">
            <v>-6607.6784034106677</v>
          </cell>
          <cell r="AG26">
            <v>-2.3079748765513549E-2</v>
          </cell>
          <cell r="AJ26">
            <v>-72609.497628698417</v>
          </cell>
          <cell r="AK26">
            <v>-3.0312202887613559E-2</v>
          </cell>
        </row>
        <row r="27">
          <cell r="B27" t="str">
            <v xml:space="preserve">   Utilities</v>
          </cell>
          <cell r="D27">
            <v>-829.95238000000006</v>
          </cell>
          <cell r="E27">
            <v>-5.7505456589778585E-3</v>
          </cell>
          <cell r="F27">
            <v>-859.42014189199995</v>
          </cell>
          <cell r="G27">
            <v>-5.0456674956515903E-3</v>
          </cell>
          <cell r="H27">
            <v>-1098.7058070988753</v>
          </cell>
          <cell r="I27">
            <v>-4.9439242810151111E-3</v>
          </cell>
          <cell r="L27">
            <v>-895.13857087835402</v>
          </cell>
          <cell r="M27">
            <v>-5.9876240855471731E-3</v>
          </cell>
          <cell r="N27">
            <v>-914.22215858538414</v>
          </cell>
          <cell r="O27">
            <v>-5.7106051005784801E-3</v>
          </cell>
          <cell r="P27">
            <v>-1156.1200310400595</v>
          </cell>
          <cell r="Q27">
            <v>-5.3317129090652898E-3</v>
          </cell>
          <cell r="T27">
            <v>-944.82971459593898</v>
          </cell>
          <cell r="U27">
            <v>-5.3709734923292722E-3</v>
          </cell>
          <cell r="V27">
            <v>-952.04058236519825</v>
          </cell>
          <cell r="W27">
            <v>-4.5428703496759567E-3</v>
          </cell>
          <cell r="X27">
            <v>-1205.5213874199319</v>
          </cell>
          <cell r="Y27">
            <v>-4.2249252002294476E-3</v>
          </cell>
          <cell r="AB27">
            <v>-993.76476389984543</v>
          </cell>
          <cell r="AC27">
            <v>-5.0454377550528126E-3</v>
          </cell>
          <cell r="AD27">
            <v>-1030.4996547131161</v>
          </cell>
          <cell r="AE27">
            <v>-5.7895282074000246E-3</v>
          </cell>
          <cell r="AF27">
            <v>-1348.9997358250876</v>
          </cell>
          <cell r="AG27">
            <v>-4.7118780737749767E-3</v>
          </cell>
          <cell r="AJ27">
            <v>-12229.214928313791</v>
          </cell>
          <cell r="AK27">
            <v>-5.1053161937422032E-3</v>
          </cell>
        </row>
        <row r="28">
          <cell r="B28" t="str">
            <v>Advertising</v>
          </cell>
          <cell r="D28">
            <v>-3026.9506968439846</v>
          </cell>
          <cell r="E28">
            <v>-2.0973032440338539E-2</v>
          </cell>
          <cell r="F28">
            <v>-3558.5949719898831</v>
          </cell>
          <cell r="G28">
            <v>-2.0892560117138761E-2</v>
          </cell>
          <cell r="H28">
            <v>-4743.6742864646912</v>
          </cell>
          <cell r="I28">
            <v>-2.1345446919959057E-2</v>
          </cell>
          <cell r="J28">
            <v>-10733.539239361049</v>
          </cell>
          <cell r="K28">
            <v>-0.02</v>
          </cell>
          <cell r="L28">
            <v>-3142.9356024071631</v>
          </cell>
          <cell r="M28">
            <v>-2.1023244360737346E-2</v>
          </cell>
          <cell r="N28">
            <v>-3357.0580043303544</v>
          </cell>
          <cell r="O28">
            <v>-2.0969555793889968E-2</v>
          </cell>
          <cell r="P28">
            <v>-4471.8268024231938</v>
          </cell>
          <cell r="Q28">
            <v>-2.0622855801689467E-2</v>
          </cell>
          <cell r="R28">
            <v>-10528.570127996918</v>
          </cell>
          <cell r="S28">
            <v>-0.02</v>
          </cell>
          <cell r="T28">
            <v>-3678.6308362939026</v>
          </cell>
          <cell r="U28">
            <v>-2.0911523425413376E-2</v>
          </cell>
          <cell r="V28">
            <v>-4333.608082777595</v>
          </cell>
          <cell r="W28">
            <v>-2.0678761001402941E-2</v>
          </cell>
          <cell r="X28">
            <v>-5706.7111500788806</v>
          </cell>
          <cell r="Y28">
            <v>-0.02</v>
          </cell>
          <cell r="Z28">
            <v>-13382.802412378514</v>
          </cell>
          <cell r="AA28">
            <v>-0.02</v>
          </cell>
          <cell r="AB28">
            <v>-3939.2608219361268</v>
          </cell>
          <cell r="AC28">
            <v>-0.02</v>
          </cell>
          <cell r="AD28">
            <v>-3854.5545905757435</v>
          </cell>
          <cell r="AE28">
            <v>-2.1655565265874983E-2</v>
          </cell>
          <cell r="AF28">
            <v>-6155.3509543550099</v>
          </cell>
          <cell r="AG28">
            <v>-2.1499828671557156E-2</v>
          </cell>
          <cell r="AH28">
            <v>-13949.166366866879</v>
          </cell>
          <cell r="AI28">
            <v>-2.1095006160273051E-2</v>
          </cell>
          <cell r="AJ28">
            <v>-49969.156800476536</v>
          </cell>
          <cell r="AK28">
            <v>-2.0860566021329342E-2</v>
          </cell>
        </row>
        <row r="29">
          <cell r="B29" t="str">
            <v>Other Expenses:</v>
          </cell>
          <cell r="D29" t="str">
            <v xml:space="preserve"> </v>
          </cell>
          <cell r="F29" t="str">
            <v xml:space="preserve"> </v>
          </cell>
          <cell r="H29" t="str">
            <v xml:space="preserve"> </v>
          </cell>
          <cell r="L29" t="str">
            <v xml:space="preserve"> </v>
          </cell>
          <cell r="N29" t="str">
            <v xml:space="preserve"> </v>
          </cell>
          <cell r="P29" t="str">
            <v xml:space="preserve"> </v>
          </cell>
          <cell r="T29" t="str">
            <v xml:space="preserve"> </v>
          </cell>
          <cell r="V29" t="str">
            <v xml:space="preserve"> </v>
          </cell>
          <cell r="X29" t="str">
            <v xml:space="preserve"> </v>
          </cell>
          <cell r="AB29" t="str">
            <v xml:space="preserve"> </v>
          </cell>
          <cell r="AD29" t="str">
            <v xml:space="preserve"> </v>
          </cell>
          <cell r="AF29" t="str">
            <v xml:space="preserve"> </v>
          </cell>
        </row>
        <row r="30">
          <cell r="B30" t="str">
            <v>Depreciation</v>
          </cell>
          <cell r="D30">
            <v>-2547.170783333333</v>
          </cell>
          <cell r="E30">
            <v>-1.7648749788238126E-2</v>
          </cell>
          <cell r="F30">
            <v>-2622.6707833333335</v>
          </cell>
          <cell r="G30">
            <v>-1.5397736308725065E-2</v>
          </cell>
          <cell r="H30">
            <v>-2724.33745</v>
          </cell>
          <cell r="I30">
            <v>-1.2258894038521897E-2</v>
          </cell>
          <cell r="J30">
            <v>-7442.5892192420533</v>
          </cell>
          <cell r="K30">
            <v>-1.386791263025205E-2</v>
          </cell>
          <cell r="L30">
            <v>-2724.33745</v>
          </cell>
          <cell r="M30">
            <v>-1.8223221592129281E-2</v>
          </cell>
          <cell r="N30">
            <v>-2798.9207833333335</v>
          </cell>
          <cell r="O30">
            <v>-1.7483202689103999E-2</v>
          </cell>
          <cell r="P30">
            <v>-2799.83745</v>
          </cell>
          <cell r="Q30">
            <v>-1.2912093099900792E-2</v>
          </cell>
          <cell r="R30">
            <v>-8166.377666038723</v>
          </cell>
          <cell r="S30">
            <v>-1.5512795311726517E-2</v>
          </cell>
          <cell r="T30">
            <v>-2909.83745</v>
          </cell>
          <cell r="U30">
            <v>-1.6541245019607236E-2</v>
          </cell>
          <cell r="V30">
            <v>-2913.4832833333335</v>
          </cell>
          <cell r="W30">
            <v>-1.3902324194258403E-2</v>
          </cell>
          <cell r="X30">
            <v>-2917.1291166666665</v>
          </cell>
          <cell r="Y30">
            <v>-1.0223503660690254E-2</v>
          </cell>
          <cell r="Z30">
            <v>-8620.1798880386359</v>
          </cell>
          <cell r="AA30">
            <v>-1.2882473524476969E-2</v>
          </cell>
          <cell r="AB30">
            <v>-2918.0457833333335</v>
          </cell>
          <cell r="AC30">
            <v>-1.4815194602418473E-2</v>
          </cell>
          <cell r="AD30">
            <v>-3121.3791166666665</v>
          </cell>
          <cell r="AE30">
            <v>-1.7536456571605515E-2</v>
          </cell>
          <cell r="AF30">
            <v>-3491.3791166666665</v>
          </cell>
          <cell r="AG30">
            <v>-1.2194926559415247E-2</v>
          </cell>
          <cell r="AH30">
            <v>-9530.8040166666669</v>
          </cell>
          <cell r="AI30">
            <v>-1.4413217546927632E-2</v>
          </cell>
          <cell r="AJ30">
            <v>-34488.528566666668</v>
          </cell>
          <cell r="AK30">
            <v>-1.4397886080330895E-2</v>
          </cell>
        </row>
        <row r="31">
          <cell r="B31" t="str">
            <v>Delivery</v>
          </cell>
          <cell r="D31">
            <v>-84.843990303029301</v>
          </cell>
          <cell r="E31">
            <v>-5.8786413761165992E-4</v>
          </cell>
          <cell r="F31">
            <v>-124.18084142302681</v>
          </cell>
          <cell r="G31">
            <v>-7.2906743117683438E-4</v>
          </cell>
          <cell r="H31">
            <v>-139.76751750391051</v>
          </cell>
          <cell r="I31">
            <v>-6.2892179054679638E-4</v>
          </cell>
          <cell r="J31">
            <v>-101.1</v>
          </cell>
          <cell r="K31">
            <v>-1.8838147929669901E-4</v>
          </cell>
          <cell r="L31">
            <v>-91.323080192564348</v>
          </cell>
          <cell r="M31">
            <v>-6.1086438716499399E-4</v>
          </cell>
          <cell r="N31">
            <v>-106.67136747313663</v>
          </cell>
          <cell r="O31">
            <v>-6.6631294095994382E-4</v>
          </cell>
          <cell r="P31">
            <v>-122.84332939117472</v>
          </cell>
          <cell r="Q31">
            <v>-5.6652021202181833E-4</v>
          </cell>
          <cell r="R31">
            <v>-101.1</v>
          </cell>
          <cell r="S31">
            <v>-1.9204887039914596E-4</v>
          </cell>
          <cell r="T31">
            <v>-116.29427157811681</v>
          </cell>
          <cell r="U31">
            <v>-6.6108573884440726E-4</v>
          </cell>
          <cell r="V31">
            <v>-103.47835113093213</v>
          </cell>
          <cell r="W31">
            <v>-4.9376963744361191E-4</v>
          </cell>
          <cell r="X31">
            <v>-141.29859692045019</v>
          </cell>
          <cell r="Y31">
            <v>-4.9520150294797072E-4</v>
          </cell>
          <cell r="Z31">
            <v>-101.1</v>
          </cell>
          <cell r="AA31">
            <v>-1.5108943087508618E-4</v>
          </cell>
          <cell r="AB31">
            <v>-133.36519075183026</v>
          </cell>
          <cell r="AC31">
            <v>-6.7710769497248942E-4</v>
          </cell>
          <cell r="AD31">
            <v>-181.47958977876095</v>
          </cell>
          <cell r="AE31">
            <v>-1.0195842369146878E-3</v>
          </cell>
          <cell r="AF31">
            <v>-196.38066821450684</v>
          </cell>
          <cell r="AG31">
            <v>-6.8593176121510471E-4</v>
          </cell>
          <cell r="AH31">
            <v>-511.22544874509805</v>
          </cell>
          <cell r="AI31">
            <v>-7.7311458670260738E-4</v>
          </cell>
          <cell r="AJ31">
            <v>-1541.9267946614393</v>
          </cell>
          <cell r="AK31">
            <v>-6.4370639329629296E-4</v>
          </cell>
        </row>
        <row r="32">
          <cell r="B32" t="str">
            <v>Bankcard Expense</v>
          </cell>
          <cell r="D32">
            <v>-1855.9936746154176</v>
          </cell>
          <cell r="E32">
            <v>-1.2859745481602274E-2</v>
          </cell>
          <cell r="F32">
            <v>-2186.3737800783138</v>
          </cell>
          <cell r="G32">
            <v>-1.2836230590546666E-2</v>
          </cell>
          <cell r="H32">
            <v>-2837.4191035522822</v>
          </cell>
          <cell r="I32">
            <v>-1.2767735558355746E-2</v>
          </cell>
          <cell r="J32">
            <v>-6276.0588109801802</v>
          </cell>
          <cell r="K32">
            <v>-1.1694295182646175E-2</v>
          </cell>
          <cell r="L32">
            <v>-1911.1365810028021</v>
          </cell>
          <cell r="M32">
            <v>-1.2783682655920028E-2</v>
          </cell>
          <cell r="N32">
            <v>-2044.4743988513696</v>
          </cell>
          <cell r="O32">
            <v>-1.2770622348673192E-2</v>
          </cell>
          <cell r="P32">
            <v>-2770.2077687915544</v>
          </cell>
          <cell r="Q32">
            <v>-1.2775449023551348E-2</v>
          </cell>
          <cell r="R32">
            <v>-7085.8204386178031</v>
          </cell>
          <cell r="S32">
            <v>-1.3460176172974582E-2</v>
          </cell>
          <cell r="T32">
            <v>-2248.8658211788197</v>
          </cell>
          <cell r="U32">
            <v>-1.2783889548311054E-2</v>
          </cell>
          <cell r="V32">
            <v>-2673.6444864915429</v>
          </cell>
          <cell r="W32">
            <v>-1.2757880796511965E-2</v>
          </cell>
          <cell r="X32">
            <v>-3635.990463009261</v>
          </cell>
          <cell r="Y32">
            <v>-1.2742857899716907E-2</v>
          </cell>
          <cell r="Z32">
            <v>-7148.7015389861763</v>
          </cell>
          <cell r="AA32">
            <v>-1.0683414906244056E-2</v>
          </cell>
          <cell r="AB32">
            <v>-2514.5015493621227</v>
          </cell>
          <cell r="AC32">
            <v>-1.2766362335592989E-2</v>
          </cell>
          <cell r="AD32">
            <v>-2264.0044305383485</v>
          </cell>
          <cell r="AE32">
            <v>-1.2719574870628598E-2</v>
          </cell>
          <cell r="AF32">
            <v>-3630.0611096970224</v>
          </cell>
          <cell r="AG32">
            <v>-1.2679324461678347E-2</v>
          </cell>
          <cell r="AH32">
            <v>-8408.5670895974945</v>
          </cell>
          <cell r="AI32">
            <v>-1.2716084236793672E-2</v>
          </cell>
          <cell r="AJ32">
            <v>-30572.673167168854</v>
          </cell>
          <cell r="AK32">
            <v>-1.2763138461567311E-2</v>
          </cell>
        </row>
        <row r="33">
          <cell r="B33" t="str">
            <v>Bad Check Expense</v>
          </cell>
          <cell r="D33">
            <v>-450.48096402809506</v>
          </cell>
          <cell r="E33">
            <v>-3.1212770932037364E-3</v>
          </cell>
          <cell r="F33">
            <v>-463.48151614267584</v>
          </cell>
          <cell r="G33">
            <v>-2.7211063679379028E-3</v>
          </cell>
          <cell r="H33">
            <v>-598.01925842968024</v>
          </cell>
          <cell r="I33">
            <v>-2.6909495819194104E-3</v>
          </cell>
          <cell r="J33">
            <v>-101.1</v>
          </cell>
          <cell r="K33">
            <v>-1.8838147929669901E-4</v>
          </cell>
          <cell r="L33">
            <v>-394.90388968938714</v>
          </cell>
          <cell r="M33">
            <v>-2.6415307286560552E-3</v>
          </cell>
          <cell r="N33">
            <v>-473.61016867318017</v>
          </cell>
          <cell r="O33">
            <v>-2.9583626031290293E-3</v>
          </cell>
          <cell r="P33">
            <v>-673.15726683194453</v>
          </cell>
          <cell r="Q33">
            <v>-3.1044192584140295E-3</v>
          </cell>
          <cell r="R33">
            <v>-101.1</v>
          </cell>
          <cell r="S33">
            <v>-1.9204887039914596E-4</v>
          </cell>
          <cell r="T33">
            <v>-543.64329483600943</v>
          </cell>
          <cell r="U33">
            <v>-3.090391507315644E-3</v>
          </cell>
          <cell r="V33">
            <v>-524.93914140249967</v>
          </cell>
          <cell r="W33">
            <v>-2.504862192888117E-3</v>
          </cell>
          <cell r="X33">
            <v>-656.57531988283063</v>
          </cell>
          <cell r="Y33">
            <v>-2.301063791791022E-3</v>
          </cell>
          <cell r="Z33">
            <v>-101.1</v>
          </cell>
          <cell r="AA33">
            <v>-1.5108943087508618E-4</v>
          </cell>
          <cell r="AB33">
            <v>-489.49384605942538</v>
          </cell>
          <cell r="AC33">
            <v>-2.4852065815679685E-3</v>
          </cell>
          <cell r="AD33">
            <v>-450.51238341634939</v>
          </cell>
          <cell r="AE33">
            <v>-2.5310577637195713E-3</v>
          </cell>
          <cell r="AF33">
            <v>-622.46465405049025</v>
          </cell>
          <cell r="AG33">
            <v>-2.1741869010274764E-3</v>
          </cell>
          <cell r="AH33">
            <v>-1562.470883526265</v>
          </cell>
          <cell r="AI33">
            <v>-2.3628890821406883E-3</v>
          </cell>
          <cell r="AJ33">
            <v>-6341.281703442568</v>
          </cell>
          <cell r="AK33">
            <v>-2.6472875290393123E-3</v>
          </cell>
        </row>
        <row r="34">
          <cell r="B34" t="str">
            <v>Others</v>
          </cell>
          <cell r="D34">
            <v>-866.13393999999982</v>
          </cell>
          <cell r="E34">
            <v>-6.0012392141828522E-3</v>
          </cell>
          <cell r="F34">
            <v>-957.21138343980931</v>
          </cell>
          <cell r="G34">
            <v>-5.6198012223186589E-3</v>
          </cell>
          <cell r="H34">
            <v>-1109.5632599428336</v>
          </cell>
          <cell r="I34">
            <v>-4.9927803300123946E-3</v>
          </cell>
          <cell r="J34">
            <v>-2539.8945723398024</v>
          </cell>
          <cell r="K34">
            <v>-4.7326320157767433E-3</v>
          </cell>
          <cell r="L34">
            <v>-907.59306705897347</v>
          </cell>
          <cell r="M34">
            <v>-6.0709327974388504E-3</v>
          </cell>
          <cell r="N34">
            <v>-904.37420386192389</v>
          </cell>
          <cell r="O34">
            <v>-5.6490907520736515E-3</v>
          </cell>
          <cell r="P34">
            <v>-1150.3439704296909</v>
          </cell>
          <cell r="Q34">
            <v>-5.3050752796730011E-3</v>
          </cell>
          <cell r="R34">
            <v>-2711.7896814121914</v>
          </cell>
          <cell r="S34">
            <v>-5.1512971817534257E-3</v>
          </cell>
          <cell r="T34">
            <v>-926.39937207882076</v>
          </cell>
          <cell r="U34">
            <v>-5.2662044746059839E-3</v>
          </cell>
          <cell r="V34">
            <v>-921.97511399789721</v>
          </cell>
          <cell r="W34">
            <v>-4.3994063762646434E-3</v>
          </cell>
          <cell r="X34">
            <v>-1206.6925788702056</v>
          </cell>
          <cell r="Y34">
            <v>-4.2290298111672467E-3</v>
          </cell>
          <cell r="Z34">
            <v>-2845.2206752385518</v>
          </cell>
          <cell r="AA34">
            <v>-4.2520551190486765E-3</v>
          </cell>
          <cell r="AB34">
            <v>-1049.1568956009337</v>
          </cell>
          <cell r="AC34">
            <v>-5.3266688499457029E-3</v>
          </cell>
          <cell r="AD34">
            <v>-1125.2091666339136</v>
          </cell>
          <cell r="AE34">
            <v>-6.3216228939598131E-3</v>
          </cell>
          <cell r="AF34">
            <v>-1341.5602810842524</v>
          </cell>
          <cell r="AG34">
            <v>-4.685893040017544E-3</v>
          </cell>
          <cell r="AH34">
            <v>-3515.9263433190995</v>
          </cell>
          <cell r="AI34">
            <v>-5.3170552218484782E-3</v>
          </cell>
          <cell r="AJ34">
            <v>-12466.213232999253</v>
          </cell>
          <cell r="AK34">
            <v>-5.204255601536794E-3</v>
          </cell>
        </row>
        <row r="35">
          <cell r="B35" t="str">
            <v xml:space="preserve">   Waste Collection</v>
          </cell>
          <cell r="D35">
            <v>-40.280107999999998</v>
          </cell>
          <cell r="E35">
            <v>-2.7909143438152356E-4</v>
          </cell>
          <cell r="F35">
            <v>-41.339330287199992</v>
          </cell>
          <cell r="G35">
            <v>-2.4270377776221857E-4</v>
          </cell>
          <cell r="H35">
            <v>-52.810107448853699</v>
          </cell>
          <cell r="I35">
            <v>-2.3763337811857831E-4</v>
          </cell>
          <cell r="L35">
            <v>-42.636768349906525</v>
          </cell>
          <cell r="M35">
            <v>-2.8519935282342903E-4</v>
          </cell>
          <cell r="N35">
            <v>-43.42488716005569</v>
          </cell>
          <cell r="O35">
            <v>-2.7124958608744831E-4</v>
          </cell>
          <cell r="P35">
            <v>-54.63936426914006</v>
          </cell>
          <cell r="Q35">
            <v>-2.5198197072566811E-4</v>
          </cell>
          <cell r="T35">
            <v>-44.539334981853074</v>
          </cell>
          <cell r="U35">
            <v>-2.5318804421367098E-4</v>
          </cell>
          <cell r="V35">
            <v>-44.851110326726037</v>
          </cell>
          <cell r="W35">
            <v>-2.1401690540033118E-4</v>
          </cell>
          <cell r="X35">
            <v>-56.792718451216828</v>
          </cell>
          <cell r="Y35">
            <v>-1.9903834961204167E-4</v>
          </cell>
          <cell r="AB35">
            <v>-45.797648159061247</v>
          </cell>
          <cell r="AC35">
            <v>-2.325189939393347E-4</v>
          </cell>
          <cell r="AD35">
            <v>-48.448132974207155</v>
          </cell>
          <cell r="AE35">
            <v>-2.7219012754363956E-4</v>
          </cell>
          <cell r="AF35">
            <v>-61.650249209678606</v>
          </cell>
          <cell r="AG35">
            <v>-2.1533618560434816E-4</v>
          </cell>
          <cell r="AJ35">
            <v>-577.20975961789884</v>
          </cell>
          <cell r="AK35">
            <v>-2.4096708989394008E-4</v>
          </cell>
        </row>
        <row r="36">
          <cell r="B36" t="str">
            <v xml:space="preserve">   Recruitment</v>
          </cell>
          <cell r="D36">
            <v>-22.153315999999997</v>
          </cell>
          <cell r="E36">
            <v>-1.5349513806534864E-4</v>
          </cell>
          <cell r="F36">
            <v>-27.229570434400003</v>
          </cell>
          <cell r="G36">
            <v>-1.5986518323731944E-4</v>
          </cell>
          <cell r="H36">
            <v>-22.841219199511904</v>
          </cell>
          <cell r="I36">
            <v>-1.0278025061743668E-4</v>
          </cell>
          <cell r="L36">
            <v>-23.623905500353089</v>
          </cell>
          <cell r="M36">
            <v>-1.5802141720896437E-4</v>
          </cell>
          <cell r="N36">
            <v>-19.810448933355211</v>
          </cell>
          <cell r="O36">
            <v>-1.2374415743610746E-4</v>
          </cell>
          <cell r="P36">
            <v>-27.193583738564232</v>
          </cell>
          <cell r="Q36">
            <v>-1.2540945366392239E-4</v>
          </cell>
          <cell r="T36">
            <v>-20.634097112991004</v>
          </cell>
          <cell r="U36">
            <v>-1.172964682629796E-4</v>
          </cell>
          <cell r="V36">
            <v>-15.67453431859183</v>
          </cell>
          <cell r="W36">
            <v>-7.4794476748045016E-5</v>
          </cell>
          <cell r="X36">
            <v>-19.847879080916901</v>
          </cell>
          <cell r="Y36">
            <v>-6.9559781663883769E-5</v>
          </cell>
          <cell r="AB36">
            <v>-37.00532969085139</v>
          </cell>
          <cell r="AC36">
            <v>-1.8787956098151152E-4</v>
          </cell>
          <cell r="AD36">
            <v>-47.149377658069049</v>
          </cell>
          <cell r="AE36">
            <v>-2.6489349187481381E-4</v>
          </cell>
          <cell r="AF36">
            <v>-33.289380814585471</v>
          </cell>
          <cell r="AG36">
            <v>-1.1627541457882737E-4</v>
          </cell>
          <cell r="AJ36">
            <v>-316.45264248219007</v>
          </cell>
          <cell r="AK36">
            <v>-1.3210911818029519E-4</v>
          </cell>
        </row>
        <row r="37">
          <cell r="B37" t="str">
            <v xml:space="preserve">   Suscriptions</v>
          </cell>
          <cell r="D37">
            <v>-43.184003999999995</v>
          </cell>
          <cell r="E37">
            <v>-2.9921184964790685E-4</v>
          </cell>
          <cell r="F37">
            <v>-49.482269653599992</v>
          </cell>
          <cell r="G37">
            <v>-2.905110869901066E-4</v>
          </cell>
          <cell r="H37">
            <v>-54.427343302041116</v>
          </cell>
          <cell r="I37">
            <v>-2.4491056874689901E-4</v>
          </cell>
          <cell r="L37">
            <v>-45.452512039488646</v>
          </cell>
          <cell r="M37">
            <v>-3.0403399505979904E-4</v>
          </cell>
          <cell r="N37">
            <v>-46.090427111725582</v>
          </cell>
          <cell r="O37">
            <v>-2.8789963761032461E-4</v>
          </cell>
          <cell r="P37">
            <v>-56.795846965583763</v>
          </cell>
          <cell r="Q37">
            <v>-2.6192708569825558E-4</v>
          </cell>
          <cell r="T37">
            <v>-46.665935644445298</v>
          </cell>
          <cell r="U37">
            <v>-2.6527690595362727E-4</v>
          </cell>
          <cell r="V37">
            <v>-42.00514498267124</v>
          </cell>
          <cell r="W37">
            <v>-2.0043675785494806E-4</v>
          </cell>
          <cell r="X37">
            <v>-53.18901483430745</v>
          </cell>
          <cell r="Y37">
            <v>-1.8640864566475297E-4</v>
          </cell>
          <cell r="AB37">
            <v>-54.691621562385535</v>
          </cell>
          <cell r="AC37">
            <v>-2.7767453862323781E-4</v>
          </cell>
          <cell r="AD37">
            <v>-67.777646156447005</v>
          </cell>
          <cell r="AE37">
            <v>-3.8078673045569277E-4</v>
          </cell>
          <cell r="AF37">
            <v>-68.579751351117707</v>
          </cell>
          <cell r="AG37">
            <v>-2.3954002222144978E-4</v>
          </cell>
          <cell r="AJ37">
            <v>-628.34151760381337</v>
          </cell>
          <cell r="AK37">
            <v>-2.6231300568577175E-4</v>
          </cell>
        </row>
        <row r="38">
          <cell r="B38" t="str">
            <v xml:space="preserve">   Training</v>
          </cell>
          <cell r="D38">
            <v>-13.952971999999997</v>
          </cell>
          <cell r="E38">
            <v>-9.6676875081001145E-5</v>
          </cell>
          <cell r="F38">
            <v>-74.183220188609525</v>
          </cell>
          <cell r="G38">
            <v>-4.3553070795432819E-4</v>
          </cell>
          <cell r="H38">
            <v>-19.1500538552433</v>
          </cell>
          <cell r="I38">
            <v>-8.6170852675910385E-5</v>
          </cell>
          <cell r="L38">
            <v>-15.460987480569232</v>
          </cell>
          <cell r="M38">
            <v>-1.0341927388310494E-4</v>
          </cell>
          <cell r="N38">
            <v>-16.086051605502366</v>
          </cell>
          <cell r="O38">
            <v>-1.0048005015399226E-4</v>
          </cell>
          <cell r="P38">
            <v>-20.240274432623352</v>
          </cell>
          <cell r="Q38">
            <v>-9.3342671676019764E-5</v>
          </cell>
          <cell r="T38">
            <v>-16.838435918302892</v>
          </cell>
          <cell r="U38">
            <v>-9.5719674743894489E-5</v>
          </cell>
          <cell r="V38">
            <v>-16.956304969731008</v>
          </cell>
          <cell r="W38">
            <v>-8.0910726405889293E-5</v>
          </cell>
          <cell r="X38">
            <v>-21.470921167921883</v>
          </cell>
          <cell r="Y38">
            <v>-7.5247968937853474E-5</v>
          </cell>
          <cell r="AB38">
            <v>-17.31415082981221</v>
          </cell>
          <cell r="AC38">
            <v>-8.7905582353911722E-5</v>
          </cell>
          <cell r="AD38">
            <v>-18.589131178137691</v>
          </cell>
          <cell r="AE38">
            <v>-1.0443700666435324E-4</v>
          </cell>
          <cell r="AF38">
            <v>-25.078791605045971</v>
          </cell>
          <cell r="AG38">
            <v>-8.7596909875088257E-5</v>
          </cell>
          <cell r="AJ38">
            <v>-275.32129523149945</v>
          </cell>
          <cell r="AK38">
            <v>-1.1493806227684493E-4</v>
          </cell>
        </row>
        <row r="39">
          <cell r="B39" t="str">
            <v xml:space="preserve">   Others</v>
          </cell>
          <cell r="D39">
            <v>-746.56353999999988</v>
          </cell>
          <cell r="E39">
            <v>-5.1727639170070722E-3</v>
          </cell>
          <cell r="F39">
            <v>-764.97699287599983</v>
          </cell>
          <cell r="G39">
            <v>-4.4911904663746862E-3</v>
          </cell>
          <cell r="H39">
            <v>-960.33453613718359</v>
          </cell>
          <cell r="I39">
            <v>-4.3212852798535702E-3</v>
          </cell>
          <cell r="L39">
            <v>-780.418893688656</v>
          </cell>
          <cell r="M39">
            <v>-5.2202587584635526E-3</v>
          </cell>
          <cell r="N39">
            <v>-778.96238905128507</v>
          </cell>
          <cell r="O39">
            <v>-4.8657173207857793E-3</v>
          </cell>
          <cell r="P39">
            <v>-991.47490102377947</v>
          </cell>
          <cell r="Q39">
            <v>-4.5724140979091351E-3</v>
          </cell>
          <cell r="T39">
            <v>-797.72156842122843</v>
          </cell>
          <cell r="U39">
            <v>-4.5347233814318115E-3</v>
          </cell>
          <cell r="V39">
            <v>-802.48801940017711</v>
          </cell>
          <cell r="W39">
            <v>-3.82924750985543E-3</v>
          </cell>
          <cell r="X39">
            <v>-1055.3920453358426</v>
          </cell>
          <cell r="Y39">
            <v>-3.6987750652887155E-3</v>
          </cell>
          <cell r="AB39">
            <v>-894.34814535882333</v>
          </cell>
          <cell r="AC39">
            <v>-4.5406901740477068E-3</v>
          </cell>
          <cell r="AD39">
            <v>-943.24487866705272</v>
          </cell>
          <cell r="AE39">
            <v>-5.2993155374213138E-3</v>
          </cell>
          <cell r="AF39">
            <v>-1152.9621081038247</v>
          </cell>
          <cell r="AG39">
            <v>-4.0271445077378308E-3</v>
          </cell>
          <cell r="AJ39">
            <v>-10668.888018063852</v>
          </cell>
          <cell r="AK39">
            <v>-4.4539283254999423E-3</v>
          </cell>
        </row>
        <row r="40">
          <cell r="B40" t="str">
            <v>Relocation</v>
          </cell>
          <cell r="D40">
            <v>-50.808911999999999</v>
          </cell>
          <cell r="E40">
            <v>-3.5204305136035398E-4</v>
          </cell>
          <cell r="F40">
            <v>-52.21700779679999</v>
          </cell>
          <cell r="G40">
            <v>-3.0656677231287021E-4</v>
          </cell>
          <cell r="H40">
            <v>-65.878282461637795</v>
          </cell>
          <cell r="I40">
            <v>-2.9643717012260473E-4</v>
          </cell>
          <cell r="J40">
            <v>-101.1</v>
          </cell>
          <cell r="K40">
            <v>-1.8838147929669901E-4</v>
          </cell>
          <cell r="L40">
            <v>-53.928262971239427</v>
          </cell>
          <cell r="M40">
            <v>-3.6072869247659326E-4</v>
          </cell>
          <cell r="N40">
            <v>-54.251832549066876</v>
          </cell>
          <cell r="O40">
            <v>-3.3887911024801091E-4</v>
          </cell>
          <cell r="P40">
            <v>-69.200038199160943</v>
          </cell>
          <cell r="Q40">
            <v>-3.1913186093866173E-4</v>
          </cell>
          <cell r="R40">
            <v>-101.1</v>
          </cell>
          <cell r="S40">
            <v>-1.9204887039914596E-4</v>
          </cell>
          <cell r="T40">
            <v>-55.725406761020331</v>
          </cell>
          <cell r="U40">
            <v>-3.1677632269504094E-4</v>
          </cell>
          <cell r="V40">
            <v>-56.115484608347465</v>
          </cell>
          <cell r="W40">
            <v>-2.6776733671545427E-4</v>
          </cell>
          <cell r="X40">
            <v>-71.056232385319973</v>
          </cell>
          <cell r="Y40">
            <v>-2.4902691065531782E-4</v>
          </cell>
          <cell r="Z40">
            <v>-101.1</v>
          </cell>
          <cell r="AA40">
            <v>-1.5108943087508618E-4</v>
          </cell>
          <cell r="AB40">
            <v>-58.852584434967063</v>
          </cell>
          <cell r="AC40">
            <v>-2.9880014091598694E-4</v>
          </cell>
          <cell r="AD40">
            <v>-60.949071882081803</v>
          </cell>
          <cell r="AE40">
            <v>-3.4242259981581442E-4</v>
          </cell>
          <cell r="AF40">
            <v>-77.557693969949085</v>
          </cell>
          <cell r="AG40">
            <v>-2.7089879112988675E-4</v>
          </cell>
          <cell r="AJ40">
            <v>-726.54081001959094</v>
          </cell>
          <cell r="AK40">
            <v>-3.0330815056817681E-4</v>
          </cell>
        </row>
        <row r="41">
          <cell r="B41" t="str">
            <v>Supplies</v>
          </cell>
          <cell r="D41">
            <v>-745.64261270285783</v>
          </cell>
          <cell r="E41">
            <v>-5.1663830274543314E-3</v>
          </cell>
          <cell r="F41">
            <v>-967.23090563593928</v>
          </cell>
          <cell r="G41">
            <v>-5.678625975198753E-3</v>
          </cell>
          <cell r="H41">
            <v>-1176.9270413988659</v>
          </cell>
          <cell r="I41">
            <v>-5.2959019050961434E-3</v>
          </cell>
          <cell r="J41">
            <v>-2577.7170181605616</v>
          </cell>
          <cell r="K41">
            <v>-4.8031072709135763E-3</v>
          </cell>
          <cell r="L41">
            <v>-745.02576907315063</v>
          </cell>
          <cell r="M41">
            <v>-4.9835124799486796E-3</v>
          </cell>
          <cell r="N41">
            <v>-891.93461173195612</v>
          </cell>
          <cell r="O41">
            <v>-5.5713879775353171E-3</v>
          </cell>
          <cell r="P41">
            <v>-1067.448580152354</v>
          </cell>
          <cell r="Q41">
            <v>-4.9227841588746898E-3</v>
          </cell>
          <cell r="R41">
            <v>-2659.3310371370535</v>
          </cell>
          <cell r="S41">
            <v>-5.0516470989076202E-3</v>
          </cell>
          <cell r="T41">
            <v>-961.55534351321887</v>
          </cell>
          <cell r="U41">
            <v>-5.4660519050522072E-3</v>
          </cell>
          <cell r="V41">
            <v>-957.00335865998318</v>
          </cell>
          <cell r="W41">
            <v>-4.5665513247302378E-3</v>
          </cell>
          <cell r="X41">
            <v>-1266.2837317561286</v>
          </cell>
          <cell r="Y41">
            <v>-4.4378756816476532E-3</v>
          </cell>
          <cell r="Z41">
            <v>-3056.5456179102694</v>
          </cell>
          <cell r="AA41">
            <v>-4.5678707997408629E-3</v>
          </cell>
          <cell r="AB41">
            <v>-982.30683211424389</v>
          </cell>
          <cell r="AC41">
            <v>-4.9872647510120693E-3</v>
          </cell>
          <cell r="AD41">
            <v>-1214.0576766508368</v>
          </cell>
          <cell r="AE41">
            <v>-6.82078944154264E-3</v>
          </cell>
          <cell r="AF41">
            <v>-1584.4228503081301</v>
          </cell>
          <cell r="AG41">
            <v>-5.5341799480700029E-3</v>
          </cell>
          <cell r="AH41">
            <v>-3780.7873590732106</v>
          </cell>
          <cell r="AI41">
            <v>-5.7175984953318605E-3</v>
          </cell>
          <cell r="AJ41">
            <v>-12559.839313697665</v>
          </cell>
          <cell r="AK41">
            <v>-5.243341573019685E-3</v>
          </cell>
        </row>
        <row r="42">
          <cell r="B42" t="str">
            <v>Insurance</v>
          </cell>
          <cell r="D42">
            <v>-327.6334159999999</v>
          </cell>
          <cell r="E42">
            <v>-2.2700952048777621E-3</v>
          </cell>
          <cell r="F42">
            <v>-337.01060463839997</v>
          </cell>
          <cell r="G42">
            <v>-1.9785939037574385E-3</v>
          </cell>
          <cell r="H42">
            <v>-431.4726028794654</v>
          </cell>
          <cell r="I42">
            <v>-1.9415278086143859E-3</v>
          </cell>
          <cell r="J42">
            <v>-1011.0857884341799</v>
          </cell>
          <cell r="K42">
            <v>-1.883974644125619E-3</v>
          </cell>
          <cell r="L42">
            <v>-348.35372066076519</v>
          </cell>
          <cell r="M42">
            <v>-2.3301544542669735E-3</v>
          </cell>
          <cell r="N42">
            <v>-355.55390570520711</v>
          </cell>
          <cell r="O42">
            <v>-2.2209349537015443E-3</v>
          </cell>
          <cell r="P42">
            <v>-447.37570185357686</v>
          </cell>
          <cell r="Q42">
            <v>-2.0631757436371328E-3</v>
          </cell>
          <cell r="R42">
            <v>-1099.9691122843046</v>
          </cell>
          <cell r="S42">
            <v>-2.0894938228303863E-3</v>
          </cell>
          <cell r="T42">
            <v>-365.44044333136793</v>
          </cell>
          <cell r="U42">
            <v>-2.0773806156141302E-3</v>
          </cell>
          <cell r="V42">
            <v>-367.99852643468751</v>
          </cell>
          <cell r="W42">
            <v>-1.75598564329194E-3</v>
          </cell>
          <cell r="X42">
            <v>-465.97813409792292</v>
          </cell>
          <cell r="Y42">
            <v>-1.6330882073520821E-3</v>
          </cell>
          <cell r="Z42">
            <v>-1139.5098730088271</v>
          </cell>
          <cell r="AA42">
            <v>-1.7029465696285402E-3</v>
          </cell>
          <cell r="AB42">
            <v>-375.764767336565</v>
          </cell>
          <cell r="AC42">
            <v>-1.9077932857052024E-3</v>
          </cell>
          <cell r="AD42">
            <v>-394.36713091825169</v>
          </cell>
          <cell r="AE42">
            <v>-2.2156238656462855E-3</v>
          </cell>
          <cell r="AF42">
            <v>-521.20023575324956</v>
          </cell>
          <cell r="AG42">
            <v>-1.8204836499764226E-3</v>
          </cell>
          <cell r="AH42">
            <v>-1291.3321340080663</v>
          </cell>
          <cell r="AI42">
            <v>-1.9528521350611167E-3</v>
          </cell>
          <cell r="AJ42">
            <v>-4738.1491896094585</v>
          </cell>
          <cell r="AK42">
            <v>-1.9780296550413997E-3</v>
          </cell>
        </row>
        <row r="43">
          <cell r="B43" t="str">
            <v>Maintenance</v>
          </cell>
          <cell r="D43">
            <v>-616.25631999999996</v>
          </cell>
          <cell r="E43">
            <v>-4.2698957087076127E-3</v>
          </cell>
          <cell r="F43">
            <v>-655.24615468799993</v>
          </cell>
          <cell r="G43">
            <v>-3.8469592033082778E-3</v>
          </cell>
          <cell r="H43">
            <v>-801.74515321185197</v>
          </cell>
          <cell r="I43">
            <v>-3.607669409354042E-3</v>
          </cell>
          <cell r="J43">
            <v>-1783.8132523362856</v>
          </cell>
          <cell r="K43">
            <v>-3.3238118621579161E-3</v>
          </cell>
          <cell r="L43">
            <v>-649.26856594351852</v>
          </cell>
          <cell r="M43">
            <v>-4.3429880354919834E-3</v>
          </cell>
          <cell r="N43">
            <v>-666.04777733917967</v>
          </cell>
          <cell r="O43">
            <v>-4.1604065256823971E-3</v>
          </cell>
          <cell r="P43">
            <v>-825.09610909591368</v>
          </cell>
          <cell r="Q43">
            <v>-3.8051201068877547E-3</v>
          </cell>
          <cell r="R43">
            <v>-1942.2593684084954</v>
          </cell>
          <cell r="S43">
            <v>-3.6895026481207739E-3</v>
          </cell>
          <cell r="T43">
            <v>-682.87465873275733</v>
          </cell>
          <cell r="U43">
            <v>-3.881865307554968E-3</v>
          </cell>
          <cell r="V43">
            <v>-661.30675628265453</v>
          </cell>
          <cell r="W43">
            <v>-3.1555701624539014E-3</v>
          </cell>
          <cell r="X43">
            <v>-837.37968014291118</v>
          </cell>
          <cell r="Y43">
            <v>-2.9347189935531835E-3</v>
          </cell>
          <cell r="Z43">
            <v>-2021.2169478858741</v>
          </cell>
          <cell r="AA43">
            <v>-3.020618381119243E-3</v>
          </cell>
          <cell r="AB43">
            <v>-717.46297406724364</v>
          </cell>
          <cell r="AC43">
            <v>-3.6426274191949247E-3</v>
          </cell>
          <cell r="AD43">
            <v>-792.8403408338487</v>
          </cell>
          <cell r="AE43">
            <v>-4.4543164048901004E-3</v>
          </cell>
          <cell r="AF43">
            <v>-946.37364537084693</v>
          </cell>
          <cell r="AG43">
            <v>-3.305558267210493E-3</v>
          </cell>
          <cell r="AH43">
            <v>-2456.6769602719392</v>
          </cell>
          <cell r="AI43">
            <v>-3.7151765379924654E-3</v>
          </cell>
          <cell r="AJ43">
            <v>-8851.898135708725</v>
          </cell>
          <cell r="AK43">
            <v>-3.6953916635285903E-3</v>
          </cell>
        </row>
        <row r="44">
          <cell r="B44" t="str">
            <v>Courier</v>
          </cell>
          <cell r="D44">
            <v>-78.263767999999999</v>
          </cell>
          <cell r="E44">
            <v>-5.4227131841907625E-4</v>
          </cell>
          <cell r="F44">
            <v>-87.312502491199993</v>
          </cell>
          <cell r="G44">
            <v>-5.126129052712015E-4</v>
          </cell>
          <cell r="H44">
            <v>-108.61801083072521</v>
          </cell>
          <cell r="I44">
            <v>-4.8875615076571525E-4</v>
          </cell>
          <cell r="J44">
            <v>-101.1</v>
          </cell>
          <cell r="K44">
            <v>-1.8838147929669901E-4</v>
          </cell>
          <cell r="L44">
            <v>-81.844816683588263</v>
          </cell>
          <cell r="M44">
            <v>-5.4746383587401344E-4</v>
          </cell>
          <cell r="N44">
            <v>-91.435885583689796</v>
          </cell>
          <cell r="O44">
            <v>-5.7114589674579904E-4</v>
          </cell>
          <cell r="P44">
            <v>-104.26889224589023</v>
          </cell>
          <cell r="Q44">
            <v>-4.8085993138725192E-4</v>
          </cell>
          <cell r="R44">
            <v>-101.1</v>
          </cell>
          <cell r="S44">
            <v>-1.9204887039914596E-4</v>
          </cell>
          <cell r="T44">
            <v>-92.465653547770486</v>
          </cell>
          <cell r="U44">
            <v>-5.2562971558146204E-4</v>
          </cell>
          <cell r="V44">
            <v>-85.096536279867209</v>
          </cell>
          <cell r="W44">
            <v>-4.0605677813179805E-4</v>
          </cell>
          <cell r="X44">
            <v>-107.75348906438185</v>
          </cell>
          <cell r="Y44">
            <v>-3.7763778901931083E-4</v>
          </cell>
          <cell r="Z44">
            <v>-101.1</v>
          </cell>
          <cell r="AA44">
            <v>-1.5108943087508618E-4</v>
          </cell>
          <cell r="AB44">
            <v>-86.892413581517516</v>
          </cell>
          <cell r="AC44">
            <v>-4.4116100714961204E-4</v>
          </cell>
          <cell r="AD44">
            <v>-106.87444530375116</v>
          </cell>
          <cell r="AE44">
            <v>-6.004394207279524E-4</v>
          </cell>
          <cell r="AF44">
            <v>-132.98985382988909</v>
          </cell>
          <cell r="AG44">
            <v>-4.645160111260712E-4</v>
          </cell>
          <cell r="AH44">
            <v>-326.75671271515779</v>
          </cell>
          <cell r="AI44">
            <v>-4.9414672435260708E-4</v>
          </cell>
          <cell r="AJ44">
            <v>-1163.8162674422708</v>
          </cell>
          <cell r="AK44">
            <v>-4.8585702937947207E-4</v>
          </cell>
        </row>
        <row r="45">
          <cell r="B45" t="str">
            <v>Employee Benefits</v>
          </cell>
          <cell r="D45">
            <v>-50.286059999999985</v>
          </cell>
          <cell r="E45">
            <v>-3.4842033230882477E-4</v>
          </cell>
          <cell r="F45">
            <v>-57.959893203999997</v>
          </cell>
          <cell r="G45">
            <v>-3.4028333167412651E-4</v>
          </cell>
          <cell r="H45">
            <v>-71.392275263496515</v>
          </cell>
          <cell r="I45">
            <v>-3.2124887378551128E-4</v>
          </cell>
          <cell r="J45">
            <v>-101.1</v>
          </cell>
          <cell r="K45">
            <v>-1.8838147929669901E-4</v>
          </cell>
          <cell r="L45">
            <v>-53.600206426477186</v>
          </cell>
          <cell r="M45">
            <v>-3.585343067884508E-4</v>
          </cell>
          <cell r="N45">
            <v>-60.270130544956515</v>
          </cell>
          <cell r="O45">
            <v>-3.7647185825721245E-4</v>
          </cell>
          <cell r="P45">
            <v>-68.918737230871699</v>
          </cell>
          <cell r="Q45">
            <v>-3.1783457695110632E-4</v>
          </cell>
          <cell r="R45">
            <v>-101.1</v>
          </cell>
          <cell r="S45">
            <v>-1.9204887039914596E-4</v>
          </cell>
          <cell r="T45">
            <v>-62.235924360156403</v>
          </cell>
          <cell r="U45">
            <v>-3.5378597311787633E-4</v>
          </cell>
          <cell r="V45">
            <v>-55.887372882297264</v>
          </cell>
          <cell r="W45">
            <v>-2.6667885160685482E-4</v>
          </cell>
          <cell r="X45">
            <v>-70.767385912208908</v>
          </cell>
          <cell r="Y45">
            <v>-2.480146061404588E-4</v>
          </cell>
          <cell r="Z45">
            <v>-101.1</v>
          </cell>
          <cell r="AA45">
            <v>-1.5108943087508618E-4</v>
          </cell>
          <cell r="AB45">
            <v>-58.841492730399594</v>
          </cell>
          <cell r="AC45">
            <v>-2.9874382728219194E-4</v>
          </cell>
          <cell r="AD45">
            <v>-74.580421379601702</v>
          </cell>
          <cell r="AE45">
            <v>-4.1900591749076323E-4</v>
          </cell>
          <cell r="AF45">
            <v>-93.549681694928381</v>
          </cell>
          <cell r="AG45">
            <v>-3.2675669407552436E-4</v>
          </cell>
          <cell r="AH45">
            <v>-226.97159580492968</v>
          </cell>
          <cell r="AI45">
            <v>-3.4324396783199463E-4</v>
          </cell>
          <cell r="AJ45">
            <v>-778.28958162939409</v>
          </cell>
          <cell r="AK45">
            <v>-3.2491165032302356E-4</v>
          </cell>
        </row>
        <row r="46">
          <cell r="B46" t="str">
            <v>Inventory Charges</v>
          </cell>
          <cell r="D46">
            <v>-175.20667999999998</v>
          </cell>
          <cell r="E46">
            <v>-1.2139660507967007E-3</v>
          </cell>
          <cell r="F46">
            <v>-181.05444951199999</v>
          </cell>
          <cell r="G46">
            <v>-1.0629731679718899E-3</v>
          </cell>
          <cell r="H46">
            <v>-231.00713236557701</v>
          </cell>
          <cell r="I46">
            <v>-1.0394791430160058E-3</v>
          </cell>
          <cell r="J46">
            <v>-101.1</v>
          </cell>
          <cell r="K46">
            <v>-1.8838147929669901E-4</v>
          </cell>
          <cell r="L46">
            <v>-187.85439838667224</v>
          </cell>
          <cell r="M46">
            <v>-1.2565669237694697E-3</v>
          </cell>
          <cell r="N46">
            <v>-191.06871757719117</v>
          </cell>
          <cell r="O46">
            <v>-1.1934932695633099E-3</v>
          </cell>
          <cell r="P46">
            <v>-237.78352073235095</v>
          </cell>
          <cell r="Q46">
            <v>-1.0965932887704983E-3</v>
          </cell>
          <cell r="R46">
            <v>-101.1</v>
          </cell>
          <cell r="S46">
            <v>-1.9204887039914596E-4</v>
          </cell>
          <cell r="T46">
            <v>-195.66383357534755</v>
          </cell>
          <cell r="U46">
            <v>-1.112269488677272E-3</v>
          </cell>
          <cell r="V46">
            <v>-195.65697303942446</v>
          </cell>
          <cell r="W46">
            <v>-9.3362013972130551E-4</v>
          </cell>
          <cell r="X46">
            <v>-246.81876711117121</v>
          </cell>
          <cell r="Y46">
            <v>-8.6501230085128656E-4</v>
          </cell>
          <cell r="Z46">
            <v>-101.1</v>
          </cell>
          <cell r="AA46">
            <v>-1.5108943087508618E-4</v>
          </cell>
          <cell r="AB46">
            <v>-198.43059471194132</v>
          </cell>
          <cell r="AC46">
            <v>-1.0074509085915954E-3</v>
          </cell>
          <cell r="AD46">
            <v>-207.21647006434884</v>
          </cell>
          <cell r="AE46">
            <v>-1.1641785545375991E-3</v>
          </cell>
          <cell r="AF46">
            <v>-268.77545815688381</v>
          </cell>
          <cell r="AG46">
            <v>-9.3879720983314696E-4</v>
          </cell>
          <cell r="AH46">
            <v>-674.42252293317404</v>
          </cell>
          <cell r="AI46">
            <v>-1.0199137999884443E-3</v>
          </cell>
          <cell r="AJ46">
            <v>-2516.5369952329083</v>
          </cell>
          <cell r="AK46">
            <v>-1.0505757850545359E-3</v>
          </cell>
        </row>
        <row r="47">
          <cell r="B47" t="str">
            <v>Signs</v>
          </cell>
          <cell r="D47">
            <v>-230.53431199999997</v>
          </cell>
          <cell r="E47">
            <v>-1.5973182547136585E-3</v>
          </cell>
          <cell r="F47">
            <v>-306.49857598079996</v>
          </cell>
          <cell r="G47">
            <v>-1.7994573630602238E-3</v>
          </cell>
          <cell r="H47">
            <v>-285.28099092177683</v>
          </cell>
          <cell r="I47">
            <v>-1.2836990655891727E-3</v>
          </cell>
          <cell r="J47">
            <v>-534.03280798810533</v>
          </cell>
          <cell r="K47">
            <v>-9.9507309952294085E-4</v>
          </cell>
          <cell r="L47">
            <v>-238.99585836547601</v>
          </cell>
          <cell r="M47">
            <v>-1.5986545596967856E-3</v>
          </cell>
          <cell r="N47">
            <v>-235.29271063574845</v>
          </cell>
          <cell r="O47">
            <v>-1.4697343975610382E-3</v>
          </cell>
          <cell r="P47">
            <v>-271.8786781574305</v>
          </cell>
          <cell r="Q47">
            <v>-1.2538309337374949E-3</v>
          </cell>
          <cell r="R47">
            <v>-539.81157255533481</v>
          </cell>
          <cell r="S47">
            <v>-1.0254223811833698E-3</v>
          </cell>
          <cell r="T47">
            <v>-237.02161030373557</v>
          </cell>
          <cell r="U47">
            <v>-1.3473716653746254E-3</v>
          </cell>
          <cell r="V47">
            <v>-157.71986157586167</v>
          </cell>
          <cell r="W47">
            <v>-7.5259489561667857E-4</v>
          </cell>
          <cell r="X47">
            <v>-164.72501723704838</v>
          </cell>
          <cell r="Y47">
            <v>-5.7730280333102716E-4</v>
          </cell>
          <cell r="Z47">
            <v>-563.39270204122226</v>
          </cell>
          <cell r="AA47">
            <v>-8.4196520979807395E-4</v>
          </cell>
          <cell r="AB47">
            <v>-307.8342538999558</v>
          </cell>
          <cell r="AC47">
            <v>-1.5629036401233103E-3</v>
          </cell>
          <cell r="AD47">
            <v>-542.22976218505539</v>
          </cell>
          <cell r="AE47">
            <v>-3.0463421202563449E-3</v>
          </cell>
          <cell r="AF47">
            <v>-466.052872380483</v>
          </cell>
          <cell r="AG47">
            <v>-1.6278611865304163E-3</v>
          </cell>
          <cell r="AH47">
            <v>-1316.1168884654942</v>
          </cell>
          <cell r="AI47">
            <v>-1.9903335539652725E-3</v>
          </cell>
          <cell r="AJ47">
            <v>-3444.0645036433707</v>
          </cell>
          <cell r="AK47">
            <v>-1.4377896198417388E-3</v>
          </cell>
        </row>
        <row r="48">
          <cell r="B48" t="str">
            <v>Security</v>
          </cell>
          <cell r="D48">
            <v>-1267.8135799999998</v>
          </cell>
          <cell r="E48">
            <v>-8.7843833628890571E-3</v>
          </cell>
          <cell r="F48">
            <v>-1305.5810355719998</v>
          </cell>
          <cell r="G48">
            <v>-7.6650842504370946E-3</v>
          </cell>
          <cell r="H48">
            <v>-1647.1536740035244</v>
          </cell>
          <cell r="I48">
            <v>-7.4118139640782189E-3</v>
          </cell>
          <cell r="J48">
            <v>-3942.1250949580826</v>
          </cell>
          <cell r="K48">
            <v>-7.3454337978322822E-3</v>
          </cell>
          <cell r="L48">
            <v>-1348.8944347780678</v>
          </cell>
          <cell r="M48">
            <v>-9.0228184431964207E-3</v>
          </cell>
          <cell r="N48">
            <v>-1356.9878013867365</v>
          </cell>
          <cell r="O48">
            <v>-8.4763001938309868E-3</v>
          </cell>
          <cell r="P48">
            <v>-1731.5414126625128</v>
          </cell>
          <cell r="Q48">
            <v>-7.9854006976841103E-3</v>
          </cell>
          <cell r="R48">
            <v>-4197.9785820864745</v>
          </cell>
          <cell r="S48">
            <v>-7.9744514802128179E-3</v>
          </cell>
          <cell r="T48">
            <v>-1394.3756687888683</v>
          </cell>
          <cell r="U48">
            <v>-7.9264598051053941E-3</v>
          </cell>
          <cell r="V48">
            <v>-1404.1362984703901</v>
          </cell>
          <cell r="W48">
            <v>-6.7001441696715441E-3</v>
          </cell>
          <cell r="X48">
            <v>-1777.9875879381311</v>
          </cell>
          <cell r="Y48">
            <v>-6.231216338726221E-3</v>
          </cell>
          <cell r="Z48">
            <v>-4374.5319364730649</v>
          </cell>
          <cell r="AA48">
            <v>-6.5375424394322852E-3</v>
          </cell>
          <cell r="AB48">
            <v>-1473.6993273561814</v>
          </cell>
          <cell r="AC48">
            <v>-7.4821109541655861E-3</v>
          </cell>
          <cell r="AD48">
            <v>-1527.2521289732454</v>
          </cell>
          <cell r="AE48">
            <v>-8.5803709298320086E-3</v>
          </cell>
          <cell r="AF48">
            <v>-1943.4283341184546</v>
          </cell>
          <cell r="AG48">
            <v>-6.7881387314616239E-3</v>
          </cell>
          <cell r="AH48">
            <v>-4944.3797904478815</v>
          </cell>
          <cell r="AI48">
            <v>-7.4772727914388503E-3</v>
          </cell>
          <cell r="AJ48">
            <v>-18178.851284048113</v>
          </cell>
          <cell r="AK48">
            <v>-7.5891039930294927E-3</v>
          </cell>
        </row>
        <row r="49">
          <cell r="B49" t="str">
            <v>Travel</v>
          </cell>
          <cell r="D49">
            <v>-377.873468</v>
          </cell>
          <cell r="E49">
            <v>-2.6181967585300601E-3</v>
          </cell>
          <cell r="F49">
            <v>-413.53499247119998</v>
          </cell>
          <cell r="G49">
            <v>-2.4278696392115379E-3</v>
          </cell>
          <cell r="H49">
            <v>-514.16014687753773</v>
          </cell>
          <cell r="I49">
            <v>-2.3136028025465753E-3</v>
          </cell>
          <cell r="J49">
            <v>-2029.9283790647064</v>
          </cell>
          <cell r="K49">
            <v>-3.7824026796692365E-3</v>
          </cell>
          <cell r="L49">
            <v>-385.08396463650706</v>
          </cell>
          <cell r="M49">
            <v>-2.575844787196514E-3</v>
          </cell>
          <cell r="N49">
            <v>-380.90914194450511</v>
          </cell>
          <cell r="O49">
            <v>-2.3793141179284899E-3</v>
          </cell>
          <cell r="P49">
            <v>-445.22940285167357</v>
          </cell>
          <cell r="Q49">
            <v>-2.0532775931095728E-3</v>
          </cell>
          <cell r="R49">
            <v>-2161.5762505769135</v>
          </cell>
          <cell r="S49">
            <v>-4.1061155015323196E-3</v>
          </cell>
          <cell r="T49">
            <v>-366.09284933191549</v>
          </cell>
          <cell r="U49">
            <v>-2.0810892789648334E-3</v>
          </cell>
          <cell r="V49">
            <v>-368.07119927723886</v>
          </cell>
          <cell r="W49">
            <v>-1.7563324176918642E-3</v>
          </cell>
          <cell r="X49">
            <v>-445.48210799718419</v>
          </cell>
          <cell r="Y49">
            <v>-1.5612569001009506E-3</v>
          </cell>
          <cell r="Z49">
            <v>-2216.3110338967431</v>
          </cell>
          <cell r="AA49">
            <v>-3.3121777720438454E-3</v>
          </cell>
          <cell r="AB49">
            <v>-376.08109188892928</v>
          </cell>
          <cell r="AC49">
            <v>-1.909399295394141E-3</v>
          </cell>
          <cell r="AD49">
            <v>-369.87892171592961</v>
          </cell>
          <cell r="AE49">
            <v>-2.0780448016678257E-3</v>
          </cell>
          <cell r="AF49">
            <v>-451.10842788352033</v>
          </cell>
          <cell r="AG49">
            <v>-1.5756622138546235E-3</v>
          </cell>
          <cell r="AH49">
            <v>-1197.0684414883792</v>
          </cell>
          <cell r="AI49">
            <v>-1.8102993027201027E-3</v>
          </cell>
          <cell r="AJ49">
            <v>-4893.5057148761416</v>
          </cell>
          <cell r="AK49">
            <v>-2.0428861637295562E-3</v>
          </cell>
        </row>
        <row r="50">
          <cell r="B50" t="str">
            <v>Uniforms</v>
          </cell>
          <cell r="D50">
            <v>-46.758115999999987</v>
          </cell>
          <cell r="E50">
            <v>-3.239760346078929E-4</v>
          </cell>
          <cell r="F50">
            <v>-49.864074754399994</v>
          </cell>
          <cell r="G50">
            <v>-2.9275266999808622E-4</v>
          </cell>
          <cell r="H50">
            <v>-52.261363162337908</v>
          </cell>
          <cell r="I50">
            <v>-2.3516415461521188E-4</v>
          </cell>
          <cell r="J50">
            <v>-101.1</v>
          </cell>
          <cell r="K50">
            <v>-1.8838147929669901E-4</v>
          </cell>
          <cell r="L50">
            <v>-49.445130313897877</v>
          </cell>
          <cell r="M50">
            <v>-3.3074080685631282E-4</v>
          </cell>
          <cell r="N50">
            <v>-43.586601095781262</v>
          </cell>
          <cell r="O50">
            <v>-2.7225971739690816E-4</v>
          </cell>
          <cell r="P50">
            <v>-60.745982881021838</v>
          </cell>
          <cell r="Q50">
            <v>-2.8014404422111496E-4</v>
          </cell>
          <cell r="R50">
            <v>-101.1</v>
          </cell>
          <cell r="S50">
            <v>-1.9204887039914596E-4</v>
          </cell>
          <cell r="T50">
            <v>-44.670005094429257</v>
          </cell>
          <cell r="U50">
            <v>-2.5393085077451933E-4</v>
          </cell>
          <cell r="V50">
            <v>-42.613442918805099</v>
          </cell>
          <cell r="W50">
            <v>-2.0333938481121319E-4</v>
          </cell>
          <cell r="X50">
            <v>-53.959272095936939</v>
          </cell>
          <cell r="Y50">
            <v>-1.8910812437104369E-4</v>
          </cell>
          <cell r="Z50">
            <v>-101.1</v>
          </cell>
          <cell r="AA50">
            <v>-1.5108943087508618E-4</v>
          </cell>
          <cell r="AB50">
            <v>-61.912757018163546</v>
          </cell>
          <cell r="AC50">
            <v>-3.1433692673202447E-4</v>
          </cell>
          <cell r="AD50">
            <v>-67.904371831327012</v>
          </cell>
          <cell r="AE50">
            <v>-3.8149869757374467E-4</v>
          </cell>
          <cell r="AF50">
            <v>-63.577259772402527</v>
          </cell>
          <cell r="AG50">
            <v>-2.2206697922668949E-4</v>
          </cell>
          <cell r="AH50">
            <v>-193.39438862189309</v>
          </cell>
          <cell r="AI50">
            <v>-2.9246592319892204E-4</v>
          </cell>
          <cell r="AJ50">
            <v>-637.29837693850322</v>
          </cell>
          <cell r="AK50">
            <v>-2.6605221537948575E-4</v>
          </cell>
        </row>
        <row r="51">
          <cell r="B51" t="str">
            <v>License</v>
          </cell>
          <cell r="D51">
            <v>-72.990936000000005</v>
          </cell>
          <cell r="E51">
            <v>-5.0573710043404023E-4</v>
          </cell>
          <cell r="F51">
            <v>-115.93301454239999</v>
          </cell>
          <cell r="G51">
            <v>-6.8064432590759594E-4</v>
          </cell>
          <cell r="H51">
            <v>-98.131914309899912</v>
          </cell>
          <cell r="I51">
            <v>-4.4157112009834672E-4</v>
          </cell>
          <cell r="J51">
            <v>-2166.73231343622</v>
          </cell>
          <cell r="K51">
            <v>-1.0040354486346801</v>
          </cell>
          <cell r="L51">
            <v>-70.930106834322913</v>
          </cell>
          <cell r="M51">
            <v>-4.7445482731783834E-4</v>
          </cell>
          <cell r="N51">
            <v>-88.24268747532885</v>
          </cell>
          <cell r="O51">
            <v>-5.511998768057666E-4</v>
          </cell>
          <cell r="P51">
            <v>-85.918104989108869</v>
          </cell>
          <cell r="Q51">
            <v>-3.9623106355207314E-4</v>
          </cell>
          <cell r="R51">
            <v>-2286.7084709528899</v>
          </cell>
          <cell r="S51">
            <v>-1.0043419162206599</v>
          </cell>
          <cell r="T51">
            <v>-89.015875585629573</v>
          </cell>
          <cell r="U51">
            <v>-5.0601912787148046E-4</v>
          </cell>
          <cell r="V51">
            <v>-37.779646819170054</v>
          </cell>
          <cell r="W51">
            <v>-1.8027386703374954E-4</v>
          </cell>
          <cell r="X51">
            <v>-47.838477784774071</v>
          </cell>
          <cell r="Y51">
            <v>-1.6765690965141219E-4</v>
          </cell>
          <cell r="Z51">
            <v>-2431.4342062441301</v>
          </cell>
          <cell r="AA51">
            <v>-1.00363217528191</v>
          </cell>
          <cell r="AB51">
            <v>-126.07694848564182</v>
          </cell>
          <cell r="AC51">
            <v>-6.4010459923633911E-4</v>
          </cell>
          <cell r="AD51">
            <v>-230.32414102201258</v>
          </cell>
          <cell r="AE51">
            <v>-1.2940015119785279E-3</v>
          </cell>
          <cell r="AF51">
            <v>-181.3823282856365</v>
          </cell>
          <cell r="AG51">
            <v>-6.3354453890727839E-4</v>
          </cell>
          <cell r="AH51">
            <v>-537.78341779329094</v>
          </cell>
          <cell r="AI51">
            <v>-8.1327759759096385E-4</v>
          </cell>
          <cell r="AJ51">
            <v>-1244.5641821339252</v>
          </cell>
          <cell r="AK51">
            <v>-5.1956676781343865E-4</v>
          </cell>
        </row>
        <row r="52">
          <cell r="B52" t="str">
            <v>Telephone</v>
          </cell>
          <cell r="D52">
            <v>-779.0494799999999</v>
          </cell>
          <cell r="E52">
            <v>-5.3978513867783077E-3</v>
          </cell>
          <cell r="F52">
            <v>-804.55333939199977</v>
          </cell>
          <cell r="G52">
            <v>-4.7235437421226951E-3</v>
          </cell>
          <cell r="H52">
            <v>-1015.0446068104321</v>
          </cell>
          <cell r="I52">
            <v>-4.5674680569626975E-3</v>
          </cell>
          <cell r="J52">
            <v>-2165.7323134362177</v>
          </cell>
          <cell r="K52">
            <v>-4.0354486346763294E-3</v>
          </cell>
          <cell r="L52">
            <v>-833.79274715540714</v>
          </cell>
          <cell r="M52">
            <v>-5.5772789796371246E-3</v>
          </cell>
          <cell r="N52">
            <v>-838.7955036383396</v>
          </cell>
          <cell r="O52">
            <v>-5.2394593988306076E-3</v>
          </cell>
          <cell r="P52">
            <v>-1073.4980761286797</v>
          </cell>
          <cell r="Q52">
            <v>-4.95068279822384E-3</v>
          </cell>
          <cell r="R52">
            <v>-2285.7084709528935</v>
          </cell>
          <cell r="S52">
            <v>-4.3419162206554144E-3</v>
          </cell>
          <cell r="T52">
            <v>-864.46653074490314</v>
          </cell>
          <cell r="U52">
            <v>-4.9141414054937249E-3</v>
          </cell>
          <cell r="V52">
            <v>-870.51779646011721</v>
          </cell>
          <cell r="W52">
            <v>-4.1538665049122153E-3</v>
          </cell>
          <cell r="X52">
            <v>-1102.2931597676231</v>
          </cell>
          <cell r="Y52">
            <v>-3.8631468486095945E-3</v>
          </cell>
          <cell r="Z52">
            <v>-2430.4342062441319</v>
          </cell>
          <cell r="AA52">
            <v>-3.6321752819067033E-3</v>
          </cell>
          <cell r="AB52">
            <v>-921.05514728225864</v>
          </cell>
          <cell r="AC52">
            <v>-4.6762841503323691E-3</v>
          </cell>
          <cell r="AD52">
            <v>-961.800080342657</v>
          </cell>
          <cell r="AE52">
            <v>-5.4035619221761092E-3</v>
          </cell>
          <cell r="AF52">
            <v>-1223.8906022360311</v>
          </cell>
          <cell r="AG52">
            <v>-4.2748883785718823E-3</v>
          </cell>
          <cell r="AH52">
            <v>-3106.7458298609467</v>
          </cell>
          <cell r="AI52">
            <v>-4.6982608634582876E-3</v>
          </cell>
          <cell r="AJ52">
            <v>-11288.757069958448</v>
          </cell>
          <cell r="AK52">
            <v>-4.7127043407378605E-3</v>
          </cell>
        </row>
        <row r="53">
          <cell r="B53" t="str">
            <v>Display Expenses</v>
          </cell>
          <cell r="D53">
            <v>-78.714855999999983</v>
          </cell>
          <cell r="E53">
            <v>-5.4539680152235616E-4</v>
          </cell>
          <cell r="F53">
            <v>-83.925385790399986</v>
          </cell>
          <cell r="G53">
            <v>-4.92727096447148E-4</v>
          </cell>
          <cell r="H53">
            <v>-105.88236484781341</v>
          </cell>
          <cell r="I53">
            <v>-4.7644637092128956E-4</v>
          </cell>
          <cell r="J53">
            <v>-101.1</v>
          </cell>
          <cell r="K53">
            <v>-1.8838147929669901E-4</v>
          </cell>
          <cell r="L53">
            <v>-85.485186083530635</v>
          </cell>
          <cell r="M53">
            <v>-5.7181443834888553E-4</v>
          </cell>
          <cell r="N53">
            <v>-88.127290000230687</v>
          </cell>
          <cell r="O53">
            <v>-5.5047905703160013E-4</v>
          </cell>
          <cell r="P53">
            <v>-110.88616264279025</v>
          </cell>
          <cell r="Q53">
            <v>-5.1137699280879645E-4</v>
          </cell>
          <cell r="R53">
            <v>-101.1</v>
          </cell>
          <cell r="S53">
            <v>-1.9204887039914596E-4</v>
          </cell>
          <cell r="T53">
            <v>-91.451799945785964</v>
          </cell>
          <cell r="U53">
            <v>-5.1986636930092069E-4</v>
          </cell>
          <cell r="V53">
            <v>-92.091962545406489</v>
          </cell>
          <cell r="W53">
            <v>-4.3943698812884668E-4</v>
          </cell>
          <cell r="X53">
            <v>-116.6114475731209</v>
          </cell>
          <cell r="Y53">
            <v>-4.086817941416539E-4</v>
          </cell>
          <cell r="Z53">
            <v>-101.1</v>
          </cell>
          <cell r="AA53">
            <v>-1.5108943087508618E-4</v>
          </cell>
          <cell r="AB53">
            <v>-94.03547132296471</v>
          </cell>
          <cell r="AC53">
            <v>-4.7742698731355771E-4</v>
          </cell>
          <cell r="AD53">
            <v>-99.358402528300076</v>
          </cell>
          <cell r="AE53">
            <v>-5.5821297120176288E-4</v>
          </cell>
          <cell r="AF53">
            <v>-132.13005594072487</v>
          </cell>
          <cell r="AG53">
            <v>-4.6151285055143031E-4</v>
          </cell>
          <cell r="AH53">
            <v>-325.52392979198964</v>
          </cell>
          <cell r="AI53">
            <v>-4.9228241485377701E-4</v>
          </cell>
          <cell r="AJ53">
            <v>-1178.700385221068</v>
          </cell>
          <cell r="AK53">
            <v>-4.9207068479162179E-4</v>
          </cell>
        </row>
        <row r="54">
          <cell r="B54" t="str">
            <v>Administrative Services</v>
          </cell>
          <cell r="D54">
            <v>-419.87065999999993</v>
          </cell>
          <cell r="E54">
            <v>-2.9091854657916252E-3</v>
          </cell>
          <cell r="F54">
            <v>-436.92524132400001</v>
          </cell>
          <cell r="G54">
            <v>-2.5651941125383526E-3</v>
          </cell>
          <cell r="H54">
            <v>-551.23580758539151</v>
          </cell>
          <cell r="I54">
            <v>-2.4804347770605141E-3</v>
          </cell>
          <cell r="J54">
            <v>976.66096113110666</v>
          </cell>
          <cell r="K54">
            <v>1.8198302337212042E-3</v>
          </cell>
          <cell r="L54">
            <v>-450.33697620508121</v>
          </cell>
          <cell r="M54">
            <v>-3.0123252567388985E-3</v>
          </cell>
          <cell r="N54">
            <v>-453.03899806231169</v>
          </cell>
          <cell r="O54">
            <v>-2.8298666673084974E-3</v>
          </cell>
          <cell r="P54">
            <v>-575.39443299360414</v>
          </cell>
          <cell r="Q54">
            <v>-2.6535635088308588E-3</v>
          </cell>
          <cell r="R54">
            <v>1126.5913563967092</v>
          </cell>
          <cell r="S54">
            <v>2.1400652561565747E-3</v>
          </cell>
          <cell r="T54">
            <v>-463.35362900108942</v>
          </cell>
          <cell r="U54">
            <v>-2.6339773405662952E-3</v>
          </cell>
          <cell r="V54">
            <v>-466.59710440409697</v>
          </cell>
          <cell r="W54">
            <v>-2.2264703733279783E-3</v>
          </cell>
          <cell r="X54">
            <v>-590.82858345168768</v>
          </cell>
          <cell r="Y54">
            <v>-2.0706447826556668E-3</v>
          </cell>
          <cell r="Z54">
            <v>1211.3505101286148</v>
          </cell>
          <cell r="AA54">
            <v>1.8103091905596214E-3</v>
          </cell>
          <cell r="AB54">
            <v>-490.8633856331449</v>
          </cell>
          <cell r="AC54">
            <v>-2.4921598635953635E-3</v>
          </cell>
          <cell r="AD54">
            <v>-510.94929797584371</v>
          </cell>
          <cell r="AE54">
            <v>-2.8706029736670969E-3</v>
          </cell>
          <cell r="AF54">
            <v>-650.18298167426133</v>
          </cell>
          <cell r="AG54">
            <v>-2.2710033619234276E-3</v>
          </cell>
          <cell r="AH54">
            <v>-1651.9956652832498</v>
          </cell>
          <cell r="AI54">
            <v>-2.4982753678148245E-3</v>
          </cell>
          <cell r="AJ54">
            <v>-6059.5770983105122</v>
          </cell>
          <cell r="AK54">
            <v>-2.5296846337706509E-3</v>
          </cell>
        </row>
        <row r="55">
          <cell r="B55" t="str">
            <v>Professional Fees</v>
          </cell>
          <cell r="D55">
            <v>-142.32968</v>
          </cell>
          <cell r="E55">
            <v>-9.8616901787510706E-4</v>
          </cell>
          <cell r="F55">
            <v>-172.92386069600002</v>
          </cell>
          <cell r="G55">
            <v>-1.0152383689955881E-3</v>
          </cell>
          <cell r="H55">
            <v>-172.74502613809099</v>
          </cell>
          <cell r="I55">
            <v>-7.7731302012845464E-4</v>
          </cell>
          <cell r="J55">
            <v>-101.1</v>
          </cell>
          <cell r="K55">
            <v>-1.8838147929669901E-4</v>
          </cell>
          <cell r="L55">
            <v>-96.825134113896965</v>
          </cell>
          <cell r="M55">
            <v>-6.4766788513852442E-4</v>
          </cell>
          <cell r="N55">
            <v>-135.82126239641099</v>
          </cell>
          <cell r="O55">
            <v>-8.4839509360405999E-4</v>
          </cell>
          <cell r="P55">
            <v>-110.31033585546385</v>
          </cell>
          <cell r="Q55">
            <v>-5.0872143539871346E-4</v>
          </cell>
          <cell r="R55">
            <v>-101.1</v>
          </cell>
          <cell r="S55">
            <v>-1.9204887039914596E-4</v>
          </cell>
          <cell r="T55">
            <v>-118.58147790091766</v>
          </cell>
          <cell r="U55">
            <v>-6.7408757858492061E-4</v>
          </cell>
          <cell r="V55">
            <v>-134.31847588470629</v>
          </cell>
          <cell r="W55">
            <v>-6.4093005362688489E-4</v>
          </cell>
          <cell r="X55">
            <v>-138.95468483872153</v>
          </cell>
          <cell r="Y55">
            <v>-4.8698692183430677E-4</v>
          </cell>
          <cell r="Z55">
            <v>-101.1</v>
          </cell>
          <cell r="AA55">
            <v>-1.5108943087508618E-4</v>
          </cell>
          <cell r="AB55">
            <v>-162.35925106521611</v>
          </cell>
          <cell r="AC55">
            <v>-8.2431328314745787E-4</v>
          </cell>
          <cell r="AD55">
            <v>-253.51293121045114</v>
          </cell>
          <cell r="AE55">
            <v>-1.4242802115175595E-3</v>
          </cell>
          <cell r="AF55">
            <v>-226.92828146407774</v>
          </cell>
          <cell r="AG55">
            <v>-7.9263054347155585E-4</v>
          </cell>
          <cell r="AH55">
            <v>-642.80046373974494</v>
          </cell>
          <cell r="AI55">
            <v>-9.720924810693169E-4</v>
          </cell>
          <cell r="AJ55">
            <v>-1865.6104015639532</v>
          </cell>
          <cell r="AK55">
            <v>-7.7883421381912219E-4</v>
          </cell>
        </row>
        <row r="57">
          <cell r="B57" t="str">
            <v>Other Expenses</v>
          </cell>
          <cell r="D57">
            <v>-11264.656208982735</v>
          </cell>
          <cell r="E57">
            <v>-7.8050164591905433E-2</v>
          </cell>
          <cell r="F57">
            <v>-12381.689342906699</v>
          </cell>
          <cell r="G57">
            <v>-7.2693068748918011E-2</v>
          </cell>
          <cell r="H57">
            <v>-14738.042982497131</v>
          </cell>
          <cell r="I57">
            <v>-6.6317815092111126E-2</v>
          </cell>
          <cell r="J57">
            <v>-38384.388534386562</v>
          </cell>
          <cell r="K57">
            <v>-7.1494256087078822E-2</v>
          </cell>
          <cell r="L57">
            <v>-11708.959346575326</v>
          </cell>
          <cell r="M57">
            <v>-7.8321780874052671E-2</v>
          </cell>
          <cell r="N57">
            <v>-12259.415779859586</v>
          </cell>
          <cell r="O57">
            <v>-7.6577319445971376E-2</v>
          </cell>
          <cell r="P57">
            <v>-14801.883954116769</v>
          </cell>
          <cell r="Q57">
            <v>-6.8262285608574669E-2</v>
          </cell>
          <cell r="R57">
            <v>-38770.259080551681</v>
          </cell>
          <cell r="S57">
            <v>-7.3647719698340081E-2</v>
          </cell>
          <cell r="T57">
            <v>-12830.030920190682</v>
          </cell>
          <cell r="U57">
            <v>-7.2933519039014016E-2</v>
          </cell>
          <cell r="V57">
            <v>-13090.431172899258</v>
          </cell>
          <cell r="W57">
            <v>-6.2463862088839195E-2</v>
          </cell>
          <cell r="X57">
            <v>-16062.403834503682</v>
          </cell>
          <cell r="Y57">
            <v>-5.6293032578954558E-2</v>
          </cell>
          <cell r="Z57">
            <v>-41982.865927593622</v>
          </cell>
          <cell r="AA57">
            <v>-6.2584614283222692E-2</v>
          </cell>
          <cell r="AB57">
            <v>-13597.032558036981</v>
          </cell>
          <cell r="AC57">
            <v>-6.9033421104389356E-2</v>
          </cell>
          <cell r="AD57">
            <v>-14556.680281851583</v>
          </cell>
          <cell r="AE57">
            <v>-8.1781988681350323E-2</v>
          </cell>
          <cell r="AF57">
            <v>-18245.396392552404</v>
          </cell>
          <cell r="AG57">
            <v>-6.3728762079274179E-2</v>
          </cell>
          <cell r="AH57">
            <v>-46399.109232440969</v>
          </cell>
          <cell r="AI57">
            <v>-7.0168314675378721E-2</v>
          </cell>
          <cell r="AJ57">
            <v>-165536.62277497284</v>
          </cell>
          <cell r="AK57">
            <v>-6.9106382205598463E-2</v>
          </cell>
        </row>
        <row r="59">
          <cell r="B59" t="str">
            <v>Total Store Expenses</v>
          </cell>
          <cell r="D59">
            <v>-31382.256510659903</v>
          </cell>
          <cell r="E59">
            <v>-0.21744030536583911</v>
          </cell>
          <cell r="F59">
            <v>-33567.628571366564</v>
          </cell>
          <cell r="G59">
            <v>-0.19707600989637281</v>
          </cell>
          <cell r="H59">
            <v>-37696.392300181848</v>
          </cell>
          <cell r="I59">
            <v>-0.1696251243921644</v>
          </cell>
          <cell r="J59">
            <v>-102646.27738220833</v>
          </cell>
          <cell r="K59">
            <v>-0.19118760313127417</v>
          </cell>
          <cell r="L59">
            <v>-32846.89584116856</v>
          </cell>
          <cell r="M59">
            <v>-0.21971443424793224</v>
          </cell>
          <cell r="N59">
            <v>-33973.269244146744</v>
          </cell>
          <cell r="O59">
            <v>-0.21221091920277599</v>
          </cell>
          <cell r="P59">
            <v>-38180.202727926706</v>
          </cell>
          <cell r="Q59">
            <v>-0.17607676909817596</v>
          </cell>
          <cell r="R59">
            <v>-105000.36781324202</v>
          </cell>
          <cell r="S59">
            <v>-0.19945798249285832</v>
          </cell>
          <cell r="T59">
            <v>-35331.065806097104</v>
          </cell>
          <cell r="U59">
            <v>-0.20084277089172775</v>
          </cell>
          <cell r="V59">
            <v>-36213.374498846468</v>
          </cell>
          <cell r="W59">
            <v>-0.17280005529156608</v>
          </cell>
          <cell r="X59">
            <v>-41021.792698283767</v>
          </cell>
          <cell r="Y59">
            <v>-0.14376684440289833</v>
          </cell>
          <cell r="Z59">
            <v>-112566.23300322735</v>
          </cell>
          <cell r="AA59">
            <v>-0.16780451067758148</v>
          </cell>
          <cell r="AB59">
            <v>-36741.007915106806</v>
          </cell>
          <cell r="AC59">
            <v>-0.186537574310953</v>
          </cell>
          <cell r="AD59">
            <v>-38203.082424182801</v>
          </cell>
          <cell r="AE59">
            <v>-0.21463163261904131</v>
          </cell>
          <cell r="AF59">
            <v>-45116.400479025455</v>
          </cell>
          <cell r="AG59">
            <v>-0.15758563366563519</v>
          </cell>
          <cell r="AH59">
            <v>-120060.49081831507</v>
          </cell>
          <cell r="AI59">
            <v>-0.18156474206469922</v>
          </cell>
          <cell r="AJ59">
            <v>-440273.36901699274</v>
          </cell>
          <cell r="AK59">
            <v>-0.1838004134927585</v>
          </cell>
        </row>
        <row r="61">
          <cell r="B61" t="str">
            <v>Pre-Open Exp.</v>
          </cell>
          <cell r="D61">
            <v>-497.34870119245858</v>
          </cell>
          <cell r="E61">
            <v>-3.4460126671852771E-3</v>
          </cell>
          <cell r="F61">
            <v>-463.30929027245855</v>
          </cell>
          <cell r="G61">
            <v>-2.720095227480626E-3</v>
          </cell>
          <cell r="H61">
            <v>-44.8</v>
          </cell>
          <cell r="I61">
            <v>-2.0158973071628149E-4</v>
          </cell>
          <cell r="J61">
            <v>-1005.4579914649171</v>
          </cell>
          <cell r="K61">
            <v>-1.8727528005870191E-3</v>
          </cell>
          <cell r="L61">
            <v>-460.83661252891415</v>
          </cell>
          <cell r="M61">
            <v>-3.0825578189224039E-3</v>
          </cell>
          <cell r="N61">
            <v>-46.7</v>
          </cell>
          <cell r="O61">
            <v>-2.9170727890655024E-4</v>
          </cell>
          <cell r="P61">
            <v>-464.77569485031302</v>
          </cell>
          <cell r="Q61">
            <v>-2.143419805488466E-3</v>
          </cell>
          <cell r="R61">
            <v>-972.31230737922715</v>
          </cell>
          <cell r="S61">
            <v>-1.8469978269769316E-3</v>
          </cell>
          <cell r="T61">
            <v>-29.9</v>
          </cell>
          <cell r="U61">
            <v>-1.69969365844218E-4</v>
          </cell>
          <cell r="V61">
            <v>-97.1</v>
          </cell>
          <cell r="W61">
            <v>-4.6333393672952339E-4</v>
          </cell>
          <cell r="X61">
            <v>-131.19999999999999</v>
          </cell>
          <cell r="Y61">
            <v>-4.5980949990148527E-4</v>
          </cell>
          <cell r="Z61">
            <v>-258.2</v>
          </cell>
          <cell r="AA61">
            <v>-3.8490338977328415E-4</v>
          </cell>
          <cell r="AB61">
            <v>-1013.1519787495249</v>
          </cell>
          <cell r="AC61">
            <v>-5.1438684796279409E-3</v>
          </cell>
          <cell r="AD61">
            <v>-936.93005584069135</v>
          </cell>
          <cell r="AE61">
            <v>-5.2638377527265386E-3</v>
          </cell>
          <cell r="AF61">
            <v>0</v>
          </cell>
          <cell r="AG61">
            <v>0</v>
          </cell>
          <cell r="AH61">
            <v>-1950.0820345902162</v>
          </cell>
          <cell r="AI61">
            <v>-2.9490645857110235E-3</v>
          </cell>
          <cell r="AJ61">
            <v>-4186.0523334343607</v>
          </cell>
          <cell r="AK61">
            <v>-1.7475464198650327E-3</v>
          </cell>
        </row>
        <row r="63">
          <cell r="B63" t="str">
            <v>Total without Pre-Op.</v>
          </cell>
          <cell r="D63">
            <v>-30884.907809467444</v>
          </cell>
          <cell r="E63">
            <v>-0.21399429269865383</v>
          </cell>
          <cell r="F63">
            <v>-33104.319281094104</v>
          </cell>
          <cell r="G63">
            <v>-0.19435591466889215</v>
          </cell>
          <cell r="H63">
            <v>-37651.592300181845</v>
          </cell>
          <cell r="I63">
            <v>-0.16942353466144811</v>
          </cell>
          <cell r="J63">
            <v>-101640.8193907434</v>
          </cell>
          <cell r="K63">
            <v>-0.18931485033068715</v>
          </cell>
          <cell r="L63">
            <v>-32386.059228639646</v>
          </cell>
          <cell r="M63">
            <v>-0.21663187642900983</v>
          </cell>
          <cell r="N63">
            <v>-33926.569244146747</v>
          </cell>
          <cell r="O63">
            <v>-0.21191921192386945</v>
          </cell>
          <cell r="P63">
            <v>-37715.42703307639</v>
          </cell>
          <cell r="Q63">
            <v>-0.1739333492926875</v>
          </cell>
          <cell r="R63">
            <v>-104028.05550586279</v>
          </cell>
          <cell r="S63">
            <v>-0.1976109846658814</v>
          </cell>
          <cell r="T63">
            <v>-35301.165806097102</v>
          </cell>
          <cell r="U63">
            <v>-0.20067280152588352</v>
          </cell>
          <cell r="V63">
            <v>-36116.274498846469</v>
          </cell>
          <cell r="W63">
            <v>-0.17233672135483658</v>
          </cell>
          <cell r="X63">
            <v>-40890.59269828377</v>
          </cell>
          <cell r="Y63">
            <v>-0.14330703490299684</v>
          </cell>
          <cell r="Z63">
            <v>-112308.03300322735</v>
          </cell>
          <cell r="AA63">
            <v>-0.16741960728780819</v>
          </cell>
          <cell r="AB63">
            <v>-35727.855936357279</v>
          </cell>
          <cell r="AC63">
            <v>-0.18139370583132505</v>
          </cell>
          <cell r="AD63">
            <v>-37266.152368342111</v>
          </cell>
          <cell r="AE63">
            <v>-0.20936779486631477</v>
          </cell>
          <cell r="AF63">
            <v>-45116.400479025455</v>
          </cell>
          <cell r="AG63">
            <v>-0.15758563366563519</v>
          </cell>
          <cell r="AH63">
            <v>-118110.40878372485</v>
          </cell>
          <cell r="AI63">
            <v>-0.17861567747898821</v>
          </cell>
          <cell r="AJ63">
            <v>-436087.3166835584</v>
          </cell>
          <cell r="AK63">
            <v>-0.18205286707289348</v>
          </cell>
        </row>
        <row r="65">
          <cell r="B65" t="str">
            <v>Operating Profit</v>
          </cell>
          <cell r="D65">
            <v>4353.1032034397322</v>
          </cell>
          <cell r="E65">
            <v>3.0161632562127193E-2</v>
          </cell>
          <cell r="F65">
            <v>8601.9992633532893</v>
          </cell>
          <cell r="G65">
            <v>5.0502456208636172E-2</v>
          </cell>
          <cell r="H65">
            <v>17852.822868561248</v>
          </cell>
          <cell r="I65">
            <v>8.0333610593721738E-2</v>
          </cell>
          <cell r="J65">
            <v>30807.92533535427</v>
          </cell>
          <cell r="K65">
            <v>5.7382435608274371E-2</v>
          </cell>
          <cell r="L65">
            <v>4220.290315092243</v>
          </cell>
          <cell r="M65">
            <v>2.8229720806078207E-2</v>
          </cell>
          <cell r="N65">
            <v>5696.3354776908454</v>
          </cell>
          <cell r="O65">
            <v>3.5581638585354187E-2</v>
          </cell>
          <cell r="P65">
            <v>15911.964030997362</v>
          </cell>
          <cell r="Q65">
            <v>7.3381674700619001E-2</v>
          </cell>
          <cell r="R65">
            <v>25828.58982378045</v>
          </cell>
          <cell r="S65">
            <v>4.9063813053015951E-2</v>
          </cell>
          <cell r="T65">
            <v>8201.4223266936388</v>
          </cell>
          <cell r="U65">
            <v>4.6621757588251794E-2</v>
          </cell>
          <cell r="V65">
            <v>17122.319781279235</v>
          </cell>
          <cell r="W65">
            <v>8.1702902473757985E-2</v>
          </cell>
          <cell r="X65">
            <v>32132.914727333991</v>
          </cell>
          <cell r="Y65">
            <v>0.11261447752402831</v>
          </cell>
          <cell r="Z65">
            <v>57456.656835306865</v>
          </cell>
          <cell r="AA65">
            <v>8.5651673047830945E-2</v>
          </cell>
          <cell r="AB65">
            <v>11990.392395425733</v>
          </cell>
          <cell r="AC65">
            <v>6.0876356948268866E-2</v>
          </cell>
          <cell r="AD65">
            <v>5814.8805380274425</v>
          </cell>
          <cell r="AE65">
            <v>3.2669021036153115E-2</v>
          </cell>
          <cell r="AF65">
            <v>52417.419037699772</v>
          </cell>
          <cell r="AG65">
            <v>0.18308712810573657</v>
          </cell>
          <cell r="AH65">
            <v>70222.691971152948</v>
          </cell>
          <cell r="AI65">
            <v>0.10619617551060535</v>
          </cell>
          <cell r="AJ65">
            <v>184315.8639655945</v>
          </cell>
          <cell r="AK65">
            <v>7.6946130277627062E-2</v>
          </cell>
        </row>
        <row r="66">
          <cell r="B66" t="str">
            <v xml:space="preserve">In USD </v>
          </cell>
          <cell r="D66">
            <v>435.31032034397322</v>
          </cell>
          <cell r="F66">
            <v>836.1997395117329</v>
          </cell>
          <cell r="G66" t="str">
            <v xml:space="preserve"> </v>
          </cell>
          <cell r="H66">
            <v>1714.8929321829632</v>
          </cell>
          <cell r="J66">
            <v>2986.4029920386693</v>
          </cell>
          <cell r="K66" t="str">
            <v xml:space="preserve"> </v>
          </cell>
          <cell r="L66">
            <v>400.78047396010828</v>
          </cell>
          <cell r="N66">
            <v>534.80307873516711</v>
          </cell>
          <cell r="P66">
            <v>1476.91751696855</v>
          </cell>
          <cell r="R66">
            <v>2412.5010696638255</v>
          </cell>
          <cell r="T66">
            <v>752.9575175455717</v>
          </cell>
          <cell r="V66">
            <v>1554.0966138256972</v>
          </cell>
          <cell r="X66">
            <v>2880.5173804475189</v>
          </cell>
          <cell r="Z66">
            <v>5187.5715118187873</v>
          </cell>
          <cell r="AB66">
            <v>1062.1192055764864</v>
          </cell>
          <cell r="AD66">
            <v>508.47688800842332</v>
          </cell>
          <cell r="AF66">
            <v>4518.0808923730665</v>
          </cell>
          <cell r="AH66">
            <v>6088.6769859579763</v>
          </cell>
          <cell r="AJ66">
            <v>16675.152559479258</v>
          </cell>
        </row>
        <row r="68">
          <cell r="B68" t="str">
            <v>Pre-Open Expenses</v>
          </cell>
          <cell r="D68">
            <v>-497.34870119245858</v>
          </cell>
          <cell r="E68">
            <v>-3.4460126671852771E-3</v>
          </cell>
          <cell r="F68">
            <v>-463.30929027245855</v>
          </cell>
          <cell r="G68">
            <v>-2.720095227480626E-3</v>
          </cell>
          <cell r="H68">
            <v>-44.8</v>
          </cell>
          <cell r="I68">
            <v>-2.0158973071628149E-4</v>
          </cell>
          <cell r="J68">
            <v>-1005.4579914649171</v>
          </cell>
          <cell r="K68">
            <v>-1.8727528005870191E-3</v>
          </cell>
          <cell r="L68">
            <v>-460.83661252891415</v>
          </cell>
          <cell r="M68">
            <v>-3.0825578189224039E-3</v>
          </cell>
          <cell r="N68">
            <v>-46.7</v>
          </cell>
          <cell r="O68">
            <v>-2.9170727890655024E-4</v>
          </cell>
          <cell r="P68">
            <v>-464.77569485031302</v>
          </cell>
          <cell r="Q68">
            <v>-2.143419805488466E-3</v>
          </cell>
          <cell r="R68">
            <v>-972.31230737922715</v>
          </cell>
          <cell r="S68">
            <v>-1.8469978269769316E-3</v>
          </cell>
          <cell r="T68">
            <v>-29.9</v>
          </cell>
          <cell r="U68">
            <v>-1.69969365844218E-4</v>
          </cell>
          <cell r="V68">
            <v>-97.1</v>
          </cell>
          <cell r="W68">
            <v>-4.6333393672952339E-4</v>
          </cell>
          <cell r="X68">
            <v>-131.19999999999999</v>
          </cell>
          <cell r="Y68">
            <v>-4.5980949990148527E-4</v>
          </cell>
          <cell r="Z68">
            <v>-258.2</v>
          </cell>
          <cell r="AA68">
            <v>-3.8490338977328415E-4</v>
          </cell>
          <cell r="AB68">
            <v>-1013.1519787495249</v>
          </cell>
          <cell r="AC68">
            <v>-5.1438684796279409E-3</v>
          </cell>
          <cell r="AD68">
            <v>-936.93005584069135</v>
          </cell>
          <cell r="AE68">
            <v>-5.2638377527265386E-3</v>
          </cell>
          <cell r="AF68">
            <v>0</v>
          </cell>
          <cell r="AG68">
            <v>0</v>
          </cell>
          <cell r="AH68">
            <v>-1950.0820345902162</v>
          </cell>
          <cell r="AI68">
            <v>-2.9490645857110235E-3</v>
          </cell>
          <cell r="AJ68">
            <v>-4186.0523334343607</v>
          </cell>
          <cell r="AK68">
            <v>-1.7475464198650327E-3</v>
          </cell>
        </row>
        <row r="70">
          <cell r="B70" t="str">
            <v>Op. Prft w/o Pre</v>
          </cell>
          <cell r="D70">
            <v>4850.4519046321911</v>
          </cell>
          <cell r="E70">
            <v>3.360764522931247E-2</v>
          </cell>
          <cell r="F70">
            <v>9065.3085536257477</v>
          </cell>
          <cell r="G70">
            <v>5.3222551436116795E-2</v>
          </cell>
          <cell r="H70">
            <v>17897.622868561248</v>
          </cell>
          <cell r="I70">
            <v>8.0535200324438019E-2</v>
          </cell>
          <cell r="J70">
            <v>31813.383326819185</v>
          </cell>
          <cell r="K70">
            <v>5.9255188408861383E-2</v>
          </cell>
          <cell r="L70">
            <v>4681.1269276211569</v>
          </cell>
          <cell r="M70">
            <v>3.1312278625000613E-2</v>
          </cell>
          <cell r="N70">
            <v>5743.0354776908453</v>
          </cell>
          <cell r="O70">
            <v>3.5873345864260733E-2</v>
          </cell>
          <cell r="P70">
            <v>16376.739725847676</v>
          </cell>
          <cell r="Q70">
            <v>7.5525094506107476E-2</v>
          </cell>
          <cell r="R70">
            <v>26800.902131159677</v>
          </cell>
          <cell r="S70">
            <v>5.0910810879992878E-2</v>
          </cell>
          <cell r="T70">
            <v>8231.3223266936384</v>
          </cell>
          <cell r="U70">
            <v>4.6791726954096009E-2</v>
          </cell>
          <cell r="V70">
            <v>17219.419781279234</v>
          </cell>
          <cell r="W70">
            <v>8.2166236410487509E-2</v>
          </cell>
          <cell r="X70">
            <v>32264.114727333992</v>
          </cell>
          <cell r="Y70">
            <v>0.1130742870239298</v>
          </cell>
          <cell r="Z70">
            <v>57714.856835306869</v>
          </cell>
          <cell r="AA70">
            <v>8.6036576437604234E-2</v>
          </cell>
          <cell r="AB70">
            <v>13003.544374175259</v>
          </cell>
          <cell r="AC70">
            <v>6.6020225427896803E-2</v>
          </cell>
          <cell r="AD70">
            <v>6751.8105938681338</v>
          </cell>
          <cell r="AE70">
            <v>3.7932858788879656E-2</v>
          </cell>
          <cell r="AF70">
            <v>52417.419037699772</v>
          </cell>
          <cell r="AG70">
            <v>0.18308712810573657</v>
          </cell>
          <cell r="AH70">
            <v>72172.774005743166</v>
          </cell>
          <cell r="AI70">
            <v>0.10914524009631639</v>
          </cell>
          <cell r="AJ70">
            <v>188501.9162990289</v>
          </cell>
          <cell r="AK70">
            <v>7.869367669749211E-2</v>
          </cell>
        </row>
        <row r="72">
          <cell r="B72" t="str">
            <v>SUPPORT CENTER</v>
          </cell>
        </row>
        <row r="73">
          <cell r="B73" t="str">
            <v>Payroll &amp; Benefits</v>
          </cell>
          <cell r="D73">
            <v>-4056.2009999999996</v>
          </cell>
          <cell r="E73">
            <v>-2.8104466731563135E-2</v>
          </cell>
          <cell r="F73">
            <v>-4056.2009999999996</v>
          </cell>
          <cell r="G73">
            <v>-2.3814011964478007E-2</v>
          </cell>
          <cell r="H73">
            <v>-4333.701</v>
          </cell>
          <cell r="I73">
            <v>-1.9500661107028566E-2</v>
          </cell>
          <cell r="J73">
            <v>-12446.102999999999</v>
          </cell>
          <cell r="K73">
            <v>-2.3181947378711334E-2</v>
          </cell>
          <cell r="L73">
            <v>-4333.701</v>
          </cell>
          <cell r="M73">
            <v>-2.8988330222099415E-2</v>
          </cell>
          <cell r="N73">
            <v>-4333.701</v>
          </cell>
          <cell r="O73">
            <v>-2.707006694442389E-2</v>
          </cell>
          <cell r="P73">
            <v>-4405.701</v>
          </cell>
          <cell r="Q73">
            <v>-2.0317901484718699E-2</v>
          </cell>
          <cell r="R73">
            <v>-13073.102999999999</v>
          </cell>
          <cell r="S73">
            <v>-2.4833577287454861E-2</v>
          </cell>
          <cell r="T73">
            <v>-4405.701</v>
          </cell>
          <cell r="U73">
            <v>-2.5044622243118295E-2</v>
          </cell>
          <cell r="V73">
            <v>-4405.701</v>
          </cell>
          <cell r="W73">
            <v>-2.1022768160486077E-2</v>
          </cell>
          <cell r="X73">
            <v>-4405.701</v>
          </cell>
          <cell r="Y73">
            <v>-1.5440420529919768E-2</v>
          </cell>
          <cell r="Z73">
            <v>-13217.102999999999</v>
          </cell>
          <cell r="AA73">
            <v>-1.9702973461203109E-2</v>
          </cell>
          <cell r="AB73">
            <v>-4405.701</v>
          </cell>
          <cell r="AC73">
            <v>-2.2368160927382412E-2</v>
          </cell>
          <cell r="AD73">
            <v>-4405.701</v>
          </cell>
          <cell r="AE73">
            <v>-2.4752002677741265E-2</v>
          </cell>
          <cell r="AF73">
            <v>-4405.701</v>
          </cell>
          <cell r="AG73">
            <v>-1.5388532251128724E-2</v>
          </cell>
          <cell r="AH73">
            <v>-13217.102999999999</v>
          </cell>
          <cell r="AI73">
            <v>-1.9987923426608899E-2</v>
          </cell>
          <cell r="AJ73">
            <v>-51953.412000000004</v>
          </cell>
          <cell r="AK73">
            <v>-2.1688930741552728E-2</v>
          </cell>
        </row>
        <row r="74">
          <cell r="B74" t="str">
            <v>Property</v>
          </cell>
          <cell r="D74">
            <v>-164.60098599999998</v>
          </cell>
          <cell r="E74">
            <v>-1.1404816810161747E-3</v>
          </cell>
          <cell r="F74">
            <v>-166.80663921239997</v>
          </cell>
          <cell r="G74">
            <v>-9.7932407737152559E-4</v>
          </cell>
          <cell r="H74">
            <v>-210.44742619634414</v>
          </cell>
          <cell r="I74">
            <v>-9.4696517805481105E-4</v>
          </cell>
          <cell r="J74">
            <v>-541.85505140874409</v>
          </cell>
          <cell r="K74">
            <v>-1.0092520758221615E-3</v>
          </cell>
          <cell r="L74">
            <v>-169.90683401388043</v>
          </cell>
          <cell r="M74">
            <v>-1.136514819870083E-3</v>
          </cell>
          <cell r="N74">
            <v>-170.92627501796369</v>
          </cell>
          <cell r="O74">
            <v>-1.067675344306699E-3</v>
          </cell>
          <cell r="P74">
            <v>-215.06798554135287</v>
          </cell>
          <cell r="Q74">
            <v>-9.9183538391418597E-4</v>
          </cell>
          <cell r="R74">
            <v>-555.90109457319704</v>
          </cell>
          <cell r="S74">
            <v>-1.0559859274622285E-3</v>
          </cell>
          <cell r="T74">
            <v>-173.18994739674062</v>
          </cell>
          <cell r="U74">
            <v>-9.8451456620794243E-4</v>
          </cell>
          <cell r="V74">
            <v>-174.40227702851777</v>
          </cell>
          <cell r="W74">
            <v>-8.3219869814846626E-4</v>
          </cell>
          <cell r="X74">
            <v>-220.83688328736059</v>
          </cell>
          <cell r="Y74">
            <v>-7.7395500658661547E-4</v>
          </cell>
          <cell r="Z74">
            <v>-568.42910771261904</v>
          </cell>
          <cell r="AA74">
            <v>-8.4736750737564033E-4</v>
          </cell>
          <cell r="AB74">
            <v>-178.08286268292761</v>
          </cell>
          <cell r="AC74">
            <v>-9.0414354739476617E-4</v>
          </cell>
          <cell r="AD74">
            <v>-179.68560844707392</v>
          </cell>
          <cell r="AE74">
            <v>-1.0095053344367994E-3</v>
          </cell>
          <cell r="AF74">
            <v>-228.64993674890152</v>
          </cell>
          <cell r="AG74">
            <v>-7.9864405820526943E-4</v>
          </cell>
          <cell r="AH74">
            <v>-586.41840787890305</v>
          </cell>
          <cell r="AI74">
            <v>-8.8682718388722692E-4</v>
          </cell>
          <cell r="AJ74">
            <v>-2252.6036615734633</v>
          </cell>
          <cell r="AK74">
            <v>-9.4039184190703243E-4</v>
          </cell>
        </row>
        <row r="75">
          <cell r="B75" t="str">
            <v xml:space="preserve">   Maintenance</v>
          </cell>
          <cell r="D75">
            <v>-9.4728479999999973</v>
          </cell>
          <cell r="F75">
            <v>-9.5997841632000007</v>
          </cell>
          <cell r="H75">
            <v>-12.111327694897202</v>
          </cell>
          <cell r="L75">
            <v>-9.7782015277522039</v>
          </cell>
          <cell r="N75">
            <v>-9.8368707369187174</v>
          </cell>
          <cell r="P75">
            <v>-12.377242604727977</v>
          </cell>
          <cell r="T75">
            <v>-9.9671459247353447</v>
          </cell>
          <cell r="V75">
            <v>-10.036915946208488</v>
          </cell>
          <cell r="X75">
            <v>-12.709244816886494</v>
          </cell>
          <cell r="AB75">
            <v>-10.24873502033727</v>
          </cell>
          <cell r="AD75">
            <v>-10.340973635520305</v>
          </cell>
          <cell r="AF75">
            <v>-13.158888951199589</v>
          </cell>
          <cell r="AJ75">
            <v>-129.63817902238358</v>
          </cell>
          <cell r="AK75">
            <v>-5.411990046539178E-5</v>
          </cell>
        </row>
        <row r="76">
          <cell r="B76" t="str">
            <v xml:space="preserve">   Cleaning Supplies</v>
          </cell>
          <cell r="D76">
            <v>-3.7624839999999997</v>
          </cell>
          <cell r="F76">
            <v>-3.8129012855999997</v>
          </cell>
          <cell r="H76">
            <v>-4.8104515844451008</v>
          </cell>
          <cell r="L76">
            <v>-3.8837661912175965</v>
          </cell>
          <cell r="N76">
            <v>-3.9070687883649011</v>
          </cell>
          <cell r="P76">
            <v>-4.9160693029601372</v>
          </cell>
          <cell r="T76">
            <v>-3.958812288287739</v>
          </cell>
          <cell r="V76">
            <v>-3.9865239743057521</v>
          </cell>
          <cell r="X76">
            <v>-5.0479359824646597</v>
          </cell>
          <cell r="AB76">
            <v>-4.0706555762595</v>
          </cell>
          <cell r="AD76">
            <v>-4.1072914764458357</v>
          </cell>
          <cell r="AF76">
            <v>-5.2265284037773263</v>
          </cell>
          <cell r="AJ76">
            <v>-51.490488854128543</v>
          </cell>
          <cell r="AK76">
            <v>-2.1495674751946737E-5</v>
          </cell>
        </row>
        <row r="77">
          <cell r="B77" t="str">
            <v xml:space="preserve">   Rent</v>
          </cell>
          <cell r="D77">
            <v>-145.29134399999998</v>
          </cell>
          <cell r="F77">
            <v>-147.23824800959997</v>
          </cell>
          <cell r="H77">
            <v>-185.75945464511159</v>
          </cell>
          <cell r="L77">
            <v>-149.97475330227732</v>
          </cell>
          <cell r="N77">
            <v>-150.87460182209097</v>
          </cell>
          <cell r="P77">
            <v>-189.83796774264599</v>
          </cell>
          <cell r="T77">
            <v>-152.87271866379797</v>
          </cell>
          <cell r="V77">
            <v>-153.9428276944445</v>
          </cell>
          <cell r="X77">
            <v>-194.93010556809034</v>
          </cell>
          <cell r="AB77">
            <v>-157.19163713010806</v>
          </cell>
          <cell r="AD77">
            <v>-158.60636186427899</v>
          </cell>
          <cell r="AF77">
            <v>-201.826595472295</v>
          </cell>
          <cell r="AJ77">
            <v>-1988.3466159147406</v>
          </cell>
          <cell r="AK77">
            <v>-8.30072759086074E-4</v>
          </cell>
        </row>
        <row r="78">
          <cell r="B78" t="str">
            <v xml:space="preserve">   Utilities</v>
          </cell>
          <cell r="D78">
            <v>-6.0743099999999997</v>
          </cell>
          <cell r="F78">
            <v>-6.1557057539999995</v>
          </cell>
          <cell r="H78">
            <v>-7.7661922718902501</v>
          </cell>
          <cell r="L78">
            <v>-6.2701129926333135</v>
          </cell>
          <cell r="N78">
            <v>-6.3077336705891138</v>
          </cell>
          <cell r="P78">
            <v>-7.936705891018752</v>
          </cell>
          <cell r="T78">
            <v>-6.391270519919579</v>
          </cell>
          <cell r="V78">
            <v>-6.4360094135590158</v>
          </cell>
          <cell r="X78">
            <v>-8.1495969199191016</v>
          </cell>
          <cell r="AB78">
            <v>-6.571834956222764</v>
          </cell>
          <cell r="AD78">
            <v>-6.6309814708287673</v>
          </cell>
          <cell r="AF78">
            <v>-8.4379239216296078</v>
          </cell>
          <cell r="AJ78">
            <v>-83.128377782210265</v>
          </cell>
          <cell r="AK78">
            <v>-3.4703507603619737E-5</v>
          </cell>
        </row>
        <row r="79">
          <cell r="B79" t="str">
            <v>Other Expenses:</v>
          </cell>
        </row>
        <row r="80">
          <cell r="B80" t="str">
            <v>Depreciation</v>
          </cell>
          <cell r="D80">
            <v>-514.39250000000004</v>
          </cell>
          <cell r="E80">
            <v>-3.5641051573173008E-3</v>
          </cell>
          <cell r="F80">
            <v>-518.0383333333333</v>
          </cell>
          <cell r="G80">
            <v>-3.0414101934441232E-3</v>
          </cell>
          <cell r="H80">
            <v>-535.01750000000004</v>
          </cell>
          <cell r="I80">
            <v>-2.4074561105691542E-3</v>
          </cell>
          <cell r="J80">
            <v>-1567.4483333333333</v>
          </cell>
          <cell r="K80">
            <v>-2.9195086029885913E-3</v>
          </cell>
          <cell r="L80">
            <v>-538.6633333333333</v>
          </cell>
          <cell r="M80">
            <v>-3.6031444221009887E-3</v>
          </cell>
          <cell r="N80">
            <v>-542.30916666666656</v>
          </cell>
          <cell r="O80">
            <v>-3.3874846110152489E-3</v>
          </cell>
          <cell r="P80">
            <v>-542.89250000000004</v>
          </cell>
          <cell r="Q80">
            <v>-2.50367338405231E-3</v>
          </cell>
          <cell r="R80">
            <v>-1623.865</v>
          </cell>
          <cell r="S80">
            <v>-3.0846828776529092E-3</v>
          </cell>
          <cell r="T80">
            <v>-544.14250000000004</v>
          </cell>
          <cell r="U80">
            <v>-3.09322928608319E-3</v>
          </cell>
          <cell r="V80">
            <v>-570.89250000000004</v>
          </cell>
          <cell r="W80">
            <v>-2.7241387175526203E-3</v>
          </cell>
          <cell r="X80">
            <v>-587.2883333333333</v>
          </cell>
          <cell r="Y80">
            <v>-2.0582374607315303E-3</v>
          </cell>
          <cell r="Z80">
            <v>-1702.3233333333333</v>
          </cell>
          <cell r="AA80">
            <v>-2.5376840491485525E-3</v>
          </cell>
          <cell r="AB80">
            <v>-587.2883333333333</v>
          </cell>
          <cell r="AC80">
            <v>-2.9817184486133313E-3</v>
          </cell>
          <cell r="AD80">
            <v>-587.2883333333333</v>
          </cell>
          <cell r="AE80">
            <v>-3.2994890936250258E-3</v>
          </cell>
          <cell r="AF80">
            <v>-590.93416666666667</v>
          </cell>
          <cell r="AG80">
            <v>-2.0640550691124696E-3</v>
          </cell>
          <cell r="AH80">
            <v>-1765.5108333333333</v>
          </cell>
          <cell r="AI80">
            <v>-2.6699417675352254E-3</v>
          </cell>
          <cell r="AJ80">
            <v>-6659.1474999999991</v>
          </cell>
          <cell r="AK80">
            <v>-2.7799865950148559E-3</v>
          </cell>
        </row>
        <row r="81">
          <cell r="B81" t="str">
            <v>Others</v>
          </cell>
          <cell r="D81">
            <v>-800.96462804444434</v>
          </cell>
          <cell r="E81">
            <v>-5.5496963148606122E-3</v>
          </cell>
          <cell r="F81">
            <v>-1395.3806889808748</v>
          </cell>
          <cell r="G81">
            <v>-8.1922992530183095E-3</v>
          </cell>
          <cell r="H81">
            <v>-532.85829764819482</v>
          </cell>
          <cell r="I81">
            <v>-2.3977401949293697E-3</v>
          </cell>
          <cell r="J81">
            <v>-2729.203614673514</v>
          </cell>
          <cell r="K81">
            <v>-5.0833786753291506E-3</v>
          </cell>
          <cell r="L81">
            <v>-460.44225296702433</v>
          </cell>
          <cell r="M81">
            <v>-3.0799199292280512E-3</v>
          </cell>
          <cell r="N81">
            <v>-462.26323981815978</v>
          </cell>
          <cell r="O81">
            <v>-2.8874850498047419E-3</v>
          </cell>
          <cell r="P81">
            <v>-541.11181872342183</v>
          </cell>
          <cell r="Q81">
            <v>-2.4954613635921842E-3</v>
          </cell>
          <cell r="R81">
            <v>-1463.8173115086061</v>
          </cell>
          <cell r="S81">
            <v>-2.7806573802763856E-3</v>
          </cell>
          <cell r="T81">
            <v>-466.3067476038193</v>
          </cell>
          <cell r="U81">
            <v>-2.6507646213746149E-3</v>
          </cell>
          <cell r="V81">
            <v>-468.47228372593491</v>
          </cell>
          <cell r="W81">
            <v>-2.2354182025479678E-3</v>
          </cell>
          <cell r="X81">
            <v>-751.41657093463164</v>
          </cell>
          <cell r="Y81">
            <v>-2.6334487629507768E-3</v>
          </cell>
          <cell r="Z81">
            <v>-1686.1956022643858</v>
          </cell>
          <cell r="AA81">
            <v>-2.5136421500091652E-3</v>
          </cell>
          <cell r="AB81">
            <v>-675.04676724613125</v>
          </cell>
          <cell r="AC81">
            <v>-3.4272763229440044E-3</v>
          </cell>
          <cell r="AD81">
            <v>-677.90968815134647</v>
          </cell>
          <cell r="AE81">
            <v>-3.8086157949413437E-3</v>
          </cell>
          <cell r="AF81">
            <v>-1115.3727170614773</v>
          </cell>
          <cell r="AG81">
            <v>-3.895849724829174E-3</v>
          </cell>
          <cell r="AH81">
            <v>-2468.3291724589549</v>
          </cell>
          <cell r="AI81">
            <v>-3.7327979127328055E-3</v>
          </cell>
          <cell r="AJ81">
            <v>-8347.5457009054608</v>
          </cell>
          <cell r="AK81">
            <v>-3.4848402366505736E-3</v>
          </cell>
        </row>
        <row r="82">
          <cell r="B82" t="str">
            <v xml:space="preserve">   Recruitment</v>
          </cell>
          <cell r="D82">
            <v>-15.070439999999998</v>
          </cell>
          <cell r="E82">
            <v>-1.0441954913230837E-4</v>
          </cell>
          <cell r="F82">
            <v>-15.272383895999997</v>
          </cell>
          <cell r="G82">
            <v>-8.9664376303207169E-5</v>
          </cell>
          <cell r="H82">
            <v>-19.268021332790997</v>
          </cell>
          <cell r="I82">
            <v>-8.6701679283770179E-5</v>
          </cell>
          <cell r="J82">
            <v>-49.610845228790993</v>
          </cell>
          <cell r="K82">
            <v>-9.2404506334812204E-5</v>
          </cell>
          <cell r="L82">
            <v>-15.556229703242142</v>
          </cell>
          <cell r="M82">
            <v>-1.0405635359901729E-4</v>
          </cell>
          <cell r="N82">
            <v>-15.649567081461596</v>
          </cell>
          <cell r="O82">
            <v>-9.7753589494618522E-5</v>
          </cell>
          <cell r="P82">
            <v>-19.691067780249053</v>
          </cell>
          <cell r="Q82">
            <v>-9.0809879128887503E-5</v>
          </cell>
          <cell r="R82">
            <v>-50.896864564952793</v>
          </cell>
          <cell r="S82">
            <v>-9.668333676120182E-5</v>
          </cell>
          <cell r="T82">
            <v>-15.856823062078956</v>
          </cell>
          <cell r="U82">
            <v>-9.0139604018914081E-5</v>
          </cell>
          <cell r="V82">
            <v>-15.967820823513506</v>
          </cell>
          <cell r="W82">
            <v>-7.6193957601958538E-5</v>
          </cell>
          <cell r="X82">
            <v>-20.219253117773974</v>
          </cell>
          <cell r="Y82">
            <v>-7.0861316040131089E-5</v>
          </cell>
          <cell r="Z82">
            <v>-52.043897003366439</v>
          </cell>
          <cell r="AA82">
            <v>-7.7582774491120871E-5</v>
          </cell>
          <cell r="AB82">
            <v>-16.304805714172932</v>
          </cell>
          <cell r="AC82">
            <v>-8.278104167857157E-5</v>
          </cell>
          <cell r="AD82">
            <v>-16.451548965600487</v>
          </cell>
          <cell r="AE82">
            <v>-9.2427694037687701E-5</v>
          </cell>
          <cell r="AF82">
            <v>-20.934596058726619</v>
          </cell>
          <cell r="AG82">
            <v>-7.3121781667450161E-5</v>
          </cell>
          <cell r="AH82">
            <v>-53.690950738500035</v>
          </cell>
          <cell r="AI82">
            <v>-8.1195600281163668E-5</v>
          </cell>
          <cell r="AJ82">
            <v>-206.24255753561027</v>
          </cell>
          <cell r="AK82">
            <v>-8.6099841649486938E-5</v>
          </cell>
        </row>
        <row r="83">
          <cell r="B83" t="str">
            <v xml:space="preserve">   Suscriptions</v>
          </cell>
          <cell r="D83">
            <v>-7.0072419999999997</v>
          </cell>
          <cell r="E83">
            <v>-4.8551538661178762E-5</v>
          </cell>
          <cell r="F83">
            <v>-7.1011390427999999</v>
          </cell>
          <cell r="G83">
            <v>-4.1690885172273542E-5</v>
          </cell>
          <cell r="H83">
            <v>-8.9589745448725484</v>
          </cell>
          <cell r="I83">
            <v>-4.03133318302428E-5</v>
          </cell>
          <cell r="J83">
            <v>-23.067355587672544</v>
          </cell>
          <cell r="K83">
            <v>-4.2964952435268115E-5</v>
          </cell>
          <cell r="L83">
            <v>-7.2331176885483019</v>
          </cell>
          <cell r="M83">
            <v>-4.8382665091787971E-5</v>
          </cell>
          <cell r="N83">
            <v>-7.276516394679593</v>
          </cell>
          <cell r="O83">
            <v>-4.5452094162973993E-5</v>
          </cell>
          <cell r="P83">
            <v>-9.1556767536055972</v>
          </cell>
          <cell r="Q83">
            <v>-4.2223505023533747E-5</v>
          </cell>
          <cell r="R83">
            <v>-23.665310836833491</v>
          </cell>
          <cell r="S83">
            <v>-4.4954463045089417E-5</v>
          </cell>
          <cell r="T83">
            <v>-7.3728833761435153</v>
          </cell>
          <cell r="U83">
            <v>-4.1911849895869243E-5</v>
          </cell>
          <cell r="V83">
            <v>-7.4244935597765176</v>
          </cell>
          <cell r="W83">
            <v>-3.5427598653699765E-5</v>
          </cell>
          <cell r="X83">
            <v>-9.4012649700670146</v>
          </cell>
          <cell r="Y83">
            <v>-3.2948101709816049E-5</v>
          </cell>
          <cell r="Z83">
            <v>-24.198641905987049</v>
          </cell>
          <cell r="AA83">
            <v>-3.6073351268490551E-5</v>
          </cell>
          <cell r="AB83">
            <v>-7.5811800718620406</v>
          </cell>
          <cell r="AC83">
            <v>-3.8490368698846037E-5</v>
          </cell>
          <cell r="AD83">
            <v>-7.6494106925087983</v>
          </cell>
          <cell r="AE83">
            <v>-4.2975733928407856E-5</v>
          </cell>
          <cell r="AF83">
            <v>-9.7338751062174449</v>
          </cell>
          <cell r="AG83">
            <v>-3.3999141339933461E-5</v>
          </cell>
          <cell r="AH83">
            <v>-24.964465870588281</v>
          </cell>
          <cell r="AI83">
            <v>-3.7753192375629501E-5</v>
          </cell>
          <cell r="AJ83">
            <v>-95.895774201081352</v>
          </cell>
          <cell r="AK83">
            <v>-4.0033497800968918E-5</v>
          </cell>
        </row>
        <row r="84">
          <cell r="B84" t="str">
            <v xml:space="preserve">   Training</v>
          </cell>
          <cell r="D84">
            <v>-7.586479999999999</v>
          </cell>
          <cell r="E84">
            <v>-5.2564943100617817E-5</v>
          </cell>
          <cell r="F84">
            <v>-948.16432930819042</v>
          </cell>
          <cell r="G84">
            <v>-5.5666858428456856E-3</v>
          </cell>
          <cell r="H84">
            <v>-9.6995481539220005</v>
          </cell>
          <cell r="I84">
            <v>-4.364574331291833E-5</v>
          </cell>
          <cell r="J84">
            <v>-965.45035746211249</v>
          </cell>
          <cell r="K84">
            <v>-1.7982351088886811E-3</v>
          </cell>
          <cell r="L84">
            <v>-7.8310271975504673</v>
          </cell>
          <cell r="M84">
            <v>-5.2382109975015511E-5</v>
          </cell>
          <cell r="N84">
            <v>-7.8780133607357703</v>
          </cell>
          <cell r="O84">
            <v>-4.9209289949671914E-5</v>
          </cell>
          <cell r="P84">
            <v>-9.912510311145784</v>
          </cell>
          <cell r="Q84">
            <v>-4.5713816704337935E-5</v>
          </cell>
          <cell r="R84">
            <v>-25.621550869432021</v>
          </cell>
          <cell r="S84">
            <v>-4.8670523267543776E-5</v>
          </cell>
          <cell r="T84">
            <v>-7.9823463033594741</v>
          </cell>
          <cell r="U84">
            <v>-4.5376399302038382E-5</v>
          </cell>
          <cell r="V84">
            <v>-8.0382227274829905</v>
          </cell>
          <cell r="W84">
            <v>-3.835614192207437E-5</v>
          </cell>
          <cell r="X84">
            <v>-10.178399528675332</v>
          </cell>
          <cell r="Y84">
            <v>-3.5671682904555778E-5</v>
          </cell>
          <cell r="Z84">
            <v>-26.198968559517798</v>
          </cell>
          <cell r="AA84">
            <v>-3.9055274233625471E-5</v>
          </cell>
          <cell r="AB84">
            <v>-8.2078613799237896</v>
          </cell>
          <cell r="AC84">
            <v>-4.1672089008260523E-5</v>
          </cell>
          <cell r="AD84">
            <v>-8.2817321323431035</v>
          </cell>
          <cell r="AE84">
            <v>-4.6528226930536671E-5</v>
          </cell>
          <cell r="AF84">
            <v>-10.538504138406598</v>
          </cell>
          <cell r="AG84">
            <v>-3.6809604376811651E-5</v>
          </cell>
          <cell r="AH84">
            <v>-27.028097650673494</v>
          </cell>
          <cell r="AI84">
            <v>-4.0873975651742264E-5</v>
          </cell>
          <cell r="AJ84">
            <v>-1044.2989745417356</v>
          </cell>
          <cell r="AK84">
            <v>-4.3596228352259589E-4</v>
          </cell>
        </row>
        <row r="85">
          <cell r="B85" t="str">
            <v xml:space="preserve">   Employee Benefits</v>
          </cell>
          <cell r="D85">
            <v>-4.6318535999999995</v>
          </cell>
          <cell r="E85">
            <v>-3.209302877413396E-5</v>
          </cell>
          <cell r="F85">
            <v>-4.6939204382399993</v>
          </cell>
          <cell r="G85">
            <v>-2.7558071574006121E-5</v>
          </cell>
          <cell r="H85">
            <v>-5.9219673728945397</v>
          </cell>
          <cell r="I85">
            <v>-2.6647495714562837E-5</v>
          </cell>
          <cell r="J85">
            <v>-15.247741411134538</v>
          </cell>
          <cell r="K85">
            <v>-2.8400242151066769E-5</v>
          </cell>
          <cell r="L85">
            <v>-4.7811595781801373</v>
          </cell>
          <cell r="M85">
            <v>-3.1981401738800014E-5</v>
          </cell>
          <cell r="N85">
            <v>-4.8098465356492177</v>
          </cell>
          <cell r="O85">
            <v>-3.004426648548888E-5</v>
          </cell>
          <cell r="P85">
            <v>-6.0519894034806274</v>
          </cell>
          <cell r="Q85">
            <v>-2.7910138360837668E-5</v>
          </cell>
          <cell r="R85">
            <v>-15.642995517309982</v>
          </cell>
          <cell r="S85">
            <v>-2.9715327584157133E-5</v>
          </cell>
          <cell r="T85">
            <v>-4.8735460268348794</v>
          </cell>
          <cell r="U85">
            <v>-2.770413135764992E-5</v>
          </cell>
          <cell r="V85">
            <v>-4.9076608490227223</v>
          </cell>
          <cell r="W85">
            <v>-2.3417979622152968E-5</v>
          </cell>
          <cell r="X85">
            <v>-6.2143255500750225</v>
          </cell>
          <cell r="Y85">
            <v>-2.1779008562538251E-5</v>
          </cell>
          <cell r="Z85">
            <v>-15.995532425932623</v>
          </cell>
          <cell r="AA85">
            <v>-2.384482824155674E-5</v>
          </cell>
          <cell r="AB85">
            <v>-5.0112321235804966</v>
          </cell>
          <cell r="AC85">
            <v>-2.5442499748556893E-5</v>
          </cell>
          <cell r="AD85">
            <v>-5.0563332126927207</v>
          </cell>
          <cell r="AE85">
            <v>-2.8407368820562789E-5</v>
          </cell>
          <cell r="AF85">
            <v>-6.434184013151488</v>
          </cell>
          <cell r="AG85">
            <v>-2.2473755753302031E-5</v>
          </cell>
          <cell r="AH85">
            <v>-16.501749349424706</v>
          </cell>
          <cell r="AI85">
            <v>-2.4955219188455611E-5</v>
          </cell>
          <cell r="AJ85">
            <v>-63.388018703801848</v>
          </cell>
          <cell r="AK85">
            <v>-2.6462522760025983E-5</v>
          </cell>
        </row>
        <row r="86">
          <cell r="B86" t="str">
            <v xml:space="preserve">   License</v>
          </cell>
          <cell r="D86">
            <v>-1.7325879999999998</v>
          </cell>
          <cell r="E86">
            <v>-1.2004696464870826E-5</v>
          </cell>
          <cell r="F86">
            <v>-1.7558046791999997</v>
          </cell>
          <cell r="G86">
            <v>-1.0308353466151027E-5</v>
          </cell>
          <cell r="H86">
            <v>-2.2151670783956998</v>
          </cell>
          <cell r="I86">
            <v>-9.9677440809232389E-6</v>
          </cell>
          <cell r="J86">
            <v>-5.7035597575956993</v>
          </cell>
          <cell r="K86">
            <v>-1.0623375218083852E-5</v>
          </cell>
          <cell r="L86">
            <v>-1.7884372924135525</v>
          </cell>
          <cell r="M86">
            <v>-1.1962941332131919E-5</v>
          </cell>
          <cell r="N86">
            <v>-1.7991679161680341</v>
          </cell>
          <cell r="O86">
            <v>-1.1238337839857504E-5</v>
          </cell>
          <cell r="P86">
            <v>-2.2638030305184285</v>
          </cell>
          <cell r="Q86">
            <v>-1.0440047328423121E-5</v>
          </cell>
          <cell r="R86">
            <v>-5.8514082391000155</v>
          </cell>
          <cell r="S86">
            <v>-1.1115295178668781E-5</v>
          </cell>
          <cell r="T86">
            <v>-1.82299530441588</v>
          </cell>
          <cell r="U86">
            <v>-1.0362988489249306E-5</v>
          </cell>
          <cell r="V86">
            <v>-1.835756271546791</v>
          </cell>
          <cell r="W86">
            <v>-8.7597134930142809E-6</v>
          </cell>
          <cell r="X86">
            <v>-2.3245263788461235</v>
          </cell>
          <cell r="Y86">
            <v>-8.1466410957701712E-6</v>
          </cell>
          <cell r="Z86">
            <v>-5.983277954808794</v>
          </cell>
          <cell r="AA86">
            <v>-8.9193801965982478E-6</v>
          </cell>
          <cell r="AB86">
            <v>-1.8744980719015141</v>
          </cell>
          <cell r="AC86">
            <v>-9.517004111345984E-6</v>
          </cell>
          <cell r="AD86">
            <v>-1.8913685545486274</v>
          </cell>
          <cell r="AE86">
            <v>-1.0626041015217157E-5</v>
          </cell>
          <cell r="AF86">
            <v>-2.4067664856631286</v>
          </cell>
          <cell r="AG86">
            <v>-8.4065177563259048E-6</v>
          </cell>
          <cell r="AH86">
            <v>-6.17263311211327</v>
          </cell>
          <cell r="AI86">
            <v>-9.3347322772222181E-6</v>
          </cell>
          <cell r="AJ86">
            <v>-23.710879063617774</v>
          </cell>
          <cell r="AK86">
            <v>-9.8985532236484959E-6</v>
          </cell>
        </row>
        <row r="87">
          <cell r="B87" t="str">
            <v xml:space="preserve">   Others</v>
          </cell>
          <cell r="D87">
            <v>-764.93602444444434</v>
          </cell>
          <cell r="E87">
            <v>-5.3000625587275021E-3</v>
          </cell>
          <cell r="F87">
            <v>-418.39311161644446</v>
          </cell>
          <cell r="G87">
            <v>-2.4563917236569864E-3</v>
          </cell>
          <cell r="H87">
            <v>-486.79461916531898</v>
          </cell>
          <cell r="I87">
            <v>-2.190464200706952E-3</v>
          </cell>
          <cell r="J87">
            <v>-1670.1237552262078</v>
          </cell>
          <cell r="K87">
            <v>-3.1107504903012386E-3</v>
          </cell>
          <cell r="L87">
            <v>-423.25228150708972</v>
          </cell>
          <cell r="M87">
            <v>-2.8311544574912985E-3</v>
          </cell>
          <cell r="N87">
            <v>-424.85012852946556</v>
          </cell>
          <cell r="O87">
            <v>-2.6537874718721311E-3</v>
          </cell>
          <cell r="P87">
            <v>-494.0367714444223</v>
          </cell>
          <cell r="Q87">
            <v>-2.2783639770461639E-3</v>
          </cell>
          <cell r="R87">
            <v>-1342.1391814809776</v>
          </cell>
          <cell r="S87">
            <v>-2.5495184344397244E-3</v>
          </cell>
          <cell r="T87">
            <v>-428.39815353098658</v>
          </cell>
          <cell r="U87">
            <v>-2.435269648310894E-3</v>
          </cell>
          <cell r="V87">
            <v>-430.29832949459239</v>
          </cell>
          <cell r="W87">
            <v>-2.053262811255068E-3</v>
          </cell>
          <cell r="X87">
            <v>-703.07880138919415</v>
          </cell>
          <cell r="Y87">
            <v>-2.4640420126379654E-3</v>
          </cell>
          <cell r="Z87">
            <v>-1561.7752844147731</v>
          </cell>
          <cell r="AA87">
            <v>-2.3281665415777735E-3</v>
          </cell>
          <cell r="AB87">
            <v>-636.06718988469049</v>
          </cell>
          <cell r="AC87">
            <v>-3.2293733196984233E-3</v>
          </cell>
          <cell r="AD87">
            <v>-638.57929459365278</v>
          </cell>
          <cell r="AE87">
            <v>-3.5876507302089315E-3</v>
          </cell>
          <cell r="AF87">
            <v>-1065.324791259312</v>
          </cell>
          <cell r="AG87">
            <v>-3.7210389239353504E-3</v>
          </cell>
          <cell r="AH87">
            <v>-2339.9712757376551</v>
          </cell>
          <cell r="AI87">
            <v>-3.538685192958592E-3</v>
          </cell>
          <cell r="AJ87">
            <v>-6914.0094968596131</v>
          </cell>
          <cell r="AK87">
            <v>-2.8863835376938471E-3</v>
          </cell>
        </row>
        <row r="88">
          <cell r="B88" t="str">
            <v>Relocation</v>
          </cell>
          <cell r="D88">
            <v>-32.919171999999989</v>
          </cell>
          <cell r="E88">
            <v>-2.2808923283254565E-4</v>
          </cell>
          <cell r="F88">
            <v>-33.360288904799994</v>
          </cell>
          <cell r="G88">
            <v>-1.9585871585686953E-4</v>
          </cell>
          <cell r="H88">
            <v>-42.088174489518295</v>
          </cell>
          <cell r="I88">
            <v>-1.8938713753754153E-4</v>
          </cell>
          <cell r="J88">
            <v>-108.36763539431827</v>
          </cell>
          <cell r="K88">
            <v>-2.0184412914359316E-4</v>
          </cell>
          <cell r="L88">
            <v>-33.980308555857491</v>
          </cell>
          <cell r="M88">
            <v>-2.2729588531050643E-4</v>
          </cell>
          <cell r="N88">
            <v>-34.184190407192645</v>
          </cell>
          <cell r="O88">
            <v>-2.1352841895729257E-4</v>
          </cell>
          <cell r="P88">
            <v>-43.012257579850136</v>
          </cell>
          <cell r="Q88">
            <v>-1.9836089924003928E-4</v>
          </cell>
          <cell r="R88">
            <v>-111.17675654290026</v>
          </cell>
          <cell r="S88">
            <v>-2.1119060839470681E-4</v>
          </cell>
          <cell r="T88">
            <v>-34.636910783901719</v>
          </cell>
          <cell r="U88">
            <v>-1.9689678129573683E-4</v>
          </cell>
          <cell r="V88">
            <v>-34.879369159389029</v>
          </cell>
          <cell r="W88">
            <v>-1.6643455636727134E-4</v>
          </cell>
          <cell r="X88">
            <v>-44.166001198076351</v>
          </cell>
          <cell r="Y88">
            <v>-1.5478618081963329E-4</v>
          </cell>
          <cell r="Z88">
            <v>-113.6822811413671</v>
          </cell>
          <cell r="AA88">
            <v>-1.6946822373536672E-4</v>
          </cell>
          <cell r="AB88">
            <v>-35.615463366128765</v>
          </cell>
          <cell r="AC88">
            <v>-1.8082307811557367E-4</v>
          </cell>
          <cell r="AD88">
            <v>-35.936002536423921</v>
          </cell>
          <cell r="AE88">
            <v>-2.01894779289126E-4</v>
          </cell>
          <cell r="AF88">
            <v>-45.728563227599437</v>
          </cell>
          <cell r="AG88">
            <v>-1.5972383737019216E-4</v>
          </cell>
          <cell r="AH88">
            <v>-117.28002913015213</v>
          </cell>
          <cell r="AI88">
            <v>-1.7735991326722216E-4</v>
          </cell>
          <cell r="AJ88">
            <v>-450.50670220873781</v>
          </cell>
          <cell r="AK88">
            <v>-1.8807251124932145E-4</v>
          </cell>
        </row>
        <row r="89">
          <cell r="B89" t="str">
            <v>Supplies</v>
          </cell>
          <cell r="D89">
            <v>-81.400880000000001</v>
          </cell>
          <cell r="E89">
            <v>-5.640076327282507E-4</v>
          </cell>
          <cell r="F89">
            <v>-82.491651791999985</v>
          </cell>
          <cell r="G89">
            <v>-4.8430962438603055E-4</v>
          </cell>
          <cell r="H89">
            <v>-104.073530192082</v>
          </cell>
          <cell r="I89">
            <v>-4.6830702960077235E-4</v>
          </cell>
          <cell r="J89">
            <v>-267.96606198408199</v>
          </cell>
          <cell r="K89">
            <v>-4.9911005462476802E-4</v>
          </cell>
          <cell r="L89">
            <v>-84.024805335879321</v>
          </cell>
          <cell r="M89">
            <v>-5.6204588270489611E-4</v>
          </cell>
          <cell r="N89">
            <v>-84.528954167894597</v>
          </cell>
          <cell r="O89">
            <v>-5.2800238135188504E-4</v>
          </cell>
          <cell r="P89">
            <v>-106.35855658175339</v>
          </cell>
          <cell r="Q89">
            <v>-4.9049689815195015E-4</v>
          </cell>
          <cell r="R89">
            <v>-274.91231608552732</v>
          </cell>
          <cell r="S89">
            <v>-5.2222156046526698E-4</v>
          </cell>
          <cell r="T89">
            <v>-85.648418444154373</v>
          </cell>
          <cell r="U89">
            <v>-4.8687650061916864E-4</v>
          </cell>
          <cell r="V89">
            <v>-86.247957373263418</v>
          </cell>
          <cell r="W89">
            <v>-4.115510362990141E-4</v>
          </cell>
          <cell r="X89">
            <v>-109.21147602389479</v>
          </cell>
          <cell r="Y89">
            <v>-3.8274751657050389E-4</v>
          </cell>
          <cell r="Z89">
            <v>-281.10785184131259</v>
          </cell>
          <cell r="AA89">
            <v>-4.1905253704727866E-4</v>
          </cell>
          <cell r="AB89">
            <v>-88.06813426566876</v>
          </cell>
          <cell r="AC89">
            <v>-4.4713025233187638E-4</v>
          </cell>
          <cell r="AD89">
            <v>-88.860747474059792</v>
          </cell>
          <cell r="AE89">
            <v>-4.9923529976819085E-4</v>
          </cell>
          <cell r="AF89">
            <v>-113.07530116074105</v>
          </cell>
          <cell r="AG89">
            <v>-3.9495710642146548E-4</v>
          </cell>
          <cell r="AH89">
            <v>-290.00418290046957</v>
          </cell>
          <cell r="AI89">
            <v>-4.38566711722748E-4</v>
          </cell>
          <cell r="AJ89">
            <v>-1113.9904128113913</v>
          </cell>
          <cell r="AK89">
            <v>-4.6505628754892932E-4</v>
          </cell>
        </row>
        <row r="90">
          <cell r="B90" t="str">
            <v>Insurance</v>
          </cell>
          <cell r="D90">
            <v>-18.586876</v>
          </cell>
          <cell r="E90">
            <v>-1.2878411059651367E-4</v>
          </cell>
          <cell r="F90">
            <v>-18.835940138399998</v>
          </cell>
          <cell r="G90">
            <v>-1.1058606410728884E-4</v>
          </cell>
          <cell r="H90">
            <v>-23.763892977108902</v>
          </cell>
          <cell r="I90">
            <v>-1.0693207111664992E-4</v>
          </cell>
          <cell r="J90">
            <v>-61.186709115508904</v>
          </cell>
          <cell r="K90">
            <v>-1.1396555781293507E-4</v>
          </cell>
          <cell r="L90">
            <v>-19.186016633998644</v>
          </cell>
          <cell r="M90">
            <v>-1.28336169438788E-4</v>
          </cell>
          <cell r="N90">
            <v>-19.301132733802635</v>
          </cell>
          <cell r="O90">
            <v>-1.2056276037669618E-4</v>
          </cell>
          <cell r="P90">
            <v>-24.285650262307165</v>
          </cell>
          <cell r="Q90">
            <v>-1.1199885092562791E-4</v>
          </cell>
          <cell r="R90">
            <v>-62.772799630108452</v>
          </cell>
          <cell r="S90">
            <v>-1.1924278200548226E-4</v>
          </cell>
          <cell r="T90">
            <v>-19.556748443230713</v>
          </cell>
          <cell r="U90">
            <v>-1.1117217828999404E-4</v>
          </cell>
          <cell r="V90">
            <v>-19.693645682333326</v>
          </cell>
          <cell r="W90">
            <v>-9.3972547709082204E-5</v>
          </cell>
          <cell r="X90">
            <v>-24.937078845254568</v>
          </cell>
          <cell r="Y90">
            <v>-8.7395623116161668E-5</v>
          </cell>
          <cell r="Z90">
            <v>-64.187472970818604</v>
          </cell>
          <cell r="AA90">
            <v>-9.5685421872382395E-5</v>
          </cell>
          <cell r="AB90">
            <v>-20.109260380813286</v>
          </cell>
          <cell r="AC90">
            <v>-1.0209661807023829E-4</v>
          </cell>
          <cell r="AD90">
            <v>-20.2902437242406</v>
          </cell>
          <cell r="AE90">
            <v>-1.1399415597981483E-4</v>
          </cell>
          <cell r="AF90">
            <v>-25.819335139096165</v>
          </cell>
          <cell r="AG90">
            <v>-9.0183530723188541E-5</v>
          </cell>
          <cell r="AH90">
            <v>-66.218839244150047</v>
          </cell>
          <cell r="AI90">
            <v>-1.0014124034676853E-4</v>
          </cell>
          <cell r="AJ90">
            <v>-254.36582096058601</v>
          </cell>
          <cell r="AK90">
            <v>-1.0618980470103388E-4</v>
          </cell>
        </row>
        <row r="91">
          <cell r="B91" t="str">
            <v>Maintenance</v>
          </cell>
          <cell r="D91">
            <v>-167.10759999999999</v>
          </cell>
          <cell r="E91">
            <v>-1.1578494223514466E-3</v>
          </cell>
          <cell r="F91">
            <v>-169.34684184000002</v>
          </cell>
          <cell r="G91">
            <v>-9.9423764200154917E-4</v>
          </cell>
          <cell r="H91">
            <v>-213.65220933639</v>
          </cell>
          <cell r="I91">
            <v>-9.6138596756833615E-4</v>
          </cell>
          <cell r="J91">
            <v>-550.10665117638996</v>
          </cell>
          <cell r="K91">
            <v>-1.024621396773768E-3</v>
          </cell>
          <cell r="L91">
            <v>-172.49424772982783</v>
          </cell>
          <cell r="M91">
            <v>-1.1538221521523685E-3</v>
          </cell>
          <cell r="N91">
            <v>-173.52921321620681</v>
          </cell>
          <cell r="O91">
            <v>-1.0839343597022326E-3</v>
          </cell>
          <cell r="P91">
            <v>-218.34313252929223</v>
          </cell>
          <cell r="Q91">
            <v>-1.006939476055011E-3</v>
          </cell>
          <cell r="R91">
            <v>-564.36659347532691</v>
          </cell>
          <cell r="S91">
            <v>-1.0720669314337346E-3</v>
          </cell>
          <cell r="T91">
            <v>-175.82735776318845</v>
          </cell>
          <cell r="U91">
            <v>-9.995071738151699E-4</v>
          </cell>
          <cell r="V91">
            <v>-177.05814926753072</v>
          </cell>
          <cell r="W91">
            <v>-8.4487177477001645E-4</v>
          </cell>
          <cell r="X91">
            <v>-224.1998815100107</v>
          </cell>
          <cell r="Y91">
            <v>-7.8574112343818812E-4</v>
          </cell>
          <cell r="Z91">
            <v>-577.08538854072981</v>
          </cell>
          <cell r="AA91">
            <v>-8.6027158109202033E-4</v>
          </cell>
          <cell r="AB91">
            <v>-180.79478444967265</v>
          </cell>
          <cell r="AC91">
            <v>-9.1791223085763032E-4</v>
          </cell>
          <cell r="AD91">
            <v>-182.4219375097197</v>
          </cell>
          <cell r="AE91">
            <v>-1.0248785121185779E-3</v>
          </cell>
          <cell r="AF91">
            <v>-232.13191548111826</v>
          </cell>
          <cell r="AG91">
            <v>-8.1080615046220234E-4</v>
          </cell>
          <cell r="AH91">
            <v>-595.34863744051063</v>
          </cell>
          <cell r="AI91">
            <v>-9.0033216638297131E-4</v>
          </cell>
          <cell r="AJ91">
            <v>-2286.9072706329571</v>
          </cell>
          <cell r="AK91">
            <v>-9.5471252985485501E-4</v>
          </cell>
        </row>
        <row r="92">
          <cell r="B92" t="str">
            <v>Courier</v>
          </cell>
          <cell r="D92">
            <v>-75.003631999999982</v>
          </cell>
          <cell r="E92">
            <v>-5.1968259962718909E-4</v>
          </cell>
          <cell r="F92">
            <v>-76.008680668799997</v>
          </cell>
          <cell r="G92">
            <v>-4.462480115879345E-4</v>
          </cell>
          <cell r="H92">
            <v>-95.894451748774813</v>
          </cell>
          <cell r="I92">
            <v>-4.3150305145582508E-4</v>
          </cell>
          <cell r="J92">
            <v>-246.90676441757478</v>
          </cell>
          <cell r="K92">
            <v>-4.5988528458876607E-4</v>
          </cell>
          <cell r="L92">
            <v>-77.421344563890827</v>
          </cell>
          <cell r="M92">
            <v>-5.1787502240163979E-4</v>
          </cell>
          <cell r="N92">
            <v>-77.885872631274168</v>
          </cell>
          <cell r="O92">
            <v>-4.8650698009702653E-4</v>
          </cell>
          <cell r="P92">
            <v>-97.999899238300713</v>
          </cell>
          <cell r="Q92">
            <v>-4.5194903109315707E-4</v>
          </cell>
          <cell r="R92">
            <v>-253.30711643346569</v>
          </cell>
          <cell r="S92">
            <v>-4.8118047057479755E-4</v>
          </cell>
          <cell r="T92">
            <v>-78.917358858618812</v>
          </cell>
          <cell r="U92">
            <v>-4.4861315850501738E-4</v>
          </cell>
          <cell r="V92">
            <v>-79.469780370629124</v>
          </cell>
          <cell r="W92">
            <v>-3.7920747878634602E-4</v>
          </cell>
          <cell r="X92">
            <v>-100.62860939430911</v>
          </cell>
          <cell r="Y92">
            <v>-3.5266761098612175E-4</v>
          </cell>
          <cell r="Z92">
            <v>-259.01574862355704</v>
          </cell>
          <cell r="AA92">
            <v>-3.8611944093676207E-4</v>
          </cell>
          <cell r="AB92">
            <v>-81.146910615570874</v>
          </cell>
          <cell r="AC92">
            <v>-4.1199054484382971E-4</v>
          </cell>
          <cell r="AD92">
            <v>-81.877232811110986</v>
          </cell>
          <cell r="AE92">
            <v>-4.6000068678892734E-4</v>
          </cell>
          <cell r="AF92">
            <v>-104.18877875213875</v>
          </cell>
          <cell r="AG92">
            <v>-3.6391765624426217E-4</v>
          </cell>
          <cell r="AH92">
            <v>-267.21292217882058</v>
          </cell>
          <cell r="AI92">
            <v>-4.041000079299275E-4</v>
          </cell>
          <cell r="AJ92">
            <v>-1026.4425516534181</v>
          </cell>
          <cell r="AK92">
            <v>-4.2850778333853494E-4</v>
          </cell>
        </row>
        <row r="93">
          <cell r="B93" t="str">
            <v>Security</v>
          </cell>
          <cell r="D93">
            <v>-16.403199999999998</v>
          </cell>
          <cell r="E93">
            <v>-1.1365393102836285E-4</v>
          </cell>
          <cell r="F93">
            <v>-16.623002879999998</v>
          </cell>
          <cell r="G93">
            <v>-9.7593878969477198E-5</v>
          </cell>
          <cell r="H93">
            <v>-20.971996008480001</v>
          </cell>
          <cell r="I93">
            <v>-9.4369174730634235E-5</v>
          </cell>
          <cell r="J93">
            <v>-53.998198888479997</v>
          </cell>
          <cell r="K93">
            <v>-1.0057633342564595E-4</v>
          </cell>
          <cell r="L93">
            <v>-16.931950697406414</v>
          </cell>
          <cell r="M93">
            <v>-1.1325861616219569E-4</v>
          </cell>
          <cell r="N93">
            <v>-17.033542401590854</v>
          </cell>
          <cell r="O93">
            <v>-1.0639846475604737E-4</v>
          </cell>
          <cell r="P93">
            <v>-21.432454726801691</v>
          </cell>
          <cell r="Q93">
            <v>-9.8840684766136056E-5</v>
          </cell>
          <cell r="R93">
            <v>-55.397947825798958</v>
          </cell>
          <cell r="S93">
            <v>-1.0523356382171627E-4</v>
          </cell>
          <cell r="T93">
            <v>-17.259127142398864</v>
          </cell>
          <cell r="U93">
            <v>-9.8111133626028939E-5</v>
          </cell>
          <cell r="V93">
            <v>-17.379941032395653</v>
          </cell>
          <cell r="W93">
            <v>-8.2932198750431055E-5</v>
          </cell>
          <cell r="X93">
            <v>-22.007350332270992</v>
          </cell>
          <cell r="Y93">
            <v>-7.7127963036877371E-5</v>
          </cell>
          <cell r="Z93">
            <v>-56.646418507065505</v>
          </cell>
          <cell r="AA93">
            <v>-8.4443836180811811E-5</v>
          </cell>
          <cell r="AB93">
            <v>-17.746727307943328</v>
          </cell>
          <cell r="AC93">
            <v>-9.0101814071914639E-5</v>
          </cell>
          <cell r="AD93">
            <v>-17.906447853714816</v>
          </cell>
          <cell r="AE93">
            <v>-1.0060157174170091E-4</v>
          </cell>
          <cell r="AF93">
            <v>-22.785954893852104</v>
          </cell>
          <cell r="AG93">
            <v>-7.9588333787700859E-5</v>
          </cell>
          <cell r="AH93">
            <v>-58.439130055510248</v>
          </cell>
          <cell r="AI93">
            <v>-8.8376163571334614E-5</v>
          </cell>
          <cell r="AJ93">
            <v>-224.48169527685474</v>
          </cell>
          <cell r="AK93">
            <v>-9.3714113359985791E-5</v>
          </cell>
        </row>
        <row r="94">
          <cell r="B94" t="str">
            <v>Travel</v>
          </cell>
          <cell r="D94">
            <v>-328.06399999999996</v>
          </cell>
          <cell r="E94">
            <v>-2.2730786205672569E-3</v>
          </cell>
          <cell r="F94">
            <v>-332.46005759999997</v>
          </cell>
          <cell r="G94">
            <v>-1.951877579389544E-3</v>
          </cell>
          <cell r="H94">
            <v>-419.43992016959999</v>
          </cell>
          <cell r="I94">
            <v>-1.8873834946126844E-3</v>
          </cell>
          <cell r="J94">
            <v>-1079.9639777695998</v>
          </cell>
          <cell r="K94">
            <v>-2.0115266685129187E-3</v>
          </cell>
          <cell r="L94">
            <v>-338.63901394812831</v>
          </cell>
          <cell r="M94">
            <v>-2.265172323243914E-3</v>
          </cell>
          <cell r="N94">
            <v>-340.67084803181706</v>
          </cell>
          <cell r="O94">
            <v>-2.1279692951209476E-3</v>
          </cell>
          <cell r="P94">
            <v>-428.64909453603377</v>
          </cell>
          <cell r="Q94">
            <v>-1.9768136953227208E-3</v>
          </cell>
          <cell r="R94">
            <v>-1107.958956515979</v>
          </cell>
          <cell r="S94">
            <v>-2.1046712764343249E-3</v>
          </cell>
          <cell r="T94">
            <v>-345.18254284797729</v>
          </cell>
          <cell r="U94">
            <v>-1.9622226725205787E-3</v>
          </cell>
          <cell r="V94">
            <v>-347.59882064791304</v>
          </cell>
          <cell r="W94">
            <v>-1.6586439750086212E-3</v>
          </cell>
          <cell r="X94">
            <v>-440.14700664541976</v>
          </cell>
          <cell r="Y94">
            <v>-1.5425592607375472E-3</v>
          </cell>
          <cell r="Z94">
            <v>-1132.9283701413101</v>
          </cell>
          <cell r="AA94">
            <v>-1.6888767236162363E-3</v>
          </cell>
          <cell r="AB94">
            <v>-354.93454615886651</v>
          </cell>
          <cell r="AC94">
            <v>-1.8020362814382925E-3</v>
          </cell>
          <cell r="AD94">
            <v>-358.1289570742963</v>
          </cell>
          <cell r="AE94">
            <v>-2.0120314348340178E-3</v>
          </cell>
          <cell r="AF94">
            <v>-455.71909787704215</v>
          </cell>
          <cell r="AG94">
            <v>-1.5917666757540175E-3</v>
          </cell>
          <cell r="AH94">
            <v>-1168.782601110205</v>
          </cell>
          <cell r="AI94">
            <v>-1.7675232714266923E-3</v>
          </cell>
          <cell r="AJ94">
            <v>-4489.6339055370936</v>
          </cell>
          <cell r="AK94">
            <v>-1.8742822671997154E-3</v>
          </cell>
        </row>
        <row r="95">
          <cell r="B95" t="str">
            <v>Telephone</v>
          </cell>
          <cell r="D95">
            <v>-61.204439999999991</v>
          </cell>
          <cell r="E95">
            <v>-4.2407123014957885E-4</v>
          </cell>
          <cell r="F95">
            <v>-62.024579495999994</v>
          </cell>
          <cell r="G95">
            <v>-3.641471609048618E-4</v>
          </cell>
          <cell r="H95">
            <v>-78.251760106641001</v>
          </cell>
          <cell r="I95">
            <v>-3.5211498321367898E-4</v>
          </cell>
          <cell r="J95">
            <v>-201.48077960264101</v>
          </cell>
          <cell r="K95">
            <v>-3.7527544409444145E-4</v>
          </cell>
          <cell r="L95">
            <v>-63.17734103969768</v>
          </cell>
          <cell r="M95">
            <v>-4.2259621155519265E-4</v>
          </cell>
          <cell r="N95">
            <v>-63.556405085935872</v>
          </cell>
          <cell r="O95">
            <v>-3.9699927162100177E-4</v>
          </cell>
          <cell r="P95">
            <v>-79.969846699378806</v>
          </cell>
          <cell r="Q95">
            <v>-3.6879930503364516E-4</v>
          </cell>
          <cell r="R95">
            <v>-206.70359282501238</v>
          </cell>
          <cell r="S95">
            <v>-3.9265273500977885E-4</v>
          </cell>
          <cell r="T95">
            <v>-64.39811815007576</v>
          </cell>
          <cell r="U95">
            <v>-3.6607716734212049E-4</v>
          </cell>
          <cell r="V95">
            <v>-64.848904977126281</v>
          </cell>
          <cell r="W95">
            <v>-3.094407665875459E-4</v>
          </cell>
          <cell r="X95">
            <v>-82.114925927286137</v>
          </cell>
          <cell r="Y95">
            <v>-2.877837120813487E-4</v>
          </cell>
          <cell r="Z95">
            <v>-211.36194905448818</v>
          </cell>
          <cell r="AA95">
            <v>-3.1508106374965409E-4</v>
          </cell>
          <cell r="AB95">
            <v>-66.217476267763544</v>
          </cell>
          <cell r="AC95">
            <v>-3.3619239375583151E-4</v>
          </cell>
          <cell r="AD95">
            <v>-66.8134335541734</v>
          </cell>
          <cell r="AE95">
            <v>-3.7536961456122148E-4</v>
          </cell>
          <cell r="AF95">
            <v>-85.020094197685637</v>
          </cell>
          <cell r="AG95">
            <v>-2.9696397044535875E-4</v>
          </cell>
          <cell r="AH95">
            <v>-218.05100401962258</v>
          </cell>
          <cell r="AI95">
            <v>-3.2975356032554222E-4</v>
          </cell>
          <cell r="AJ95">
            <v>-837.59732550176409</v>
          </cell>
          <cell r="AK95">
            <v>-3.4967078547444694E-4</v>
          </cell>
        </row>
        <row r="96">
          <cell r="B96" t="str">
            <v>Administrative Services</v>
          </cell>
          <cell r="D96">
            <v>-10.251999999999999</v>
          </cell>
          <cell r="E96">
            <v>-7.1033706892726777E-5</v>
          </cell>
          <cell r="F96">
            <v>-10.389376799999999</v>
          </cell>
          <cell r="G96">
            <v>-6.0996174355923251E-5</v>
          </cell>
          <cell r="H96">
            <v>-13.107497505300001</v>
          </cell>
          <cell r="I96">
            <v>-5.8980734206646395E-5</v>
          </cell>
          <cell r="J96">
            <v>-33.748874305299999</v>
          </cell>
          <cell r="K96">
            <v>-6.2860208391028722E-5</v>
          </cell>
          <cell r="L96">
            <v>-10.58246918587901</v>
          </cell>
          <cell r="M96">
            <v>-7.0786635101372314E-5</v>
          </cell>
          <cell r="N96">
            <v>-10.645964000994283</v>
          </cell>
          <cell r="O96">
            <v>-6.6499040472529612E-5</v>
          </cell>
          <cell r="P96">
            <v>-13.395284204251057</v>
          </cell>
          <cell r="Q96">
            <v>-6.177542797883504E-5</v>
          </cell>
          <cell r="R96">
            <v>-34.623717391124345</v>
          </cell>
          <cell r="S96">
            <v>-6.5770977388572653E-5</v>
          </cell>
          <cell r="T96">
            <v>-10.78695446399929</v>
          </cell>
          <cell r="U96">
            <v>-6.1319458516268085E-5</v>
          </cell>
          <cell r="V96">
            <v>-10.862463145247283</v>
          </cell>
          <cell r="W96">
            <v>-5.1832624219019411E-5</v>
          </cell>
          <cell r="X96">
            <v>-13.754593957669369</v>
          </cell>
          <cell r="Y96">
            <v>-4.820497689804835E-5</v>
          </cell>
          <cell r="Z96">
            <v>-35.404011566915941</v>
          </cell>
          <cell r="AA96">
            <v>-5.2777397613007386E-5</v>
          </cell>
          <cell r="AB96">
            <v>-11.09170456746458</v>
          </cell>
          <cell r="AC96">
            <v>-5.6313633794946648E-5</v>
          </cell>
          <cell r="AD96">
            <v>-11.191529908571759</v>
          </cell>
          <cell r="AE96">
            <v>-6.2875982338563057E-5</v>
          </cell>
          <cell r="AF96">
            <v>-14.241221808657565</v>
          </cell>
          <cell r="AG96">
            <v>-4.9742708617313041E-5</v>
          </cell>
          <cell r="AH96">
            <v>-36.524456284693905</v>
          </cell>
          <cell r="AI96">
            <v>-5.5235102232084135E-5</v>
          </cell>
          <cell r="AJ96">
            <v>-140.3010595480342</v>
          </cell>
          <cell r="AK96">
            <v>-5.8571320849991112E-5</v>
          </cell>
        </row>
        <row r="97">
          <cell r="B97" t="str">
            <v>Professional Fees</v>
          </cell>
          <cell r="D97">
            <v>-318.07050000000004</v>
          </cell>
          <cell r="E97">
            <v>-2.2038359996315897E-3</v>
          </cell>
          <cell r="F97">
            <v>-338.33299499999998</v>
          </cell>
          <cell r="G97">
            <v>-1.9863576757926144E-3</v>
          </cell>
          <cell r="H97">
            <v>-327.03849774749995</v>
          </cell>
          <cell r="I97">
            <v>-1.4715982744369586E-3</v>
          </cell>
          <cell r="J97">
            <v>-983.44199274749997</v>
          </cell>
          <cell r="K97">
            <v>-1.8317460915989172E-3</v>
          </cell>
          <cell r="L97">
            <v>-330.96295972046994</v>
          </cell>
          <cell r="M97">
            <v>-2.2138268347678741E-3</v>
          </cell>
          <cell r="N97">
            <v>-345.47821589920216</v>
          </cell>
          <cell r="O97">
            <v>-2.1579980788318186E-3</v>
          </cell>
          <cell r="P97">
            <v>-349.45121538204296</v>
          </cell>
          <cell r="Q97">
            <v>-1.6115744958288282E-3</v>
          </cell>
          <cell r="R97">
            <v>-1025.8923910017152</v>
          </cell>
          <cell r="S97">
            <v>-1.9487781883576498E-3</v>
          </cell>
          <cell r="T97">
            <v>-342.51299473838679</v>
          </cell>
          <cell r="U97">
            <v>-1.9470473748858723E-3</v>
          </cell>
          <cell r="V97">
            <v>-346.62315067524736</v>
          </cell>
          <cell r="W97">
            <v>-1.6539883518429776E-3</v>
          </cell>
          <cell r="X97">
            <v>-350.78262848335027</v>
          </cell>
          <cell r="Y97">
            <v>-1.2293687879348918E-3</v>
          </cell>
          <cell r="Z97">
            <v>-1039.9187738969845</v>
          </cell>
          <cell r="AA97">
            <v>-1.5502256435392205E-3</v>
          </cell>
          <cell r="AB97">
            <v>-355.16741133939217</v>
          </cell>
          <cell r="AC97">
            <v>-1.8032185599979093E-3</v>
          </cell>
          <cell r="AD97">
            <v>-360.13975509814361</v>
          </cell>
          <cell r="AE97">
            <v>-2.0233284516017616E-3</v>
          </cell>
          <cell r="AF97">
            <v>-365.72192130216496</v>
          </cell>
          <cell r="AG97">
            <v>-1.2774184133020209E-3</v>
          </cell>
          <cell r="AH97">
            <v>-1081.0290877397008</v>
          </cell>
          <cell r="AI97">
            <v>-1.6348156345364043E-3</v>
          </cell>
          <cell r="AJ97">
            <v>-4130.2822453859008</v>
          </cell>
          <cell r="AK97">
            <v>-1.7242641457935368E-3</v>
          </cell>
        </row>
        <row r="99">
          <cell r="B99" t="str">
            <v>Other Expenses</v>
          </cell>
          <cell r="D99">
            <v>-2424.3694280444438</v>
          </cell>
          <cell r="E99">
            <v>-1.679788795858337E-2</v>
          </cell>
          <cell r="F99">
            <v>-3053.2924374342083</v>
          </cell>
          <cell r="G99">
            <v>-1.7925921973814526E-2</v>
          </cell>
          <cell r="H99">
            <v>-2406.1577279295902</v>
          </cell>
          <cell r="I99">
            <v>-1.0827158223978254E-2</v>
          </cell>
          <cell r="J99">
            <v>-7883.8195934082414</v>
          </cell>
          <cell r="K99">
            <v>-1.4684298447284524E-2</v>
          </cell>
          <cell r="L99">
            <v>-2146.506043711393</v>
          </cell>
          <cell r="M99">
            <v>-1.4358080084167786E-2</v>
          </cell>
          <cell r="N99">
            <v>-2171.3867450607372</v>
          </cell>
          <cell r="O99">
            <v>-1.3563368712107468E-2</v>
          </cell>
          <cell r="P99">
            <v>-2466.9017104634331</v>
          </cell>
          <cell r="Q99">
            <v>-1.1376683512040442E-2</v>
          </cell>
          <cell r="R99">
            <v>-6784.7944992355642</v>
          </cell>
          <cell r="S99">
            <v>-1.2888349351815325E-2</v>
          </cell>
          <cell r="T99">
            <v>-2185.1757792397511</v>
          </cell>
          <cell r="U99">
            <v>-1.242183750687376E-2</v>
          </cell>
          <cell r="V99">
            <v>-2224.0269660570102</v>
          </cell>
          <cell r="W99">
            <v>-1.0612432230440914E-2</v>
          </cell>
          <cell r="X99">
            <v>-2750.6544565855065</v>
          </cell>
          <cell r="Y99">
            <v>-9.6400689793016275E-3</v>
          </cell>
          <cell r="Z99">
            <v>-7159.8572018822679</v>
          </cell>
          <cell r="AA99">
            <v>-1.0673328068540457E-2</v>
          </cell>
          <cell r="AB99">
            <v>-2473.2275192987486</v>
          </cell>
          <cell r="AC99">
            <v>-1.2556810178835377E-2</v>
          </cell>
          <cell r="AD99">
            <v>-2488.7643090291349</v>
          </cell>
          <cell r="AE99">
            <v>-1.3982315377588274E-2</v>
          </cell>
          <cell r="AF99">
            <v>-3170.7390675682391</v>
          </cell>
          <cell r="AG99">
            <v>-1.1074973177069363E-2</v>
          </cell>
          <cell r="AH99">
            <v>-8132.7308958961221</v>
          </cell>
          <cell r="AI99">
            <v>-1.2298943452009723E-2</v>
          </cell>
          <cell r="AJ99">
            <v>-29961.202190422198</v>
          </cell>
          <cell r="AK99">
            <v>-1.2507868381035781E-2</v>
          </cell>
        </row>
        <row r="100">
          <cell r="J100" t="str">
            <v xml:space="preserve"> </v>
          </cell>
          <cell r="K100" t="str">
            <v xml:space="preserve"> </v>
          </cell>
          <cell r="R100" t="str">
            <v xml:space="preserve"> </v>
          </cell>
          <cell r="S100" t="str">
            <v xml:space="preserve"> </v>
          </cell>
          <cell r="Z100" t="str">
            <v xml:space="preserve"> </v>
          </cell>
          <cell r="AA100" t="str">
            <v xml:space="preserve"> </v>
          </cell>
          <cell r="AH100" t="str">
            <v xml:space="preserve"> </v>
          </cell>
          <cell r="AI100" t="str">
            <v xml:space="preserve"> </v>
          </cell>
          <cell r="AJ100" t="str">
            <v xml:space="preserve"> </v>
          </cell>
          <cell r="AK100" t="str">
            <v xml:space="preserve"> </v>
          </cell>
        </row>
        <row r="101">
          <cell r="B101" t="str">
            <v>Total Support Center</v>
          </cell>
          <cell r="D101">
            <v>-6645.1714140444437</v>
          </cell>
          <cell r="E101">
            <v>-4.6042836371162681E-2</v>
          </cell>
          <cell r="F101">
            <v>-7276.3000766466075</v>
          </cell>
          <cell r="G101">
            <v>-4.2719258015664056E-2</v>
          </cell>
          <cell r="H101">
            <v>-6950.306154125934</v>
          </cell>
          <cell r="I101">
            <v>-3.1274784509061633E-2</v>
          </cell>
          <cell r="J101">
            <v>-20871.777644816983</v>
          </cell>
          <cell r="K101">
            <v>-3.8875497901818018E-2</v>
          </cell>
          <cell r="L101">
            <v>-6650.1138777252727</v>
          </cell>
          <cell r="M101">
            <v>-4.4482925126137281E-2</v>
          </cell>
          <cell r="N101">
            <v>-6676.0140200787009</v>
          </cell>
          <cell r="O101">
            <v>-4.1701111000838058E-2</v>
          </cell>
          <cell r="P101">
            <v>-7087.6706960047859</v>
          </cell>
          <cell r="Q101">
            <v>-3.2686420380673327E-2</v>
          </cell>
          <cell r="R101">
            <v>-20413.798593808759</v>
          </cell>
          <cell r="S101">
            <v>-3.8777912566732409E-2</v>
          </cell>
          <cell r="T101">
            <v>-6764.0667266364917</v>
          </cell>
          <cell r="U101">
            <v>-3.8450974316199996E-2</v>
          </cell>
          <cell r="V101">
            <v>-6804.1302430855276</v>
          </cell>
          <cell r="W101">
            <v>-3.2467399089075456E-2</v>
          </cell>
          <cell r="X101">
            <v>-7377.1923398728668</v>
          </cell>
          <cell r="Y101">
            <v>-2.5854444515808012E-2</v>
          </cell>
          <cell r="Z101">
            <v>-20945.389309594884</v>
          </cell>
          <cell r="AA101">
            <v>-3.1223669037119206E-2</v>
          </cell>
          <cell r="AB101">
            <v>-7057.0113819816761</v>
          </cell>
          <cell r="AC101">
            <v>-3.5829114653612555E-2</v>
          </cell>
          <cell r="AD101">
            <v>-7074.1509174762086</v>
          </cell>
          <cell r="AE101">
            <v>-3.9743823389766335E-2</v>
          </cell>
          <cell r="AF101">
            <v>-7805.0900043171405</v>
          </cell>
          <cell r="AG101">
            <v>-2.7262149486403355E-2</v>
          </cell>
          <cell r="AH101">
            <v>-21936.252303775025</v>
          </cell>
          <cell r="AI101">
            <v>-3.3173694062505851E-2</v>
          </cell>
          <cell r="AJ101">
            <v>-84167.217851995651</v>
          </cell>
          <cell r="AK101">
            <v>-3.5137190964495531E-2</v>
          </cell>
        </row>
        <row r="102">
          <cell r="J102" t="str">
            <v xml:space="preserve"> </v>
          </cell>
          <cell r="K102" t="str">
            <v xml:space="preserve"> </v>
          </cell>
          <cell r="R102" t="str">
            <v xml:space="preserve"> </v>
          </cell>
          <cell r="S102" t="str">
            <v xml:space="preserve"> </v>
          </cell>
          <cell r="Z102" t="str">
            <v xml:space="preserve"> </v>
          </cell>
          <cell r="AA102" t="str">
            <v xml:space="preserve"> </v>
          </cell>
          <cell r="AH102" t="str">
            <v xml:space="preserve"> </v>
          </cell>
          <cell r="AI102" t="str">
            <v xml:space="preserve"> </v>
          </cell>
          <cell r="AJ102" t="str">
            <v xml:space="preserve"> </v>
          </cell>
        </row>
        <row r="103">
          <cell r="B103" t="str">
            <v>Profit Bef.Financials (EBIT)</v>
          </cell>
          <cell r="D103">
            <v>-2292.0682106047116</v>
          </cell>
          <cell r="E103">
            <v>-1.5881203809035491E-2</v>
          </cell>
          <cell r="F103">
            <v>1325.6991867066818</v>
          </cell>
          <cell r="G103">
            <v>7.7831981929721147E-3</v>
          </cell>
          <cell r="H103">
            <v>10902.516714435314</v>
          </cell>
          <cell r="I103">
            <v>4.9058826084660112E-2</v>
          </cell>
          <cell r="J103">
            <v>9936.1476905372856</v>
          </cell>
          <cell r="K103">
            <v>1.8506937706456353E-2</v>
          </cell>
          <cell r="L103">
            <v>-2429.8235626330297</v>
          </cell>
          <cell r="M103">
            <v>-1.6253204320059073E-2</v>
          </cell>
          <cell r="N103">
            <v>-979.67854238785549</v>
          </cell>
          <cell r="O103">
            <v>-6.1194724154838703E-3</v>
          </cell>
          <cell r="P103">
            <v>8824.293334992577</v>
          </cell>
          <cell r="Q103">
            <v>4.0695254319945681E-2</v>
          </cell>
          <cell r="R103">
            <v>5414.7912299716918</v>
          </cell>
          <cell r="S103">
            <v>1.0285900486283538E-2</v>
          </cell>
          <cell r="T103">
            <v>1437.3556000571471</v>
          </cell>
          <cell r="U103">
            <v>8.1707832720517969E-3</v>
          </cell>
          <cell r="V103">
            <v>10318.189538193707</v>
          </cell>
          <cell r="W103">
            <v>4.9235503384682529E-2</v>
          </cell>
          <cell r="X103">
            <v>24755.722387461123</v>
          </cell>
          <cell r="Y103">
            <v>8.6760033008220286E-2</v>
          </cell>
          <cell r="Z103">
            <v>36511.267525711977</v>
          </cell>
          <cell r="AA103">
            <v>5.4428004010711732E-2</v>
          </cell>
          <cell r="AB103">
            <v>4933.3810134440573</v>
          </cell>
          <cell r="AC103">
            <v>2.5047242294656311E-2</v>
          </cell>
          <cell r="AD103">
            <v>-1259.2703794487661</v>
          </cell>
          <cell r="AE103">
            <v>-7.0748023536132193E-3</v>
          </cell>
          <cell r="AF103">
            <v>44612.32903338263</v>
          </cell>
          <cell r="AG103">
            <v>0.1558249786193332</v>
          </cell>
          <cell r="AH103">
            <v>48286.439667377919</v>
          </cell>
          <cell r="AI103">
            <v>7.3022481448099502E-2</v>
          </cell>
          <cell r="AJ103">
            <v>100148.64611359886</v>
          </cell>
          <cell r="AK103">
            <v>4.1808939313131531E-2</v>
          </cell>
        </row>
        <row r="104">
          <cell r="J104" t="str">
            <v xml:space="preserve"> </v>
          </cell>
          <cell r="K104" t="str">
            <v xml:space="preserve"> </v>
          </cell>
          <cell r="Q104" t="str">
            <v xml:space="preserve"> </v>
          </cell>
          <cell r="R104" t="str">
            <v xml:space="preserve"> </v>
          </cell>
          <cell r="S104" t="str">
            <v xml:space="preserve"> </v>
          </cell>
          <cell r="Y104" t="str">
            <v xml:space="preserve"> </v>
          </cell>
          <cell r="Z104" t="str">
            <v xml:space="preserve"> </v>
          </cell>
          <cell r="AA104" t="str">
            <v xml:space="preserve"> </v>
          </cell>
          <cell r="AH104" t="str">
            <v xml:space="preserve"> </v>
          </cell>
          <cell r="AI104" t="str">
            <v xml:space="preserve"> </v>
          </cell>
          <cell r="AJ104" t="str">
            <v xml:space="preserve"> </v>
          </cell>
          <cell r="AK104" t="str">
            <v xml:space="preserve"> </v>
          </cell>
        </row>
        <row r="105">
          <cell r="B105" t="str">
            <v>Exchange Gain/(Loss)</v>
          </cell>
          <cell r="D105">
            <v>-600.0000000000008</v>
          </cell>
          <cell r="E105">
            <v>-4.1572594747986864E-3</v>
          </cell>
          <cell r="F105">
            <v>-261.04499999999803</v>
          </cell>
          <cell r="G105">
            <v>-1.5325987921375481E-3</v>
          </cell>
          <cell r="H105">
            <v>-970.33254000000034</v>
          </cell>
          <cell r="I105">
            <v>-4.3662740054429801E-3</v>
          </cell>
          <cell r="J105">
            <v>-1831.377539999999</v>
          </cell>
          <cell r="K105">
            <v>-3.4110996641144456E-3</v>
          </cell>
          <cell r="L105">
            <v>-359.16084171000898</v>
          </cell>
          <cell r="M105">
            <v>-2.4024437962694976E-3</v>
          </cell>
          <cell r="N105">
            <v>-363.29119138966712</v>
          </cell>
          <cell r="O105">
            <v>-2.2692652010920457E-3</v>
          </cell>
          <cell r="P105">
            <v>-367.46904009064838</v>
          </cell>
          <cell r="Q105">
            <v>-1.6946678304419524E-3</v>
          </cell>
          <cell r="R105">
            <v>-1089.9210731903245</v>
          </cell>
          <cell r="S105">
            <v>-2.0704066363049132E-3</v>
          </cell>
          <cell r="T105">
            <v>-155.53428474509025</v>
          </cell>
          <cell r="U105">
            <v>-8.8414928913568619E-4</v>
          </cell>
          <cell r="V105">
            <v>-575.78357832625932</v>
          </cell>
          <cell r="W105">
            <v>-2.7474775700321074E-3</v>
          </cell>
          <cell r="X105">
            <v>-413.15770595326939</v>
          </cell>
          <cell r="Y105">
            <v>-1.4479713273995252E-3</v>
          </cell>
          <cell r="Z105">
            <v>-1144.4755690246188</v>
          </cell>
          <cell r="AA105">
            <v>-1.706090340938358E-3</v>
          </cell>
          <cell r="AB105">
            <v>-401.5892901865721</v>
          </cell>
          <cell r="AC105">
            <v>-2.0389068322172839E-3</v>
          </cell>
          <cell r="AD105">
            <v>-440.27572514121624</v>
          </cell>
          <cell r="AE105">
            <v>-2.4735464180705548E-3</v>
          </cell>
          <cell r="AF105">
            <v>-497.46076836436816</v>
          </cell>
          <cell r="AG105">
            <v>-1.7375648228616411E-3</v>
          </cell>
          <cell r="AH105">
            <v>-1339.3257836921564</v>
          </cell>
          <cell r="AI105">
            <v>-2.025431836895103E-3</v>
          </cell>
          <cell r="AJ105">
            <v>-5405.0999659070985</v>
          </cell>
          <cell r="AK105">
            <v>-2.2564608232415622E-3</v>
          </cell>
        </row>
        <row r="106">
          <cell r="B106" t="str">
            <v>Interest Gain/(Loss)</v>
          </cell>
          <cell r="D106">
            <v>-855.47781470370705</v>
          </cell>
          <cell r="E106">
            <v>-5.9274054177617603E-3</v>
          </cell>
          <cell r="F106">
            <v>-915.27669320620464</v>
          </cell>
          <cell r="G106">
            <v>-5.3736020781071812E-3</v>
          </cell>
          <cell r="H106">
            <v>-906.96692262311171</v>
          </cell>
          <cell r="I106">
            <v>-4.0811432522358838E-3</v>
          </cell>
          <cell r="J106">
            <v>-2677.7214305330235</v>
          </cell>
          <cell r="K106">
            <v>-4.9874886378060822E-3</v>
          </cell>
          <cell r="L106">
            <v>-948.36797877413881</v>
          </cell>
          <cell r="M106">
            <v>-6.343678103489305E-3</v>
          </cell>
          <cell r="N106">
            <v>-1128.6188876924109</v>
          </cell>
          <cell r="O106">
            <v>-7.0498146606272072E-3</v>
          </cell>
          <cell r="P106">
            <v>-1115.9121558631562</v>
          </cell>
          <cell r="Q106">
            <v>-5.1462850630189533E-3</v>
          </cell>
          <cell r="R106">
            <v>-3192.899022329706</v>
          </cell>
          <cell r="S106">
            <v>-6.0652092041242099E-3</v>
          </cell>
          <cell r="T106">
            <v>-1101.0523528943068</v>
          </cell>
          <cell r="U106">
            <v>-6.2590357920645299E-3</v>
          </cell>
          <cell r="V106">
            <v>-1093.7158275855265</v>
          </cell>
          <cell r="W106">
            <v>-5.2189048409741574E-3</v>
          </cell>
          <cell r="X106">
            <v>-1084.6130719888947</v>
          </cell>
          <cell r="Y106">
            <v>-3.8011844071480744E-3</v>
          </cell>
          <cell r="Z106">
            <v>-3279.3812524687282</v>
          </cell>
          <cell r="AA106">
            <v>-4.8886326895204169E-3</v>
          </cell>
          <cell r="AB106">
            <v>-1126.6802922768768</v>
          </cell>
          <cell r="AC106">
            <v>-5.7202624715929273E-3</v>
          </cell>
          <cell r="AD106">
            <v>-1153.331715424408</v>
          </cell>
          <cell r="AE106">
            <v>-6.4796203166099719E-3</v>
          </cell>
          <cell r="AF106">
            <v>-1150.9728352115048</v>
          </cell>
          <cell r="AG106">
            <v>-4.0201962400138614E-3</v>
          </cell>
          <cell r="AH106">
            <v>-3430.9848429127896</v>
          </cell>
          <cell r="AI106">
            <v>-5.1886001280308245E-3</v>
          </cell>
          <cell r="AJ106">
            <v>-12580.986548244247</v>
          </cell>
          <cell r="AK106">
            <v>-5.2521698845357061E-3</v>
          </cell>
        </row>
        <row r="107">
          <cell r="B107" t="str">
            <v>Royalty Payment (2.5%)</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row>
        <row r="109">
          <cell r="B109" t="str">
            <v>Profit Before Taxes</v>
          </cell>
          <cell r="D109">
            <v>-3747.5460253084193</v>
          </cell>
          <cell r="E109">
            <v>-2.5965868701595937E-2</v>
          </cell>
          <cell r="F109">
            <v>149.37749350047909</v>
          </cell>
          <cell r="G109">
            <v>8.7699732272738585E-4</v>
          </cell>
          <cell r="H109">
            <v>9025.2172518122024</v>
          </cell>
          <cell r="I109">
            <v>4.0611408826981249E-2</v>
          </cell>
          <cell r="J109">
            <v>5427.0487200042617</v>
          </cell>
          <cell r="K109">
            <v>1.0108349404535822E-2</v>
          </cell>
          <cell r="L109">
            <v>-3737.3523831171774</v>
          </cell>
          <cell r="M109">
            <v>-2.4999326219817875E-2</v>
          </cell>
          <cell r="N109">
            <v>-2471.5886214699335</v>
          </cell>
          <cell r="O109">
            <v>-1.5438552277203125E-2</v>
          </cell>
          <cell r="P109">
            <v>7340.9121390387736</v>
          </cell>
          <cell r="Q109">
            <v>3.3854301426484781E-2</v>
          </cell>
          <cell r="R109">
            <v>1131.9711344516631</v>
          </cell>
          <cell r="S109">
            <v>2.1502846458544183E-3</v>
          </cell>
          <cell r="T109">
            <v>180.76896241775012</v>
          </cell>
          <cell r="U109">
            <v>1.0275981908515806E-3</v>
          </cell>
          <cell r="V109">
            <v>8648.6901322819194</v>
          </cell>
          <cell r="W109">
            <v>4.1269120973676257E-2</v>
          </cell>
          <cell r="X109">
            <v>23257.951609518961</v>
          </cell>
          <cell r="Y109">
            <v>8.1510877273672705E-2</v>
          </cell>
          <cell r="Z109">
            <v>32087.41070421863</v>
          </cell>
          <cell r="AA109">
            <v>4.7833280980252954E-2</v>
          </cell>
          <cell r="AB109">
            <v>3405.1114309806089</v>
          </cell>
          <cell r="AC109">
            <v>1.7288072990846105E-2</v>
          </cell>
          <cell r="AD109">
            <v>-2852.8778200143906</v>
          </cell>
          <cell r="AE109">
            <v>-1.6027969088293747E-2</v>
          </cell>
          <cell r="AF109">
            <v>42963.895429806755</v>
          </cell>
          <cell r="AG109">
            <v>0.15006721755645769</v>
          </cell>
          <cell r="AH109">
            <v>43516.129040772968</v>
          </cell>
          <cell r="AI109">
            <v>6.5808449483173576E-2</v>
          </cell>
          <cell r="AJ109">
            <v>82162.55959944753</v>
          </cell>
          <cell r="AK109">
            <v>3.4300308605354268E-2</v>
          </cell>
        </row>
        <row r="110">
          <cell r="J110" t="str">
            <v xml:space="preserve"> </v>
          </cell>
          <cell r="K110" t="str">
            <v xml:space="preserve"> </v>
          </cell>
          <cell r="R110" t="str">
            <v xml:space="preserve"> </v>
          </cell>
          <cell r="S110" t="str">
            <v xml:space="preserve"> </v>
          </cell>
          <cell r="Y110" t="str">
            <v xml:space="preserve"> </v>
          </cell>
          <cell r="Z110" t="str">
            <v xml:space="preserve"> </v>
          </cell>
          <cell r="AA110" t="str">
            <v xml:space="preserve"> </v>
          </cell>
          <cell r="AH110" t="str">
            <v xml:space="preserve"> </v>
          </cell>
          <cell r="AI110" t="str">
            <v xml:space="preserve"> </v>
          </cell>
          <cell r="AJ110" t="str">
            <v xml:space="preserve"> </v>
          </cell>
          <cell r="AK110" t="str">
            <v xml:space="preserve"> </v>
          </cell>
        </row>
        <row r="111">
          <cell r="B111" t="str">
            <v>Taxes (34%)</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row>
        <row r="112">
          <cell r="B112" t="str">
            <v>Profit Sharing (10%)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J112">
            <v>0</v>
          </cell>
          <cell r="AK112">
            <v>0</v>
          </cell>
        </row>
        <row r="113">
          <cell r="AH113" t="str">
            <v xml:space="preserve"> </v>
          </cell>
          <cell r="AI113" t="str">
            <v xml:space="preserve"> </v>
          </cell>
          <cell r="AJ113" t="str">
            <v xml:space="preserve"> </v>
          </cell>
          <cell r="AK113" t="str">
            <v xml:space="preserve"> </v>
          </cell>
        </row>
        <row r="114">
          <cell r="B114" t="str">
            <v>Net Profit</v>
          </cell>
          <cell r="D114">
            <v>-3747.5460253084193</v>
          </cell>
          <cell r="E114">
            <v>-2.5965868701595937E-2</v>
          </cell>
          <cell r="F114">
            <v>149.37749350047909</v>
          </cell>
          <cell r="G114">
            <v>8.7699732272738585E-4</v>
          </cell>
          <cell r="H114">
            <v>9025.2172518122024</v>
          </cell>
          <cell r="I114">
            <v>4.0611408826981249E-2</v>
          </cell>
          <cell r="J114">
            <v>5427.0487200042617</v>
          </cell>
          <cell r="K114">
            <v>1.0108349404535822E-2</v>
          </cell>
          <cell r="L114">
            <v>-3737.3523831171774</v>
          </cell>
          <cell r="M114">
            <v>-2.4999326219817875E-2</v>
          </cell>
          <cell r="N114">
            <v>-2471.5886214699335</v>
          </cell>
          <cell r="O114">
            <v>-1.5438552277203125E-2</v>
          </cell>
          <cell r="P114">
            <v>7340.9121390387736</v>
          </cell>
          <cell r="Q114">
            <v>3.3854301426484781E-2</v>
          </cell>
          <cell r="R114">
            <v>1131.9711344516631</v>
          </cell>
          <cell r="S114">
            <v>2.1502846458544183E-3</v>
          </cell>
          <cell r="T114">
            <v>180.76896241775012</v>
          </cell>
          <cell r="U114">
            <v>1.0275981908515806E-3</v>
          </cell>
          <cell r="V114">
            <v>8648.6901322819194</v>
          </cell>
          <cell r="W114">
            <v>4.1269120973676257E-2</v>
          </cell>
          <cell r="X114">
            <v>23257.951609518961</v>
          </cell>
          <cell r="Y114">
            <v>8.1510877273672705E-2</v>
          </cell>
          <cell r="Z114">
            <v>32087.41070421863</v>
          </cell>
          <cell r="AA114">
            <v>4.7833280980252954E-2</v>
          </cell>
          <cell r="AB114">
            <v>3405.1114309806089</v>
          </cell>
          <cell r="AC114">
            <v>1.7288072990846105E-2</v>
          </cell>
          <cell r="AD114">
            <v>-2852.8778200143906</v>
          </cell>
          <cell r="AE114">
            <v>-1.6027969088293747E-2</v>
          </cell>
          <cell r="AF114">
            <v>42963.895429806755</v>
          </cell>
          <cell r="AG114">
            <v>0.15006721755645769</v>
          </cell>
          <cell r="AH114">
            <v>43516.129040772968</v>
          </cell>
          <cell r="AI114">
            <v>6.5808449483173576E-2</v>
          </cell>
          <cell r="AJ114">
            <v>82162.55959944753</v>
          </cell>
          <cell r="AK114">
            <v>3.4300308605354268E-2</v>
          </cell>
        </row>
        <row r="115">
          <cell r="B115" t="str">
            <v xml:space="preserve">In USD </v>
          </cell>
          <cell r="D115">
            <v>-374.75460253084191</v>
          </cell>
          <cell r="F115">
            <v>14.520975569733212</v>
          </cell>
          <cell r="G115" t="str">
            <v xml:space="preserve"> </v>
          </cell>
          <cell r="H115">
            <v>866.93748044763981</v>
          </cell>
          <cell r="J115">
            <v>506.7038534865311</v>
          </cell>
          <cell r="K115" t="str">
            <v xml:space="preserve"> </v>
          </cell>
          <cell r="L115">
            <v>-354.91820411148751</v>
          </cell>
          <cell r="N115">
            <v>-232.04623556770545</v>
          </cell>
          <cell r="P115">
            <v>681.36917023899662</v>
          </cell>
          <cell r="R115">
            <v>94.404730559803625</v>
          </cell>
          <cell r="T115">
            <v>16.596066361361306</v>
          </cell>
          <cell r="V115">
            <v>784.99293438630446</v>
          </cell>
          <cell r="X115">
            <v>2084.9317409676878</v>
          </cell>
          <cell r="Z115">
            <v>2886.5207417153533</v>
          </cell>
          <cell r="AB115">
            <v>301.62768062138332</v>
          </cell>
          <cell r="AD115">
            <v>-249.46728076399324</v>
          </cell>
          <cell r="AF115">
            <v>3703.2413759958895</v>
          </cell>
          <cell r="AH115">
            <v>3755.4017758532796</v>
          </cell>
          <cell r="AJ115">
            <v>7243.0311016149681</v>
          </cell>
        </row>
        <row r="118">
          <cell r="AM118" t="str">
            <v>CONSOLIDATED</v>
          </cell>
        </row>
        <row r="119">
          <cell r="AM119" t="str">
            <v>PROFIT &amp; LOSS 2000 BUDGET</v>
          </cell>
        </row>
        <row r="120">
          <cell r="AM120" t="str">
            <v>(THOUSAND OF $ PESOS)</v>
          </cell>
        </row>
        <row r="122">
          <cell r="AO122" t="str">
            <v>Budget 2000</v>
          </cell>
          <cell r="AP122" t="str">
            <v>%</v>
          </cell>
          <cell r="AR122" t="str">
            <v>Forecast 1999</v>
          </cell>
          <cell r="AS122" t="str">
            <v>%</v>
          </cell>
          <cell r="AU122" t="str">
            <v>Var. %</v>
          </cell>
        </row>
        <row r="123">
          <cell r="AM123" t="str">
            <v>Stores</v>
          </cell>
          <cell r="AO123">
            <v>52</v>
          </cell>
          <cell r="AR123">
            <v>44</v>
          </cell>
        </row>
        <row r="125">
          <cell r="AM125" t="str">
            <v>REVENUES</v>
          </cell>
          <cell r="AO125">
            <v>2395388.3489731047</v>
          </cell>
          <cell r="AP125">
            <v>1</v>
          </cell>
          <cell r="AR125">
            <v>1775642</v>
          </cell>
          <cell r="AS125">
            <v>1</v>
          </cell>
          <cell r="AU125">
            <v>0.34902663316879456</v>
          </cell>
        </row>
        <row r="127">
          <cell r="AM127" t="str">
            <v>GROSS PROFIT</v>
          </cell>
          <cell r="AO127">
            <v>624589.2329825873</v>
          </cell>
          <cell r="AP127">
            <v>0.26074654377038559</v>
          </cell>
          <cell r="AR127">
            <v>473970.82257245638</v>
          </cell>
          <cell r="AS127">
            <v>0.26074654377038559</v>
          </cell>
          <cell r="AU127">
            <v>0.31777992069776761</v>
          </cell>
        </row>
        <row r="129">
          <cell r="AM129" t="str">
            <v>STORE EXPENSES</v>
          </cell>
          <cell r="AO129">
            <v>-440273.36901699274</v>
          </cell>
          <cell r="AP129">
            <v>-0.1838004134927585</v>
          </cell>
          <cell r="AR129">
            <v>-314475.87400000001</v>
          </cell>
          <cell r="AS129">
            <v>-0.1838004134927585</v>
          </cell>
          <cell r="AU129">
            <v>0.40002272166987507</v>
          </cell>
        </row>
        <row r="131">
          <cell r="AM131" t="str">
            <v>OPERATING PROFIT</v>
          </cell>
          <cell r="AO131">
            <v>184315.86396559456</v>
          </cell>
          <cell r="AP131">
            <v>7.6946130277627062E-2</v>
          </cell>
          <cell r="AR131">
            <v>159494.94857245637</v>
          </cell>
          <cell r="AS131">
            <v>7.6946130277627062E-2</v>
          </cell>
          <cell r="AU131">
            <v>0.15562195301666493</v>
          </cell>
        </row>
        <row r="133">
          <cell r="AM133" t="str">
            <v>SUPPORT CENTER</v>
          </cell>
          <cell r="AO133">
            <v>-84167.217851995651</v>
          </cell>
          <cell r="AP133">
            <v>-3.5137190964495531E-2</v>
          </cell>
          <cell r="AR133">
            <v>-64211.415491202351</v>
          </cell>
          <cell r="AS133">
            <v>-3.5137190964495531E-2</v>
          </cell>
          <cell r="AU133">
            <v>0.31078278228467737</v>
          </cell>
        </row>
        <row r="134">
          <cell r="AO134" t="str">
            <v xml:space="preserve"> </v>
          </cell>
          <cell r="AR134" t="str">
            <v xml:space="preserve"> </v>
          </cell>
        </row>
        <row r="135">
          <cell r="AM135" t="str">
            <v>PROFIT BEF. FINANCIALS</v>
          </cell>
          <cell r="AO135">
            <v>100148.64611359891</v>
          </cell>
          <cell r="AP135">
            <v>4.1808939313131531E-2</v>
          </cell>
          <cell r="AR135">
            <v>95283.53308125402</v>
          </cell>
          <cell r="AS135">
            <v>4.1808939313131531E-2</v>
          </cell>
          <cell r="AU135">
            <v>5.1059326570060293E-2</v>
          </cell>
        </row>
        <row r="136">
          <cell r="AO136" t="str">
            <v xml:space="preserve"> </v>
          </cell>
          <cell r="AP136" t="str">
            <v xml:space="preserve"> </v>
          </cell>
          <cell r="AR136" t="str">
            <v xml:space="preserve"> </v>
          </cell>
          <cell r="AS136" t="str">
            <v xml:space="preserve"> </v>
          </cell>
        </row>
        <row r="137">
          <cell r="AM137" t="str">
            <v>FINANCIAL EXPENSES</v>
          </cell>
          <cell r="AO137">
            <v>-17986.086514151346</v>
          </cell>
          <cell r="AP137">
            <v>-2.2564608232415622E-3</v>
          </cell>
          <cell r="AR137">
            <v>-15790.548458333336</v>
          </cell>
          <cell r="AS137">
            <v>-2.2564608232415622E-3</v>
          </cell>
          <cell r="AU137">
            <v>0.13904127913044917</v>
          </cell>
        </row>
        <row r="139">
          <cell r="AM139" t="str">
            <v>PROFIT BEFORE TAXES</v>
          </cell>
          <cell r="AO139">
            <v>82162.559599447559</v>
          </cell>
          <cell r="AP139">
            <v>3.4300308605354268E-2</v>
          </cell>
          <cell r="AR139">
            <v>79492.984622920689</v>
          </cell>
          <cell r="AS139">
            <v>3.4300308605354268E-2</v>
          </cell>
          <cell r="AU139">
            <v>3.3582522900481582E-2</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row r="35">
          <cell r="A35" t="str">
            <v>ROYALTY PAYMENT</v>
          </cell>
        </row>
        <row r="36">
          <cell r="A36" t="str">
            <v>thousanf of pesos $</v>
          </cell>
        </row>
        <row r="37">
          <cell r="A37" t="str">
            <v>NET PROFIT</v>
          </cell>
          <cell r="B37" t="str">
            <v>MONTHLY</v>
          </cell>
          <cell r="C37" t="str">
            <v>CUMMULATIVE</v>
          </cell>
          <cell r="F37" t="str">
            <v>SALES</v>
          </cell>
          <cell r="G37" t="str">
            <v>ROYALTIES = 1.25% OF SALES</v>
          </cell>
        </row>
        <row r="38">
          <cell r="C38" t="str">
            <v>pesos $</v>
          </cell>
          <cell r="D38" t="str">
            <v>t.c.</v>
          </cell>
          <cell r="E38" t="str">
            <v>us dollars</v>
          </cell>
          <cell r="H38" t="str">
            <v>cummulative royalties</v>
          </cell>
        </row>
        <row r="40">
          <cell r="A40" t="str">
            <v>ACUM. 95-98</v>
          </cell>
          <cell r="C40">
            <v>7984</v>
          </cell>
          <cell r="D40">
            <v>9.9499999999999993</v>
          </cell>
          <cell r="E40">
            <v>802.41206030150761</v>
          </cell>
          <cell r="F40">
            <v>109064</v>
          </cell>
          <cell r="G40">
            <v>0</v>
          </cell>
          <cell r="H40">
            <v>0</v>
          </cell>
        </row>
        <row r="41">
          <cell r="A41" t="str">
            <v>JAN</v>
          </cell>
          <cell r="B41">
            <v>-2540.0700000000002</v>
          </cell>
          <cell r="C41">
            <v>5443.93</v>
          </cell>
          <cell r="D41">
            <v>10.2874</v>
          </cell>
          <cell r="E41">
            <v>529.18424480432373</v>
          </cell>
          <cell r="F41">
            <v>109065</v>
          </cell>
          <cell r="G41">
            <v>0</v>
          </cell>
          <cell r="H41">
            <v>0</v>
          </cell>
        </row>
        <row r="42">
          <cell r="A42" t="str">
            <v>FEB</v>
          </cell>
          <cell r="B42">
            <v>3708.63</v>
          </cell>
          <cell r="C42">
            <v>9152.5600000000013</v>
          </cell>
          <cell r="D42">
            <v>9.9835999999999991</v>
          </cell>
          <cell r="E42">
            <v>916.7594855563126</v>
          </cell>
          <cell r="F42">
            <v>125238</v>
          </cell>
          <cell r="G42">
            <v>0</v>
          </cell>
          <cell r="H42">
            <v>0</v>
          </cell>
        </row>
        <row r="43">
          <cell r="A43" t="str">
            <v>MAR</v>
          </cell>
          <cell r="B43">
            <v>5712.23</v>
          </cell>
          <cell r="C43">
            <v>14864.79</v>
          </cell>
          <cell r="D43">
            <v>9.6454000000000004</v>
          </cell>
          <cell r="E43">
            <v>1541.1273767806415</v>
          </cell>
          <cell r="F43">
            <v>160811</v>
          </cell>
          <cell r="G43">
            <v>2010.1375</v>
          </cell>
          <cell r="H43">
            <v>2010.1375</v>
          </cell>
        </row>
        <row r="44">
          <cell r="A44" t="str">
            <v>APR</v>
          </cell>
          <cell r="B44">
            <v>2180.7199999999998</v>
          </cell>
          <cell r="C44">
            <v>17045.510000000002</v>
          </cell>
          <cell r="D44">
            <v>9.3316999999999997</v>
          </cell>
          <cell r="E44">
            <v>1826.6243021100124</v>
          </cell>
          <cell r="F44">
            <v>106890</v>
          </cell>
          <cell r="G44">
            <v>1336.125</v>
          </cell>
          <cell r="H44">
            <v>3346.2624999999998</v>
          </cell>
        </row>
        <row r="45">
          <cell r="A45" t="str">
            <v>MAY</v>
          </cell>
          <cell r="B45">
            <v>-882.37</v>
          </cell>
          <cell r="C45">
            <v>16163.140000000001</v>
          </cell>
          <cell r="D45">
            <v>9.3241999999999994</v>
          </cell>
          <cell r="E45">
            <v>1733.4613157160938</v>
          </cell>
          <cell r="F45">
            <v>113451</v>
          </cell>
          <cell r="G45">
            <v>1418.1375</v>
          </cell>
          <cell r="H45">
            <v>4764.3999999999996</v>
          </cell>
        </row>
        <row r="46">
          <cell r="A46" t="str">
            <v>JUN</v>
          </cell>
          <cell r="B46">
            <v>10454.280000000001</v>
          </cell>
          <cell r="C46">
            <v>26617.420000000002</v>
          </cell>
          <cell r="D46">
            <v>9.4589999999999996</v>
          </cell>
          <cell r="E46">
            <v>2813.9782217993447</v>
          </cell>
          <cell r="F46">
            <v>154728</v>
          </cell>
          <cell r="G46">
            <v>1934.1000000000001</v>
          </cell>
          <cell r="H46">
            <v>6698.5</v>
          </cell>
        </row>
        <row r="47">
          <cell r="A47" t="str">
            <v>JUL</v>
          </cell>
          <cell r="B47">
            <v>1344.16</v>
          </cell>
          <cell r="C47">
            <v>27961.58</v>
          </cell>
          <cell r="D47">
            <v>9.3745999999999992</v>
          </cell>
          <cell r="E47">
            <v>2982.6957950205879</v>
          </cell>
          <cell r="F47">
            <v>127809.14</v>
          </cell>
          <cell r="G47">
            <v>1597.6142500000001</v>
          </cell>
          <cell r="H47">
            <v>8296.1142500000005</v>
          </cell>
        </row>
        <row r="48">
          <cell r="A48" t="str">
            <v>AUG</v>
          </cell>
          <cell r="B48">
            <v>7651.35</v>
          </cell>
          <cell r="C48">
            <v>35612.93</v>
          </cell>
          <cell r="D48">
            <v>9.3744999999999994</v>
          </cell>
          <cell r="E48">
            <v>3798.9151421409147</v>
          </cell>
          <cell r="F48">
            <v>159461.12</v>
          </cell>
          <cell r="G48">
            <v>1993.2640000000001</v>
          </cell>
          <cell r="H48">
            <v>10289.378250000002</v>
          </cell>
        </row>
        <row r="49">
          <cell r="A49" t="str">
            <v>SEP</v>
          </cell>
          <cell r="B49">
            <v>17175.740000000002</v>
          </cell>
          <cell r="C49">
            <v>52788.67</v>
          </cell>
          <cell r="D49">
            <v>9.3055000000000003</v>
          </cell>
          <cell r="E49">
            <v>5672.8461662457685</v>
          </cell>
          <cell r="F49">
            <v>222024.6</v>
          </cell>
          <cell r="G49">
            <v>2775.3075000000003</v>
          </cell>
          <cell r="H49">
            <v>13064.685750000002</v>
          </cell>
        </row>
      </sheetData>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95-P&amp;L-99"/>
      <sheetName val="Hoja2"/>
      <sheetName val="Hoja3"/>
      <sheetName val="FICHAST"/>
      <sheetName val="PRESUP"/>
      <sheetName val="2001"/>
    </sheetNames>
    <sheetDataSet>
      <sheetData sheetId="0" refreshError="1">
        <row r="1">
          <cell r="A1" t="str">
            <v>Office Depot Mexico and Subsidiaries</v>
          </cell>
        </row>
        <row r="3">
          <cell r="A3" t="str">
            <v>As of December 31, 1999</v>
          </cell>
        </row>
        <row r="4">
          <cell r="E4" t="str">
            <v>Thousand of pesos $</v>
          </cell>
        </row>
        <row r="5">
          <cell r="A5" t="str">
            <v>PROFIT &amp; LOSS</v>
          </cell>
        </row>
        <row r="6">
          <cell r="A6" t="str">
            <v>Acrrued Results</v>
          </cell>
          <cell r="B6">
            <v>1999</v>
          </cell>
          <cell r="C6" t="str">
            <v>%</v>
          </cell>
          <cell r="E6">
            <v>1998</v>
          </cell>
          <cell r="F6" t="str">
            <v>%</v>
          </cell>
          <cell r="H6" t="str">
            <v>% Change</v>
          </cell>
        </row>
        <row r="8">
          <cell r="A8" t="str">
            <v>NET SALES</v>
          </cell>
          <cell r="B8">
            <v>1920534</v>
          </cell>
          <cell r="C8">
            <v>1</v>
          </cell>
          <cell r="E8">
            <v>1272564.2592</v>
          </cell>
          <cell r="F8">
            <v>1</v>
          </cell>
          <cell r="H8">
            <v>0.50918429942967869</v>
          </cell>
        </row>
        <row r="10">
          <cell r="A10" t="str">
            <v>GROSS PROFIT</v>
          </cell>
          <cell r="B10">
            <v>490005</v>
          </cell>
          <cell r="C10">
            <v>0.25513997669398197</v>
          </cell>
          <cell r="E10">
            <v>328838.14079999999</v>
          </cell>
          <cell r="F10">
            <v>0.25840592207636315</v>
          </cell>
          <cell r="H10">
            <v>0.49010999395602961</v>
          </cell>
        </row>
        <row r="12">
          <cell r="A12" t="str">
            <v>OPERATING INCOME</v>
          </cell>
          <cell r="B12">
            <v>105498</v>
          </cell>
          <cell r="C12">
            <v>5.4931597149542787E-2</v>
          </cell>
          <cell r="E12">
            <v>56680.041599999997</v>
          </cell>
          <cell r="F12">
            <v>4.4540023177793799E-2</v>
          </cell>
          <cell r="H12">
            <v>0.86129009474827223</v>
          </cell>
        </row>
        <row r="14">
          <cell r="A14" t="str">
            <v>EBITDA</v>
          </cell>
          <cell r="B14">
            <v>151445</v>
          </cell>
          <cell r="C14">
            <v>7.8855672432771307E-2</v>
          </cell>
          <cell r="E14">
            <v>88949.577600000004</v>
          </cell>
          <cell r="F14">
            <v>6.9897906496225445E-2</v>
          </cell>
          <cell r="H14">
            <v>0.70259380748312839</v>
          </cell>
        </row>
        <row r="16">
          <cell r="A16" t="str">
            <v>NET COMPREHENSIVE FINANCING (Income)</v>
          </cell>
          <cell r="B16">
            <v>-10503</v>
          </cell>
          <cell r="C16">
            <v>-5.4687914923661858E-3</v>
          </cell>
          <cell r="E16">
            <v>-5989.7223359999998</v>
          </cell>
          <cell r="F16">
            <v>-4.7068132651827349E-3</v>
          </cell>
          <cell r="H16">
            <v>0.75350365356234783</v>
          </cell>
        </row>
        <row r="18">
          <cell r="A18" t="str">
            <v>INCOME TAX PROVISION</v>
          </cell>
          <cell r="B18">
            <v>3733</v>
          </cell>
          <cell r="C18">
            <v>1.9437302333621795E-3</v>
          </cell>
          <cell r="E18">
            <v>1454.5439999999999</v>
          </cell>
          <cell r="F18">
            <v>1.1430023980984676E-3</v>
          </cell>
          <cell r="H18">
            <v>1.5664400664400668</v>
          </cell>
        </row>
        <row r="20">
          <cell r="A20" t="str">
            <v>NET INCOME</v>
          </cell>
          <cell r="B20">
            <v>105788</v>
          </cell>
          <cell r="C20">
            <v>5.5082596819426261E-2</v>
          </cell>
          <cell r="E20">
            <v>47743.076160000004</v>
          </cell>
          <cell r="F20">
            <v>3.7517222265863244E-2</v>
          </cell>
          <cell r="H20">
            <v>1.2157767891929652</v>
          </cell>
        </row>
        <row r="24">
          <cell r="A24" t="str">
            <v>Office Depot Mexico and Subsidiaries</v>
          </cell>
        </row>
        <row r="26">
          <cell r="A26" t="str">
            <v>As of December 31, 1999</v>
          </cell>
        </row>
        <row r="27">
          <cell r="E27" t="str">
            <v>Thousand of pesos $</v>
          </cell>
        </row>
        <row r="28">
          <cell r="A28" t="str">
            <v>BALANCE SHEET</v>
          </cell>
        </row>
        <row r="29">
          <cell r="B29">
            <v>1999</v>
          </cell>
          <cell r="C29" t="str">
            <v>%</v>
          </cell>
          <cell r="E29">
            <v>1998</v>
          </cell>
          <cell r="F29" t="str">
            <v>%</v>
          </cell>
          <cell r="H29" t="str">
            <v>% Change</v>
          </cell>
        </row>
        <row r="31">
          <cell r="A31" t="str">
            <v>TOTAL ASSETS</v>
          </cell>
          <cell r="B31">
            <v>1412002</v>
          </cell>
          <cell r="C31">
            <v>1</v>
          </cell>
          <cell r="E31">
            <v>1286227.9871999999</v>
          </cell>
          <cell r="F31">
            <v>1</v>
          </cell>
          <cell r="H31">
            <v>9.778516254633729E-2</v>
          </cell>
        </row>
        <row r="32">
          <cell r="A32" t="str">
            <v xml:space="preserve">   CURRENT ASSETS</v>
          </cell>
          <cell r="B32">
            <v>777012</v>
          </cell>
          <cell r="C32">
            <v>0.55029100525353358</v>
          </cell>
          <cell r="E32">
            <v>732181.50719999999</v>
          </cell>
          <cell r="F32">
            <v>0.56924706543969072</v>
          </cell>
          <cell r="H32">
            <v>6.1228660324186945E-2</v>
          </cell>
        </row>
        <row r="33">
          <cell r="A33" t="str">
            <v xml:space="preserve">      CASH &amp; CASH EQUIVALENTS</v>
          </cell>
          <cell r="B33">
            <v>69994</v>
          </cell>
          <cell r="C33">
            <v>4.9570751316216265E-2</v>
          </cell>
          <cell r="E33">
            <v>40769.9136</v>
          </cell>
          <cell r="F33">
            <v>3.1697268295920351E-2</v>
          </cell>
          <cell r="H33">
            <v>0.71680520804439474</v>
          </cell>
        </row>
        <row r="34">
          <cell r="A34" t="str">
            <v xml:space="preserve">      INVENTORIES</v>
          </cell>
          <cell r="B34">
            <v>623799</v>
          </cell>
          <cell r="C34">
            <v>0.44178336857879807</v>
          </cell>
          <cell r="E34">
            <v>597204.31680000003</v>
          </cell>
          <cell r="F34">
            <v>0.46430673468710548</v>
          </cell>
          <cell r="H34">
            <v>4.4531967455463617E-2</v>
          </cell>
        </row>
        <row r="35">
          <cell r="A35" t="str">
            <v xml:space="preserve">      OTHERS</v>
          </cell>
          <cell r="B35">
            <v>83219</v>
          </cell>
          <cell r="C35">
            <v>5.893688535851932E-2</v>
          </cell>
          <cell r="E35">
            <v>94207.276799999992</v>
          </cell>
          <cell r="F35">
            <v>7.3243062456664912E-2</v>
          </cell>
          <cell r="H35">
            <v>-0.11663936346793957</v>
          </cell>
        </row>
        <row r="36">
          <cell r="A36" t="str">
            <v>NON CURRENT ASSETS</v>
          </cell>
          <cell r="B36">
            <v>634990</v>
          </cell>
          <cell r="C36">
            <v>0.44970899474646636</v>
          </cell>
          <cell r="E36">
            <v>554046.47999999986</v>
          </cell>
          <cell r="F36">
            <v>0.43075293456030928</v>
          </cell>
          <cell r="H36">
            <v>0.14609517959576279</v>
          </cell>
        </row>
        <row r="38">
          <cell r="A38" t="str">
            <v>TOTAL LIABILITIES</v>
          </cell>
          <cell r="B38">
            <v>493781</v>
          </cell>
          <cell r="C38">
            <v>1</v>
          </cell>
          <cell r="E38">
            <v>494735.90399999998</v>
          </cell>
          <cell r="F38">
            <v>1.000001203260154</v>
          </cell>
          <cell r="H38">
            <v>-1.9301287662356614E-3</v>
          </cell>
        </row>
        <row r="39">
          <cell r="A39" t="str">
            <v xml:space="preserve">   CURRENT LIABILITIES</v>
          </cell>
          <cell r="B39">
            <v>485885</v>
          </cell>
          <cell r="C39">
            <v>0.9840091052511134</v>
          </cell>
          <cell r="E39">
            <v>494736.49929599999</v>
          </cell>
          <cell r="F39">
            <v>1.000001203260154</v>
          </cell>
          <cell r="H39">
            <v>-1.7891340761386099E-2</v>
          </cell>
        </row>
        <row r="40">
          <cell r="A40" t="str">
            <v xml:space="preserve">      TRADE ACCOUNTS PAYABLE</v>
          </cell>
          <cell r="B40">
            <v>423756</v>
          </cell>
          <cell r="C40">
            <v>0.85818611894746866</v>
          </cell>
          <cell r="E40">
            <v>435614.02559999999</v>
          </cell>
          <cell r="F40">
            <v>0.88049810429768205</v>
          </cell>
          <cell r="H40">
            <v>-2.7221404507504432E-2</v>
          </cell>
        </row>
        <row r="41">
          <cell r="A41" t="str">
            <v xml:space="preserve">      BANK LOANS</v>
          </cell>
          <cell r="B41">
            <v>30000</v>
          </cell>
          <cell r="C41">
            <v>6.0755679137107339E-2</v>
          </cell>
          <cell r="E41">
            <v>10669.872096000001</v>
          </cell>
          <cell r="F41">
            <v>2.1566803641564696E-2</v>
          </cell>
          <cell r="H41">
            <v>1.811655072345864</v>
          </cell>
        </row>
        <row r="42">
          <cell r="A42" t="str">
            <v xml:space="preserve">      OTHER LIABILITIES</v>
          </cell>
          <cell r="B42">
            <v>32129</v>
          </cell>
          <cell r="C42">
            <v>6.5067307166537386E-2</v>
          </cell>
          <cell r="E42">
            <v>48452.601600000002</v>
          </cell>
          <cell r="F42">
            <v>9.7936295320907224E-2</v>
          </cell>
          <cell r="H42">
            <v>-0.33689835139832824</v>
          </cell>
        </row>
        <row r="43">
          <cell r="A43" t="str">
            <v xml:space="preserve">   LONG TERM LIABILITIES</v>
          </cell>
          <cell r="B43">
            <v>7896</v>
          </cell>
          <cell r="C43">
            <v>1.5990894748886653E-2</v>
          </cell>
          <cell r="E43">
            <v>0</v>
          </cell>
          <cell r="F43">
            <v>0</v>
          </cell>
          <cell r="H43">
            <v>0</v>
          </cell>
        </row>
        <row r="44">
          <cell r="A44" t="str">
            <v xml:space="preserve">      BANK LOANS</v>
          </cell>
          <cell r="B44">
            <v>7896</v>
          </cell>
          <cell r="C44">
            <v>1.5990894748886653E-2</v>
          </cell>
          <cell r="E44">
            <v>0</v>
          </cell>
          <cell r="F44">
            <v>0</v>
          </cell>
          <cell r="H44">
            <v>0</v>
          </cell>
        </row>
        <row r="45">
          <cell r="A45" t="str">
            <v xml:space="preserve">      OTHER LIABILITIES</v>
          </cell>
        </row>
        <row r="47">
          <cell r="A47" t="str">
            <v>SHAREHOLDERS' EQUITY</v>
          </cell>
          <cell r="B47">
            <v>918221</v>
          </cell>
          <cell r="C47">
            <v>1</v>
          </cell>
          <cell r="E47">
            <v>889617</v>
          </cell>
          <cell r="F47">
            <v>1</v>
          </cell>
          <cell r="H47">
            <v>3.2153162540733859E-2</v>
          </cell>
        </row>
        <row r="51">
          <cell r="A51" t="str">
            <v>Office Depot Mexico and Subsidiaries</v>
          </cell>
        </row>
        <row r="53">
          <cell r="A53" t="str">
            <v>As of December 31, 1999</v>
          </cell>
        </row>
        <row r="55">
          <cell r="A55" t="str">
            <v>FINANCIAL RATIOS</v>
          </cell>
        </row>
        <row r="56">
          <cell r="B56">
            <v>1999</v>
          </cell>
          <cell r="E56">
            <v>1998</v>
          </cell>
        </row>
        <row r="58">
          <cell r="A58" t="str">
            <v>GROSS MARGIN</v>
          </cell>
          <cell r="B58">
            <v>0.25513997669398197</v>
          </cell>
          <cell r="E58">
            <v>0.25840592207636315</v>
          </cell>
        </row>
        <row r="60">
          <cell r="A60" t="str">
            <v>OPERATING INCOME  /  SALES (%)</v>
          </cell>
          <cell r="B60">
            <v>5.4931597149542787E-2</v>
          </cell>
          <cell r="E60">
            <v>4.4540023177793799E-2</v>
          </cell>
        </row>
        <row r="62">
          <cell r="A62" t="str">
            <v>NET INCOME  /  SALES (%)</v>
          </cell>
          <cell r="B62">
            <v>5.5082596819426261E-2</v>
          </cell>
          <cell r="E62">
            <v>3.7517222265863244E-2</v>
          </cell>
        </row>
        <row r="64">
          <cell r="A64" t="str">
            <v>NET INCOME  /  TOTAL EQUITY (%)</v>
          </cell>
          <cell r="B64">
            <v>0.11520973708943708</v>
          </cell>
          <cell r="E64">
            <v>5.3667000698053212E-2</v>
          </cell>
        </row>
        <row r="66">
          <cell r="A66" t="str">
            <v>NET INCOME  /  TOTAL ASSETS (%)</v>
          </cell>
          <cell r="B66">
            <v>7.4920573766892679E-2</v>
          </cell>
          <cell r="E66">
            <v>3.7118673077494058E-2</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ARIFAS"/>
      <sheetName val="Criterios"/>
      <sheetName val="METODOLOGIA MES"/>
      <sheetName val="METODOLOGIA CIAS"/>
      <sheetName val="RESULTADOS CIAS"/>
      <sheetName val="PYG SOAT"/>
      <sheetName val="BALANCE98"/>
      <sheetName val="BANK_L"/>
      <sheetName val="CAP_INFUSH"/>
      <sheetName val="BUDGET2000"/>
      <sheetName val="ROYALTIES"/>
      <sheetName val="ADVERTISING"/>
      <sheetName val="BUDGET"/>
      <sheetName val="NOMINA"/>
      <sheetName val="OTHERS"/>
      <sheetName val="P&amp;L_CD'S"/>
      <sheetName val="FEB99"/>
      <sheetName val="TELEMKT"/>
      <sheetName val="variacion_nom"/>
    </sheetNames>
    <sheetDataSet>
      <sheetData sheetId="0">
        <row r="1">
          <cell r="A1" t="str">
            <v>COMPAÑÍA</v>
          </cell>
          <cell r="B1" t="str">
            <v>CLASE DE VEHICULO</v>
          </cell>
          <cell r="C1" t="str">
            <v>SUBTIPO</v>
          </cell>
          <cell r="D1" t="str">
            <v>EDAD</v>
          </cell>
          <cell r="E1" t="str">
            <v>CRITERIO</v>
          </cell>
          <cell r="F1" t="str">
            <v>CÓDIGO</v>
          </cell>
          <cell r="G1" t="str">
            <v>VALOR</v>
          </cell>
          <cell r="H1" t="str">
            <v>FECHA1</v>
          </cell>
          <cell r="I1" t="str">
            <v>FECHA2</v>
          </cell>
        </row>
        <row r="2">
          <cell r="A2" t="str">
            <v>COLPATRIA</v>
          </cell>
          <cell r="B2" t="str">
            <v>MOTOS</v>
          </cell>
          <cell r="C2" t="str">
            <v>Menos de 100 c.c.</v>
          </cell>
          <cell r="E2" t="str">
            <v>NUMERO DE POLIZAS</v>
          </cell>
          <cell r="F2">
            <v>110</v>
          </cell>
          <cell r="G2">
            <v>13091.25</v>
          </cell>
          <cell r="H2">
            <v>40847</v>
          </cell>
          <cell r="I2">
            <v>40847</v>
          </cell>
        </row>
        <row r="3">
          <cell r="A3" t="str">
            <v>COLPATRIA</v>
          </cell>
          <cell r="B3" t="str">
            <v>MOTOS</v>
          </cell>
          <cell r="C3" t="str">
            <v>De 100 a 200 c.c.</v>
          </cell>
          <cell r="E3" t="str">
            <v>NUMERO DE POLIZAS</v>
          </cell>
          <cell r="F3">
            <v>120</v>
          </cell>
          <cell r="G3">
            <v>21864.63</v>
          </cell>
          <cell r="H3">
            <v>40847</v>
          </cell>
          <cell r="I3">
            <v>40847</v>
          </cell>
        </row>
        <row r="4">
          <cell r="A4" t="str">
            <v>COLPATRIA</v>
          </cell>
          <cell r="B4" t="str">
            <v>MOTOS</v>
          </cell>
          <cell r="C4" t="str">
            <v>Más de 200 c.c.</v>
          </cell>
          <cell r="E4" t="str">
            <v>NUMERO DE POLIZAS</v>
          </cell>
          <cell r="F4">
            <v>130</v>
          </cell>
          <cell r="G4">
            <v>648.24</v>
          </cell>
          <cell r="H4">
            <v>40847</v>
          </cell>
          <cell r="I4">
            <v>40847</v>
          </cell>
        </row>
        <row r="5">
          <cell r="A5" t="str">
            <v>COLPATRIA</v>
          </cell>
          <cell r="B5" t="str">
            <v>MOTOS</v>
          </cell>
          <cell r="C5" t="str">
            <v>MOTOCARROS</v>
          </cell>
          <cell r="E5" t="str">
            <v>NUMERO DE POLIZAS</v>
          </cell>
          <cell r="F5">
            <v>140</v>
          </cell>
          <cell r="G5">
            <v>133</v>
          </cell>
          <cell r="H5">
            <v>40847</v>
          </cell>
          <cell r="I5">
            <v>40847</v>
          </cell>
        </row>
        <row r="6">
          <cell r="A6" t="str">
            <v>COLPATRIA</v>
          </cell>
          <cell r="B6" t="str">
            <v>CAMPEROS Y CAMIONETAS</v>
          </cell>
          <cell r="C6" t="str">
            <v>Menos de 1500 c.c.</v>
          </cell>
          <cell r="D6" t="str">
            <v>0 a 9 años</v>
          </cell>
          <cell r="E6" t="str">
            <v>NUMERO DE POLIZAS</v>
          </cell>
          <cell r="F6">
            <v>211</v>
          </cell>
          <cell r="G6">
            <v>397</v>
          </cell>
          <cell r="H6">
            <v>40847</v>
          </cell>
          <cell r="I6">
            <v>40847</v>
          </cell>
        </row>
        <row r="7">
          <cell r="A7" t="str">
            <v>COLPATRIA</v>
          </cell>
          <cell r="B7" t="str">
            <v>CAMPEROS Y CAMIONETAS</v>
          </cell>
          <cell r="C7" t="str">
            <v>Menos de 1500 c.c.</v>
          </cell>
          <cell r="D7" t="str">
            <v>10 años o mas</v>
          </cell>
          <cell r="E7" t="str">
            <v>NUMERO DE POLIZAS</v>
          </cell>
          <cell r="F7">
            <v>212</v>
          </cell>
          <cell r="G7">
            <v>350.33</v>
          </cell>
          <cell r="H7">
            <v>40847</v>
          </cell>
          <cell r="I7">
            <v>40847</v>
          </cell>
        </row>
        <row r="8">
          <cell r="A8" t="str">
            <v>COLPATRIA</v>
          </cell>
          <cell r="B8" t="str">
            <v>CAMPEROS Y CAMIONETAS</v>
          </cell>
          <cell r="C8" t="str">
            <v>1500 c.c. a 2500 c.c.</v>
          </cell>
          <cell r="D8" t="str">
            <v>0 a 9 años</v>
          </cell>
          <cell r="E8" t="str">
            <v>NUMERO DE POLIZAS</v>
          </cell>
          <cell r="F8">
            <v>221</v>
          </cell>
          <cell r="G8">
            <v>1722.7900000000022</v>
          </cell>
          <cell r="H8">
            <v>40847</v>
          </cell>
          <cell r="I8">
            <v>40847</v>
          </cell>
        </row>
        <row r="9">
          <cell r="A9" t="str">
            <v>COLPATRIA</v>
          </cell>
          <cell r="B9" t="str">
            <v>CAMPEROS Y CAMIONETAS</v>
          </cell>
          <cell r="C9" t="str">
            <v>1500 c.c. a 2500 c.c.</v>
          </cell>
          <cell r="D9" t="str">
            <v>10 años o mas</v>
          </cell>
          <cell r="E9" t="str">
            <v>NUMERO DE POLIZAS</v>
          </cell>
          <cell r="F9">
            <v>222</v>
          </cell>
          <cell r="G9">
            <v>844.07999999999993</v>
          </cell>
          <cell r="H9">
            <v>40847</v>
          </cell>
          <cell r="I9">
            <v>40847</v>
          </cell>
        </row>
        <row r="10">
          <cell r="A10" t="str">
            <v>COLPATRIA</v>
          </cell>
          <cell r="B10" t="str">
            <v>CAMPEROS Y CAMIONETAS</v>
          </cell>
          <cell r="C10" t="str">
            <v>Más de 2500 c.c.</v>
          </cell>
          <cell r="D10" t="str">
            <v>0 a 9 años</v>
          </cell>
          <cell r="E10" t="str">
            <v>NUMERO DE POLIZAS</v>
          </cell>
          <cell r="F10">
            <v>231</v>
          </cell>
          <cell r="G10">
            <v>1414.7400000000039</v>
          </cell>
          <cell r="H10">
            <v>40847</v>
          </cell>
          <cell r="I10">
            <v>40847</v>
          </cell>
        </row>
        <row r="11">
          <cell r="A11" t="str">
            <v>COLPATRIA</v>
          </cell>
          <cell r="B11" t="str">
            <v>CAMPEROS Y CAMIONETAS</v>
          </cell>
          <cell r="C11" t="str">
            <v>Más de 2500 c.c.</v>
          </cell>
          <cell r="D11" t="str">
            <v>10 años o mas</v>
          </cell>
          <cell r="E11" t="str">
            <v>NUMERO DE POLIZAS</v>
          </cell>
          <cell r="F11">
            <v>232</v>
          </cell>
          <cell r="G11">
            <v>932.16</v>
          </cell>
          <cell r="H11">
            <v>40847</v>
          </cell>
          <cell r="I11">
            <v>40847</v>
          </cell>
        </row>
        <row r="12">
          <cell r="A12" t="str">
            <v>COLPATRIA</v>
          </cell>
          <cell r="B12" t="str">
            <v>CARGA O MIXTO</v>
          </cell>
          <cell r="C12" t="str">
            <v>Menos de 5 toneladas</v>
          </cell>
          <cell r="E12" t="str">
            <v>NUMERO DE POLIZAS</v>
          </cell>
          <cell r="F12">
            <v>310</v>
          </cell>
          <cell r="G12">
            <v>2108.16</v>
          </cell>
          <cell r="H12">
            <v>40847</v>
          </cell>
          <cell r="I12">
            <v>40847</v>
          </cell>
        </row>
        <row r="13">
          <cell r="A13" t="str">
            <v>COLPATRIA</v>
          </cell>
          <cell r="B13" t="str">
            <v>CARGA O MIXTO</v>
          </cell>
          <cell r="C13" t="str">
            <v>De 5 a 15 toneladas</v>
          </cell>
          <cell r="E13" t="str">
            <v>NUMERO DE POLIZAS</v>
          </cell>
          <cell r="F13">
            <v>320</v>
          </cell>
          <cell r="G13">
            <v>769</v>
          </cell>
          <cell r="H13">
            <v>40847</v>
          </cell>
          <cell r="I13">
            <v>40847</v>
          </cell>
        </row>
        <row r="14">
          <cell r="A14" t="str">
            <v>COLPATRIA</v>
          </cell>
          <cell r="B14" t="str">
            <v>CARGA O MIXTO</v>
          </cell>
          <cell r="C14" t="str">
            <v>Más de 15 toneladas</v>
          </cell>
          <cell r="E14" t="str">
            <v>NUMERO DE POLIZAS</v>
          </cell>
          <cell r="F14">
            <v>330</v>
          </cell>
          <cell r="G14">
            <v>517.11</v>
          </cell>
          <cell r="H14">
            <v>40847</v>
          </cell>
          <cell r="I14">
            <v>40847</v>
          </cell>
        </row>
        <row r="15">
          <cell r="A15" t="str">
            <v>COLPATRIA</v>
          </cell>
          <cell r="B15" t="str">
            <v>OFICIALES ESPECIALES</v>
          </cell>
          <cell r="C15" t="str">
            <v>Menos de 1500 c.c.</v>
          </cell>
          <cell r="E15" t="str">
            <v>NUMERO DE POLIZAS</v>
          </cell>
          <cell r="F15">
            <v>410</v>
          </cell>
          <cell r="G15">
            <v>2</v>
          </cell>
          <cell r="H15">
            <v>40847</v>
          </cell>
          <cell r="I15">
            <v>40847</v>
          </cell>
        </row>
        <row r="16">
          <cell r="A16" t="str">
            <v>COLPATRIA</v>
          </cell>
          <cell r="B16" t="str">
            <v>OFICIALES ESPECIALES</v>
          </cell>
          <cell r="C16" t="str">
            <v>1500 c.c. a 2500 c.c.</v>
          </cell>
          <cell r="E16" t="str">
            <v>NUMERO DE POLIZAS</v>
          </cell>
          <cell r="F16">
            <v>420</v>
          </cell>
          <cell r="G16">
            <v>32</v>
          </cell>
          <cell r="H16">
            <v>40847</v>
          </cell>
          <cell r="I16">
            <v>40847</v>
          </cell>
        </row>
        <row r="17">
          <cell r="A17" t="str">
            <v>COLPATRIA</v>
          </cell>
          <cell r="B17" t="str">
            <v>OFICIALES ESPECIALES</v>
          </cell>
          <cell r="C17" t="str">
            <v>Más de 2500 c.c.</v>
          </cell>
          <cell r="E17" t="str">
            <v>NUMERO DE POLIZAS</v>
          </cell>
          <cell r="F17">
            <v>430</v>
          </cell>
          <cell r="G17">
            <v>70</v>
          </cell>
          <cell r="H17">
            <v>40847</v>
          </cell>
          <cell r="I17">
            <v>40847</v>
          </cell>
        </row>
        <row r="18">
          <cell r="A18" t="str">
            <v>COLPATRIA</v>
          </cell>
          <cell r="B18" t="str">
            <v>AUTOS FAMILIARES</v>
          </cell>
          <cell r="C18" t="str">
            <v>Menos de 1500 c.c.</v>
          </cell>
          <cell r="D18" t="str">
            <v>0 a 9 años</v>
          </cell>
          <cell r="E18" t="str">
            <v>NUMERO DE POLIZAS</v>
          </cell>
          <cell r="F18">
            <v>511</v>
          </cell>
          <cell r="G18">
            <v>4732.7299999999996</v>
          </cell>
          <cell r="H18">
            <v>40847</v>
          </cell>
          <cell r="I18">
            <v>40847</v>
          </cell>
        </row>
        <row r="19">
          <cell r="A19" t="str">
            <v>COLPATRIA</v>
          </cell>
          <cell r="B19" t="str">
            <v>AUTOS FAMILIARES</v>
          </cell>
          <cell r="C19" t="str">
            <v>Menos de 1500 c.c.</v>
          </cell>
          <cell r="D19" t="str">
            <v>10 años o mas</v>
          </cell>
          <cell r="E19" t="str">
            <v>NUMERO DE POLIZAS</v>
          </cell>
          <cell r="F19">
            <v>512</v>
          </cell>
          <cell r="G19">
            <v>4883.5200000000004</v>
          </cell>
          <cell r="H19">
            <v>40847</v>
          </cell>
          <cell r="I19">
            <v>40847</v>
          </cell>
        </row>
        <row r="20">
          <cell r="A20" t="str">
            <v>COLPATRIA</v>
          </cell>
          <cell r="B20" t="str">
            <v>AUTOS FAMILIARES</v>
          </cell>
          <cell r="C20" t="str">
            <v>1500 c.c. a 2500 c.c.</v>
          </cell>
          <cell r="D20" t="str">
            <v>0 a 9 años</v>
          </cell>
          <cell r="E20" t="str">
            <v>NUMERO DE POLIZAS</v>
          </cell>
          <cell r="F20">
            <v>521</v>
          </cell>
          <cell r="G20">
            <v>5267.0800000000127</v>
          </cell>
          <cell r="H20">
            <v>40847</v>
          </cell>
          <cell r="I20">
            <v>40847</v>
          </cell>
        </row>
        <row r="21">
          <cell r="A21" t="str">
            <v>COLPATRIA</v>
          </cell>
          <cell r="B21" t="str">
            <v>AUTOS FAMILIARES</v>
          </cell>
          <cell r="C21" t="str">
            <v>1500 c.c. a 2500 c.c.</v>
          </cell>
          <cell r="D21" t="str">
            <v>10 años o mas</v>
          </cell>
          <cell r="E21" t="str">
            <v>NUMERO DE POLIZAS</v>
          </cell>
          <cell r="F21">
            <v>522</v>
          </cell>
          <cell r="G21">
            <v>1941.17</v>
          </cell>
          <cell r="H21">
            <v>40847</v>
          </cell>
          <cell r="I21">
            <v>40847</v>
          </cell>
        </row>
        <row r="22">
          <cell r="A22" t="str">
            <v>COLPATRIA</v>
          </cell>
          <cell r="B22" t="str">
            <v>AUTOS FAMILIARES</v>
          </cell>
          <cell r="C22" t="str">
            <v>Más de 2500 c.c.</v>
          </cell>
          <cell r="D22" t="str">
            <v>0 a 9 años</v>
          </cell>
          <cell r="E22" t="str">
            <v>NUMERO DE POLIZAS</v>
          </cell>
          <cell r="F22">
            <v>531</v>
          </cell>
          <cell r="G22">
            <v>82.2</v>
          </cell>
          <cell r="H22">
            <v>40847</v>
          </cell>
          <cell r="I22">
            <v>40847</v>
          </cell>
        </row>
        <row r="23">
          <cell r="A23" t="str">
            <v>COLPATRIA</v>
          </cell>
          <cell r="B23" t="str">
            <v>AUTOS FAMILIARES</v>
          </cell>
          <cell r="C23" t="str">
            <v>Más de 2500 c.c.</v>
          </cell>
          <cell r="D23" t="str">
            <v>10 años o mas</v>
          </cell>
          <cell r="E23" t="str">
            <v>NUMERO DE POLIZAS</v>
          </cell>
          <cell r="F23">
            <v>532</v>
          </cell>
          <cell r="G23">
            <v>71.17</v>
          </cell>
          <cell r="H23">
            <v>40847</v>
          </cell>
          <cell r="I23">
            <v>40847</v>
          </cell>
        </row>
        <row r="24">
          <cell r="A24" t="str">
            <v>COLPATRIA</v>
          </cell>
          <cell r="B24" t="str">
            <v>VEHICULOS PARA SEIS O MAS PASAJEROS</v>
          </cell>
          <cell r="C24" t="str">
            <v>Menos de 2500</v>
          </cell>
          <cell r="D24" t="str">
            <v>0 a 9 años</v>
          </cell>
          <cell r="E24" t="str">
            <v>NUMERO DE POLIZAS</v>
          </cell>
          <cell r="F24">
            <v>611</v>
          </cell>
          <cell r="G24">
            <v>76.08</v>
          </cell>
          <cell r="H24">
            <v>40847</v>
          </cell>
          <cell r="I24">
            <v>40847</v>
          </cell>
        </row>
        <row r="25">
          <cell r="A25" t="str">
            <v>COLPATRIA</v>
          </cell>
          <cell r="B25" t="str">
            <v>VEHICULOS PARA SEIS O MAS PASAJEROS</v>
          </cell>
          <cell r="C25" t="str">
            <v>Menos de 2500</v>
          </cell>
          <cell r="D25" t="str">
            <v>10 años o mas</v>
          </cell>
          <cell r="E25" t="str">
            <v>NUMERO DE POLIZAS</v>
          </cell>
          <cell r="F25">
            <v>612</v>
          </cell>
          <cell r="G25">
            <v>67</v>
          </cell>
          <cell r="H25">
            <v>40847</v>
          </cell>
          <cell r="I25">
            <v>40847</v>
          </cell>
        </row>
        <row r="26">
          <cell r="A26" t="str">
            <v>COLPATRIA</v>
          </cell>
          <cell r="B26" t="str">
            <v>VEHICULOS PARA SEIS O MAS PASAJEROS</v>
          </cell>
          <cell r="C26" t="str">
            <v>2500 c.c. o más</v>
          </cell>
          <cell r="D26" t="str">
            <v>0 a 9 años</v>
          </cell>
          <cell r="E26" t="str">
            <v>NUMERO DE POLIZAS</v>
          </cell>
          <cell r="F26">
            <v>621</v>
          </cell>
          <cell r="G26">
            <v>63</v>
          </cell>
          <cell r="H26">
            <v>40847</v>
          </cell>
          <cell r="I26">
            <v>40847</v>
          </cell>
        </row>
        <row r="27">
          <cell r="A27" t="str">
            <v>COLPATRIA</v>
          </cell>
          <cell r="B27" t="str">
            <v>VEHICULOS PARA SEIS O MAS PASAJEROS</v>
          </cell>
          <cell r="C27" t="str">
            <v>2500 c.c. o más</v>
          </cell>
          <cell r="D27" t="str">
            <v>10 años o mas</v>
          </cell>
          <cell r="E27" t="str">
            <v>NUMERO DE POLIZAS</v>
          </cell>
          <cell r="F27">
            <v>622</v>
          </cell>
          <cell r="G27">
            <v>52</v>
          </cell>
          <cell r="H27">
            <v>40847</v>
          </cell>
          <cell r="I27">
            <v>40847</v>
          </cell>
        </row>
        <row r="28">
          <cell r="A28" t="str">
            <v>COLPATRIA</v>
          </cell>
          <cell r="B28" t="str">
            <v>AUTOS DE NEGOCIOS Y TAXIS</v>
          </cell>
          <cell r="C28" t="str">
            <v>Menos de 1500 c.c.</v>
          </cell>
          <cell r="D28" t="str">
            <v>0 a 9 años</v>
          </cell>
          <cell r="E28" t="str">
            <v>NUMERO DE POLIZAS</v>
          </cell>
          <cell r="F28">
            <v>711</v>
          </cell>
          <cell r="G28">
            <v>925.6</v>
          </cell>
          <cell r="H28">
            <v>40847</v>
          </cell>
          <cell r="I28">
            <v>40847</v>
          </cell>
        </row>
        <row r="29">
          <cell r="A29" t="str">
            <v>COLPATRIA</v>
          </cell>
          <cell r="B29" t="str">
            <v>AUTOS DE NEGOCIOS Y TAXIS</v>
          </cell>
          <cell r="C29" t="str">
            <v>Menos de 1500 c.c.</v>
          </cell>
          <cell r="D29" t="str">
            <v>10 años o mas</v>
          </cell>
          <cell r="E29" t="str">
            <v>NUMERO DE POLIZAS</v>
          </cell>
          <cell r="F29">
            <v>712</v>
          </cell>
          <cell r="G29">
            <v>250</v>
          </cell>
          <cell r="H29">
            <v>40847</v>
          </cell>
          <cell r="I29">
            <v>40847</v>
          </cell>
        </row>
        <row r="30">
          <cell r="A30" t="str">
            <v>COLPATRIA</v>
          </cell>
          <cell r="B30" t="str">
            <v>AUTOS DE NEGOCIOS Y TAXIS</v>
          </cell>
          <cell r="C30" t="str">
            <v>1500 c.c. a 2500 c.c.</v>
          </cell>
          <cell r="D30" t="str">
            <v>0 a 9 años</v>
          </cell>
          <cell r="E30" t="str">
            <v>NUMERO DE POLIZAS</v>
          </cell>
          <cell r="F30">
            <v>721</v>
          </cell>
          <cell r="G30">
            <v>71</v>
          </cell>
          <cell r="H30">
            <v>40847</v>
          </cell>
          <cell r="I30">
            <v>40847</v>
          </cell>
        </row>
        <row r="31">
          <cell r="A31" t="str">
            <v>COLPATRIA</v>
          </cell>
          <cell r="B31" t="str">
            <v>AUTOS DE NEGOCIOS Y TAXIS</v>
          </cell>
          <cell r="C31" t="str">
            <v>1500 c.c. a 2500 c.c.</v>
          </cell>
          <cell r="D31" t="str">
            <v>10 años o mas</v>
          </cell>
          <cell r="E31" t="str">
            <v>NUMERO DE POLIZAS</v>
          </cell>
          <cell r="F31">
            <v>722</v>
          </cell>
          <cell r="G31">
            <v>114</v>
          </cell>
          <cell r="H31">
            <v>40847</v>
          </cell>
          <cell r="I31">
            <v>40847</v>
          </cell>
        </row>
        <row r="32">
          <cell r="A32" t="str">
            <v>COLPATRIA</v>
          </cell>
          <cell r="B32" t="str">
            <v>AUTOS DE NEGOCIOS Y TAXIS</v>
          </cell>
          <cell r="C32" t="str">
            <v>Más de 2500 c.c.</v>
          </cell>
          <cell r="D32" t="str">
            <v>0 a 9 años</v>
          </cell>
          <cell r="E32" t="str">
            <v>NUMERO DE POLIZAS</v>
          </cell>
          <cell r="F32">
            <v>731</v>
          </cell>
          <cell r="G32">
            <v>5</v>
          </cell>
          <cell r="H32">
            <v>40847</v>
          </cell>
          <cell r="I32">
            <v>40847</v>
          </cell>
        </row>
        <row r="33">
          <cell r="A33" t="str">
            <v>COLPATRIA</v>
          </cell>
          <cell r="B33" t="str">
            <v>AUTOS DE NEGOCIOS Y TAXIS</v>
          </cell>
          <cell r="C33" t="str">
            <v>Más de 2500 c.c.</v>
          </cell>
          <cell r="D33" t="str">
            <v>10 años o mas</v>
          </cell>
          <cell r="E33" t="str">
            <v>NUMERO DE POLIZAS</v>
          </cell>
          <cell r="F33">
            <v>732</v>
          </cell>
          <cell r="G33">
            <v>14</v>
          </cell>
          <cell r="H33">
            <v>40847</v>
          </cell>
          <cell r="I33">
            <v>40847</v>
          </cell>
        </row>
        <row r="34">
          <cell r="A34" t="str">
            <v>COLPATRIA</v>
          </cell>
          <cell r="B34" t="str">
            <v>BUSES Y BUSETAS DE SERVICIO PUBLICO URBANO</v>
          </cell>
          <cell r="E34" t="str">
            <v>NUMERO DE POLIZAS</v>
          </cell>
          <cell r="F34">
            <v>810</v>
          </cell>
          <cell r="G34">
            <v>357.79</v>
          </cell>
          <cell r="H34">
            <v>40847</v>
          </cell>
          <cell r="I34">
            <v>40847</v>
          </cell>
        </row>
        <row r="35">
          <cell r="A35" t="str">
            <v>COLPATRIA</v>
          </cell>
          <cell r="B35" t="str">
            <v>SERVICIO PUBLICO INTERMUNICIPAL</v>
          </cell>
          <cell r="C35" t="str">
            <v>Menor 10 pasajeros</v>
          </cell>
          <cell r="E35" t="str">
            <v>NUMERO DE POLIZAS</v>
          </cell>
          <cell r="F35">
            <v>910</v>
          </cell>
          <cell r="G35">
            <v>359</v>
          </cell>
          <cell r="H35">
            <v>40847</v>
          </cell>
          <cell r="I35">
            <v>40847</v>
          </cell>
        </row>
        <row r="36">
          <cell r="A36" t="str">
            <v>COLPATRIA</v>
          </cell>
          <cell r="B36" t="str">
            <v>SERVICIO PUBLICO INTERMUNICIPAL</v>
          </cell>
          <cell r="C36" t="str">
            <v>10 o más pasajeros</v>
          </cell>
          <cell r="E36" t="str">
            <v>NUMERO DE POLIZAS</v>
          </cell>
          <cell r="F36">
            <v>920</v>
          </cell>
          <cell r="G36">
            <v>467.91999999999985</v>
          </cell>
          <cell r="H36">
            <v>40847</v>
          </cell>
          <cell r="I36">
            <v>40847</v>
          </cell>
        </row>
        <row r="37">
          <cell r="A37" t="str">
            <v>DEL ESTADO</v>
          </cell>
          <cell r="B37" t="str">
            <v>MOTOS</v>
          </cell>
          <cell r="C37" t="str">
            <v>Menos de 100 c.c.</v>
          </cell>
          <cell r="E37" t="str">
            <v>NUMERO DE POLIZAS</v>
          </cell>
          <cell r="F37">
            <v>110</v>
          </cell>
          <cell r="G37">
            <v>8957.868462709921</v>
          </cell>
          <cell r="H37">
            <v>40847</v>
          </cell>
          <cell r="I37">
            <v>40847</v>
          </cell>
        </row>
        <row r="38">
          <cell r="A38" t="str">
            <v>DEL ESTADO</v>
          </cell>
          <cell r="B38" t="str">
            <v>MOTOS</v>
          </cell>
          <cell r="C38" t="str">
            <v>De 100 a 200 c.c.</v>
          </cell>
          <cell r="E38" t="str">
            <v>NUMERO DE POLIZAS</v>
          </cell>
          <cell r="F38">
            <v>120</v>
          </cell>
          <cell r="G38">
            <v>24222.712914768188</v>
          </cell>
          <cell r="H38">
            <v>40847</v>
          </cell>
          <cell r="I38">
            <v>40847</v>
          </cell>
        </row>
        <row r="39">
          <cell r="A39" t="str">
            <v>DEL ESTADO</v>
          </cell>
          <cell r="B39" t="str">
            <v>MOTOS</v>
          </cell>
          <cell r="C39" t="str">
            <v>Más de 200 c.c.</v>
          </cell>
          <cell r="E39" t="str">
            <v>NUMERO DE POLIZAS</v>
          </cell>
          <cell r="F39">
            <v>130</v>
          </cell>
          <cell r="G39">
            <v>1139.6026788369877</v>
          </cell>
          <cell r="H39">
            <v>40847</v>
          </cell>
          <cell r="I39">
            <v>40847</v>
          </cell>
        </row>
        <row r="40">
          <cell r="A40" t="str">
            <v>DEL ESTADO</v>
          </cell>
          <cell r="B40" t="str">
            <v>MOTOS</v>
          </cell>
          <cell r="C40" t="str">
            <v>MOTOCARROS</v>
          </cell>
          <cell r="E40" t="str">
            <v>NUMERO DE POLIZAS</v>
          </cell>
          <cell r="F40">
            <v>140</v>
          </cell>
          <cell r="G40">
            <v>153</v>
          </cell>
          <cell r="H40">
            <v>40847</v>
          </cell>
          <cell r="I40">
            <v>40847</v>
          </cell>
        </row>
        <row r="41">
          <cell r="A41" t="str">
            <v>DEL ESTADO</v>
          </cell>
          <cell r="B41" t="str">
            <v>CAMPEROS Y CAMIONETAS</v>
          </cell>
          <cell r="C41" t="str">
            <v>Menos de 1500 c.c.</v>
          </cell>
          <cell r="D41" t="str">
            <v>0 a 9 años</v>
          </cell>
          <cell r="E41" t="str">
            <v>NUMERO DE POLIZAS</v>
          </cell>
          <cell r="F41">
            <v>211</v>
          </cell>
          <cell r="G41">
            <v>898.56711187260316</v>
          </cell>
          <cell r="H41">
            <v>40847</v>
          </cell>
          <cell r="I41">
            <v>40847</v>
          </cell>
        </row>
        <row r="42">
          <cell r="A42" t="str">
            <v>DEL ESTADO</v>
          </cell>
          <cell r="B42" t="str">
            <v>CAMPEROS Y CAMIONETAS</v>
          </cell>
          <cell r="C42" t="str">
            <v>Menos de 1500 c.c.</v>
          </cell>
          <cell r="D42" t="str">
            <v>10 años o mas</v>
          </cell>
          <cell r="E42" t="str">
            <v>NUMERO DE POLIZAS</v>
          </cell>
          <cell r="F42">
            <v>212</v>
          </cell>
          <cell r="G42">
            <v>837.78080669674114</v>
          </cell>
          <cell r="H42">
            <v>40847</v>
          </cell>
          <cell r="I42">
            <v>40847</v>
          </cell>
        </row>
        <row r="43">
          <cell r="A43" t="str">
            <v>DEL ESTADO</v>
          </cell>
          <cell r="B43" t="str">
            <v>CAMPEROS Y CAMIONETAS</v>
          </cell>
          <cell r="C43" t="str">
            <v>1500 c.c. a 2500 c.c.</v>
          </cell>
          <cell r="D43" t="str">
            <v>0 a 9 años</v>
          </cell>
          <cell r="E43" t="str">
            <v>NUMERO DE POLIZAS</v>
          </cell>
          <cell r="F43">
            <v>221</v>
          </cell>
          <cell r="G43">
            <v>3959.84641167159</v>
          </cell>
          <cell r="H43">
            <v>40847</v>
          </cell>
          <cell r="I43">
            <v>40847</v>
          </cell>
        </row>
        <row r="44">
          <cell r="A44" t="str">
            <v>DEL ESTADO</v>
          </cell>
          <cell r="B44" t="str">
            <v>CAMPEROS Y CAMIONETAS</v>
          </cell>
          <cell r="C44" t="str">
            <v>1500 c.c. a 2500 c.c.</v>
          </cell>
          <cell r="D44" t="str">
            <v>10 años o mas</v>
          </cell>
          <cell r="E44" t="str">
            <v>NUMERO DE POLIZAS</v>
          </cell>
          <cell r="F44">
            <v>222</v>
          </cell>
          <cell r="G44">
            <v>2327.4505936100954</v>
          </cell>
          <cell r="H44">
            <v>40847</v>
          </cell>
          <cell r="I44">
            <v>40847</v>
          </cell>
        </row>
        <row r="45">
          <cell r="A45" t="str">
            <v>DEL ESTADO</v>
          </cell>
          <cell r="B45" t="str">
            <v>CAMPEROS Y CAMIONETAS</v>
          </cell>
          <cell r="C45" t="str">
            <v>Más de 2500 c.c.</v>
          </cell>
          <cell r="D45" t="str">
            <v>0 a 9 años</v>
          </cell>
          <cell r="E45" t="str">
            <v>NUMERO DE POLIZAS</v>
          </cell>
          <cell r="F45">
            <v>231</v>
          </cell>
          <cell r="G45">
            <v>2605.282085233604</v>
          </cell>
          <cell r="H45">
            <v>40847</v>
          </cell>
          <cell r="I45">
            <v>40847</v>
          </cell>
        </row>
        <row r="46">
          <cell r="A46" t="str">
            <v>DEL ESTADO</v>
          </cell>
          <cell r="B46" t="str">
            <v>CAMPEROS Y CAMIONETAS</v>
          </cell>
          <cell r="C46" t="str">
            <v>Más de 2500 c.c.</v>
          </cell>
          <cell r="D46" t="str">
            <v>10 años o mas</v>
          </cell>
          <cell r="E46" t="str">
            <v>NUMERO DE POLIZAS</v>
          </cell>
          <cell r="F46">
            <v>232</v>
          </cell>
          <cell r="G46">
            <v>2202.5561206233724</v>
          </cell>
          <cell r="H46">
            <v>40847</v>
          </cell>
          <cell r="I46">
            <v>40847</v>
          </cell>
        </row>
        <row r="47">
          <cell r="A47" t="str">
            <v>DEL ESTADO</v>
          </cell>
          <cell r="B47" t="str">
            <v>CARGA O MIXTO</v>
          </cell>
          <cell r="C47" t="str">
            <v>Menos de 5 toneladas</v>
          </cell>
          <cell r="E47" t="str">
            <v>NUMERO DE POLIZAS</v>
          </cell>
          <cell r="F47">
            <v>310</v>
          </cell>
          <cell r="G47">
            <v>5474.9028081575943</v>
          </cell>
          <cell r="H47">
            <v>40847</v>
          </cell>
          <cell r="I47">
            <v>40847</v>
          </cell>
        </row>
        <row r="48">
          <cell r="A48" t="str">
            <v>DEL ESTADO</v>
          </cell>
          <cell r="B48" t="str">
            <v>CARGA O MIXTO</v>
          </cell>
          <cell r="C48" t="str">
            <v>De 5 a 15 toneladas</v>
          </cell>
          <cell r="E48" t="str">
            <v>NUMERO DE POLIZAS</v>
          </cell>
          <cell r="F48">
            <v>320</v>
          </cell>
          <cell r="G48">
            <v>2130.4925021329923</v>
          </cell>
          <cell r="H48">
            <v>40847</v>
          </cell>
          <cell r="I48">
            <v>40847</v>
          </cell>
        </row>
        <row r="49">
          <cell r="A49" t="str">
            <v>DEL ESTADO</v>
          </cell>
          <cell r="B49" t="str">
            <v>CARGA O MIXTO</v>
          </cell>
          <cell r="C49" t="str">
            <v>Más de 15 toneladas</v>
          </cell>
          <cell r="E49" t="str">
            <v>NUMERO DE POLIZAS</v>
          </cell>
          <cell r="F49">
            <v>330</v>
          </cell>
          <cell r="G49">
            <v>1459.7851534172464</v>
          </cell>
          <cell r="H49">
            <v>40847</v>
          </cell>
          <cell r="I49">
            <v>40847</v>
          </cell>
        </row>
        <row r="50">
          <cell r="A50" t="str">
            <v>DEL ESTADO</v>
          </cell>
          <cell r="B50" t="str">
            <v>OFICIALES ESPECIALES</v>
          </cell>
          <cell r="C50" t="str">
            <v>Menos de 1500 c.c.</v>
          </cell>
          <cell r="E50" t="str">
            <v>NUMERO DE POLIZAS</v>
          </cell>
          <cell r="F50">
            <v>410</v>
          </cell>
          <cell r="G50">
            <v>5</v>
          </cell>
          <cell r="H50">
            <v>40847</v>
          </cell>
          <cell r="I50">
            <v>40847</v>
          </cell>
        </row>
        <row r="51">
          <cell r="A51" t="str">
            <v>DEL ESTADO</v>
          </cell>
          <cell r="B51" t="str">
            <v>OFICIALES ESPECIALES</v>
          </cell>
          <cell r="C51" t="str">
            <v>1500 c.c. a 2500 c.c.</v>
          </cell>
          <cell r="E51" t="str">
            <v>NUMERO DE POLIZAS</v>
          </cell>
          <cell r="F51">
            <v>420</v>
          </cell>
          <cell r="G51">
            <v>52.857534246576002</v>
          </cell>
          <cell r="H51">
            <v>40847</v>
          </cell>
          <cell r="I51">
            <v>40847</v>
          </cell>
        </row>
        <row r="52">
          <cell r="A52" t="str">
            <v>DEL ESTADO</v>
          </cell>
          <cell r="B52" t="str">
            <v>OFICIALES ESPECIALES</v>
          </cell>
          <cell r="C52" t="str">
            <v>Más de 2500 c.c.</v>
          </cell>
          <cell r="E52" t="str">
            <v>NUMERO DE POLIZAS</v>
          </cell>
          <cell r="F52">
            <v>430</v>
          </cell>
          <cell r="G52">
            <v>102.739724124904</v>
          </cell>
          <cell r="H52">
            <v>40847</v>
          </cell>
          <cell r="I52">
            <v>40847</v>
          </cell>
        </row>
        <row r="53">
          <cell r="A53" t="str">
            <v>DEL ESTADO</v>
          </cell>
          <cell r="B53" t="str">
            <v>AUTOS FAMILIARES</v>
          </cell>
          <cell r="C53" t="str">
            <v>Menos de 1500 c.c.</v>
          </cell>
          <cell r="D53" t="str">
            <v>0 a 9 años</v>
          </cell>
          <cell r="E53" t="str">
            <v>NUMERO DE POLIZAS</v>
          </cell>
          <cell r="F53">
            <v>511</v>
          </cell>
          <cell r="G53">
            <v>9808.6421783696333</v>
          </cell>
          <cell r="H53">
            <v>40847</v>
          </cell>
          <cell r="I53">
            <v>40847</v>
          </cell>
        </row>
        <row r="54">
          <cell r="A54" t="str">
            <v>DEL ESTADO</v>
          </cell>
          <cell r="B54" t="str">
            <v>AUTOS FAMILIARES</v>
          </cell>
          <cell r="C54" t="str">
            <v>Menos de 1500 c.c.</v>
          </cell>
          <cell r="D54" t="str">
            <v>10 años o mas</v>
          </cell>
          <cell r="E54" t="str">
            <v>NUMERO DE POLIZAS</v>
          </cell>
          <cell r="F54">
            <v>512</v>
          </cell>
          <cell r="G54">
            <v>10697.356744675048</v>
          </cell>
          <cell r="H54">
            <v>40847</v>
          </cell>
          <cell r="I54">
            <v>40847</v>
          </cell>
        </row>
        <row r="55">
          <cell r="A55" t="str">
            <v>DEL ESTADO</v>
          </cell>
          <cell r="B55" t="str">
            <v>AUTOS FAMILIARES</v>
          </cell>
          <cell r="C55" t="str">
            <v>1500 c.c. a 2500 c.c.</v>
          </cell>
          <cell r="D55" t="str">
            <v>0 a 9 años</v>
          </cell>
          <cell r="E55" t="str">
            <v>NUMERO DE POLIZAS</v>
          </cell>
          <cell r="F55">
            <v>521</v>
          </cell>
          <cell r="G55">
            <v>10846.917068053594</v>
          </cell>
          <cell r="H55">
            <v>40847</v>
          </cell>
          <cell r="I55">
            <v>40847</v>
          </cell>
        </row>
        <row r="56">
          <cell r="A56" t="str">
            <v>DEL ESTADO</v>
          </cell>
          <cell r="B56" t="str">
            <v>AUTOS FAMILIARES</v>
          </cell>
          <cell r="C56" t="str">
            <v>1500 c.c. a 2500 c.c.</v>
          </cell>
          <cell r="D56" t="str">
            <v>10 años o mas</v>
          </cell>
          <cell r="E56" t="str">
            <v>NUMERO DE POLIZAS</v>
          </cell>
          <cell r="F56">
            <v>522</v>
          </cell>
          <cell r="G56">
            <v>4884.2547203220138</v>
          </cell>
          <cell r="H56">
            <v>40847</v>
          </cell>
          <cell r="I56">
            <v>40847</v>
          </cell>
        </row>
        <row r="57">
          <cell r="A57" t="str">
            <v>DEL ESTADO</v>
          </cell>
          <cell r="B57" t="str">
            <v>AUTOS FAMILIARES</v>
          </cell>
          <cell r="C57" t="str">
            <v>Más de 2500 c.c.</v>
          </cell>
          <cell r="D57" t="str">
            <v>0 a 9 años</v>
          </cell>
          <cell r="E57" t="str">
            <v>NUMERO DE POLIZAS</v>
          </cell>
          <cell r="F57">
            <v>531</v>
          </cell>
          <cell r="G57">
            <v>157.76985159715099</v>
          </cell>
          <cell r="H57">
            <v>40847</v>
          </cell>
          <cell r="I57">
            <v>40847</v>
          </cell>
        </row>
        <row r="58">
          <cell r="A58" t="str">
            <v>DEL ESTADO</v>
          </cell>
          <cell r="B58" t="str">
            <v>AUTOS FAMILIARES</v>
          </cell>
          <cell r="C58" t="str">
            <v>Más de 2500 c.c.</v>
          </cell>
          <cell r="D58" t="str">
            <v>10 años o mas</v>
          </cell>
          <cell r="E58" t="str">
            <v>NUMERO DE POLIZAS</v>
          </cell>
          <cell r="F58">
            <v>532</v>
          </cell>
          <cell r="G58">
            <v>233.01095129399999</v>
          </cell>
          <cell r="H58">
            <v>40847</v>
          </cell>
          <cell r="I58">
            <v>40847</v>
          </cell>
        </row>
        <row r="59">
          <cell r="A59" t="str">
            <v>DEL ESTADO</v>
          </cell>
          <cell r="B59" t="str">
            <v>VEHICULOS PARA SEIS O MAS PASAJEROS</v>
          </cell>
          <cell r="C59" t="str">
            <v>Menos de 2500</v>
          </cell>
          <cell r="D59" t="str">
            <v>0 a 9 años</v>
          </cell>
          <cell r="E59" t="str">
            <v>NUMERO DE POLIZAS</v>
          </cell>
          <cell r="F59">
            <v>611</v>
          </cell>
          <cell r="G59">
            <v>414.79998477739701</v>
          </cell>
          <cell r="H59">
            <v>40847</v>
          </cell>
          <cell r="I59">
            <v>40847</v>
          </cell>
        </row>
        <row r="60">
          <cell r="A60" t="str">
            <v>DEL ESTADO</v>
          </cell>
          <cell r="B60" t="str">
            <v>VEHICULOS PARA SEIS O MAS PASAJEROS</v>
          </cell>
          <cell r="C60" t="str">
            <v>Menos de 2500</v>
          </cell>
          <cell r="D60" t="str">
            <v>10 años o mas</v>
          </cell>
          <cell r="E60" t="str">
            <v>NUMERO DE POLIZAS</v>
          </cell>
          <cell r="F60">
            <v>612</v>
          </cell>
          <cell r="G60">
            <v>385.287667427835</v>
          </cell>
          <cell r="H60">
            <v>40847</v>
          </cell>
          <cell r="I60">
            <v>40847</v>
          </cell>
        </row>
        <row r="61">
          <cell r="A61" t="str">
            <v>DEL ESTADO</v>
          </cell>
          <cell r="B61" t="str">
            <v>VEHICULOS PARA SEIS O MAS PASAJEROS</v>
          </cell>
          <cell r="C61" t="str">
            <v>2500 c.c. o más</v>
          </cell>
          <cell r="D61" t="str">
            <v>0 a 9 años</v>
          </cell>
          <cell r="E61" t="str">
            <v>NUMERO DE POLIZAS</v>
          </cell>
          <cell r="F61">
            <v>621</v>
          </cell>
          <cell r="G61">
            <v>773.81916476299796</v>
          </cell>
          <cell r="H61">
            <v>40847</v>
          </cell>
          <cell r="I61">
            <v>40847</v>
          </cell>
        </row>
        <row r="62">
          <cell r="A62" t="str">
            <v>DEL ESTADO</v>
          </cell>
          <cell r="B62" t="str">
            <v>VEHICULOS PARA SEIS O MAS PASAJEROS</v>
          </cell>
          <cell r="C62" t="str">
            <v>2500 c.c. o más</v>
          </cell>
          <cell r="D62" t="str">
            <v>10 años o mas</v>
          </cell>
          <cell r="E62" t="str">
            <v>NUMERO DE POLIZAS</v>
          </cell>
          <cell r="F62">
            <v>622</v>
          </cell>
          <cell r="G62">
            <v>594.97533865999901</v>
          </cell>
          <cell r="H62">
            <v>40847</v>
          </cell>
          <cell r="I62">
            <v>40847</v>
          </cell>
        </row>
        <row r="63">
          <cell r="A63" t="str">
            <v>DEL ESTADO</v>
          </cell>
          <cell r="B63" t="str">
            <v>AUTOS DE NEGOCIOS Y TAXIS</v>
          </cell>
          <cell r="C63" t="str">
            <v>Menos de 1500 c.c.</v>
          </cell>
          <cell r="D63" t="str">
            <v>0 a 9 años</v>
          </cell>
          <cell r="E63" t="str">
            <v>NUMERO DE POLIZAS</v>
          </cell>
          <cell r="F63">
            <v>711</v>
          </cell>
          <cell r="G63">
            <v>3679.8958675766453</v>
          </cell>
          <cell r="H63">
            <v>40847</v>
          </cell>
          <cell r="I63">
            <v>40847</v>
          </cell>
        </row>
        <row r="64">
          <cell r="A64" t="str">
            <v>DEL ESTADO</v>
          </cell>
          <cell r="B64" t="str">
            <v>AUTOS DE NEGOCIOS Y TAXIS</v>
          </cell>
          <cell r="C64" t="str">
            <v>Menos de 1500 c.c.</v>
          </cell>
          <cell r="D64" t="str">
            <v>10 años o mas</v>
          </cell>
          <cell r="E64" t="str">
            <v>NUMERO DE POLIZAS</v>
          </cell>
          <cell r="F64">
            <v>712</v>
          </cell>
          <cell r="G64">
            <v>586.73642796682498</v>
          </cell>
          <cell r="H64">
            <v>40847</v>
          </cell>
          <cell r="I64">
            <v>40847</v>
          </cell>
        </row>
        <row r="65">
          <cell r="A65" t="str">
            <v>DEL ESTADO</v>
          </cell>
          <cell r="B65" t="str">
            <v>AUTOS DE NEGOCIOS Y TAXIS</v>
          </cell>
          <cell r="C65" t="str">
            <v>1500 c.c. a 2500 c.c.</v>
          </cell>
          <cell r="D65" t="str">
            <v>0 a 9 años</v>
          </cell>
          <cell r="E65" t="str">
            <v>NUMERO DE POLIZAS</v>
          </cell>
          <cell r="F65">
            <v>721</v>
          </cell>
          <cell r="G65">
            <v>152.03287480945301</v>
          </cell>
          <cell r="H65">
            <v>40847</v>
          </cell>
          <cell r="I65">
            <v>40847</v>
          </cell>
        </row>
        <row r="66">
          <cell r="A66" t="str">
            <v>DEL ESTADO</v>
          </cell>
          <cell r="B66" t="str">
            <v>AUTOS DE NEGOCIOS Y TAXIS</v>
          </cell>
          <cell r="C66" t="str">
            <v>1500 c.c. a 2500 c.c.</v>
          </cell>
          <cell r="D66" t="str">
            <v>10 años o mas</v>
          </cell>
          <cell r="E66" t="str">
            <v>NUMERO DE POLIZAS</v>
          </cell>
          <cell r="F66">
            <v>722</v>
          </cell>
          <cell r="G66">
            <v>263.28975971255397</v>
          </cell>
          <cell r="H66">
            <v>40847</v>
          </cell>
          <cell r="I66">
            <v>40847</v>
          </cell>
        </row>
        <row r="67">
          <cell r="A67" t="str">
            <v>DEL ESTADO</v>
          </cell>
          <cell r="B67" t="str">
            <v>AUTOS DE NEGOCIOS Y TAXIS</v>
          </cell>
          <cell r="C67" t="str">
            <v>Más de 2500 c.c.</v>
          </cell>
          <cell r="D67" t="str">
            <v>0 a 9 años</v>
          </cell>
          <cell r="E67" t="str">
            <v>NUMERO DE POLIZAS</v>
          </cell>
          <cell r="F67">
            <v>731</v>
          </cell>
          <cell r="G67">
            <v>18.605469937672005</v>
          </cell>
          <cell r="H67">
            <v>40847</v>
          </cell>
          <cell r="I67">
            <v>40847</v>
          </cell>
        </row>
        <row r="68">
          <cell r="A68" t="str">
            <v>DEL ESTADO</v>
          </cell>
          <cell r="B68" t="str">
            <v>AUTOS DE NEGOCIOS Y TAXIS</v>
          </cell>
          <cell r="C68" t="str">
            <v>Más de 2500 c.c.</v>
          </cell>
          <cell r="D68" t="str">
            <v>10 años o mas</v>
          </cell>
          <cell r="E68" t="str">
            <v>NUMERO DE POLIZAS</v>
          </cell>
          <cell r="F68">
            <v>732</v>
          </cell>
          <cell r="G68">
            <v>48.712328767123999</v>
          </cell>
          <cell r="H68">
            <v>40847</v>
          </cell>
          <cell r="I68">
            <v>40847</v>
          </cell>
        </row>
        <row r="69">
          <cell r="A69" t="str">
            <v>DEL ESTADO</v>
          </cell>
          <cell r="B69" t="str">
            <v>BUSES Y BUSETAS DE SERVICIO PUBLICO URBANO</v>
          </cell>
          <cell r="E69" t="str">
            <v>NUMERO DE POLIZAS</v>
          </cell>
          <cell r="F69">
            <v>810</v>
          </cell>
          <cell r="G69">
            <v>2057.6349152787234</v>
          </cell>
          <cell r="H69">
            <v>40847</v>
          </cell>
          <cell r="I69">
            <v>40847</v>
          </cell>
        </row>
        <row r="70">
          <cell r="A70" t="str">
            <v>DEL ESTADO</v>
          </cell>
          <cell r="B70" t="str">
            <v>SERVICIO PUBLICO INTERMUNICIPAL</v>
          </cell>
          <cell r="C70" t="str">
            <v>Menor 10 pasajeros</v>
          </cell>
          <cell r="E70" t="str">
            <v>NUMERO DE POLIZAS</v>
          </cell>
          <cell r="F70">
            <v>910</v>
          </cell>
          <cell r="G70">
            <v>793.46301369862306</v>
          </cell>
          <cell r="H70">
            <v>40847</v>
          </cell>
          <cell r="I70">
            <v>40847</v>
          </cell>
        </row>
        <row r="71">
          <cell r="A71" t="str">
            <v>DEL ESTADO</v>
          </cell>
          <cell r="B71" t="str">
            <v>SERVICIO PUBLICO INTERMUNICIPAL</v>
          </cell>
          <cell r="C71" t="str">
            <v>10 o más pasajeros</v>
          </cell>
          <cell r="E71" t="str">
            <v>NUMERO DE POLIZAS</v>
          </cell>
          <cell r="F71">
            <v>920</v>
          </cell>
          <cell r="G71">
            <v>1701.0237049618443</v>
          </cell>
          <cell r="H71">
            <v>40847</v>
          </cell>
          <cell r="I71">
            <v>40847</v>
          </cell>
        </row>
        <row r="72">
          <cell r="A72" t="str">
            <v>LA PREVISORA</v>
          </cell>
          <cell r="B72" t="str">
            <v>MOTOS</v>
          </cell>
          <cell r="C72" t="str">
            <v>Menos de 100 c.c.</v>
          </cell>
          <cell r="E72" t="str">
            <v>NUMERO DE POLIZAS</v>
          </cell>
          <cell r="F72">
            <v>110</v>
          </cell>
          <cell r="G72">
            <v>5823</v>
          </cell>
          <cell r="H72">
            <v>40847</v>
          </cell>
          <cell r="I72">
            <v>40847</v>
          </cell>
        </row>
        <row r="73">
          <cell r="A73" t="str">
            <v>LA PREVISORA</v>
          </cell>
          <cell r="B73" t="str">
            <v>MOTOS</v>
          </cell>
          <cell r="C73" t="str">
            <v>De 100 a 200 c.c.</v>
          </cell>
          <cell r="E73" t="str">
            <v>NUMERO DE POLIZAS</v>
          </cell>
          <cell r="F73">
            <v>120</v>
          </cell>
          <cell r="G73">
            <v>19148.48</v>
          </cell>
          <cell r="H73">
            <v>40847</v>
          </cell>
          <cell r="I73">
            <v>40847</v>
          </cell>
        </row>
        <row r="74">
          <cell r="A74" t="str">
            <v>LA PREVISORA</v>
          </cell>
          <cell r="B74" t="str">
            <v>MOTOS</v>
          </cell>
          <cell r="C74" t="str">
            <v>Más de 200 c.c.</v>
          </cell>
          <cell r="E74" t="str">
            <v>NUMERO DE POLIZAS</v>
          </cell>
          <cell r="F74">
            <v>130</v>
          </cell>
          <cell r="G74">
            <v>495.44999999999993</v>
          </cell>
          <cell r="H74">
            <v>40847</v>
          </cell>
          <cell r="I74">
            <v>40847</v>
          </cell>
        </row>
        <row r="75">
          <cell r="A75" t="str">
            <v>LA PREVISORA</v>
          </cell>
          <cell r="B75" t="str">
            <v>MOTOS</v>
          </cell>
          <cell r="C75" t="str">
            <v>MOTOCARROS</v>
          </cell>
          <cell r="E75" t="str">
            <v>NUMERO DE POLIZAS</v>
          </cell>
          <cell r="F75">
            <v>140</v>
          </cell>
          <cell r="G75">
            <v>134</v>
          </cell>
          <cell r="H75">
            <v>40847</v>
          </cell>
          <cell r="I75">
            <v>40847</v>
          </cell>
        </row>
        <row r="76">
          <cell r="A76" t="str">
            <v>LA PREVISORA</v>
          </cell>
          <cell r="B76" t="str">
            <v>CAMPEROS Y CAMIONETAS</v>
          </cell>
          <cell r="C76" t="str">
            <v>Menos de 1500 c.c.</v>
          </cell>
          <cell r="D76" t="str">
            <v>0 a 9 años</v>
          </cell>
          <cell r="E76" t="str">
            <v>NUMERO DE POLIZAS</v>
          </cell>
          <cell r="F76">
            <v>211</v>
          </cell>
          <cell r="G76">
            <v>72.009999999999991</v>
          </cell>
          <cell r="H76">
            <v>40847</v>
          </cell>
          <cell r="I76">
            <v>40847</v>
          </cell>
        </row>
        <row r="77">
          <cell r="A77" t="str">
            <v>LA PREVISORA</v>
          </cell>
          <cell r="B77" t="str">
            <v>CAMPEROS Y CAMIONETAS</v>
          </cell>
          <cell r="C77" t="str">
            <v>Menos de 1500 c.c.</v>
          </cell>
          <cell r="D77" t="str">
            <v>10 años o mas</v>
          </cell>
          <cell r="E77" t="str">
            <v>NUMERO DE POLIZAS</v>
          </cell>
          <cell r="F77">
            <v>212</v>
          </cell>
          <cell r="G77">
            <v>220.11</v>
          </cell>
          <cell r="H77">
            <v>40847</v>
          </cell>
          <cell r="I77">
            <v>40847</v>
          </cell>
        </row>
        <row r="78">
          <cell r="A78" t="str">
            <v>LA PREVISORA</v>
          </cell>
          <cell r="B78" t="str">
            <v>CAMPEROS Y CAMIONETAS</v>
          </cell>
          <cell r="C78" t="str">
            <v>1500 c.c. a 2500 c.c.</v>
          </cell>
          <cell r="D78" t="str">
            <v>0 a 9 años</v>
          </cell>
          <cell r="E78" t="str">
            <v>NUMERO DE POLIZAS</v>
          </cell>
          <cell r="F78">
            <v>221</v>
          </cell>
          <cell r="G78">
            <v>623.89999999999986</v>
          </cell>
          <cell r="H78">
            <v>40847</v>
          </cell>
          <cell r="I78">
            <v>40847</v>
          </cell>
        </row>
        <row r="79">
          <cell r="A79" t="str">
            <v>LA PREVISORA</v>
          </cell>
          <cell r="B79" t="str">
            <v>CAMPEROS Y CAMIONETAS</v>
          </cell>
          <cell r="C79" t="str">
            <v>1500 c.c. a 2500 c.c.</v>
          </cell>
          <cell r="D79" t="str">
            <v>10 años o mas</v>
          </cell>
          <cell r="E79" t="str">
            <v>NUMERO DE POLIZAS</v>
          </cell>
          <cell r="F79">
            <v>222</v>
          </cell>
          <cell r="G79">
            <v>429.21000000000004</v>
          </cell>
          <cell r="H79">
            <v>40847</v>
          </cell>
          <cell r="I79">
            <v>40847</v>
          </cell>
        </row>
        <row r="80">
          <cell r="A80" t="str">
            <v>LA PREVISORA</v>
          </cell>
          <cell r="B80" t="str">
            <v>CAMPEROS Y CAMIONETAS</v>
          </cell>
          <cell r="C80" t="str">
            <v>Más de 2500 c.c.</v>
          </cell>
          <cell r="D80" t="str">
            <v>0 a 9 años</v>
          </cell>
          <cell r="E80" t="str">
            <v>NUMERO DE POLIZAS</v>
          </cell>
          <cell r="F80">
            <v>231</v>
          </cell>
          <cell r="G80">
            <v>655.81999999999891</v>
          </cell>
          <cell r="H80">
            <v>40847</v>
          </cell>
          <cell r="I80">
            <v>40847</v>
          </cell>
        </row>
        <row r="81">
          <cell r="A81" t="str">
            <v>LA PREVISORA</v>
          </cell>
          <cell r="B81" t="str">
            <v>CAMPEROS Y CAMIONETAS</v>
          </cell>
          <cell r="C81" t="str">
            <v>Más de 2500 c.c.</v>
          </cell>
          <cell r="D81" t="str">
            <v>10 años o mas</v>
          </cell>
          <cell r="E81" t="str">
            <v>NUMERO DE POLIZAS</v>
          </cell>
          <cell r="F81">
            <v>232</v>
          </cell>
          <cell r="G81">
            <v>348.58</v>
          </cell>
          <cell r="H81">
            <v>40847</v>
          </cell>
          <cell r="I81">
            <v>40847</v>
          </cell>
        </row>
        <row r="82">
          <cell r="A82" t="str">
            <v>LA PREVISORA</v>
          </cell>
          <cell r="B82" t="str">
            <v>CARGA O MIXTO</v>
          </cell>
          <cell r="C82" t="str">
            <v>Menos de 5 toneladas</v>
          </cell>
          <cell r="E82" t="str">
            <v>NUMERO DE POLIZAS</v>
          </cell>
          <cell r="F82">
            <v>310</v>
          </cell>
          <cell r="G82">
            <v>769.12</v>
          </cell>
          <cell r="H82">
            <v>40847</v>
          </cell>
          <cell r="I82">
            <v>40847</v>
          </cell>
        </row>
        <row r="83">
          <cell r="A83" t="str">
            <v>LA PREVISORA</v>
          </cell>
          <cell r="B83" t="str">
            <v>CARGA O MIXTO</v>
          </cell>
          <cell r="C83" t="str">
            <v>De 5 a 15 toneladas</v>
          </cell>
          <cell r="E83" t="str">
            <v>NUMERO DE POLIZAS</v>
          </cell>
          <cell r="F83">
            <v>320</v>
          </cell>
          <cell r="G83">
            <v>383.57000000000016</v>
          </cell>
          <cell r="H83">
            <v>40847</v>
          </cell>
          <cell r="I83">
            <v>40847</v>
          </cell>
        </row>
        <row r="84">
          <cell r="A84" t="str">
            <v>LA PREVISORA</v>
          </cell>
          <cell r="B84" t="str">
            <v>CARGA O MIXTO</v>
          </cell>
          <cell r="C84" t="str">
            <v>Más de 15 toneladas</v>
          </cell>
          <cell r="E84" t="str">
            <v>NUMERO DE POLIZAS</v>
          </cell>
          <cell r="F84">
            <v>330</v>
          </cell>
          <cell r="G84">
            <v>165.19</v>
          </cell>
          <cell r="H84">
            <v>40847</v>
          </cell>
          <cell r="I84">
            <v>40847</v>
          </cell>
        </row>
        <row r="85">
          <cell r="A85" t="str">
            <v>LA PREVISORA</v>
          </cell>
          <cell r="B85" t="str">
            <v>OFICIALES ESPECIALES</v>
          </cell>
          <cell r="C85" t="str">
            <v>Menos de 1500 c.c.</v>
          </cell>
          <cell r="E85" t="str">
            <v>NUMERO DE POLIZAS</v>
          </cell>
          <cell r="F85">
            <v>410</v>
          </cell>
          <cell r="G85">
            <v>4.8</v>
          </cell>
          <cell r="H85">
            <v>40847</v>
          </cell>
          <cell r="I85">
            <v>40847</v>
          </cell>
        </row>
        <row r="86">
          <cell r="A86" t="str">
            <v>LA PREVISORA</v>
          </cell>
          <cell r="B86" t="str">
            <v>OFICIALES ESPECIALES</v>
          </cell>
          <cell r="C86" t="str">
            <v>1500 c.c. a 2500 c.c.</v>
          </cell>
          <cell r="E86" t="str">
            <v>NUMERO DE POLIZAS</v>
          </cell>
          <cell r="F86">
            <v>420</v>
          </cell>
          <cell r="G86">
            <v>47.019999999999996</v>
          </cell>
          <cell r="H86">
            <v>40847</v>
          </cell>
          <cell r="I86">
            <v>40847</v>
          </cell>
        </row>
        <row r="87">
          <cell r="A87" t="str">
            <v>LA PREVISORA</v>
          </cell>
          <cell r="B87" t="str">
            <v>OFICIALES ESPECIALES</v>
          </cell>
          <cell r="C87" t="str">
            <v>Más de 2500 c.c.</v>
          </cell>
          <cell r="E87" t="str">
            <v>NUMERO DE POLIZAS</v>
          </cell>
          <cell r="F87">
            <v>430</v>
          </cell>
          <cell r="G87">
            <v>150.75</v>
          </cell>
          <cell r="H87">
            <v>40847</v>
          </cell>
          <cell r="I87">
            <v>40847</v>
          </cell>
        </row>
        <row r="88">
          <cell r="A88" t="str">
            <v>LA PREVISORA</v>
          </cell>
          <cell r="B88" t="str">
            <v>AUTOS FAMILIARES</v>
          </cell>
          <cell r="C88" t="str">
            <v>Menos de 1500 c.c.</v>
          </cell>
          <cell r="D88" t="str">
            <v>0 a 9 años</v>
          </cell>
          <cell r="E88" t="str">
            <v>NUMERO DE POLIZAS</v>
          </cell>
          <cell r="F88">
            <v>511</v>
          </cell>
          <cell r="G88">
            <v>1505.95</v>
          </cell>
          <cell r="H88">
            <v>40847</v>
          </cell>
          <cell r="I88">
            <v>40847</v>
          </cell>
        </row>
        <row r="89">
          <cell r="A89" t="str">
            <v>LA PREVISORA</v>
          </cell>
          <cell r="B89" t="str">
            <v>AUTOS FAMILIARES</v>
          </cell>
          <cell r="C89" t="str">
            <v>Menos de 1500 c.c.</v>
          </cell>
          <cell r="D89" t="str">
            <v>10 años o mas</v>
          </cell>
          <cell r="E89" t="str">
            <v>NUMERO DE POLIZAS</v>
          </cell>
          <cell r="F89">
            <v>512</v>
          </cell>
          <cell r="G89">
            <v>1922.2499999999998</v>
          </cell>
          <cell r="H89">
            <v>40847</v>
          </cell>
          <cell r="I89">
            <v>40847</v>
          </cell>
        </row>
        <row r="90">
          <cell r="A90" t="str">
            <v>LA PREVISORA</v>
          </cell>
          <cell r="B90" t="str">
            <v>AUTOS FAMILIARES</v>
          </cell>
          <cell r="C90" t="str">
            <v>1500 c.c. a 2500 c.c.</v>
          </cell>
          <cell r="D90" t="str">
            <v>0 a 9 años</v>
          </cell>
          <cell r="E90" t="str">
            <v>NUMERO DE POLIZAS</v>
          </cell>
          <cell r="F90">
            <v>521</v>
          </cell>
          <cell r="G90">
            <v>1272.96</v>
          </cell>
          <cell r="H90">
            <v>40847</v>
          </cell>
          <cell r="I90">
            <v>40847</v>
          </cell>
        </row>
        <row r="91">
          <cell r="A91" t="str">
            <v>LA PREVISORA</v>
          </cell>
          <cell r="B91" t="str">
            <v>AUTOS FAMILIARES</v>
          </cell>
          <cell r="C91" t="str">
            <v>1500 c.c. a 2500 c.c.</v>
          </cell>
          <cell r="D91" t="str">
            <v>10 años o mas</v>
          </cell>
          <cell r="E91" t="str">
            <v>NUMERO DE POLIZAS</v>
          </cell>
          <cell r="F91">
            <v>522</v>
          </cell>
          <cell r="G91">
            <v>684.39999999999986</v>
          </cell>
          <cell r="H91">
            <v>40847</v>
          </cell>
          <cell r="I91">
            <v>40847</v>
          </cell>
        </row>
        <row r="92">
          <cell r="A92" t="str">
            <v>LA PREVISORA</v>
          </cell>
          <cell r="B92" t="str">
            <v>AUTOS FAMILIARES</v>
          </cell>
          <cell r="C92" t="str">
            <v>Más de 2500 c.c.</v>
          </cell>
          <cell r="D92" t="str">
            <v>0 a 9 años</v>
          </cell>
          <cell r="E92" t="str">
            <v>NUMERO DE POLIZAS</v>
          </cell>
          <cell r="F92">
            <v>531</v>
          </cell>
          <cell r="G92">
            <v>4</v>
          </cell>
          <cell r="H92">
            <v>40847</v>
          </cell>
          <cell r="I92">
            <v>40847</v>
          </cell>
        </row>
        <row r="93">
          <cell r="A93" t="str">
            <v>LA PREVISORA</v>
          </cell>
          <cell r="B93" t="str">
            <v>AUTOS FAMILIARES</v>
          </cell>
          <cell r="C93" t="str">
            <v>Más de 2500 c.c.</v>
          </cell>
          <cell r="D93" t="str">
            <v>10 años o mas</v>
          </cell>
          <cell r="E93" t="str">
            <v>NUMERO DE POLIZAS</v>
          </cell>
          <cell r="F93">
            <v>532</v>
          </cell>
          <cell r="G93">
            <v>14.24</v>
          </cell>
          <cell r="H93">
            <v>40847</v>
          </cell>
          <cell r="I93">
            <v>40847</v>
          </cell>
        </row>
        <row r="94">
          <cell r="A94" t="str">
            <v>LA PREVISORA</v>
          </cell>
          <cell r="B94" t="str">
            <v>VEHICULOS PARA SEIS O MAS PASAJEROS</v>
          </cell>
          <cell r="C94" t="str">
            <v>Menos de 2500</v>
          </cell>
          <cell r="D94" t="str">
            <v>0 a 9 años</v>
          </cell>
          <cell r="E94" t="str">
            <v>NUMERO DE POLIZAS</v>
          </cell>
          <cell r="F94">
            <v>611</v>
          </cell>
          <cell r="G94">
            <v>85.26</v>
          </cell>
          <cell r="H94">
            <v>40847</v>
          </cell>
          <cell r="I94">
            <v>40847</v>
          </cell>
        </row>
        <row r="95">
          <cell r="A95" t="str">
            <v>LA PREVISORA</v>
          </cell>
          <cell r="B95" t="str">
            <v>VEHICULOS PARA SEIS O MAS PASAJEROS</v>
          </cell>
          <cell r="C95" t="str">
            <v>Menos de 2500</v>
          </cell>
          <cell r="D95" t="str">
            <v>10 años o mas</v>
          </cell>
          <cell r="E95" t="str">
            <v>NUMERO DE POLIZAS</v>
          </cell>
          <cell r="F95">
            <v>612</v>
          </cell>
          <cell r="G95">
            <v>93</v>
          </cell>
          <cell r="H95">
            <v>40847</v>
          </cell>
          <cell r="I95">
            <v>40847</v>
          </cell>
        </row>
        <row r="96">
          <cell r="A96" t="str">
            <v>LA PREVISORA</v>
          </cell>
          <cell r="B96" t="str">
            <v>VEHICULOS PARA SEIS O MAS PASAJEROS</v>
          </cell>
          <cell r="C96" t="str">
            <v>2500 c.c. o más</v>
          </cell>
          <cell r="D96" t="str">
            <v>0 a 9 años</v>
          </cell>
          <cell r="E96" t="str">
            <v>NUMERO DE POLIZAS</v>
          </cell>
          <cell r="F96">
            <v>621</v>
          </cell>
          <cell r="G96">
            <v>124.74</v>
          </cell>
          <cell r="H96">
            <v>40847</v>
          </cell>
          <cell r="I96">
            <v>40847</v>
          </cell>
        </row>
        <row r="97">
          <cell r="A97" t="str">
            <v>LA PREVISORA</v>
          </cell>
          <cell r="B97" t="str">
            <v>VEHICULOS PARA SEIS O MAS PASAJEROS</v>
          </cell>
          <cell r="C97" t="str">
            <v>2500 c.c. o más</v>
          </cell>
          <cell r="D97" t="str">
            <v>10 años o mas</v>
          </cell>
          <cell r="E97" t="str">
            <v>NUMERO DE POLIZAS</v>
          </cell>
          <cell r="F97">
            <v>622</v>
          </cell>
          <cell r="G97">
            <v>137</v>
          </cell>
          <cell r="H97">
            <v>40847</v>
          </cell>
          <cell r="I97">
            <v>40847</v>
          </cell>
        </row>
        <row r="98">
          <cell r="A98" t="str">
            <v>LA PREVISORA</v>
          </cell>
          <cell r="B98" t="str">
            <v>AUTOS DE NEGOCIOS Y TAXIS</v>
          </cell>
          <cell r="C98" t="str">
            <v>Menos de 1500 c.c.</v>
          </cell>
          <cell r="D98" t="str">
            <v>0 a 9 años</v>
          </cell>
          <cell r="E98" t="str">
            <v>NUMERO DE POLIZAS</v>
          </cell>
          <cell r="F98">
            <v>711</v>
          </cell>
          <cell r="G98">
            <v>1037.2</v>
          </cell>
          <cell r="H98">
            <v>40847</v>
          </cell>
          <cell r="I98">
            <v>40847</v>
          </cell>
        </row>
        <row r="99">
          <cell r="A99" t="str">
            <v>LA PREVISORA</v>
          </cell>
          <cell r="B99" t="str">
            <v>AUTOS DE NEGOCIOS Y TAXIS</v>
          </cell>
          <cell r="C99" t="str">
            <v>Menos de 1500 c.c.</v>
          </cell>
          <cell r="D99" t="str">
            <v>10 años o mas</v>
          </cell>
          <cell r="E99" t="str">
            <v>NUMERO DE POLIZAS</v>
          </cell>
          <cell r="F99">
            <v>712</v>
          </cell>
          <cell r="G99">
            <v>234.02</v>
          </cell>
          <cell r="H99">
            <v>40847</v>
          </cell>
          <cell r="I99">
            <v>40847</v>
          </cell>
        </row>
        <row r="100">
          <cell r="A100" t="str">
            <v>LA PREVISORA</v>
          </cell>
          <cell r="B100" t="str">
            <v>AUTOS DE NEGOCIOS Y TAXIS</v>
          </cell>
          <cell r="C100" t="str">
            <v>1500 c.c. a 2500 c.c.</v>
          </cell>
          <cell r="D100" t="str">
            <v>0 a 9 años</v>
          </cell>
          <cell r="E100" t="str">
            <v>NUMERO DE POLIZAS</v>
          </cell>
          <cell r="F100">
            <v>721</v>
          </cell>
          <cell r="G100">
            <v>106.88</v>
          </cell>
          <cell r="H100">
            <v>40847</v>
          </cell>
          <cell r="I100">
            <v>40847</v>
          </cell>
        </row>
        <row r="101">
          <cell r="A101" t="str">
            <v>LA PREVISORA</v>
          </cell>
          <cell r="B101" t="str">
            <v>AUTOS DE NEGOCIOS Y TAXIS</v>
          </cell>
          <cell r="C101" t="str">
            <v>1500 c.c. a 2500 c.c.</v>
          </cell>
          <cell r="D101" t="str">
            <v>10 años o mas</v>
          </cell>
          <cell r="E101" t="str">
            <v>NUMERO DE POLIZAS</v>
          </cell>
          <cell r="F101">
            <v>722</v>
          </cell>
          <cell r="G101">
            <v>158.66</v>
          </cell>
          <cell r="H101">
            <v>40847</v>
          </cell>
          <cell r="I101">
            <v>40847</v>
          </cell>
        </row>
        <row r="102">
          <cell r="A102" t="str">
            <v>LA PREVISORA</v>
          </cell>
          <cell r="B102" t="str">
            <v>AUTOS DE NEGOCIOS Y TAXIS</v>
          </cell>
          <cell r="C102" t="str">
            <v>Más de 2500 c.c.</v>
          </cell>
          <cell r="D102" t="str">
            <v>0 a 9 años</v>
          </cell>
          <cell r="E102" t="str">
            <v>NUMERO DE POLIZAS</v>
          </cell>
          <cell r="F102">
            <v>731</v>
          </cell>
          <cell r="G102">
            <v>24.75</v>
          </cell>
          <cell r="H102">
            <v>40847</v>
          </cell>
          <cell r="I102">
            <v>40847</v>
          </cell>
        </row>
        <row r="103">
          <cell r="A103" t="str">
            <v>LA PREVISORA</v>
          </cell>
          <cell r="B103" t="str">
            <v>AUTOS DE NEGOCIOS Y TAXIS</v>
          </cell>
          <cell r="C103" t="str">
            <v>Más de 2500 c.c.</v>
          </cell>
          <cell r="D103" t="str">
            <v>10 años o mas</v>
          </cell>
          <cell r="E103" t="str">
            <v>NUMERO DE POLIZAS</v>
          </cell>
          <cell r="F103">
            <v>732</v>
          </cell>
          <cell r="G103">
            <v>15</v>
          </cell>
          <cell r="H103">
            <v>40847</v>
          </cell>
          <cell r="I103">
            <v>40847</v>
          </cell>
        </row>
        <row r="104">
          <cell r="A104" t="str">
            <v>LA PREVISORA</v>
          </cell>
          <cell r="B104" t="str">
            <v>BUSES Y BUSETAS DE SERVICIO PUBLICO URBANO</v>
          </cell>
          <cell r="E104" t="str">
            <v>NUMERO DE POLIZAS</v>
          </cell>
          <cell r="F104">
            <v>810</v>
          </cell>
          <cell r="G104">
            <v>255.76000000000002</v>
          </cell>
          <cell r="H104">
            <v>40847</v>
          </cell>
          <cell r="I104">
            <v>40847</v>
          </cell>
        </row>
        <row r="105">
          <cell r="A105" t="str">
            <v>LA PREVISORA</v>
          </cell>
          <cell r="B105" t="str">
            <v>SERVICIO PUBLICO INTERMUNICIPAL</v>
          </cell>
          <cell r="C105" t="str">
            <v>Menor 10 pasajeros</v>
          </cell>
          <cell r="E105" t="str">
            <v>NUMERO DE POLIZAS</v>
          </cell>
          <cell r="F105">
            <v>910</v>
          </cell>
          <cell r="G105">
            <v>239.9</v>
          </cell>
          <cell r="H105">
            <v>40847</v>
          </cell>
          <cell r="I105">
            <v>40847</v>
          </cell>
        </row>
        <row r="106">
          <cell r="A106" t="str">
            <v>LA PREVISORA</v>
          </cell>
          <cell r="B106" t="str">
            <v>SERVICIO PUBLICO INTERMUNICIPAL</v>
          </cell>
          <cell r="C106" t="str">
            <v>10 o más pasajeros</v>
          </cell>
          <cell r="E106" t="str">
            <v>NUMERO DE POLIZAS</v>
          </cell>
          <cell r="F106">
            <v>920</v>
          </cell>
          <cell r="G106">
            <v>273.28000000000009</v>
          </cell>
          <cell r="H106">
            <v>40847</v>
          </cell>
          <cell r="I106">
            <v>40847</v>
          </cell>
        </row>
        <row r="107">
          <cell r="A107" t="str">
            <v>LIBERTY</v>
          </cell>
          <cell r="B107" t="str">
            <v>MOTOS</v>
          </cell>
          <cell r="C107" t="str">
            <v>Menos de 100 c.c.</v>
          </cell>
          <cell r="E107" t="str">
            <v>NUMERO DE POLIZAS</v>
          </cell>
          <cell r="F107">
            <v>110</v>
          </cell>
          <cell r="G107">
            <v>1548</v>
          </cell>
          <cell r="H107">
            <v>40847</v>
          </cell>
          <cell r="I107">
            <v>40847</v>
          </cell>
        </row>
        <row r="108">
          <cell r="A108" t="str">
            <v>LIBERTY</v>
          </cell>
          <cell r="B108" t="str">
            <v>MOTOS</v>
          </cell>
          <cell r="C108" t="str">
            <v>De 100 a 200 c.c.</v>
          </cell>
          <cell r="E108" t="str">
            <v>NUMERO DE POLIZAS</v>
          </cell>
          <cell r="F108">
            <v>120</v>
          </cell>
          <cell r="G108">
            <v>4408.45</v>
          </cell>
          <cell r="H108">
            <v>40847</v>
          </cell>
          <cell r="I108">
            <v>40847</v>
          </cell>
        </row>
        <row r="109">
          <cell r="A109" t="str">
            <v>LIBERTY</v>
          </cell>
          <cell r="B109" t="str">
            <v>MOTOS</v>
          </cell>
          <cell r="C109" t="str">
            <v>Más de 200 c.c.</v>
          </cell>
          <cell r="E109" t="str">
            <v>NUMERO DE POLIZAS</v>
          </cell>
          <cell r="F109">
            <v>130</v>
          </cell>
          <cell r="G109">
            <v>326</v>
          </cell>
          <cell r="H109">
            <v>40847</v>
          </cell>
          <cell r="I109">
            <v>40847</v>
          </cell>
        </row>
        <row r="110">
          <cell r="A110" t="str">
            <v>LIBERTY</v>
          </cell>
          <cell r="B110" t="str">
            <v>MOTOS</v>
          </cell>
          <cell r="C110" t="str">
            <v>MOTOCARROS</v>
          </cell>
          <cell r="E110" t="str">
            <v>NUMERO DE POLIZAS</v>
          </cell>
          <cell r="F110">
            <v>140</v>
          </cell>
          <cell r="G110">
            <v>36</v>
          </cell>
          <cell r="H110">
            <v>40847</v>
          </cell>
          <cell r="I110">
            <v>40847</v>
          </cell>
        </row>
        <row r="111">
          <cell r="A111" t="str">
            <v>LIBERTY</v>
          </cell>
          <cell r="B111" t="str">
            <v>CAMPEROS Y CAMIONETAS</v>
          </cell>
          <cell r="C111" t="str">
            <v>Menos de 1500 c.c.</v>
          </cell>
          <cell r="D111" t="str">
            <v>0 a 9 años</v>
          </cell>
          <cell r="E111" t="str">
            <v>NUMERO DE POLIZAS</v>
          </cell>
          <cell r="F111">
            <v>211</v>
          </cell>
          <cell r="G111">
            <v>338.48</v>
          </cell>
          <cell r="H111">
            <v>40847</v>
          </cell>
          <cell r="I111">
            <v>40847</v>
          </cell>
        </row>
        <row r="112">
          <cell r="A112" t="str">
            <v>LIBERTY</v>
          </cell>
          <cell r="B112" t="str">
            <v>CAMPEROS Y CAMIONETAS</v>
          </cell>
          <cell r="C112" t="str">
            <v>Menos de 1500 c.c.</v>
          </cell>
          <cell r="D112" t="str">
            <v>10 años o mas</v>
          </cell>
          <cell r="E112" t="str">
            <v>NUMERO DE POLIZAS</v>
          </cell>
          <cell r="F112">
            <v>212</v>
          </cell>
          <cell r="G112">
            <v>259</v>
          </cell>
          <cell r="H112">
            <v>40847</v>
          </cell>
          <cell r="I112">
            <v>40847</v>
          </cell>
        </row>
        <row r="113">
          <cell r="A113" t="str">
            <v>LIBERTY</v>
          </cell>
          <cell r="B113" t="str">
            <v>CAMPEROS Y CAMIONETAS</v>
          </cell>
          <cell r="C113" t="str">
            <v>1500 c.c. a 2500 c.c.</v>
          </cell>
          <cell r="D113" t="str">
            <v>0 a 9 años</v>
          </cell>
          <cell r="E113" t="str">
            <v>NUMERO DE POLIZAS</v>
          </cell>
          <cell r="F113">
            <v>221</v>
          </cell>
          <cell r="G113">
            <v>3231</v>
          </cell>
          <cell r="H113">
            <v>40847</v>
          </cell>
          <cell r="I113">
            <v>40847</v>
          </cell>
        </row>
        <row r="114">
          <cell r="A114" t="str">
            <v>LIBERTY</v>
          </cell>
          <cell r="B114" t="str">
            <v>CAMPEROS Y CAMIONETAS</v>
          </cell>
          <cell r="C114" t="str">
            <v>1500 c.c. a 2500 c.c.</v>
          </cell>
          <cell r="D114" t="str">
            <v>10 años o mas</v>
          </cell>
          <cell r="E114" t="str">
            <v>NUMERO DE POLIZAS</v>
          </cell>
          <cell r="F114">
            <v>222</v>
          </cell>
          <cell r="G114">
            <v>958</v>
          </cell>
          <cell r="H114">
            <v>40847</v>
          </cell>
          <cell r="I114">
            <v>40847</v>
          </cell>
        </row>
        <row r="115">
          <cell r="A115" t="str">
            <v>LIBERTY</v>
          </cell>
          <cell r="B115" t="str">
            <v>CAMPEROS Y CAMIONETAS</v>
          </cell>
          <cell r="C115" t="str">
            <v>Más de 2500 c.c.</v>
          </cell>
          <cell r="D115" t="str">
            <v>0 a 9 años</v>
          </cell>
          <cell r="E115" t="str">
            <v>NUMERO DE POLIZAS</v>
          </cell>
          <cell r="F115">
            <v>231</v>
          </cell>
          <cell r="G115">
            <v>1693.13</v>
          </cell>
          <cell r="H115">
            <v>40847</v>
          </cell>
          <cell r="I115">
            <v>40847</v>
          </cell>
        </row>
        <row r="116">
          <cell r="A116" t="str">
            <v>LIBERTY</v>
          </cell>
          <cell r="B116" t="str">
            <v>CAMPEROS Y CAMIONETAS</v>
          </cell>
          <cell r="C116" t="str">
            <v>Más de 2500 c.c.</v>
          </cell>
          <cell r="D116" t="str">
            <v>10 años o mas</v>
          </cell>
          <cell r="E116" t="str">
            <v>NUMERO DE POLIZAS</v>
          </cell>
          <cell r="F116">
            <v>232</v>
          </cell>
          <cell r="G116">
            <v>1011.08</v>
          </cell>
          <cell r="H116">
            <v>40847</v>
          </cell>
          <cell r="I116">
            <v>40847</v>
          </cell>
        </row>
        <row r="117">
          <cell r="A117" t="str">
            <v>LIBERTY</v>
          </cell>
          <cell r="B117" t="str">
            <v>CARGA O MIXTO</v>
          </cell>
          <cell r="C117" t="str">
            <v>Menos de 5 toneladas</v>
          </cell>
          <cell r="E117" t="str">
            <v>NUMERO DE POLIZAS</v>
          </cell>
          <cell r="F117">
            <v>310</v>
          </cell>
          <cell r="G117">
            <v>1424.61</v>
          </cell>
          <cell r="H117">
            <v>40847</v>
          </cell>
          <cell r="I117">
            <v>40847</v>
          </cell>
        </row>
        <row r="118">
          <cell r="A118" t="str">
            <v>LIBERTY</v>
          </cell>
          <cell r="B118" t="str">
            <v>CARGA O MIXTO</v>
          </cell>
          <cell r="C118" t="str">
            <v>De 5 a 15 toneladas</v>
          </cell>
          <cell r="E118" t="str">
            <v>NUMERO DE POLIZAS</v>
          </cell>
          <cell r="F118">
            <v>320</v>
          </cell>
          <cell r="G118">
            <v>812.94</v>
          </cell>
          <cell r="H118">
            <v>40847</v>
          </cell>
          <cell r="I118">
            <v>40847</v>
          </cell>
        </row>
        <row r="119">
          <cell r="A119" t="str">
            <v>LIBERTY</v>
          </cell>
          <cell r="B119" t="str">
            <v>CARGA O MIXTO</v>
          </cell>
          <cell r="C119" t="str">
            <v>Más de 15 toneladas</v>
          </cell>
          <cell r="E119" t="str">
            <v>NUMERO DE POLIZAS</v>
          </cell>
          <cell r="F119">
            <v>330</v>
          </cell>
          <cell r="G119">
            <v>753.39</v>
          </cell>
          <cell r="H119">
            <v>40847</v>
          </cell>
          <cell r="I119">
            <v>40847</v>
          </cell>
        </row>
        <row r="120">
          <cell r="A120" t="str">
            <v>LIBERTY</v>
          </cell>
          <cell r="B120" t="str">
            <v>OFICIALES ESPECIALES</v>
          </cell>
          <cell r="C120" t="str">
            <v>Menos de 1500 c.c.</v>
          </cell>
          <cell r="E120" t="str">
            <v>NUMERO DE POLIZAS</v>
          </cell>
          <cell r="F120">
            <v>410</v>
          </cell>
          <cell r="G120">
            <v>1</v>
          </cell>
          <cell r="H120">
            <v>40847</v>
          </cell>
          <cell r="I120">
            <v>40847</v>
          </cell>
        </row>
        <row r="121">
          <cell r="A121" t="str">
            <v>LIBERTY</v>
          </cell>
          <cell r="B121" t="str">
            <v>OFICIALES ESPECIALES</v>
          </cell>
          <cell r="C121" t="str">
            <v>1500 c.c. a 2500 c.c.</v>
          </cell>
          <cell r="E121" t="str">
            <v>NUMERO DE POLIZAS</v>
          </cell>
          <cell r="F121">
            <v>420</v>
          </cell>
          <cell r="G121">
            <v>28.6</v>
          </cell>
          <cell r="H121">
            <v>40847</v>
          </cell>
          <cell r="I121">
            <v>40847</v>
          </cell>
        </row>
        <row r="122">
          <cell r="A122" t="str">
            <v>LIBERTY</v>
          </cell>
          <cell r="B122" t="str">
            <v>OFICIALES ESPECIALES</v>
          </cell>
          <cell r="C122" t="str">
            <v>Más de 2500 c.c.</v>
          </cell>
          <cell r="E122" t="str">
            <v>NUMERO DE POLIZAS</v>
          </cell>
          <cell r="F122">
            <v>430</v>
          </cell>
          <cell r="G122">
            <v>43.56</v>
          </cell>
          <cell r="H122">
            <v>40847</v>
          </cell>
          <cell r="I122">
            <v>40847</v>
          </cell>
        </row>
        <row r="123">
          <cell r="A123" t="str">
            <v>LIBERTY</v>
          </cell>
          <cell r="B123" t="str">
            <v>AUTOS FAMILIARES</v>
          </cell>
          <cell r="C123" t="str">
            <v>Menos de 1500 c.c.</v>
          </cell>
          <cell r="D123" t="str">
            <v>0 a 9 años</v>
          </cell>
          <cell r="E123" t="str">
            <v>NUMERO DE POLIZAS</v>
          </cell>
          <cell r="F123">
            <v>511</v>
          </cell>
          <cell r="G123">
            <v>5142.1099999999997</v>
          </cell>
          <cell r="H123">
            <v>40847</v>
          </cell>
          <cell r="I123">
            <v>40847</v>
          </cell>
        </row>
        <row r="124">
          <cell r="A124" t="str">
            <v>LIBERTY</v>
          </cell>
          <cell r="B124" t="str">
            <v>AUTOS FAMILIARES</v>
          </cell>
          <cell r="C124" t="str">
            <v>Menos de 1500 c.c.</v>
          </cell>
          <cell r="D124" t="str">
            <v>10 años o mas</v>
          </cell>
          <cell r="E124" t="str">
            <v>NUMERO DE POLIZAS</v>
          </cell>
          <cell r="F124">
            <v>512</v>
          </cell>
          <cell r="G124">
            <v>3897.82</v>
          </cell>
          <cell r="H124">
            <v>40847</v>
          </cell>
          <cell r="I124">
            <v>40847</v>
          </cell>
        </row>
        <row r="125">
          <cell r="A125" t="str">
            <v>LIBERTY</v>
          </cell>
          <cell r="B125" t="str">
            <v>AUTOS FAMILIARES</v>
          </cell>
          <cell r="C125" t="str">
            <v>1500 c.c. a 2500 c.c.</v>
          </cell>
          <cell r="D125" t="str">
            <v>0 a 9 años</v>
          </cell>
          <cell r="E125" t="str">
            <v>NUMERO DE POLIZAS</v>
          </cell>
          <cell r="F125">
            <v>521</v>
          </cell>
          <cell r="G125">
            <v>7408.17</v>
          </cell>
          <cell r="H125">
            <v>40847</v>
          </cell>
          <cell r="I125">
            <v>40847</v>
          </cell>
        </row>
        <row r="126">
          <cell r="A126" t="str">
            <v>LIBERTY</v>
          </cell>
          <cell r="B126" t="str">
            <v>AUTOS FAMILIARES</v>
          </cell>
          <cell r="C126" t="str">
            <v>1500 c.c. a 2500 c.c.</v>
          </cell>
          <cell r="D126" t="str">
            <v>10 años o mas</v>
          </cell>
          <cell r="E126" t="str">
            <v>NUMERO DE POLIZAS</v>
          </cell>
          <cell r="F126">
            <v>522</v>
          </cell>
          <cell r="G126">
            <v>1961.41</v>
          </cell>
          <cell r="H126">
            <v>40847</v>
          </cell>
          <cell r="I126">
            <v>40847</v>
          </cell>
        </row>
        <row r="127">
          <cell r="A127" t="str">
            <v>LIBERTY</v>
          </cell>
          <cell r="B127" t="str">
            <v>AUTOS FAMILIARES</v>
          </cell>
          <cell r="C127" t="str">
            <v>Más de 2500 c.c.</v>
          </cell>
          <cell r="D127" t="str">
            <v>0 a 9 años</v>
          </cell>
          <cell r="E127" t="str">
            <v>NUMERO DE POLIZAS</v>
          </cell>
          <cell r="F127">
            <v>531</v>
          </cell>
          <cell r="G127">
            <v>89</v>
          </cell>
          <cell r="H127">
            <v>40847</v>
          </cell>
          <cell r="I127">
            <v>40847</v>
          </cell>
        </row>
        <row r="128">
          <cell r="A128" t="str">
            <v>LIBERTY</v>
          </cell>
          <cell r="B128" t="str">
            <v>AUTOS FAMILIARES</v>
          </cell>
          <cell r="C128" t="str">
            <v>Más de 2500 c.c.</v>
          </cell>
          <cell r="D128" t="str">
            <v>10 años o mas</v>
          </cell>
          <cell r="E128" t="str">
            <v>NUMERO DE POLIZAS</v>
          </cell>
          <cell r="F128">
            <v>532</v>
          </cell>
          <cell r="G128">
            <v>89.28</v>
          </cell>
          <cell r="H128">
            <v>40847</v>
          </cell>
          <cell r="I128">
            <v>40847</v>
          </cell>
        </row>
        <row r="129">
          <cell r="A129" t="str">
            <v>LIBERTY</v>
          </cell>
          <cell r="B129" t="str">
            <v>VEHICULOS PARA SEIS O MAS PASAJEROS</v>
          </cell>
          <cell r="C129" t="str">
            <v>Menos de 2500</v>
          </cell>
          <cell r="D129" t="str">
            <v>0 a 9 años</v>
          </cell>
          <cell r="E129" t="str">
            <v>NUMERO DE POLIZAS</v>
          </cell>
          <cell r="F129">
            <v>611</v>
          </cell>
          <cell r="G129">
            <v>206</v>
          </cell>
          <cell r="H129">
            <v>40847</v>
          </cell>
          <cell r="I129">
            <v>40847</v>
          </cell>
        </row>
        <row r="130">
          <cell r="A130" t="str">
            <v>LIBERTY</v>
          </cell>
          <cell r="B130" t="str">
            <v>VEHICULOS PARA SEIS O MAS PASAJEROS</v>
          </cell>
          <cell r="C130" t="str">
            <v>Menos de 2500</v>
          </cell>
          <cell r="D130" t="str">
            <v>10 años o mas</v>
          </cell>
          <cell r="E130" t="str">
            <v>NUMERO DE POLIZAS</v>
          </cell>
          <cell r="F130">
            <v>612</v>
          </cell>
          <cell r="G130">
            <v>111</v>
          </cell>
          <cell r="H130">
            <v>40847</v>
          </cell>
          <cell r="I130">
            <v>40847</v>
          </cell>
        </row>
        <row r="131">
          <cell r="A131" t="str">
            <v>LIBERTY</v>
          </cell>
          <cell r="B131" t="str">
            <v>VEHICULOS PARA SEIS O MAS PASAJEROS</v>
          </cell>
          <cell r="C131" t="str">
            <v>2500 c.c. o más</v>
          </cell>
          <cell r="D131" t="str">
            <v>0 a 9 años</v>
          </cell>
          <cell r="E131" t="str">
            <v>NUMERO DE POLIZAS</v>
          </cell>
          <cell r="F131">
            <v>621</v>
          </cell>
          <cell r="G131">
            <v>434</v>
          </cell>
          <cell r="H131">
            <v>40847</v>
          </cell>
          <cell r="I131">
            <v>40847</v>
          </cell>
        </row>
        <row r="132">
          <cell r="A132" t="str">
            <v>LIBERTY</v>
          </cell>
          <cell r="B132" t="str">
            <v>VEHICULOS PARA SEIS O MAS PASAJEROS</v>
          </cell>
          <cell r="C132" t="str">
            <v>2500 c.c. o más</v>
          </cell>
          <cell r="D132" t="str">
            <v>10 años o mas</v>
          </cell>
          <cell r="E132" t="str">
            <v>NUMERO DE POLIZAS</v>
          </cell>
          <cell r="F132">
            <v>622</v>
          </cell>
          <cell r="G132">
            <v>154</v>
          </cell>
          <cell r="H132">
            <v>40847</v>
          </cell>
          <cell r="I132">
            <v>40847</v>
          </cell>
        </row>
        <row r="133">
          <cell r="A133" t="str">
            <v>LIBERTY</v>
          </cell>
          <cell r="B133" t="str">
            <v>AUTOS DE NEGOCIOS Y TAXIS</v>
          </cell>
          <cell r="C133" t="str">
            <v>Menos de 1500 c.c.</v>
          </cell>
          <cell r="D133" t="str">
            <v>0 a 9 años</v>
          </cell>
          <cell r="E133" t="str">
            <v>NUMERO DE POLIZAS</v>
          </cell>
          <cell r="F133">
            <v>711</v>
          </cell>
          <cell r="G133">
            <v>1496.83</v>
          </cell>
          <cell r="H133">
            <v>40847</v>
          </cell>
          <cell r="I133">
            <v>40847</v>
          </cell>
        </row>
        <row r="134">
          <cell r="A134" t="str">
            <v>LIBERTY</v>
          </cell>
          <cell r="B134" t="str">
            <v>AUTOS DE NEGOCIOS Y TAXIS</v>
          </cell>
          <cell r="C134" t="str">
            <v>Menos de 1500 c.c.</v>
          </cell>
          <cell r="D134" t="str">
            <v>10 años o mas</v>
          </cell>
          <cell r="E134" t="str">
            <v>NUMERO DE POLIZAS</v>
          </cell>
          <cell r="F134">
            <v>712</v>
          </cell>
          <cell r="G134">
            <v>112.52</v>
          </cell>
          <cell r="H134">
            <v>40847</v>
          </cell>
          <cell r="I134">
            <v>40847</v>
          </cell>
        </row>
        <row r="135">
          <cell r="A135" t="str">
            <v>LIBERTY</v>
          </cell>
          <cell r="B135" t="str">
            <v>AUTOS DE NEGOCIOS Y TAXIS</v>
          </cell>
          <cell r="C135" t="str">
            <v>1500 c.c. a 2500 c.c.</v>
          </cell>
          <cell r="D135" t="str">
            <v>0 a 9 años</v>
          </cell>
          <cell r="E135" t="str">
            <v>NUMERO DE POLIZAS</v>
          </cell>
          <cell r="F135">
            <v>721</v>
          </cell>
          <cell r="G135">
            <v>41</v>
          </cell>
          <cell r="H135">
            <v>40847</v>
          </cell>
          <cell r="I135">
            <v>40847</v>
          </cell>
        </row>
        <row r="136">
          <cell r="A136" t="str">
            <v>LIBERTY</v>
          </cell>
          <cell r="B136" t="str">
            <v>AUTOS DE NEGOCIOS Y TAXIS</v>
          </cell>
          <cell r="C136" t="str">
            <v>1500 c.c. a 2500 c.c.</v>
          </cell>
          <cell r="D136" t="str">
            <v>10 años o mas</v>
          </cell>
          <cell r="E136" t="str">
            <v>NUMERO DE POLIZAS</v>
          </cell>
          <cell r="F136">
            <v>722</v>
          </cell>
          <cell r="G136">
            <v>45.84</v>
          </cell>
          <cell r="H136">
            <v>40847</v>
          </cell>
          <cell r="I136">
            <v>40847</v>
          </cell>
        </row>
        <row r="137">
          <cell r="A137" t="str">
            <v>LIBERTY</v>
          </cell>
          <cell r="B137" t="str">
            <v>AUTOS DE NEGOCIOS Y TAXIS</v>
          </cell>
          <cell r="C137" t="str">
            <v>Más de 2500 c.c.</v>
          </cell>
          <cell r="D137" t="str">
            <v>0 a 9 años</v>
          </cell>
          <cell r="E137" t="str">
            <v>NUMERO DE POLIZAS</v>
          </cell>
          <cell r="F137">
            <v>731</v>
          </cell>
          <cell r="G137">
            <v>6</v>
          </cell>
          <cell r="H137">
            <v>40847</v>
          </cell>
          <cell r="I137">
            <v>40847</v>
          </cell>
        </row>
        <row r="138">
          <cell r="A138" t="str">
            <v>LIBERTY</v>
          </cell>
          <cell r="B138" t="str">
            <v>AUTOS DE NEGOCIOS Y TAXIS</v>
          </cell>
          <cell r="C138" t="str">
            <v>Más de 2500 c.c.</v>
          </cell>
          <cell r="D138" t="str">
            <v>10 años o mas</v>
          </cell>
          <cell r="E138" t="str">
            <v>NUMERO DE POLIZAS</v>
          </cell>
          <cell r="F138">
            <v>732</v>
          </cell>
          <cell r="G138">
            <v>7</v>
          </cell>
          <cell r="H138">
            <v>40847</v>
          </cell>
          <cell r="I138">
            <v>40847</v>
          </cell>
        </row>
        <row r="139">
          <cell r="A139" t="str">
            <v>LIBERTY</v>
          </cell>
          <cell r="B139" t="str">
            <v>BUSES Y BUSETAS DE SERVICIO PUBLICO URBANO</v>
          </cell>
          <cell r="E139" t="str">
            <v>NUMERO DE POLIZAS</v>
          </cell>
          <cell r="F139">
            <v>810</v>
          </cell>
          <cell r="G139">
            <v>445.21</v>
          </cell>
          <cell r="H139">
            <v>40847</v>
          </cell>
          <cell r="I139">
            <v>40847</v>
          </cell>
        </row>
        <row r="140">
          <cell r="A140" t="str">
            <v>LIBERTY</v>
          </cell>
          <cell r="B140" t="str">
            <v>SERVICIO PUBLICO INTERMUNICIPAL</v>
          </cell>
          <cell r="C140" t="str">
            <v>Menor 10 pasajeros</v>
          </cell>
          <cell r="E140" t="str">
            <v>NUMERO DE POLIZAS</v>
          </cell>
          <cell r="F140">
            <v>910</v>
          </cell>
          <cell r="G140">
            <v>256.5</v>
          </cell>
          <cell r="H140">
            <v>40847</v>
          </cell>
          <cell r="I140">
            <v>40847</v>
          </cell>
        </row>
        <row r="141">
          <cell r="A141" t="str">
            <v>LIBERTY</v>
          </cell>
          <cell r="B141" t="str">
            <v>SERVICIO PUBLICO INTERMUNICIPAL</v>
          </cell>
          <cell r="C141" t="str">
            <v>10 o más pasajeros</v>
          </cell>
          <cell r="E141" t="str">
            <v>NUMERO DE POLIZAS</v>
          </cell>
          <cell r="F141">
            <v>920</v>
          </cell>
          <cell r="G141">
            <v>406.78</v>
          </cell>
          <cell r="H141">
            <v>40847</v>
          </cell>
          <cell r="I141">
            <v>40847</v>
          </cell>
        </row>
        <row r="142">
          <cell r="A142" t="str">
            <v>MUNDIAL</v>
          </cell>
          <cell r="B142" t="str">
            <v>MOTOS</v>
          </cell>
          <cell r="C142" t="str">
            <v>Menos de 100 c.c.</v>
          </cell>
          <cell r="E142" t="str">
            <v>NUMERO DE POLIZAS</v>
          </cell>
          <cell r="F142">
            <v>110</v>
          </cell>
          <cell r="G142">
            <v>5523</v>
          </cell>
          <cell r="H142">
            <v>40847</v>
          </cell>
          <cell r="I142">
            <v>40847</v>
          </cell>
        </row>
        <row r="143">
          <cell r="A143" t="str">
            <v>MUNDIAL</v>
          </cell>
          <cell r="B143" t="str">
            <v>MOTOS</v>
          </cell>
          <cell r="C143" t="str">
            <v>De 100 a 200 c.c.</v>
          </cell>
          <cell r="E143" t="str">
            <v>NUMERO DE POLIZAS</v>
          </cell>
          <cell r="F143">
            <v>120</v>
          </cell>
          <cell r="G143">
            <v>12448.027398</v>
          </cell>
          <cell r="H143">
            <v>40847</v>
          </cell>
          <cell r="I143">
            <v>40847</v>
          </cell>
        </row>
        <row r="144">
          <cell r="A144" t="str">
            <v>MUNDIAL</v>
          </cell>
          <cell r="B144" t="str">
            <v>MOTOS</v>
          </cell>
          <cell r="C144" t="str">
            <v>Más de 200 c.c.</v>
          </cell>
          <cell r="E144" t="str">
            <v>NUMERO DE POLIZAS</v>
          </cell>
          <cell r="F144">
            <v>130</v>
          </cell>
          <cell r="G144">
            <v>496</v>
          </cell>
          <cell r="H144">
            <v>40847</v>
          </cell>
          <cell r="I144">
            <v>40847</v>
          </cell>
        </row>
        <row r="145">
          <cell r="A145" t="str">
            <v>MUNDIAL</v>
          </cell>
          <cell r="B145" t="str">
            <v>MOTOS</v>
          </cell>
          <cell r="C145" t="str">
            <v>MOTOCARROS</v>
          </cell>
          <cell r="E145" t="str">
            <v>NUMERO DE POLIZAS</v>
          </cell>
          <cell r="F145">
            <v>140</v>
          </cell>
          <cell r="G145">
            <v>135</v>
          </cell>
          <cell r="H145">
            <v>40847</v>
          </cell>
          <cell r="I145">
            <v>40847</v>
          </cell>
        </row>
        <row r="146">
          <cell r="A146" t="str">
            <v>MUNDIAL</v>
          </cell>
          <cell r="B146" t="str">
            <v>CAMPEROS Y CAMIONETAS</v>
          </cell>
          <cell r="C146" t="str">
            <v>Menos de 1500 c.c.</v>
          </cell>
          <cell r="D146" t="str">
            <v>0 a 9 años</v>
          </cell>
          <cell r="E146" t="str">
            <v>NUMERO DE POLIZAS</v>
          </cell>
          <cell r="F146">
            <v>211</v>
          </cell>
          <cell r="G146">
            <v>466</v>
          </cell>
          <cell r="H146">
            <v>40847</v>
          </cell>
          <cell r="I146">
            <v>40847</v>
          </cell>
        </row>
        <row r="147">
          <cell r="A147" t="str">
            <v>MUNDIAL</v>
          </cell>
          <cell r="B147" t="str">
            <v>CAMPEROS Y CAMIONETAS</v>
          </cell>
          <cell r="C147" t="str">
            <v>Menos de 1500 c.c.</v>
          </cell>
          <cell r="D147" t="str">
            <v>10 años o mas</v>
          </cell>
          <cell r="E147" t="str">
            <v>NUMERO DE POLIZAS</v>
          </cell>
          <cell r="F147">
            <v>212</v>
          </cell>
          <cell r="G147">
            <v>359</v>
          </cell>
          <cell r="H147">
            <v>40847</v>
          </cell>
          <cell r="I147">
            <v>40847</v>
          </cell>
        </row>
        <row r="148">
          <cell r="A148" t="str">
            <v>MUNDIAL</v>
          </cell>
          <cell r="B148" t="str">
            <v>CAMPEROS Y CAMIONETAS</v>
          </cell>
          <cell r="C148" t="str">
            <v>1500 c.c. a 2500 c.c.</v>
          </cell>
          <cell r="D148" t="str">
            <v>0 a 9 años</v>
          </cell>
          <cell r="E148" t="str">
            <v>NUMERO DE POLIZAS</v>
          </cell>
          <cell r="F148">
            <v>221</v>
          </cell>
          <cell r="G148">
            <v>1768</v>
          </cell>
          <cell r="H148">
            <v>40847</v>
          </cell>
          <cell r="I148">
            <v>40847</v>
          </cell>
        </row>
        <row r="149">
          <cell r="A149" t="str">
            <v>MUNDIAL</v>
          </cell>
          <cell r="B149" t="str">
            <v>CAMPEROS Y CAMIONETAS</v>
          </cell>
          <cell r="C149" t="str">
            <v>1500 c.c. a 2500 c.c.</v>
          </cell>
          <cell r="D149" t="str">
            <v>10 años o mas</v>
          </cell>
          <cell r="E149" t="str">
            <v>NUMERO DE POLIZAS</v>
          </cell>
          <cell r="F149">
            <v>222</v>
          </cell>
          <cell r="G149">
            <v>702</v>
          </cell>
          <cell r="H149">
            <v>40847</v>
          </cell>
          <cell r="I149">
            <v>40847</v>
          </cell>
        </row>
        <row r="150">
          <cell r="A150" t="str">
            <v>MUNDIAL</v>
          </cell>
          <cell r="B150" t="str">
            <v>CAMPEROS Y CAMIONETAS</v>
          </cell>
          <cell r="C150" t="str">
            <v>Más de 2500 c.c.</v>
          </cell>
          <cell r="D150" t="str">
            <v>0 a 9 años</v>
          </cell>
          <cell r="E150" t="str">
            <v>NUMERO DE POLIZAS</v>
          </cell>
          <cell r="F150">
            <v>231</v>
          </cell>
          <cell r="G150">
            <v>1199</v>
          </cell>
          <cell r="H150">
            <v>40847</v>
          </cell>
          <cell r="I150">
            <v>40847</v>
          </cell>
        </row>
        <row r="151">
          <cell r="A151" t="str">
            <v>MUNDIAL</v>
          </cell>
          <cell r="B151" t="str">
            <v>CAMPEROS Y CAMIONETAS</v>
          </cell>
          <cell r="C151" t="str">
            <v>Más de 2500 c.c.</v>
          </cell>
          <cell r="D151" t="str">
            <v>10 años o mas</v>
          </cell>
          <cell r="E151" t="str">
            <v>NUMERO DE POLIZAS</v>
          </cell>
          <cell r="F151">
            <v>232</v>
          </cell>
          <cell r="G151">
            <v>654</v>
          </cell>
          <cell r="H151">
            <v>40847</v>
          </cell>
          <cell r="I151">
            <v>40847</v>
          </cell>
        </row>
        <row r="152">
          <cell r="A152" t="str">
            <v>MUNDIAL</v>
          </cell>
          <cell r="B152" t="str">
            <v>CARGA O MIXTO</v>
          </cell>
          <cell r="C152" t="str">
            <v>Menos de 5 toneladas</v>
          </cell>
          <cell r="E152" t="str">
            <v>NUMERO DE POLIZAS</v>
          </cell>
          <cell r="F152">
            <v>310</v>
          </cell>
          <cell r="G152">
            <v>2346.9972600000001</v>
          </cell>
          <cell r="H152">
            <v>40847</v>
          </cell>
          <cell r="I152">
            <v>40847</v>
          </cell>
        </row>
        <row r="153">
          <cell r="A153" t="str">
            <v>MUNDIAL</v>
          </cell>
          <cell r="B153" t="str">
            <v>CARGA O MIXTO</v>
          </cell>
          <cell r="C153" t="str">
            <v>De 5 a 15 toneladas</v>
          </cell>
          <cell r="E153" t="str">
            <v>NUMERO DE POLIZAS</v>
          </cell>
          <cell r="F153">
            <v>320</v>
          </cell>
          <cell r="G153">
            <v>1269.523289</v>
          </cell>
          <cell r="H153">
            <v>40847</v>
          </cell>
          <cell r="I153">
            <v>40847</v>
          </cell>
        </row>
        <row r="154">
          <cell r="A154" t="str">
            <v>MUNDIAL</v>
          </cell>
          <cell r="B154" t="str">
            <v>CARGA O MIXTO</v>
          </cell>
          <cell r="C154" t="str">
            <v>Más de 15 toneladas</v>
          </cell>
          <cell r="E154" t="str">
            <v>NUMERO DE POLIZAS</v>
          </cell>
          <cell r="F154">
            <v>330</v>
          </cell>
          <cell r="G154">
            <v>908.84656399999994</v>
          </cell>
          <cell r="H154">
            <v>40847</v>
          </cell>
          <cell r="I154">
            <v>40847</v>
          </cell>
        </row>
        <row r="155">
          <cell r="A155" t="str">
            <v>MUNDIAL</v>
          </cell>
          <cell r="B155" t="str">
            <v>OFICIALES ESPECIALES</v>
          </cell>
          <cell r="C155" t="str">
            <v>Menos de 1500 c.c.</v>
          </cell>
          <cell r="E155" t="str">
            <v>NUMERO DE POLIZAS</v>
          </cell>
          <cell r="F155">
            <v>410</v>
          </cell>
          <cell r="G155">
            <v>1</v>
          </cell>
          <cell r="H155">
            <v>40847</v>
          </cell>
          <cell r="I155">
            <v>40847</v>
          </cell>
        </row>
        <row r="156">
          <cell r="A156" t="str">
            <v>MUNDIAL</v>
          </cell>
          <cell r="B156" t="str">
            <v>OFICIALES ESPECIALES</v>
          </cell>
          <cell r="C156" t="str">
            <v>1500 c.c. a 2500 c.c.</v>
          </cell>
          <cell r="E156" t="str">
            <v>NUMERO DE POLIZAS</v>
          </cell>
          <cell r="F156">
            <v>420</v>
          </cell>
          <cell r="G156">
            <v>19</v>
          </cell>
          <cell r="H156">
            <v>40847</v>
          </cell>
          <cell r="I156">
            <v>40847</v>
          </cell>
        </row>
        <row r="157">
          <cell r="A157" t="str">
            <v>MUNDIAL</v>
          </cell>
          <cell r="B157" t="str">
            <v>OFICIALES ESPECIALES</v>
          </cell>
          <cell r="C157" t="str">
            <v>Más de 2500 c.c.</v>
          </cell>
          <cell r="E157" t="str">
            <v>NUMERO DE POLIZAS</v>
          </cell>
          <cell r="F157">
            <v>430</v>
          </cell>
          <cell r="G157">
            <v>54</v>
          </cell>
          <cell r="H157">
            <v>40847</v>
          </cell>
          <cell r="I157">
            <v>40847</v>
          </cell>
        </row>
        <row r="158">
          <cell r="A158" t="str">
            <v>MUNDIAL</v>
          </cell>
          <cell r="B158" t="str">
            <v>AUTOS FAMILIARES</v>
          </cell>
          <cell r="C158" t="str">
            <v>Menos de 1500 c.c.</v>
          </cell>
          <cell r="D158" t="str">
            <v>0 a 9 años</v>
          </cell>
          <cell r="E158" t="str">
            <v>NUMERO DE POLIZAS</v>
          </cell>
          <cell r="F158">
            <v>511</v>
          </cell>
          <cell r="G158">
            <v>4423</v>
          </cell>
          <cell r="H158">
            <v>40847</v>
          </cell>
          <cell r="I158">
            <v>40847</v>
          </cell>
        </row>
        <row r="159">
          <cell r="A159" t="str">
            <v>MUNDIAL</v>
          </cell>
          <cell r="B159" t="str">
            <v>AUTOS FAMILIARES</v>
          </cell>
          <cell r="C159" t="str">
            <v>Menos de 1500 c.c.</v>
          </cell>
          <cell r="D159" t="str">
            <v>10 años o mas</v>
          </cell>
          <cell r="E159" t="str">
            <v>NUMERO DE POLIZAS</v>
          </cell>
          <cell r="F159">
            <v>512</v>
          </cell>
          <cell r="G159">
            <v>3911.249315</v>
          </cell>
          <cell r="H159">
            <v>40847</v>
          </cell>
          <cell r="I159">
            <v>40847</v>
          </cell>
        </row>
        <row r="160">
          <cell r="A160" t="str">
            <v>MUNDIAL</v>
          </cell>
          <cell r="B160" t="str">
            <v>AUTOS FAMILIARES</v>
          </cell>
          <cell r="C160" t="str">
            <v>1500 c.c. a 2500 c.c.</v>
          </cell>
          <cell r="D160" t="str">
            <v>0 a 9 años</v>
          </cell>
          <cell r="E160" t="str">
            <v>NUMERO DE POLIZAS</v>
          </cell>
          <cell r="F160">
            <v>521</v>
          </cell>
          <cell r="G160">
            <v>5081.9013709999999</v>
          </cell>
          <cell r="H160">
            <v>40847</v>
          </cell>
          <cell r="I160">
            <v>40847</v>
          </cell>
        </row>
        <row r="161">
          <cell r="A161" t="str">
            <v>MUNDIAL</v>
          </cell>
          <cell r="B161" t="str">
            <v>AUTOS FAMILIARES</v>
          </cell>
          <cell r="C161" t="str">
            <v>1500 c.c. a 2500 c.c.</v>
          </cell>
          <cell r="D161" t="str">
            <v>10 años o mas</v>
          </cell>
          <cell r="E161" t="str">
            <v>NUMERO DE POLIZAS</v>
          </cell>
          <cell r="F161">
            <v>522</v>
          </cell>
          <cell r="G161">
            <v>1499.249315</v>
          </cell>
          <cell r="H161">
            <v>40847</v>
          </cell>
          <cell r="I161">
            <v>40847</v>
          </cell>
        </row>
        <row r="162">
          <cell r="A162" t="str">
            <v>MUNDIAL</v>
          </cell>
          <cell r="B162" t="str">
            <v>AUTOS FAMILIARES</v>
          </cell>
          <cell r="C162" t="str">
            <v>Más de 2500 c.c.</v>
          </cell>
          <cell r="D162" t="str">
            <v>0 a 9 años</v>
          </cell>
          <cell r="E162" t="str">
            <v>NUMERO DE POLIZAS</v>
          </cell>
          <cell r="F162">
            <v>531</v>
          </cell>
          <cell r="G162">
            <v>49</v>
          </cell>
          <cell r="H162">
            <v>40847</v>
          </cell>
          <cell r="I162">
            <v>40847</v>
          </cell>
        </row>
        <row r="163">
          <cell r="A163" t="str">
            <v>MUNDIAL</v>
          </cell>
          <cell r="B163" t="str">
            <v>AUTOS FAMILIARES</v>
          </cell>
          <cell r="C163" t="str">
            <v>Más de 2500 c.c.</v>
          </cell>
          <cell r="D163" t="str">
            <v>10 años o mas</v>
          </cell>
          <cell r="E163" t="str">
            <v>NUMERO DE POLIZAS</v>
          </cell>
          <cell r="F163">
            <v>532</v>
          </cell>
          <cell r="G163">
            <v>66</v>
          </cell>
          <cell r="H163">
            <v>40847</v>
          </cell>
          <cell r="I163">
            <v>40847</v>
          </cell>
        </row>
        <row r="164">
          <cell r="A164" t="str">
            <v>MUNDIAL</v>
          </cell>
          <cell r="B164" t="str">
            <v>VEHICULOS PARA SEIS O MAS PASAJEROS</v>
          </cell>
          <cell r="C164" t="str">
            <v>Menos de 2500</v>
          </cell>
          <cell r="D164" t="str">
            <v>0 a 9 años</v>
          </cell>
          <cell r="E164" t="str">
            <v>NUMERO DE POLIZAS</v>
          </cell>
          <cell r="F164">
            <v>611</v>
          </cell>
          <cell r="G164">
            <v>208</v>
          </cell>
          <cell r="H164">
            <v>40847</v>
          </cell>
          <cell r="I164">
            <v>40847</v>
          </cell>
        </row>
        <row r="165">
          <cell r="A165" t="str">
            <v>MUNDIAL</v>
          </cell>
          <cell r="B165" t="str">
            <v>VEHICULOS PARA SEIS O MAS PASAJEROS</v>
          </cell>
          <cell r="C165" t="str">
            <v>Menos de 2500</v>
          </cell>
          <cell r="D165" t="str">
            <v>10 años o mas</v>
          </cell>
          <cell r="E165" t="str">
            <v>NUMERO DE POLIZAS</v>
          </cell>
          <cell r="F165">
            <v>612</v>
          </cell>
          <cell r="G165">
            <v>118</v>
          </cell>
          <cell r="H165">
            <v>40847</v>
          </cell>
          <cell r="I165">
            <v>40847</v>
          </cell>
        </row>
        <row r="166">
          <cell r="A166" t="str">
            <v>MUNDIAL</v>
          </cell>
          <cell r="B166" t="str">
            <v>VEHICULOS PARA SEIS O MAS PASAJEROS</v>
          </cell>
          <cell r="C166" t="str">
            <v>2500 c.c. o más</v>
          </cell>
          <cell r="D166" t="str">
            <v>0 a 9 años</v>
          </cell>
          <cell r="E166" t="str">
            <v>NUMERO DE POLIZAS</v>
          </cell>
          <cell r="F166">
            <v>621</v>
          </cell>
          <cell r="G166">
            <v>285.83287799999999</v>
          </cell>
          <cell r="H166">
            <v>40847</v>
          </cell>
          <cell r="I166">
            <v>40847</v>
          </cell>
        </row>
        <row r="167">
          <cell r="A167" t="str">
            <v>MUNDIAL</v>
          </cell>
          <cell r="B167" t="str">
            <v>VEHICULOS PARA SEIS O MAS PASAJEROS</v>
          </cell>
          <cell r="C167" t="str">
            <v>2500 c.c. o más</v>
          </cell>
          <cell r="D167" t="str">
            <v>10 años o mas</v>
          </cell>
          <cell r="E167" t="str">
            <v>NUMERO DE POLIZAS</v>
          </cell>
          <cell r="F167">
            <v>622</v>
          </cell>
          <cell r="G167">
            <v>212</v>
          </cell>
          <cell r="H167">
            <v>40847</v>
          </cell>
          <cell r="I167">
            <v>40847</v>
          </cell>
        </row>
        <row r="168">
          <cell r="A168" t="str">
            <v>MUNDIAL</v>
          </cell>
          <cell r="B168" t="str">
            <v>AUTOS DE NEGOCIOS Y TAXIS</v>
          </cell>
          <cell r="C168" t="str">
            <v>Menos de 1500 c.c.</v>
          </cell>
          <cell r="D168" t="str">
            <v>0 a 9 años</v>
          </cell>
          <cell r="E168" t="str">
            <v>NUMERO DE POLIZAS</v>
          </cell>
          <cell r="F168">
            <v>711</v>
          </cell>
          <cell r="G168">
            <v>1043.419179</v>
          </cell>
          <cell r="H168">
            <v>40847</v>
          </cell>
          <cell r="I168">
            <v>40847</v>
          </cell>
        </row>
        <row r="169">
          <cell r="A169" t="str">
            <v>MUNDIAL</v>
          </cell>
          <cell r="B169" t="str">
            <v>AUTOS DE NEGOCIOS Y TAXIS</v>
          </cell>
          <cell r="C169" t="str">
            <v>Menos de 1500 c.c.</v>
          </cell>
          <cell r="D169" t="str">
            <v>10 años o mas</v>
          </cell>
          <cell r="E169" t="str">
            <v>NUMERO DE POLIZAS</v>
          </cell>
          <cell r="F169">
            <v>712</v>
          </cell>
          <cell r="G169">
            <v>242.887676</v>
          </cell>
          <cell r="H169">
            <v>40847</v>
          </cell>
          <cell r="I169">
            <v>40847</v>
          </cell>
        </row>
        <row r="170">
          <cell r="A170" t="str">
            <v>MUNDIAL</v>
          </cell>
          <cell r="B170" t="str">
            <v>AUTOS DE NEGOCIOS Y TAXIS</v>
          </cell>
          <cell r="C170" t="str">
            <v>1500 c.c. a 2500 c.c.</v>
          </cell>
          <cell r="D170" t="str">
            <v>0 a 9 años</v>
          </cell>
          <cell r="E170" t="str">
            <v>NUMERO DE POLIZAS</v>
          </cell>
          <cell r="F170">
            <v>721</v>
          </cell>
          <cell r="G170">
            <v>83.430137999999999</v>
          </cell>
          <cell r="H170">
            <v>40847</v>
          </cell>
          <cell r="I170">
            <v>40847</v>
          </cell>
        </row>
        <row r="171">
          <cell r="A171" t="str">
            <v>MUNDIAL</v>
          </cell>
          <cell r="B171" t="str">
            <v>AUTOS DE NEGOCIOS Y TAXIS</v>
          </cell>
          <cell r="C171" t="str">
            <v>1500 c.c. a 2500 c.c.</v>
          </cell>
          <cell r="D171" t="str">
            <v>10 años o mas</v>
          </cell>
          <cell r="E171" t="str">
            <v>NUMERO DE POLIZAS</v>
          </cell>
          <cell r="F171">
            <v>722</v>
          </cell>
          <cell r="G171">
            <v>132</v>
          </cell>
          <cell r="H171">
            <v>40847</v>
          </cell>
          <cell r="I171">
            <v>40847</v>
          </cell>
        </row>
        <row r="172">
          <cell r="A172" t="str">
            <v>MUNDIAL</v>
          </cell>
          <cell r="B172" t="str">
            <v>AUTOS DE NEGOCIOS Y TAXIS</v>
          </cell>
          <cell r="C172" t="str">
            <v>Más de 2500 c.c.</v>
          </cell>
          <cell r="D172" t="str">
            <v>0 a 9 años</v>
          </cell>
          <cell r="E172" t="str">
            <v>NUMERO DE POLIZAS</v>
          </cell>
          <cell r="F172">
            <v>731</v>
          </cell>
          <cell r="G172">
            <v>18</v>
          </cell>
          <cell r="H172">
            <v>40847</v>
          </cell>
          <cell r="I172">
            <v>40847</v>
          </cell>
        </row>
        <row r="173">
          <cell r="A173" t="str">
            <v>MUNDIAL</v>
          </cell>
          <cell r="B173" t="str">
            <v>AUTOS DE NEGOCIOS Y TAXIS</v>
          </cell>
          <cell r="C173" t="str">
            <v>Más de 2500 c.c.</v>
          </cell>
          <cell r="D173" t="str">
            <v>10 años o mas</v>
          </cell>
          <cell r="E173" t="str">
            <v>NUMERO DE POLIZAS</v>
          </cell>
          <cell r="F173">
            <v>732</v>
          </cell>
          <cell r="G173">
            <v>36</v>
          </cell>
          <cell r="H173">
            <v>40847</v>
          </cell>
          <cell r="I173">
            <v>40847</v>
          </cell>
        </row>
        <row r="174">
          <cell r="A174" t="str">
            <v>MUNDIAL</v>
          </cell>
          <cell r="B174" t="str">
            <v>BUSES Y BUSETAS DE SERVICIO PUBLICO URBANO</v>
          </cell>
          <cell r="E174" t="str">
            <v>NUMERO DE POLIZAS</v>
          </cell>
          <cell r="F174">
            <v>810</v>
          </cell>
          <cell r="G174">
            <v>151.18630200000001</v>
          </cell>
          <cell r="H174">
            <v>40847</v>
          </cell>
          <cell r="I174">
            <v>40847</v>
          </cell>
        </row>
        <row r="175">
          <cell r="A175" t="str">
            <v>MUNDIAL</v>
          </cell>
          <cell r="B175" t="str">
            <v>SERVICIO PUBLICO INTERMUNICIPAL</v>
          </cell>
          <cell r="C175" t="str">
            <v>Menor 10 pasajeros</v>
          </cell>
          <cell r="E175" t="str">
            <v>NUMERO DE POLIZAS</v>
          </cell>
          <cell r="F175">
            <v>910</v>
          </cell>
          <cell r="G175">
            <v>132.99178000000001</v>
          </cell>
          <cell r="H175">
            <v>40847</v>
          </cell>
          <cell r="I175">
            <v>40847</v>
          </cell>
        </row>
        <row r="176">
          <cell r="A176" t="str">
            <v>MUNDIAL</v>
          </cell>
          <cell r="B176" t="str">
            <v>SERVICIO PUBLICO INTERMUNICIPAL</v>
          </cell>
          <cell r="C176" t="str">
            <v>10 o más pasajeros</v>
          </cell>
          <cell r="E176" t="str">
            <v>NUMERO DE POLIZAS</v>
          </cell>
          <cell r="F176">
            <v>920</v>
          </cell>
          <cell r="G176">
            <v>154.15068400000001</v>
          </cell>
          <cell r="H176">
            <v>40847</v>
          </cell>
          <cell r="I176">
            <v>40847</v>
          </cell>
        </row>
        <row r="177">
          <cell r="A177" t="str">
            <v>QBE</v>
          </cell>
          <cell r="B177" t="str">
            <v>MOTOS</v>
          </cell>
          <cell r="C177" t="str">
            <v>Menos de 100 c.c.</v>
          </cell>
          <cell r="E177" t="str">
            <v>NUMERO DE POLIZAS</v>
          </cell>
          <cell r="F177">
            <v>110</v>
          </cell>
          <cell r="G177">
            <v>19753.859999999997</v>
          </cell>
          <cell r="H177">
            <v>40847</v>
          </cell>
          <cell r="I177">
            <v>40847</v>
          </cell>
        </row>
        <row r="178">
          <cell r="A178" t="str">
            <v>QBE</v>
          </cell>
          <cell r="B178" t="str">
            <v>MOTOS</v>
          </cell>
          <cell r="C178" t="str">
            <v>De 100 a 200 c.c.</v>
          </cell>
          <cell r="E178" t="str">
            <v>NUMERO DE POLIZAS</v>
          </cell>
          <cell r="F178">
            <v>120</v>
          </cell>
          <cell r="G178">
            <v>31109.86</v>
          </cell>
          <cell r="H178">
            <v>40847</v>
          </cell>
          <cell r="I178">
            <v>40847</v>
          </cell>
        </row>
        <row r="179">
          <cell r="A179" t="str">
            <v>QBE</v>
          </cell>
          <cell r="B179" t="str">
            <v>MOTOS</v>
          </cell>
          <cell r="C179" t="str">
            <v>Más de 200 c.c.</v>
          </cell>
          <cell r="E179" t="str">
            <v>NUMERO DE POLIZAS</v>
          </cell>
          <cell r="F179">
            <v>130</v>
          </cell>
          <cell r="G179">
            <v>1077.68</v>
          </cell>
          <cell r="H179">
            <v>40847</v>
          </cell>
          <cell r="I179">
            <v>40847</v>
          </cell>
        </row>
        <row r="180">
          <cell r="A180" t="str">
            <v>QBE</v>
          </cell>
          <cell r="B180" t="str">
            <v>MOTOS</v>
          </cell>
          <cell r="C180" t="str">
            <v>MOTOCARROS</v>
          </cell>
          <cell r="E180" t="str">
            <v>NUMERO DE POLIZAS</v>
          </cell>
          <cell r="F180">
            <v>140</v>
          </cell>
          <cell r="G180">
            <v>468</v>
          </cell>
          <cell r="H180">
            <v>40847</v>
          </cell>
          <cell r="I180">
            <v>40847</v>
          </cell>
        </row>
        <row r="181">
          <cell r="A181" t="str">
            <v>QBE</v>
          </cell>
          <cell r="B181" t="str">
            <v>CAMPEROS Y CAMIONETAS</v>
          </cell>
          <cell r="C181" t="str">
            <v>Menos de 1500 c.c.</v>
          </cell>
          <cell r="D181" t="str">
            <v>0 a 9 años</v>
          </cell>
          <cell r="E181" t="str">
            <v>NUMERO DE POLIZAS</v>
          </cell>
          <cell r="F181">
            <v>211</v>
          </cell>
          <cell r="G181">
            <v>354.35</v>
          </cell>
          <cell r="H181">
            <v>40847</v>
          </cell>
          <cell r="I181">
            <v>40847</v>
          </cell>
        </row>
        <row r="182">
          <cell r="A182" t="str">
            <v>QBE</v>
          </cell>
          <cell r="B182" t="str">
            <v>CAMPEROS Y CAMIONETAS</v>
          </cell>
          <cell r="C182" t="str">
            <v>Menos de 1500 c.c.</v>
          </cell>
          <cell r="D182" t="str">
            <v>10 años o mas</v>
          </cell>
          <cell r="E182" t="str">
            <v>NUMERO DE POLIZAS</v>
          </cell>
          <cell r="F182">
            <v>212</v>
          </cell>
          <cell r="G182">
            <v>762.16000000000008</v>
          </cell>
          <cell r="H182">
            <v>40847</v>
          </cell>
          <cell r="I182">
            <v>40847</v>
          </cell>
        </row>
        <row r="183">
          <cell r="A183" t="str">
            <v>QBE</v>
          </cell>
          <cell r="B183" t="str">
            <v>CAMPEROS Y CAMIONETAS</v>
          </cell>
          <cell r="C183" t="str">
            <v>1500 c.c. a 2500 c.c.</v>
          </cell>
          <cell r="D183" t="str">
            <v>0 a 9 años</v>
          </cell>
          <cell r="E183" t="str">
            <v>NUMERO DE POLIZAS</v>
          </cell>
          <cell r="F183">
            <v>221</v>
          </cell>
          <cell r="G183">
            <v>2442.2699999999968</v>
          </cell>
          <cell r="H183">
            <v>40847</v>
          </cell>
          <cell r="I183">
            <v>40847</v>
          </cell>
        </row>
        <row r="184">
          <cell r="A184" t="str">
            <v>QBE</v>
          </cell>
          <cell r="B184" t="str">
            <v>CAMPEROS Y CAMIONETAS</v>
          </cell>
          <cell r="C184" t="str">
            <v>1500 c.c. a 2500 c.c.</v>
          </cell>
          <cell r="D184" t="str">
            <v>10 años o mas</v>
          </cell>
          <cell r="E184" t="str">
            <v>NUMERO DE POLIZAS</v>
          </cell>
          <cell r="F184">
            <v>222</v>
          </cell>
          <cell r="G184">
            <v>1743.2800000000004</v>
          </cell>
          <cell r="H184">
            <v>40847</v>
          </cell>
          <cell r="I184">
            <v>40847</v>
          </cell>
        </row>
        <row r="185">
          <cell r="A185" t="str">
            <v>QBE</v>
          </cell>
          <cell r="B185" t="str">
            <v>CAMPEROS Y CAMIONETAS</v>
          </cell>
          <cell r="C185" t="str">
            <v>Más de 2500 c.c.</v>
          </cell>
          <cell r="D185" t="str">
            <v>0 a 9 años</v>
          </cell>
          <cell r="E185" t="str">
            <v>NUMERO DE POLIZAS</v>
          </cell>
          <cell r="F185">
            <v>231</v>
          </cell>
          <cell r="G185">
            <v>2004.7700000000004</v>
          </cell>
          <cell r="H185">
            <v>40847</v>
          </cell>
          <cell r="I185">
            <v>40847</v>
          </cell>
        </row>
        <row r="186">
          <cell r="A186" t="str">
            <v>QBE</v>
          </cell>
          <cell r="B186" t="str">
            <v>CAMPEROS Y CAMIONETAS</v>
          </cell>
          <cell r="C186" t="str">
            <v>Más de 2500 c.c.</v>
          </cell>
          <cell r="D186" t="str">
            <v>10 años o mas</v>
          </cell>
          <cell r="E186" t="str">
            <v>NUMERO DE POLIZAS</v>
          </cell>
          <cell r="F186">
            <v>232</v>
          </cell>
          <cell r="G186">
            <v>1826.68</v>
          </cell>
          <cell r="H186">
            <v>40847</v>
          </cell>
          <cell r="I186">
            <v>40847</v>
          </cell>
        </row>
        <row r="187">
          <cell r="A187" t="str">
            <v>QBE</v>
          </cell>
          <cell r="B187" t="str">
            <v>CARGA O MIXTO</v>
          </cell>
          <cell r="C187" t="str">
            <v>Menos de 5 toneladas</v>
          </cell>
          <cell r="E187" t="str">
            <v>NUMERO DE POLIZAS</v>
          </cell>
          <cell r="F187">
            <v>310</v>
          </cell>
          <cell r="G187">
            <v>3964.0399999999981</v>
          </cell>
          <cell r="H187">
            <v>40847</v>
          </cell>
          <cell r="I187">
            <v>40847</v>
          </cell>
        </row>
        <row r="188">
          <cell r="A188" t="str">
            <v>QBE</v>
          </cell>
          <cell r="B188" t="str">
            <v>CARGA O MIXTO</v>
          </cell>
          <cell r="C188" t="str">
            <v>De 5 a 15 toneladas</v>
          </cell>
          <cell r="E188" t="str">
            <v>NUMERO DE POLIZAS</v>
          </cell>
          <cell r="F188">
            <v>320</v>
          </cell>
          <cell r="G188">
            <v>1434.94</v>
          </cell>
          <cell r="H188">
            <v>40847</v>
          </cell>
          <cell r="I188">
            <v>40847</v>
          </cell>
        </row>
        <row r="189">
          <cell r="A189" t="str">
            <v>QBE</v>
          </cell>
          <cell r="B189" t="str">
            <v>CARGA O MIXTO</v>
          </cell>
          <cell r="C189" t="str">
            <v>Más de 15 toneladas</v>
          </cell>
          <cell r="E189" t="str">
            <v>NUMERO DE POLIZAS</v>
          </cell>
          <cell r="F189">
            <v>330</v>
          </cell>
          <cell r="G189">
            <v>657.24</v>
          </cell>
          <cell r="H189">
            <v>40847</v>
          </cell>
          <cell r="I189">
            <v>40847</v>
          </cell>
        </row>
        <row r="190">
          <cell r="A190" t="str">
            <v>QBE</v>
          </cell>
          <cell r="B190" t="str">
            <v>OFICIALES ESPECIALES</v>
          </cell>
          <cell r="C190" t="str">
            <v>Menos de 1500 c.c.</v>
          </cell>
          <cell r="E190" t="str">
            <v>NUMERO DE POLIZAS</v>
          </cell>
          <cell r="F190">
            <v>410</v>
          </cell>
          <cell r="G190">
            <v>1</v>
          </cell>
          <cell r="H190">
            <v>40847</v>
          </cell>
          <cell r="I190">
            <v>40847</v>
          </cell>
        </row>
        <row r="191">
          <cell r="A191" t="str">
            <v>QBE</v>
          </cell>
          <cell r="B191" t="str">
            <v>OFICIALES ESPECIALES</v>
          </cell>
          <cell r="C191" t="str">
            <v>1500 c.c. a 2500 c.c.</v>
          </cell>
          <cell r="E191" t="str">
            <v>NUMERO DE POLIZAS</v>
          </cell>
          <cell r="F191">
            <v>420</v>
          </cell>
          <cell r="G191">
            <v>27.92</v>
          </cell>
          <cell r="H191">
            <v>40847</v>
          </cell>
          <cell r="I191">
            <v>40847</v>
          </cell>
        </row>
        <row r="192">
          <cell r="A192" t="str">
            <v>QBE</v>
          </cell>
          <cell r="B192" t="str">
            <v>OFICIALES ESPECIALES</v>
          </cell>
          <cell r="C192" t="str">
            <v>Más de 2500 c.c.</v>
          </cell>
          <cell r="E192" t="str">
            <v>NUMERO DE POLIZAS</v>
          </cell>
          <cell r="F192">
            <v>430</v>
          </cell>
          <cell r="G192">
            <v>74</v>
          </cell>
          <cell r="H192">
            <v>40847</v>
          </cell>
          <cell r="I192">
            <v>40847</v>
          </cell>
        </row>
        <row r="193">
          <cell r="A193" t="str">
            <v>QBE</v>
          </cell>
          <cell r="B193" t="str">
            <v>AUTOS FAMILIARES</v>
          </cell>
          <cell r="C193" t="str">
            <v>Menos de 1500 c.c.</v>
          </cell>
          <cell r="D193" t="str">
            <v>0 a 9 años</v>
          </cell>
          <cell r="E193" t="str">
            <v>NUMERO DE POLIZAS</v>
          </cell>
          <cell r="F193">
            <v>511</v>
          </cell>
          <cell r="G193">
            <v>5213.5299999999897</v>
          </cell>
          <cell r="H193">
            <v>40847</v>
          </cell>
          <cell r="I193">
            <v>40847</v>
          </cell>
        </row>
        <row r="194">
          <cell r="A194" t="str">
            <v>QBE</v>
          </cell>
          <cell r="B194" t="str">
            <v>AUTOS FAMILIARES</v>
          </cell>
          <cell r="C194" t="str">
            <v>Menos de 1500 c.c.</v>
          </cell>
          <cell r="D194" t="str">
            <v>10 años o mas</v>
          </cell>
          <cell r="E194" t="str">
            <v>NUMERO DE POLIZAS</v>
          </cell>
          <cell r="F194">
            <v>512</v>
          </cell>
          <cell r="G194">
            <v>7670.8199999999952</v>
          </cell>
          <cell r="H194">
            <v>40847</v>
          </cell>
          <cell r="I194">
            <v>40847</v>
          </cell>
        </row>
        <row r="195">
          <cell r="A195" t="str">
            <v>QBE</v>
          </cell>
          <cell r="B195" t="str">
            <v>AUTOS FAMILIARES</v>
          </cell>
          <cell r="C195" t="str">
            <v>1500 c.c. a 2500 c.c.</v>
          </cell>
          <cell r="D195" t="str">
            <v>0 a 9 años</v>
          </cell>
          <cell r="E195" t="str">
            <v>NUMERO DE POLIZAS</v>
          </cell>
          <cell r="F195">
            <v>521</v>
          </cell>
          <cell r="G195">
            <v>5334.2599999999957</v>
          </cell>
          <cell r="H195">
            <v>40847</v>
          </cell>
          <cell r="I195">
            <v>40847</v>
          </cell>
        </row>
        <row r="196">
          <cell r="A196" t="str">
            <v>QBE</v>
          </cell>
          <cell r="B196" t="str">
            <v>AUTOS FAMILIARES</v>
          </cell>
          <cell r="C196" t="str">
            <v>1500 c.c. a 2500 c.c.</v>
          </cell>
          <cell r="D196" t="str">
            <v>10 años o mas</v>
          </cell>
          <cell r="E196" t="str">
            <v>NUMERO DE POLIZAS</v>
          </cell>
          <cell r="F196">
            <v>522</v>
          </cell>
          <cell r="G196">
            <v>2824.6399999999994</v>
          </cell>
          <cell r="H196">
            <v>40847</v>
          </cell>
          <cell r="I196">
            <v>40847</v>
          </cell>
        </row>
        <row r="197">
          <cell r="A197" t="str">
            <v>QBE</v>
          </cell>
          <cell r="B197" t="str">
            <v>AUTOS FAMILIARES</v>
          </cell>
          <cell r="C197" t="str">
            <v>Más de 2500 c.c.</v>
          </cell>
          <cell r="D197" t="str">
            <v>0 a 9 años</v>
          </cell>
          <cell r="E197" t="str">
            <v>NUMERO DE POLIZAS</v>
          </cell>
          <cell r="F197">
            <v>531</v>
          </cell>
          <cell r="G197">
            <v>76.48</v>
          </cell>
          <cell r="H197">
            <v>40847</v>
          </cell>
          <cell r="I197">
            <v>40847</v>
          </cell>
        </row>
        <row r="198">
          <cell r="A198" t="str">
            <v>QBE</v>
          </cell>
          <cell r="B198" t="str">
            <v>AUTOS FAMILIARES</v>
          </cell>
          <cell r="C198" t="str">
            <v>Más de 2500 c.c.</v>
          </cell>
          <cell r="D198" t="str">
            <v>10 años o mas</v>
          </cell>
          <cell r="E198" t="str">
            <v>NUMERO DE POLIZAS</v>
          </cell>
          <cell r="F198">
            <v>532</v>
          </cell>
          <cell r="G198">
            <v>106</v>
          </cell>
          <cell r="H198">
            <v>40847</v>
          </cell>
          <cell r="I198">
            <v>40847</v>
          </cell>
        </row>
        <row r="199">
          <cell r="A199" t="str">
            <v>QBE</v>
          </cell>
          <cell r="B199" t="str">
            <v>VEHICULOS PARA SEIS O MAS PASAJEROS</v>
          </cell>
          <cell r="C199" t="str">
            <v>Menos de 2500</v>
          </cell>
          <cell r="D199" t="str">
            <v>0 a 9 años</v>
          </cell>
          <cell r="E199" t="str">
            <v>NUMERO DE POLIZAS</v>
          </cell>
          <cell r="F199">
            <v>611</v>
          </cell>
          <cell r="G199">
            <v>96.599999999999952</v>
          </cell>
          <cell r="H199">
            <v>40847</v>
          </cell>
          <cell r="I199">
            <v>40847</v>
          </cell>
        </row>
        <row r="200">
          <cell r="A200" t="str">
            <v>QBE</v>
          </cell>
          <cell r="B200" t="str">
            <v>VEHICULOS PARA SEIS O MAS PASAJEROS</v>
          </cell>
          <cell r="C200" t="str">
            <v>Menos de 2500</v>
          </cell>
          <cell r="D200" t="str">
            <v>10 años o mas</v>
          </cell>
          <cell r="E200" t="str">
            <v>NUMERO DE POLIZAS</v>
          </cell>
          <cell r="F200">
            <v>612</v>
          </cell>
          <cell r="G200">
            <v>181.48000000000002</v>
          </cell>
          <cell r="H200">
            <v>40847</v>
          </cell>
          <cell r="I200">
            <v>40847</v>
          </cell>
        </row>
        <row r="201">
          <cell r="A201" t="str">
            <v>QBE</v>
          </cell>
          <cell r="B201" t="str">
            <v>VEHICULOS PARA SEIS O MAS PASAJEROS</v>
          </cell>
          <cell r="C201" t="str">
            <v>2500 c.c. o más</v>
          </cell>
          <cell r="D201" t="str">
            <v>0 a 9 años</v>
          </cell>
          <cell r="E201" t="str">
            <v>NUMERO DE POLIZAS</v>
          </cell>
          <cell r="F201">
            <v>621</v>
          </cell>
          <cell r="G201">
            <v>144.16000000000003</v>
          </cell>
          <cell r="H201">
            <v>40847</v>
          </cell>
          <cell r="I201">
            <v>40847</v>
          </cell>
        </row>
        <row r="202">
          <cell r="A202" t="str">
            <v>QBE</v>
          </cell>
          <cell r="B202" t="str">
            <v>VEHICULOS PARA SEIS O MAS PASAJEROS</v>
          </cell>
          <cell r="C202" t="str">
            <v>2500 c.c. o más</v>
          </cell>
          <cell r="D202" t="str">
            <v>10 años o mas</v>
          </cell>
          <cell r="E202" t="str">
            <v>NUMERO DE POLIZAS</v>
          </cell>
          <cell r="F202">
            <v>622</v>
          </cell>
          <cell r="G202">
            <v>169</v>
          </cell>
          <cell r="H202">
            <v>40847</v>
          </cell>
          <cell r="I202">
            <v>40847</v>
          </cell>
        </row>
        <row r="203">
          <cell r="A203" t="str">
            <v>QBE</v>
          </cell>
          <cell r="B203" t="str">
            <v>AUTOS DE NEGOCIOS Y TAXIS</v>
          </cell>
          <cell r="C203" t="str">
            <v>Menos de 1500 c.c.</v>
          </cell>
          <cell r="D203" t="str">
            <v>0 a 9 años</v>
          </cell>
          <cell r="E203" t="str">
            <v>NUMERO DE POLIZAS</v>
          </cell>
          <cell r="F203">
            <v>711</v>
          </cell>
          <cell r="G203">
            <v>4209.8999999999996</v>
          </cell>
          <cell r="H203">
            <v>40847</v>
          </cell>
          <cell r="I203">
            <v>40847</v>
          </cell>
        </row>
        <row r="204">
          <cell r="A204" t="str">
            <v>QBE</v>
          </cell>
          <cell r="B204" t="str">
            <v>AUTOS DE NEGOCIOS Y TAXIS</v>
          </cell>
          <cell r="C204" t="str">
            <v>Menos de 1500 c.c.</v>
          </cell>
          <cell r="D204" t="str">
            <v>10 años o mas</v>
          </cell>
          <cell r="E204" t="str">
            <v>NUMERO DE POLIZAS</v>
          </cell>
          <cell r="F204">
            <v>712</v>
          </cell>
          <cell r="G204">
            <v>799.97</v>
          </cell>
          <cell r="H204">
            <v>40847</v>
          </cell>
          <cell r="I204">
            <v>40847</v>
          </cell>
        </row>
        <row r="205">
          <cell r="A205" t="str">
            <v>QBE</v>
          </cell>
          <cell r="B205" t="str">
            <v>AUTOS DE NEGOCIOS Y TAXIS</v>
          </cell>
          <cell r="C205" t="str">
            <v>1500 c.c. a 2500 c.c.</v>
          </cell>
          <cell r="D205" t="str">
            <v>0 a 9 años</v>
          </cell>
          <cell r="E205" t="str">
            <v>NUMERO DE POLIZAS</v>
          </cell>
          <cell r="F205">
            <v>721</v>
          </cell>
          <cell r="G205">
            <v>228.28</v>
          </cell>
          <cell r="H205">
            <v>40847</v>
          </cell>
          <cell r="I205">
            <v>40847</v>
          </cell>
        </row>
        <row r="206">
          <cell r="A206" t="str">
            <v>QBE</v>
          </cell>
          <cell r="B206" t="str">
            <v>AUTOS DE NEGOCIOS Y TAXIS</v>
          </cell>
          <cell r="C206" t="str">
            <v>1500 c.c. a 2500 c.c.</v>
          </cell>
          <cell r="D206" t="str">
            <v>10 años o mas</v>
          </cell>
          <cell r="E206" t="str">
            <v>NUMERO DE POLIZAS</v>
          </cell>
          <cell r="F206">
            <v>722</v>
          </cell>
          <cell r="G206">
            <v>393.24</v>
          </cell>
          <cell r="H206">
            <v>40847</v>
          </cell>
          <cell r="I206">
            <v>40847</v>
          </cell>
        </row>
        <row r="207">
          <cell r="A207" t="str">
            <v>QBE</v>
          </cell>
          <cell r="B207" t="str">
            <v>AUTOS DE NEGOCIOS Y TAXIS</v>
          </cell>
          <cell r="C207" t="str">
            <v>Más de 2500 c.c.</v>
          </cell>
          <cell r="D207" t="str">
            <v>0 a 9 años</v>
          </cell>
          <cell r="E207" t="str">
            <v>NUMERO DE POLIZAS</v>
          </cell>
          <cell r="F207">
            <v>731</v>
          </cell>
          <cell r="G207">
            <v>47.09</v>
          </cell>
          <cell r="H207">
            <v>40847</v>
          </cell>
          <cell r="I207">
            <v>40847</v>
          </cell>
        </row>
        <row r="208">
          <cell r="A208" t="str">
            <v>QBE</v>
          </cell>
          <cell r="B208" t="str">
            <v>AUTOS DE NEGOCIOS Y TAXIS</v>
          </cell>
          <cell r="C208" t="str">
            <v>Más de 2500 c.c.</v>
          </cell>
          <cell r="D208" t="str">
            <v>10 años o mas</v>
          </cell>
          <cell r="E208" t="str">
            <v>NUMERO DE POLIZAS</v>
          </cell>
          <cell r="F208">
            <v>732</v>
          </cell>
          <cell r="G208">
            <v>58.519999999999996</v>
          </cell>
          <cell r="H208">
            <v>40847</v>
          </cell>
          <cell r="I208">
            <v>40847</v>
          </cell>
        </row>
        <row r="209">
          <cell r="A209" t="str">
            <v>QBE</v>
          </cell>
          <cell r="B209" t="str">
            <v>BUSES Y BUSETAS DE SERVICIO PUBLICO URBANO</v>
          </cell>
          <cell r="E209" t="str">
            <v>NUMERO DE POLIZAS</v>
          </cell>
          <cell r="F209">
            <v>810</v>
          </cell>
          <cell r="G209">
            <v>1411.92</v>
          </cell>
          <cell r="H209">
            <v>40847</v>
          </cell>
          <cell r="I209">
            <v>40847</v>
          </cell>
        </row>
        <row r="210">
          <cell r="A210" t="str">
            <v>QBE</v>
          </cell>
          <cell r="B210" t="str">
            <v>SERVICIO PUBLICO INTERMUNICIPAL</v>
          </cell>
          <cell r="C210" t="str">
            <v>Menor 10 pasajeros</v>
          </cell>
          <cell r="E210" t="str">
            <v>NUMERO DE POLIZAS</v>
          </cell>
          <cell r="F210">
            <v>910</v>
          </cell>
          <cell r="G210">
            <v>766.29</v>
          </cell>
          <cell r="H210">
            <v>40847</v>
          </cell>
          <cell r="I210">
            <v>40847</v>
          </cell>
        </row>
        <row r="211">
          <cell r="A211" t="str">
            <v>QBE</v>
          </cell>
          <cell r="B211" t="str">
            <v>SERVICIO PUBLICO INTERMUNICIPAL</v>
          </cell>
          <cell r="C211" t="str">
            <v>10 o más pasajeros</v>
          </cell>
          <cell r="E211" t="str">
            <v>NUMERO DE POLIZAS</v>
          </cell>
          <cell r="F211">
            <v>920</v>
          </cell>
          <cell r="G211">
            <v>1570.8</v>
          </cell>
          <cell r="H211">
            <v>40847</v>
          </cell>
          <cell r="I211">
            <v>40847</v>
          </cell>
        </row>
        <row r="212">
          <cell r="A212" t="str">
            <v>SURAMERICANA</v>
          </cell>
          <cell r="B212" t="str">
            <v>MOTOS</v>
          </cell>
          <cell r="C212" t="str">
            <v>Menos de 100 c.c.</v>
          </cell>
          <cell r="E212" t="str">
            <v>NUMERO DE POLIZAS</v>
          </cell>
          <cell r="F212">
            <v>110</v>
          </cell>
          <cell r="G212">
            <v>4688.99</v>
          </cell>
          <cell r="H212">
            <v>40847</v>
          </cell>
          <cell r="I212">
            <v>40847</v>
          </cell>
        </row>
        <row r="213">
          <cell r="A213" t="str">
            <v>SURAMERICANA</v>
          </cell>
          <cell r="B213" t="str">
            <v>MOTOS</v>
          </cell>
          <cell r="C213" t="str">
            <v>De 100 a 200 c.c.</v>
          </cell>
          <cell r="E213" t="str">
            <v>NUMERO DE POLIZAS</v>
          </cell>
          <cell r="F213">
            <v>120</v>
          </cell>
          <cell r="G213">
            <v>12780.7</v>
          </cell>
          <cell r="H213">
            <v>40847</v>
          </cell>
          <cell r="I213">
            <v>40847</v>
          </cell>
        </row>
        <row r="214">
          <cell r="A214" t="str">
            <v>SURAMERICANA</v>
          </cell>
          <cell r="B214" t="str">
            <v>MOTOS</v>
          </cell>
          <cell r="C214" t="str">
            <v>Más de 200 c.c.</v>
          </cell>
          <cell r="E214" t="str">
            <v>NUMERO DE POLIZAS</v>
          </cell>
          <cell r="F214">
            <v>130</v>
          </cell>
          <cell r="G214">
            <v>550.34</v>
          </cell>
          <cell r="H214">
            <v>40847</v>
          </cell>
          <cell r="I214">
            <v>40847</v>
          </cell>
        </row>
        <row r="215">
          <cell r="A215" t="str">
            <v>SURAMERICANA</v>
          </cell>
          <cell r="B215" t="str">
            <v>MOTOS</v>
          </cell>
          <cell r="C215" t="str">
            <v>MOTOCARROS</v>
          </cell>
          <cell r="E215" t="str">
            <v>NUMERO DE POLIZAS</v>
          </cell>
          <cell r="F215">
            <v>140</v>
          </cell>
          <cell r="G215">
            <v>97</v>
          </cell>
          <cell r="H215">
            <v>40847</v>
          </cell>
          <cell r="I215">
            <v>40847</v>
          </cell>
        </row>
        <row r="216">
          <cell r="A216" t="str">
            <v>SURAMERICANA</v>
          </cell>
          <cell r="B216" t="str">
            <v>CAMPEROS Y CAMIONETAS</v>
          </cell>
          <cell r="C216" t="str">
            <v>Menos de 1500 c.c.</v>
          </cell>
          <cell r="D216" t="str">
            <v>0 a 9 años</v>
          </cell>
          <cell r="E216" t="str">
            <v>NUMERO DE POLIZAS</v>
          </cell>
          <cell r="F216">
            <v>211</v>
          </cell>
          <cell r="G216">
            <v>457</v>
          </cell>
          <cell r="H216">
            <v>40847</v>
          </cell>
          <cell r="I216">
            <v>40847</v>
          </cell>
        </row>
        <row r="217">
          <cell r="A217" t="str">
            <v>SURAMERICANA</v>
          </cell>
          <cell r="B217" t="str">
            <v>CAMPEROS Y CAMIONETAS</v>
          </cell>
          <cell r="C217" t="str">
            <v>Menos de 1500 c.c.</v>
          </cell>
          <cell r="D217" t="str">
            <v>10 años o mas</v>
          </cell>
          <cell r="E217" t="str">
            <v>NUMERO DE POLIZAS</v>
          </cell>
          <cell r="F217">
            <v>212</v>
          </cell>
          <cell r="G217">
            <v>426.25</v>
          </cell>
          <cell r="H217">
            <v>40847</v>
          </cell>
          <cell r="I217">
            <v>40847</v>
          </cell>
        </row>
        <row r="218">
          <cell r="A218" t="str">
            <v>SURAMERICANA</v>
          </cell>
          <cell r="B218" t="str">
            <v>CAMPEROS Y CAMIONETAS</v>
          </cell>
          <cell r="C218" t="str">
            <v>1500 c.c. a 2500 c.c.</v>
          </cell>
          <cell r="D218" t="str">
            <v>0 a 9 años</v>
          </cell>
          <cell r="E218" t="str">
            <v>NUMERO DE POLIZAS</v>
          </cell>
          <cell r="F218">
            <v>221</v>
          </cell>
          <cell r="G218">
            <v>3444.11</v>
          </cell>
          <cell r="H218">
            <v>40847</v>
          </cell>
          <cell r="I218">
            <v>40847</v>
          </cell>
        </row>
        <row r="219">
          <cell r="A219" t="str">
            <v>SURAMERICANA</v>
          </cell>
          <cell r="B219" t="str">
            <v>CAMPEROS Y CAMIONETAS</v>
          </cell>
          <cell r="C219" t="str">
            <v>1500 c.c. a 2500 c.c.</v>
          </cell>
          <cell r="D219" t="str">
            <v>10 años o mas</v>
          </cell>
          <cell r="E219" t="str">
            <v>NUMERO DE POLIZAS</v>
          </cell>
          <cell r="F219">
            <v>222</v>
          </cell>
          <cell r="G219">
            <v>1309.75</v>
          </cell>
          <cell r="H219">
            <v>40847</v>
          </cell>
          <cell r="I219">
            <v>40847</v>
          </cell>
        </row>
        <row r="220">
          <cell r="A220" t="str">
            <v>SURAMERICANA</v>
          </cell>
          <cell r="B220" t="str">
            <v>CAMPEROS Y CAMIONETAS</v>
          </cell>
          <cell r="C220" t="str">
            <v>Más de 2500 c.c.</v>
          </cell>
          <cell r="D220" t="str">
            <v>0 a 9 años</v>
          </cell>
          <cell r="E220" t="str">
            <v>NUMERO DE POLIZAS</v>
          </cell>
          <cell r="F220">
            <v>231</v>
          </cell>
          <cell r="G220">
            <v>2158.34</v>
          </cell>
          <cell r="H220">
            <v>40847</v>
          </cell>
          <cell r="I220">
            <v>40847</v>
          </cell>
        </row>
        <row r="221">
          <cell r="A221" t="str">
            <v>SURAMERICANA</v>
          </cell>
          <cell r="B221" t="str">
            <v>CAMPEROS Y CAMIONETAS</v>
          </cell>
          <cell r="C221" t="str">
            <v>Más de 2500 c.c.</v>
          </cell>
          <cell r="D221" t="str">
            <v>10 años o mas</v>
          </cell>
          <cell r="E221" t="str">
            <v>NUMERO DE POLIZAS</v>
          </cell>
          <cell r="F221">
            <v>232</v>
          </cell>
          <cell r="G221">
            <v>1301.75</v>
          </cell>
          <cell r="H221">
            <v>40847</v>
          </cell>
          <cell r="I221">
            <v>40847</v>
          </cell>
        </row>
        <row r="222">
          <cell r="A222" t="str">
            <v>SURAMERICANA</v>
          </cell>
          <cell r="B222" t="str">
            <v>CARGA O MIXTO</v>
          </cell>
          <cell r="C222" t="str">
            <v>Menos de 5 toneladas</v>
          </cell>
          <cell r="E222" t="str">
            <v>NUMERO DE POLIZAS</v>
          </cell>
          <cell r="F222">
            <v>310</v>
          </cell>
          <cell r="G222">
            <v>1934.97</v>
          </cell>
          <cell r="H222">
            <v>40847</v>
          </cell>
          <cell r="I222">
            <v>40847</v>
          </cell>
        </row>
        <row r="223">
          <cell r="A223" t="str">
            <v>SURAMERICANA</v>
          </cell>
          <cell r="B223" t="str">
            <v>CARGA O MIXTO</v>
          </cell>
          <cell r="C223" t="str">
            <v>De 5 a 15 toneladas</v>
          </cell>
          <cell r="E223" t="str">
            <v>NUMERO DE POLIZAS</v>
          </cell>
          <cell r="F223">
            <v>320</v>
          </cell>
          <cell r="G223">
            <v>1002.47</v>
          </cell>
          <cell r="H223">
            <v>40847</v>
          </cell>
          <cell r="I223">
            <v>40847</v>
          </cell>
        </row>
        <row r="224">
          <cell r="A224" t="str">
            <v>SURAMERICANA</v>
          </cell>
          <cell r="B224" t="str">
            <v>CARGA O MIXTO</v>
          </cell>
          <cell r="C224" t="str">
            <v>Más de 15 toneladas</v>
          </cell>
          <cell r="E224" t="str">
            <v>NUMERO DE POLIZAS</v>
          </cell>
          <cell r="F224">
            <v>330</v>
          </cell>
          <cell r="G224">
            <v>1304.54</v>
          </cell>
          <cell r="H224">
            <v>40847</v>
          </cell>
          <cell r="I224">
            <v>40847</v>
          </cell>
        </row>
        <row r="225">
          <cell r="A225" t="str">
            <v>SURAMERICANA</v>
          </cell>
          <cell r="B225" t="str">
            <v>OFICIALES ESPECIALES</v>
          </cell>
          <cell r="C225" t="str">
            <v>Menos de 1500 c.c.</v>
          </cell>
          <cell r="E225" t="str">
            <v>NUMERO DE POLIZAS</v>
          </cell>
          <cell r="F225">
            <v>410</v>
          </cell>
          <cell r="G225">
            <v>0</v>
          </cell>
          <cell r="H225">
            <v>40847</v>
          </cell>
          <cell r="I225">
            <v>40847</v>
          </cell>
        </row>
        <row r="226">
          <cell r="A226" t="str">
            <v>SURAMERICANA</v>
          </cell>
          <cell r="B226" t="str">
            <v>OFICIALES ESPECIALES</v>
          </cell>
          <cell r="C226" t="str">
            <v>1500 c.c. a 2500 c.c.</v>
          </cell>
          <cell r="E226" t="str">
            <v>NUMERO DE POLIZAS</v>
          </cell>
          <cell r="F226">
            <v>420</v>
          </cell>
          <cell r="G226">
            <v>41</v>
          </cell>
          <cell r="H226">
            <v>40847</v>
          </cell>
          <cell r="I226">
            <v>40847</v>
          </cell>
        </row>
        <row r="227">
          <cell r="A227" t="str">
            <v>SURAMERICANA</v>
          </cell>
          <cell r="B227" t="str">
            <v>OFICIALES ESPECIALES</v>
          </cell>
          <cell r="C227" t="str">
            <v>Más de 2500 c.c.</v>
          </cell>
          <cell r="E227" t="str">
            <v>NUMERO DE POLIZAS</v>
          </cell>
          <cell r="F227">
            <v>430</v>
          </cell>
          <cell r="G227">
            <v>68</v>
          </cell>
          <cell r="H227">
            <v>40847</v>
          </cell>
          <cell r="I227">
            <v>40847</v>
          </cell>
        </row>
        <row r="228">
          <cell r="A228" t="str">
            <v>SURAMERICANA</v>
          </cell>
          <cell r="B228" t="str">
            <v>AUTOS FAMILIARES</v>
          </cell>
          <cell r="C228" t="str">
            <v>Menos de 1500 c.c.</v>
          </cell>
          <cell r="D228" t="str">
            <v>0 a 9 años</v>
          </cell>
          <cell r="E228" t="str">
            <v>NUMERO DE POLIZAS</v>
          </cell>
          <cell r="F228">
            <v>511</v>
          </cell>
          <cell r="G228">
            <v>8594.6200000000008</v>
          </cell>
          <cell r="H228">
            <v>40847</v>
          </cell>
          <cell r="I228">
            <v>40847</v>
          </cell>
        </row>
        <row r="229">
          <cell r="A229" t="str">
            <v>SURAMERICANA</v>
          </cell>
          <cell r="B229" t="str">
            <v>AUTOS FAMILIARES</v>
          </cell>
          <cell r="C229" t="str">
            <v>Menos de 1500 c.c.</v>
          </cell>
          <cell r="D229" t="str">
            <v>10 años o mas</v>
          </cell>
          <cell r="E229" t="str">
            <v>NUMERO DE POLIZAS</v>
          </cell>
          <cell r="F229">
            <v>512</v>
          </cell>
          <cell r="G229">
            <v>6967.5</v>
          </cell>
          <cell r="H229">
            <v>40847</v>
          </cell>
          <cell r="I229">
            <v>40847</v>
          </cell>
        </row>
        <row r="230">
          <cell r="A230" t="str">
            <v>SURAMERICANA</v>
          </cell>
          <cell r="B230" t="str">
            <v>AUTOS FAMILIARES</v>
          </cell>
          <cell r="C230" t="str">
            <v>1500 c.c. a 2500 c.c.</v>
          </cell>
          <cell r="D230" t="str">
            <v>0 a 9 años</v>
          </cell>
          <cell r="E230" t="str">
            <v>NUMERO DE POLIZAS</v>
          </cell>
          <cell r="F230">
            <v>521</v>
          </cell>
          <cell r="G230">
            <v>9880.0400000000009</v>
          </cell>
          <cell r="H230">
            <v>40847</v>
          </cell>
          <cell r="I230">
            <v>40847</v>
          </cell>
        </row>
        <row r="231">
          <cell r="A231" t="str">
            <v>SURAMERICANA</v>
          </cell>
          <cell r="B231" t="str">
            <v>AUTOS FAMILIARES</v>
          </cell>
          <cell r="C231" t="str">
            <v>1500 c.c. a 2500 c.c.</v>
          </cell>
          <cell r="D231" t="str">
            <v>10 años o mas</v>
          </cell>
          <cell r="E231" t="str">
            <v>NUMERO DE POLIZAS</v>
          </cell>
          <cell r="F231">
            <v>522</v>
          </cell>
          <cell r="G231">
            <v>3203.49</v>
          </cell>
          <cell r="H231">
            <v>40847</v>
          </cell>
          <cell r="I231">
            <v>40847</v>
          </cell>
        </row>
        <row r="232">
          <cell r="A232" t="str">
            <v>SURAMERICANA</v>
          </cell>
          <cell r="B232" t="str">
            <v>AUTOS FAMILIARES</v>
          </cell>
          <cell r="C232" t="str">
            <v>Más de 2500 c.c.</v>
          </cell>
          <cell r="D232" t="str">
            <v>0 a 9 años</v>
          </cell>
          <cell r="E232" t="str">
            <v>NUMERO DE POLIZAS</v>
          </cell>
          <cell r="F232">
            <v>531</v>
          </cell>
          <cell r="G232">
            <v>107.25</v>
          </cell>
          <cell r="H232">
            <v>40847</v>
          </cell>
          <cell r="I232">
            <v>40847</v>
          </cell>
        </row>
        <row r="233">
          <cell r="A233" t="str">
            <v>SURAMERICANA</v>
          </cell>
          <cell r="B233" t="str">
            <v>AUTOS FAMILIARES</v>
          </cell>
          <cell r="C233" t="str">
            <v>Más de 2500 c.c.</v>
          </cell>
          <cell r="D233" t="str">
            <v>10 años o mas</v>
          </cell>
          <cell r="E233" t="str">
            <v>NUMERO DE POLIZAS</v>
          </cell>
          <cell r="F233">
            <v>532</v>
          </cell>
          <cell r="G233">
            <v>107.5</v>
          </cell>
          <cell r="H233">
            <v>40847</v>
          </cell>
          <cell r="I233">
            <v>40847</v>
          </cell>
        </row>
        <row r="234">
          <cell r="A234" t="str">
            <v>SURAMERICANA</v>
          </cell>
          <cell r="B234" t="str">
            <v>VEHICULOS PARA SEIS O MAS PASAJEROS</v>
          </cell>
          <cell r="C234" t="str">
            <v>Menos de 2500</v>
          </cell>
          <cell r="D234" t="str">
            <v>0 a 9 años</v>
          </cell>
          <cell r="E234" t="str">
            <v>NUMERO DE POLIZAS</v>
          </cell>
          <cell r="F234">
            <v>611</v>
          </cell>
          <cell r="G234">
            <v>330</v>
          </cell>
          <cell r="H234">
            <v>40847</v>
          </cell>
          <cell r="I234">
            <v>40847</v>
          </cell>
        </row>
        <row r="235">
          <cell r="A235" t="str">
            <v>SURAMERICANA</v>
          </cell>
          <cell r="B235" t="str">
            <v>VEHICULOS PARA SEIS O MAS PASAJEROS</v>
          </cell>
          <cell r="C235" t="str">
            <v>Menos de 2500</v>
          </cell>
          <cell r="D235" t="str">
            <v>10 años o mas</v>
          </cell>
          <cell r="E235" t="str">
            <v>NUMERO DE POLIZAS</v>
          </cell>
          <cell r="F235">
            <v>612</v>
          </cell>
          <cell r="G235">
            <v>234</v>
          </cell>
          <cell r="H235">
            <v>40847</v>
          </cell>
          <cell r="I235">
            <v>40847</v>
          </cell>
        </row>
        <row r="236">
          <cell r="A236" t="str">
            <v>SURAMERICANA</v>
          </cell>
          <cell r="B236" t="str">
            <v>VEHICULOS PARA SEIS O MAS PASAJEROS</v>
          </cell>
          <cell r="C236" t="str">
            <v>2500 c.c. o más</v>
          </cell>
          <cell r="D236" t="str">
            <v>0 a 9 años</v>
          </cell>
          <cell r="E236" t="str">
            <v>NUMERO DE POLIZAS</v>
          </cell>
          <cell r="F236">
            <v>621</v>
          </cell>
          <cell r="G236">
            <v>770.25</v>
          </cell>
          <cell r="H236">
            <v>40847</v>
          </cell>
          <cell r="I236">
            <v>40847</v>
          </cell>
        </row>
        <row r="237">
          <cell r="A237" t="str">
            <v>SURAMERICANA</v>
          </cell>
          <cell r="B237" t="str">
            <v>VEHICULOS PARA SEIS O MAS PASAJEROS</v>
          </cell>
          <cell r="C237" t="str">
            <v>2500 c.c. o más</v>
          </cell>
          <cell r="D237" t="str">
            <v>10 años o mas</v>
          </cell>
          <cell r="E237" t="str">
            <v>NUMERO DE POLIZAS</v>
          </cell>
          <cell r="F237">
            <v>622</v>
          </cell>
          <cell r="G237">
            <v>438</v>
          </cell>
          <cell r="H237">
            <v>40847</v>
          </cell>
          <cell r="I237">
            <v>40847</v>
          </cell>
        </row>
        <row r="238">
          <cell r="A238" t="str">
            <v>SURAMERICANA</v>
          </cell>
          <cell r="B238" t="str">
            <v>AUTOS DE NEGOCIOS Y TAXIS</v>
          </cell>
          <cell r="C238" t="str">
            <v>Menos de 1500 c.c.</v>
          </cell>
          <cell r="D238" t="str">
            <v>0 a 9 años</v>
          </cell>
          <cell r="E238" t="str">
            <v>NUMERO DE POLIZAS</v>
          </cell>
          <cell r="F238">
            <v>711</v>
          </cell>
          <cell r="G238">
            <v>1077.25</v>
          </cell>
          <cell r="H238">
            <v>40847</v>
          </cell>
          <cell r="I238">
            <v>40847</v>
          </cell>
        </row>
        <row r="239">
          <cell r="A239" t="str">
            <v>SURAMERICANA</v>
          </cell>
          <cell r="B239" t="str">
            <v>AUTOS DE NEGOCIOS Y TAXIS</v>
          </cell>
          <cell r="C239" t="str">
            <v>Menos de 1500 c.c.</v>
          </cell>
          <cell r="D239" t="str">
            <v>10 años o mas</v>
          </cell>
          <cell r="E239" t="str">
            <v>NUMERO DE POLIZAS</v>
          </cell>
          <cell r="F239">
            <v>712</v>
          </cell>
          <cell r="G239">
            <v>130.52000000000001</v>
          </cell>
          <cell r="H239">
            <v>40847</v>
          </cell>
          <cell r="I239">
            <v>40847</v>
          </cell>
        </row>
        <row r="240">
          <cell r="A240" t="str">
            <v>SURAMERICANA</v>
          </cell>
          <cell r="B240" t="str">
            <v>AUTOS DE NEGOCIOS Y TAXIS</v>
          </cell>
          <cell r="C240" t="str">
            <v>1500 c.c. a 2500 c.c.</v>
          </cell>
          <cell r="D240" t="str">
            <v>0 a 9 años</v>
          </cell>
          <cell r="E240" t="str">
            <v>NUMERO DE POLIZAS</v>
          </cell>
          <cell r="F240">
            <v>721</v>
          </cell>
          <cell r="G240">
            <v>117.4</v>
          </cell>
          <cell r="H240">
            <v>40847</v>
          </cell>
          <cell r="I240">
            <v>40847</v>
          </cell>
        </row>
        <row r="241">
          <cell r="A241" t="str">
            <v>SURAMERICANA</v>
          </cell>
          <cell r="B241" t="str">
            <v>AUTOS DE NEGOCIOS Y TAXIS</v>
          </cell>
          <cell r="C241" t="str">
            <v>1500 c.c. a 2500 c.c.</v>
          </cell>
          <cell r="D241" t="str">
            <v>10 años o mas</v>
          </cell>
          <cell r="E241" t="str">
            <v>NUMERO DE POLIZAS</v>
          </cell>
          <cell r="F241">
            <v>722</v>
          </cell>
          <cell r="G241">
            <v>56.55</v>
          </cell>
          <cell r="H241">
            <v>40847</v>
          </cell>
          <cell r="I241">
            <v>40847</v>
          </cell>
        </row>
        <row r="242">
          <cell r="A242" t="str">
            <v>SURAMERICANA</v>
          </cell>
          <cell r="B242" t="str">
            <v>AUTOS DE NEGOCIOS Y TAXIS</v>
          </cell>
          <cell r="C242" t="str">
            <v>Más de 2500 c.c.</v>
          </cell>
          <cell r="D242" t="str">
            <v>0 a 9 años</v>
          </cell>
          <cell r="E242" t="str">
            <v>NUMERO DE POLIZAS</v>
          </cell>
          <cell r="F242">
            <v>731</v>
          </cell>
          <cell r="G242">
            <v>31</v>
          </cell>
          <cell r="H242">
            <v>40847</v>
          </cell>
          <cell r="I242">
            <v>40847</v>
          </cell>
        </row>
        <row r="243">
          <cell r="A243" t="str">
            <v>SURAMERICANA</v>
          </cell>
          <cell r="B243" t="str">
            <v>AUTOS DE NEGOCIOS Y TAXIS</v>
          </cell>
          <cell r="C243" t="str">
            <v>Más de 2500 c.c.</v>
          </cell>
          <cell r="D243" t="str">
            <v>10 años o mas</v>
          </cell>
          <cell r="E243" t="str">
            <v>NUMERO DE POLIZAS</v>
          </cell>
          <cell r="F243">
            <v>732</v>
          </cell>
          <cell r="G243">
            <v>5</v>
          </cell>
          <cell r="H243">
            <v>40847</v>
          </cell>
          <cell r="I243">
            <v>40847</v>
          </cell>
        </row>
        <row r="244">
          <cell r="A244" t="str">
            <v>SURAMERICANA</v>
          </cell>
          <cell r="B244" t="str">
            <v>BUSES Y BUSETAS DE SERVICIO PUBLICO URBANO</v>
          </cell>
          <cell r="E244" t="str">
            <v>NUMERO DE POLIZAS</v>
          </cell>
          <cell r="F244">
            <v>810</v>
          </cell>
          <cell r="G244">
            <v>345.99</v>
          </cell>
          <cell r="H244">
            <v>40847</v>
          </cell>
          <cell r="I244">
            <v>40847</v>
          </cell>
        </row>
        <row r="245">
          <cell r="A245" t="str">
            <v>SURAMERICANA</v>
          </cell>
          <cell r="B245" t="str">
            <v>SERVICIO PUBLICO INTERMUNICIPAL</v>
          </cell>
          <cell r="C245" t="str">
            <v>Menor 10 pasajeros</v>
          </cell>
          <cell r="E245" t="str">
            <v>NUMERO DE POLIZAS</v>
          </cell>
          <cell r="F245">
            <v>910</v>
          </cell>
          <cell r="G245">
            <v>332.05</v>
          </cell>
          <cell r="H245">
            <v>40847</v>
          </cell>
          <cell r="I245">
            <v>40847</v>
          </cell>
        </row>
        <row r="246">
          <cell r="A246" t="str">
            <v>SURAMERICANA</v>
          </cell>
          <cell r="B246" t="str">
            <v>SERVICIO PUBLICO INTERMUNICIPAL</v>
          </cell>
          <cell r="C246" t="str">
            <v>10 o más pasajeros</v>
          </cell>
          <cell r="E246" t="str">
            <v>NUMERO DE POLIZAS</v>
          </cell>
          <cell r="F246">
            <v>920</v>
          </cell>
          <cell r="G246">
            <v>535.02</v>
          </cell>
          <cell r="H246">
            <v>40847</v>
          </cell>
          <cell r="I246">
            <v>40847</v>
          </cell>
        </row>
      </sheetData>
      <sheetData sheetId="1"/>
      <sheetData sheetId="2">
        <row r="16">
          <cell r="H16">
            <v>39507</v>
          </cell>
        </row>
        <row r="17">
          <cell r="H17">
            <v>39538</v>
          </cell>
        </row>
        <row r="18">
          <cell r="B18" t="str">
            <v>COLPATRIA</v>
          </cell>
          <cell r="H18">
            <v>39568</v>
          </cell>
        </row>
        <row r="19">
          <cell r="B19" t="str">
            <v>DEL ESTADO</v>
          </cell>
          <cell r="H19">
            <v>39599</v>
          </cell>
        </row>
        <row r="20">
          <cell r="B20" t="str">
            <v>LA PREVISORA</v>
          </cell>
          <cell r="H20">
            <v>39629</v>
          </cell>
        </row>
        <row r="21">
          <cell r="B21" t="str">
            <v>LIBERTY</v>
          </cell>
          <cell r="H21">
            <v>39660</v>
          </cell>
        </row>
        <row r="22">
          <cell r="B22" t="str">
            <v>MUNDIAL</v>
          </cell>
          <cell r="H22">
            <v>39691</v>
          </cell>
        </row>
        <row r="23">
          <cell r="B23" t="str">
            <v>QBE</v>
          </cell>
          <cell r="H23">
            <v>39721</v>
          </cell>
        </row>
        <row r="24">
          <cell r="B24" t="str">
            <v>SURAMERICANA</v>
          </cell>
          <cell r="H24">
            <v>39752</v>
          </cell>
        </row>
        <row r="25">
          <cell r="B25" t="str">
            <v>TOTAL</v>
          </cell>
          <cell r="H25">
            <v>39782</v>
          </cell>
        </row>
        <row r="26">
          <cell r="H26">
            <v>39813</v>
          </cell>
        </row>
        <row r="27">
          <cell r="H27">
            <v>39844</v>
          </cell>
        </row>
        <row r="28">
          <cell r="H28">
            <v>39872</v>
          </cell>
        </row>
        <row r="29">
          <cell r="H29">
            <v>39903</v>
          </cell>
        </row>
        <row r="30">
          <cell r="H30">
            <v>39933</v>
          </cell>
        </row>
        <row r="31">
          <cell r="H31">
            <v>39964</v>
          </cell>
        </row>
        <row r="32">
          <cell r="H32">
            <v>39994</v>
          </cell>
        </row>
        <row r="33">
          <cell r="H33">
            <v>40025</v>
          </cell>
        </row>
        <row r="34">
          <cell r="H34">
            <v>40056</v>
          </cell>
        </row>
        <row r="35">
          <cell r="H35">
            <v>40086</v>
          </cell>
        </row>
        <row r="36">
          <cell r="H36">
            <v>40117</v>
          </cell>
        </row>
        <row r="37">
          <cell r="H37">
            <v>40147</v>
          </cell>
        </row>
        <row r="38">
          <cell r="H38">
            <v>40178</v>
          </cell>
        </row>
        <row r="39">
          <cell r="H39">
            <v>40209</v>
          </cell>
        </row>
        <row r="40">
          <cell r="H40">
            <v>40237</v>
          </cell>
        </row>
        <row r="41">
          <cell r="H41">
            <v>40268</v>
          </cell>
        </row>
        <row r="42">
          <cell r="H42">
            <v>40298</v>
          </cell>
        </row>
        <row r="43">
          <cell r="H43">
            <v>40329</v>
          </cell>
        </row>
        <row r="44">
          <cell r="H44">
            <v>40359</v>
          </cell>
        </row>
        <row r="45">
          <cell r="H45">
            <v>40390</v>
          </cell>
        </row>
        <row r="46">
          <cell r="H46">
            <v>40421</v>
          </cell>
        </row>
        <row r="47">
          <cell r="H47">
            <v>40451</v>
          </cell>
        </row>
        <row r="48">
          <cell r="H48">
            <v>40482</v>
          </cell>
        </row>
        <row r="49">
          <cell r="H49">
            <v>40512</v>
          </cell>
        </row>
        <row r="50">
          <cell r="H50">
            <v>40543</v>
          </cell>
        </row>
        <row r="51">
          <cell r="H51">
            <v>40574</v>
          </cell>
        </row>
        <row r="52">
          <cell r="H52">
            <v>40602</v>
          </cell>
        </row>
        <row r="53">
          <cell r="H53">
            <v>40633</v>
          </cell>
        </row>
        <row r="54">
          <cell r="H54">
            <v>40663</v>
          </cell>
        </row>
        <row r="55">
          <cell r="H55">
            <v>40694</v>
          </cell>
        </row>
        <row r="56">
          <cell r="H56">
            <v>40724</v>
          </cell>
        </row>
        <row r="57">
          <cell r="H57">
            <v>40755</v>
          </cell>
        </row>
        <row r="58">
          <cell r="H58">
            <v>40786</v>
          </cell>
        </row>
        <row r="59">
          <cell r="H59">
            <v>40816</v>
          </cell>
        </row>
        <row r="60">
          <cell r="H60">
            <v>40847</v>
          </cell>
        </row>
        <row r="61">
          <cell r="H61">
            <v>40877</v>
          </cell>
        </row>
        <row r="62">
          <cell r="H62">
            <v>40908</v>
          </cell>
        </row>
      </sheetData>
      <sheetData sheetId="3">
        <row r="3">
          <cell r="C3">
            <v>40847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2000"/>
      <sheetName val="Vtas_M"/>
      <sheetName val="Base_calc"/>
      <sheetName val="Comp_Ventas"/>
      <sheetName val="crec_tiendas_comp"/>
      <sheetName val="META"/>
      <sheetName val="indice"/>
      <sheetName val="Meta_%"/>
      <sheetName val="opcion2"/>
      <sheetName val="opcion1"/>
      <sheetName val="MARGEN"/>
      <sheetName val="Hoja1"/>
      <sheetName val="GROSS_M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l  aug"/>
      <sheetName val="PPTO2001"/>
      <sheetName val="Res_Subdepto"/>
      <sheetName val="P&amp;L_01-05"/>
      <sheetName val="Comp_P&amp;L_02-01"/>
      <sheetName val="Cash_Flow"/>
      <sheetName val="CROSS DOCK"/>
      <sheetName val="DC's"/>
      <sheetName val="P&amp;L_95-01"/>
      <sheetName val="Financial_Highlights"/>
      <sheetName val="Cap_Infusion"/>
      <sheetName val="p&amp;l__aug"/>
      <sheetName val="CROSS_DOCK"/>
      <sheetName val="BASE"/>
      <sheetName val="Criterios"/>
      <sheetName val="METODOLOGIA MES"/>
      <sheetName val="CONCEPTOS"/>
      <sheetName val="p&amp;l__aug1"/>
      <sheetName val="CROSS_DOCK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I3" t="str">
            <v>STORE</v>
          </cell>
          <cell r="K3" t="str">
            <v>OP. DATE</v>
          </cell>
          <cell r="L3" t="str">
            <v>INVESTMENT</v>
          </cell>
          <cell r="M3" t="str">
            <v>total invest (pesos)</v>
          </cell>
          <cell r="N3" t="str">
            <v>inpc</v>
          </cell>
          <cell r="O3" t="str">
            <v>indice act.</v>
          </cell>
          <cell r="P3" t="str">
            <v>INVERSION ACT</v>
          </cell>
          <cell r="Q3" t="str">
            <v>T.C.</v>
          </cell>
          <cell r="R3" t="str">
            <v>INVERSION DLLS</v>
          </cell>
        </row>
        <row r="4">
          <cell r="H4">
            <v>1</v>
          </cell>
          <cell r="I4">
            <v>201</v>
          </cell>
          <cell r="J4" t="str">
            <v>INDEPENDENCIA</v>
          </cell>
          <cell r="K4">
            <v>34780</v>
          </cell>
        </row>
        <row r="5">
          <cell r="H5">
            <v>2</v>
          </cell>
          <cell r="I5">
            <v>202</v>
          </cell>
          <cell r="J5" t="str">
            <v>LOPEZ MATEOS</v>
          </cell>
          <cell r="K5">
            <v>34780</v>
          </cell>
        </row>
        <row r="6">
          <cell r="H6">
            <v>3</v>
          </cell>
          <cell r="I6">
            <v>101</v>
          </cell>
          <cell r="J6" t="str">
            <v>ACOXPA</v>
          </cell>
          <cell r="K6">
            <v>35139</v>
          </cell>
        </row>
        <row r="7">
          <cell r="H7">
            <v>4</v>
          </cell>
          <cell r="I7">
            <v>102</v>
          </cell>
          <cell r="J7" t="str">
            <v>SANTA MONICA</v>
          </cell>
          <cell r="K7">
            <v>35257</v>
          </cell>
        </row>
        <row r="8">
          <cell r="H8">
            <v>5</v>
          </cell>
          <cell r="I8">
            <v>190</v>
          </cell>
          <cell r="J8" t="str">
            <v>DC MEXICO</v>
          </cell>
          <cell r="K8">
            <v>35283</v>
          </cell>
        </row>
        <row r="9">
          <cell r="H9">
            <v>6</v>
          </cell>
          <cell r="I9">
            <v>105</v>
          </cell>
          <cell r="J9" t="str">
            <v>TOLUCA</v>
          </cell>
          <cell r="K9">
            <v>35328</v>
          </cell>
        </row>
        <row r="10">
          <cell r="H10">
            <v>7</v>
          </cell>
          <cell r="I10">
            <v>103</v>
          </cell>
          <cell r="J10" t="str">
            <v>LINDAVISTA</v>
          </cell>
          <cell r="K10">
            <v>35383</v>
          </cell>
        </row>
        <row r="11">
          <cell r="H11">
            <v>8</v>
          </cell>
          <cell r="I11">
            <v>104</v>
          </cell>
          <cell r="J11" t="str">
            <v>DEL VALLE</v>
          </cell>
          <cell r="K11">
            <v>35467</v>
          </cell>
        </row>
        <row r="12">
          <cell r="H12">
            <v>9</v>
          </cell>
          <cell r="I12">
            <v>301</v>
          </cell>
          <cell r="J12" t="str">
            <v>GARZASADA</v>
          </cell>
          <cell r="K12">
            <v>35573</v>
          </cell>
        </row>
        <row r="13">
          <cell r="H13">
            <v>10</v>
          </cell>
          <cell r="I13">
            <v>390</v>
          </cell>
          <cell r="J13" t="str">
            <v>DC MONTERREY</v>
          </cell>
          <cell r="K13">
            <v>35597</v>
          </cell>
        </row>
        <row r="14">
          <cell r="H14">
            <v>11</v>
          </cell>
          <cell r="I14">
            <v>302</v>
          </cell>
          <cell r="J14" t="str">
            <v>VASCONCELOS</v>
          </cell>
          <cell r="K14">
            <v>35660</v>
          </cell>
        </row>
        <row r="15">
          <cell r="H15">
            <v>12</v>
          </cell>
          <cell r="I15">
            <v>106</v>
          </cell>
          <cell r="J15" t="str">
            <v>QUERETARO</v>
          </cell>
          <cell r="K15">
            <v>35727</v>
          </cell>
        </row>
        <row r="16">
          <cell r="H16">
            <v>13</v>
          </cell>
          <cell r="I16">
            <v>107</v>
          </cell>
          <cell r="J16" t="str">
            <v>PUEBLA</v>
          </cell>
          <cell r="K16">
            <v>35776</v>
          </cell>
        </row>
        <row r="17">
          <cell r="H17">
            <v>14</v>
          </cell>
          <cell r="I17">
            <v>303</v>
          </cell>
          <cell r="J17" t="str">
            <v>UNIVERSIDAD</v>
          </cell>
          <cell r="K17">
            <v>35776</v>
          </cell>
        </row>
        <row r="18">
          <cell r="H18">
            <v>15</v>
          </cell>
          <cell r="I18">
            <v>501</v>
          </cell>
          <cell r="J18" t="str">
            <v>TIJUANA</v>
          </cell>
          <cell r="K18">
            <v>35825</v>
          </cell>
        </row>
        <row r="19">
          <cell r="H19">
            <v>16</v>
          </cell>
          <cell r="I19">
            <v>203</v>
          </cell>
          <cell r="J19" t="str">
            <v>AMERICAS</v>
          </cell>
          <cell r="K19">
            <v>35874</v>
          </cell>
        </row>
        <row r="20">
          <cell r="H20">
            <v>17</v>
          </cell>
          <cell r="I20">
            <v>204</v>
          </cell>
          <cell r="J20" t="str">
            <v>LEON</v>
          </cell>
          <cell r="K20">
            <v>35881</v>
          </cell>
        </row>
        <row r="21">
          <cell r="H21">
            <v>18</v>
          </cell>
          <cell r="I21">
            <v>502</v>
          </cell>
          <cell r="J21" t="str">
            <v>CIUDAD JUAREZ</v>
          </cell>
          <cell r="K21">
            <v>35930</v>
          </cell>
        </row>
        <row r="22">
          <cell r="H22">
            <v>19</v>
          </cell>
          <cell r="I22">
            <v>304</v>
          </cell>
          <cell r="J22" t="str">
            <v>TECNOLOGICO</v>
          </cell>
          <cell r="K22">
            <v>35982</v>
          </cell>
        </row>
        <row r="23">
          <cell r="H23">
            <v>20</v>
          </cell>
          <cell r="I23">
            <v>305</v>
          </cell>
          <cell r="J23" t="str">
            <v>GARZA GARCIA</v>
          </cell>
          <cell r="K23">
            <v>35982</v>
          </cell>
        </row>
        <row r="24">
          <cell r="H24">
            <v>21</v>
          </cell>
          <cell r="I24">
            <v>306</v>
          </cell>
          <cell r="J24" t="str">
            <v>BERNARDO REYES</v>
          </cell>
          <cell r="K24">
            <v>35982</v>
          </cell>
        </row>
        <row r="25">
          <cell r="H25">
            <v>22</v>
          </cell>
          <cell r="I25">
            <v>307</v>
          </cell>
          <cell r="J25" t="str">
            <v>MORELOS</v>
          </cell>
          <cell r="K25">
            <v>35982</v>
          </cell>
        </row>
        <row r="26">
          <cell r="H26">
            <v>23</v>
          </cell>
          <cell r="I26">
            <v>308</v>
          </cell>
          <cell r="J26" t="str">
            <v>MANUEL BARRAGAN</v>
          </cell>
          <cell r="K26">
            <v>35982</v>
          </cell>
        </row>
        <row r="27">
          <cell r="H27">
            <v>24</v>
          </cell>
          <cell r="I27">
            <v>309</v>
          </cell>
          <cell r="J27" t="str">
            <v>RUIZ CORTINES</v>
          </cell>
          <cell r="K27">
            <v>35982</v>
          </cell>
        </row>
        <row r="28">
          <cell r="H28">
            <v>25</v>
          </cell>
          <cell r="I28">
            <v>109</v>
          </cell>
          <cell r="J28" t="str">
            <v>ROSARIO</v>
          </cell>
          <cell r="K28">
            <v>36020</v>
          </cell>
        </row>
        <row r="29">
          <cell r="H29">
            <v>26</v>
          </cell>
          <cell r="I29">
            <v>108</v>
          </cell>
          <cell r="J29" t="str">
            <v>EJERCITO</v>
          </cell>
          <cell r="K29">
            <v>36021</v>
          </cell>
        </row>
        <row r="30">
          <cell r="H30">
            <v>27</v>
          </cell>
          <cell r="I30">
            <v>205</v>
          </cell>
          <cell r="J30" t="str">
            <v>CORDILLERAS</v>
          </cell>
          <cell r="K30">
            <v>36077</v>
          </cell>
        </row>
        <row r="31">
          <cell r="H31">
            <v>28</v>
          </cell>
          <cell r="I31">
            <v>206</v>
          </cell>
          <cell r="J31" t="str">
            <v>AGUASCALIENTES</v>
          </cell>
          <cell r="K31">
            <v>36077</v>
          </cell>
        </row>
        <row r="32">
          <cell r="H32">
            <v>29</v>
          </cell>
          <cell r="I32">
            <v>401</v>
          </cell>
          <cell r="J32" t="str">
            <v>VERACRUZ</v>
          </cell>
          <cell r="K32">
            <v>36084</v>
          </cell>
        </row>
        <row r="33">
          <cell r="H33">
            <v>30</v>
          </cell>
          <cell r="I33">
            <v>503</v>
          </cell>
          <cell r="J33" t="str">
            <v>HEROES TIJUANA</v>
          </cell>
          <cell r="K33">
            <v>36111</v>
          </cell>
          <cell r="L33">
            <v>2500000</v>
          </cell>
        </row>
        <row r="34">
          <cell r="H34">
            <v>31</v>
          </cell>
          <cell r="I34">
            <v>505</v>
          </cell>
          <cell r="J34" t="str">
            <v>CHIHUAHUA</v>
          </cell>
          <cell r="K34">
            <v>36112</v>
          </cell>
          <cell r="L34">
            <v>2500000</v>
          </cell>
        </row>
        <row r="35">
          <cell r="H35">
            <v>32</v>
          </cell>
          <cell r="I35">
            <v>504</v>
          </cell>
          <cell r="J35" t="str">
            <v>MEXICALI</v>
          </cell>
          <cell r="K35">
            <v>36126</v>
          </cell>
          <cell r="L35">
            <v>2500000</v>
          </cell>
        </row>
        <row r="36">
          <cell r="H36">
            <v>33</v>
          </cell>
          <cell r="I36">
            <v>111</v>
          </cell>
          <cell r="J36" t="str">
            <v>LA VIGA</v>
          </cell>
          <cell r="K36">
            <v>36133</v>
          </cell>
          <cell r="L36">
            <v>2500000</v>
          </cell>
        </row>
        <row r="37">
          <cell r="H37">
            <v>34</v>
          </cell>
          <cell r="I37">
            <v>207</v>
          </cell>
          <cell r="J37" t="str">
            <v>MORELIA</v>
          </cell>
          <cell r="K37">
            <v>36133</v>
          </cell>
          <cell r="L37">
            <v>2500000</v>
          </cell>
        </row>
        <row r="38">
          <cell r="H38">
            <v>35</v>
          </cell>
          <cell r="I38">
            <v>112</v>
          </cell>
          <cell r="J38" t="str">
            <v>GUSTAVO BAZ</v>
          </cell>
          <cell r="K38">
            <v>36147</v>
          </cell>
          <cell r="L38">
            <v>2500000</v>
          </cell>
          <cell r="M38">
            <v>15000000</v>
          </cell>
          <cell r="N38">
            <v>275.98</v>
          </cell>
          <cell r="O38">
            <v>1.2832632799478221</v>
          </cell>
          <cell r="P38">
            <v>19248949.199217331</v>
          </cell>
        </row>
        <row r="39">
          <cell r="H39">
            <v>36</v>
          </cell>
          <cell r="I39">
            <v>113</v>
          </cell>
          <cell r="J39" t="str">
            <v>HAMBURGO</v>
          </cell>
          <cell r="K39">
            <v>36185</v>
          </cell>
        </row>
        <row r="40">
          <cell r="H40">
            <v>37</v>
          </cell>
          <cell r="I40">
            <v>507</v>
          </cell>
          <cell r="J40" t="str">
            <v>LAREDO</v>
          </cell>
          <cell r="K40">
            <v>36350</v>
          </cell>
        </row>
        <row r="41">
          <cell r="H41">
            <v>38</v>
          </cell>
          <cell r="I41">
            <v>114</v>
          </cell>
          <cell r="J41" t="str">
            <v>CUERNAVACA</v>
          </cell>
          <cell r="K41">
            <v>36357</v>
          </cell>
        </row>
        <row r="42">
          <cell r="H42">
            <v>39</v>
          </cell>
          <cell r="I42">
            <v>402</v>
          </cell>
          <cell r="J42" t="str">
            <v>MERIDA</v>
          </cell>
          <cell r="K42">
            <v>36371</v>
          </cell>
        </row>
        <row r="43">
          <cell r="H43">
            <v>40</v>
          </cell>
          <cell r="I43">
            <v>116</v>
          </cell>
          <cell r="J43" t="str">
            <v>MIXCOAC</v>
          </cell>
          <cell r="K43">
            <v>36461</v>
          </cell>
        </row>
        <row r="44">
          <cell r="H44">
            <v>41</v>
          </cell>
          <cell r="I44">
            <v>208</v>
          </cell>
          <cell r="J44" t="str">
            <v>SAN LUIS POTOSI</v>
          </cell>
          <cell r="K44">
            <v>36469</v>
          </cell>
        </row>
        <row r="45">
          <cell r="H45">
            <v>42</v>
          </cell>
          <cell r="I45">
            <v>310</v>
          </cell>
          <cell r="J45" t="str">
            <v>TORREON</v>
          </cell>
          <cell r="K45">
            <v>36489</v>
          </cell>
        </row>
        <row r="46">
          <cell r="H46">
            <v>43</v>
          </cell>
          <cell r="I46">
            <v>403</v>
          </cell>
          <cell r="J46" t="str">
            <v>CANCUN</v>
          </cell>
          <cell r="K46">
            <v>36510</v>
          </cell>
          <cell r="M46">
            <v>215050000</v>
          </cell>
          <cell r="N46">
            <v>308.91899999999998</v>
          </cell>
          <cell r="O46">
            <v>1.1464332074103567</v>
          </cell>
          <cell r="P46">
            <v>246540461.2535972</v>
          </cell>
        </row>
        <row r="47">
          <cell r="H47">
            <v>44</v>
          </cell>
          <cell r="I47">
            <v>404</v>
          </cell>
          <cell r="J47" t="str">
            <v>VILLAHERMOSA</v>
          </cell>
          <cell r="K47">
            <v>36580</v>
          </cell>
        </row>
        <row r="48">
          <cell r="H48">
            <v>45</v>
          </cell>
          <cell r="I48">
            <v>405</v>
          </cell>
          <cell r="J48" t="str">
            <v>TAMPICO</v>
          </cell>
          <cell r="K48">
            <v>36629</v>
          </cell>
        </row>
        <row r="49">
          <cell r="H49">
            <v>46</v>
          </cell>
          <cell r="I49">
            <v>209</v>
          </cell>
          <cell r="J49" t="str">
            <v>PATRIA</v>
          </cell>
          <cell r="K49">
            <v>36741</v>
          </cell>
        </row>
        <row r="50">
          <cell r="H50">
            <v>47</v>
          </cell>
          <cell r="I50">
            <v>508</v>
          </cell>
          <cell r="J50" t="str">
            <v>ENSENADA</v>
          </cell>
          <cell r="K50">
            <v>36741</v>
          </cell>
        </row>
        <row r="51">
          <cell r="H51">
            <v>48</v>
          </cell>
          <cell r="I51">
            <v>119</v>
          </cell>
          <cell r="J51" t="str">
            <v>CELAYA</v>
          </cell>
          <cell r="K51">
            <v>36804</v>
          </cell>
        </row>
        <row r="52">
          <cell r="H52">
            <v>49</v>
          </cell>
          <cell r="I52">
            <v>118</v>
          </cell>
          <cell r="J52" t="str">
            <v>INTERLOMAS</v>
          </cell>
          <cell r="K52">
            <v>36818</v>
          </cell>
        </row>
        <row r="53">
          <cell r="H53">
            <v>50</v>
          </cell>
          <cell r="I53">
            <v>121</v>
          </cell>
          <cell r="J53" t="str">
            <v>CUAUTITLAN</v>
          </cell>
          <cell r="K53">
            <v>36819</v>
          </cell>
        </row>
        <row r="54">
          <cell r="H54">
            <v>51</v>
          </cell>
          <cell r="I54">
            <v>509</v>
          </cell>
          <cell r="J54" t="str">
            <v>HERMOSILLO</v>
          </cell>
          <cell r="K54">
            <v>36846</v>
          </cell>
        </row>
        <row r="55">
          <cell r="H55">
            <v>52</v>
          </cell>
          <cell r="I55">
            <v>117</v>
          </cell>
          <cell r="J55" t="str">
            <v>ACAPULCO</v>
          </cell>
          <cell r="K55">
            <v>36846</v>
          </cell>
        </row>
        <row r="56">
          <cell r="H56">
            <v>53</v>
          </cell>
          <cell r="I56">
            <v>210</v>
          </cell>
          <cell r="J56" t="str">
            <v>ESTADIO</v>
          </cell>
          <cell r="K56">
            <v>36867</v>
          </cell>
        </row>
        <row r="57">
          <cell r="H57">
            <v>54</v>
          </cell>
          <cell r="I57">
            <v>122</v>
          </cell>
          <cell r="J57" t="str">
            <v>ZONA DORADA</v>
          </cell>
          <cell r="K57">
            <v>36874</v>
          </cell>
        </row>
        <row r="58">
          <cell r="H58">
            <v>55</v>
          </cell>
          <cell r="I58">
            <v>120</v>
          </cell>
          <cell r="J58" t="str">
            <v>ZARAGOZA</v>
          </cell>
          <cell r="K58">
            <v>36874</v>
          </cell>
          <cell r="M58">
            <v>334600000</v>
          </cell>
          <cell r="N58">
            <v>336.6</v>
          </cell>
          <cell r="O58">
            <v>1.0521538918597741</v>
          </cell>
          <cell r="P58">
            <v>352050692.2162804</v>
          </cell>
        </row>
        <row r="59">
          <cell r="H59">
            <v>56</v>
          </cell>
          <cell r="I59">
            <v>124</v>
          </cell>
          <cell r="J59" t="str">
            <v>SATELITE</v>
          </cell>
          <cell r="K59">
            <v>36972</v>
          </cell>
        </row>
        <row r="60">
          <cell r="H60">
            <v>57</v>
          </cell>
          <cell r="I60">
            <v>125</v>
          </cell>
          <cell r="J60" t="str">
            <v>PATRIOTISMO</v>
          </cell>
          <cell r="K60">
            <v>36986</v>
          </cell>
        </row>
        <row r="61">
          <cell r="H61">
            <v>58</v>
          </cell>
          <cell r="I61">
            <v>211</v>
          </cell>
          <cell r="J61" t="str">
            <v xml:space="preserve">IRAPUATO </v>
          </cell>
          <cell r="K61">
            <v>37105</v>
          </cell>
        </row>
        <row r="62">
          <cell r="H62">
            <v>59</v>
          </cell>
          <cell r="I62">
            <v>59</v>
          </cell>
          <cell r="J62" t="str">
            <v>CULIACAN</v>
          </cell>
          <cell r="K62">
            <v>37112</v>
          </cell>
        </row>
        <row r="63">
          <cell r="H63">
            <v>60</v>
          </cell>
          <cell r="I63">
            <v>60</v>
          </cell>
          <cell r="J63" t="str">
            <v>VIVEROS</v>
          </cell>
          <cell r="K63">
            <v>37119</v>
          </cell>
        </row>
        <row r="64">
          <cell r="H64">
            <v>61</v>
          </cell>
          <cell r="I64">
            <v>61</v>
          </cell>
          <cell r="J64" t="str">
            <v>COATZACOALCOS</v>
          </cell>
          <cell r="K64">
            <v>37140</v>
          </cell>
        </row>
        <row r="65">
          <cell r="H65">
            <v>62</v>
          </cell>
          <cell r="I65">
            <v>62</v>
          </cell>
          <cell r="J65" t="str">
            <v>CUMBRES</v>
          </cell>
          <cell r="K65">
            <v>37154</v>
          </cell>
        </row>
        <row r="66">
          <cell r="H66">
            <v>63</v>
          </cell>
          <cell r="I66">
            <v>63</v>
          </cell>
          <cell r="J66" t="str">
            <v>DF</v>
          </cell>
          <cell r="K66">
            <v>37154</v>
          </cell>
          <cell r="M66">
            <v>248540000</v>
          </cell>
          <cell r="N66">
            <v>354.15499999999997</v>
          </cell>
          <cell r="O66">
            <v>1</v>
          </cell>
          <cell r="P66">
            <v>248540000</v>
          </cell>
        </row>
        <row r="67">
          <cell r="M67">
            <v>813190000</v>
          </cell>
          <cell r="P67">
            <v>866380102.66909492</v>
          </cell>
          <cell r="Q67">
            <v>9.3000000000000007</v>
          </cell>
          <cell r="R67">
            <v>93159150.824633852</v>
          </cell>
        </row>
      </sheetData>
      <sheetData sheetId="11"/>
      <sheetData sheetId="12"/>
      <sheetData sheetId="13" refreshError="1"/>
      <sheetData sheetId="14" refreshError="1"/>
      <sheetData sheetId="15" refreshError="1"/>
      <sheetData sheetId="16" refreshError="1"/>
      <sheetData sheetId="17"/>
      <sheetData sheetId="1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_CD"/>
      <sheetName val="CDMEXICO"/>
      <sheetName val="CDMTY"/>
      <sheetName val="Base_calc"/>
      <sheetName val="FICHAST"/>
    </sheetNames>
    <sheetDataSet>
      <sheetData sheetId="0" refreshError="1"/>
      <sheetData sheetId="1" refreshError="1">
        <row r="2">
          <cell r="A2" t="str">
            <v>@</v>
          </cell>
          <cell r="B2" t="str">
            <v xml:space="preserve"> </v>
          </cell>
        </row>
        <row r="3">
          <cell r="A3" t="str">
            <v>APRIL</v>
          </cell>
          <cell r="B3">
            <v>9</v>
          </cell>
          <cell r="C3">
            <v>3.4285600000000001</v>
          </cell>
          <cell r="D3">
            <v>37.071399999999997</v>
          </cell>
        </row>
        <row r="4">
          <cell r="A4" t="str">
            <v>AUGUST</v>
          </cell>
          <cell r="B4">
            <v>5</v>
          </cell>
          <cell r="C4">
            <v>4</v>
          </cell>
          <cell r="D4">
            <v>20.857199999999999</v>
          </cell>
        </row>
        <row r="5">
          <cell r="A5" t="str">
            <v>DECEMBER</v>
          </cell>
          <cell r="B5">
            <v>1</v>
          </cell>
          <cell r="C5">
            <v>4.3571499999999999</v>
          </cell>
          <cell r="D5">
            <v>4.3571999999999997</v>
          </cell>
        </row>
        <row r="6">
          <cell r="A6" t="str">
            <v>FEBRUARY</v>
          </cell>
          <cell r="B6">
            <v>11</v>
          </cell>
          <cell r="C6">
            <v>3.9285600000000001</v>
          </cell>
          <cell r="D6">
            <v>45.857100000000003</v>
          </cell>
        </row>
        <row r="7">
          <cell r="A7" t="str">
            <v>JANUARY</v>
          </cell>
          <cell r="B7">
            <v>12</v>
          </cell>
          <cell r="C7">
            <v>3.8571599999999999</v>
          </cell>
          <cell r="D7">
            <v>49.714300000000001</v>
          </cell>
        </row>
        <row r="8">
          <cell r="A8" t="str">
            <v>JULY</v>
          </cell>
          <cell r="B8">
            <v>6</v>
          </cell>
          <cell r="C8">
            <v>4</v>
          </cell>
          <cell r="D8">
            <v>24.857199999999999</v>
          </cell>
        </row>
        <row r="9">
          <cell r="A9" t="str">
            <v>JUNE</v>
          </cell>
          <cell r="B9">
            <v>7</v>
          </cell>
          <cell r="C9">
            <v>5</v>
          </cell>
          <cell r="D9">
            <v>29.857199999999999</v>
          </cell>
        </row>
        <row r="10">
          <cell r="A10" t="str">
            <v>MARCH</v>
          </cell>
          <cell r="B10">
            <v>10</v>
          </cell>
          <cell r="C10">
            <v>4.8571499999999999</v>
          </cell>
          <cell r="D10">
            <v>41.928600000000003</v>
          </cell>
        </row>
        <row r="11">
          <cell r="A11" t="str">
            <v>MAY</v>
          </cell>
          <cell r="B11">
            <v>8</v>
          </cell>
          <cell r="C11">
            <v>3.78572</v>
          </cell>
          <cell r="D11">
            <v>33.642899999999997</v>
          </cell>
        </row>
        <row r="12">
          <cell r="A12" t="str">
            <v>NOVEMBER</v>
          </cell>
          <cell r="B12">
            <v>2</v>
          </cell>
          <cell r="C12">
            <v>3.78572</v>
          </cell>
          <cell r="D12">
            <v>8.1428999999999991</v>
          </cell>
        </row>
        <row r="13">
          <cell r="A13" t="str">
            <v>OCTOBER</v>
          </cell>
          <cell r="B13">
            <v>3</v>
          </cell>
          <cell r="C13">
            <v>4</v>
          </cell>
          <cell r="D13">
            <v>12.142899999999999</v>
          </cell>
        </row>
        <row r="14">
          <cell r="A14" t="str">
            <v>SEPTEMBER</v>
          </cell>
          <cell r="B14">
            <v>4</v>
          </cell>
          <cell r="C14">
            <v>4.7142850000000003</v>
          </cell>
          <cell r="D14">
            <v>16.857199999999999</v>
          </cell>
        </row>
        <row r="23">
          <cell r="G23" t="str">
            <v>JANUARY</v>
          </cell>
          <cell r="H23" t="str">
            <v>OPEN 1996</v>
          </cell>
        </row>
        <row r="24">
          <cell r="G24">
            <v>12500</v>
          </cell>
        </row>
        <row r="147">
          <cell r="S147" t="str">
            <v>DELIVERY CENTER MEXICO</v>
          </cell>
        </row>
        <row r="148">
          <cell r="S148" t="str">
            <v>PROFIT &amp; LOSS 2001 BUDGET</v>
          </cell>
        </row>
        <row r="149">
          <cell r="S149" t="str">
            <v>(THOUSAND OF $ PESOS)</v>
          </cell>
        </row>
        <row r="151">
          <cell r="S151">
            <v>36832.825324421297</v>
          </cell>
        </row>
        <row r="152">
          <cell r="U152" t="str">
            <v>January</v>
          </cell>
          <cell r="V152" t="str">
            <v>%</v>
          </cell>
          <cell r="W152" t="str">
            <v>February</v>
          </cell>
          <cell r="X152" t="str">
            <v>%</v>
          </cell>
          <cell r="Y152" t="str">
            <v>March</v>
          </cell>
          <cell r="Z152" t="str">
            <v>%</v>
          </cell>
          <cell r="AA152" t="str">
            <v>Quarter 1</v>
          </cell>
          <cell r="AB152" t="str">
            <v>%</v>
          </cell>
          <cell r="AC152" t="str">
            <v>April</v>
          </cell>
          <cell r="AD152" t="str">
            <v>%</v>
          </cell>
          <cell r="AE152" t="str">
            <v>May</v>
          </cell>
          <cell r="AF152" t="str">
            <v>%</v>
          </cell>
          <cell r="AG152" t="str">
            <v>June</v>
          </cell>
          <cell r="AH152" t="str">
            <v>%</v>
          </cell>
          <cell r="AI152" t="str">
            <v>Quarter 2</v>
          </cell>
          <cell r="AJ152" t="str">
            <v>%</v>
          </cell>
          <cell r="AK152" t="str">
            <v>July</v>
          </cell>
          <cell r="AL152" t="str">
            <v>%</v>
          </cell>
          <cell r="AM152" t="str">
            <v>August</v>
          </cell>
          <cell r="AN152" t="str">
            <v>%</v>
          </cell>
          <cell r="AO152" t="str">
            <v>September</v>
          </cell>
          <cell r="AP152" t="str">
            <v>%</v>
          </cell>
          <cell r="AQ152" t="str">
            <v>Quarter 3</v>
          </cell>
          <cell r="AR152" t="str">
            <v>%</v>
          </cell>
          <cell r="AS152" t="str">
            <v>October</v>
          </cell>
          <cell r="AT152" t="str">
            <v>%</v>
          </cell>
          <cell r="AU152" t="str">
            <v>November</v>
          </cell>
          <cell r="AV152" t="str">
            <v>%</v>
          </cell>
          <cell r="AW152" t="str">
            <v>December</v>
          </cell>
          <cell r="AX152" t="str">
            <v>%</v>
          </cell>
          <cell r="AY152" t="str">
            <v>Quarter 4</v>
          </cell>
          <cell r="AZ152" t="str">
            <v>%</v>
          </cell>
          <cell r="BA152" t="str">
            <v>Total</v>
          </cell>
          <cell r="BB152" t="str">
            <v>%</v>
          </cell>
        </row>
        <row r="153">
          <cell r="S153" t="str">
            <v>Stores</v>
          </cell>
          <cell r="U153">
            <v>1</v>
          </cell>
          <cell r="W153">
            <v>1</v>
          </cell>
          <cell r="Y153">
            <v>1</v>
          </cell>
          <cell r="AA153">
            <v>1</v>
          </cell>
          <cell r="AC153">
            <v>1</v>
          </cell>
          <cell r="AE153">
            <v>1</v>
          </cell>
          <cell r="AG153">
            <v>1</v>
          </cell>
          <cell r="AI153">
            <v>1</v>
          </cell>
          <cell r="AK153">
            <v>1</v>
          </cell>
          <cell r="AM153">
            <v>1</v>
          </cell>
          <cell r="AO153">
            <v>1</v>
          </cell>
          <cell r="AQ153">
            <v>1</v>
          </cell>
          <cell r="AS153">
            <v>1</v>
          </cell>
          <cell r="AU153">
            <v>1</v>
          </cell>
          <cell r="AW153">
            <v>1</v>
          </cell>
          <cell r="AY153">
            <v>1</v>
          </cell>
          <cell r="BA153">
            <v>1</v>
          </cell>
        </row>
        <row r="154">
          <cell r="Q154" t="str">
            <v>G</v>
          </cell>
          <cell r="S154" t="str">
            <v>Revenues</v>
          </cell>
          <cell r="U154">
            <v>13213.534210027541</v>
          </cell>
          <cell r="V154" t="str">
            <v xml:space="preserve"> </v>
          </cell>
          <cell r="W154">
            <v>18381.327961942596</v>
          </cell>
          <cell r="X154" t="str">
            <v xml:space="preserve"> </v>
          </cell>
          <cell r="Y154">
            <v>20089.728557208338</v>
          </cell>
          <cell r="Z154" t="str">
            <v xml:space="preserve"> </v>
          </cell>
          <cell r="AA154">
            <v>51684.590729178482</v>
          </cell>
          <cell r="AB154" t="str">
            <v xml:space="preserve"> </v>
          </cell>
          <cell r="AC154">
            <v>16296.438926911351</v>
          </cell>
          <cell r="AD154" t="str">
            <v xml:space="preserve"> </v>
          </cell>
          <cell r="AE154">
            <v>14762.129478020828</v>
          </cell>
          <cell r="AF154" t="str">
            <v xml:space="preserve"> </v>
          </cell>
          <cell r="AG154">
            <v>20034.341486877034</v>
          </cell>
          <cell r="AH154" t="str">
            <v xml:space="preserve"> </v>
          </cell>
          <cell r="AI154">
            <v>51092.909891809213</v>
          </cell>
          <cell r="AJ154" t="str">
            <v xml:space="preserve"> </v>
          </cell>
          <cell r="AK154">
            <v>16860.860236962231</v>
          </cell>
          <cell r="AL154" t="str">
            <v xml:space="preserve"> </v>
          </cell>
          <cell r="AM154">
            <v>16676.176272596447</v>
          </cell>
          <cell r="AN154" t="str">
            <v xml:space="preserve"> </v>
          </cell>
          <cell r="AO154">
            <v>13560.952797432279</v>
          </cell>
          <cell r="AP154" t="str">
            <v xml:space="preserve"> </v>
          </cell>
          <cell r="AQ154">
            <v>47097.989306990959</v>
          </cell>
          <cell r="AR154" t="str">
            <v xml:space="preserve"> </v>
          </cell>
          <cell r="AS154">
            <v>12426.93840859905</v>
          </cell>
          <cell r="AT154" t="str">
            <v xml:space="preserve"> </v>
          </cell>
          <cell r="AU154">
            <v>14620.162426311364</v>
          </cell>
          <cell r="AV154" t="str">
            <v xml:space="preserve"> </v>
          </cell>
          <cell r="AW154">
            <v>22114.421412465999</v>
          </cell>
          <cell r="AX154" t="str">
            <v xml:space="preserve"> </v>
          </cell>
          <cell r="AY154">
            <v>49161.522247376415</v>
          </cell>
          <cell r="AZ154" t="str">
            <v xml:space="preserve"> </v>
          </cell>
          <cell r="BA154">
            <v>199037.01217535508</v>
          </cell>
          <cell r="BB154" t="str">
            <v xml:space="preserve"> </v>
          </cell>
        </row>
        <row r="155">
          <cell r="U155">
            <v>2166.1531491848427</v>
          </cell>
          <cell r="W155">
            <v>3013.3324527774748</v>
          </cell>
          <cell r="X155" t="str">
            <v xml:space="preserve"> </v>
          </cell>
          <cell r="Y155">
            <v>3293.3981241325146</v>
          </cell>
          <cell r="AA155">
            <v>8472.883726094833</v>
          </cell>
          <cell r="AC155">
            <v>2671.5473650674348</v>
          </cell>
          <cell r="AE155">
            <v>2420.0212259050541</v>
          </cell>
          <cell r="AG155">
            <v>3284.3182765372189</v>
          </cell>
          <cell r="AI155">
            <v>8375.8868675097074</v>
          </cell>
          <cell r="AK155">
            <v>2764.075448682333</v>
          </cell>
          <cell r="AM155">
            <v>2733.7993889502372</v>
          </cell>
          <cell r="AO155">
            <v>2223.107015972505</v>
          </cell>
          <cell r="AQ155">
            <v>7720.9818536050761</v>
          </cell>
          <cell r="AS155">
            <v>2037.203017803123</v>
          </cell>
          <cell r="AU155">
            <v>2396.7479387395679</v>
          </cell>
          <cell r="AW155">
            <v>3625.3149856501641</v>
          </cell>
          <cell r="AY155">
            <v>8059.2659421928556</v>
          </cell>
          <cell r="BA155">
            <v>32629.018389402474</v>
          </cell>
        </row>
        <row r="156">
          <cell r="S156" t="str">
            <v>Gross Profit:</v>
          </cell>
          <cell r="AC156" t="str">
            <v xml:space="preserve"> </v>
          </cell>
        </row>
        <row r="157">
          <cell r="S157" t="str">
            <v xml:space="preserve">  Store/Telemarketing</v>
          </cell>
          <cell r="U157">
            <v>3248.6783834344824</v>
          </cell>
          <cell r="V157">
            <v>0.24585991391834533</v>
          </cell>
          <cell r="W157">
            <v>4536.828441916954</v>
          </cell>
          <cell r="X157">
            <v>0.24681722949017487</v>
          </cell>
          <cell r="Y157">
            <v>4903.3132918723895</v>
          </cell>
          <cell r="Z157">
            <v>0.24407065918832666</v>
          </cell>
          <cell r="AA157">
            <v>12688.820117223826</v>
          </cell>
          <cell r="AB157">
            <v>0.24550489687945551</v>
          </cell>
          <cell r="AC157">
            <v>4078.691653392083</v>
          </cell>
          <cell r="AD157">
            <v>0.2502811609140374</v>
          </cell>
          <cell r="AE157">
            <v>3660.2117364553606</v>
          </cell>
          <cell r="AF157">
            <v>0.24794605289873722</v>
          </cell>
          <cell r="AG157">
            <v>4953.8621533350333</v>
          </cell>
          <cell r="AH157">
            <v>0.24726852921918746</v>
          </cell>
          <cell r="AI157">
            <v>12692.765543182477</v>
          </cell>
          <cell r="AJ157">
            <v>0.24842518404333974</v>
          </cell>
          <cell r="AK157">
            <v>4148.6392200946239</v>
          </cell>
          <cell r="AL157">
            <v>0.24605145655617339</v>
          </cell>
          <cell r="AM157">
            <v>4136.7578680944425</v>
          </cell>
          <cell r="AN157">
            <v>0.248063932670961</v>
          </cell>
          <cell r="AO157">
            <v>3389.218800542631</v>
          </cell>
          <cell r="AP157">
            <v>0.24992482837816293</v>
          </cell>
          <cell r="AQ157">
            <v>11674.615888731696</v>
          </cell>
          <cell r="AR157">
            <v>0.24787928445596683</v>
          </cell>
          <cell r="AS157">
            <v>3159.2967939776236</v>
          </cell>
          <cell r="AT157">
            <v>0.25422969762137793</v>
          </cell>
          <cell r="AU157">
            <v>3740.5935066654897</v>
          </cell>
          <cell r="AV157">
            <v>0.25585170654011902</v>
          </cell>
          <cell r="AW157">
            <v>5694.2482815404928</v>
          </cell>
          <cell r="AX157">
            <v>0.25749026733887864</v>
          </cell>
          <cell r="AY157">
            <v>12594.138582183605</v>
          </cell>
          <cell r="AZ157">
            <v>0.25617877572649228</v>
          </cell>
          <cell r="BA157">
            <v>49650.340131321609</v>
          </cell>
          <cell r="BB157">
            <v>0.24945280070612591</v>
          </cell>
        </row>
        <row r="158">
          <cell r="S158" t="str">
            <v xml:space="preserve">  Business Services</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row>
        <row r="159">
          <cell r="Q159" t="str">
            <v>G</v>
          </cell>
          <cell r="S159" t="str">
            <v xml:space="preserve">  Rebates &amp; Allow.</v>
          </cell>
          <cell r="U159">
            <v>362.05083735475461</v>
          </cell>
          <cell r="V159">
            <v>2.7399999999999997E-2</v>
          </cell>
          <cell r="W159">
            <v>472.40012862192469</v>
          </cell>
          <cell r="X159">
            <v>2.5700000000000001E-2</v>
          </cell>
          <cell r="Y159">
            <v>498.22526821876676</v>
          </cell>
          <cell r="Z159">
            <v>2.4799999999999999E-2</v>
          </cell>
          <cell r="AA159">
            <v>1332.6762341954461</v>
          </cell>
          <cell r="AB159">
            <v>2.578478837490504E-2</v>
          </cell>
          <cell r="AC159">
            <v>508.44889451963411</v>
          </cell>
          <cell r="AD159">
            <v>3.1199999999999999E-2</v>
          </cell>
          <cell r="AE159">
            <v>481.24542098347905</v>
          </cell>
          <cell r="AF159">
            <v>3.2600000000000004E-2</v>
          </cell>
          <cell r="AG159">
            <v>518.88944451011525</v>
          </cell>
          <cell r="AH159">
            <v>2.5900000000000003E-2</v>
          </cell>
          <cell r="AI159">
            <v>1508.5837600132286</v>
          </cell>
          <cell r="AJ159">
            <v>2.9526283846578721E-2</v>
          </cell>
          <cell r="AK159">
            <v>423.20759194775201</v>
          </cell>
          <cell r="AL159">
            <v>2.5100000000000001E-2</v>
          </cell>
          <cell r="AM159">
            <v>420.47310853724684</v>
          </cell>
          <cell r="AN159">
            <v>2.5214E-2</v>
          </cell>
          <cell r="AO159">
            <v>340.37991521555017</v>
          </cell>
          <cell r="AP159">
            <v>2.5099999999999997E-2</v>
          </cell>
          <cell r="AQ159">
            <v>1184.0606157005491</v>
          </cell>
          <cell r="AR159">
            <v>2.5140364442793609E-2</v>
          </cell>
          <cell r="AS159">
            <v>311.9161540558361</v>
          </cell>
          <cell r="AT159">
            <v>2.5099999999999997E-2</v>
          </cell>
          <cell r="AU159">
            <v>425.44672660566067</v>
          </cell>
          <cell r="AV159">
            <v>2.9099999999999997E-2</v>
          </cell>
          <cell r="AW159">
            <v>820.44503440248843</v>
          </cell>
          <cell r="AX159">
            <v>3.7099999999999994E-2</v>
          </cell>
          <cell r="AY159">
            <v>1557.8079150639853</v>
          </cell>
          <cell r="AZ159">
            <v>3.1687544320235531E-2</v>
          </cell>
          <cell r="BA159">
            <v>5583.1285249732082</v>
          </cell>
          <cell r="BB159">
            <v>2.8050705062103599E-2</v>
          </cell>
        </row>
        <row r="160">
          <cell r="S160" t="str">
            <v xml:space="preserve">  Shrinkage</v>
          </cell>
          <cell r="U160">
            <v>-92.31767811177842</v>
          </cell>
          <cell r="V160">
            <v>-6.9865999999999999E-3</v>
          </cell>
          <cell r="W160">
            <v>-128.42298593890814</v>
          </cell>
          <cell r="X160">
            <v>-6.9865999999999999E-3</v>
          </cell>
          <cell r="Y160">
            <v>-140.35889753779176</v>
          </cell>
          <cell r="Z160">
            <v>-6.9865999999999991E-3</v>
          </cell>
          <cell r="AA160">
            <v>-361.09956158847837</v>
          </cell>
          <cell r="AB160">
            <v>-6.9865999999999999E-3</v>
          </cell>
          <cell r="AC160">
            <v>-113.85670020675884</v>
          </cell>
          <cell r="AD160">
            <v>-6.9865999999999999E-3</v>
          </cell>
          <cell r="AE160">
            <v>-103.13709381114032</v>
          </cell>
          <cell r="AF160">
            <v>-6.9865999999999999E-3</v>
          </cell>
          <cell r="AG160">
            <v>-139.97193023221507</v>
          </cell>
          <cell r="AH160">
            <v>-6.9865999999999991E-3</v>
          </cell>
          <cell r="AI160">
            <v>-356.96572425011425</v>
          </cell>
          <cell r="AJ160">
            <v>-6.9865999999999999E-3</v>
          </cell>
          <cell r="AK160">
            <v>-117.80008613156032</v>
          </cell>
          <cell r="AL160">
            <v>-6.9865999999999999E-3</v>
          </cell>
          <cell r="AM160">
            <v>-116.50977314612234</v>
          </cell>
          <cell r="AN160">
            <v>-6.9865999999999999E-3</v>
          </cell>
          <cell r="AO160">
            <v>-94.744952814540355</v>
          </cell>
          <cell r="AP160">
            <v>-6.9865999999999999E-3</v>
          </cell>
          <cell r="AQ160">
            <v>-329.05481209222302</v>
          </cell>
          <cell r="AR160">
            <v>-6.9865999999999999E-3</v>
          </cell>
          <cell r="AS160">
            <v>-86.822047885518117</v>
          </cell>
          <cell r="AT160">
            <v>-6.9865999999999999E-3</v>
          </cell>
          <cell r="AU160">
            <v>-102.14522680766697</v>
          </cell>
          <cell r="AV160">
            <v>-6.9865999999999999E-3</v>
          </cell>
          <cell r="AW160">
            <v>-154.50461664033494</v>
          </cell>
          <cell r="AX160">
            <v>-6.9865999999999999E-3</v>
          </cell>
          <cell r="AY160">
            <v>-343.47189133352003</v>
          </cell>
          <cell r="AZ160">
            <v>-6.9865999999999991E-3</v>
          </cell>
          <cell r="BA160">
            <v>-1390.5919892643356</v>
          </cell>
          <cell r="BB160">
            <v>-6.9865999999999991E-3</v>
          </cell>
        </row>
        <row r="161">
          <cell r="Q161" t="str">
            <v>D</v>
          </cell>
          <cell r="S161" t="str">
            <v xml:space="preserve">  Other</v>
          </cell>
          <cell r="U161">
            <v>66.067671050137704</v>
          </cell>
          <cell r="V161">
            <v>5.0000000000000001E-3</v>
          </cell>
          <cell r="W161">
            <v>91.906639809712985</v>
          </cell>
          <cell r="X161">
            <v>5.0000000000000001E-3</v>
          </cell>
          <cell r="Y161">
            <v>100.44864278604169</v>
          </cell>
          <cell r="Z161">
            <v>5.0000000000000001E-3</v>
          </cell>
          <cell r="AA161">
            <v>258.42295364589233</v>
          </cell>
          <cell r="AB161">
            <v>4.9999999999999984E-3</v>
          </cell>
          <cell r="AC161">
            <v>81.482194634556762</v>
          </cell>
          <cell r="AD161">
            <v>5.0000000000000001E-3</v>
          </cell>
          <cell r="AE161">
            <v>73.810647390104137</v>
          </cell>
          <cell r="AF161">
            <v>5.0000000000000001E-3</v>
          </cell>
          <cell r="AG161">
            <v>100.17170743438517</v>
          </cell>
          <cell r="AH161">
            <v>5.0000000000000001E-3</v>
          </cell>
          <cell r="AI161">
            <v>255.46454945904605</v>
          </cell>
          <cell r="AJ161">
            <v>5.0000000000000001E-3</v>
          </cell>
          <cell r="AK161">
            <v>84.304301184811152</v>
          </cell>
          <cell r="AL161">
            <v>5.0000000000000001E-3</v>
          </cell>
          <cell r="AM161">
            <v>83.380881362982237</v>
          </cell>
          <cell r="AN161">
            <v>5.0000000000000001E-3</v>
          </cell>
          <cell r="AO161">
            <v>67.804763987161394</v>
          </cell>
          <cell r="AP161">
            <v>5.0000000000000001E-3</v>
          </cell>
          <cell r="AQ161">
            <v>235.48994653495478</v>
          </cell>
          <cell r="AR161">
            <v>5.0000000000000001E-3</v>
          </cell>
          <cell r="AS161">
            <v>62.134692042995248</v>
          </cell>
          <cell r="AT161">
            <v>5.0000000000000001E-3</v>
          </cell>
          <cell r="AU161">
            <v>73.100812131556822</v>
          </cell>
          <cell r="AV161">
            <v>5.0000000000000001E-3</v>
          </cell>
          <cell r="AW161">
            <v>110.57210706233001</v>
          </cell>
          <cell r="AX161">
            <v>5.0000000000000001E-3</v>
          </cell>
          <cell r="AY161">
            <v>245.80761123688208</v>
          </cell>
          <cell r="AZ161">
            <v>5.0000000000000001E-3</v>
          </cell>
          <cell r="BA161">
            <v>995.18506087677531</v>
          </cell>
          <cell r="BB161">
            <v>4.9999999999999992E-3</v>
          </cell>
        </row>
        <row r="162">
          <cell r="Q162" t="str">
            <v>D</v>
          </cell>
          <cell r="S162" t="str">
            <v xml:space="preserve">  Noms &amp; Labels</v>
          </cell>
          <cell r="U162">
            <v>-3.9640602630082622</v>
          </cell>
          <cell r="V162">
            <v>-2.9999999999999997E-4</v>
          </cell>
          <cell r="W162">
            <v>-5.5143983885827783</v>
          </cell>
          <cell r="X162">
            <v>-2.9999999999999997E-4</v>
          </cell>
          <cell r="Y162">
            <v>-6.0269185671625012</v>
          </cell>
          <cell r="Z162">
            <v>-2.9999999999999997E-4</v>
          </cell>
          <cell r="AA162">
            <v>-15.505377218753543</v>
          </cell>
          <cell r="AB162">
            <v>-2.9999999999999997E-4</v>
          </cell>
          <cell r="AC162">
            <v>-4.8889316780734049</v>
          </cell>
          <cell r="AD162">
            <v>-2.9999999999999997E-4</v>
          </cell>
          <cell r="AE162">
            <v>-4.4286388434062482</v>
          </cell>
          <cell r="AF162">
            <v>-2.9999999999999997E-4</v>
          </cell>
          <cell r="AG162">
            <v>-6.0103024460631094</v>
          </cell>
          <cell r="AH162">
            <v>-2.9999999999999997E-4</v>
          </cell>
          <cell r="AI162">
            <v>-15.327872967542763</v>
          </cell>
          <cell r="AJ162">
            <v>-2.9999999999999997E-4</v>
          </cell>
          <cell r="AK162">
            <v>-5.0582580710886687</v>
          </cell>
          <cell r="AL162">
            <v>-2.9999999999999997E-4</v>
          </cell>
          <cell r="AM162">
            <v>-5.0028528817789342</v>
          </cell>
          <cell r="AN162">
            <v>-2.9999999999999997E-4</v>
          </cell>
          <cell r="AO162">
            <v>-4.0682858392296835</v>
          </cell>
          <cell r="AP162">
            <v>-2.9999999999999997E-4</v>
          </cell>
          <cell r="AQ162">
            <v>-14.129396792097285</v>
          </cell>
          <cell r="AR162">
            <v>-2.9999999999999997E-4</v>
          </cell>
          <cell r="AS162">
            <v>-3.7280815225797146</v>
          </cell>
          <cell r="AT162">
            <v>-2.9999999999999997E-4</v>
          </cell>
          <cell r="AU162">
            <v>-4.3860487278934093</v>
          </cell>
          <cell r="AV162">
            <v>-2.9999999999999997E-4</v>
          </cell>
          <cell r="AW162">
            <v>-6.6343264237397994</v>
          </cell>
          <cell r="AX162">
            <v>-2.9999999999999997E-4</v>
          </cell>
          <cell r="AY162">
            <v>-14.748456674212923</v>
          </cell>
          <cell r="AZ162">
            <v>-2.9999999999999997E-4</v>
          </cell>
          <cell r="BA162">
            <v>-59.711103652606511</v>
          </cell>
          <cell r="BB162">
            <v>-2.9999999999999992E-4</v>
          </cell>
        </row>
        <row r="163">
          <cell r="AW163" t="str">
            <v xml:space="preserve"> </v>
          </cell>
        </row>
        <row r="164">
          <cell r="S164" t="str">
            <v>Total Gross Profit</v>
          </cell>
          <cell r="U164">
            <v>3580.5151534645875</v>
          </cell>
          <cell r="V164">
            <v>0.27097331391834528</v>
          </cell>
          <cell r="W164">
            <v>4967.1978260211008</v>
          </cell>
          <cell r="X164">
            <v>0.2702306294901749</v>
          </cell>
          <cell r="Y164">
            <v>5355.601386772244</v>
          </cell>
          <cell r="Z164">
            <v>0.26658405918832667</v>
          </cell>
          <cell r="AA164">
            <v>13903.314366257931</v>
          </cell>
          <cell r="AB164">
            <v>0.26900308525436051</v>
          </cell>
          <cell r="AC164">
            <v>4549.8771106614422</v>
          </cell>
          <cell r="AD164">
            <v>0.27919456091403744</v>
          </cell>
          <cell r="AE164">
            <v>4107.7020721743966</v>
          </cell>
          <cell r="AF164">
            <v>0.27825945289873721</v>
          </cell>
          <cell r="AG164">
            <v>5426.9410726012547</v>
          </cell>
          <cell r="AH164">
            <v>0.27088192921918741</v>
          </cell>
          <cell r="AI164">
            <v>14084.520255437094</v>
          </cell>
          <cell r="AJ164">
            <v>0.27566486788991845</v>
          </cell>
          <cell r="AK164">
            <v>4533.2927690245378</v>
          </cell>
          <cell r="AL164">
            <v>0.26886485655617337</v>
          </cell>
          <cell r="AM164">
            <v>4519.0992319667703</v>
          </cell>
          <cell r="AN164">
            <v>0.27099133267096098</v>
          </cell>
          <cell r="AO164">
            <v>3698.5902410915728</v>
          </cell>
          <cell r="AP164">
            <v>0.27273822837816297</v>
          </cell>
          <cell r="AQ164">
            <v>12750.98224208288</v>
          </cell>
          <cell r="AR164">
            <v>0.27073304889876043</v>
          </cell>
          <cell r="AS164">
            <v>3442.7975106683566</v>
          </cell>
          <cell r="AT164">
            <v>0.27704309762137785</v>
          </cell>
          <cell r="AU164">
            <v>4132.6097698671465</v>
          </cell>
          <cell r="AV164">
            <v>0.282665106540119</v>
          </cell>
          <cell r="AW164">
            <v>6464.1264799412365</v>
          </cell>
          <cell r="AX164">
            <v>0.29230366733887864</v>
          </cell>
          <cell r="AY164">
            <v>14039.533760476739</v>
          </cell>
          <cell r="AZ164">
            <v>0.28557972004672783</v>
          </cell>
          <cell r="BA164">
            <v>54778.35062425465</v>
          </cell>
          <cell r="BB164">
            <v>0.27521690576822955</v>
          </cell>
        </row>
        <row r="166">
          <cell r="S166" t="str">
            <v>Store Expenses:</v>
          </cell>
        </row>
        <row r="167">
          <cell r="Q167" t="str">
            <v xml:space="preserve"> </v>
          </cell>
          <cell r="S167" t="str">
            <v>Payroll &amp; Benefits</v>
          </cell>
          <cell r="U167">
            <v>-861.32725000000005</v>
          </cell>
          <cell r="V167">
            <v>-6.5185228744203239E-2</v>
          </cell>
          <cell r="W167">
            <v>-861.32725000000005</v>
          </cell>
          <cell r="X167">
            <v>-4.6858815194599918E-2</v>
          </cell>
          <cell r="Y167">
            <v>-861.32725000000005</v>
          </cell>
          <cell r="Z167">
            <v>-4.2874011341031769E-2</v>
          </cell>
          <cell r="AA167">
            <v>-2583.9817499999999</v>
          </cell>
          <cell r="AB167">
            <v>-4.9995205796245487E-2</v>
          </cell>
          <cell r="AC167">
            <v>-861.32725000000005</v>
          </cell>
          <cell r="AD167">
            <v>-5.2853709565814116E-2</v>
          </cell>
          <cell r="AE167">
            <v>-861.32725000000005</v>
          </cell>
          <cell r="AF167">
            <v>-5.8347086799531239E-2</v>
          </cell>
          <cell r="AG167">
            <v>-861.32725000000005</v>
          </cell>
          <cell r="AH167">
            <v>-4.2992541110681862E-2</v>
          </cell>
          <cell r="AI167">
            <v>-2583.9817499999999</v>
          </cell>
          <cell r="AJ167">
            <v>-5.0574174684347779E-2</v>
          </cell>
          <cell r="AK167">
            <v>-861.32725000000005</v>
          </cell>
          <cell r="AL167">
            <v>-5.1084419056615267E-2</v>
          </cell>
          <cell r="AM167">
            <v>-873.32725000000005</v>
          </cell>
          <cell r="AN167">
            <v>-5.2369754056576949E-2</v>
          </cell>
          <cell r="AO167">
            <v>-873.32725000000005</v>
          </cell>
          <cell r="AP167">
            <v>-6.4400139359334807E-2</v>
          </cell>
          <cell r="AQ167">
            <v>-2607.9817499999999</v>
          </cell>
          <cell r="AR167">
            <v>-5.5373526309176982E-2</v>
          </cell>
          <cell r="AS167">
            <v>-861.32725000000005</v>
          </cell>
          <cell r="AT167">
            <v>-6.9311299507527027E-2</v>
          </cell>
          <cell r="AU167">
            <v>-861.32725000000005</v>
          </cell>
          <cell r="AV167">
            <v>-5.8913658062368812E-2</v>
          </cell>
          <cell r="AW167">
            <v>-861.32725000000005</v>
          </cell>
          <cell r="AX167">
            <v>-3.8948667656051178E-2</v>
          </cell>
          <cell r="AY167">
            <v>-2583.9817499999999</v>
          </cell>
          <cell r="AZ167">
            <v>-5.2561060599336878E-2</v>
          </cell>
          <cell r="BA167">
            <v>-10359.927000000001</v>
          </cell>
          <cell r="BB167">
            <v>-5.2050253803411828E-2</v>
          </cell>
        </row>
        <row r="168">
          <cell r="Q168" t="str">
            <v xml:space="preserve"> </v>
          </cell>
          <cell r="S168" t="str">
            <v>Property</v>
          </cell>
          <cell r="U168">
            <v>-355.26080089750468</v>
          </cell>
          <cell r="V168">
            <v>-2.6886130179153953E-2</v>
          </cell>
          <cell r="W168">
            <v>-355.88660983834029</v>
          </cell>
          <cell r="X168">
            <v>-1.9361311140042848E-2</v>
          </cell>
          <cell r="Y168">
            <v>-374.17967473103363</v>
          </cell>
          <cell r="Z168">
            <v>-1.8625422123823336E-2</v>
          </cell>
          <cell r="AA168">
            <v>-1085.3270854668785</v>
          </cell>
          <cell r="AB168">
            <v>-2.0999045753382704E-2</v>
          </cell>
          <cell r="AC168">
            <v>-356.69320730105943</v>
          </cell>
          <cell r="AD168">
            <v>-2.1887800696876736E-2</v>
          </cell>
          <cell r="AE168">
            <v>-356.9595549027336</v>
          </cell>
          <cell r="AF168">
            <v>-2.4180763041958597E-2</v>
          </cell>
          <cell r="AG168">
            <v>-375.55546124668552</v>
          </cell>
          <cell r="AH168">
            <v>-1.8745585498414472E-2</v>
          </cell>
          <cell r="AI168">
            <v>-1089.2082234504785</v>
          </cell>
          <cell r="AJ168">
            <v>-2.1318187313208621E-2</v>
          </cell>
          <cell r="AK168">
            <v>-357.66928884727247</v>
          </cell>
          <cell r="AL168">
            <v>-2.121299173473919E-2</v>
          </cell>
          <cell r="AM168">
            <v>-358.04869083042246</v>
          </cell>
          <cell r="AN168">
            <v>-2.1470670792728134E-2</v>
          </cell>
          <cell r="AO168">
            <v>-377.06242851217519</v>
          </cell>
          <cell r="AP168">
            <v>-2.7805010027287368E-2</v>
          </cell>
          <cell r="AQ168">
            <v>-1092.7804081898703</v>
          </cell>
          <cell r="AR168">
            <v>-2.3202273053887338E-2</v>
          </cell>
          <cell r="AS168">
            <v>-358.99039046893432</v>
          </cell>
          <cell r="AT168">
            <v>-2.8888079965096174E-2</v>
          </cell>
          <cell r="AU168">
            <v>-359.51037161914167</v>
          </cell>
          <cell r="AV168">
            <v>-2.459003950408541E-2</v>
          </cell>
          <cell r="AW168">
            <v>-379.04330567526063</v>
          </cell>
          <cell r="AX168">
            <v>-1.7140095985581257E-2</v>
          </cell>
          <cell r="AY168">
            <v>-1097.5440677633367</v>
          </cell>
          <cell r="AZ168">
            <v>-2.2325266134774924E-2</v>
          </cell>
          <cell r="BA168">
            <v>-4364.859784870564</v>
          </cell>
          <cell r="BB168">
            <v>-2.1929890009728677E-2</v>
          </cell>
        </row>
        <row r="169">
          <cell r="S169" t="str">
            <v>Maintenance</v>
          </cell>
          <cell r="T169">
            <v>-41.312972943831475</v>
          </cell>
          <cell r="U169">
            <v>-41.867699772042698</v>
          </cell>
          <cell r="V169">
            <v>-3.1685466663619764E-3</v>
          </cell>
          <cell r="W169">
            <v>-42.239066269020718</v>
          </cell>
          <cell r="X169">
            <v>-2.2979333352015751E-3</v>
          </cell>
          <cell r="Y169">
            <v>-53.09450630015904</v>
          </cell>
          <cell r="Z169">
            <v>-2.6428682771379879E-3</v>
          </cell>
          <cell r="AA169">
            <v>-137.20127234122245</v>
          </cell>
          <cell r="AB169">
            <v>-2.6545875744695721E-3</v>
          </cell>
          <cell r="AC169">
            <v>-42.717715988855957</v>
          </cell>
          <cell r="AD169">
            <v>-2.6212914478090953E-3</v>
          </cell>
          <cell r="AE169">
            <v>-42.875771538014725</v>
          </cell>
          <cell r="AF169">
            <v>-2.9044435358633039E-3</v>
          </cell>
          <cell r="AG169">
            <v>-53.910923237611257</v>
          </cell>
          <cell r="AH169">
            <v>-2.6909256424986158E-3</v>
          </cell>
          <cell r="AI169">
            <v>-139.50441076448195</v>
          </cell>
          <cell r="AJ169">
            <v>-2.7304064509124019E-3</v>
          </cell>
          <cell r="AK169">
            <v>-43.296940670590352</v>
          </cell>
          <cell r="AL169">
            <v>-2.5678963031598575E-3</v>
          </cell>
          <cell r="AM169">
            <v>-43.522084762077426</v>
          </cell>
          <cell r="AN169">
            <v>-2.6098359750248144E-3</v>
          </cell>
          <cell r="AO169">
            <v>-54.805185236646004</v>
          </cell>
          <cell r="AP169">
            <v>-4.0413963572694675E-3</v>
          </cell>
          <cell r="AQ169">
            <v>-141.62421066931378</v>
          </cell>
          <cell r="AR169">
            <v>-3.0070118226531569E-3</v>
          </cell>
          <cell r="AS169">
            <v>-44.080906589539119</v>
          </cell>
          <cell r="AT169">
            <v>-3.5472056865620675E-3</v>
          </cell>
          <cell r="AU169">
            <v>-44.389472935665893</v>
          </cell>
          <cell r="AV169">
            <v>-3.0361819274852789E-3</v>
          </cell>
          <cell r="AW169">
            <v>-55.980674055991642</v>
          </cell>
          <cell r="AX169">
            <v>-2.5314102961081805E-3</v>
          </cell>
          <cell r="BA169">
            <v>-562.78094735621494</v>
          </cell>
          <cell r="BB169">
            <v>-2.8275190689679118E-3</v>
          </cell>
        </row>
        <row r="170">
          <cell r="S170" t="str">
            <v>Cleaning Supplies</v>
          </cell>
          <cell r="T170">
            <v>-3.30566</v>
          </cell>
          <cell r="U170">
            <v>-3.3500465003237077</v>
          </cell>
          <cell r="V170">
            <v>-2.5353145094076426E-4</v>
          </cell>
          <cell r="W170">
            <v>-3.3797614127815794</v>
          </cell>
          <cell r="X170">
            <v>-1.8386927319827853E-4</v>
          </cell>
          <cell r="Y170">
            <v>-4.2483600958664454</v>
          </cell>
          <cell r="Z170">
            <v>-2.1146926319928316E-4</v>
          </cell>
          <cell r="AA170">
            <v>-10.978168008971732</v>
          </cell>
          <cell r="AB170">
            <v>-2.1240698347590897E-4</v>
          </cell>
          <cell r="AC170">
            <v>-3.4180605987303072</v>
          </cell>
          <cell r="AD170">
            <v>-2.0974279191055938E-4</v>
          </cell>
          <cell r="AE170">
            <v>-3.4307074229456092</v>
          </cell>
          <cell r="AF170">
            <v>-2.3239922316448664E-4</v>
          </cell>
          <cell r="AG170">
            <v>-4.313685745926235</v>
          </cell>
          <cell r="AH170">
            <v>-2.1531457616172714E-4</v>
          </cell>
          <cell r="AI170">
            <v>-11.162453767602152</v>
          </cell>
          <cell r="AJ170">
            <v>-2.1847363540731946E-4</v>
          </cell>
          <cell r="AK170">
            <v>-3.4644072962682775</v>
          </cell>
          <cell r="AL170">
            <v>-2.0547037621921769E-4</v>
          </cell>
          <cell r="AM170">
            <v>-3.4824222142088725</v>
          </cell>
          <cell r="AN170">
            <v>-2.0882618157085878E-4</v>
          </cell>
          <cell r="AO170">
            <v>-4.385240173242523</v>
          </cell>
          <cell r="AP170">
            <v>-3.2337257114211428E-4</v>
          </cell>
          <cell r="AQ170">
            <v>-11.332069683719673</v>
          </cell>
          <cell r="AR170">
            <v>-2.4060623076402977E-4</v>
          </cell>
          <cell r="AS170">
            <v>-3.527136376142427</v>
          </cell>
          <cell r="AT170">
            <v>-2.8382987508023374E-4</v>
          </cell>
          <cell r="AU170">
            <v>-3.5518263307754236</v>
          </cell>
          <cell r="AV170">
            <v>-2.4294027844610903E-4</v>
          </cell>
          <cell r="AW170">
            <v>-4.4792969813991563</v>
          </cell>
          <cell r="AX170">
            <v>-2.0255094618365897E-4</v>
          </cell>
          <cell r="BA170">
            <v>-45.030951148610569</v>
          </cell>
          <cell r="BB170">
            <v>-2.2624410734691655E-4</v>
          </cell>
        </row>
        <row r="171">
          <cell r="S171" t="str">
            <v>Rent</v>
          </cell>
          <cell r="T171">
            <v>-262.55824000000001</v>
          </cell>
          <cell r="U171">
            <v>-284.70736901073974</v>
          </cell>
          <cell r="V171">
            <v>-2.1546647890363795E-2</v>
          </cell>
          <cell r="W171">
            <v>-284.70736901073974</v>
          </cell>
          <cell r="X171">
            <v>-1.5488944520233182E-2</v>
          </cell>
          <cell r="Y171">
            <v>-284.70736901073974</v>
          </cell>
          <cell r="Z171">
            <v>-1.4171787747156231E-2</v>
          </cell>
          <cell r="AA171">
            <v>-854.12210703221922</v>
          </cell>
          <cell r="AB171">
            <v>-1.6525662581091612E-2</v>
          </cell>
          <cell r="AC171">
            <v>-284.70736901073974</v>
          </cell>
          <cell r="AD171">
            <v>-1.7470526554153144E-2</v>
          </cell>
          <cell r="AE171">
            <v>-284.70736901073974</v>
          </cell>
          <cell r="AF171">
            <v>-1.9286334633132531E-2</v>
          </cell>
          <cell r="AG171">
            <v>-284.70736901073974</v>
          </cell>
          <cell r="AH171">
            <v>-1.4210967163419361E-2</v>
          </cell>
          <cell r="AI171">
            <v>-854.12210703221922</v>
          </cell>
          <cell r="AJ171">
            <v>-1.6717037820724024E-2</v>
          </cell>
          <cell r="AK171">
            <v>-284.70736901073974</v>
          </cell>
          <cell r="AL171">
            <v>-1.688569651900718E-2</v>
          </cell>
          <cell r="AM171">
            <v>-284.70736901073974</v>
          </cell>
          <cell r="AN171">
            <v>-1.707270086120356E-2</v>
          </cell>
          <cell r="AO171">
            <v>-284.70736901073974</v>
          </cell>
          <cell r="AP171">
            <v>-2.0994643463743058E-2</v>
          </cell>
          <cell r="AQ171">
            <v>-854.12210703221922</v>
          </cell>
          <cell r="AR171">
            <v>-1.8135001506432425E-2</v>
          </cell>
          <cell r="AS171">
            <v>-284.70736901073974</v>
          </cell>
          <cell r="AT171">
            <v>-2.291049972644358E-2</v>
          </cell>
          <cell r="AU171">
            <v>-284.70736901073974</v>
          </cell>
          <cell r="AV171">
            <v>-1.947361190039602E-2</v>
          </cell>
          <cell r="AW171">
            <v>-284.70736901073974</v>
          </cell>
          <cell r="AX171">
            <v>-1.2874285232271503E-2</v>
          </cell>
          <cell r="BA171">
            <v>-3416.4884281288778</v>
          </cell>
          <cell r="BB171">
            <v>-1.7165091008896839E-2</v>
          </cell>
        </row>
        <row r="172">
          <cell r="S172" t="str">
            <v>Utilities</v>
          </cell>
          <cell r="T172">
            <v>-25</v>
          </cell>
          <cell r="U172">
            <v>-25.335685614398546</v>
          </cell>
          <cell r="V172">
            <v>-1.9174041714874206E-3</v>
          </cell>
          <cell r="W172">
            <v>-25.560413145798261</v>
          </cell>
          <cell r="X172">
            <v>-1.3905640114098131E-3</v>
          </cell>
          <cell r="Y172">
            <v>-32.129439324268411</v>
          </cell>
          <cell r="Z172">
            <v>-1.5992968363298338E-3</v>
          </cell>
          <cell r="AA172">
            <v>-83.025538084465211</v>
          </cell>
          <cell r="AB172">
            <v>-1.6063886143456144E-3</v>
          </cell>
          <cell r="AC172">
            <v>-25.850061702733395</v>
          </cell>
          <cell r="AD172">
            <v>-1.5862399030039339E-3</v>
          </cell>
          <cell r="AE172">
            <v>-25.945706931033506</v>
          </cell>
          <cell r="AF172">
            <v>-1.757585649798275E-3</v>
          </cell>
          <cell r="AG172">
            <v>-32.623483252408256</v>
          </cell>
          <cell r="AH172">
            <v>-1.6283781163347647E-3</v>
          </cell>
          <cell r="AI172">
            <v>-84.419251886175161</v>
          </cell>
          <cell r="AJ172">
            <v>-1.6522694061648767E-3</v>
          </cell>
          <cell r="AK172">
            <v>-26.200571869674118</v>
          </cell>
          <cell r="AL172">
            <v>-1.5539285363529347E-3</v>
          </cell>
          <cell r="AM172">
            <v>-26.336814843396422</v>
          </cell>
          <cell r="AN172">
            <v>-1.5793077749289006E-3</v>
          </cell>
          <cell r="AO172">
            <v>-33.164634091546944</v>
          </cell>
          <cell r="AP172">
            <v>-2.4455976351327288E-3</v>
          </cell>
          <cell r="AQ172">
            <v>-85.70202080461749</v>
          </cell>
          <cell r="AR172">
            <v>-1.8196534940377246E-3</v>
          </cell>
          <cell r="AS172">
            <v>-26.674978492513045</v>
          </cell>
          <cell r="AT172">
            <v>-2.1465446770102927E-3</v>
          </cell>
          <cell r="AU172">
            <v>-26.861703341960634</v>
          </cell>
          <cell r="AV172">
            <v>-1.8373053977580045E-3</v>
          </cell>
          <cell r="AW172">
            <v>-33.875965627130107</v>
          </cell>
          <cell r="AX172">
            <v>-1.5318495110179129E-3</v>
          </cell>
          <cell r="BA172">
            <v>-340.55945823686159</v>
          </cell>
          <cell r="BB172">
            <v>-1.7110358245170138E-3</v>
          </cell>
        </row>
        <row r="173">
          <cell r="Q173" t="str">
            <v xml:space="preserve"> </v>
          </cell>
          <cell r="S173" t="str">
            <v>Advertising</v>
          </cell>
          <cell r="U173">
            <v>-257.66391709553704</v>
          </cell>
          <cell r="V173">
            <v>-1.95E-2</v>
          </cell>
          <cell r="W173">
            <v>-358.43589525788059</v>
          </cell>
          <cell r="X173">
            <v>-1.95E-2</v>
          </cell>
          <cell r="Y173">
            <v>-391.74970686556259</v>
          </cell>
          <cell r="Z173">
            <v>-1.95E-2</v>
          </cell>
          <cell r="AA173">
            <v>-1007.8495192189803</v>
          </cell>
          <cell r="AB173">
            <v>-1.9499999999999997E-2</v>
          </cell>
          <cell r="AC173">
            <v>-317.78055907477136</v>
          </cell>
          <cell r="AD173">
            <v>-1.95E-2</v>
          </cell>
          <cell r="AE173">
            <v>-287.86152482140614</v>
          </cell>
          <cell r="AF173">
            <v>-1.95E-2</v>
          </cell>
          <cell r="AG173">
            <v>-390.66965899410218</v>
          </cell>
          <cell r="AH173">
            <v>-1.95E-2</v>
          </cell>
          <cell r="AI173">
            <v>-996.31174289027967</v>
          </cell>
          <cell r="AJ173">
            <v>-1.95E-2</v>
          </cell>
          <cell r="AK173">
            <v>-328.78677462076354</v>
          </cell>
          <cell r="AL173">
            <v>-1.95E-2</v>
          </cell>
          <cell r="AM173">
            <v>-325.18543731563074</v>
          </cell>
          <cell r="AN173">
            <v>-1.95E-2</v>
          </cell>
          <cell r="AO173">
            <v>-264.43857954992944</v>
          </cell>
          <cell r="AP173">
            <v>-1.95E-2</v>
          </cell>
          <cell r="AQ173">
            <v>-918.41079148632366</v>
          </cell>
          <cell r="AR173">
            <v>-1.95E-2</v>
          </cell>
          <cell r="AS173">
            <v>-242.32529896768148</v>
          </cell>
          <cell r="AT173">
            <v>-1.95E-2</v>
          </cell>
          <cell r="AU173">
            <v>-285.0931673130716</v>
          </cell>
          <cell r="AV173">
            <v>-1.95E-2</v>
          </cell>
          <cell r="AW173">
            <v>-431.23121754308698</v>
          </cell>
          <cell r="AX173">
            <v>-1.95E-2</v>
          </cell>
          <cell r="AY173">
            <v>-958.64968382383995</v>
          </cell>
          <cell r="AZ173">
            <v>-1.9499999999999997E-2</v>
          </cell>
          <cell r="BA173">
            <v>-3881.2217374194238</v>
          </cell>
          <cell r="BB173">
            <v>-1.95E-2</v>
          </cell>
        </row>
        <row r="174">
          <cell r="S174" t="str">
            <v>Other Expenses:</v>
          </cell>
        </row>
        <row r="175">
          <cell r="S175" t="str">
            <v>Depreciation and Amortization</v>
          </cell>
          <cell r="U175">
            <v>-173.13634537500002</v>
          </cell>
          <cell r="V175">
            <v>-1.3102955093090052E-2</v>
          </cell>
          <cell r="W175">
            <v>-173.13634537500002</v>
          </cell>
          <cell r="X175">
            <v>-9.4191423891390284E-3</v>
          </cell>
          <cell r="Y175">
            <v>-173.13634537500002</v>
          </cell>
          <cell r="Z175">
            <v>-8.6181525490486265E-3</v>
          </cell>
          <cell r="AA175">
            <v>-519.40903612500006</v>
          </cell>
          <cell r="AB175">
            <v>-1.0049591740924209E-2</v>
          </cell>
          <cell r="AC175">
            <v>-173.13634537500002</v>
          </cell>
          <cell r="AD175">
            <v>-1.0624182752533065E-2</v>
          </cell>
          <cell r="AE175">
            <v>-173.13634537500002</v>
          </cell>
          <cell r="AF175">
            <v>-1.1728412600145583E-2</v>
          </cell>
          <cell r="AG175">
            <v>-173.13634537500002</v>
          </cell>
          <cell r="AH175">
            <v>-8.6419783494460448E-3</v>
          </cell>
          <cell r="AI175">
            <v>-519.40903612500006</v>
          </cell>
          <cell r="AJ175">
            <v>-1.0165970918956553E-2</v>
          </cell>
          <cell r="AK175">
            <v>-173.13634537500002</v>
          </cell>
          <cell r="AL175">
            <v>-1.026853570587413E-2</v>
          </cell>
          <cell r="AM175">
            <v>-173.13634537500002</v>
          </cell>
          <cell r="AN175">
            <v>-1.0382256852220419E-2</v>
          </cell>
          <cell r="AO175">
            <v>-173.13634537500002</v>
          </cell>
          <cell r="AP175">
            <v>-1.2767269967032317E-2</v>
          </cell>
          <cell r="AQ175">
            <v>-519.40903612500006</v>
          </cell>
          <cell r="AR175">
            <v>-1.1028263494210398E-2</v>
          </cell>
          <cell r="AS175">
            <v>-173.13634537500002</v>
          </cell>
          <cell r="AT175">
            <v>-1.3932341151316491E-2</v>
          </cell>
          <cell r="AU175">
            <v>-173.13634537500002</v>
          </cell>
          <cell r="AV175">
            <v>-1.1842299717779671E-2</v>
          </cell>
          <cell r="AW175">
            <v>-173.13634537500002</v>
          </cell>
          <cell r="AX175">
            <v>-7.8291148633625237E-3</v>
          </cell>
          <cell r="AY175">
            <v>-519.40903612500006</v>
          </cell>
          <cell r="AZ175">
            <v>-1.0565357059355891E-2</v>
          </cell>
          <cell r="BA175">
            <v>-2077.6361445000002</v>
          </cell>
          <cell r="BB175">
            <v>-1.0438441181329463E-2</v>
          </cell>
        </row>
        <row r="176">
          <cell r="Q176" t="str">
            <v xml:space="preserve"> </v>
          </cell>
          <cell r="S176" t="str">
            <v>Delivery</v>
          </cell>
          <cell r="U176">
            <v>-3.9640602630082622</v>
          </cell>
          <cell r="V176">
            <v>-2.9999999999999997E-4</v>
          </cell>
          <cell r="W176">
            <v>-5.5143983885827783</v>
          </cell>
          <cell r="X176">
            <v>-2.9999999999999997E-4</v>
          </cell>
          <cell r="Y176">
            <v>-6.0269185671625012</v>
          </cell>
          <cell r="Z176">
            <v>-2.9999999999999997E-4</v>
          </cell>
          <cell r="AA176">
            <v>-15.505377218753543</v>
          </cell>
          <cell r="AB176">
            <v>-2.9999999999999997E-4</v>
          </cell>
          <cell r="AC176">
            <v>-4.8889316780734049</v>
          </cell>
          <cell r="AD176">
            <v>-2.9999999999999997E-4</v>
          </cell>
          <cell r="AE176">
            <v>-4.4286388434062482</v>
          </cell>
          <cell r="AF176">
            <v>-2.9999999999999997E-4</v>
          </cell>
          <cell r="AG176">
            <v>-6.0103024460631094</v>
          </cell>
          <cell r="AH176">
            <v>-2.9999999999999997E-4</v>
          </cell>
          <cell r="AI176">
            <v>-15.327872967542763</v>
          </cell>
          <cell r="AJ176">
            <v>-2.9999999999999997E-4</v>
          </cell>
          <cell r="AK176">
            <v>-5.0582580710886687</v>
          </cell>
          <cell r="AL176">
            <v>-2.9999999999999997E-4</v>
          </cell>
          <cell r="AM176">
            <v>-5.0028528817789342</v>
          </cell>
          <cell r="AN176">
            <v>-2.9999999999999997E-4</v>
          </cell>
          <cell r="AO176">
            <v>-4.0682858392296835</v>
          </cell>
          <cell r="AP176">
            <v>-2.9999999999999997E-4</v>
          </cell>
          <cell r="AQ176">
            <v>-14.129396792097285</v>
          </cell>
          <cell r="AR176">
            <v>-2.9999999999999997E-4</v>
          </cell>
          <cell r="AS176">
            <v>-3.7280815225797146</v>
          </cell>
          <cell r="AT176">
            <v>-2.9999999999999997E-4</v>
          </cell>
          <cell r="AU176">
            <v>-4.3860487278934093</v>
          </cell>
          <cell r="AV176">
            <v>-2.9999999999999997E-4</v>
          </cell>
          <cell r="AW176">
            <v>-6.6343264237397994</v>
          </cell>
          <cell r="AX176">
            <v>-2.9999999999999997E-4</v>
          </cell>
          <cell r="AY176">
            <v>-14.748456674212923</v>
          </cell>
          <cell r="AZ176">
            <v>-2.9999999999999997E-4</v>
          </cell>
          <cell r="BA176">
            <v>-59.711103652606511</v>
          </cell>
          <cell r="BB176">
            <v>-2.9999999999999992E-4</v>
          </cell>
        </row>
        <row r="177">
          <cell r="S177" t="str">
            <v>Bank Comisions</v>
          </cell>
          <cell r="U177">
            <v>-109.61452993222672</v>
          </cell>
          <cell r="V177">
            <v>-8.2956253936242123E-3</v>
          </cell>
          <cell r="W177">
            <v>-152.48461100962578</v>
          </cell>
          <cell r="X177">
            <v>-8.2956253936242123E-3</v>
          </cell>
          <cell r="Y177">
            <v>-166.656862370195</v>
          </cell>
          <cell r="Z177">
            <v>-8.2956253936242123E-3</v>
          </cell>
          <cell r="AA177">
            <v>-428.75600331204754</v>
          </cell>
          <cell r="AB177">
            <v>-8.2956253936242123E-3</v>
          </cell>
          <cell r="AC177">
            <v>-135.18915258773191</v>
          </cell>
          <cell r="AD177">
            <v>-8.2956253936242123E-3</v>
          </cell>
          <cell r="AE177">
            <v>-122.46109616183811</v>
          </cell>
          <cell r="AF177">
            <v>-8.2956253936242123E-3</v>
          </cell>
          <cell r="AG177">
            <v>-166.19739198307619</v>
          </cell>
          <cell r="AH177">
            <v>-8.2956253936242123E-3</v>
          </cell>
          <cell r="AI177">
            <v>-423.84764073264625</v>
          </cell>
          <cell r="AJ177">
            <v>-8.2956253936242123E-3</v>
          </cell>
          <cell r="AK177">
            <v>-139.87138034009263</v>
          </cell>
          <cell r="AL177">
            <v>-8.2956253936242123E-3</v>
          </cell>
          <cell r="AM177">
            <v>-138.33931135550466</v>
          </cell>
          <cell r="AN177">
            <v>-8.2956253936242123E-3</v>
          </cell>
          <cell r="AO177">
            <v>-112.49658438811851</v>
          </cell>
          <cell r="AP177">
            <v>-8.2956253936242123E-3</v>
          </cell>
          <cell r="AQ177">
            <v>-390.70727608371578</v>
          </cell>
          <cell r="AR177">
            <v>-8.2956253936242123E-3</v>
          </cell>
          <cell r="AS177">
            <v>-103.08922582737833</v>
          </cell>
          <cell r="AT177">
            <v>-8.2956253936242123E-3</v>
          </cell>
          <cell r="AU177">
            <v>-121.28339068261913</v>
          </cell>
          <cell r="AV177">
            <v>-8.2956253936242123E-3</v>
          </cell>
          <cell r="AW177">
            <v>-183.45295583455996</v>
          </cell>
          <cell r="AX177">
            <v>-8.2956253936242123E-3</v>
          </cell>
          <cell r="AY177">
            <v>-407.82557234455737</v>
          </cell>
          <cell r="AZ177">
            <v>-8.2956253936242105E-3</v>
          </cell>
          <cell r="BA177">
            <v>-1651.1364924729669</v>
          </cell>
          <cell r="BB177">
            <v>-8.2956253936242105E-3</v>
          </cell>
        </row>
        <row r="178">
          <cell r="S178" t="str">
            <v>Bad Checks</v>
          </cell>
          <cell r="U178">
            <v>-96.527483356369359</v>
          </cell>
          <cell r="V178">
            <v>-7.3051979752030453E-3</v>
          </cell>
          <cell r="W178">
            <v>-134.27923980912618</v>
          </cell>
          <cell r="X178">
            <v>-7.3051979752030453E-3</v>
          </cell>
          <cell r="Y178">
            <v>-146.75944437849714</v>
          </cell>
          <cell r="Z178">
            <v>-7.3051979752030453E-3</v>
          </cell>
          <cell r="AA178">
            <v>-377.56616754399266</v>
          </cell>
          <cell r="AB178">
            <v>-7.3051979752030436E-3</v>
          </cell>
          <cell r="AC178">
            <v>-119.04871265189288</v>
          </cell>
          <cell r="AD178">
            <v>-7.3051979752030453E-3</v>
          </cell>
          <cell r="AE178">
            <v>-107.84027837252295</v>
          </cell>
          <cell r="AF178">
            <v>-7.3051979752030453E-3</v>
          </cell>
          <cell r="AG178">
            <v>-146.35483086446047</v>
          </cell>
          <cell r="AH178">
            <v>-7.3051979752030453E-3</v>
          </cell>
          <cell r="AI178">
            <v>-373.24382188887625</v>
          </cell>
          <cell r="AJ178">
            <v>-7.3051979752030444E-3</v>
          </cell>
          <cell r="AK178">
            <v>-123.17192206323803</v>
          </cell>
          <cell r="AL178">
            <v>-7.3051979752030453E-3</v>
          </cell>
          <cell r="AM178">
            <v>-121.82276914070063</v>
          </cell>
          <cell r="AN178">
            <v>-7.3051979752030453E-3</v>
          </cell>
          <cell r="AO178">
            <v>-99.065444917626365</v>
          </cell>
          <cell r="AP178">
            <v>-7.3051979752030453E-3</v>
          </cell>
          <cell r="AQ178">
            <v>-344.06013612156499</v>
          </cell>
          <cell r="AR178">
            <v>-7.3051979752030444E-3</v>
          </cell>
          <cell r="AS178">
            <v>-90.781245300470729</v>
          </cell>
          <cell r="AT178">
            <v>-7.3051979752030453E-3</v>
          </cell>
          <cell r="AU178">
            <v>-106.80318095382943</v>
          </cell>
          <cell r="AV178">
            <v>-7.3051979752030453E-3</v>
          </cell>
          <cell r="AW178">
            <v>-161.5502265251335</v>
          </cell>
          <cell r="AX178">
            <v>-7.3051979752030453E-3</v>
          </cell>
          <cell r="AY178">
            <v>-359.13465277943368</v>
          </cell>
          <cell r="AZ178">
            <v>-7.3051979752030462E-3</v>
          </cell>
          <cell r="BA178">
            <v>-1454.0047783338678</v>
          </cell>
          <cell r="BB178">
            <v>-7.3051979752030453E-3</v>
          </cell>
        </row>
        <row r="179">
          <cell r="S179" t="str">
            <v>Others</v>
          </cell>
          <cell r="U179">
            <v>-14.304647175611805</v>
          </cell>
          <cell r="V179">
            <v>-1.0825754070214035E-3</v>
          </cell>
          <cell r="W179">
            <v>-14.431529396059481</v>
          </cell>
          <cell r="X179">
            <v>-7.8511897649283398E-4</v>
          </cell>
          <cell r="Y179">
            <v>-18.140432450846767</v>
          </cell>
          <cell r="Z179">
            <v>-9.029705104869548E-4</v>
          </cell>
          <cell r="AA179">
            <v>-46.876609022518053</v>
          </cell>
          <cell r="AB179">
            <v>-9.0697456168602132E-4</v>
          </cell>
          <cell r="AC179">
            <v>-14.595066332653277</v>
          </cell>
          <cell r="AD179">
            <v>-8.9559850456356514E-4</v>
          </cell>
          <cell r="AE179">
            <v>-14.649068078084094</v>
          </cell>
          <cell r="AF179">
            <v>-9.9234111852866008E-4</v>
          </cell>
          <cell r="AG179">
            <v>-18.419371974680985</v>
          </cell>
          <cell r="AH179">
            <v>-9.1938993785975487E-4</v>
          </cell>
          <cell r="AI179">
            <v>-47.663506385418351</v>
          </cell>
          <cell r="AJ179">
            <v>-9.3287907238689819E-4</v>
          </cell>
          <cell r="AK179">
            <v>-14.792966020305792</v>
          </cell>
          <cell r="AL179">
            <v>-8.7735535508898775E-4</v>
          </cell>
          <cell r="AM179">
            <v>-14.869889443611383</v>
          </cell>
          <cell r="AN179">
            <v>-8.9168459247139942E-4</v>
          </cell>
          <cell r="AO179">
            <v>-18.724908281867634</v>
          </cell>
          <cell r="AP179">
            <v>-1.3807959191048237E-3</v>
          </cell>
          <cell r="AQ179">
            <v>-48.38776374578481</v>
          </cell>
          <cell r="AR179">
            <v>-1.0273849151051211E-3</v>
          </cell>
          <cell r="AS179">
            <v>-15.06081822927178</v>
          </cell>
          <cell r="AT179">
            <v>-1.2119492133999931E-3</v>
          </cell>
          <cell r="AU179">
            <v>-15.166243956876681</v>
          </cell>
          <cell r="AV179">
            <v>-1.0373512629095387E-3</v>
          </cell>
          <cell r="AW179">
            <v>-19.126529410116106</v>
          </cell>
          <cell r="AX179">
            <v>-8.6488943361341544E-4</v>
          </cell>
          <cell r="BA179">
            <v>-192.28147074998577</v>
          </cell>
          <cell r="BB179">
            <v>-9.6605886839068119E-4</v>
          </cell>
        </row>
        <row r="180">
          <cell r="S180" t="str">
            <v>Waste Colection</v>
          </cell>
          <cell r="T180">
            <v>-3.25</v>
          </cell>
          <cell r="U180">
            <v>-3.2936391298718108</v>
          </cell>
          <cell r="V180">
            <v>-2.4926254229336466E-4</v>
          </cell>
          <cell r="W180">
            <v>-3.3228537089537737</v>
          </cell>
          <cell r="X180">
            <v>-1.807733214832757E-4</v>
          </cell>
          <cell r="Y180">
            <v>-4.1768271121548937</v>
          </cell>
          <cell r="Z180">
            <v>-2.0790858872287839E-4</v>
          </cell>
          <cell r="AA180">
            <v>-10.793319950980479</v>
          </cell>
          <cell r="AB180">
            <v>-2.088305198649299E-4</v>
          </cell>
          <cell r="AC180">
            <v>-3.3605080213553413</v>
          </cell>
          <cell r="AD180">
            <v>-2.0621118739051143E-4</v>
          </cell>
          <cell r="AE180">
            <v>-3.372941901034356</v>
          </cell>
          <cell r="AF180">
            <v>-2.2848613447377575E-4</v>
          </cell>
          <cell r="AG180">
            <v>-4.2410528228130735</v>
          </cell>
          <cell r="AH180">
            <v>-2.1168915512351943E-4</v>
          </cell>
          <cell r="AI180">
            <v>-10.974502745202772</v>
          </cell>
          <cell r="AJ180">
            <v>-2.1479502280143399E-4</v>
          </cell>
          <cell r="AK180">
            <v>-3.406074343057635</v>
          </cell>
          <cell r="AL180">
            <v>-2.020107097258815E-4</v>
          </cell>
          <cell r="AM180">
            <v>-3.4237859296415349</v>
          </cell>
          <cell r="AN180">
            <v>-2.0531001074075708E-4</v>
          </cell>
          <cell r="AO180">
            <v>-4.3114024319011035</v>
          </cell>
          <cell r="AP180">
            <v>-3.1792769256725481E-4</v>
          </cell>
          <cell r="AQ180">
            <v>-11.141262704600273</v>
          </cell>
          <cell r="AR180">
            <v>-2.3655495422490418E-4</v>
          </cell>
          <cell r="AS180">
            <v>-3.4677472040266961</v>
          </cell>
          <cell r="AT180">
            <v>-2.7905080801133805E-4</v>
          </cell>
          <cell r="AU180">
            <v>-3.4920214344548826</v>
          </cell>
          <cell r="AV180">
            <v>-2.388497017085406E-4</v>
          </cell>
          <cell r="AW180">
            <v>-4.4038755315269142</v>
          </cell>
          <cell r="AX180">
            <v>-1.9914043643232872E-4</v>
          </cell>
          <cell r="BA180">
            <v>-44.272729570792016</v>
          </cell>
          <cell r="BB180">
            <v>-2.2243465718721185E-4</v>
          </cell>
        </row>
        <row r="181">
          <cell r="S181" t="str">
            <v>Recruitment</v>
          </cell>
          <cell r="T181">
            <v>-0.27750000000000002</v>
          </cell>
          <cell r="U181">
            <v>-0.28122611031982386</v>
          </cell>
          <cell r="V181">
            <v>-2.1283186303510368E-5</v>
          </cell>
          <cell r="W181">
            <v>-0.28372058591836075</v>
          </cell>
          <cell r="X181">
            <v>-1.543526052664893E-5</v>
          </cell>
          <cell r="Y181">
            <v>-0.35663677649937942</v>
          </cell>
          <cell r="Z181">
            <v>-1.7752194883261156E-5</v>
          </cell>
          <cell r="AA181">
            <v>-0.92158347273756402</v>
          </cell>
          <cell r="AB181">
            <v>-1.7830913619236322E-5</v>
          </cell>
          <cell r="AC181">
            <v>-0.28693568490034072</v>
          </cell>
          <cell r="AD181">
            <v>-1.7607262923343669E-5</v>
          </cell>
          <cell r="AE181">
            <v>-0.28799734693447193</v>
          </cell>
          <cell r="AF181">
            <v>-1.9509200712760854E-5</v>
          </cell>
          <cell r="AG181">
            <v>-0.36212066410173166</v>
          </cell>
          <cell r="AH181">
            <v>-1.8074997091315889E-5</v>
          </cell>
          <cell r="AI181">
            <v>-0.93705369593654431</v>
          </cell>
          <cell r="AJ181">
            <v>-1.8340190408430133E-5</v>
          </cell>
          <cell r="AK181">
            <v>-0.29082634775338273</v>
          </cell>
          <cell r="AL181">
            <v>-1.7248606753517578E-5</v>
          </cell>
          <cell r="AM181">
            <v>-0.29233864476170029</v>
          </cell>
          <cell r="AN181">
            <v>-1.7530316301710796E-5</v>
          </cell>
          <cell r="AO181">
            <v>-0.36812743841617118</v>
          </cell>
          <cell r="AP181">
            <v>-2.7146133749973296E-5</v>
          </cell>
          <cell r="AQ181">
            <v>-0.95129243093125426</v>
          </cell>
          <cell r="AR181">
            <v>-2.0198153783818747E-5</v>
          </cell>
          <cell r="AS181">
            <v>-0.29609226126689486</v>
          </cell>
          <cell r="AT181">
            <v>-2.3826645914814251E-5</v>
          </cell>
          <cell r="AU181">
            <v>-0.2981649070957631</v>
          </cell>
          <cell r="AV181">
            <v>-2.0394089915113856E-5</v>
          </cell>
          <cell r="AW181">
            <v>-0.37602321846114423</v>
          </cell>
          <cell r="AX181">
            <v>-1.7003529572298837E-5</v>
          </cell>
          <cell r="BA181">
            <v>-3.7802099864291652</v>
          </cell>
          <cell r="BB181">
            <v>-1.8992497652138862E-5</v>
          </cell>
        </row>
        <row r="182">
          <cell r="S182" t="str">
            <v>Suscriptions</v>
          </cell>
          <cell r="T182">
            <v>-1.6468525000000001</v>
          </cell>
          <cell r="U182">
            <v>-1.6689654877314513</v>
          </cell>
          <cell r="V182">
            <v>-1.2630727413297948E-4</v>
          </cell>
          <cell r="W182">
            <v>-1.6837692116076293</v>
          </cell>
          <cell r="X182">
            <v>-9.1602152744011173E-5</v>
          </cell>
          <cell r="Y182">
            <v>-2.1164978989907897</v>
          </cell>
          <cell r="Z182">
            <v>-1.0535223972607509E-4</v>
          </cell>
          <cell r="AA182">
            <v>-5.4692325983298709</v>
          </cell>
          <cell r="AB182">
            <v>-1.0581940422026446E-4</v>
          </cell>
          <cell r="AC182">
            <v>-1.7028495496120299</v>
          </cell>
          <cell r="AD182">
            <v>-1.0449212599447145E-4</v>
          </cell>
          <cell r="AE182">
            <v>-1.7091500929455945</v>
          </cell>
          <cell r="AF182">
            <v>-1.1577937285337655E-4</v>
          </cell>
          <cell r="AG182">
            <v>-2.1490425981174668</v>
          </cell>
          <cell r="AH182">
            <v>-1.0726794287324793E-4</v>
          </cell>
          <cell r="AI182">
            <v>-5.561042240675091</v>
          </cell>
          <cell r="AJ182">
            <v>-1.0884176008864569E-4</v>
          </cell>
          <cell r="AK182">
            <v>-1.7259390914000998</v>
          </cell>
          <cell r="AL182">
            <v>-1.0236364379656686E-4</v>
          </cell>
          <cell r="AM182">
            <v>-1.7349139746753803</v>
          </cell>
          <cell r="AN182">
            <v>-1.0403547829644389E-4</v>
          </cell>
          <cell r="AO182">
            <v>-2.1846904226099726</v>
          </cell>
          <cell r="AP182">
            <v>-1.6110154317649689E-4</v>
          </cell>
          <cell r="AQ182">
            <v>-5.645543488685453</v>
          </cell>
          <cell r="AR182">
            <v>-1.1986803623159047E-4</v>
          </cell>
          <cell r="AS182">
            <v>-1.7571902007136537</v>
          </cell>
          <cell r="AT182">
            <v>-1.4140169870784371E-4</v>
          </cell>
          <cell r="AU182">
            <v>-1.7694905321186492</v>
          </cell>
          <cell r="AV182">
            <v>-1.2103083950245057E-4</v>
          </cell>
          <cell r="AW182">
            <v>-2.2315487473181315</v>
          </cell>
          <cell r="AX182">
            <v>-1.0090920787374511E-4</v>
          </cell>
          <cell r="BA182">
            <v>-22.434047807840852</v>
          </cell>
          <cell r="BB182">
            <v>-1.1271294500781626E-4</v>
          </cell>
        </row>
        <row r="183">
          <cell r="S183" t="str">
            <v>Training</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BA183">
            <v>0</v>
          </cell>
          <cell r="BB183">
            <v>0</v>
          </cell>
        </row>
        <row r="184">
          <cell r="S184" t="str">
            <v>Others</v>
          </cell>
          <cell r="T184">
            <v>-8.940764999999999</v>
          </cell>
          <cell r="U184">
            <v>-9.060816447688719</v>
          </cell>
          <cell r="V184">
            <v>-6.8572240429154896E-4</v>
          </cell>
          <cell r="W184">
            <v>-9.1411858895797184</v>
          </cell>
          <cell r="X184">
            <v>-4.9730824173889823E-4</v>
          </cell>
          <cell r="Y184">
            <v>-11.490470663201705</v>
          </cell>
          <cell r="Z184">
            <v>-5.7195748715474016E-4</v>
          </cell>
          <cell r="AA184">
            <v>-29.692473000470141</v>
          </cell>
          <cell r="AB184">
            <v>-5.7449372398159064E-4</v>
          </cell>
          <cell r="AC184">
            <v>-9.2447730767855649</v>
          </cell>
          <cell r="AD184">
            <v>-5.6728792825523871E-4</v>
          </cell>
          <cell r="AE184">
            <v>-9.2789787371696715</v>
          </cell>
          <cell r="AF184">
            <v>-6.2856641048874694E-4</v>
          </cell>
          <cell r="AG184">
            <v>-11.667155889648715</v>
          </cell>
          <cell r="AH184">
            <v>-5.8235784277167171E-4</v>
          </cell>
          <cell r="AI184">
            <v>-30.190907703603948</v>
          </cell>
          <cell r="AJ184">
            <v>-5.9090209908838846E-4</v>
          </cell>
          <cell r="AK184">
            <v>-9.3701262380946755</v>
          </cell>
          <cell r="AL184">
            <v>-5.5573239481302187E-4</v>
          </cell>
          <cell r="AM184">
            <v>-9.4188508945327669</v>
          </cell>
          <cell r="AN184">
            <v>-5.6480878713248753E-4</v>
          </cell>
          <cell r="AO184">
            <v>-11.860687988940388</v>
          </cell>
          <cell r="AP184">
            <v>-8.7462054961109882E-4</v>
          </cell>
          <cell r="AQ184">
            <v>-30.649665121567828</v>
          </cell>
          <cell r="AR184">
            <v>-6.507637708648077E-4</v>
          </cell>
          <cell r="AS184">
            <v>-9.5397885632645352</v>
          </cell>
          <cell r="AT184">
            <v>-7.6767006076599708E-4</v>
          </cell>
          <cell r="AU184">
            <v>-9.6065670832073859</v>
          </cell>
          <cell r="AV184">
            <v>-6.5707663178343376E-4</v>
          </cell>
          <cell r="AW184">
            <v>-12.115081912809915</v>
          </cell>
          <cell r="AX184">
            <v>-5.4783625973504283E-4</v>
          </cell>
          <cell r="BA184">
            <v>-121.79448338492375</v>
          </cell>
          <cell r="BB184">
            <v>-6.1191876854351434E-4</v>
          </cell>
        </row>
        <row r="185">
          <cell r="S185" t="str">
            <v>Relocation</v>
          </cell>
          <cell r="T185">
            <v>-7.5169600000000001</v>
          </cell>
          <cell r="U185">
            <v>-7.6178934134403713</v>
          </cell>
          <cell r="V185">
            <v>-5.7652201843616318E-4</v>
          </cell>
          <cell r="W185">
            <v>-7.6854641280175882</v>
          </cell>
          <cell r="X185">
            <v>-4.1811256204828438E-4</v>
          </cell>
          <cell r="Y185">
            <v>-9.6606284089181074</v>
          </cell>
          <cell r="Z185">
            <v>-4.8087401387271629E-4</v>
          </cell>
          <cell r="AA185">
            <v>-24.963985950376067</v>
          </cell>
          <cell r="AB185">
            <v>-4.8300635833965641E-4</v>
          </cell>
          <cell r="AC185">
            <v>-7.7725551926791532</v>
          </cell>
          <cell r="AD185">
            <v>-4.7694807605137807E-4</v>
          </cell>
          <cell r="AE185">
            <v>-7.8013136468920656</v>
          </cell>
          <cell r="AF185">
            <v>-5.2846804104430569E-4</v>
          </cell>
          <cell r="AG185">
            <v>-9.8091767467609099</v>
          </cell>
          <cell r="AH185">
            <v>-4.8961812661455092E-4</v>
          </cell>
          <cell r="AI185">
            <v>-25.383045586332127</v>
          </cell>
          <cell r="AJ185">
            <v>-4.9680172141460519E-4</v>
          </cell>
          <cell r="AK185">
            <v>-7.8779460288586218</v>
          </cell>
          <cell r="AL185">
            <v>-4.6723274602494228E-4</v>
          </cell>
          <cell r="AM185">
            <v>-7.9189113482086873</v>
          </cell>
          <cell r="AN185">
            <v>-4.7486373487318196E-4</v>
          </cell>
          <cell r="AO185">
            <v>-9.9718891152317894</v>
          </cell>
          <cell r="AP185">
            <v>-7.3533838397549277E-4</v>
          </cell>
          <cell r="AQ185">
            <v>-25.768746492299101</v>
          </cell>
          <cell r="AR185">
            <v>-5.4713050114167259E-4</v>
          </cell>
          <cell r="AS185">
            <v>-8.0205898531632354</v>
          </cell>
          <cell r="AT185">
            <v>-6.4541961901197161E-4</v>
          </cell>
          <cell r="AU185">
            <v>-8.0767339821353765</v>
          </cell>
          <cell r="AV185">
            <v>-5.5243804730924044E-4</v>
          </cell>
          <cell r="AW185">
            <v>-10.185771143220476</v>
          </cell>
          <cell r="AX185">
            <v>-4.6059406001364844E-4</v>
          </cell>
          <cell r="BA185">
            <v>-102.39887300752639</v>
          </cell>
          <cell r="BB185">
            <v>-5.1447151405845657E-4</v>
          </cell>
        </row>
        <row r="186">
          <cell r="S186" t="str">
            <v>Supplies</v>
          </cell>
          <cell r="T186">
            <v>-55.779183749999994</v>
          </cell>
          <cell r="U186">
            <v>-53.842242310599936</v>
          </cell>
          <cell r="V186">
            <v>-4.0747798018897861E-3</v>
          </cell>
          <cell r="W186">
            <v>-74.899863911235641</v>
          </cell>
          <cell r="X186">
            <v>-4.0747798018897861E-3</v>
          </cell>
          <cell r="Y186">
            <v>-81.861220150360964</v>
          </cell>
          <cell r="Z186">
            <v>-4.0747798018897861E-3</v>
          </cell>
          <cell r="AA186">
            <v>-210.60332637219653</v>
          </cell>
          <cell r="AB186">
            <v>-4.0747798018897852E-3</v>
          </cell>
          <cell r="AC186">
            <v>-66.40440018210883</v>
          </cell>
          <cell r="AD186">
            <v>-4.0747798018897861E-3</v>
          </cell>
          <cell r="AE186">
            <v>-60.152427029921078</v>
          </cell>
          <cell r="AF186">
            <v>-4.0747798018897861E-3</v>
          </cell>
          <cell r="AG186">
            <v>-81.635530034889129</v>
          </cell>
          <cell r="AH186">
            <v>-4.0747798018897861E-3</v>
          </cell>
          <cell r="AI186">
            <v>-208.19235724691902</v>
          </cell>
          <cell r="AJ186">
            <v>-4.0747798018897861E-3</v>
          </cell>
          <cell r="AK186">
            <v>-68.704292736060339</v>
          </cell>
          <cell r="AL186">
            <v>-4.0747798018897861E-3</v>
          </cell>
          <cell r="AM186">
            <v>-67.951746248329698</v>
          </cell>
          <cell r="AN186">
            <v>-4.0747798018897861E-3</v>
          </cell>
          <cell r="AO186">
            <v>-55.257896553357845</v>
          </cell>
          <cell r="AP186">
            <v>-4.0747798018897861E-3</v>
          </cell>
          <cell r="AQ186">
            <v>-191.91393553774788</v>
          </cell>
          <cell r="AR186">
            <v>-4.0747798018897861E-3</v>
          </cell>
          <cell r="AS186">
            <v>-50.637037626687807</v>
          </cell>
          <cell r="AT186">
            <v>-4.0747798018897861E-3</v>
          </cell>
          <cell r="AU186">
            <v>-59.573942555081516</v>
          </cell>
          <cell r="AV186">
            <v>-4.0747798018897861E-3</v>
          </cell>
          <cell r="AW186">
            <v>-90.111397701995443</v>
          </cell>
          <cell r="AX186">
            <v>-4.0747798018897861E-3</v>
          </cell>
          <cell r="AY186">
            <v>-200.32237788376477</v>
          </cell>
          <cell r="AZ186">
            <v>-4.0747798018897861E-3</v>
          </cell>
          <cell r="BA186">
            <v>-811.0319970406282</v>
          </cell>
          <cell r="BB186">
            <v>-4.0747798018897852E-3</v>
          </cell>
        </row>
        <row r="187">
          <cell r="S187" t="str">
            <v>Insurance</v>
          </cell>
          <cell r="T187">
            <v>-31.637822499999999</v>
          </cell>
          <cell r="U187">
            <v>-32.062636975365784</v>
          </cell>
          <cell r="V187">
            <v>-2.426499713531143E-3</v>
          </cell>
          <cell r="W187">
            <v>-32.34703256533728</v>
          </cell>
          <cell r="X187">
            <v>-1.7597766947148657E-3</v>
          </cell>
          <cell r="Y187">
            <v>-40.660219934628962</v>
          </cell>
          <cell r="Z187">
            <v>-2.0239307773045937E-3</v>
          </cell>
          <cell r="AA187">
            <v>-105.06988947533202</v>
          </cell>
          <cell r="AB187">
            <v>-2.0329055138675E-3</v>
          </cell>
          <cell r="AC187">
            <v>-32.713586550605079</v>
          </cell>
          <cell r="AD187">
            <v>-2.0074070597462272E-3</v>
          </cell>
          <cell r="AE187">
            <v>-32.83462682084231</v>
          </cell>
          <cell r="AF187">
            <v>-2.2242473126745993E-3</v>
          </cell>
          <cell r="AG187">
            <v>-41.285438898856597</v>
          </cell>
          <cell r="AH187">
            <v>-2.0607335122993452E-3</v>
          </cell>
          <cell r="AI187">
            <v>-106.83365227030399</v>
          </cell>
          <cell r="AJ187">
            <v>-2.0909682477769907E-3</v>
          </cell>
          <cell r="AK187">
            <v>-33.157161688449712</v>
          </cell>
          <cell r="AL187">
            <v>-1.9665166084327579E-3</v>
          </cell>
          <cell r="AM187">
            <v>-33.329578929229648</v>
          </cell>
          <cell r="AN187">
            <v>-1.9986343622428199E-3</v>
          </cell>
          <cell r="AO187">
            <v>-41.970272266632442</v>
          </cell>
          <cell r="AP187">
            <v>-3.0949353554699617E-3</v>
          </cell>
          <cell r="AQ187">
            <v>-108.45701288431181</v>
          </cell>
          <cell r="AR187">
            <v>-2.3027949702348134E-3</v>
          </cell>
          <cell r="AS187">
            <v>-33.757529389497812</v>
          </cell>
          <cell r="AT187">
            <v>-2.7164799791828584E-3</v>
          </cell>
          <cell r="AU187">
            <v>-33.993832095224292</v>
          </cell>
          <cell r="AV187">
            <v>-2.3251336821023855E-3</v>
          </cell>
          <cell r="AW187">
            <v>-42.870471501089739</v>
          </cell>
          <cell r="AX187">
            <v>-1.938575317051861E-3</v>
          </cell>
          <cell r="AY187">
            <v>-110.62183298581184</v>
          </cell>
          <cell r="AZ187">
            <v>-2.2501710266246964E-3</v>
          </cell>
          <cell r="BA187">
            <v>-430.98238761575959</v>
          </cell>
          <cell r="BB187">
            <v>-2.1653379082884174E-3</v>
          </cell>
        </row>
        <row r="188">
          <cell r="S188" t="str">
            <v>Maintenance</v>
          </cell>
          <cell r="T188">
            <v>-106.10886125</v>
          </cell>
          <cell r="U188">
            <v>-107.53362998127345</v>
          </cell>
          <cell r="V188">
            <v>-8.1381429277011964E-3</v>
          </cell>
          <cell r="W188">
            <v>-108.48745327920736</v>
          </cell>
          <cell r="X188">
            <v>-5.9020465498370919E-3</v>
          </cell>
          <cell r="Y188">
            <v>-136.36872877196365</v>
          </cell>
          <cell r="Z188">
            <v>-6.787982644147453E-3</v>
          </cell>
          <cell r="AA188">
            <v>-352.38981203244447</v>
          </cell>
          <cell r="AB188">
            <v>-6.818082663727144E-3</v>
          </cell>
          <cell r="AC188">
            <v>-109.71682442077108</v>
          </cell>
          <cell r="AD188">
            <v>-6.7325643910823166E-3</v>
          </cell>
          <cell r="AE188">
            <v>-110.12277667112791</v>
          </cell>
          <cell r="AF188">
            <v>-7.4598164739774504E-3</v>
          </cell>
          <cell r="AG188">
            <v>-138.46562631685947</v>
          </cell>
          <cell r="AH188">
            <v>-6.9114139043480773E-3</v>
          </cell>
          <cell r="AI188">
            <v>-358.30522740875847</v>
          </cell>
          <cell r="AJ188">
            <v>-7.0128170066547525E-3</v>
          </cell>
          <cell r="AK188">
            <v>-111.20451380759616</v>
          </cell>
          <cell r="AL188">
            <v>-6.5954234982515654E-3</v>
          </cell>
          <cell r="AM188">
            <v>-111.78277727939566</v>
          </cell>
          <cell r="AN188">
            <v>-6.7031419824390781E-3</v>
          </cell>
          <cell r="AO188">
            <v>-140.762462289079</v>
          </cell>
          <cell r="AP188">
            <v>-1.0379983205585076E-2</v>
          </cell>
          <cell r="AQ188">
            <v>-363.74975337607077</v>
          </cell>
          <cell r="AR188">
            <v>-7.7232544048770639E-3</v>
          </cell>
          <cell r="AS188">
            <v>-113.21806366835204</v>
          </cell>
          <cell r="AT188">
            <v>-9.1106964519924484E-3</v>
          </cell>
          <cell r="AU188">
            <v>-114.01059011403049</v>
          </cell>
          <cell r="AV188">
            <v>-7.798175340983207E-3</v>
          </cell>
          <cell r="AW188">
            <v>-143.78160545755671</v>
          </cell>
          <cell r="AX188">
            <v>-6.5017122888192036E-3</v>
          </cell>
          <cell r="AY188">
            <v>-371.01025923993922</v>
          </cell>
          <cell r="AZ188">
            <v>-7.5467610090071769E-3</v>
          </cell>
          <cell r="BA188">
            <v>-1445.4550520572129</v>
          </cell>
          <cell r="BB188">
            <v>-7.2622425158982082E-3</v>
          </cell>
        </row>
        <row r="189">
          <cell r="S189" t="str">
            <v>Courier</v>
          </cell>
          <cell r="T189">
            <v>-59.522973749999998</v>
          </cell>
          <cell r="U189">
            <v>-60.322213990563888</v>
          </cell>
          <cell r="V189">
            <v>-4.5651839267034488E-3</v>
          </cell>
          <cell r="W189">
            <v>-60.857272028660191</v>
          </cell>
          <cell r="X189">
            <v>-3.3108202059536403E-3</v>
          </cell>
          <cell r="Y189">
            <v>-76.497590940025859</v>
          </cell>
          <cell r="Z189">
            <v>-3.8077961442927496E-3</v>
          </cell>
          <cell r="AA189">
            <v>-197.67707695924994</v>
          </cell>
          <cell r="AB189">
            <v>-3.8246810929597158E-3</v>
          </cell>
          <cell r="AC189">
            <v>-61.546901766707208</v>
          </cell>
          <cell r="AD189">
            <v>-3.7767086443082284E-3</v>
          </cell>
          <cell r="AE189">
            <v>-61.774625303244022</v>
          </cell>
          <cell r="AF189">
            <v>-4.1846689798527769E-3</v>
          </cell>
          <cell r="AG189">
            <v>-77.673869490666448</v>
          </cell>
          <cell r="AH189">
            <v>-3.8770363149467461E-3</v>
          </cell>
          <cell r="AI189">
            <v>-200.99539656061768</v>
          </cell>
          <cell r="AJ189">
            <v>-3.9339195396432018E-3</v>
          </cell>
          <cell r="AK189">
            <v>-62.381438065344035</v>
          </cell>
          <cell r="AL189">
            <v>-3.6997778991484662E-3</v>
          </cell>
          <cell r="AM189">
            <v>-62.705821543283825</v>
          </cell>
          <cell r="AN189">
            <v>-3.7602038092105542E-3</v>
          </cell>
          <cell r="AO189">
            <v>-78.96230577838017</v>
          </cell>
          <cell r="AP189">
            <v>-5.8227697535627012E-3</v>
          </cell>
          <cell r="AQ189">
            <v>-204.04956538700804</v>
          </cell>
          <cell r="AR189">
            <v>-4.3324474863881308E-3</v>
          </cell>
          <cell r="AS189">
            <v>-63.510961783666744</v>
          </cell>
          <cell r="AT189">
            <v>-5.1107488985154348E-3</v>
          </cell>
          <cell r="AU189">
            <v>-63.955538516152409</v>
          </cell>
          <cell r="AV189">
            <v>-4.3744752384593209E-3</v>
          </cell>
          <cell r="AW189">
            <v>-80.655928511182694</v>
          </cell>
          <cell r="AX189">
            <v>-3.6472095293307825E-3</v>
          </cell>
          <cell r="AY189">
            <v>-208.12242881100184</v>
          </cell>
          <cell r="AZ189">
            <v>-4.2334415066268343E-3</v>
          </cell>
          <cell r="BA189">
            <v>-810.84446771787736</v>
          </cell>
          <cell r="BB189">
            <v>-4.0738376187214329E-3</v>
          </cell>
        </row>
        <row r="190">
          <cell r="S190" t="str">
            <v>Employees Benefits</v>
          </cell>
          <cell r="T190">
            <v>-1.826435</v>
          </cell>
          <cell r="U190">
            <v>-1.8509593182053603</v>
          </cell>
          <cell r="V190">
            <v>-1.4008056351802508E-4</v>
          </cell>
          <cell r="W190">
            <v>-1.8673773273578418</v>
          </cell>
          <cell r="X190">
            <v>-1.0159099120717128E-4</v>
          </cell>
          <cell r="Y190">
            <v>-2.3472933004888072</v>
          </cell>
          <cell r="Z190">
            <v>-1.1684046869048321E-4</v>
          </cell>
          <cell r="AA190">
            <v>-6.0656299460520096</v>
          </cell>
          <cell r="AB190">
            <v>-1.1735857555369331E-4</v>
          </cell>
          <cell r="AC190">
            <v>-1.8885382978412748</v>
          </cell>
          <cell r="AD190">
            <v>-1.1588656308971961E-4</v>
          </cell>
          <cell r="AE190">
            <v>-1.8955258895432874</v>
          </cell>
          <cell r="AF190">
            <v>-1.2840463785157249E-4</v>
          </cell>
          <cell r="AG190">
            <v>-2.383386865364491</v>
          </cell>
          <cell r="AH190">
            <v>-1.1896507139631545E-4</v>
          </cell>
          <cell r="AI190">
            <v>-6.1674510527490529</v>
          </cell>
          <cell r="AJ190">
            <v>-1.2071050691394985E-4</v>
          </cell>
          <cell r="AK190">
            <v>-1.9141456593115298</v>
          </cell>
          <cell r="AL190">
            <v>-1.135259786517509E-4</v>
          </cell>
          <cell r="AM190">
            <v>-1.9240992167399498</v>
          </cell>
          <cell r="AN190">
            <v>-1.1538011983609066E-4</v>
          </cell>
          <cell r="AO190">
            <v>-2.422921938679782</v>
          </cell>
          <cell r="AP190">
            <v>-1.7866900466894585E-4</v>
          </cell>
          <cell r="AQ190">
            <v>-6.2611668147312614</v>
          </cell>
          <cell r="AR190">
            <v>-1.3293915317531165E-4</v>
          </cell>
          <cell r="AS190">
            <v>-1.9488045737189226</v>
          </cell>
          <cell r="AT190">
            <v>-1.5682097308621174E-4</v>
          </cell>
          <cell r="AU190">
            <v>-1.962446205734955</v>
          </cell>
          <cell r="AV190">
            <v>-1.3422875536616566E-4</v>
          </cell>
          <cell r="AW190">
            <v>-2.474889971207495</v>
          </cell>
          <cell r="AX190">
            <v>-1.1191294246624008E-4</v>
          </cell>
          <cell r="AY190">
            <v>-6.3861407506613723</v>
          </cell>
          <cell r="AZ190">
            <v>-1.2990120034377453E-4</v>
          </cell>
          <cell r="BA190">
            <v>-24.880388564193698</v>
          </cell>
          <cell r="BB190">
            <v>-1.2500382864606932E-4</v>
          </cell>
        </row>
        <row r="191">
          <cell r="S191" t="str">
            <v>Inventory Charge</v>
          </cell>
          <cell r="T191">
            <v>-4.5625</v>
          </cell>
          <cell r="U191">
            <v>-4.6237626246277346</v>
          </cell>
          <cell r="V191">
            <v>-3.4992626129645428E-4</v>
          </cell>
          <cell r="W191">
            <v>-4.6647753991081826</v>
          </cell>
          <cell r="X191">
            <v>-2.5377793208229091E-4</v>
          </cell>
          <cell r="Y191">
            <v>-5.8636226766789861</v>
          </cell>
          <cell r="Z191">
            <v>-2.9187167263019473E-4</v>
          </cell>
          <cell r="AA191">
            <v>-15.152160700414903</v>
          </cell>
          <cell r="AB191">
            <v>-2.9316592211807468E-4</v>
          </cell>
          <cell r="AC191">
            <v>-4.7176362607488445</v>
          </cell>
          <cell r="AD191">
            <v>-2.8948878229821792E-4</v>
          </cell>
          <cell r="AE191">
            <v>-4.7350915149136155</v>
          </cell>
          <cell r="AF191">
            <v>-3.207593810881852E-4</v>
          </cell>
          <cell r="AG191">
            <v>-5.9537856935645062</v>
          </cell>
          <cell r="AH191">
            <v>-2.9717900623109453E-4</v>
          </cell>
          <cell r="AI191">
            <v>-15.406513469226965</v>
          </cell>
          <cell r="AJ191">
            <v>-3.0153916662508995E-4</v>
          </cell>
          <cell r="AK191">
            <v>-4.7816043662155261</v>
          </cell>
          <cell r="AL191">
            <v>-2.835919578844106E-4</v>
          </cell>
          <cell r="AM191">
            <v>-4.806468708919847</v>
          </cell>
          <cell r="AN191">
            <v>-2.8822366892452433E-4</v>
          </cell>
          <cell r="AO191">
            <v>-6.0525457217073182</v>
          </cell>
          <cell r="AP191">
            <v>-4.4632156841172308E-4</v>
          </cell>
          <cell r="AQ191">
            <v>-15.640618796842691</v>
          </cell>
          <cell r="AR191">
            <v>-3.320867626618847E-4</v>
          </cell>
          <cell r="AS191">
            <v>-4.8681835748836306</v>
          </cell>
          <cell r="AT191">
            <v>-3.9174440355437836E-4</v>
          </cell>
          <cell r="AU191">
            <v>-4.9022608599078161</v>
          </cell>
          <cell r="AV191">
            <v>-3.3530823509083583E-4</v>
          </cell>
          <cell r="AW191">
            <v>-6.1823637269512446</v>
          </cell>
          <cell r="AX191">
            <v>-2.7956253576076915E-4</v>
          </cell>
          <cell r="AY191">
            <v>-15.952808161742691</v>
          </cell>
          <cell r="AZ191">
            <v>-3.2449784775722725E-4</v>
          </cell>
          <cell r="BA191">
            <v>-62.152101128227251</v>
          </cell>
          <cell r="BB191">
            <v>-3.1226403797435508E-4</v>
          </cell>
        </row>
        <row r="192">
          <cell r="S192" t="str">
            <v>Sign</v>
          </cell>
          <cell r="T192">
            <v>-4.1825362500000001</v>
          </cell>
          <cell r="U192">
            <v>-4.2386969400330177</v>
          </cell>
          <cell r="V192">
            <v>-3.2078449812589411E-4</v>
          </cell>
          <cell r="W192">
            <v>-4.2762941818911102</v>
          </cell>
          <cell r="X192">
            <v>-2.3264337542667826E-4</v>
          </cell>
          <cell r="Y192">
            <v>-5.3753017866371255</v>
          </cell>
          <cell r="Z192">
            <v>-2.675646796983939E-4</v>
          </cell>
          <cell r="AA192">
            <v>-13.890292908561253</v>
          </cell>
          <cell r="AB192">
            <v>-2.6875114444351213E-4</v>
          </cell>
          <cell r="AC192">
            <v>-4.3247528054567663</v>
          </cell>
          <cell r="AD192">
            <v>-2.6538023582041751E-4</v>
          </cell>
          <cell r="AE192">
            <v>-4.3407543908369561</v>
          </cell>
          <cell r="AF192">
            <v>-2.9404662771044364E-4</v>
          </cell>
          <cell r="AG192">
            <v>-5.4579560521786172</v>
          </cell>
          <cell r="AH192">
            <v>-2.7243002001107482E-4</v>
          </cell>
          <cell r="AI192">
            <v>-14.123463248472339</v>
          </cell>
          <cell r="AJ192">
            <v>-2.7642706744202277E-4</v>
          </cell>
          <cell r="AK192">
            <v>-4.3833936646256904</v>
          </cell>
          <cell r="AL192">
            <v>-2.5997449732822369E-4</v>
          </cell>
          <cell r="AM192">
            <v>-4.4061873116817445</v>
          </cell>
          <cell r="AN192">
            <v>-2.6422048074187872E-4</v>
          </cell>
          <cell r="AO192">
            <v>-5.5484913722352367</v>
          </cell>
          <cell r="AP192">
            <v>-4.0915203047427645E-4</v>
          </cell>
          <cell r="AQ192">
            <v>-14.338072348542671</v>
          </cell>
          <cell r="AR192">
            <v>-3.0443066805007762E-4</v>
          </cell>
          <cell r="AS192">
            <v>-4.4627625805162472</v>
          </cell>
          <cell r="AT192">
            <v>-3.5912003695360363E-4</v>
          </cell>
          <cell r="AU192">
            <v>-4.4940019185798601</v>
          </cell>
          <cell r="AV192">
            <v>-3.0738385713774093E-4</v>
          </cell>
          <cell r="AW192">
            <v>-5.6674981695690265</v>
          </cell>
          <cell r="AX192">
            <v>-2.5628064437508785E-4</v>
          </cell>
          <cell r="AY192">
            <v>-14.624262668665136</v>
          </cell>
          <cell r="AZ192">
            <v>-2.9747375589952535E-4</v>
          </cell>
          <cell r="BA192">
            <v>-56.976091174241404</v>
          </cell>
          <cell r="BB192">
            <v>-2.8625877444364204E-4</v>
          </cell>
        </row>
        <row r="193">
          <cell r="S193" t="str">
            <v>Security</v>
          </cell>
          <cell r="T193">
            <v>-58.964336250000002</v>
          </cell>
          <cell r="U193">
            <v>-59.756075427667348</v>
          </cell>
          <cell r="V193">
            <v>-4.5223385717894768E-3</v>
          </cell>
          <cell r="W193">
            <v>-60.286111816710758</v>
          </cell>
          <cell r="X193">
            <v>-3.2797473578366826E-3</v>
          </cell>
          <cell r="Y193">
            <v>-75.779642553605427</v>
          </cell>
          <cell r="Z193">
            <v>-3.7720590568365419E-3</v>
          </cell>
          <cell r="AA193">
            <v>-195.82182979798355</v>
          </cell>
          <cell r="AB193">
            <v>-3.7887855361778563E-3</v>
          </cell>
          <cell r="AC193">
            <v>-60.969269212928779</v>
          </cell>
          <cell r="AD193">
            <v>-3.7412633205556539E-3</v>
          </cell>
          <cell r="AE193">
            <v>-61.194855509016612</v>
          </cell>
          <cell r="AF193">
            <v>-4.1453948497152089E-3</v>
          </cell>
          <cell r="AG193">
            <v>-76.94488144564977</v>
          </cell>
          <cell r="AH193">
            <v>-3.8406493917481879E-3</v>
          </cell>
          <cell r="AI193">
            <v>-199.10900616759517</v>
          </cell>
          <cell r="AJ193">
            <v>-3.8969987536277445E-3</v>
          </cell>
          <cell r="AK193">
            <v>-61.795973186630235</v>
          </cell>
          <cell r="AL193">
            <v>-3.665054589039392E-3</v>
          </cell>
          <cell r="AM193">
            <v>-62.117312247200715</v>
          </cell>
          <cell r="AN193">
            <v>-3.7249133873258808E-3</v>
          </cell>
          <cell r="AO193">
            <v>-78.221225447287509</v>
          </cell>
          <cell r="AP193">
            <v>-5.7681216516068425E-3</v>
          </cell>
          <cell r="AQ193">
            <v>-202.13451088111844</v>
          </cell>
          <cell r="AR193">
            <v>-4.29178641923711E-3</v>
          </cell>
          <cell r="AS193">
            <v>-62.914896051762298</v>
          </cell>
          <cell r="AT193">
            <v>-5.0627832844353021E-3</v>
          </cell>
          <cell r="AU193">
            <v>-63.355300324124627</v>
          </cell>
          <cell r="AV193">
            <v>-4.3334197306937198E-3</v>
          </cell>
          <cell r="AW193">
            <v>-79.89895312126167</v>
          </cell>
          <cell r="AX193">
            <v>-3.6129795860823321E-3</v>
          </cell>
          <cell r="AY193">
            <v>-206.1691494971486</v>
          </cell>
          <cell r="AZ193">
            <v>-4.1937096345333602E-3</v>
          </cell>
          <cell r="BA193">
            <v>-803.23449634384576</v>
          </cell>
          <cell r="BB193">
            <v>-4.0356036677046889E-3</v>
          </cell>
        </row>
        <row r="194">
          <cell r="S194" t="str">
            <v>Travel</v>
          </cell>
          <cell r="T194">
            <v>-50</v>
          </cell>
          <cell r="U194">
            <v>-50.671371228797092</v>
          </cell>
          <cell r="V194">
            <v>-3.8348083429748411E-3</v>
          </cell>
          <cell r="W194">
            <v>-51.120826291596522</v>
          </cell>
          <cell r="X194">
            <v>-2.7811280228196263E-3</v>
          </cell>
          <cell r="Y194">
            <v>-64.258878648536822</v>
          </cell>
          <cell r="Z194">
            <v>-3.1985936726596676E-3</v>
          </cell>
          <cell r="AA194">
            <v>-166.05107616893042</v>
          </cell>
          <cell r="AB194">
            <v>-3.2127772286912287E-3</v>
          </cell>
          <cell r="AC194">
            <v>-51.70012340546679</v>
          </cell>
          <cell r="AD194">
            <v>-3.1724798060078678E-3</v>
          </cell>
          <cell r="AE194">
            <v>-51.891413862067012</v>
          </cell>
          <cell r="AF194">
            <v>-3.5151712995965499E-3</v>
          </cell>
          <cell r="AG194">
            <v>-65.246966504816513</v>
          </cell>
          <cell r="AH194">
            <v>-3.2567562326695295E-3</v>
          </cell>
          <cell r="AI194">
            <v>-168.83850377235032</v>
          </cell>
          <cell r="AJ194">
            <v>-3.3045388123297535E-3</v>
          </cell>
          <cell r="AK194">
            <v>-52.401143739348235</v>
          </cell>
          <cell r="AL194">
            <v>-3.1078570727058694E-3</v>
          </cell>
          <cell r="AM194">
            <v>-52.673629686792843</v>
          </cell>
          <cell r="AN194">
            <v>-3.1586155498578013E-3</v>
          </cell>
          <cell r="AO194">
            <v>-66.329268183093888</v>
          </cell>
          <cell r="AP194">
            <v>-4.8911952702654577E-3</v>
          </cell>
          <cell r="AQ194">
            <v>-171.40404160923498</v>
          </cell>
          <cell r="AR194">
            <v>-3.6393069880754493E-3</v>
          </cell>
          <cell r="AS194">
            <v>-53.34995698502609</v>
          </cell>
          <cell r="AT194">
            <v>-4.2930893540205853E-3</v>
          </cell>
          <cell r="AU194">
            <v>-53.723406683921269</v>
          </cell>
          <cell r="AV194">
            <v>-3.674610795516009E-3</v>
          </cell>
          <cell r="AW194">
            <v>-67.751931254260214</v>
          </cell>
          <cell r="AX194">
            <v>-3.0636990220358259E-3</v>
          </cell>
          <cell r="AY194">
            <v>-174.82529492320757</v>
          </cell>
          <cell r="AZ194">
            <v>-3.5561407973394763E-3</v>
          </cell>
          <cell r="BA194">
            <v>-681.11891647372317</v>
          </cell>
          <cell r="BB194">
            <v>-3.4220716490340275E-3</v>
          </cell>
        </row>
        <row r="195">
          <cell r="S195" t="str">
            <v>Uniforms</v>
          </cell>
          <cell r="T195">
            <v>-2.7896375</v>
          </cell>
          <cell r="U195">
            <v>-2.8270951471254691</v>
          </cell>
          <cell r="V195">
            <v>-2.1395450317750957E-4</v>
          </cell>
          <cell r="W195">
            <v>-2.8521714810804717</v>
          </cell>
          <cell r="X195">
            <v>-1.551667804951697E-4</v>
          </cell>
          <cell r="Y195">
            <v>-3.5851795517181531</v>
          </cell>
          <cell r="Z195">
            <v>-1.7845833713028267E-4</v>
          </cell>
          <cell r="AA195">
            <v>-9.2644461799240929</v>
          </cell>
          <cell r="AB195">
            <v>-1.7924967672606256E-4</v>
          </cell>
          <cell r="AC195">
            <v>-2.8844920601303574</v>
          </cell>
          <cell r="AD195">
            <v>-1.7700137269664547E-4</v>
          </cell>
          <cell r="AE195">
            <v>-2.8951646807528393</v>
          </cell>
          <cell r="AF195">
            <v>-1.9612107352556541E-4</v>
          </cell>
          <cell r="AG195">
            <v>-3.6403076904616016</v>
          </cell>
          <cell r="AH195">
            <v>-1.817033863002729E-4</v>
          </cell>
          <cell r="AI195">
            <v>-9.4199644313447983</v>
          </cell>
          <cell r="AJ195">
            <v>-1.8436930782161085E-4</v>
          </cell>
          <cell r="AK195">
            <v>-2.9236039123635211</v>
          </cell>
          <cell r="AL195">
            <v>-1.7339589269321041E-4</v>
          </cell>
          <cell r="AM195">
            <v>-2.9388066527078114</v>
          </cell>
          <cell r="AN195">
            <v>-1.7622784771932883E-4</v>
          </cell>
          <cell r="AO195">
            <v>-3.7006922774223123</v>
          </cell>
          <cell r="AP195">
            <v>-2.7289323491510318E-4</v>
          </cell>
          <cell r="AQ195">
            <v>-9.5631028424936453</v>
          </cell>
          <cell r="AR195">
            <v>-2.0304694495894653E-4</v>
          </cell>
          <cell r="AS195">
            <v>-2.9765408125763146</v>
          </cell>
          <cell r="AT195">
            <v>-2.39523261056532E-4</v>
          </cell>
          <cell r="AU195">
            <v>-2.9973765982643483</v>
          </cell>
          <cell r="AV195">
            <v>-2.0501664146152583E-4</v>
          </cell>
          <cell r="AW195">
            <v>-3.7800665624861263</v>
          </cell>
          <cell r="AX195">
            <v>-1.7093219361168931E-4</v>
          </cell>
          <cell r="AY195">
            <v>-9.7539839733267897</v>
          </cell>
          <cell r="AZ195">
            <v>-1.9840687447076209E-4</v>
          </cell>
          <cell r="BA195">
            <v>-38.001497427089326</v>
          </cell>
          <cell r="BB195">
            <v>-1.9092678799664329E-4</v>
          </cell>
        </row>
        <row r="196">
          <cell r="S196" t="str">
            <v>License</v>
          </cell>
          <cell r="T196">
            <v>-3.8515975</v>
          </cell>
          <cell r="U196">
            <v>-3.903314534928136</v>
          </cell>
          <cell r="V196">
            <v>-2.9540276453562079E-4</v>
          </cell>
          <cell r="W196">
            <v>-3.9379369348529485</v>
          </cell>
          <cell r="X196">
            <v>-2.142357147974403E-4</v>
          </cell>
          <cell r="Y196">
            <v>-4.949986727110157</v>
          </cell>
          <cell r="Z196">
            <v>-2.463939078626359E-4</v>
          </cell>
          <cell r="AA196">
            <v>-12.791238196891241</v>
          </cell>
          <cell r="AB196">
            <v>-2.4748649484168135E-4</v>
          </cell>
          <cell r="AC196">
            <v>-3.9825613211637476</v>
          </cell>
          <cell r="AD196">
            <v>-2.443823057924078E-4</v>
          </cell>
          <cell r="AE196">
            <v>-3.9972967980520533</v>
          </cell>
          <cell r="AF196">
            <v>-2.7078049979195644E-4</v>
          </cell>
          <cell r="AG196">
            <v>-5.0261010614507011</v>
          </cell>
          <cell r="AH196">
            <v>-2.5087428327718762E-4</v>
          </cell>
          <cell r="AI196">
            <v>-13.005959180666501</v>
          </cell>
          <cell r="AJ196">
            <v>-2.5455506856444493E-4</v>
          </cell>
          <cell r="AK196">
            <v>-4.0365622844722857</v>
          </cell>
          <cell r="AL196">
            <v>-2.3940429063182487E-4</v>
          </cell>
          <cell r="AM196">
            <v>-4.0575524083515422</v>
          </cell>
          <cell r="AN196">
            <v>-2.4331431510586865E-4</v>
          </cell>
          <cell r="AO196">
            <v>-5.1094728702166803</v>
          </cell>
          <cell r="AP196">
            <v>-3.7677830949932529E-4</v>
          </cell>
          <cell r="AQ196">
            <v>-13.203587563040507</v>
          </cell>
          <cell r="AR196">
            <v>-2.8034291394007856E-4</v>
          </cell>
          <cell r="AS196">
            <v>-4.1096512189726804</v>
          </cell>
          <cell r="AT196">
            <v>-3.30705044464446E-4</v>
          </cell>
          <cell r="AU196">
            <v>-4.138418777505489</v>
          </cell>
          <cell r="AV196">
            <v>-2.8306243506964946E-4</v>
          </cell>
          <cell r="AW196">
            <v>-5.21906338078161</v>
          </cell>
          <cell r="AX196">
            <v>-2.3600270988051266E-4</v>
          </cell>
          <cell r="AY196">
            <v>-13.467133377259778</v>
          </cell>
          <cell r="AZ196">
            <v>-2.7393646009361464E-4</v>
          </cell>
          <cell r="BA196">
            <v>-52.467918317858029</v>
          </cell>
          <cell r="BB196">
            <v>-2.6360885216480679E-4</v>
          </cell>
        </row>
        <row r="197">
          <cell r="S197" t="str">
            <v>Telephone</v>
          </cell>
          <cell r="T197">
            <v>-25.163294999999998</v>
          </cell>
          <cell r="U197">
            <v>-25.501173245694673</v>
          </cell>
          <cell r="V197">
            <v>-1.929928272054742E-3</v>
          </cell>
          <cell r="W197">
            <v>-25.727368652383984</v>
          </cell>
          <cell r="X197">
            <v>-1.3996468974195396E-3</v>
          </cell>
          <cell r="Y197">
            <v>-32.339302396046669</v>
          </cell>
          <cell r="Z197">
            <v>-1.609743123405373E-3</v>
          </cell>
          <cell r="AA197">
            <v>-83.567844294125322</v>
          </cell>
          <cell r="AB197">
            <v>-1.6168812234967972E-3</v>
          </cell>
          <cell r="AC197">
            <v>-26.018909135763309</v>
          </cell>
          <cell r="AD197">
            <v>-1.5966009048023751E-3</v>
          </cell>
          <cell r="AE197">
            <v>-26.11517909956563</v>
          </cell>
          <cell r="AF197">
            <v>-1.7690658477456272E-3</v>
          </cell>
          <cell r="AG197">
            <v>-32.836573320316333</v>
          </cell>
          <cell r="AH197">
            <v>-1.63901435651504E-3</v>
          </cell>
          <cell r="AI197">
            <v>-84.970661555645279</v>
          </cell>
          <cell r="AJ197">
            <v>-1.6630616994720644E-3</v>
          </cell>
          <cell r="AK197">
            <v>-26.371708765012453</v>
          </cell>
          <cell r="AL197">
            <v>-1.5640784867666849E-3</v>
          </cell>
          <cell r="AM197">
            <v>-26.508841650590515</v>
          </cell>
          <cell r="AN197">
            <v>-1.5896234974531809E-3</v>
          </cell>
          <cell r="AO197">
            <v>-33.381258848506114</v>
          </cell>
          <cell r="AP197">
            <v>-2.461571789765889E-3</v>
          </cell>
          <cell r="AQ197">
            <v>-86.26180926410909</v>
          </cell>
          <cell r="AR197">
            <v>-1.8315391067300802E-3</v>
          </cell>
          <cell r="AS197">
            <v>-26.849214117030442</v>
          </cell>
          <cell r="AT197">
            <v>-2.1605654775315882E-3</v>
          </cell>
          <cell r="AU197">
            <v>-27.037158615849652</v>
          </cell>
          <cell r="AV197">
            <v>-1.8493063091550802E-3</v>
          </cell>
          <cell r="AW197">
            <v>-34.09723665941339</v>
          </cell>
          <cell r="AX197">
            <v>-1.5418552456539795E-3</v>
          </cell>
          <cell r="AY197">
            <v>-87.983609392293488</v>
          </cell>
          <cell r="AZ197">
            <v>-1.7896843988997691E-3</v>
          </cell>
          <cell r="BA197">
            <v>-342.78392450617321</v>
          </cell>
          <cell r="BB197">
            <v>-1.7222119683155946E-3</v>
          </cell>
        </row>
        <row r="198">
          <cell r="S198" t="str">
            <v>Display Expenses</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row>
        <row r="199">
          <cell r="S199" t="str">
            <v>Administrative Services</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row>
        <row r="200">
          <cell r="S200" t="str">
            <v>Colect Multure Services</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S201" t="str">
            <v>Fees</v>
          </cell>
          <cell r="T201">
            <v>-1.0357225000000001</v>
          </cell>
          <cell r="U201">
            <v>-1.0496295857503559</v>
          </cell>
          <cell r="V201">
            <v>-7.9435945680135194E-5</v>
          </cell>
          <cell r="W201">
            <v>-1.0589398001759616</v>
          </cell>
          <cell r="X201">
            <v>-5.7609537372296004E-5</v>
          </cell>
          <cell r="Y201">
            <v>-1.3310873288211837</v>
          </cell>
          <cell r="Z201">
            <v>-6.6257108702625053E-5</v>
          </cell>
          <cell r="AA201">
            <v>-3.4396567147475015</v>
          </cell>
          <cell r="AB201">
            <v>-6.6550913264863044E-5</v>
          </cell>
          <cell r="AC201">
            <v>-1.0709396212763718</v>
          </cell>
          <cell r="AD201">
            <v>-6.5716174317559687E-5</v>
          </cell>
          <cell r="AE201">
            <v>-1.0749020978750943</v>
          </cell>
          <cell r="AF201">
            <v>-7.2814840126927767E-5</v>
          </cell>
          <cell r="AG201">
            <v>-1.3515550253156965</v>
          </cell>
          <cell r="AH201">
            <v>-6.7461914143821346E-5</v>
          </cell>
          <cell r="AI201">
            <v>-3.4973967444671628</v>
          </cell>
          <cell r="AJ201">
            <v>-6.8451704001064068E-5</v>
          </cell>
          <cell r="AK201">
            <v>-1.0854608719315422</v>
          </cell>
          <cell r="AL201">
            <v>-6.4377549939712106E-5</v>
          </cell>
          <cell r="AM201">
            <v>-1.0911052684655862</v>
          </cell>
          <cell r="AN201">
            <v>-6.5428983876751945E-5</v>
          </cell>
          <cell r="AO201">
            <v>-1.3739743093152894</v>
          </cell>
          <cell r="AP201">
            <v>-1.0131841986615032E-4</v>
          </cell>
          <cell r="AQ201">
            <v>-3.5505404497124182</v>
          </cell>
          <cell r="AR201">
            <v>-7.5386242639139507E-5</v>
          </cell>
          <cell r="AS201">
            <v>-1.1051150164684738</v>
          </cell>
          <cell r="AT201">
            <v>-8.892898476939171E-5</v>
          </cell>
          <cell r="AU201">
            <v>-1.1128508215837531</v>
          </cell>
          <cell r="AV201">
            <v>-7.6117541593176614E-5</v>
          </cell>
          <cell r="AW201">
            <v>-1.4034439923698105</v>
          </cell>
          <cell r="AX201">
            <v>-6.3462840207010015E-5</v>
          </cell>
          <cell r="AY201">
            <v>-3.6214098304220372</v>
          </cell>
          <cell r="AZ201">
            <v>-7.3663500739448715E-5</v>
          </cell>
          <cell r="BA201">
            <v>-14.10900373934912</v>
          </cell>
          <cell r="BB201">
            <v>-7.088633207033294E-5</v>
          </cell>
        </row>
        <row r="202">
          <cell r="Q202" t="str">
            <v xml:space="preserve"> </v>
          </cell>
          <cell r="S202" t="str">
            <v xml:space="preserve">  Other Expenses</v>
          </cell>
          <cell r="U202">
            <v>-813.34776082628866</v>
          </cell>
          <cell r="V202">
            <v>-6.1554141980353146E-2</v>
          </cell>
          <cell r="W202">
            <v>-919.91501177601026</v>
          </cell>
          <cell r="X202">
            <v>-5.0046167158359696E-2</v>
          </cell>
          <cell r="Y202">
            <v>-1051.5986863172423</v>
          </cell>
          <cell r="Z202">
            <v>-5.2345091837486334E-2</v>
          </cell>
          <cell r="AA202">
            <v>-2784.8614589195413</v>
          </cell>
          <cell r="AB202">
            <v>-5.3881851817535062E-2</v>
          </cell>
          <cell r="AC202">
            <v>-882.56969885899912</v>
          </cell>
          <cell r="AD202">
            <v>-5.415721206438269E-2</v>
          </cell>
          <cell r="AE202">
            <v>-853.34138014550194</v>
          </cell>
          <cell r="AF202">
            <v>-5.780611675409246E-2</v>
          </cell>
          <cell r="AG202">
            <v>-1057.8293977904318</v>
          </cell>
          <cell r="AH202">
            <v>-5.2800806978524101E-2</v>
          </cell>
          <cell r="AI202">
            <v>-2793.7404767949329</v>
          </cell>
          <cell r="AJ202">
            <v>-5.4679611764347796E-2</v>
          </cell>
          <cell r="AK202">
            <v>-899.04982064594515</v>
          </cell>
          <cell r="AL202">
            <v>-5.3321705299178977E-2</v>
          </cell>
          <cell r="AM202">
            <v>-897.38400669649377</v>
          </cell>
          <cell r="AN202">
            <v>-5.3812336355015804E-2</v>
          </cell>
          <cell r="AO202">
            <v>-936.55624577298772</v>
          </cell>
          <cell r="AP202">
            <v>-6.9062717034921131E-2</v>
          </cell>
          <cell r="AQ202">
            <v>-2732.9900731154266</v>
          </cell>
          <cell r="AR202">
            <v>-5.8027744142142325E-2</v>
          </cell>
          <cell r="AS202">
            <v>-817.52502350702321</v>
          </cell>
          <cell r="AT202">
            <v>-6.5786519304008279E-2</v>
          </cell>
          <cell r="AU202">
            <v>-864.10906776431466</v>
          </cell>
          <cell r="AV202">
            <v>-5.910393076134432E-2</v>
          </cell>
          <cell r="AW202">
            <v>-1117.9810047218948</v>
          </cell>
          <cell r="AX202">
            <v>-5.0554386382981917E-2</v>
          </cell>
          <cell r="AY202">
            <v>-2799.6150959932329</v>
          </cell>
          <cell r="AZ202">
            <v>-5.6947282508987784E-2</v>
          </cell>
          <cell r="BA202">
            <v>-11111.207104823134</v>
          </cell>
          <cell r="BB202">
            <v>-5.5824828675753869E-2</v>
          </cell>
        </row>
        <row r="204">
          <cell r="Q204" t="str">
            <v>D</v>
          </cell>
          <cell r="S204" t="str">
            <v>Total Store Exp.</v>
          </cell>
          <cell r="U204">
            <v>-2287.5997288193303</v>
          </cell>
          <cell r="V204">
            <v>-0.17312550090371032</v>
          </cell>
          <cell r="W204">
            <v>-2495.5647668722313</v>
          </cell>
          <cell r="X204">
            <v>-0.13576629349300245</v>
          </cell>
          <cell r="Y204">
            <v>-2678.8553179138385</v>
          </cell>
          <cell r="Z204">
            <v>-0.13334452530234142</v>
          </cell>
          <cell r="AA204">
            <v>-7462.0198136054005</v>
          </cell>
          <cell r="AB204">
            <v>-0.14437610336716325</v>
          </cell>
          <cell r="AC204">
            <v>-2418.3707152348297</v>
          </cell>
          <cell r="AD204">
            <v>-0.14839872232707355</v>
          </cell>
          <cell r="AE204">
            <v>-2359.4897098696415</v>
          </cell>
          <cell r="AF204">
            <v>-0.15983396659558227</v>
          </cell>
          <cell r="AG204">
            <v>-2685.3817680312195</v>
          </cell>
          <cell r="AH204">
            <v>-0.13403893358762042</v>
          </cell>
          <cell r="AI204">
            <v>-7463.2421931356903</v>
          </cell>
          <cell r="AJ204">
            <v>-0.1460719737619042</v>
          </cell>
          <cell r="AK204">
            <v>-2446.833134113981</v>
          </cell>
          <cell r="AL204">
            <v>-0.14511911609053343</v>
          </cell>
          <cell r="AM204">
            <v>-2453.9453848425469</v>
          </cell>
          <cell r="AN204">
            <v>-0.14715276120432089</v>
          </cell>
          <cell r="AO204">
            <v>-2451.3845038350923</v>
          </cell>
          <cell r="AP204">
            <v>-0.1807678664215433</v>
          </cell>
          <cell r="AQ204">
            <v>-7352.1630227916203</v>
          </cell>
          <cell r="AR204">
            <v>-0.15610354350520664</v>
          </cell>
          <cell r="AS204">
            <v>-2280.1679629436389</v>
          </cell>
          <cell r="AT204">
            <v>-0.18348589877663146</v>
          </cell>
          <cell r="AU204">
            <v>-2370.0398566965282</v>
          </cell>
          <cell r="AV204">
            <v>-0.16210762832779854</v>
          </cell>
          <cell r="AW204">
            <v>-2789.5827779402425</v>
          </cell>
          <cell r="AX204">
            <v>-0.12614315002461435</v>
          </cell>
          <cell r="AY204">
            <v>-7439.7905975804097</v>
          </cell>
          <cell r="AZ204">
            <v>-0.1513336092430996</v>
          </cell>
          <cell r="BA204">
            <v>-29717.215627113124</v>
          </cell>
          <cell r="BB204">
            <v>-0.14930497248889438</v>
          </cell>
        </row>
        <row r="206">
          <cell r="S206" t="str">
            <v>Operating Profit</v>
          </cell>
          <cell r="U206">
            <v>1292.9154246452572</v>
          </cell>
          <cell r="V206">
            <v>9.7847813014634966E-2</v>
          </cell>
          <cell r="W206">
            <v>2471.6330591488695</v>
          </cell>
          <cell r="X206">
            <v>0.13446433599717242</v>
          </cell>
          <cell r="Y206">
            <v>2676.7460688584056</v>
          </cell>
          <cell r="Z206">
            <v>0.13323953388598522</v>
          </cell>
          <cell r="AA206">
            <v>6441.2945526525318</v>
          </cell>
          <cell r="AB206">
            <v>0.12462698188719729</v>
          </cell>
          <cell r="AC206">
            <v>2131.5063954266125</v>
          </cell>
          <cell r="AD206">
            <v>0.13079583858696392</v>
          </cell>
          <cell r="AE206">
            <v>1748.2123623047551</v>
          </cell>
          <cell r="AF206">
            <v>0.11842548630315491</v>
          </cell>
          <cell r="AG206">
            <v>2741.5593045700352</v>
          </cell>
          <cell r="AH206">
            <v>0.13684299563156699</v>
          </cell>
          <cell r="AI206">
            <v>6621.2780623014032</v>
          </cell>
          <cell r="AJ206">
            <v>0.12959289412801425</v>
          </cell>
          <cell r="AK206">
            <v>2086.4596349105568</v>
          </cell>
          <cell r="AL206">
            <v>0.12374574046563995</v>
          </cell>
          <cell r="AM206">
            <v>2065.1538471242234</v>
          </cell>
          <cell r="AN206">
            <v>0.12383857146664012</v>
          </cell>
          <cell r="AO206">
            <v>1247.2057372564805</v>
          </cell>
          <cell r="AP206">
            <v>9.1970361956619645E-2</v>
          </cell>
          <cell r="AQ206">
            <v>5398.8192192912611</v>
          </cell>
          <cell r="AR206">
            <v>0.11462950539355383</v>
          </cell>
          <cell r="AS206">
            <v>1162.6295477247177</v>
          </cell>
          <cell r="AT206">
            <v>9.3557198844746406E-2</v>
          </cell>
          <cell r="AU206">
            <v>1762.5699131706183</v>
          </cell>
          <cell r="AV206">
            <v>0.12055747821232045</v>
          </cell>
          <cell r="AW206">
            <v>3674.543702000994</v>
          </cell>
          <cell r="AX206">
            <v>0.16616051731426432</v>
          </cell>
          <cell r="AY206">
            <v>6599.7431628963304</v>
          </cell>
          <cell r="AZ206">
            <v>0.13424611080362828</v>
          </cell>
          <cell r="BA206">
            <v>25061.134997141526</v>
          </cell>
          <cell r="BB206">
            <v>0.12591193327933514</v>
          </cell>
        </row>
        <row r="207">
          <cell r="U207">
            <v>211.95334830250118</v>
          </cell>
          <cell r="W207">
            <v>405.18574740145402</v>
          </cell>
          <cell r="X207">
            <v>2.2043333770028265E-2</v>
          </cell>
          <cell r="Y207">
            <v>438.81083096039436</v>
          </cell>
          <cell r="AA207">
            <v>1055.9499266643495</v>
          </cell>
          <cell r="AB207">
            <v>2.0430652768392999E-2</v>
          </cell>
          <cell r="AC207">
            <v>349.42727793878896</v>
          </cell>
          <cell r="AE207">
            <v>286.59219054176316</v>
          </cell>
          <cell r="AG207">
            <v>449.43595156885829</v>
          </cell>
          <cell r="AK207">
            <v>342.04256310009129</v>
          </cell>
          <cell r="AM207">
            <v>338.54981100397106</v>
          </cell>
          <cell r="AO207">
            <v>204.4599569272919</v>
          </cell>
          <cell r="AS207">
            <v>190.59500782372422</v>
          </cell>
          <cell r="AU207">
            <v>288.94588740501939</v>
          </cell>
          <cell r="AW207">
            <v>602.38421344278595</v>
          </cell>
          <cell r="BA207">
            <v>4108.3827864166442</v>
          </cell>
        </row>
        <row r="209">
          <cell r="Q209" t="str">
            <v xml:space="preserve"> </v>
          </cell>
          <cell r="S209" t="str">
            <v>Pre-Open Exp.</v>
          </cell>
          <cell r="U209">
            <v>0</v>
          </cell>
          <cell r="W209">
            <v>0</v>
          </cell>
          <cell r="X209" t="str">
            <v xml:space="preserve"> </v>
          </cell>
          <cell r="Y209">
            <v>0</v>
          </cell>
          <cell r="Z209" t="str">
            <v xml:space="preserve"> </v>
          </cell>
          <cell r="AA209">
            <v>0</v>
          </cell>
          <cell r="AB209">
            <v>0</v>
          </cell>
          <cell r="AC209">
            <v>0</v>
          </cell>
          <cell r="AD209" t="str">
            <v xml:space="preserve"> </v>
          </cell>
          <cell r="AE209">
            <v>0</v>
          </cell>
          <cell r="AF209" t="str">
            <v xml:space="preserve"> </v>
          </cell>
          <cell r="AG209">
            <v>0</v>
          </cell>
          <cell r="AH209" t="str">
            <v xml:space="preserve"> </v>
          </cell>
          <cell r="AI209">
            <v>0</v>
          </cell>
          <cell r="AJ209">
            <v>0</v>
          </cell>
          <cell r="AK209">
            <v>0</v>
          </cell>
          <cell r="AL209" t="str">
            <v xml:space="preserve"> </v>
          </cell>
          <cell r="AM209">
            <v>0</v>
          </cell>
          <cell r="AN209" t="str">
            <v xml:space="preserve"> </v>
          </cell>
          <cell r="AO209">
            <v>0</v>
          </cell>
          <cell r="AP209" t="str">
            <v xml:space="preserve"> </v>
          </cell>
          <cell r="AQ209">
            <v>0</v>
          </cell>
          <cell r="AR209">
            <v>0</v>
          </cell>
          <cell r="AS209">
            <v>0</v>
          </cell>
          <cell r="AT209" t="str">
            <v xml:space="preserve"> </v>
          </cell>
          <cell r="AU209">
            <v>0</v>
          </cell>
          <cell r="AV209" t="str">
            <v xml:space="preserve"> </v>
          </cell>
          <cell r="AW209">
            <v>0</v>
          </cell>
          <cell r="AY209">
            <v>0</v>
          </cell>
          <cell r="AZ209">
            <v>0</v>
          </cell>
          <cell r="BA209">
            <v>0</v>
          </cell>
          <cell r="BB209">
            <v>0</v>
          </cell>
        </row>
        <row r="210">
          <cell r="Q210" t="str">
            <v xml:space="preserve">  </v>
          </cell>
        </row>
        <row r="211">
          <cell r="Q211" t="str">
            <v xml:space="preserve"> </v>
          </cell>
          <cell r="S211" t="str">
            <v>Op. Prft w/o Pre</v>
          </cell>
          <cell r="U211">
            <v>1292.9154246452572</v>
          </cell>
          <cell r="V211">
            <v>9.7847813014634966E-2</v>
          </cell>
          <cell r="W211">
            <v>2471.6330591488695</v>
          </cell>
          <cell r="X211">
            <v>0.13446433599717242</v>
          </cell>
          <cell r="Y211">
            <v>2676.7460688584056</v>
          </cell>
          <cell r="Z211">
            <v>0.13323953388598522</v>
          </cell>
          <cell r="AA211">
            <v>6441.2945526525318</v>
          </cell>
          <cell r="AB211">
            <v>0.12462698188719729</v>
          </cell>
          <cell r="AC211">
            <v>2131.5063954266125</v>
          </cell>
          <cell r="AD211">
            <v>0.13079583858696392</v>
          </cell>
          <cell r="AE211">
            <v>1748.2123623047551</v>
          </cell>
          <cell r="AF211">
            <v>0.11842548630315491</v>
          </cell>
          <cell r="AG211">
            <v>2741.5593045700352</v>
          </cell>
          <cell r="AH211">
            <v>0.13684299563156699</v>
          </cell>
          <cell r="AI211">
            <v>6621.2780623014032</v>
          </cell>
          <cell r="AJ211">
            <v>0.12959289412801425</v>
          </cell>
          <cell r="AK211">
            <v>2086.4596349105568</v>
          </cell>
          <cell r="AL211">
            <v>0.12374574046563995</v>
          </cell>
          <cell r="AM211">
            <v>2065.1538471242234</v>
          </cell>
          <cell r="AN211">
            <v>0.12383857146664012</v>
          </cell>
          <cell r="AO211">
            <v>1247.2057372564805</v>
          </cell>
          <cell r="AP211">
            <v>9.1970361956619645E-2</v>
          </cell>
          <cell r="AQ211">
            <v>5398.8192192912611</v>
          </cell>
          <cell r="AR211">
            <v>0.11462950539355383</v>
          </cell>
          <cell r="AS211">
            <v>1162.6295477247177</v>
          </cell>
          <cell r="AT211">
            <v>9.3557198844746406E-2</v>
          </cell>
          <cell r="AU211">
            <v>1762.5699131706183</v>
          </cell>
          <cell r="AV211">
            <v>0.12055747821232045</v>
          </cell>
          <cell r="AW211">
            <v>3674.543702000994</v>
          </cell>
          <cell r="AX211">
            <v>0.16616051731426432</v>
          </cell>
          <cell r="AY211">
            <v>6599.7431628963304</v>
          </cell>
          <cell r="AZ211">
            <v>0.13424611080362828</v>
          </cell>
          <cell r="BA211">
            <v>25061.134997141526</v>
          </cell>
          <cell r="BB211">
            <v>0.12591193327933514</v>
          </cell>
        </row>
        <row r="213">
          <cell r="Q213" t="str">
            <v xml:space="preserve"> </v>
          </cell>
        </row>
        <row r="215">
          <cell r="AQ215" t="str">
            <v>DELIVERY CENTER MEXICO</v>
          </cell>
        </row>
        <row r="216">
          <cell r="AQ216" t="str">
            <v>PROFIT &amp; LOSS 2001 BUDGET</v>
          </cell>
        </row>
        <row r="217">
          <cell r="AQ217" t="str">
            <v>(THOUSAND OF $ PESOS)</v>
          </cell>
        </row>
        <row r="220">
          <cell r="AQ220" t="str">
            <v xml:space="preserve"> </v>
          </cell>
          <cell r="AS220" t="str">
            <v>Quarter 1</v>
          </cell>
          <cell r="AT220" t="str">
            <v>%</v>
          </cell>
          <cell r="AU220" t="str">
            <v>Quarter 2</v>
          </cell>
          <cell r="AV220" t="str">
            <v>%</v>
          </cell>
          <cell r="AW220" t="str">
            <v>Quarter 3</v>
          </cell>
          <cell r="AX220" t="str">
            <v>%</v>
          </cell>
          <cell r="AY220" t="str">
            <v>Quarter 4</v>
          </cell>
          <cell r="AZ220" t="str">
            <v>%</v>
          </cell>
          <cell r="BA220" t="str">
            <v>Total</v>
          </cell>
          <cell r="BB220" t="str">
            <v>%</v>
          </cell>
        </row>
        <row r="221">
          <cell r="AQ221" t="str">
            <v>Stores</v>
          </cell>
          <cell r="AS221" t="str">
            <v xml:space="preserve"> </v>
          </cell>
          <cell r="AT221" t="str">
            <v xml:space="preserve"> </v>
          </cell>
          <cell r="AU221" t="str">
            <v xml:space="preserve"> </v>
          </cell>
          <cell r="AV221" t="str">
            <v xml:space="preserve"> </v>
          </cell>
          <cell r="AW221" t="str">
            <v xml:space="preserve"> </v>
          </cell>
          <cell r="AX221" t="str">
            <v xml:space="preserve"> </v>
          </cell>
          <cell r="AY221" t="str">
            <v xml:space="preserve"> </v>
          </cell>
          <cell r="AZ221" t="str">
            <v xml:space="preserve"> </v>
          </cell>
          <cell r="BA221" t="str">
            <v xml:space="preserve"> </v>
          </cell>
          <cell r="BB221">
            <v>0</v>
          </cell>
        </row>
        <row r="222">
          <cell r="AQ222" t="str">
            <v>Revenues</v>
          </cell>
          <cell r="AS222">
            <v>51684.590729178482</v>
          </cell>
          <cell r="AT222" t="str">
            <v xml:space="preserve"> </v>
          </cell>
          <cell r="AU222">
            <v>51092.909891809213</v>
          </cell>
          <cell r="AV222" t="str">
            <v xml:space="preserve"> </v>
          </cell>
          <cell r="AW222">
            <v>47097.989306990959</v>
          </cell>
          <cell r="AX222" t="str">
            <v xml:space="preserve"> </v>
          </cell>
          <cell r="AY222">
            <v>49161.522247376415</v>
          </cell>
          <cell r="AZ222" t="str">
            <v xml:space="preserve"> </v>
          </cell>
          <cell r="BA222">
            <v>199037.01217535508</v>
          </cell>
          <cell r="BB222" t="str">
            <v xml:space="preserve"> </v>
          </cell>
        </row>
        <row r="223">
          <cell r="Q223" t="str">
            <v xml:space="preserve"> </v>
          </cell>
          <cell r="AQ223">
            <v>0</v>
          </cell>
          <cell r="AS223">
            <v>8472.883726094833</v>
          </cell>
          <cell r="AT223" t="str">
            <v xml:space="preserve"> </v>
          </cell>
          <cell r="AU223">
            <v>8375.8868675097074</v>
          </cell>
          <cell r="AV223" t="str">
            <v xml:space="preserve"> </v>
          </cell>
          <cell r="AW223">
            <v>7720.9818536050761</v>
          </cell>
          <cell r="AX223" t="str">
            <v xml:space="preserve"> </v>
          </cell>
          <cell r="AY223">
            <v>8059.2659421928556</v>
          </cell>
          <cell r="AZ223" t="str">
            <v xml:space="preserve"> </v>
          </cell>
          <cell r="BA223">
            <v>32629.018389402474</v>
          </cell>
          <cell r="BB223">
            <v>0</v>
          </cell>
        </row>
        <row r="224">
          <cell r="AQ224" t="str">
            <v>Gross Profit:</v>
          </cell>
          <cell r="AS224" t="str">
            <v xml:space="preserve"> </v>
          </cell>
          <cell r="AT224" t="str">
            <v xml:space="preserve"> </v>
          </cell>
          <cell r="AU224" t="str">
            <v xml:space="preserve"> </v>
          </cell>
          <cell r="AV224" t="str">
            <v xml:space="preserve"> </v>
          </cell>
          <cell r="AW224" t="str">
            <v xml:space="preserve"> </v>
          </cell>
          <cell r="AX224" t="str">
            <v xml:space="preserve"> </v>
          </cell>
          <cell r="AY224" t="str">
            <v xml:space="preserve"> </v>
          </cell>
          <cell r="AZ224" t="str">
            <v xml:space="preserve"> </v>
          </cell>
          <cell r="BA224" t="str">
            <v xml:space="preserve"> </v>
          </cell>
          <cell r="BB224" t="str">
            <v xml:space="preserve"> </v>
          </cell>
        </row>
        <row r="225">
          <cell r="AQ225" t="str">
            <v xml:space="preserve">  Store/Telemarketing</v>
          </cell>
          <cell r="AS225">
            <v>12688.820117223826</v>
          </cell>
          <cell r="AT225">
            <v>0.24550489687945551</v>
          </cell>
          <cell r="AU225">
            <v>12692.765543182477</v>
          </cell>
          <cell r="AV225">
            <v>0.24842518404333974</v>
          </cell>
          <cell r="AW225">
            <v>11674.615888731696</v>
          </cell>
          <cell r="AX225">
            <v>0.24787928445596683</v>
          </cell>
          <cell r="AY225">
            <v>12594.138582183605</v>
          </cell>
          <cell r="AZ225">
            <v>0.25617877572649228</v>
          </cell>
          <cell r="BA225">
            <v>49650.340131321609</v>
          </cell>
          <cell r="BB225">
            <v>0.24945280070612591</v>
          </cell>
        </row>
        <row r="226">
          <cell r="AQ226" t="str">
            <v xml:space="preserve">  Business Services</v>
          </cell>
          <cell r="AS226">
            <v>0</v>
          </cell>
          <cell r="AT226">
            <v>0</v>
          </cell>
          <cell r="AU226">
            <v>0</v>
          </cell>
          <cell r="AV226">
            <v>0</v>
          </cell>
          <cell r="AW226">
            <v>0</v>
          </cell>
          <cell r="AX226">
            <v>0</v>
          </cell>
          <cell r="AY226">
            <v>0</v>
          </cell>
          <cell r="AZ226">
            <v>0</v>
          </cell>
          <cell r="BA226">
            <v>0</v>
          </cell>
          <cell r="BB226">
            <v>0</v>
          </cell>
        </row>
        <row r="227">
          <cell r="AQ227" t="e">
            <v>#REF!</v>
          </cell>
          <cell r="AS227" t="e">
            <v>#REF!</v>
          </cell>
          <cell r="AT227" t="e">
            <v>#REF!</v>
          </cell>
          <cell r="AU227" t="e">
            <v>#REF!</v>
          </cell>
          <cell r="AV227" t="e">
            <v>#REF!</v>
          </cell>
          <cell r="AW227" t="e">
            <v>#REF!</v>
          </cell>
          <cell r="AX227" t="e">
            <v>#REF!</v>
          </cell>
          <cell r="AY227" t="e">
            <v>#REF!</v>
          </cell>
          <cell r="AZ227" t="e">
            <v>#REF!</v>
          </cell>
          <cell r="BA227" t="e">
            <v>#REF!</v>
          </cell>
          <cell r="BB227" t="e">
            <v>#REF!</v>
          </cell>
        </row>
        <row r="228">
          <cell r="AQ228" t="str">
            <v xml:space="preserve">  Rebates &amp; Allow.</v>
          </cell>
          <cell r="AS228">
            <v>1332.6762341954461</v>
          </cell>
          <cell r="AT228">
            <v>2.578478837490504E-2</v>
          </cell>
          <cell r="AU228">
            <v>1508.5837600132286</v>
          </cell>
          <cell r="AV228">
            <v>2.9526283846578721E-2</v>
          </cell>
          <cell r="AW228">
            <v>1184.0606157005491</v>
          </cell>
          <cell r="AX228">
            <v>2.5140364442793609E-2</v>
          </cell>
          <cell r="AY228">
            <v>1557.8079150639853</v>
          </cell>
          <cell r="AZ228">
            <v>3.1687544320235531E-2</v>
          </cell>
          <cell r="BA228">
            <v>5583.1285249732082</v>
          </cell>
          <cell r="BB228">
            <v>2.8050705062103599E-2</v>
          </cell>
        </row>
        <row r="229">
          <cell r="AQ229" t="str">
            <v xml:space="preserve">  Shrinkage</v>
          </cell>
          <cell r="AS229">
            <v>-361.09956158847837</v>
          </cell>
          <cell r="AT229">
            <v>-6.9865999999999999E-3</v>
          </cell>
          <cell r="AU229">
            <v>-356.96572425011425</v>
          </cell>
          <cell r="AV229">
            <v>-6.9865999999999999E-3</v>
          </cell>
          <cell r="AW229">
            <v>-329.05481209222302</v>
          </cell>
          <cell r="AX229">
            <v>-6.9865999999999999E-3</v>
          </cell>
          <cell r="AY229">
            <v>-343.47189133352003</v>
          </cell>
          <cell r="AZ229">
            <v>-6.9865999999999991E-3</v>
          </cell>
          <cell r="BA229">
            <v>-1390.5919892643356</v>
          </cell>
          <cell r="BB229">
            <v>-6.9865999999999991E-3</v>
          </cell>
        </row>
        <row r="230">
          <cell r="AQ230" t="str">
            <v xml:space="preserve">  Other</v>
          </cell>
          <cell r="AS230">
            <v>258.42295364589233</v>
          </cell>
          <cell r="AT230">
            <v>4.9999999999999984E-3</v>
          </cell>
          <cell r="AU230">
            <v>255.46454945904605</v>
          </cell>
          <cell r="AV230">
            <v>5.0000000000000001E-3</v>
          </cell>
          <cell r="AW230">
            <v>235.48994653495478</v>
          </cell>
          <cell r="AX230">
            <v>5.0000000000000001E-3</v>
          </cell>
          <cell r="AY230">
            <v>245.80761123688208</v>
          </cell>
          <cell r="AZ230">
            <v>5.0000000000000001E-3</v>
          </cell>
          <cell r="BA230">
            <v>995.18506087677531</v>
          </cell>
          <cell r="BB230">
            <v>4.9999999999999992E-3</v>
          </cell>
        </row>
        <row r="231">
          <cell r="AQ231" t="str">
            <v xml:space="preserve">  Noms &amp; Labels</v>
          </cell>
          <cell r="AS231">
            <v>-15.505377218753543</v>
          </cell>
          <cell r="AT231">
            <v>-2.9999999999999997E-4</v>
          </cell>
          <cell r="AU231">
            <v>-15.327872967542763</v>
          </cell>
          <cell r="AV231">
            <v>-2.9999999999999997E-4</v>
          </cell>
          <cell r="AW231">
            <v>-14.129396792097285</v>
          </cell>
          <cell r="AX231">
            <v>-2.9999999999999997E-4</v>
          </cell>
          <cell r="AY231">
            <v>-14.748456674212923</v>
          </cell>
          <cell r="AZ231">
            <v>-2.9999999999999997E-4</v>
          </cell>
          <cell r="BA231">
            <v>-59.711103652606511</v>
          </cell>
          <cell r="BB231">
            <v>-2.9999999999999992E-4</v>
          </cell>
        </row>
        <row r="232">
          <cell r="AQ232" t="str">
            <v xml:space="preserve"> </v>
          </cell>
          <cell r="AS232" t="str">
            <v xml:space="preserve"> </v>
          </cell>
          <cell r="AT232" t="str">
            <v xml:space="preserve"> </v>
          </cell>
          <cell r="AU232" t="str">
            <v xml:space="preserve"> </v>
          </cell>
          <cell r="AV232" t="str">
            <v xml:space="preserve"> </v>
          </cell>
          <cell r="AW232" t="str">
            <v xml:space="preserve"> </v>
          </cell>
          <cell r="AX232" t="str">
            <v xml:space="preserve"> </v>
          </cell>
          <cell r="AY232" t="str">
            <v xml:space="preserve"> </v>
          </cell>
          <cell r="AZ232" t="str">
            <v xml:space="preserve"> </v>
          </cell>
          <cell r="BA232" t="str">
            <v xml:space="preserve"> </v>
          </cell>
          <cell r="BB232" t="str">
            <v xml:space="preserve"> </v>
          </cell>
        </row>
        <row r="233">
          <cell r="AQ233" t="str">
            <v>Total Gross Profit</v>
          </cell>
          <cell r="AS233">
            <v>13903.314366257931</v>
          </cell>
          <cell r="AT233">
            <v>0.26900308525436051</v>
          </cell>
          <cell r="AU233">
            <v>14084.520255437094</v>
          </cell>
          <cell r="AV233">
            <v>0.27566486788991845</v>
          </cell>
          <cell r="AW233">
            <v>12750.98224208288</v>
          </cell>
          <cell r="AX233">
            <v>0.27073304889876043</v>
          </cell>
          <cell r="AY233">
            <v>14039.533760476739</v>
          </cell>
          <cell r="AZ233">
            <v>0.28557972004672783</v>
          </cell>
          <cell r="BA233">
            <v>54778.35062425465</v>
          </cell>
          <cell r="BB233">
            <v>0.27521690576822955</v>
          </cell>
        </row>
        <row r="234">
          <cell r="AQ234" t="str">
            <v xml:space="preserve"> </v>
          </cell>
          <cell r="AS234" t="str">
            <v xml:space="preserve"> </v>
          </cell>
          <cell r="AT234" t="str">
            <v xml:space="preserve"> </v>
          </cell>
          <cell r="AU234" t="str">
            <v xml:space="preserve"> </v>
          </cell>
          <cell r="AV234" t="str">
            <v xml:space="preserve"> </v>
          </cell>
          <cell r="AW234" t="str">
            <v xml:space="preserve"> </v>
          </cell>
          <cell r="AX234" t="str">
            <v xml:space="preserve"> </v>
          </cell>
          <cell r="AY234" t="str">
            <v xml:space="preserve"> </v>
          </cell>
          <cell r="AZ234" t="str">
            <v xml:space="preserve"> </v>
          </cell>
          <cell r="BA234" t="str">
            <v xml:space="preserve"> </v>
          </cell>
          <cell r="BB234" t="str">
            <v xml:space="preserve"> </v>
          </cell>
        </row>
        <row r="235">
          <cell r="AQ235" t="str">
            <v>Store Expenses:</v>
          </cell>
          <cell r="AS235" t="str">
            <v xml:space="preserve"> </v>
          </cell>
          <cell r="AT235" t="str">
            <v xml:space="preserve"> </v>
          </cell>
          <cell r="AU235" t="str">
            <v xml:space="preserve"> </v>
          </cell>
          <cell r="AV235" t="str">
            <v xml:space="preserve"> </v>
          </cell>
          <cell r="AW235" t="str">
            <v xml:space="preserve"> </v>
          </cell>
          <cell r="AX235" t="str">
            <v xml:space="preserve"> </v>
          </cell>
          <cell r="AY235" t="str">
            <v xml:space="preserve"> </v>
          </cell>
          <cell r="AZ235" t="str">
            <v xml:space="preserve"> </v>
          </cell>
          <cell r="BA235" t="str">
            <v xml:space="preserve"> </v>
          </cell>
          <cell r="BB235" t="str">
            <v xml:space="preserve"> </v>
          </cell>
        </row>
        <row r="236">
          <cell r="AQ236" t="str">
            <v>Payroll &amp; Benefits</v>
          </cell>
          <cell r="AS236">
            <v>-2583.9817499999999</v>
          </cell>
          <cell r="AT236">
            <v>-4.9995205796245487E-2</v>
          </cell>
          <cell r="AU236">
            <v>-2583.9817499999999</v>
          </cell>
          <cell r="AV236">
            <v>-5.0574174684347779E-2</v>
          </cell>
          <cell r="AW236">
            <v>-2607.9817499999999</v>
          </cell>
          <cell r="AX236">
            <v>-5.5373526309176982E-2</v>
          </cell>
          <cell r="AY236">
            <v>-2583.9817499999999</v>
          </cell>
          <cell r="AZ236">
            <v>-5.2561060599336878E-2</v>
          </cell>
          <cell r="BA236">
            <v>-10359.927000000001</v>
          </cell>
          <cell r="BB236">
            <v>-5.2050253803411828E-2</v>
          </cell>
        </row>
        <row r="237">
          <cell r="AQ237" t="str">
            <v>Property</v>
          </cell>
          <cell r="AS237">
            <v>-1085.3270854668785</v>
          </cell>
          <cell r="AT237">
            <v>-2.0999045753382704E-2</v>
          </cell>
          <cell r="AU237">
            <v>-1089.2082234504785</v>
          </cell>
          <cell r="AV237">
            <v>-2.1318187313208621E-2</v>
          </cell>
          <cell r="AW237">
            <v>-1092.7804081898703</v>
          </cell>
          <cell r="AX237">
            <v>-2.3202273053887338E-2</v>
          </cell>
          <cell r="AY237">
            <v>-1097.5440677633367</v>
          </cell>
          <cell r="AZ237">
            <v>-2.2325266134774924E-2</v>
          </cell>
          <cell r="BA237">
            <v>-4364.859784870564</v>
          </cell>
          <cell r="BB237">
            <v>-2.1929890009728677E-2</v>
          </cell>
        </row>
        <row r="238">
          <cell r="AQ238" t="str">
            <v>Advertising</v>
          </cell>
          <cell r="AS238">
            <v>-1007.8495192189803</v>
          </cell>
          <cell r="AT238">
            <v>-1.9499999999999997E-2</v>
          </cell>
          <cell r="AU238">
            <v>-996.31174289027967</v>
          </cell>
          <cell r="AV238">
            <v>-1.95E-2</v>
          </cell>
          <cell r="AW238">
            <v>-918.41079148632366</v>
          </cell>
          <cell r="AX238">
            <v>-1.95E-2</v>
          </cell>
          <cell r="AY238">
            <v>-958.64968382383995</v>
          </cell>
          <cell r="AZ238">
            <v>-1.9499999999999997E-2</v>
          </cell>
          <cell r="BA238">
            <v>-3881.2217374194238</v>
          </cell>
          <cell r="BB238">
            <v>-1.95E-2</v>
          </cell>
        </row>
        <row r="239">
          <cell r="AQ239" t="str">
            <v>Other Expenses:</v>
          </cell>
          <cell r="AS239" t="str">
            <v xml:space="preserve"> </v>
          </cell>
          <cell r="AT239" t="str">
            <v xml:space="preserve"> </v>
          </cell>
          <cell r="AU239" t="str">
            <v xml:space="preserve"> </v>
          </cell>
          <cell r="AV239" t="str">
            <v xml:space="preserve"> </v>
          </cell>
          <cell r="AW239">
            <v>0</v>
          </cell>
          <cell r="AX239">
            <v>0</v>
          </cell>
          <cell r="AY239">
            <v>0</v>
          </cell>
          <cell r="AZ239">
            <v>0</v>
          </cell>
          <cell r="BA239">
            <v>0</v>
          </cell>
          <cell r="BB239">
            <v>0</v>
          </cell>
        </row>
        <row r="240">
          <cell r="AQ240" t="str">
            <v>Depreciation and Amortization</v>
          </cell>
          <cell r="AS240">
            <v>-519.40903612500006</v>
          </cell>
          <cell r="AT240">
            <v>-1.0049591740924209E-2</v>
          </cell>
          <cell r="AU240">
            <v>-519.40903612500006</v>
          </cell>
          <cell r="AV240">
            <v>-1.0165970918956553E-2</v>
          </cell>
          <cell r="AW240">
            <v>-519.40903612500006</v>
          </cell>
          <cell r="AX240">
            <v>-1.1028263494210398E-2</v>
          </cell>
          <cell r="AY240">
            <v>-519.40903612500006</v>
          </cell>
          <cell r="AZ240">
            <v>-1.0565357059355891E-2</v>
          </cell>
          <cell r="BA240">
            <v>-2077.6361445000002</v>
          </cell>
          <cell r="BB240">
            <v>-1.0438441181329463E-2</v>
          </cell>
        </row>
        <row r="241">
          <cell r="AQ241" t="str">
            <v>Delivery</v>
          </cell>
          <cell r="AS241">
            <v>-15.505377218753543</v>
          </cell>
          <cell r="AT241">
            <v>-2.9999999999999997E-4</v>
          </cell>
          <cell r="AU241">
            <v>-15.327872967542763</v>
          </cell>
          <cell r="AV241">
            <v>-2.9999999999999997E-4</v>
          </cell>
          <cell r="AW241">
            <v>-14.129396792097285</v>
          </cell>
          <cell r="AX241">
            <v>-2.9999999999999997E-4</v>
          </cell>
          <cell r="AY241">
            <v>-14.748456674212923</v>
          </cell>
          <cell r="AZ241">
            <v>-2.9999999999999997E-4</v>
          </cell>
          <cell r="BA241">
            <v>-59.711103652606511</v>
          </cell>
          <cell r="BB241">
            <v>-2.9999999999999992E-4</v>
          </cell>
        </row>
        <row r="242">
          <cell r="AQ242" t="str">
            <v>Bank Comisions</v>
          </cell>
          <cell r="AS242">
            <v>-428.75600331204754</v>
          </cell>
          <cell r="AT242">
            <v>-8.2956253936242123E-3</v>
          </cell>
          <cell r="AU242">
            <v>-423.84764073264625</v>
          </cell>
          <cell r="AV242">
            <v>-8.2956253936242123E-3</v>
          </cell>
          <cell r="AW242">
            <v>-390.70727608371578</v>
          </cell>
          <cell r="AX242">
            <v>-8.2956253936242123E-3</v>
          </cell>
          <cell r="AY242">
            <v>-407.82557234455737</v>
          </cell>
          <cell r="AZ242">
            <v>-8.2956253936242105E-3</v>
          </cell>
          <cell r="BA242">
            <v>-1651.1364924729669</v>
          </cell>
          <cell r="BB242">
            <v>-8.2956253936242105E-3</v>
          </cell>
        </row>
        <row r="243">
          <cell r="AQ243" t="str">
            <v>Bad Checks</v>
          </cell>
          <cell r="AS243">
            <v>-377.56616754399266</v>
          </cell>
          <cell r="AT243">
            <v>-7.3051979752030436E-3</v>
          </cell>
          <cell r="AU243">
            <v>-373.24382188887625</v>
          </cell>
          <cell r="AV243">
            <v>-7.3051979752030444E-3</v>
          </cell>
          <cell r="AW243">
            <v>-344.06013612156499</v>
          </cell>
          <cell r="AX243">
            <v>-7.3051979752030444E-3</v>
          </cell>
          <cell r="AY243">
            <v>-359.13465277943368</v>
          </cell>
          <cell r="AZ243">
            <v>-7.3051979752030462E-3</v>
          </cell>
          <cell r="BA243">
            <v>-1454.0047783338678</v>
          </cell>
          <cell r="BB243">
            <v>-7.3051979752030453E-3</v>
          </cell>
        </row>
        <row r="244">
          <cell r="AQ244" t="str">
            <v>Supplies</v>
          </cell>
          <cell r="AS244">
            <v>-210.60332637219653</v>
          </cell>
          <cell r="AT244">
            <v>-4.0747798018897852E-3</v>
          </cell>
          <cell r="AU244">
            <v>-208.19235724691902</v>
          </cell>
          <cell r="AV244">
            <v>-4.0747798018897861E-3</v>
          </cell>
          <cell r="AW244">
            <v>-191.91393553774788</v>
          </cell>
          <cell r="AX244">
            <v>-4.0747798018897861E-3</v>
          </cell>
          <cell r="AY244">
            <v>-200.32237788376477</v>
          </cell>
          <cell r="AZ244">
            <v>-4.0747798018897861E-3</v>
          </cell>
          <cell r="BA244">
            <v>-811.0319970406282</v>
          </cell>
          <cell r="BB244">
            <v>-4.0747798018897852E-3</v>
          </cell>
        </row>
        <row r="245">
          <cell r="AQ245" t="str">
            <v>Insurance</v>
          </cell>
          <cell r="AS245">
            <v>-105.06988947533202</v>
          </cell>
          <cell r="AT245">
            <v>-2.0329055138675E-3</v>
          </cell>
          <cell r="AU245">
            <v>-106.83365227030399</v>
          </cell>
          <cell r="AV245">
            <v>-2.0909682477769907E-3</v>
          </cell>
          <cell r="AW245">
            <v>-108.45701288431181</v>
          </cell>
          <cell r="AX245">
            <v>-2.3027949702348134E-3</v>
          </cell>
          <cell r="AY245">
            <v>-110.62183298581184</v>
          </cell>
          <cell r="AZ245">
            <v>-2.2501710266246964E-3</v>
          </cell>
          <cell r="BA245">
            <v>-430.98238761575959</v>
          </cell>
          <cell r="BB245">
            <v>-2.1653379082884174E-3</v>
          </cell>
        </row>
        <row r="246">
          <cell r="AQ246" t="str">
            <v>Maintenance</v>
          </cell>
          <cell r="AS246">
            <v>-352.38981203244447</v>
          </cell>
          <cell r="AT246">
            <v>-6.818082663727144E-3</v>
          </cell>
          <cell r="AU246">
            <v>-358.30522740875847</v>
          </cell>
          <cell r="AV246">
            <v>-7.0128170066547525E-3</v>
          </cell>
          <cell r="AW246">
            <v>-363.74975337607077</v>
          </cell>
          <cell r="AX246">
            <v>-7.7232544048770639E-3</v>
          </cell>
          <cell r="AY246">
            <v>-371.01025923993922</v>
          </cell>
          <cell r="AZ246">
            <v>-7.5467610090071769E-3</v>
          </cell>
          <cell r="BA246">
            <v>-1445.4550520572129</v>
          </cell>
          <cell r="BB246">
            <v>-7.2622425158982082E-3</v>
          </cell>
        </row>
        <row r="247">
          <cell r="AQ247" t="str">
            <v>Courier</v>
          </cell>
          <cell r="AS247">
            <v>-197.67707695924994</v>
          </cell>
          <cell r="AT247">
            <v>-3.8246810929597158E-3</v>
          </cell>
          <cell r="AU247">
            <v>-200.99539656061768</v>
          </cell>
          <cell r="AV247">
            <v>-3.9339195396432018E-3</v>
          </cell>
          <cell r="AW247">
            <v>-204.04956538700804</v>
          </cell>
          <cell r="AX247">
            <v>-4.3324474863881308E-3</v>
          </cell>
          <cell r="AY247">
            <v>-208.12242881100184</v>
          </cell>
          <cell r="AZ247">
            <v>-4.2334415066268343E-3</v>
          </cell>
          <cell r="BA247">
            <v>-810.84446771787736</v>
          </cell>
          <cell r="BB247">
            <v>-4.0738376187214329E-3</v>
          </cell>
        </row>
        <row r="248">
          <cell r="AQ248" t="str">
            <v>Employees Benefits</v>
          </cell>
          <cell r="AS248">
            <v>-6.0656299460520096</v>
          </cell>
          <cell r="AT248">
            <v>-1.1735857555369331E-4</v>
          </cell>
          <cell r="AU248">
            <v>-6.1674510527490529</v>
          </cell>
          <cell r="AV248">
            <v>-1.2071050691394985E-4</v>
          </cell>
          <cell r="AW248">
            <v>-6.2611668147312614</v>
          </cell>
          <cell r="AX248">
            <v>-1.3293915317531165E-4</v>
          </cell>
          <cell r="AY248">
            <v>-6.3861407506613723</v>
          </cell>
          <cell r="AZ248">
            <v>-1.2990120034377453E-4</v>
          </cell>
          <cell r="BA248">
            <v>-24.880388564193698</v>
          </cell>
          <cell r="BB248">
            <v>-1.2500382864606932E-4</v>
          </cell>
        </row>
        <row r="249">
          <cell r="AQ249" t="str">
            <v>Inventory Charge</v>
          </cell>
          <cell r="AS249">
            <v>-15.152160700414903</v>
          </cell>
          <cell r="AT249">
            <v>-2.9316592211807468E-4</v>
          </cell>
          <cell r="AU249">
            <v>-15.406513469226965</v>
          </cell>
          <cell r="AV249">
            <v>-3.0153916662508995E-4</v>
          </cell>
          <cell r="AW249">
            <v>-15.640618796842691</v>
          </cell>
          <cell r="AX249">
            <v>-3.320867626618847E-4</v>
          </cell>
          <cell r="AY249">
            <v>-15.952808161742691</v>
          </cell>
          <cell r="AZ249">
            <v>-3.2449784775722725E-4</v>
          </cell>
          <cell r="BA249">
            <v>-62.152101128227251</v>
          </cell>
          <cell r="BB249">
            <v>-3.1226403797435508E-4</v>
          </cell>
        </row>
        <row r="250">
          <cell r="AQ250" t="str">
            <v>Sign</v>
          </cell>
          <cell r="AS250">
            <v>-13.890292908561253</v>
          </cell>
          <cell r="AT250">
            <v>-2.6875114444351213E-4</v>
          </cell>
          <cell r="AU250">
            <v>-14.123463248472339</v>
          </cell>
          <cell r="AV250">
            <v>-2.7642706744202277E-4</v>
          </cell>
          <cell r="AW250">
            <v>-14.338072348542671</v>
          </cell>
          <cell r="AX250">
            <v>-3.0443066805007762E-4</v>
          </cell>
          <cell r="AY250">
            <v>-14.624262668665136</v>
          </cell>
          <cell r="AZ250">
            <v>-2.9747375589952535E-4</v>
          </cell>
          <cell r="BA250">
            <v>-56.976091174241404</v>
          </cell>
          <cell r="BB250">
            <v>-2.8625877444364204E-4</v>
          </cell>
        </row>
        <row r="251">
          <cell r="AQ251" t="str">
            <v>Security</v>
          </cell>
          <cell r="AS251">
            <v>-195.82182979798355</v>
          </cell>
          <cell r="AT251">
            <v>-3.7887855361778563E-3</v>
          </cell>
          <cell r="AU251">
            <v>-199.10900616759517</v>
          </cell>
          <cell r="AV251">
            <v>-3.8969987536277445E-3</v>
          </cell>
          <cell r="AW251">
            <v>-202.13451088111844</v>
          </cell>
          <cell r="AX251">
            <v>-4.29178641923711E-3</v>
          </cell>
          <cell r="AY251">
            <v>-206.1691494971486</v>
          </cell>
          <cell r="AZ251">
            <v>-4.1937096345333602E-3</v>
          </cell>
          <cell r="BA251">
            <v>-803.23449634384576</v>
          </cell>
          <cell r="BB251">
            <v>-4.0356036677046889E-3</v>
          </cell>
        </row>
        <row r="252">
          <cell r="AQ252" t="str">
            <v>Travel</v>
          </cell>
          <cell r="AS252">
            <v>-166.05107616893042</v>
          </cell>
          <cell r="AT252">
            <v>-3.2127772286912287E-3</v>
          </cell>
          <cell r="AU252">
            <v>-168.83850377235032</v>
          </cell>
          <cell r="AV252">
            <v>-3.3045388123297535E-3</v>
          </cell>
          <cell r="AW252">
            <v>-171.40404160923498</v>
          </cell>
          <cell r="AX252">
            <v>-3.6393069880754493E-3</v>
          </cell>
          <cell r="AY252">
            <v>-174.82529492320757</v>
          </cell>
          <cell r="AZ252">
            <v>-3.5561407973394763E-3</v>
          </cell>
          <cell r="BA252">
            <v>-681.11891647372317</v>
          </cell>
          <cell r="BB252">
            <v>-3.4220716490340275E-3</v>
          </cell>
        </row>
        <row r="253">
          <cell r="AQ253" t="str">
            <v>Uniforms</v>
          </cell>
          <cell r="AS253">
            <v>-9.2644461799240929</v>
          </cell>
          <cell r="AT253">
            <v>-1.7924967672606256E-4</v>
          </cell>
          <cell r="AU253">
            <v>-9.4199644313447983</v>
          </cell>
          <cell r="AV253">
            <v>-1.8436930782161085E-4</v>
          </cell>
          <cell r="AW253">
            <v>-9.5631028424936453</v>
          </cell>
          <cell r="AX253">
            <v>-2.0304694495894653E-4</v>
          </cell>
          <cell r="AY253">
            <v>-9.7539839733267897</v>
          </cell>
          <cell r="AZ253">
            <v>-1.9840687447076209E-4</v>
          </cell>
          <cell r="BA253">
            <v>-38.001497427089326</v>
          </cell>
          <cell r="BB253">
            <v>-1.9092678799664329E-4</v>
          </cell>
        </row>
        <row r="254">
          <cell r="AQ254" t="str">
            <v>License</v>
          </cell>
          <cell r="AS254">
            <v>-12.791238196891241</v>
          </cell>
          <cell r="AT254">
            <v>-2.4748649484168135E-4</v>
          </cell>
          <cell r="AU254">
            <v>-13.005959180666501</v>
          </cell>
          <cell r="AV254">
            <v>-2.5455506856444493E-4</v>
          </cell>
          <cell r="AW254">
            <v>-13.203587563040507</v>
          </cell>
          <cell r="AX254">
            <v>-2.8034291394007856E-4</v>
          </cell>
          <cell r="AY254">
            <v>-13.467133377259778</v>
          </cell>
          <cell r="AZ254">
            <v>-2.7393646009361464E-4</v>
          </cell>
          <cell r="BA254">
            <v>-52.467918317858029</v>
          </cell>
          <cell r="BB254">
            <v>-2.6360885216480679E-4</v>
          </cell>
        </row>
        <row r="255">
          <cell r="AQ255" t="str">
            <v>Telephone</v>
          </cell>
          <cell r="AS255">
            <v>-83.567844294125322</v>
          </cell>
          <cell r="AT255">
            <v>-1.6168812234967972E-3</v>
          </cell>
          <cell r="AU255">
            <v>-84.970661555645279</v>
          </cell>
          <cell r="AV255">
            <v>-1.6630616994720644E-3</v>
          </cell>
          <cell r="AW255">
            <v>-86.26180926410909</v>
          </cell>
          <cell r="AX255">
            <v>-1.8315391067300802E-3</v>
          </cell>
          <cell r="AY255">
            <v>-87.983609392293488</v>
          </cell>
          <cell r="AZ255">
            <v>-1.7896843988997691E-3</v>
          </cell>
          <cell r="BA255">
            <v>-342.78392450617321</v>
          </cell>
          <cell r="BB255">
            <v>-1.7222119683155946E-3</v>
          </cell>
        </row>
        <row r="256">
          <cell r="AQ256" t="str">
            <v>Display Expenses</v>
          </cell>
          <cell r="AS256">
            <v>0</v>
          </cell>
          <cell r="AT256">
            <v>0</v>
          </cell>
          <cell r="AU256">
            <v>0</v>
          </cell>
          <cell r="AV256">
            <v>0</v>
          </cell>
          <cell r="AW256">
            <v>0</v>
          </cell>
          <cell r="AX256">
            <v>0</v>
          </cell>
          <cell r="AY256">
            <v>0</v>
          </cell>
          <cell r="AZ256">
            <v>0</v>
          </cell>
          <cell r="BA256">
            <v>0</v>
          </cell>
          <cell r="BB256">
            <v>0</v>
          </cell>
        </row>
        <row r="257">
          <cell r="AQ257" t="str">
            <v>Administrative Services</v>
          </cell>
          <cell r="AS257">
            <v>0</v>
          </cell>
          <cell r="AT257">
            <v>0</v>
          </cell>
          <cell r="AU257">
            <v>0</v>
          </cell>
          <cell r="AV257">
            <v>0</v>
          </cell>
          <cell r="AW257">
            <v>0</v>
          </cell>
          <cell r="AX257">
            <v>0</v>
          </cell>
          <cell r="AY257">
            <v>0</v>
          </cell>
          <cell r="AZ257">
            <v>0</v>
          </cell>
          <cell r="BA257">
            <v>0</v>
          </cell>
          <cell r="BB257">
            <v>0</v>
          </cell>
        </row>
        <row r="258">
          <cell r="AQ258" t="str">
            <v>Fees</v>
          </cell>
          <cell r="AS258">
            <v>-3.4396567147475015</v>
          </cell>
          <cell r="AT258">
            <v>-6.6550913264863044E-5</v>
          </cell>
          <cell r="AU258">
            <v>-3.4973967444671628</v>
          </cell>
          <cell r="AV258">
            <v>-6.8451704001064068E-5</v>
          </cell>
          <cell r="AW258">
            <v>-3.5505404497124182</v>
          </cell>
          <cell r="AX258">
            <v>-7.5386242639139507E-5</v>
          </cell>
          <cell r="AY258">
            <v>-3.6214098304220372</v>
          </cell>
          <cell r="AZ258">
            <v>-7.3663500739448715E-5</v>
          </cell>
          <cell r="BA258">
            <v>-14.10900373934912</v>
          </cell>
          <cell r="BB258">
            <v>-7.088633207033294E-5</v>
          </cell>
        </row>
        <row r="259">
          <cell r="AQ259" t="e">
            <v>#REF!</v>
          </cell>
          <cell r="AS259" t="e">
            <v>#REF!</v>
          </cell>
          <cell r="AT259" t="e">
            <v>#REF!</v>
          </cell>
          <cell r="AU259" t="e">
            <v>#REF!</v>
          </cell>
          <cell r="AV259" t="e">
            <v>#REF!</v>
          </cell>
          <cell r="AW259" t="e">
            <v>#REF!</v>
          </cell>
          <cell r="AX259" t="e">
            <v>#REF!</v>
          </cell>
          <cell r="AY259" t="e">
            <v>#REF!</v>
          </cell>
          <cell r="AZ259" t="e">
            <v>#REF!</v>
          </cell>
          <cell r="BA259" t="e">
            <v>#REF!</v>
          </cell>
          <cell r="BB259" t="e">
            <v>#REF!</v>
          </cell>
        </row>
        <row r="260">
          <cell r="AQ260" t="e">
            <v>#REF!</v>
          </cell>
          <cell r="AS260" t="e">
            <v>#REF!</v>
          </cell>
          <cell r="AT260" t="e">
            <v>#REF!</v>
          </cell>
          <cell r="AU260" t="e">
            <v>#REF!</v>
          </cell>
          <cell r="AV260" t="e">
            <v>#REF!</v>
          </cell>
          <cell r="AW260" t="e">
            <v>#REF!</v>
          </cell>
          <cell r="AX260" t="e">
            <v>#REF!</v>
          </cell>
          <cell r="AY260" t="e">
            <v>#REF!</v>
          </cell>
          <cell r="AZ260" t="e">
            <v>#REF!</v>
          </cell>
          <cell r="BA260" t="e">
            <v>#REF!</v>
          </cell>
          <cell r="BB260" t="e">
            <v>#REF!</v>
          </cell>
        </row>
        <row r="261">
          <cell r="AQ261" t="str">
            <v xml:space="preserve">  Other Expenses</v>
          </cell>
          <cell r="AS261">
            <v>-2784.8614589195413</v>
          </cell>
          <cell r="AT261">
            <v>-5.3881851817535062E-2</v>
          </cell>
          <cell r="AU261">
            <v>-2793.7404767949329</v>
          </cell>
          <cell r="AV261">
            <v>-5.4679611764347796E-2</v>
          </cell>
          <cell r="AW261">
            <v>-2732.9900731154266</v>
          </cell>
          <cell r="AX261">
            <v>-5.8027744142142325E-2</v>
          </cell>
          <cell r="AY261">
            <v>-2799.6150959932329</v>
          </cell>
          <cell r="AZ261">
            <v>-5.6947282508987784E-2</v>
          </cell>
          <cell r="BA261">
            <v>-11111.207104823134</v>
          </cell>
          <cell r="BB261">
            <v>-5.5824828675753869E-2</v>
          </cell>
        </row>
        <row r="262">
          <cell r="AQ262" t="str">
            <v xml:space="preserve"> </v>
          </cell>
          <cell r="AS262" t="str">
            <v xml:space="preserve"> </v>
          </cell>
          <cell r="AT262" t="str">
            <v xml:space="preserve"> </v>
          </cell>
          <cell r="AU262" t="str">
            <v xml:space="preserve"> </v>
          </cell>
          <cell r="AV262" t="str">
            <v xml:space="preserve"> </v>
          </cell>
          <cell r="AW262" t="str">
            <v xml:space="preserve"> </v>
          </cell>
          <cell r="AX262" t="str">
            <v xml:space="preserve"> </v>
          </cell>
          <cell r="AY262" t="str">
            <v xml:space="preserve"> </v>
          </cell>
          <cell r="AZ262" t="str">
            <v xml:space="preserve"> </v>
          </cell>
          <cell r="BA262" t="str">
            <v xml:space="preserve"> </v>
          </cell>
          <cell r="BB262" t="str">
            <v xml:space="preserve"> </v>
          </cell>
        </row>
        <row r="263">
          <cell r="AQ263" t="str">
            <v>Total Store Exp.</v>
          </cell>
          <cell r="AS263">
            <v>-7462.0198136054005</v>
          </cell>
          <cell r="AT263">
            <v>-0.14437610336716325</v>
          </cell>
          <cell r="AU263">
            <v>-7463.2421931356903</v>
          </cell>
          <cell r="AV263">
            <v>-0.1460719737619042</v>
          </cell>
          <cell r="AW263">
            <v>-7352.1630227916203</v>
          </cell>
          <cell r="AX263">
            <v>-0.15610354350520664</v>
          </cell>
          <cell r="AY263">
            <v>-7439.7905975804097</v>
          </cell>
          <cell r="AZ263">
            <v>-0.1513336092430996</v>
          </cell>
          <cell r="BA263">
            <v>-29717.215627113124</v>
          </cell>
          <cell r="BB263">
            <v>-0.14930497248889438</v>
          </cell>
        </row>
        <row r="264">
          <cell r="AQ264" t="str">
            <v xml:space="preserve"> </v>
          </cell>
          <cell r="AS264" t="str">
            <v xml:space="preserve"> </v>
          </cell>
          <cell r="AT264" t="str">
            <v xml:space="preserve"> </v>
          </cell>
          <cell r="AU264" t="str">
            <v xml:space="preserve"> </v>
          </cell>
          <cell r="AV264" t="str">
            <v xml:space="preserve"> </v>
          </cell>
          <cell r="AW264" t="str">
            <v xml:space="preserve"> </v>
          </cell>
          <cell r="AX264" t="str">
            <v xml:space="preserve"> </v>
          </cell>
          <cell r="AY264" t="str">
            <v xml:space="preserve"> </v>
          </cell>
          <cell r="AZ264" t="str">
            <v xml:space="preserve"> </v>
          </cell>
          <cell r="BA264" t="str">
            <v xml:space="preserve"> </v>
          </cell>
          <cell r="BB264" t="str">
            <v xml:space="preserve"> </v>
          </cell>
        </row>
        <row r="265">
          <cell r="AQ265" t="str">
            <v>Operating Profit</v>
          </cell>
          <cell r="AS265">
            <v>6441.2945526525318</v>
          </cell>
          <cell r="AT265">
            <v>0.12462698188719729</v>
          </cell>
          <cell r="AU265">
            <v>6621.2780623014032</v>
          </cell>
          <cell r="AV265">
            <v>0.12959289412801425</v>
          </cell>
          <cell r="AW265">
            <v>5398.8192192912611</v>
          </cell>
          <cell r="AX265">
            <v>0.11462950539355383</v>
          </cell>
          <cell r="AY265">
            <v>6599.7431628963304</v>
          </cell>
          <cell r="AZ265">
            <v>0.13424611080362828</v>
          </cell>
          <cell r="BA265">
            <v>25061.134997141526</v>
          </cell>
          <cell r="BB265">
            <v>0.12591193327933514</v>
          </cell>
        </row>
        <row r="266">
          <cell r="AQ266">
            <v>0</v>
          </cell>
          <cell r="AS266">
            <v>1055.9499266643495</v>
          </cell>
          <cell r="AT266" t="str">
            <v xml:space="preserve"> </v>
          </cell>
          <cell r="AU266">
            <v>1085.4554200494103</v>
          </cell>
          <cell r="AV266" t="str">
            <v xml:space="preserve"> </v>
          </cell>
          <cell r="AW266">
            <v>885.05233103135436</v>
          </cell>
          <cell r="AX266" t="str">
            <v xml:space="preserve"> </v>
          </cell>
          <cell r="AY266">
            <v>1081.9251086715296</v>
          </cell>
          <cell r="AZ266" t="str">
            <v xml:space="preserve"> </v>
          </cell>
          <cell r="BA266">
            <v>4108.3827864166442</v>
          </cell>
          <cell r="BB266" t="str">
            <v xml:space="preserve"> </v>
          </cell>
        </row>
        <row r="470">
          <cell r="BF470" t="str">
            <v>DELIVERY CENTER MEXICO</v>
          </cell>
        </row>
        <row r="471">
          <cell r="BF471" t="str">
            <v>CASH FLOW 1998</v>
          </cell>
        </row>
        <row r="472">
          <cell r="BF472" t="str">
            <v>(THOUSAND OF $ PESOS)</v>
          </cell>
        </row>
        <row r="475">
          <cell r="BG475" t="str">
            <v>January</v>
          </cell>
          <cell r="BH475" t="str">
            <v>February</v>
          </cell>
          <cell r="BI475" t="str">
            <v>March</v>
          </cell>
          <cell r="BJ475" t="str">
            <v>April</v>
          </cell>
          <cell r="BK475" t="str">
            <v>May</v>
          </cell>
          <cell r="BL475" t="str">
            <v>June</v>
          </cell>
          <cell r="BM475" t="str">
            <v>July</v>
          </cell>
          <cell r="BN475" t="str">
            <v>August</v>
          </cell>
          <cell r="BO475" t="str">
            <v>September</v>
          </cell>
          <cell r="BP475" t="str">
            <v>October</v>
          </cell>
          <cell r="BQ475" t="str">
            <v>November</v>
          </cell>
          <cell r="BR475" t="str">
            <v>December</v>
          </cell>
          <cell r="BS475" t="str">
            <v>Full Year</v>
          </cell>
        </row>
        <row r="477">
          <cell r="BF477" t="str">
            <v>Beg. Bal.  in Cash:</v>
          </cell>
          <cell r="BG477">
            <v>0</v>
          </cell>
          <cell r="BH477" t="e">
            <v>#REF!</v>
          </cell>
          <cell r="BI477" t="e">
            <v>#REF!</v>
          </cell>
          <cell r="BJ477" t="e">
            <v>#REF!</v>
          </cell>
          <cell r="BK477" t="e">
            <v>#REF!</v>
          </cell>
          <cell r="BL477" t="e">
            <v>#REF!</v>
          </cell>
          <cell r="BM477" t="e">
            <v>#REF!</v>
          </cell>
          <cell r="BN477" t="e">
            <v>#REF!</v>
          </cell>
          <cell r="BO477" t="e">
            <v>#REF!</v>
          </cell>
          <cell r="BP477" t="e">
            <v>#REF!</v>
          </cell>
          <cell r="BQ477" t="e">
            <v>#REF!</v>
          </cell>
          <cell r="BR477" t="e">
            <v>#REF!</v>
          </cell>
          <cell r="BS477">
            <v>0</v>
          </cell>
        </row>
        <row r="479">
          <cell r="BF479" t="str">
            <v>Cash Gen. in Op.</v>
          </cell>
          <cell r="BG479">
            <v>13575.585047382296</v>
          </cell>
          <cell r="BH479">
            <v>18853.72809056452</v>
          </cell>
          <cell r="BI479">
            <v>20587.953825427106</v>
          </cell>
          <cell r="BJ479">
            <v>16804.887821430984</v>
          </cell>
          <cell r="BK479">
            <v>15243.374899004308</v>
          </cell>
          <cell r="BL479">
            <v>20553.230931387148</v>
          </cell>
          <cell r="BM479">
            <v>17284.067828909981</v>
          </cell>
          <cell r="BN479">
            <v>17096.649381133695</v>
          </cell>
          <cell r="BO479">
            <v>13901.332712647829</v>
          </cell>
          <cell r="BP479">
            <v>12738.854562654886</v>
          </cell>
          <cell r="BQ479">
            <v>15045.609152917024</v>
          </cell>
          <cell r="BR479">
            <v>22934.866446868487</v>
          </cell>
          <cell r="BS479">
            <v>204620.14070032828</v>
          </cell>
        </row>
        <row r="480">
          <cell r="BF480" t="str">
            <v>Depreciation</v>
          </cell>
          <cell r="BG480">
            <v>173.13634537500002</v>
          </cell>
          <cell r="BH480">
            <v>173.13634537500002</v>
          </cell>
          <cell r="BI480">
            <v>173.13634537500002</v>
          </cell>
          <cell r="BJ480">
            <v>173.13634537500002</v>
          </cell>
          <cell r="BK480">
            <v>173.13634537500002</v>
          </cell>
          <cell r="BL480">
            <v>173.13634537500002</v>
          </cell>
          <cell r="BM480">
            <v>173.13634537500002</v>
          </cell>
          <cell r="BN480">
            <v>173.13634537500002</v>
          </cell>
          <cell r="BO480">
            <v>173.13634537500002</v>
          </cell>
          <cell r="BP480">
            <v>173.13634537500002</v>
          </cell>
          <cell r="BQ480">
            <v>173.13634537500002</v>
          </cell>
          <cell r="BR480">
            <v>173.13634537500002</v>
          </cell>
          <cell r="BS480">
            <v>2077.6361445000002</v>
          </cell>
        </row>
        <row r="481">
          <cell r="BF481" t="str">
            <v>VAT Received</v>
          </cell>
          <cell r="BG481">
            <v>1900.5819066335216</v>
          </cell>
          <cell r="BH481">
            <v>2639.5219326790329</v>
          </cell>
          <cell r="BI481">
            <v>2882.3135355597951</v>
          </cell>
          <cell r="BJ481">
            <v>2352.6842950003379</v>
          </cell>
          <cell r="BK481">
            <v>2134.0724858606031</v>
          </cell>
          <cell r="BL481">
            <v>2877.452330394201</v>
          </cell>
          <cell r="BM481">
            <v>2419.7694960473978</v>
          </cell>
          <cell r="BN481">
            <v>2393.5309133587175</v>
          </cell>
          <cell r="BO481">
            <v>1946.1865797706962</v>
          </cell>
          <cell r="BP481">
            <v>1783.4396387716843</v>
          </cell>
          <cell r="BQ481">
            <v>2106.3852814083834</v>
          </cell>
          <cell r="BR481">
            <v>3210.8813025615887</v>
          </cell>
          <cell r="BS481">
            <v>28646.819698045958</v>
          </cell>
        </row>
        <row r="482">
          <cell r="BF482" t="str">
            <v>Other</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row>
        <row r="484">
          <cell r="BF484" t="str">
            <v>Subtotal in:</v>
          </cell>
          <cell r="BG484">
            <v>15649.303299390816</v>
          </cell>
          <cell r="BH484">
            <v>21666.38636861855</v>
          </cell>
          <cell r="BI484">
            <v>23643.4037063619</v>
          </cell>
          <cell r="BJ484">
            <v>19330.70846180632</v>
          </cell>
          <cell r="BK484">
            <v>17550.583730239912</v>
          </cell>
          <cell r="BL484">
            <v>23603.819607156347</v>
          </cell>
          <cell r="BM484">
            <v>19876.97367033238</v>
          </cell>
          <cell r="BN484">
            <v>19663.316639867411</v>
          </cell>
          <cell r="BO484">
            <v>16020.655637793525</v>
          </cell>
          <cell r="BP484">
            <v>14695.43054680157</v>
          </cell>
          <cell r="BQ484">
            <v>17325.130779700408</v>
          </cell>
          <cell r="BR484">
            <v>26318.884094805078</v>
          </cell>
          <cell r="BS484">
            <v>235344.59654287423</v>
          </cell>
        </row>
        <row r="486">
          <cell r="BF486" t="str">
            <v>Replacement of G. S.:</v>
          </cell>
          <cell r="BG486" t="e">
            <v>#REF!</v>
          </cell>
          <cell r="BH486" t="e">
            <v>#REF!</v>
          </cell>
          <cell r="BI486" t="e">
            <v>#REF!</v>
          </cell>
          <cell r="BJ486" t="e">
            <v>#REF!</v>
          </cell>
          <cell r="BK486">
            <v>-13433.698120365547</v>
          </cell>
          <cell r="BL486">
            <v>-12253.566105905704</v>
          </cell>
          <cell r="BM486">
            <v>-13314.364443944494</v>
          </cell>
          <cell r="BN486">
            <v>-13100.637856809495</v>
          </cell>
          <cell r="BO486">
            <v>-13099.471374019684</v>
          </cell>
          <cell r="BP486">
            <v>-11390.136723168947</v>
          </cell>
          <cell r="BQ486">
            <v>-10193.224687278009</v>
          </cell>
          <cell r="BR486">
            <v>-10254.423743587295</v>
          </cell>
          <cell r="BS486" t="e">
            <v>#REF!</v>
          </cell>
        </row>
        <row r="487">
          <cell r="BF487" t="str">
            <v xml:space="preserve">Expenses </v>
          </cell>
          <cell r="BG487">
            <v>-2052.3597726572007</v>
          </cell>
          <cell r="BH487">
            <v>-2236.0361800761011</v>
          </cell>
          <cell r="BI487">
            <v>-2411.2972483199592</v>
          </cell>
          <cell r="BJ487">
            <v>-2168.6411069033466</v>
          </cell>
          <cell r="BK487">
            <v>-2116.9713559479437</v>
          </cell>
          <cell r="BL487">
            <v>-2418.0840176678976</v>
          </cell>
          <cell r="BM487">
            <v>-2194.4507456252586</v>
          </cell>
          <cell r="BN487">
            <v>-2202.4310109863436</v>
          </cell>
          <cell r="BO487">
            <v>-2214.5116803121605</v>
          </cell>
          <cell r="BP487">
            <v>-2048.6250070482233</v>
          </cell>
          <cell r="BQ487">
            <v>-2128.1887479178649</v>
          </cell>
          <cell r="BR487">
            <v>-2512.5086519266524</v>
          </cell>
          <cell r="BS487">
            <v>-26704.105525388954</v>
          </cell>
        </row>
        <row r="488">
          <cell r="BF488" t="str">
            <v>Initial Inventory</v>
          </cell>
          <cell r="BG488">
            <v>0</v>
          </cell>
          <cell r="BH488">
            <v>0</v>
          </cell>
          <cell r="BI488">
            <v>-4862.5919999999996</v>
          </cell>
          <cell r="BJ488">
            <v>0</v>
          </cell>
          <cell r="BK488">
            <v>0</v>
          </cell>
          <cell r="BL488">
            <v>0</v>
          </cell>
          <cell r="BM488">
            <v>0</v>
          </cell>
          <cell r="BN488">
            <v>0</v>
          </cell>
          <cell r="BO488">
            <v>0</v>
          </cell>
          <cell r="BP488">
            <v>0</v>
          </cell>
          <cell r="BQ488">
            <v>0</v>
          </cell>
          <cell r="BR488">
            <v>0</v>
          </cell>
          <cell r="BS488">
            <v>-4862.5919999999996</v>
          </cell>
        </row>
        <row r="489">
          <cell r="BF489" t="str">
            <v>FF&amp;E</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row>
        <row r="490">
          <cell r="BF490" t="str">
            <v>Leasehold Improve.</v>
          </cell>
          <cell r="BG490">
            <v>0</v>
          </cell>
          <cell r="BH490">
            <v>0</v>
          </cell>
          <cell r="BI490">
            <v>0</v>
          </cell>
          <cell r="BJ490">
            <v>0</v>
          </cell>
          <cell r="BK490">
            <v>0</v>
          </cell>
          <cell r="BL490">
            <v>0</v>
          </cell>
          <cell r="BM490">
            <v>0</v>
          </cell>
          <cell r="BN490">
            <v>0</v>
          </cell>
          <cell r="BO490">
            <v>0</v>
          </cell>
          <cell r="BP490">
            <v>0</v>
          </cell>
          <cell r="BQ490">
            <v>0</v>
          </cell>
          <cell r="BR490">
            <v>0</v>
          </cell>
          <cell r="BS490">
            <v>0</v>
          </cell>
        </row>
        <row r="491">
          <cell r="BF491" t="str">
            <v>LAND</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row>
        <row r="492">
          <cell r="BF492" t="str">
            <v>VAT Paid</v>
          </cell>
          <cell r="BG492" t="e">
            <v>#REF!</v>
          </cell>
          <cell r="BH492" t="e">
            <v>#REF!</v>
          </cell>
          <cell r="BI492" t="e">
            <v>#REF!</v>
          </cell>
          <cell r="BJ492" t="e">
            <v>#REF!</v>
          </cell>
          <cell r="BK492">
            <v>-2203.4013339470234</v>
          </cell>
          <cell r="BL492">
            <v>-2071.5484310360403</v>
          </cell>
          <cell r="BM492">
            <v>-2197.1231909354628</v>
          </cell>
          <cell r="BN492">
            <v>-2164.4612426693757</v>
          </cell>
          <cell r="BO492">
            <v>-2166.0983706497764</v>
          </cell>
          <cell r="BP492">
            <v>-1886.6151720325756</v>
          </cell>
          <cell r="BQ492">
            <v>-1719.012927779381</v>
          </cell>
          <cell r="BR492">
            <v>-1785.8407718270921</v>
          </cell>
          <cell r="BS492" t="e">
            <v>#REF!</v>
          </cell>
        </row>
        <row r="494">
          <cell r="BF494" t="str">
            <v>Subtotal out:</v>
          </cell>
          <cell r="BG494" t="e">
            <v>#REF!</v>
          </cell>
          <cell r="BH494" t="e">
            <v>#REF!</v>
          </cell>
          <cell r="BI494" t="e">
            <v>#REF!</v>
          </cell>
          <cell r="BJ494" t="e">
            <v>#REF!</v>
          </cell>
          <cell r="BK494">
            <v>-17754.070810260513</v>
          </cell>
          <cell r="BL494">
            <v>-16743.19855460964</v>
          </cell>
          <cell r="BM494">
            <v>-17705.938380505213</v>
          </cell>
          <cell r="BN494">
            <v>-17467.530110465214</v>
          </cell>
          <cell r="BO494">
            <v>-17480.081424981621</v>
          </cell>
          <cell r="BP494">
            <v>-15325.376902249747</v>
          </cell>
          <cell r="BQ494">
            <v>-14040.426362975255</v>
          </cell>
          <cell r="BR494">
            <v>-14552.77316734104</v>
          </cell>
          <cell r="BS494" t="e">
            <v>#REF!</v>
          </cell>
        </row>
        <row r="496">
          <cell r="BF496" t="str">
            <v>Cash Infusion:</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row>
        <row r="498">
          <cell r="BF498" t="str">
            <v>Ending Balance</v>
          </cell>
          <cell r="BG498" t="e">
            <v>#REF!</v>
          </cell>
          <cell r="BH498" t="e">
            <v>#REF!</v>
          </cell>
          <cell r="BI498" t="e">
            <v>#REF!</v>
          </cell>
          <cell r="BJ498" t="e">
            <v>#REF!</v>
          </cell>
          <cell r="BK498" t="e">
            <v>#REF!</v>
          </cell>
          <cell r="BL498" t="e">
            <v>#REF!</v>
          </cell>
          <cell r="BM498" t="e">
            <v>#REF!</v>
          </cell>
          <cell r="BN498" t="e">
            <v>#REF!</v>
          </cell>
          <cell r="BO498" t="e">
            <v>#REF!</v>
          </cell>
          <cell r="BP498" t="e">
            <v>#REF!</v>
          </cell>
          <cell r="BQ498" t="e">
            <v>#REF!</v>
          </cell>
          <cell r="BR498" t="e">
            <v>#REF!</v>
          </cell>
          <cell r="BS498" t="e">
            <v>#REF!</v>
          </cell>
        </row>
        <row r="499">
          <cell r="BG499" t="e">
            <v>#REF!</v>
          </cell>
          <cell r="BH499" t="e">
            <v>#REF!</v>
          </cell>
          <cell r="BI499" t="e">
            <v>#REF!</v>
          </cell>
          <cell r="BJ499" t="e">
            <v>#REF!</v>
          </cell>
          <cell r="BK499" t="e">
            <v>#REF!</v>
          </cell>
          <cell r="BL499" t="e">
            <v>#REF!</v>
          </cell>
          <cell r="BM499" t="e">
            <v>#REF!</v>
          </cell>
          <cell r="BN499" t="e">
            <v>#REF!</v>
          </cell>
          <cell r="BO499" t="e">
            <v>#REF!</v>
          </cell>
          <cell r="BP499" t="e">
            <v>#REF!</v>
          </cell>
          <cell r="BQ499" t="e">
            <v>#REF!</v>
          </cell>
          <cell r="BR499" t="e">
            <v>#REF!</v>
          </cell>
        </row>
        <row r="501">
          <cell r="BU501" t="str">
            <v>PAYROLL &amp; BENEFITS</v>
          </cell>
        </row>
        <row r="502">
          <cell r="BU502" t="str">
            <v>Delivery Center</v>
          </cell>
        </row>
        <row r="504">
          <cell r="BU504" t="str">
            <v>Average Increase</v>
          </cell>
          <cell r="BV504">
            <v>0.18</v>
          </cell>
        </row>
        <row r="506">
          <cell r="BU506" t="str">
            <v>Nombre</v>
          </cell>
          <cell r="BV506" t="str">
            <v>Nivel</v>
          </cell>
          <cell r="BW506" t="str">
            <v>Qty</v>
          </cell>
          <cell r="BX506" t="str">
            <v>Anniversary</v>
          </cell>
          <cell r="BY506" t="str">
            <v>Salary</v>
          </cell>
          <cell r="BZ506" t="str">
            <v>January</v>
          </cell>
          <cell r="CA506" t="str">
            <v>February</v>
          </cell>
          <cell r="CB506" t="str">
            <v>March</v>
          </cell>
          <cell r="CC506" t="str">
            <v>April</v>
          </cell>
          <cell r="CD506" t="str">
            <v>May</v>
          </cell>
          <cell r="CE506" t="str">
            <v>June</v>
          </cell>
          <cell r="CF506" t="str">
            <v>July</v>
          </cell>
          <cell r="CG506" t="str">
            <v>August</v>
          </cell>
          <cell r="CH506" t="str">
            <v>September</v>
          </cell>
          <cell r="CI506" t="str">
            <v>October</v>
          </cell>
          <cell r="CJ506" t="str">
            <v>November</v>
          </cell>
          <cell r="CK506" t="str">
            <v>December</v>
          </cell>
        </row>
        <row r="508">
          <cell r="BU508" t="str">
            <v>Manuel Alonso</v>
          </cell>
          <cell r="BV508" t="str">
            <v>Gerente</v>
          </cell>
          <cell r="BW508">
            <v>1</v>
          </cell>
          <cell r="BX508" t="str">
            <v>January</v>
          </cell>
          <cell r="BY508">
            <v>23000</v>
          </cell>
          <cell r="BZ508">
            <v>27140</v>
          </cell>
          <cell r="CA508">
            <v>27140</v>
          </cell>
          <cell r="CB508">
            <v>27140</v>
          </cell>
          <cell r="CC508">
            <v>27140</v>
          </cell>
          <cell r="CD508">
            <v>27140</v>
          </cell>
          <cell r="CE508">
            <v>27140</v>
          </cell>
          <cell r="CF508">
            <v>27140</v>
          </cell>
          <cell r="CG508">
            <v>27140</v>
          </cell>
          <cell r="CH508">
            <v>27140</v>
          </cell>
          <cell r="CI508">
            <v>27140</v>
          </cell>
          <cell r="CJ508">
            <v>27140</v>
          </cell>
          <cell r="CK508">
            <v>27140</v>
          </cell>
        </row>
        <row r="509">
          <cell r="BU509" t="str">
            <v>Empleados (43)</v>
          </cell>
          <cell r="BV509" t="str">
            <v>Empleado</v>
          </cell>
          <cell r="BW509">
            <v>1</v>
          </cell>
          <cell r="BX509" t="str">
            <v>September</v>
          </cell>
          <cell r="BY509">
            <v>277293.8</v>
          </cell>
          <cell r="BZ509">
            <v>327206.68399999995</v>
          </cell>
          <cell r="CA509">
            <v>327206.68399999995</v>
          </cell>
          <cell r="CB509">
            <v>327206.68399999995</v>
          </cell>
          <cell r="CC509">
            <v>327206.68399999995</v>
          </cell>
          <cell r="CD509">
            <v>327206.68399999995</v>
          </cell>
          <cell r="CE509">
            <v>327206.68399999995</v>
          </cell>
          <cell r="CF509">
            <v>327206.68399999995</v>
          </cell>
          <cell r="CG509">
            <v>327206.68399999995</v>
          </cell>
          <cell r="CH509">
            <v>327206.68399999995</v>
          </cell>
          <cell r="CI509">
            <v>327206.68399999995</v>
          </cell>
          <cell r="CJ509">
            <v>327206.68399999995</v>
          </cell>
          <cell r="CK509">
            <v>327206.68399999995</v>
          </cell>
        </row>
        <row r="510">
          <cell r="BY510">
            <v>0</v>
          </cell>
          <cell r="BZ510">
            <v>0</v>
          </cell>
          <cell r="CA510">
            <v>0</v>
          </cell>
          <cell r="CB510">
            <v>0</v>
          </cell>
          <cell r="CC510">
            <v>0</v>
          </cell>
          <cell r="CD510">
            <v>0</v>
          </cell>
          <cell r="CE510">
            <v>0</v>
          </cell>
          <cell r="CF510">
            <v>0</v>
          </cell>
          <cell r="CG510">
            <v>0</v>
          </cell>
          <cell r="CH510">
            <v>0</v>
          </cell>
          <cell r="CI510">
            <v>0</v>
          </cell>
          <cell r="CJ510">
            <v>0</v>
          </cell>
          <cell r="CK510">
            <v>0</v>
          </cell>
        </row>
        <row r="511">
          <cell r="BY511">
            <v>0</v>
          </cell>
          <cell r="BZ511">
            <v>0</v>
          </cell>
          <cell r="CA511">
            <v>0</v>
          </cell>
          <cell r="CB511">
            <v>0</v>
          </cell>
          <cell r="CC511">
            <v>0</v>
          </cell>
          <cell r="CD511">
            <v>0</v>
          </cell>
          <cell r="CE511">
            <v>0</v>
          </cell>
          <cell r="CF511">
            <v>0</v>
          </cell>
          <cell r="CG511">
            <v>0</v>
          </cell>
          <cell r="CH511">
            <v>0</v>
          </cell>
          <cell r="CI511">
            <v>0</v>
          </cell>
          <cell r="CJ511">
            <v>0</v>
          </cell>
          <cell r="CK511">
            <v>0</v>
          </cell>
        </row>
        <row r="512">
          <cell r="BY512">
            <v>0</v>
          </cell>
          <cell r="BZ512">
            <v>0</v>
          </cell>
          <cell r="CA512">
            <v>0</v>
          </cell>
          <cell r="CB512">
            <v>0</v>
          </cell>
          <cell r="CC512">
            <v>0</v>
          </cell>
          <cell r="CD512">
            <v>0</v>
          </cell>
          <cell r="CE512">
            <v>0</v>
          </cell>
          <cell r="CF512">
            <v>0</v>
          </cell>
          <cell r="CG512">
            <v>0</v>
          </cell>
          <cell r="CH512">
            <v>0</v>
          </cell>
          <cell r="CI512">
            <v>0</v>
          </cell>
          <cell r="CJ512">
            <v>0</v>
          </cell>
          <cell r="CK512">
            <v>0</v>
          </cell>
        </row>
        <row r="513">
          <cell r="BY513">
            <v>0</v>
          </cell>
          <cell r="BZ513">
            <v>0</v>
          </cell>
          <cell r="CA513">
            <v>0</v>
          </cell>
          <cell r="CB513">
            <v>0</v>
          </cell>
          <cell r="CC513">
            <v>0</v>
          </cell>
          <cell r="CD513">
            <v>0</v>
          </cell>
          <cell r="CE513">
            <v>0</v>
          </cell>
          <cell r="CF513">
            <v>0</v>
          </cell>
          <cell r="CG513">
            <v>0</v>
          </cell>
          <cell r="CH513">
            <v>0</v>
          </cell>
          <cell r="CI513">
            <v>0</v>
          </cell>
          <cell r="CJ513">
            <v>0</v>
          </cell>
          <cell r="CK513">
            <v>0</v>
          </cell>
        </row>
        <row r="514">
          <cell r="BY514">
            <v>0</v>
          </cell>
          <cell r="BZ514">
            <v>0</v>
          </cell>
          <cell r="CA514">
            <v>0</v>
          </cell>
          <cell r="CB514">
            <v>0</v>
          </cell>
          <cell r="CC514">
            <v>0</v>
          </cell>
          <cell r="CD514">
            <v>0</v>
          </cell>
          <cell r="CE514">
            <v>0</v>
          </cell>
          <cell r="CF514">
            <v>0</v>
          </cell>
          <cell r="CG514">
            <v>0</v>
          </cell>
          <cell r="CH514">
            <v>0</v>
          </cell>
          <cell r="CI514">
            <v>0</v>
          </cell>
          <cell r="CJ514">
            <v>0</v>
          </cell>
          <cell r="CK514">
            <v>0</v>
          </cell>
        </row>
        <row r="515">
          <cell r="BY515">
            <v>0</v>
          </cell>
          <cell r="BZ515">
            <v>0</v>
          </cell>
          <cell r="CA515">
            <v>0</v>
          </cell>
          <cell r="CB515">
            <v>0</v>
          </cell>
          <cell r="CC515">
            <v>0</v>
          </cell>
          <cell r="CD515">
            <v>0</v>
          </cell>
          <cell r="CE515">
            <v>0</v>
          </cell>
          <cell r="CF515">
            <v>0</v>
          </cell>
          <cell r="CG515">
            <v>0</v>
          </cell>
          <cell r="CH515">
            <v>0</v>
          </cell>
          <cell r="CI515">
            <v>0</v>
          </cell>
          <cell r="CJ515">
            <v>0</v>
          </cell>
          <cell r="CK515">
            <v>0</v>
          </cell>
        </row>
        <row r="516">
          <cell r="BY516">
            <v>0</v>
          </cell>
          <cell r="BZ516">
            <v>0</v>
          </cell>
          <cell r="CA516">
            <v>0</v>
          </cell>
          <cell r="CB516">
            <v>0</v>
          </cell>
          <cell r="CC516">
            <v>0</v>
          </cell>
          <cell r="CD516">
            <v>0</v>
          </cell>
          <cell r="CE516">
            <v>0</v>
          </cell>
          <cell r="CF516">
            <v>0</v>
          </cell>
          <cell r="CG516">
            <v>0</v>
          </cell>
          <cell r="CH516">
            <v>0</v>
          </cell>
          <cell r="CI516">
            <v>0</v>
          </cell>
          <cell r="CJ516">
            <v>0</v>
          </cell>
          <cell r="CK516">
            <v>0</v>
          </cell>
        </row>
        <row r="517">
          <cell r="BY517">
            <v>0</v>
          </cell>
          <cell r="BZ517">
            <v>0</v>
          </cell>
          <cell r="CA517">
            <v>0</v>
          </cell>
          <cell r="CB517">
            <v>0</v>
          </cell>
          <cell r="CC517">
            <v>0</v>
          </cell>
          <cell r="CD517">
            <v>0</v>
          </cell>
          <cell r="CE517">
            <v>0</v>
          </cell>
          <cell r="CF517">
            <v>0</v>
          </cell>
          <cell r="CG517">
            <v>0</v>
          </cell>
          <cell r="CH517">
            <v>0</v>
          </cell>
          <cell r="CI517">
            <v>0</v>
          </cell>
          <cell r="CJ517">
            <v>0</v>
          </cell>
          <cell r="CK517">
            <v>0</v>
          </cell>
        </row>
        <row r="518">
          <cell r="BZ518">
            <v>0</v>
          </cell>
          <cell r="CA518">
            <v>0</v>
          </cell>
          <cell r="CB518">
            <v>0</v>
          </cell>
          <cell r="CC518">
            <v>0</v>
          </cell>
          <cell r="CD518">
            <v>0</v>
          </cell>
          <cell r="CE518">
            <v>0</v>
          </cell>
          <cell r="CF518">
            <v>0</v>
          </cell>
          <cell r="CG518">
            <v>0</v>
          </cell>
          <cell r="CH518">
            <v>0</v>
          </cell>
          <cell r="CI518">
            <v>0</v>
          </cell>
          <cell r="CJ518">
            <v>0</v>
          </cell>
          <cell r="CK518">
            <v>0</v>
          </cell>
        </row>
        <row r="519">
          <cell r="BZ519">
            <v>0</v>
          </cell>
          <cell r="CA519">
            <v>0</v>
          </cell>
          <cell r="CB519">
            <v>0</v>
          </cell>
          <cell r="CC519">
            <v>0</v>
          </cell>
          <cell r="CD519">
            <v>0</v>
          </cell>
          <cell r="CE519">
            <v>0</v>
          </cell>
          <cell r="CF519">
            <v>0</v>
          </cell>
          <cell r="CG519">
            <v>0</v>
          </cell>
          <cell r="CH519">
            <v>0</v>
          </cell>
          <cell r="CI519">
            <v>0</v>
          </cell>
          <cell r="CJ519">
            <v>0</v>
          </cell>
          <cell r="CK519">
            <v>0</v>
          </cell>
        </row>
        <row r="520">
          <cell r="BZ520">
            <v>0</v>
          </cell>
          <cell r="CA520">
            <v>0</v>
          </cell>
          <cell r="CB520">
            <v>0</v>
          </cell>
          <cell r="CC520">
            <v>0</v>
          </cell>
          <cell r="CD520">
            <v>0</v>
          </cell>
          <cell r="CE520">
            <v>0</v>
          </cell>
          <cell r="CF520">
            <v>0</v>
          </cell>
          <cell r="CG520">
            <v>0</v>
          </cell>
          <cell r="CH520">
            <v>0</v>
          </cell>
          <cell r="CI520">
            <v>0</v>
          </cell>
          <cell r="CJ520">
            <v>0</v>
          </cell>
          <cell r="CK520">
            <v>0</v>
          </cell>
        </row>
        <row r="521">
          <cell r="BY521">
            <v>0</v>
          </cell>
          <cell r="BZ521">
            <v>0</v>
          </cell>
          <cell r="CA521">
            <v>0</v>
          </cell>
          <cell r="CB521">
            <v>0</v>
          </cell>
          <cell r="CC521">
            <v>0</v>
          </cell>
          <cell r="CD521">
            <v>0</v>
          </cell>
          <cell r="CE521">
            <v>0</v>
          </cell>
          <cell r="CF521">
            <v>0</v>
          </cell>
          <cell r="CG521">
            <v>0</v>
          </cell>
          <cell r="CH521">
            <v>0</v>
          </cell>
          <cell r="CI521">
            <v>0</v>
          </cell>
          <cell r="CJ521">
            <v>0</v>
          </cell>
          <cell r="CK521">
            <v>0</v>
          </cell>
        </row>
        <row r="522">
          <cell r="BW522">
            <v>2</v>
          </cell>
        </row>
        <row r="523">
          <cell r="BU523" t="str">
            <v>Subtotal</v>
          </cell>
          <cell r="BY523" t="str">
            <v xml:space="preserve"> </v>
          </cell>
          <cell r="BZ523">
            <v>354346.68399999995</v>
          </cell>
          <cell r="CA523">
            <v>354346.68399999995</v>
          </cell>
          <cell r="CB523">
            <v>354346.68399999995</v>
          </cell>
          <cell r="CC523">
            <v>354346.68399999995</v>
          </cell>
          <cell r="CD523">
            <v>354346.68399999995</v>
          </cell>
          <cell r="CE523">
            <v>354346.68399999995</v>
          </cell>
          <cell r="CF523">
            <v>354346.68399999995</v>
          </cell>
          <cell r="CG523">
            <v>354346.68399999995</v>
          </cell>
          <cell r="CH523">
            <v>354346.68399999995</v>
          </cell>
          <cell r="CI523">
            <v>354346.68399999995</v>
          </cell>
          <cell r="CJ523">
            <v>354346.68399999995</v>
          </cell>
          <cell r="CK523">
            <v>354346.68399999995</v>
          </cell>
          <cell r="CL523">
            <v>4252160.2079999996</v>
          </cell>
        </row>
        <row r="525">
          <cell r="BU525" t="str">
            <v>Bonos Ejecutivos</v>
          </cell>
          <cell r="BV525">
            <v>0.3</v>
          </cell>
          <cell r="BX525">
            <v>0.2</v>
          </cell>
          <cell r="BY525" t="str">
            <v xml:space="preserve"> </v>
          </cell>
          <cell r="BZ525">
            <v>5428</v>
          </cell>
          <cell r="CA525">
            <v>5428</v>
          </cell>
          <cell r="CB525">
            <v>5428</v>
          </cell>
          <cell r="CC525">
            <v>5428</v>
          </cell>
          <cell r="CD525">
            <v>5428</v>
          </cell>
          <cell r="CE525">
            <v>5428</v>
          </cell>
          <cell r="CF525">
            <v>5428</v>
          </cell>
          <cell r="CG525">
            <v>5428</v>
          </cell>
          <cell r="CH525">
            <v>5428</v>
          </cell>
          <cell r="CI525">
            <v>5428</v>
          </cell>
          <cell r="CJ525">
            <v>5428</v>
          </cell>
          <cell r="CK525">
            <v>5428</v>
          </cell>
          <cell r="CL525">
            <v>65136</v>
          </cell>
        </row>
        <row r="527">
          <cell r="BU527" t="str">
            <v>Indirectos</v>
          </cell>
          <cell r="BV527">
            <v>0.39</v>
          </cell>
          <cell r="BZ527">
            <v>138195.20675999997</v>
          </cell>
          <cell r="CA527">
            <v>138195.20675999997</v>
          </cell>
          <cell r="CB527">
            <v>138195.20675999997</v>
          </cell>
          <cell r="CC527">
            <v>138195.20675999997</v>
          </cell>
          <cell r="CD527">
            <v>138195.20675999997</v>
          </cell>
          <cell r="CE527">
            <v>138195.20675999997</v>
          </cell>
          <cell r="CF527">
            <v>138195.20675999997</v>
          </cell>
          <cell r="CG527">
            <v>138195.20675999997</v>
          </cell>
          <cell r="CH527">
            <v>138195.20675999997</v>
          </cell>
          <cell r="CI527">
            <v>138195.20675999997</v>
          </cell>
          <cell r="CJ527">
            <v>138195.20675999997</v>
          </cell>
          <cell r="CK527">
            <v>138195.20675999997</v>
          </cell>
          <cell r="CL527">
            <v>1658342.4811199997</v>
          </cell>
        </row>
        <row r="529">
          <cell r="BU529" t="str">
            <v>Total</v>
          </cell>
          <cell r="BZ529">
            <v>497969.89075999992</v>
          </cell>
          <cell r="CA529">
            <v>497969.89075999992</v>
          </cell>
          <cell r="CB529">
            <v>497969.89075999992</v>
          </cell>
          <cell r="CC529">
            <v>497969.89075999992</v>
          </cell>
          <cell r="CD529">
            <v>497969.89075999992</v>
          </cell>
          <cell r="CE529">
            <v>497969.89075999992</v>
          </cell>
          <cell r="CF529">
            <v>497969.89075999992</v>
          </cell>
          <cell r="CG529">
            <v>497969.89075999992</v>
          </cell>
          <cell r="CH529">
            <v>497969.89075999992</v>
          </cell>
          <cell r="CI529">
            <v>497969.89075999992</v>
          </cell>
          <cell r="CJ529">
            <v>497969.89075999992</v>
          </cell>
          <cell r="CK529">
            <v>497969.89075999992</v>
          </cell>
          <cell r="CL529">
            <v>5975638.6891199993</v>
          </cell>
        </row>
      </sheetData>
      <sheetData sheetId="2" refreshError="1"/>
      <sheetData sheetId="3" refreshError="1"/>
      <sheetData sheetId="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_D-4"/>
      <sheetName val="INDEP"/>
      <sheetName val="LOPEZ"/>
      <sheetName val="AMERICAS"/>
      <sheetName val="LEON"/>
      <sheetName val="CORDILLERAS"/>
      <sheetName val="AGUASC"/>
      <sheetName val="MORELIA"/>
      <sheetName val="S.L.P."/>
      <sheetName val="PATRIA"/>
      <sheetName val="LEON II"/>
      <sheetName val="S_L_P_"/>
      <sheetName val="LEON_II"/>
      <sheetName val="Cap_Infusion"/>
      <sheetName val="BALANCE98"/>
      <sheetName val="BANK_L"/>
      <sheetName val="CAP_INFUSH"/>
      <sheetName val="BUDGET2000"/>
      <sheetName val="ROYALTIES"/>
      <sheetName val="S_L_P_1"/>
      <sheetName val="LEON_II1"/>
    </sheetNames>
    <sheetDataSet>
      <sheetData sheetId="0" refreshError="1"/>
      <sheetData sheetId="1" refreshError="1">
        <row r="2">
          <cell r="A2" t="str">
            <v>@</v>
          </cell>
          <cell r="B2" t="str">
            <v xml:space="preserve"> </v>
          </cell>
        </row>
        <row r="3">
          <cell r="A3" t="str">
            <v>APRIL</v>
          </cell>
          <cell r="B3">
            <v>9</v>
          </cell>
          <cell r="C3">
            <v>3.4285600000000001</v>
          </cell>
          <cell r="D3">
            <v>37.071399999999997</v>
          </cell>
        </row>
        <row r="4">
          <cell r="A4" t="str">
            <v>AUGUST</v>
          </cell>
          <cell r="B4">
            <v>5</v>
          </cell>
          <cell r="C4">
            <v>4</v>
          </cell>
          <cell r="D4">
            <v>20.857199999999999</v>
          </cell>
        </row>
        <row r="5">
          <cell r="A5" t="str">
            <v>DECEMBER</v>
          </cell>
          <cell r="B5">
            <v>1</v>
          </cell>
          <cell r="C5">
            <v>4.3571499999999999</v>
          </cell>
          <cell r="D5">
            <v>4.3571999999999997</v>
          </cell>
        </row>
        <row r="6">
          <cell r="A6" t="str">
            <v>FEBRUARY</v>
          </cell>
          <cell r="B6">
            <v>11</v>
          </cell>
          <cell r="C6">
            <v>3.9285600000000001</v>
          </cell>
          <cell r="D6">
            <v>45.857100000000003</v>
          </cell>
        </row>
        <row r="7">
          <cell r="A7" t="str">
            <v>JANUARY</v>
          </cell>
          <cell r="B7">
            <v>12</v>
          </cell>
          <cell r="C7">
            <v>3.8571599999999999</v>
          </cell>
          <cell r="D7">
            <v>49.714300000000001</v>
          </cell>
        </row>
        <row r="8">
          <cell r="A8" t="str">
            <v>JULY</v>
          </cell>
          <cell r="B8">
            <v>6</v>
          </cell>
          <cell r="C8">
            <v>4</v>
          </cell>
          <cell r="D8">
            <v>24.857199999999999</v>
          </cell>
        </row>
        <row r="9">
          <cell r="A9" t="str">
            <v>JUNE</v>
          </cell>
          <cell r="B9">
            <v>7</v>
          </cell>
          <cell r="C9">
            <v>5</v>
          </cell>
          <cell r="D9">
            <v>29.857199999999999</v>
          </cell>
        </row>
        <row r="10">
          <cell r="A10" t="str">
            <v>MARCH</v>
          </cell>
          <cell r="B10">
            <v>10</v>
          </cell>
          <cell r="C10">
            <v>4.8571499999999999</v>
          </cell>
          <cell r="D10">
            <v>41.928600000000003</v>
          </cell>
        </row>
        <row r="11">
          <cell r="A11" t="str">
            <v>MAY</v>
          </cell>
          <cell r="B11">
            <v>8</v>
          </cell>
          <cell r="C11">
            <v>3.78572</v>
          </cell>
          <cell r="D11">
            <v>33.642899999999997</v>
          </cell>
        </row>
        <row r="12">
          <cell r="A12" t="str">
            <v>NOVEMBER</v>
          </cell>
          <cell r="B12">
            <v>2</v>
          </cell>
          <cell r="C12">
            <v>3.78572</v>
          </cell>
          <cell r="D12">
            <v>8.1428999999999991</v>
          </cell>
        </row>
        <row r="13">
          <cell r="A13" t="str">
            <v>OCTOBER</v>
          </cell>
          <cell r="B13">
            <v>3</v>
          </cell>
          <cell r="C13">
            <v>4</v>
          </cell>
          <cell r="D13">
            <v>12.142899999999999</v>
          </cell>
        </row>
        <row r="14">
          <cell r="A14" t="str">
            <v>SEPTEMBER</v>
          </cell>
          <cell r="B14">
            <v>4</v>
          </cell>
          <cell r="C14">
            <v>4.7142850000000003</v>
          </cell>
          <cell r="D14">
            <v>16.857199999999999</v>
          </cell>
        </row>
        <row r="23">
          <cell r="G23" t="str">
            <v>JANUARY</v>
          </cell>
          <cell r="H23" t="str">
            <v>OPEN 1995</v>
          </cell>
        </row>
        <row r="24">
          <cell r="G24">
            <v>4166.666666666667</v>
          </cell>
        </row>
        <row r="147">
          <cell r="S147" t="str">
            <v>INDEPENDENCIA</v>
          </cell>
        </row>
        <row r="148">
          <cell r="S148" t="str">
            <v>PROFIT &amp; LOSS 2001 BUDGET</v>
          </cell>
        </row>
        <row r="149">
          <cell r="S149" t="str">
            <v>(THOUSAND OF $ PESOS)</v>
          </cell>
        </row>
        <row r="151">
          <cell r="S151">
            <v>36832.825324999998</v>
          </cell>
        </row>
        <row r="152">
          <cell r="U152" t="str">
            <v>January</v>
          </cell>
          <cell r="V152" t="str">
            <v>%</v>
          </cell>
          <cell r="W152" t="str">
            <v>February</v>
          </cell>
          <cell r="X152" t="str">
            <v>%</v>
          </cell>
          <cell r="Y152" t="str">
            <v>March</v>
          </cell>
          <cell r="Z152" t="str">
            <v>%</v>
          </cell>
          <cell r="AA152" t="str">
            <v>Quarter 1</v>
          </cell>
          <cell r="AB152" t="str">
            <v>%</v>
          </cell>
          <cell r="AC152" t="str">
            <v>April</v>
          </cell>
          <cell r="AD152" t="str">
            <v>%</v>
          </cell>
          <cell r="AE152" t="str">
            <v>May</v>
          </cell>
          <cell r="AF152" t="str">
            <v>%</v>
          </cell>
          <cell r="AG152" t="str">
            <v>June</v>
          </cell>
          <cell r="AH152" t="str">
            <v>%</v>
          </cell>
          <cell r="AI152" t="str">
            <v>Quarter 2</v>
          </cell>
          <cell r="AJ152" t="str">
            <v>%</v>
          </cell>
          <cell r="AK152" t="str">
            <v>July</v>
          </cell>
          <cell r="AL152" t="str">
            <v>%</v>
          </cell>
          <cell r="AM152" t="str">
            <v>August</v>
          </cell>
          <cell r="AN152" t="str">
            <v>%</v>
          </cell>
          <cell r="AO152" t="str">
            <v>September</v>
          </cell>
          <cell r="AP152" t="str">
            <v>%</v>
          </cell>
          <cell r="AQ152" t="str">
            <v>Quarter 3</v>
          </cell>
          <cell r="AR152" t="str">
            <v>%</v>
          </cell>
          <cell r="AS152" t="str">
            <v>October</v>
          </cell>
          <cell r="AT152" t="str">
            <v>%</v>
          </cell>
          <cell r="AU152" t="str">
            <v>November</v>
          </cell>
          <cell r="AV152" t="str">
            <v>%</v>
          </cell>
          <cell r="AW152" t="str">
            <v>December</v>
          </cell>
          <cell r="AX152" t="str">
            <v>%</v>
          </cell>
          <cell r="AY152" t="str">
            <v>Quarter 4</v>
          </cell>
          <cell r="AZ152" t="str">
            <v>%</v>
          </cell>
          <cell r="BA152" t="str">
            <v>Total</v>
          </cell>
          <cell r="BB152" t="str">
            <v>%</v>
          </cell>
        </row>
        <row r="153">
          <cell r="S153" t="str">
            <v>Stores</v>
          </cell>
          <cell r="U153">
            <v>1</v>
          </cell>
          <cell r="W153">
            <v>1</v>
          </cell>
          <cell r="Y153">
            <v>1</v>
          </cell>
          <cell r="AA153">
            <v>1</v>
          </cell>
          <cell r="AC153">
            <v>1</v>
          </cell>
          <cell r="AE153">
            <v>1</v>
          </cell>
          <cell r="AG153">
            <v>1</v>
          </cell>
          <cell r="AI153">
            <v>1</v>
          </cell>
          <cell r="AK153">
            <v>1</v>
          </cell>
          <cell r="AM153">
            <v>1</v>
          </cell>
          <cell r="AO153">
            <v>1</v>
          </cell>
          <cell r="AQ153">
            <v>1</v>
          </cell>
          <cell r="AS153">
            <v>1</v>
          </cell>
          <cell r="AU153">
            <v>1</v>
          </cell>
          <cell r="AW153">
            <v>1</v>
          </cell>
          <cell r="AY153">
            <v>1</v>
          </cell>
          <cell r="BA153">
            <v>1</v>
          </cell>
        </row>
        <row r="154">
          <cell r="Q154" t="str">
            <v>G</v>
          </cell>
          <cell r="S154" t="str">
            <v>Revenues</v>
          </cell>
          <cell r="U154">
            <v>5338.9977136823527</v>
          </cell>
          <cell r="V154" t="str">
            <v xml:space="preserve"> </v>
          </cell>
          <cell r="W154">
            <v>7094.818192706125</v>
          </cell>
          <cell r="X154" t="str">
            <v xml:space="preserve"> </v>
          </cell>
          <cell r="Y154">
            <v>8508.3312716187102</v>
          </cell>
          <cell r="Z154" t="str">
            <v xml:space="preserve"> </v>
          </cell>
          <cell r="AA154">
            <v>20942.147178007188</v>
          </cell>
          <cell r="AB154" t="str">
            <v xml:space="preserve"> </v>
          </cell>
          <cell r="AC154">
            <v>6930.635713610407</v>
          </cell>
          <cell r="AD154" t="str">
            <v xml:space="preserve"> </v>
          </cell>
          <cell r="AE154">
            <v>6149.3501862098183</v>
          </cell>
          <cell r="AF154" t="str">
            <v xml:space="preserve"> </v>
          </cell>
          <cell r="AG154">
            <v>9334.2719415425454</v>
          </cell>
          <cell r="AH154" t="str">
            <v xml:space="preserve"> </v>
          </cell>
          <cell r="AI154">
            <v>22414.257841362771</v>
          </cell>
          <cell r="AJ154" t="str">
            <v xml:space="preserve"> </v>
          </cell>
          <cell r="AK154">
            <v>7355.4068558509607</v>
          </cell>
          <cell r="AL154" t="str">
            <v xml:space="preserve"> </v>
          </cell>
          <cell r="AM154">
            <v>8491.8940873792926</v>
          </cell>
          <cell r="AN154" t="str">
            <v xml:space="preserve"> </v>
          </cell>
          <cell r="AO154">
            <v>10008.801739427745</v>
          </cell>
          <cell r="AP154" t="str">
            <v xml:space="preserve"> </v>
          </cell>
          <cell r="AQ154">
            <v>25856.102682657998</v>
          </cell>
          <cell r="AR154" t="str">
            <v xml:space="preserve"> </v>
          </cell>
          <cell r="AS154">
            <v>7140.7741645660344</v>
          </cell>
          <cell r="AT154" t="str">
            <v xml:space="preserve"> </v>
          </cell>
          <cell r="AU154">
            <v>6395.2769364575161</v>
          </cell>
          <cell r="AV154" t="str">
            <v xml:space="preserve"> </v>
          </cell>
          <cell r="AW154">
            <v>11208.406617806122</v>
          </cell>
          <cell r="AX154" t="str">
            <v xml:space="preserve"> </v>
          </cell>
          <cell r="AY154">
            <v>24744.457718829675</v>
          </cell>
          <cell r="AZ154" t="str">
            <v xml:space="preserve"> </v>
          </cell>
          <cell r="BA154">
            <v>93956.965420857625</v>
          </cell>
          <cell r="BB154" t="str">
            <v xml:space="preserve"> </v>
          </cell>
        </row>
        <row r="156">
          <cell r="S156" t="str">
            <v>Gross Profit:</v>
          </cell>
          <cell r="AC156" t="str">
            <v xml:space="preserve"> </v>
          </cell>
        </row>
        <row r="157">
          <cell r="S157" t="str">
            <v xml:space="preserve">  Store/Telemarketing</v>
          </cell>
          <cell r="U157">
            <v>1260.2894928871265</v>
          </cell>
          <cell r="V157">
            <v>0.23605357418628561</v>
          </cell>
          <cell r="W157">
            <v>1612.686228399069</v>
          </cell>
          <cell r="X157">
            <v>0.22730479972792</v>
          </cell>
          <cell r="Y157">
            <v>1827.4901775743633</v>
          </cell>
          <cell r="Z157">
            <v>0.21478831973436824</v>
          </cell>
          <cell r="AA157">
            <v>4700.4658988605588</v>
          </cell>
          <cell r="AB157">
            <v>0.22445004606771393</v>
          </cell>
          <cell r="AC157">
            <v>1464.042921194542</v>
          </cell>
          <cell r="AD157">
            <v>0.21124222678728435</v>
          </cell>
          <cell r="AE157">
            <v>1284.755131433245</v>
          </cell>
          <cell r="AF157">
            <v>0.20892534861884487</v>
          </cell>
          <cell r="AG157">
            <v>2035.0926435853405</v>
          </cell>
          <cell r="AH157">
            <v>0.21802371479323207</v>
          </cell>
          <cell r="AI157">
            <v>4783.8906962131277</v>
          </cell>
          <cell r="AJ157">
            <v>0.21343069799906747</v>
          </cell>
          <cell r="AK157">
            <v>1594.8941918307742</v>
          </cell>
          <cell r="AL157">
            <v>0.21683289899349256</v>
          </cell>
          <cell r="AM157">
            <v>1856.6224130227922</v>
          </cell>
          <cell r="AN157">
            <v>0.21863466429499118</v>
          </cell>
          <cell r="AO157">
            <v>2208.1880069612039</v>
          </cell>
          <cell r="AP157">
            <v>0.22062461266092154</v>
          </cell>
          <cell r="AQ157">
            <v>5659.70461181477</v>
          </cell>
          <cell r="AR157">
            <v>0.21889240931932108</v>
          </cell>
          <cell r="AS157">
            <v>1598.2520449138344</v>
          </cell>
          <cell r="AT157">
            <v>0.22382055615827823</v>
          </cell>
          <cell r="AU157">
            <v>1431.3944407041311</v>
          </cell>
          <cell r="AV157">
            <v>0.22382055615827823</v>
          </cell>
          <cell r="AW157">
            <v>2508.6718028454925</v>
          </cell>
          <cell r="AX157">
            <v>0.22382055615827823</v>
          </cell>
          <cell r="AY157">
            <v>5538.318288463458</v>
          </cell>
          <cell r="AZ157">
            <v>0.2238205561582782</v>
          </cell>
          <cell r="BA157">
            <v>20682.379495351914</v>
          </cell>
          <cell r="BB157">
            <v>0.22012609073430767</v>
          </cell>
        </row>
        <row r="158">
          <cell r="S158" t="str">
            <v xml:space="preserve">  Business Services</v>
          </cell>
          <cell r="U158">
            <v>32.052503560684222</v>
          </cell>
          <cell r="V158">
            <v>6.0034683061471732E-3</v>
          </cell>
          <cell r="W158">
            <v>73.231733825307401</v>
          </cell>
          <cell r="X158">
            <v>1.032186193306458E-2</v>
          </cell>
          <cell r="Y158">
            <v>97.677145015128247</v>
          </cell>
          <cell r="Z158">
            <v>1.1480176534845378E-2</v>
          </cell>
          <cell r="AA158">
            <v>202.96138240111986</v>
          </cell>
          <cell r="AB158">
            <v>9.6915268848011826E-3</v>
          </cell>
          <cell r="AC158">
            <v>49.439769178455961</v>
          </cell>
          <cell r="AD158">
            <v>7.1335114441761762E-3</v>
          </cell>
          <cell r="AE158">
            <v>54.514447565922666</v>
          </cell>
          <cell r="AF158">
            <v>8.8650745062744448E-3</v>
          </cell>
          <cell r="AG158">
            <v>109.14368134892302</v>
          </cell>
          <cell r="AH158">
            <v>1.1692789971457203E-2</v>
          </cell>
          <cell r="AI158">
            <v>213.09789809330164</v>
          </cell>
          <cell r="AJ158">
            <v>9.5072475565109067E-3</v>
          </cell>
          <cell r="AK158">
            <v>41.920818697576067</v>
          </cell>
          <cell r="AL158">
            <v>5.69932017618163E-3</v>
          </cell>
          <cell r="AM158">
            <v>38.966603728801083</v>
          </cell>
          <cell r="AN158">
            <v>4.5886822572026066E-3</v>
          </cell>
          <cell r="AO158">
            <v>86.429386487786999</v>
          </cell>
          <cell r="AP158">
            <v>8.6353380492407098E-3</v>
          </cell>
          <cell r="AQ158">
            <v>167.31680891416414</v>
          </cell>
          <cell r="AR158">
            <v>6.4710761311442952E-3</v>
          </cell>
          <cell r="AS158">
            <v>63.328666020009365</v>
          </cell>
          <cell r="AT158">
            <v>8.8685994768268987E-3</v>
          </cell>
          <cell r="AU158">
            <v>55.225378264823149</v>
          </cell>
          <cell r="AV158">
            <v>8.6353380492407098E-3</v>
          </cell>
          <cell r="AW158">
            <v>96.788380138102568</v>
          </cell>
          <cell r="AX158">
            <v>8.6353380492407081E-3</v>
          </cell>
          <cell r="AY158">
            <v>215.34242442293507</v>
          </cell>
          <cell r="AZ158">
            <v>8.7026528069381343E-3</v>
          </cell>
          <cell r="BA158">
            <v>798.71851383152068</v>
          </cell>
          <cell r="BB158">
            <v>8.5008973018003853E-3</v>
          </cell>
        </row>
        <row r="159">
          <cell r="Q159" t="str">
            <v>G</v>
          </cell>
          <cell r="S159" t="str">
            <v xml:space="preserve">  Rebates &amp; Allow.</v>
          </cell>
          <cell r="U159">
            <v>146.28853735489645</v>
          </cell>
          <cell r="V159">
            <v>2.7399999999999997E-2</v>
          </cell>
          <cell r="W159">
            <v>182.33682755254742</v>
          </cell>
          <cell r="X159">
            <v>2.5700000000000001E-2</v>
          </cell>
          <cell r="Y159">
            <v>211.00661553614401</v>
          </cell>
          <cell r="Z159">
            <v>2.4799999999999999E-2</v>
          </cell>
          <cell r="AA159">
            <v>539.63198044358785</v>
          </cell>
          <cell r="AB159">
            <v>2.576774844798594E-2</v>
          </cell>
          <cell r="AC159">
            <v>216.23583426464469</v>
          </cell>
          <cell r="AD159">
            <v>3.1199999999999999E-2</v>
          </cell>
          <cell r="AE159">
            <v>200.46881607044011</v>
          </cell>
          <cell r="AF159">
            <v>3.2600000000000004E-2</v>
          </cell>
          <cell r="AG159">
            <v>241.75764328595196</v>
          </cell>
          <cell r="AH159">
            <v>2.5900000000000003E-2</v>
          </cell>
          <cell r="AI159">
            <v>658.46229362103679</v>
          </cell>
          <cell r="AJ159">
            <v>2.9376939369633072E-2</v>
          </cell>
          <cell r="AK159">
            <v>184.62071208185912</v>
          </cell>
          <cell r="AL159">
            <v>2.5100000000000001E-2</v>
          </cell>
          <cell r="AM159">
            <v>214.11461751918148</v>
          </cell>
          <cell r="AN159">
            <v>2.5214E-2</v>
          </cell>
          <cell r="AO159">
            <v>251.22092365963638</v>
          </cell>
          <cell r="AP159">
            <v>2.5099999999999997E-2</v>
          </cell>
          <cell r="AQ159">
            <v>649.95625326067693</v>
          </cell>
          <cell r="AR159">
            <v>2.5137440906614687E-2</v>
          </cell>
          <cell r="AS159">
            <v>179.23343153060745</v>
          </cell>
          <cell r="AT159">
            <v>2.5099999999999997E-2</v>
          </cell>
          <cell r="AU159">
            <v>186.10255885091371</v>
          </cell>
          <cell r="AV159">
            <v>2.9099999999999997E-2</v>
          </cell>
          <cell r="AW159">
            <v>415.83188552060705</v>
          </cell>
          <cell r="AX159">
            <v>3.7099999999999994E-2</v>
          </cell>
          <cell r="AY159">
            <v>781.16787590212812</v>
          </cell>
          <cell r="AZ159">
            <v>3.1569407775208037E-2</v>
          </cell>
          <cell r="BA159">
            <v>2629.2184032274299</v>
          </cell>
          <cell r="BB159">
            <v>2.7983219673501359E-2</v>
          </cell>
        </row>
        <row r="160">
          <cell r="S160" t="str">
            <v xml:space="preserve">  Shrinkage</v>
          </cell>
          <cell r="U160">
            <v>-37.301441426413128</v>
          </cell>
          <cell r="V160">
            <v>-6.9866000000000008E-3</v>
          </cell>
          <cell r="W160">
            <v>-49.568656785160613</v>
          </cell>
          <cell r="X160">
            <v>-6.9865999999999999E-3</v>
          </cell>
          <cell r="Y160">
            <v>-59.444307262291282</v>
          </cell>
          <cell r="Z160">
            <v>-6.9865999999999999E-3</v>
          </cell>
          <cell r="AA160">
            <v>-146.31440547386504</v>
          </cell>
          <cell r="AB160">
            <v>-6.9866000000000008E-3</v>
          </cell>
          <cell r="AC160">
            <v>-48.42157947671047</v>
          </cell>
          <cell r="AD160">
            <v>-6.9865999999999999E-3</v>
          </cell>
          <cell r="AE160">
            <v>-42.963050010973518</v>
          </cell>
          <cell r="AF160">
            <v>-6.9865999999999999E-3</v>
          </cell>
          <cell r="AG160">
            <v>-65.214824346781143</v>
          </cell>
          <cell r="AH160">
            <v>-6.9865999999999991E-3</v>
          </cell>
          <cell r="AI160">
            <v>-156.59945383446512</v>
          </cell>
          <cell r="AJ160">
            <v>-6.9865999999999999E-3</v>
          </cell>
          <cell r="AK160">
            <v>-51.38928553908832</v>
          </cell>
          <cell r="AL160">
            <v>-6.9865999999999999E-3</v>
          </cell>
          <cell r="AM160">
            <v>-59.329467230884163</v>
          </cell>
          <cell r="AN160">
            <v>-6.9865999999999999E-3</v>
          </cell>
          <cell r="AO160">
            <v>-69.927494232685888</v>
          </cell>
          <cell r="AP160">
            <v>-6.9866000000000008E-3</v>
          </cell>
          <cell r="AQ160">
            <v>-180.64624700265838</v>
          </cell>
          <cell r="AR160">
            <v>-6.9866000000000008E-3</v>
          </cell>
          <cell r="AS160">
            <v>-49.889732778157054</v>
          </cell>
          <cell r="AT160">
            <v>-6.9865999999999999E-3</v>
          </cell>
          <cell r="AU160">
            <v>-44.681241844254082</v>
          </cell>
          <cell r="AV160">
            <v>-6.9865999999999999E-3</v>
          </cell>
          <cell r="AW160">
            <v>-78.308653675964251</v>
          </cell>
          <cell r="AX160">
            <v>-6.9865999999999999E-3</v>
          </cell>
          <cell r="AY160">
            <v>-172.87962829837539</v>
          </cell>
          <cell r="AZ160">
            <v>-6.9865999999999991E-3</v>
          </cell>
          <cell r="BA160">
            <v>-656.43973460936388</v>
          </cell>
          <cell r="BB160">
            <v>-6.9865999999999999E-3</v>
          </cell>
        </row>
        <row r="161">
          <cell r="Q161" t="str">
            <v>D</v>
          </cell>
          <cell r="S161" t="str">
            <v xml:space="preserve">  Other</v>
          </cell>
          <cell r="U161">
            <v>26.694988568411762</v>
          </cell>
          <cell r="V161">
            <v>5.0000000000000001E-3</v>
          </cell>
          <cell r="W161">
            <v>35.474090963530628</v>
          </cell>
          <cell r="X161">
            <v>5.0000000000000001E-3</v>
          </cell>
          <cell r="Y161">
            <v>42.541656358093555</v>
          </cell>
          <cell r="Z161">
            <v>5.0000000000000001E-3</v>
          </cell>
          <cell r="AA161">
            <v>104.71073589003595</v>
          </cell>
          <cell r="AB161">
            <v>5.0000000000000001E-3</v>
          </cell>
          <cell r="AC161">
            <v>34.653178568052034</v>
          </cell>
          <cell r="AD161">
            <v>5.0000000000000001E-3</v>
          </cell>
          <cell r="AE161">
            <v>30.746750931049093</v>
          </cell>
          <cell r="AF161">
            <v>5.0000000000000001E-3</v>
          </cell>
          <cell r="AG161">
            <v>46.671359707712725</v>
          </cell>
          <cell r="AH161">
            <v>5.0000000000000001E-3</v>
          </cell>
          <cell r="AI161">
            <v>112.07128920681384</v>
          </cell>
          <cell r="AJ161">
            <v>4.9999999999999992E-3</v>
          </cell>
          <cell r="AK161">
            <v>36.777034279254806</v>
          </cell>
          <cell r="AL161">
            <v>5.0000000000000001E-3</v>
          </cell>
          <cell r="AM161">
            <v>42.459470436896467</v>
          </cell>
          <cell r="AN161">
            <v>5.0000000000000001E-3</v>
          </cell>
          <cell r="AO161">
            <v>50.044008697138729</v>
          </cell>
          <cell r="AP161">
            <v>5.0000000000000001E-3</v>
          </cell>
          <cell r="AQ161">
            <v>129.28051341329001</v>
          </cell>
          <cell r="AR161">
            <v>5.000000000000001E-3</v>
          </cell>
          <cell r="AS161">
            <v>35.703870822830176</v>
          </cell>
          <cell r="AT161">
            <v>5.0000000000000001E-3</v>
          </cell>
          <cell r="AU161">
            <v>31.976384682287581</v>
          </cell>
          <cell r="AV161">
            <v>5.0000000000000001E-3</v>
          </cell>
          <cell r="AW161">
            <v>56.04203308903061</v>
          </cell>
          <cell r="AX161">
            <v>5.0000000000000001E-3</v>
          </cell>
          <cell r="AY161">
            <v>123.72228859414835</v>
          </cell>
          <cell r="AZ161">
            <v>4.9999999999999992E-3</v>
          </cell>
          <cell r="BA161">
            <v>469.78482710428818</v>
          </cell>
          <cell r="BB161">
            <v>5.000000000000001E-3</v>
          </cell>
        </row>
        <row r="162">
          <cell r="Q162" t="str">
            <v>D</v>
          </cell>
          <cell r="S162" t="str">
            <v xml:space="preserve">  Noms &amp; Labels</v>
          </cell>
          <cell r="U162">
            <v>-1.6016993141047056</v>
          </cell>
          <cell r="V162">
            <v>-2.9999999999999997E-4</v>
          </cell>
          <cell r="W162">
            <v>-2.1284454578118375</v>
          </cell>
          <cell r="X162">
            <v>-2.9999999999999997E-4</v>
          </cell>
          <cell r="Y162">
            <v>-2.552499381485613</v>
          </cell>
          <cell r="Z162">
            <v>-2.9999999999999997E-4</v>
          </cell>
          <cell r="AA162">
            <v>-6.2826441534021562</v>
          </cell>
          <cell r="AB162">
            <v>-2.9999999999999997E-4</v>
          </cell>
          <cell r="AC162">
            <v>-2.0791907140831221</v>
          </cell>
          <cell r="AD162">
            <v>-2.9999999999999997E-4</v>
          </cell>
          <cell r="AE162">
            <v>-1.8448050558629454</v>
          </cell>
          <cell r="AF162">
            <v>-2.9999999999999997E-4</v>
          </cell>
          <cell r="AG162">
            <v>-2.8002815824627634</v>
          </cell>
          <cell r="AH162">
            <v>-2.9999999999999997E-4</v>
          </cell>
          <cell r="AI162">
            <v>-6.7242773524088308</v>
          </cell>
          <cell r="AJ162">
            <v>-2.9999999999999997E-4</v>
          </cell>
          <cell r="AK162">
            <v>-2.2066220567552879</v>
          </cell>
          <cell r="AL162">
            <v>-2.9999999999999997E-4</v>
          </cell>
          <cell r="AM162">
            <v>-2.5475682262137878</v>
          </cell>
          <cell r="AN162">
            <v>-2.9999999999999997E-4</v>
          </cell>
          <cell r="AO162">
            <v>-3.0026405218283232</v>
          </cell>
          <cell r="AP162">
            <v>-2.9999999999999997E-4</v>
          </cell>
          <cell r="AQ162">
            <v>-7.7568308047973993</v>
          </cell>
          <cell r="AR162">
            <v>-2.9999999999999997E-4</v>
          </cell>
          <cell r="AS162">
            <v>-2.14223224936981</v>
          </cell>
          <cell r="AT162">
            <v>-2.9999999999999997E-4</v>
          </cell>
          <cell r="AU162">
            <v>-1.9185830809372546</v>
          </cell>
          <cell r="AV162">
            <v>-2.9999999999999997E-4</v>
          </cell>
          <cell r="AW162">
            <v>-3.3625219853418362</v>
          </cell>
          <cell r="AX162">
            <v>-2.9999999999999997E-4</v>
          </cell>
          <cell r="AY162">
            <v>-7.4233373156489009</v>
          </cell>
          <cell r="AZ162">
            <v>-2.9999999999999992E-4</v>
          </cell>
          <cell r="BA162">
            <v>-28.187089626257283</v>
          </cell>
          <cell r="BB162">
            <v>-2.9999999999999997E-4</v>
          </cell>
        </row>
        <row r="163">
          <cell r="AW163" t="str">
            <v xml:space="preserve"> </v>
          </cell>
        </row>
        <row r="164">
          <cell r="S164" t="str">
            <v>Total Gross Profit</v>
          </cell>
          <cell r="U164">
            <v>1426.4223816306014</v>
          </cell>
          <cell r="V164">
            <v>0.26717044249243282</v>
          </cell>
          <cell r="W164">
            <v>1852.031778497482</v>
          </cell>
          <cell r="X164">
            <v>0.26104006166098459</v>
          </cell>
          <cell r="Y164">
            <v>2116.7187878399523</v>
          </cell>
          <cell r="Z164">
            <v>0.2487818962692136</v>
          </cell>
          <cell r="AA164">
            <v>5395.1729479680353</v>
          </cell>
          <cell r="AB164">
            <v>0.25762272140050108</v>
          </cell>
          <cell r="AC164">
            <v>1713.8709330149009</v>
          </cell>
          <cell r="AD164">
            <v>0.24728913823146051</v>
          </cell>
          <cell r="AE164">
            <v>1525.6772909338204</v>
          </cell>
          <cell r="AF164">
            <v>0.24810382312511933</v>
          </cell>
          <cell r="AG164">
            <v>2364.6502219986837</v>
          </cell>
          <cell r="AH164">
            <v>0.2533299047646892</v>
          </cell>
          <cell r="AI164">
            <v>5604.1984459474043</v>
          </cell>
          <cell r="AJ164">
            <v>0.2500282849252114</v>
          </cell>
          <cell r="AK164">
            <v>1804.6168492936206</v>
          </cell>
          <cell r="AL164">
            <v>0.24534561916967421</v>
          </cell>
          <cell r="AM164">
            <v>2090.2860692505733</v>
          </cell>
          <cell r="AN164">
            <v>0.24615074655219379</v>
          </cell>
          <cell r="AO164">
            <v>2522.9521910512517</v>
          </cell>
          <cell r="AP164">
            <v>0.25207335071016224</v>
          </cell>
          <cell r="AQ164">
            <v>6417.8551095954454</v>
          </cell>
          <cell r="AR164">
            <v>0.24821432635708005</v>
          </cell>
          <cell r="AS164">
            <v>1824.4860482597549</v>
          </cell>
          <cell r="AT164">
            <v>0.25550255563510516</v>
          </cell>
          <cell r="AU164">
            <v>1658.0989375769641</v>
          </cell>
          <cell r="AV164">
            <v>0.25926929420751893</v>
          </cell>
          <cell r="AW164">
            <v>2995.6629259319266</v>
          </cell>
          <cell r="AX164">
            <v>0.26726929420751894</v>
          </cell>
          <cell r="AY164">
            <v>6478.2479117686462</v>
          </cell>
          <cell r="AZ164">
            <v>0.26180601674042442</v>
          </cell>
          <cell r="BA164">
            <v>23895.474415279532</v>
          </cell>
          <cell r="BB164">
            <v>0.25432360770960943</v>
          </cell>
        </row>
        <row r="166">
          <cell r="S166" t="str">
            <v>Store Expenses:</v>
          </cell>
        </row>
        <row r="167">
          <cell r="Q167" t="str">
            <v xml:space="preserve"> </v>
          </cell>
          <cell r="S167" t="str">
            <v>Payroll &amp; Benefits</v>
          </cell>
          <cell r="T167">
            <v>0</v>
          </cell>
          <cell r="U167">
            <v>-346.38937500000009</v>
          </cell>
          <cell r="V167">
            <v>-6.4879101579740583E-2</v>
          </cell>
          <cell r="W167">
            <v>-346.38937500000009</v>
          </cell>
          <cell r="X167">
            <v>-4.8822868407834327E-2</v>
          </cell>
          <cell r="Y167">
            <v>-346.38937500000009</v>
          </cell>
          <cell r="Z167">
            <v>-4.0711787534114134E-2</v>
          </cell>
          <cell r="AA167">
            <v>-1039.1681250000001</v>
          </cell>
          <cell r="AB167">
            <v>-4.9620896852988559E-2</v>
          </cell>
          <cell r="AC167">
            <v>-346.38937500000009</v>
          </cell>
          <cell r="AD167">
            <v>-4.9979452003192058E-2</v>
          </cell>
          <cell r="AE167">
            <v>-347.23196759259264</v>
          </cell>
          <cell r="AF167">
            <v>-5.6466448824344928E-2</v>
          </cell>
          <cell r="AG167">
            <v>-347.23196759259264</v>
          </cell>
          <cell r="AH167">
            <v>-3.7199684106826059E-2</v>
          </cell>
          <cell r="AI167">
            <v>-1040.8533101851854</v>
          </cell>
          <cell r="AJ167">
            <v>-4.643710791371454E-2</v>
          </cell>
          <cell r="AK167">
            <v>-347.23196759259264</v>
          </cell>
          <cell r="AL167">
            <v>-4.7207717315648164E-2</v>
          </cell>
          <cell r="AM167">
            <v>-359.23196759259264</v>
          </cell>
          <cell r="AN167">
            <v>-4.230292604879346E-2</v>
          </cell>
          <cell r="AO167">
            <v>-359.23196759259264</v>
          </cell>
          <cell r="AP167">
            <v>-3.5891605902979129E-2</v>
          </cell>
          <cell r="AQ167">
            <v>-1065.695902777778</v>
          </cell>
          <cell r="AR167">
            <v>-4.1216416714362492E-2</v>
          </cell>
          <cell r="AS167">
            <v>-347.23196759259264</v>
          </cell>
          <cell r="AT167">
            <v>-4.8626655820545046E-2</v>
          </cell>
          <cell r="AU167">
            <v>-347.23196759259264</v>
          </cell>
          <cell r="AV167">
            <v>-5.4295063535580376E-2</v>
          </cell>
          <cell r="AW167">
            <v>-347.23196759259264</v>
          </cell>
          <cell r="AX167">
            <v>-3.0979601243317324E-2</v>
          </cell>
          <cell r="AY167">
            <v>-1041.695902777778</v>
          </cell>
          <cell r="AZ167">
            <v>-4.2098150406629578E-2</v>
          </cell>
          <cell r="BA167">
            <v>-4187.4132407407424</v>
          </cell>
          <cell r="BB167">
            <v>-4.4567352957646432E-2</v>
          </cell>
        </row>
        <row r="168">
          <cell r="Q168" t="str">
            <v xml:space="preserve"> </v>
          </cell>
          <cell r="S168" t="str">
            <v>Property</v>
          </cell>
          <cell r="U168">
            <v>-312.99636597327037</v>
          </cell>
          <cell r="V168">
            <v>-5.8624555161570592E-2</v>
          </cell>
          <cell r="W168">
            <v>-314.93037694518108</v>
          </cell>
          <cell r="X168">
            <v>-4.4388787477168526E-2</v>
          </cell>
          <cell r="Y168">
            <v>-337.28221947916552</v>
          </cell>
          <cell r="Z168">
            <v>-3.96414066062801E-2</v>
          </cell>
          <cell r="AA168">
            <v>-965.20896239761703</v>
          </cell>
          <cell r="AB168">
            <v>-4.6089302791800187E-2</v>
          </cell>
          <cell r="AC168">
            <v>-334.98115373835225</v>
          </cell>
          <cell r="AD168">
            <v>-4.8333395027604045E-2</v>
          </cell>
          <cell r="AE168">
            <v>-335.27438151845297</v>
          </cell>
          <cell r="AF168">
            <v>-5.4521920425075185E-2</v>
          </cell>
          <cell r="AG168">
            <v>-357.97971963817201</v>
          </cell>
          <cell r="AH168">
            <v>-3.8351113175197862E-2</v>
          </cell>
          <cell r="AI168">
            <v>-1028.2352548949773</v>
          </cell>
          <cell r="AJ168">
            <v>-4.5874160196261102E-2</v>
          </cell>
          <cell r="AK168">
            <v>-336.09123108914332</v>
          </cell>
          <cell r="AL168">
            <v>-4.5693085056443192E-2</v>
          </cell>
          <cell r="AM168">
            <v>-336.53113027753784</v>
          </cell>
          <cell r="AN168">
            <v>-3.96296900096402E-2</v>
          </cell>
          <cell r="AO168">
            <v>-359.73918316000851</v>
          </cell>
          <cell r="AP168">
            <v>-3.5942282855187885E-2</v>
          </cell>
          <cell r="AQ168">
            <v>-1032.3615445266896</v>
          </cell>
          <cell r="AR168">
            <v>-3.9927190775704453E-2</v>
          </cell>
          <cell r="AS168">
            <v>-337.64851824515409</v>
          </cell>
          <cell r="AT168">
            <v>-4.728458154028093E-2</v>
          </cell>
          <cell r="AU168">
            <v>-338.27066876765571</v>
          </cell>
          <cell r="AV168">
            <v>-5.2893826511136395E-2</v>
          </cell>
          <cell r="AW168">
            <v>-362.11253988549936</v>
          </cell>
          <cell r="AX168">
            <v>-3.2307227265491324E-2</v>
          </cell>
          <cell r="AY168">
            <v>-1038.0317268983092</v>
          </cell>
          <cell r="AZ168">
            <v>-4.1950069736561776E-2</v>
          </cell>
          <cell r="BA168">
            <v>-4063.8374887175933</v>
          </cell>
          <cell r="BB168">
            <v>-4.3252115162666339E-2</v>
          </cell>
        </row>
        <row r="169">
          <cell r="S169" t="str">
            <v>Maintenance</v>
          </cell>
          <cell r="T169">
            <v>-47.602377223270409</v>
          </cell>
          <cell r="U169">
            <v>-48.256152005849515</v>
          </cell>
          <cell r="V169">
            <v>-9.0384290448715758E-3</v>
          </cell>
          <cell r="W169">
            <v>-48.683717213607309</v>
          </cell>
          <cell r="X169">
            <v>-6.8618695914797268E-3</v>
          </cell>
          <cell r="Y169">
            <v>-61.181030590186758</v>
          </cell>
          <cell r="Z169">
            <v>-7.1907203230636629E-3</v>
          </cell>
          <cell r="AA169">
            <v>-158.12089980964359</v>
          </cell>
          <cell r="AB169">
            <v>-7.5503671359781772E-3</v>
          </cell>
          <cell r="AC169">
            <v>-49.212566378841416</v>
          </cell>
          <cell r="AD169">
            <v>-7.1007290546518846E-3</v>
          </cell>
          <cell r="AE169">
            <v>-49.376515254781509</v>
          </cell>
          <cell r="AF169">
            <v>-8.0295500759593203E-3</v>
          </cell>
          <cell r="AG169">
            <v>-62.071474311149828</v>
          </cell>
          <cell r="AH169">
            <v>-6.649846361867634E-3</v>
          </cell>
          <cell r="AI169">
            <v>-160.66055594477274</v>
          </cell>
          <cell r="AJ169">
            <v>-7.1677838758637518E-3</v>
          </cell>
          <cell r="AK169">
            <v>-49.83323040257843</v>
          </cell>
          <cell r="AL169">
            <v>-6.7750474418607981E-3</v>
          </cell>
          <cell r="AM169">
            <v>-50.079185875963262</v>
          </cell>
          <cell r="AN169">
            <v>-5.8972928018957834E-3</v>
          </cell>
          <cell r="AO169">
            <v>-63.055221712448798</v>
          </cell>
          <cell r="AP169">
            <v>-6.2999770955652875E-3</v>
          </cell>
          <cell r="AQ169">
            <v>-162.96763799099048</v>
          </cell>
          <cell r="AR169">
            <v>-6.3028693841123574E-3</v>
          </cell>
          <cell r="AS169">
            <v>-50.703937395811707</v>
          </cell>
          <cell r="AT169">
            <v>-7.1006218971907693E-3</v>
          </cell>
          <cell r="AU169">
            <v>-51.05179283704804</v>
          </cell>
          <cell r="AV169">
            <v>-7.9827337180689382E-3</v>
          </cell>
          <cell r="AW169">
            <v>-64.38220774090594</v>
          </cell>
          <cell r="AX169">
            <v>-5.7440999364375125E-3</v>
          </cell>
          <cell r="AY169">
            <v>-166.1379379737657</v>
          </cell>
          <cell r="AZ169">
            <v>-6.7141474612854614E-3</v>
          </cell>
          <cell r="BA169">
            <v>-647.88703171917268</v>
          </cell>
          <cell r="BB169">
            <v>-6.8955721251438735E-3</v>
          </cell>
        </row>
        <row r="170">
          <cell r="S170" t="str">
            <v>Cleaning Supplies</v>
          </cell>
          <cell r="T170">
            <v>-2.8519912500000002</v>
          </cell>
          <cell r="U170">
            <v>-2.8911607215295598</v>
          </cell>
          <cell r="V170">
            <v>-5.4151750507784005E-4</v>
          </cell>
          <cell r="W170">
            <v>-2.9167773462121938</v>
          </cell>
          <cell r="X170">
            <v>-4.1111375471337747E-4</v>
          </cell>
          <cell r="Y170">
            <v>-3.6655262633374681</v>
          </cell>
          <cell r="Z170">
            <v>-4.30816119673735E-4</v>
          </cell>
          <cell r="AA170">
            <v>-9.4734643310792208</v>
          </cell>
          <cell r="AB170">
            <v>-4.5236356380056234E-4</v>
          </cell>
          <cell r="AC170">
            <v>-2.9484621754118612</v>
          </cell>
          <cell r="AD170">
            <v>-4.2542449166988545E-4</v>
          </cell>
          <cell r="AE170">
            <v>-2.9582848100554084</v>
          </cell>
          <cell r="AF170">
            <v>-4.8107275085577158E-4</v>
          </cell>
          <cell r="AG170">
            <v>-3.7188752313709945</v>
          </cell>
          <cell r="AH170">
            <v>-3.9841085139377539E-4</v>
          </cell>
          <cell r="AI170">
            <v>-9.6256222168382628</v>
          </cell>
          <cell r="AJ170">
            <v>-4.2944193311970181E-4</v>
          </cell>
          <cell r="AK170">
            <v>-2.9856478889863176</v>
          </cell>
          <cell r="AL170">
            <v>-4.0591199745957523E-4</v>
          </cell>
          <cell r="AM170">
            <v>-3.0003837677155052</v>
          </cell>
          <cell r="AN170">
            <v>-3.5332326767648867E-4</v>
          </cell>
          <cell r="AO170">
            <v>-3.7778142832497599</v>
          </cell>
          <cell r="AP170">
            <v>-3.7744920736792987E-4</v>
          </cell>
          <cell r="AQ170">
            <v>-9.7638459399515831</v>
          </cell>
          <cell r="AR170">
            <v>-3.7762249244548032E-4</v>
          </cell>
          <cell r="AS170">
            <v>-3.0378143745878221</v>
          </cell>
          <cell r="AT170">
            <v>-4.2541807156737588E-4</v>
          </cell>
          <cell r="AU170">
            <v>-3.0586553647345482</v>
          </cell>
          <cell r="AV170">
            <v>-4.7826785221732779E-4</v>
          </cell>
          <cell r="AW170">
            <v>-3.8573177190609851</v>
          </cell>
          <cell r="AX170">
            <v>-3.4414505563467836E-4</v>
          </cell>
          <cell r="AY170">
            <v>-9.9537874583833563</v>
          </cell>
          <cell r="AZ170">
            <v>-4.0226330968687459E-4</v>
          </cell>
          <cell r="BA170">
            <v>-38.816719946252427</v>
          </cell>
          <cell r="BB170">
            <v>-4.131329675493697E-4</v>
          </cell>
        </row>
        <row r="171">
          <cell r="S171" t="str">
            <v>Rent</v>
          </cell>
          <cell r="T171">
            <v>-227.858</v>
          </cell>
          <cell r="U171">
            <v>-227.858</v>
          </cell>
          <cell r="V171">
            <v>-4.267804786955872E-2</v>
          </cell>
          <cell r="W171">
            <v>-227.858</v>
          </cell>
          <cell r="X171">
            <v>-3.2116115425515901E-2</v>
          </cell>
          <cell r="Y171">
            <v>-227.858</v>
          </cell>
          <cell r="Z171">
            <v>-2.6780574559910151E-2</v>
          </cell>
          <cell r="AA171">
            <v>-683.57400000000007</v>
          </cell>
          <cell r="AB171">
            <v>-3.2641065607535644E-2</v>
          </cell>
          <cell r="AC171">
            <v>-246.96291323759334</v>
          </cell>
          <cell r="AD171">
            <v>-3.5633515227557942E-2</v>
          </cell>
          <cell r="AE171">
            <v>-246.96291323759334</v>
          </cell>
          <cell r="AF171">
            <v>-4.0160814681105377E-2</v>
          </cell>
          <cell r="AG171">
            <v>-246.96291323759334</v>
          </cell>
          <cell r="AH171">
            <v>-2.6457651414512059E-2</v>
          </cell>
          <cell r="AI171">
            <v>-740.88873971278008</v>
          </cell>
          <cell r="AJ171">
            <v>-3.3054350715354071E-2</v>
          </cell>
          <cell r="AK171">
            <v>-246.96291323759334</v>
          </cell>
          <cell r="AL171">
            <v>-3.357569718133855E-2</v>
          </cell>
          <cell r="AM171">
            <v>-246.96291323759334</v>
          </cell>
          <cell r="AN171">
            <v>-2.9082194230923251E-2</v>
          </cell>
          <cell r="AO171">
            <v>-246.96291323759334</v>
          </cell>
          <cell r="AP171">
            <v>-2.4674573407197243E-2</v>
          </cell>
          <cell r="AQ171">
            <v>-740.88873971278008</v>
          </cell>
          <cell r="AR171">
            <v>-2.8654308377638951E-2</v>
          </cell>
          <cell r="AS171">
            <v>-246.96291323759334</v>
          </cell>
          <cell r="AT171">
            <v>-3.4584893394762888E-2</v>
          </cell>
          <cell r="AU171">
            <v>-246.96291323759334</v>
          </cell>
          <cell r="AV171">
            <v>-3.8616453312558426E-2</v>
          </cell>
          <cell r="AW171">
            <v>-246.96291323759334</v>
          </cell>
          <cell r="AX171">
            <v>-2.2033721799962023E-2</v>
          </cell>
          <cell r="AY171">
            <v>-740.88873971278008</v>
          </cell>
          <cell r="AZ171">
            <v>-2.9941603414044084E-2</v>
          </cell>
          <cell r="BA171">
            <v>-2906.2402191383403</v>
          </cell>
          <cell r="BB171">
            <v>-3.0931610084686499E-2</v>
          </cell>
        </row>
        <row r="172">
          <cell r="S172" t="str">
            <v>Utilities</v>
          </cell>
          <cell r="T172">
            <v>-34.683997499999997</v>
          </cell>
          <cell r="U172">
            <v>-35.160350242178843</v>
          </cell>
          <cell r="V172">
            <v>-6.5855713240095112E-3</v>
          </cell>
          <cell r="W172">
            <v>-35.471882385361575</v>
          </cell>
          <cell r="X172">
            <v>-4.9996887054595254E-3</v>
          </cell>
          <cell r="Y172">
            <v>-44.577662625641317</v>
          </cell>
          <cell r="Z172">
            <v>-5.2392956036325577E-3</v>
          </cell>
          <cell r="AA172">
            <v>-115.20989525318174</v>
          </cell>
          <cell r="AB172">
            <v>-5.5013411124419801E-3</v>
          </cell>
          <cell r="AC172">
            <v>-35.857211946505636</v>
          </cell>
          <cell r="AD172">
            <v>-5.1737262537243324E-3</v>
          </cell>
          <cell r="AE172">
            <v>-35.976668216022659</v>
          </cell>
          <cell r="AF172">
            <v>-5.8504829171547069E-3</v>
          </cell>
          <cell r="AG172">
            <v>-45.226456858057844</v>
          </cell>
          <cell r="AH172">
            <v>-4.8452045474243911E-3</v>
          </cell>
          <cell r="AI172">
            <v>-117.06033702058613</v>
          </cell>
          <cell r="AJ172">
            <v>-5.2225836719235735E-3</v>
          </cell>
          <cell r="AK172">
            <v>-36.309439559985222</v>
          </cell>
          <cell r="AL172">
            <v>-4.936428435784266E-3</v>
          </cell>
          <cell r="AM172">
            <v>-36.488647396265726</v>
          </cell>
          <cell r="AN172">
            <v>-4.2968797091446761E-3</v>
          </cell>
          <cell r="AO172">
            <v>-45.943233926716616</v>
          </cell>
          <cell r="AP172">
            <v>-4.590283145057425E-3</v>
          </cell>
          <cell r="AQ172">
            <v>-118.74132088296757</v>
          </cell>
          <cell r="AR172">
            <v>-4.5923905215076678E-3</v>
          </cell>
          <cell r="AS172">
            <v>-36.94385323716125</v>
          </cell>
          <cell r="AT172">
            <v>-5.1736481767598978E-3</v>
          </cell>
          <cell r="AU172">
            <v>-37.19730732827972</v>
          </cell>
          <cell r="AV172">
            <v>-5.8163716282916946E-3</v>
          </cell>
          <cell r="AW172">
            <v>-46.910101187939091</v>
          </cell>
          <cell r="AX172">
            <v>-4.1852604734571135E-3</v>
          </cell>
          <cell r="AY172">
            <v>-121.05126175338006</v>
          </cell>
          <cell r="AZ172">
            <v>-4.8920555515453564E-3</v>
          </cell>
          <cell r="BA172">
            <v>-472.06281491011543</v>
          </cell>
          <cell r="BB172">
            <v>-5.0242450125504122E-3</v>
          </cell>
        </row>
        <row r="173">
          <cell r="Q173" t="str">
            <v xml:space="preserve"> </v>
          </cell>
          <cell r="S173" t="str">
            <v>Advertising</v>
          </cell>
          <cell r="U173">
            <v>-104.11045541680588</v>
          </cell>
          <cell r="V173">
            <v>-1.95E-2</v>
          </cell>
          <cell r="W173">
            <v>-138.34895475776943</v>
          </cell>
          <cell r="X173">
            <v>-1.95E-2</v>
          </cell>
          <cell r="Y173">
            <v>-165.91245979656486</v>
          </cell>
          <cell r="Z173">
            <v>-1.95E-2</v>
          </cell>
          <cell r="AA173">
            <v>-408.3718699711402</v>
          </cell>
          <cell r="AB173">
            <v>-1.95E-2</v>
          </cell>
          <cell r="AC173">
            <v>-135.14739641540294</v>
          </cell>
          <cell r="AD173">
            <v>-1.95E-2</v>
          </cell>
          <cell r="AE173">
            <v>-119.91232863109146</v>
          </cell>
          <cell r="AF173">
            <v>-1.95E-2</v>
          </cell>
          <cell r="AG173">
            <v>-182.01830286007964</v>
          </cell>
          <cell r="AH173">
            <v>-1.95E-2</v>
          </cell>
          <cell r="AI173">
            <v>-437.07802790657399</v>
          </cell>
          <cell r="AJ173">
            <v>-1.95E-2</v>
          </cell>
          <cell r="AK173">
            <v>-143.43043368909375</v>
          </cell>
          <cell r="AL173">
            <v>-1.95E-2</v>
          </cell>
          <cell r="AM173">
            <v>-165.59193470389621</v>
          </cell>
          <cell r="AN173">
            <v>-1.95E-2</v>
          </cell>
          <cell r="AO173">
            <v>-195.17163391884102</v>
          </cell>
          <cell r="AP173">
            <v>-1.95E-2</v>
          </cell>
          <cell r="AQ173">
            <v>-504.19400231183101</v>
          </cell>
          <cell r="AR173">
            <v>-1.9500000000000003E-2</v>
          </cell>
          <cell r="AS173">
            <v>-139.24509620903768</v>
          </cell>
          <cell r="AT173">
            <v>-1.95E-2</v>
          </cell>
          <cell r="AU173">
            <v>-124.70790026092156</v>
          </cell>
          <cell r="AV173">
            <v>-1.95E-2</v>
          </cell>
          <cell r="AW173">
            <v>-218.56392904721937</v>
          </cell>
          <cell r="AX173">
            <v>-1.95E-2</v>
          </cell>
          <cell r="AY173">
            <v>-482.51692551717861</v>
          </cell>
          <cell r="AZ173">
            <v>-1.9499999999999997E-2</v>
          </cell>
          <cell r="BA173">
            <v>-1832.1608257067239</v>
          </cell>
          <cell r="BB173">
            <v>-1.9500000000000003E-2</v>
          </cell>
        </row>
        <row r="174">
          <cell r="S174" t="str">
            <v>Other Expenses:</v>
          </cell>
        </row>
        <row r="175">
          <cell r="S175" t="str">
            <v>Depreciation and mortization</v>
          </cell>
          <cell r="U175">
            <v>-75.885116999999994</v>
          </cell>
          <cell r="V175">
            <v>-1.4213363831478656E-2</v>
          </cell>
          <cell r="W175">
            <v>-75.885116999999994</v>
          </cell>
          <cell r="X175">
            <v>-1.0695850822226028E-2</v>
          </cell>
          <cell r="Y175">
            <v>-75.885116999999994</v>
          </cell>
          <cell r="Z175">
            <v>-8.9189189486698073E-3</v>
          </cell>
          <cell r="AA175">
            <v>-227.655351</v>
          </cell>
          <cell r="AB175">
            <v>-1.0870678592072774E-2</v>
          </cell>
          <cell r="AC175">
            <v>-75.885116999999994</v>
          </cell>
          <cell r="AD175">
            <v>-1.0949228921522529E-2</v>
          </cell>
          <cell r="AE175">
            <v>-75.885116999999994</v>
          </cell>
          <cell r="AF175">
            <v>-1.2340347305342217E-2</v>
          </cell>
          <cell r="AG175">
            <v>-75.885116999999994</v>
          </cell>
          <cell r="AH175">
            <v>-8.1297306822903127E-3</v>
          </cell>
          <cell r="AI175">
            <v>-227.655351</v>
          </cell>
          <cell r="AJ175">
            <v>-1.0156720450493342E-2</v>
          </cell>
          <cell r="AK175">
            <v>-75.885116999999994</v>
          </cell>
          <cell r="AL175">
            <v>-1.0316916315735291E-2</v>
          </cell>
          <cell r="AM175">
            <v>-75.885116999999994</v>
          </cell>
          <cell r="AN175">
            <v>-8.936182696011357E-3</v>
          </cell>
          <cell r="AO175">
            <v>-75.885116999999994</v>
          </cell>
          <cell r="AP175">
            <v>-7.5818383634341764E-3</v>
          </cell>
          <cell r="AQ175">
            <v>-227.655351</v>
          </cell>
          <cell r="AR175">
            <v>-8.8047047845571554E-3</v>
          </cell>
          <cell r="AS175">
            <v>-75.885116999999994</v>
          </cell>
          <cell r="AT175">
            <v>-1.0627015397932243E-2</v>
          </cell>
          <cell r="AU175">
            <v>-75.885116999999994</v>
          </cell>
          <cell r="AV175">
            <v>-1.1865806243260894E-2</v>
          </cell>
          <cell r="AW175">
            <v>-75.885116999999994</v>
          </cell>
          <cell r="AX175">
            <v>-6.7703750932309919E-3</v>
          </cell>
          <cell r="AY175">
            <v>-227.655351</v>
          </cell>
          <cell r="AZ175">
            <v>-9.2002562184566351E-3</v>
          </cell>
          <cell r="BA175">
            <v>-910.6214040000001</v>
          </cell>
          <cell r="BB175">
            <v>-9.6918988381658622E-3</v>
          </cell>
        </row>
        <row r="176">
          <cell r="Q176" t="str">
            <v xml:space="preserve"> </v>
          </cell>
          <cell r="S176" t="str">
            <v>Delivery</v>
          </cell>
          <cell r="U176">
            <v>-3.399199059990941</v>
          </cell>
          <cell r="V176">
            <v>-6.3667363094757428E-4</v>
          </cell>
          <cell r="W176">
            <v>-4.5170836596631156</v>
          </cell>
          <cell r="X176">
            <v>-6.3667363094757428E-4</v>
          </cell>
          <cell r="Y176">
            <v>-5.4170301640062757</v>
          </cell>
          <cell r="Z176">
            <v>-6.3667363094757428E-4</v>
          </cell>
          <cell r="AA176">
            <v>-13.333312883660334</v>
          </cell>
          <cell r="AB176">
            <v>-6.3667363094757428E-4</v>
          </cell>
          <cell r="AC176">
            <v>-4.4125530045592702</v>
          </cell>
          <cell r="AD176">
            <v>-6.3667363094757428E-4</v>
          </cell>
          <cell r="AE176">
            <v>-3.9151291110223472</v>
          </cell>
          <cell r="AF176">
            <v>-6.3667363094757428E-4</v>
          </cell>
          <cell r="AG176">
            <v>-5.9428848092739566</v>
          </cell>
          <cell r="AH176">
            <v>-6.3667363094757428E-4</v>
          </cell>
          <cell r="AI176">
            <v>-14.270566924855576</v>
          </cell>
          <cell r="AJ176">
            <v>-6.3667363094757439E-4</v>
          </cell>
          <cell r="AK176">
            <v>-4.6829935900113124</v>
          </cell>
          <cell r="AL176">
            <v>-6.3667363094757428E-4</v>
          </cell>
          <cell r="AM176">
            <v>-5.4065650422340115</v>
          </cell>
          <cell r="AN176">
            <v>-6.3667363094757428E-4</v>
          </cell>
          <cell r="AO176">
            <v>-6.3723401448758592</v>
          </cell>
          <cell r="AP176">
            <v>-6.3667363094757428E-4</v>
          </cell>
          <cell r="AQ176">
            <v>-16.461898777121185</v>
          </cell>
          <cell r="AR176">
            <v>-6.3667363094757428E-4</v>
          </cell>
          <cell r="AS176">
            <v>-4.5463426151308886</v>
          </cell>
          <cell r="AT176">
            <v>-6.3667363094757428E-4</v>
          </cell>
          <cell r="AU176">
            <v>-4.0717041880496856</v>
          </cell>
          <cell r="AV176">
            <v>-6.3667363094757428E-4</v>
          </cell>
          <cell r="AW176">
            <v>-7.1360969384954442</v>
          </cell>
          <cell r="AX176">
            <v>-6.3667363094757428E-4</v>
          </cell>
          <cell r="AY176">
            <v>-15.754143741676017</v>
          </cell>
          <cell r="AZ176">
            <v>-6.3667363094757417E-4</v>
          </cell>
          <cell r="BA176">
            <v>-59.819922327313108</v>
          </cell>
          <cell r="BB176">
            <v>-6.3667363094757428E-4</v>
          </cell>
        </row>
        <row r="177">
          <cell r="S177" t="str">
            <v>Bank Comisions</v>
          </cell>
          <cell r="U177">
            <v>-41.773831853237368</v>
          </cell>
          <cell r="V177">
            <v>-7.824283525385816E-3</v>
          </cell>
          <cell r="W177">
            <v>-55.511869100798101</v>
          </cell>
          <cell r="X177">
            <v>-7.824283525385816E-3</v>
          </cell>
          <cell r="Y177">
            <v>-66.571596197051221</v>
          </cell>
          <cell r="Z177">
            <v>-7.824283525385816E-3</v>
          </cell>
          <cell r="AA177">
            <v>-163.8572971510867</v>
          </cell>
          <cell r="AB177">
            <v>-7.824283525385816E-3</v>
          </cell>
          <cell r="AC177">
            <v>-54.227258834452478</v>
          </cell>
          <cell r="AD177">
            <v>-7.824283525385816E-3</v>
          </cell>
          <cell r="AE177">
            <v>-48.114259353789684</v>
          </cell>
          <cell r="AF177">
            <v>-7.824283525385816E-3</v>
          </cell>
          <cell r="AG177">
            <v>-73.033990173682412</v>
          </cell>
          <cell r="AH177">
            <v>-7.824283525385816E-3</v>
          </cell>
          <cell r="AI177">
            <v>-175.37550836192457</v>
          </cell>
          <cell r="AJ177">
            <v>-7.824283525385816E-3</v>
          </cell>
          <cell r="AK177">
            <v>-57.550788684744553</v>
          </cell>
          <cell r="AL177">
            <v>-7.824283525385816E-3</v>
          </cell>
          <cell r="AM177">
            <v>-66.442987007203016</v>
          </cell>
          <cell r="AN177">
            <v>-7.824283525385816E-3</v>
          </cell>
          <cell r="AO177">
            <v>-78.311702558657402</v>
          </cell>
          <cell r="AP177">
            <v>-7.824283525385816E-3</v>
          </cell>
          <cell r="AQ177">
            <v>-202.30547825060498</v>
          </cell>
          <cell r="AR177">
            <v>-7.824283525385816E-3</v>
          </cell>
          <cell r="AS177">
            <v>-55.871441654314687</v>
          </cell>
          <cell r="AT177">
            <v>-7.824283525385816E-3</v>
          </cell>
          <cell r="AU177">
            <v>-50.038459974204414</v>
          </cell>
          <cell r="AV177">
            <v>-7.824283525385816E-3</v>
          </cell>
          <cell r="AW177">
            <v>-87.697751245525794</v>
          </cell>
          <cell r="AX177">
            <v>-7.824283525385816E-3</v>
          </cell>
          <cell r="AY177">
            <v>-193.60765287404487</v>
          </cell>
          <cell r="AZ177">
            <v>-7.8242835253858143E-3</v>
          </cell>
          <cell r="BA177">
            <v>-735.14593663766118</v>
          </cell>
          <cell r="BB177">
            <v>-7.824283525385816E-3</v>
          </cell>
        </row>
        <row r="178">
          <cell r="S178" t="str">
            <v>Bad Checks</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S179" t="str">
            <v>Others</v>
          </cell>
          <cell r="U179">
            <v>-10.547560950887053</v>
          </cell>
          <cell r="V179">
            <v>-1.9755694826121793E-3</v>
          </cell>
          <cell r="W179">
            <v>-10.64101577274598</v>
          </cell>
          <cell r="X179">
            <v>-1.499829239272903E-3</v>
          </cell>
          <cell r="Y179">
            <v>-13.372608928906242</v>
          </cell>
          <cell r="Z179">
            <v>-1.5717076007034812E-3</v>
          </cell>
          <cell r="AA179">
            <v>-34.56118565253928</v>
          </cell>
          <cell r="AB179">
            <v>-1.650317198077683E-3</v>
          </cell>
          <cell r="AC179">
            <v>-10.756608677946055</v>
          </cell>
          <cell r="AD179">
            <v>-1.5520378104453231E-3</v>
          </cell>
          <cell r="AE179">
            <v>-10.792443710163251</v>
          </cell>
          <cell r="AF179">
            <v>-1.7550543363696817E-3</v>
          </cell>
          <cell r="AG179">
            <v>-13.567237158257273</v>
          </cell>
          <cell r="AH179">
            <v>-1.4534863825721371E-3</v>
          </cell>
          <cell r="AI179">
            <v>-35.116289546366581</v>
          </cell>
          <cell r="AJ179">
            <v>-1.5666942798152239E-3</v>
          </cell>
          <cell r="AK179">
            <v>-10.892269963570225</v>
          </cell>
          <cell r="AL179">
            <v>-1.48085213735061E-3</v>
          </cell>
          <cell r="AM179">
            <v>-10.946029541134891</v>
          </cell>
          <cell r="AN179">
            <v>-1.2889974166544246E-3</v>
          </cell>
          <cell r="AO179">
            <v>-13.782259186416912</v>
          </cell>
          <cell r="AP179">
            <v>-1.3770139068820155E-3</v>
          </cell>
          <cell r="AQ179">
            <v>-35.620558691122028</v>
          </cell>
          <cell r="AR179">
            <v>-1.3776460872045179E-3</v>
          </cell>
          <cell r="AS179">
            <v>-11.082584248894474</v>
          </cell>
          <cell r="AT179">
            <v>-1.5520143885642678E-3</v>
          </cell>
          <cell r="AU179">
            <v>-11.158616553917328</v>
          </cell>
          <cell r="AV179">
            <v>-1.7448214775978616E-3</v>
          </cell>
          <cell r="AW179">
            <v>-14.072304402090772</v>
          </cell>
          <cell r="AX179">
            <v>-1.255513373304547E-3</v>
          </cell>
          <cell r="AY179">
            <v>-36.313505204902569</v>
          </cell>
          <cell r="AZ179">
            <v>-1.4675409587686882E-3</v>
          </cell>
          <cell r="BA179">
            <v>-141.61153909493046</v>
          </cell>
          <cell r="BB179">
            <v>-1.507195751380599E-3</v>
          </cell>
        </row>
        <row r="180">
          <cell r="S180" t="str">
            <v>Waste Colection</v>
          </cell>
          <cell r="T180">
            <v>-2.1619250000000001</v>
          </cell>
          <cell r="U180">
            <v>-2.1916170475252312</v>
          </cell>
          <cell r="V180">
            <v>-4.104922243942401E-4</v>
          </cell>
          <cell r="W180">
            <v>-2.2110354876473748</v>
          </cell>
          <cell r="X180">
            <v>-3.1164089446582922E-4</v>
          </cell>
          <cell r="Y180">
            <v>-2.7786175244632516</v>
          </cell>
          <cell r="Z180">
            <v>-3.2657608592790718E-4</v>
          </cell>
          <cell r="AA180">
            <v>-7.1812700596358567</v>
          </cell>
          <cell r="AB180">
            <v>-3.4290992220594314E-4</v>
          </cell>
          <cell r="AC180">
            <v>-2.2350538728256226</v>
          </cell>
          <cell r="AD180">
            <v>-3.2248901330023968E-4</v>
          </cell>
          <cell r="AE180">
            <v>-2.2424998281390374</v>
          </cell>
          <cell r="AF180">
            <v>-3.6467264999283003E-4</v>
          </cell>
          <cell r="AG180">
            <v>-2.8190582052387914</v>
          </cell>
          <cell r="AH180">
            <v>-3.0201157871697113E-4</v>
          </cell>
          <cell r="AI180">
            <v>-7.2966119062034505</v>
          </cell>
          <cell r="AJ180">
            <v>-3.2553439680427189E-4</v>
          </cell>
          <cell r="AK180">
            <v>-2.2632421513904522</v>
          </cell>
          <cell r="AL180">
            <v>-3.0769775156490829E-4</v>
          </cell>
          <cell r="AM180">
            <v>-2.2744125449257053</v>
          </cell>
          <cell r="AN180">
            <v>-2.6783336220666623E-4</v>
          </cell>
          <cell r="AO180">
            <v>-2.8637363962160602</v>
          </cell>
          <cell r="AP180">
            <v>-2.8612180266643936E-4</v>
          </cell>
          <cell r="AQ180">
            <v>-7.4013910925322177</v>
          </cell>
          <cell r="AR180">
            <v>-2.8625315978097582E-4</v>
          </cell>
          <cell r="AS180">
            <v>-2.3027864625393843</v>
          </cell>
          <cell r="AT180">
            <v>-3.2248414660223767E-4</v>
          </cell>
          <cell r="AU180">
            <v>-2.3185847780576947</v>
          </cell>
          <cell r="AV180">
            <v>-3.6254642310173507E-4</v>
          </cell>
          <cell r="AW180">
            <v>-2.9240032239863711</v>
          </cell>
          <cell r="AX180">
            <v>-2.6087590535314655E-4</v>
          </cell>
          <cell r="AY180">
            <v>-7.5453744645834497</v>
          </cell>
          <cell r="AZ180">
            <v>-3.0493189829905551E-4</v>
          </cell>
          <cell r="BA180">
            <v>-29.424647522954974</v>
          </cell>
          <cell r="BB180">
            <v>-3.1317153966344425E-4</v>
          </cell>
        </row>
        <row r="181">
          <cell r="S181" t="str">
            <v>Recruitment</v>
          </cell>
          <cell r="T181">
            <v>-0.23569625</v>
          </cell>
          <cell r="U181">
            <v>-0.23893332078484164</v>
          </cell>
          <cell r="V181">
            <v>-4.4752467335305763E-5</v>
          </cell>
          <cell r="W181">
            <v>-0.24105034774814463</v>
          </cell>
          <cell r="X181">
            <v>-3.3975549647763779E-5</v>
          </cell>
          <cell r="Y181">
            <v>-0.30292897797114687</v>
          </cell>
          <cell r="Z181">
            <v>-3.5603806234205859E-5</v>
          </cell>
          <cell r="AA181">
            <v>-0.78291264650413317</v>
          </cell>
          <cell r="AB181">
            <v>-3.7384545139971345E-5</v>
          </cell>
          <cell r="AC181">
            <v>-0.24366886750140551</v>
          </cell>
          <cell r="AD181">
            <v>-3.5158227552327951E-5</v>
          </cell>
          <cell r="AE181">
            <v>-0.24448063652440097</v>
          </cell>
          <cell r="AF181">
            <v>-3.9757149799772222E-5</v>
          </cell>
          <cell r="AG181">
            <v>-0.30733788059554029</v>
          </cell>
          <cell r="AH181">
            <v>-3.2925747452002223E-5</v>
          </cell>
          <cell r="AI181">
            <v>-0.79548738462134672</v>
          </cell>
          <cell r="AJ181">
            <v>-3.5490239750582865E-5</v>
          </cell>
          <cell r="AK181">
            <v>-0.24674199517775217</v>
          </cell>
          <cell r="AL181">
            <v>-3.3545662396836388E-5</v>
          </cell>
          <cell r="AM181">
            <v>-0.24795980794520867</v>
          </cell>
          <cell r="AN181">
            <v>-2.9199587912162979E-5</v>
          </cell>
          <cell r="AO181">
            <v>-0.31220876282786847</v>
          </cell>
          <cell r="AP181">
            <v>-3.1193420646747575E-5</v>
          </cell>
          <cell r="AQ181">
            <v>-0.80691056595082933</v>
          </cell>
          <cell r="AR181">
            <v>-3.1207741392983946E-5</v>
          </cell>
          <cell r="AS181">
            <v>-0.25105317426427759</v>
          </cell>
          <cell r="AT181">
            <v>-3.5157696977738662E-5</v>
          </cell>
          <cell r="AU181">
            <v>-0.25277552990750418</v>
          </cell>
          <cell r="AV181">
            <v>-3.9525345410221135E-5</v>
          </cell>
          <cell r="AW181">
            <v>-0.31877914121974521</v>
          </cell>
          <cell r="AX181">
            <v>-2.8441075711271926E-5</v>
          </cell>
          <cell r="AY181">
            <v>-0.82260784539152709</v>
          </cell>
          <cell r="AZ181">
            <v>-3.3244124997152435E-5</v>
          </cell>
          <cell r="BA181">
            <v>-3.2079184424678364</v>
          </cell>
          <cell r="BB181">
            <v>-3.4142422843253155E-5</v>
          </cell>
        </row>
        <row r="182">
          <cell r="S182" t="str">
            <v>Suscriptions</v>
          </cell>
          <cell r="T182">
            <v>-1.9041250000000001</v>
          </cell>
          <cell r="U182">
            <v>-1.9302764021041345</v>
          </cell>
          <cell r="V182">
            <v>-3.6154284111367531E-4</v>
          </cell>
          <cell r="W182">
            <v>-1.9473792790760815</v>
          </cell>
          <cell r="X182">
            <v>-2.7447909533158974E-4</v>
          </cell>
          <cell r="Y182">
            <v>-2.4472796668564309</v>
          </cell>
          <cell r="Z182">
            <v>-2.8763333122910201E-4</v>
          </cell>
          <cell r="AA182">
            <v>-6.3249353480366466</v>
          </cell>
          <cell r="AB182">
            <v>-3.0201942973062966E-4</v>
          </cell>
          <cell r="AC182">
            <v>-1.9685335779891016</v>
          </cell>
          <cell r="AD182">
            <v>-2.840336239463991E-4</v>
          </cell>
          <cell r="AE182">
            <v>-1.9750916360443791</v>
          </cell>
          <cell r="AF182">
            <v>-3.2118704842563802E-4</v>
          </cell>
          <cell r="AG182">
            <v>-2.4828979752074258</v>
          </cell>
          <cell r="AH182">
            <v>-2.6599803292179548E-4</v>
          </cell>
          <cell r="AI182">
            <v>-6.4265231892409069</v>
          </cell>
          <cell r="AJ182">
            <v>-2.867158589289334E-4</v>
          </cell>
          <cell r="AK182">
            <v>-1.993360528934327</v>
          </cell>
          <cell r="AL182">
            <v>-2.7100615479192436E-4</v>
          </cell>
          <cell r="AM182">
            <v>-2.0031989024164383</v>
          </cell>
          <cell r="AN182">
            <v>-2.3589541765406676E-4</v>
          </cell>
          <cell r="AO182">
            <v>-2.5222484893994497</v>
          </cell>
          <cell r="AP182">
            <v>-2.5200304242849951E-4</v>
          </cell>
          <cell r="AQ182">
            <v>-6.5188079207502145</v>
          </cell>
          <cell r="AR182">
            <v>-2.5211873578775886E-4</v>
          </cell>
          <cell r="AS182">
            <v>-2.0281893557745088</v>
          </cell>
          <cell r="AT182">
            <v>-2.8402933758062181E-4</v>
          </cell>
          <cell r="AU182">
            <v>-2.0421037919997724</v>
          </cell>
          <cell r="AV182">
            <v>-3.1931436469285075E-4</v>
          </cell>
          <cell r="AW182">
            <v>-2.575328764352625</v>
          </cell>
          <cell r="AX182">
            <v>-2.2976760677662737E-4</v>
          </cell>
          <cell r="AY182">
            <v>-6.6456219121269067</v>
          </cell>
          <cell r="AZ182">
            <v>-2.6857011730226034E-4</v>
          </cell>
          <cell r="BA182">
            <v>-25.915888370154672</v>
          </cell>
          <cell r="BB182">
            <v>-2.7582721785522429E-4</v>
          </cell>
        </row>
        <row r="183">
          <cell r="S183" t="str">
            <v>Training</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S184" t="str">
            <v>Others</v>
          </cell>
          <cell r="T184">
            <v>-6.1029162499999998</v>
          </cell>
          <cell r="U184">
            <v>-6.1867341804728451</v>
          </cell>
          <cell r="V184">
            <v>-1.1587819497689579E-3</v>
          </cell>
          <cell r="W184">
            <v>-6.2415506582743792</v>
          </cell>
          <cell r="X184">
            <v>-8.7973369982772024E-4</v>
          </cell>
          <cell r="Y184">
            <v>-7.8437827596154133</v>
          </cell>
          <cell r="Z184">
            <v>-9.2189437731226621E-4</v>
          </cell>
          <cell r="AA184">
            <v>-20.272067598362639</v>
          </cell>
          <cell r="AB184">
            <v>-9.6800330100113867E-4</v>
          </cell>
          <cell r="AC184">
            <v>-6.3093523596299246</v>
          </cell>
          <cell r="AD184">
            <v>-9.1035694564635622E-4</v>
          </cell>
          <cell r="AE184">
            <v>-6.3303716094554332</v>
          </cell>
          <cell r="AF184">
            <v>-1.0294374881514414E-3</v>
          </cell>
          <cell r="AG184">
            <v>-7.957943097215515</v>
          </cell>
          <cell r="AH184">
            <v>-8.5255102348136822E-4</v>
          </cell>
          <cell r="AI184">
            <v>-20.597667066300872</v>
          </cell>
          <cell r="AJ184">
            <v>-9.1895378433143554E-4</v>
          </cell>
          <cell r="AK184">
            <v>-6.3889252880676946</v>
          </cell>
          <cell r="AL184">
            <v>-8.6860256859694102E-4</v>
          </cell>
          <cell r="AM184">
            <v>-6.4204582858475385</v>
          </cell>
          <cell r="AN184">
            <v>-7.5606904888152865E-4</v>
          </cell>
          <cell r="AO184">
            <v>-8.0840655379735331</v>
          </cell>
          <cell r="AP184">
            <v>-8.0769564114032907E-4</v>
          </cell>
          <cell r="AQ184">
            <v>-20.893449111888764</v>
          </cell>
          <cell r="AR184">
            <v>-8.0806645024279907E-4</v>
          </cell>
          <cell r="AS184">
            <v>-6.5005552563163027</v>
          </cell>
          <cell r="AT184">
            <v>-9.1034320740366952E-4</v>
          </cell>
          <cell r="AU184">
            <v>-6.5451524539523565</v>
          </cell>
          <cell r="AV184">
            <v>-1.0234353443930545E-3</v>
          </cell>
          <cell r="AW184">
            <v>-8.2541932725320315</v>
          </cell>
          <cell r="AX184">
            <v>-7.3642878546350122E-4</v>
          </cell>
          <cell r="AY184">
            <v>-21.29990098280069</v>
          </cell>
          <cell r="AZ184">
            <v>-8.6079481817022006E-4</v>
          </cell>
          <cell r="BA184">
            <v>-83.063084759352975</v>
          </cell>
          <cell r="BB184">
            <v>-8.8405457101867722E-4</v>
          </cell>
        </row>
        <row r="185">
          <cell r="S185" t="str">
            <v>Relocation</v>
          </cell>
          <cell r="T185">
            <v>-1.8723325</v>
          </cell>
          <cell r="U185">
            <v>-1.8980472614154213</v>
          </cell>
          <cell r="V185">
            <v>-3.555062884839338E-4</v>
          </cell>
          <cell r="W185">
            <v>-1.9148645777145499</v>
          </cell>
          <cell r="X185">
            <v>-2.698962151959213E-4</v>
          </cell>
          <cell r="Y185">
            <v>-2.4064183059644026</v>
          </cell>
          <cell r="Z185">
            <v>-2.8283081948060791E-4</v>
          </cell>
          <cell r="AA185">
            <v>-6.2193301450943732</v>
          </cell>
          <cell r="AB185">
            <v>-2.9697671839617887E-4</v>
          </cell>
          <cell r="AC185">
            <v>-1.93566567079907</v>
          </cell>
          <cell r="AD185">
            <v>-2.7929121523409501E-4</v>
          </cell>
          <cell r="AE185">
            <v>-1.9421142312842183</v>
          </cell>
          <cell r="AF185">
            <v>-3.1582430215789189E-4</v>
          </cell>
          <cell r="AG185">
            <v>-2.4414419080496588</v>
          </cell>
          <cell r="AH185">
            <v>-2.6155675807814483E-4</v>
          </cell>
          <cell r="AI185">
            <v>-6.3192218101329471</v>
          </cell>
          <cell r="AJ185">
            <v>-2.8192866589013695E-4</v>
          </cell>
          <cell r="AK185">
            <v>-1.9600780949469865</v>
          </cell>
          <cell r="AL185">
            <v>-2.6648126111308379E-4</v>
          </cell>
          <cell r="AM185">
            <v>-1.9697522005953525</v>
          </cell>
          <cell r="AN185">
            <v>-2.3195675550438281E-4</v>
          </cell>
          <cell r="AO185">
            <v>-2.480135400658305</v>
          </cell>
          <cell r="AP185">
            <v>-2.477954369790631E-4</v>
          </cell>
          <cell r="AQ185">
            <v>-6.4099656962006435</v>
          </cell>
          <cell r="AR185">
            <v>-2.4790919864732302E-4</v>
          </cell>
          <cell r="AS185">
            <v>-1.994325397214298</v>
          </cell>
          <cell r="AT185">
            <v>-2.7928700043624736E-4</v>
          </cell>
          <cell r="AU185">
            <v>-2.0080075090313998</v>
          </cell>
          <cell r="AV185">
            <v>-3.1398288596141375E-4</v>
          </cell>
          <cell r="AW185">
            <v>-2.5323294130806859</v>
          </cell>
          <cell r="AX185">
            <v>-2.2593125851249243E-4</v>
          </cell>
          <cell r="AY185">
            <v>-6.534662319326384</v>
          </cell>
          <cell r="AZ185">
            <v>-2.640858972776652E-4</v>
          </cell>
          <cell r="BA185">
            <v>-25.48317997075435</v>
          </cell>
          <cell r="BB185">
            <v>-2.7122182859576805E-4</v>
          </cell>
        </row>
        <row r="186">
          <cell r="S186" t="str">
            <v>Supplies</v>
          </cell>
          <cell r="T186">
            <v>-13.973649999999999</v>
          </cell>
          <cell r="U186">
            <v>-11.797222998417261</v>
          </cell>
          <cell r="V186">
            <v>-2.2096325248808948E-3</v>
          </cell>
          <cell r="W186">
            <v>-15.676941036720143</v>
          </cell>
          <cell r="X186">
            <v>-2.2096325248808948E-3</v>
          </cell>
          <cell r="Y186">
            <v>-18.800285510229926</v>
          </cell>
          <cell r="Z186">
            <v>-2.2096325248808948E-3</v>
          </cell>
          <cell r="AA186">
            <v>-46.274449545367332</v>
          </cell>
          <cell r="AB186">
            <v>-2.2096325248808948E-3</v>
          </cell>
          <cell r="AC186">
            <v>-15.314158090894667</v>
          </cell>
          <cell r="AD186">
            <v>-2.2096325248808948E-3</v>
          </cell>
          <cell r="AE186">
            <v>-13.587804178331602</v>
          </cell>
          <cell r="AF186">
            <v>-2.2096325248808948E-3</v>
          </cell>
          <cell r="AG186">
            <v>-20.625310878115545</v>
          </cell>
          <cell r="AH186">
            <v>-2.2096325248808948E-3</v>
          </cell>
          <cell r="AI186">
            <v>-49.527273147341816</v>
          </cell>
          <cell r="AJ186">
            <v>-2.2096325248808948E-3</v>
          </cell>
          <cell r="AK186">
            <v>-16.252746222420203</v>
          </cell>
          <cell r="AL186">
            <v>-2.2096325248808948E-3</v>
          </cell>
          <cell r="AM186">
            <v>-18.763965373317049</v>
          </cell>
          <cell r="AN186">
            <v>-2.2096325248808948E-3</v>
          </cell>
          <cell r="AO186">
            <v>-22.115773858524019</v>
          </cell>
          <cell r="AP186">
            <v>-2.2096325248808948E-3</v>
          </cell>
          <cell r="AQ186">
            <v>-57.132485454261271</v>
          </cell>
          <cell r="AR186">
            <v>-2.2096325248808948E-3</v>
          </cell>
          <cell r="AS186">
            <v>-15.778486846854308</v>
          </cell>
          <cell r="AT186">
            <v>-2.2096325248808948E-3</v>
          </cell>
          <cell r="AU186">
            <v>-14.131211924417174</v>
          </cell>
          <cell r="AV186">
            <v>-2.2096325248808948E-3</v>
          </cell>
          <cell r="AW186">
            <v>-24.766459814794672</v>
          </cell>
          <cell r="AX186">
            <v>-2.2096325248808948E-3</v>
          </cell>
          <cell r="AY186">
            <v>-54.676158586066151</v>
          </cell>
          <cell r="AZ186">
            <v>-2.2096325248808944E-3</v>
          </cell>
          <cell r="BA186">
            <v>-207.61036673303659</v>
          </cell>
          <cell r="BB186">
            <v>-2.2096325248808953E-3</v>
          </cell>
        </row>
        <row r="187">
          <cell r="S187" t="str">
            <v>Insurance</v>
          </cell>
          <cell r="T187">
            <v>-12.064836250000001</v>
          </cell>
          <cell r="U187">
            <v>-12.230535657388847</v>
          </cell>
          <cell r="V187">
            <v>-2.2907924508087756E-3</v>
          </cell>
          <cell r="W187">
            <v>-12.33890218273274</v>
          </cell>
          <cell r="X187">
            <v>-1.739142828975918E-3</v>
          </cell>
          <cell r="Y187">
            <v>-15.50634986598957</v>
          </cell>
          <cell r="Z187">
            <v>-1.8224901418347674E-3</v>
          </cell>
          <cell r="AA187">
            <v>-40.075787706111157</v>
          </cell>
          <cell r="AB187">
            <v>-1.913642730397652E-3</v>
          </cell>
          <cell r="AC187">
            <v>-12.472939156339587</v>
          </cell>
          <cell r="AD187">
            <v>-1.7996818288754067E-3</v>
          </cell>
          <cell r="AE187">
            <v>-12.514492046278491</v>
          </cell>
          <cell r="AF187">
            <v>-2.0350917848755428E-3</v>
          </cell>
          <cell r="AG187">
            <v>-15.732033084137937</v>
          </cell>
          <cell r="AH187">
            <v>-1.6854054802198234E-3</v>
          </cell>
          <cell r="AI187">
            <v>-40.719464286756015</v>
          </cell>
          <cell r="AJ187">
            <v>-1.8166768926702194E-3</v>
          </cell>
          <cell r="AK187">
            <v>-12.630246632340862</v>
          </cell>
          <cell r="AL187">
            <v>-1.7171377300895269E-3</v>
          </cell>
          <cell r="AM187">
            <v>-12.692584118077363</v>
          </cell>
          <cell r="AN187">
            <v>-1.4946705631834437E-3</v>
          </cell>
          <cell r="AO187">
            <v>-15.981364147004122</v>
          </cell>
          <cell r="AP187">
            <v>-1.5967310136685612E-3</v>
          </cell>
          <cell r="AQ187">
            <v>-41.304194897422349</v>
          </cell>
          <cell r="AR187">
            <v>-1.5974640650358175E-3</v>
          </cell>
          <cell r="AS187">
            <v>-12.850927571148135</v>
          </cell>
          <cell r="AT187">
            <v>-1.7996546697859508E-3</v>
          </cell>
          <cell r="AU187">
            <v>-12.939091633155027</v>
          </cell>
          <cell r="AV187">
            <v>-2.0232261654523865E-3</v>
          </cell>
          <cell r="AW187">
            <v>-16.31768913901622</v>
          </cell>
          <cell r="AX187">
            <v>-1.4558437872064071E-3</v>
          </cell>
          <cell r="AY187">
            <v>-42.107708343319381</v>
          </cell>
          <cell r="AZ187">
            <v>-1.7017026124309393E-3</v>
          </cell>
          <cell r="BA187">
            <v>-164.20715523360886</v>
          </cell>
          <cell r="BB187">
            <v>-1.7476847458629853E-3</v>
          </cell>
        </row>
        <row r="188">
          <cell r="S188" t="str">
            <v>Maintenance</v>
          </cell>
          <cell r="T188">
            <v>-16.649286249999999</v>
          </cell>
          <cell r="U188">
            <v>-16.877948853280028</v>
          </cell>
          <cell r="V188">
            <v>-3.1612579286233035E-3</v>
          </cell>
          <cell r="W188">
            <v>-17.027492971656965</v>
          </cell>
          <cell r="X188">
            <v>-2.3999900362721336E-3</v>
          </cell>
          <cell r="Y188">
            <v>-21.398521476949966</v>
          </cell>
          <cell r="Z188">
            <v>-2.5150080308143545E-3</v>
          </cell>
          <cell r="AA188">
            <v>-55.303963301886967</v>
          </cell>
          <cell r="AB188">
            <v>-2.6407971843481993E-3</v>
          </cell>
          <cell r="AC188">
            <v>-17.212461909106413</v>
          </cell>
          <cell r="AD188">
            <v>-2.483532913915028E-3</v>
          </cell>
          <cell r="AE188">
            <v>-17.269804250500194</v>
          </cell>
          <cell r="AF188">
            <v>-2.808394989315858E-3</v>
          </cell>
          <cell r="AG188">
            <v>-21.7099608055006</v>
          </cell>
          <cell r="AH188">
            <v>-2.325833331347415E-3</v>
          </cell>
          <cell r="AI188">
            <v>-56.19222696510721</v>
          </cell>
          <cell r="AJ188">
            <v>-2.5069858374436706E-3</v>
          </cell>
          <cell r="AK188">
            <v>-17.429543777682145</v>
          </cell>
          <cell r="AL188">
            <v>-2.3696233422924214E-3</v>
          </cell>
          <cell r="AM188">
            <v>-17.515568537788798</v>
          </cell>
          <cell r="AN188">
            <v>-2.0626221144020799E-3</v>
          </cell>
          <cell r="AO188">
            <v>-22.054033791710907</v>
          </cell>
          <cell r="AP188">
            <v>-2.203463947620552E-3</v>
          </cell>
          <cell r="AQ188">
            <v>-56.999146107181843</v>
          </cell>
          <cell r="AR188">
            <v>-2.2044755470982821E-3</v>
          </cell>
          <cell r="AS188">
            <v>-17.734080038596669</v>
          </cell>
          <cell r="AT188">
            <v>-2.4834954347942779E-3</v>
          </cell>
          <cell r="AU188">
            <v>-17.85574507199615</v>
          </cell>
          <cell r="AV188">
            <v>-2.7920206191863269E-3</v>
          </cell>
          <cell r="AW188">
            <v>-22.518157046184282</v>
          </cell>
          <cell r="AX188">
            <v>-2.0090417678469159E-3</v>
          </cell>
          <cell r="AY188">
            <v>-58.107982156777098</v>
          </cell>
          <cell r="AZ188">
            <v>-2.348323120153041E-3</v>
          </cell>
          <cell r="BA188">
            <v>-226.60331853095312</v>
          </cell>
          <cell r="BB188">
            <v>-2.4117777486313873E-3</v>
          </cell>
        </row>
        <row r="189">
          <cell r="S189" t="str">
            <v>Courier</v>
          </cell>
          <cell r="T189">
            <v>-3.5007062500000004</v>
          </cell>
          <cell r="U189">
            <v>-3.5487852242229145</v>
          </cell>
          <cell r="V189">
            <v>-6.6469127999968492E-4</v>
          </cell>
          <cell r="W189">
            <v>-3.580228615969085</v>
          </cell>
          <cell r="X189">
            <v>-5.0462584364032934E-4</v>
          </cell>
          <cell r="Y189">
            <v>-4.499288242768845</v>
          </cell>
          <cell r="Z189">
            <v>-5.2880971592833331E-4</v>
          </cell>
          <cell r="AA189">
            <v>-11.628302082960845</v>
          </cell>
          <cell r="AB189">
            <v>-5.5525834978242046E-4</v>
          </cell>
          <cell r="AC189">
            <v>-3.6191204883089663</v>
          </cell>
          <cell r="AD189">
            <v>-5.221917061953963E-4</v>
          </cell>
          <cell r="AE189">
            <v>-3.6311773831147032</v>
          </cell>
          <cell r="AF189">
            <v>-5.904977392989871E-4</v>
          </cell>
          <cell r="AG189">
            <v>-4.5647719870916985</v>
          </cell>
          <cell r="AH189">
            <v>-4.8903353316459542E-4</v>
          </cell>
          <cell r="AI189">
            <v>-11.815069858515368</v>
          </cell>
          <cell r="AJ189">
            <v>-5.2712295638502487E-4</v>
          </cell>
          <cell r="AK189">
            <v>-3.664764478247859</v>
          </cell>
          <cell r="AL189">
            <v>-4.9824089272949889E-4</v>
          </cell>
          <cell r="AM189">
            <v>-3.6828521854827629</v>
          </cell>
          <cell r="AN189">
            <v>-4.3369031073482668E-4</v>
          </cell>
          <cell r="AO189">
            <v>-4.6371173378290358</v>
          </cell>
          <cell r="AP189">
            <v>-4.6330394572229418E-4</v>
          </cell>
          <cell r="AQ189">
            <v>-11.984734001559657</v>
          </cell>
          <cell r="AR189">
            <v>-4.6351664628861347E-4</v>
          </cell>
          <cell r="AS189">
            <v>-3.728796772240949</v>
          </cell>
          <cell r="AT189">
            <v>-5.2218382577396056E-4</v>
          </cell>
          <cell r="AU189">
            <v>-3.7543782618275081</v>
          </cell>
          <cell r="AV189">
            <v>-5.870548373636405E-4</v>
          </cell>
          <cell r="AW189">
            <v>-4.7347046549853671</v>
          </cell>
          <cell r="AX189">
            <v>-4.2242441913765212E-4</v>
          </cell>
          <cell r="AY189">
            <v>-12.217879689053825</v>
          </cell>
          <cell r="AZ189">
            <v>-4.9376227306676605E-4</v>
          </cell>
          <cell r="BA189">
            <v>-47.64598563208969</v>
          </cell>
          <cell r="BB189">
            <v>-5.0710434738575219E-4</v>
          </cell>
        </row>
        <row r="190">
          <cell r="S190" t="str">
            <v>Employees Benefits</v>
          </cell>
          <cell r="T190">
            <v>-0.63975750000000009</v>
          </cell>
          <cell r="U190">
            <v>-0.64854397968575384</v>
          </cell>
          <cell r="V190">
            <v>-1.2147298321999982E-4</v>
          </cell>
          <cell r="W190">
            <v>-0.65429029036093556</v>
          </cell>
          <cell r="X190">
            <v>-9.2220867764248419E-5</v>
          </cell>
          <cell r="Y190">
            <v>-0.82224933839369962</v>
          </cell>
          <cell r="Z190">
            <v>-9.6640494139724144E-5</v>
          </cell>
          <cell r="AA190">
            <v>-2.1250836084403892</v>
          </cell>
          <cell r="AB190">
            <v>-1.0147400791223968E-4</v>
          </cell>
          <cell r="AC190">
            <v>-0.66139781816864063</v>
          </cell>
          <cell r="AD190">
            <v>-9.5431046371371859E-5</v>
          </cell>
          <cell r="AE190">
            <v>-0.66360122751744877</v>
          </cell>
          <cell r="AF190">
            <v>-1.0791404090233843E-4</v>
          </cell>
          <cell r="AG190">
            <v>-0.83421655688243401</v>
          </cell>
          <cell r="AH190">
            <v>-8.9371357734899533E-5</v>
          </cell>
          <cell r="AI190">
            <v>-2.1592156025685236</v>
          </cell>
          <cell r="AJ190">
            <v>-9.633223717913851E-5</v>
          </cell>
          <cell r="AK190">
            <v>-0.66973930208872989</v>
          </cell>
          <cell r="AL190">
            <v>-9.1054011724174907E-5</v>
          </cell>
          <cell r="AM190">
            <v>-0.67304484832281741</v>
          </cell>
          <cell r="AN190">
            <v>-7.9257329565979979E-5</v>
          </cell>
          <cell r="AO190">
            <v>-0.84743774067194577</v>
          </cell>
          <cell r="AP190">
            <v>-8.4669250399238913E-5</v>
          </cell>
          <cell r="AQ190">
            <v>-2.190221891083493</v>
          </cell>
          <cell r="AR190">
            <v>-8.4708121636309141E-5</v>
          </cell>
          <cell r="AS190">
            <v>-0.68144126660639948</v>
          </cell>
          <cell r="AT190">
            <v>-9.5429606216626889E-5</v>
          </cell>
          <cell r="AU190">
            <v>-0.68611630891369768</v>
          </cell>
          <cell r="AV190">
            <v>-1.0728484719752457E-4</v>
          </cell>
          <cell r="AW190">
            <v>-0.86527191857694463</v>
          </cell>
          <cell r="AX190">
            <v>-7.7198476829198822E-5</v>
          </cell>
          <cell r="AY190">
            <v>-2.2328294940970417</v>
          </cell>
          <cell r="AZ190">
            <v>-9.0235539589050517E-5</v>
          </cell>
          <cell r="BA190">
            <v>-8.7073505961894462</v>
          </cell>
          <cell r="BB190">
            <v>-9.2673816754159353E-5</v>
          </cell>
        </row>
        <row r="191">
          <cell r="S191" t="str">
            <v>Inventory Charge</v>
          </cell>
          <cell r="T191">
            <v>-2.3875000000000002</v>
          </cell>
          <cell r="U191">
            <v>-2.4202901122686913</v>
          </cell>
          <cell r="V191">
            <v>-4.533229347647344E-4</v>
          </cell>
          <cell r="W191">
            <v>-2.4417346701472566</v>
          </cell>
          <cell r="X191">
            <v>-3.4415746870828886E-4</v>
          </cell>
          <cell r="Y191">
            <v>-3.0685381498692204</v>
          </cell>
          <cell r="Z191">
            <v>-3.6065099628936179E-4</v>
          </cell>
          <cell r="AA191">
            <v>-7.9305629322851683</v>
          </cell>
          <cell r="AB191">
            <v>-3.7868910312184259E-4</v>
          </cell>
          <cell r="AC191">
            <v>-2.4682591308075783</v>
          </cell>
          <cell r="AD191">
            <v>-3.5613747898485018E-4</v>
          </cell>
          <cell r="AE191">
            <v>-2.4764819962218634</v>
          </cell>
          <cell r="AF191">
            <v>-4.0272255136412308E-4</v>
          </cell>
          <cell r="AG191">
            <v>-3.1131984065162364</v>
          </cell>
          <cell r="AH191">
            <v>-3.3352343128774983E-4</v>
          </cell>
          <cell r="AI191">
            <v>-8.057939533545678</v>
          </cell>
          <cell r="AJ191">
            <v>-3.5950061744519313E-4</v>
          </cell>
          <cell r="AK191">
            <v>-2.499388571039562</v>
          </cell>
          <cell r="AL191">
            <v>-3.3980289874126928E-4</v>
          </cell>
          <cell r="AM191">
            <v>-2.5117244821213136</v>
          </cell>
          <cell r="AN191">
            <v>-2.9577906369019068E-4</v>
          </cell>
          <cell r="AO191">
            <v>-3.1625383146805941</v>
          </cell>
          <cell r="AP191">
            <v>-3.1597571787463671E-4</v>
          </cell>
          <cell r="AQ191">
            <v>-8.1736513678414688</v>
          </cell>
          <cell r="AR191">
            <v>-3.1612078077504062E-4</v>
          </cell>
          <cell r="AS191">
            <v>-2.5430589309586504</v>
          </cell>
          <cell r="AT191">
            <v>-3.5613210449615158E-4</v>
          </cell>
          <cell r="AU191">
            <v>-2.5605056408583771</v>
          </cell>
          <cell r="AV191">
            <v>-4.0037447420950895E-4</v>
          </cell>
          <cell r="AW191">
            <v>-3.2290933761658991</v>
          </cell>
          <cell r="AX191">
            <v>-2.8809566660760081E-4</v>
          </cell>
          <cell r="AY191">
            <v>-8.332657947982927</v>
          </cell>
          <cell r="AZ191">
            <v>-3.3674845667125137E-4</v>
          </cell>
          <cell r="BA191">
            <v>-32.494811781655244</v>
          </cell>
          <cell r="BB191">
            <v>-3.458478212456368E-4</v>
          </cell>
        </row>
        <row r="192">
          <cell r="S192" t="str">
            <v>Sign</v>
          </cell>
          <cell r="T192">
            <v>-3.21858625</v>
          </cell>
          <cell r="U192">
            <v>-3.262790566014226</v>
          </cell>
          <cell r="V192">
            <v>-6.1112417367263703E-4</v>
          </cell>
          <cell r="W192">
            <v>-3.2916999520352861</v>
          </cell>
          <cell r="X192">
            <v>-4.6395832319133138E-4</v>
          </cell>
          <cell r="Y192">
            <v>-4.1366930667097428</v>
          </cell>
          <cell r="Z192">
            <v>-4.8619323045266628E-4</v>
          </cell>
          <cell r="AA192">
            <v>-10.691183584759255</v>
          </cell>
          <cell r="AB192">
            <v>-5.1051038338546361E-4</v>
          </cell>
          <cell r="AC192">
            <v>-3.327457549677161</v>
          </cell>
          <cell r="AD192">
            <v>-4.8010856250065026E-4</v>
          </cell>
          <cell r="AE192">
            <v>-3.3385427859318284</v>
          </cell>
          <cell r="AF192">
            <v>-5.4290984979496763E-4</v>
          </cell>
          <cell r="AG192">
            <v>-4.1968995119309191</v>
          </cell>
          <cell r="AH192">
            <v>-4.4962258847982054E-4</v>
          </cell>
          <cell r="AI192">
            <v>-10.862899847539909</v>
          </cell>
          <cell r="AJ192">
            <v>-4.8464240593742774E-4</v>
          </cell>
          <cell r="AK192">
            <v>-3.3694231154576255</v>
          </cell>
          <cell r="AL192">
            <v>-4.5808793197855139E-4</v>
          </cell>
          <cell r="AM192">
            <v>-3.3860531442697512</v>
          </cell>
          <cell r="AN192">
            <v>-3.9873944604444905E-4</v>
          </cell>
          <cell r="AO192">
            <v>-4.2634145904624638</v>
          </cell>
          <cell r="AP192">
            <v>-4.2596653440217166E-4</v>
          </cell>
          <cell r="AQ192">
            <v>-11.018890850189841</v>
          </cell>
          <cell r="AR192">
            <v>-4.2616209354630791E-4</v>
          </cell>
          <cell r="AS192">
            <v>-3.4282950819364233</v>
          </cell>
          <cell r="AT192">
            <v>-4.8010131715806346E-4</v>
          </cell>
          <cell r="AU192">
            <v>-3.4518149732834384</v>
          </cell>
          <cell r="AV192">
            <v>-5.3974440944155172E-4</v>
          </cell>
          <cell r="AW192">
            <v>-4.3531373991596398</v>
          </cell>
          <cell r="AX192">
            <v>-3.8838146648285157E-4</v>
          </cell>
          <cell r="AY192">
            <v>-11.233247454379502</v>
          </cell>
          <cell r="AZ192">
            <v>-4.5397024182232892E-4</v>
          </cell>
          <cell r="BA192">
            <v>-43.806221736868508</v>
          </cell>
          <cell r="BB192">
            <v>-4.6623708567692745E-4</v>
          </cell>
        </row>
        <row r="193">
          <cell r="S193" t="str">
            <v>Security</v>
          </cell>
          <cell r="T193">
            <v>-28.056706249999998</v>
          </cell>
          <cell r="U193">
            <v>-28.442039254325518</v>
          </cell>
          <cell r="V193">
            <v>-5.3272244678877747E-3</v>
          </cell>
          <cell r="W193">
            <v>-28.694044976235482</v>
          </cell>
          <cell r="X193">
            <v>-4.0443664935254555E-3</v>
          </cell>
          <cell r="Y193">
            <v>-36.059926068188133</v>
          </cell>
          <cell r="Z193">
            <v>-4.2381901828944342E-3</v>
          </cell>
          <cell r="AA193">
            <v>-93.196010298749144</v>
          </cell>
          <cell r="AB193">
            <v>-4.450164995336332E-3</v>
          </cell>
          <cell r="AC193">
            <v>-29.005747175685251</v>
          </cell>
          <cell r="AD193">
            <v>-4.1851495842904658E-3</v>
          </cell>
          <cell r="AE193">
            <v>-29.102378178601221</v>
          </cell>
          <cell r="AF193">
            <v>-4.7325940623554911E-3</v>
          </cell>
          <cell r="AG193">
            <v>-36.584751074175543</v>
          </cell>
          <cell r="AH193">
            <v>-3.9194006027779916E-3</v>
          </cell>
          <cell r="AI193">
            <v>-94.692876428462029</v>
          </cell>
          <cell r="AJ193">
            <v>-4.224671505907187E-3</v>
          </cell>
          <cell r="AK193">
            <v>-29.371564792571405</v>
          </cell>
          <cell r="AL193">
            <v>-3.9931937645580253E-3</v>
          </cell>
          <cell r="AM193">
            <v>-29.516530251648614</v>
          </cell>
          <cell r="AN193">
            <v>-3.4758476669552755E-3</v>
          </cell>
          <cell r="AO193">
            <v>-37.164569004968996</v>
          </cell>
          <cell r="AP193">
            <v>-3.7131886486037927E-3</v>
          </cell>
          <cell r="AQ193">
            <v>-96.052664049189019</v>
          </cell>
          <cell r="AR193">
            <v>-3.7148933552778899E-3</v>
          </cell>
          <cell r="AS193">
            <v>-29.884757027160575</v>
          </cell>
          <cell r="AT193">
            <v>-4.185086425986524E-3</v>
          </cell>
          <cell r="AU193">
            <v>-30.089782038547213</v>
          </cell>
          <cell r="AV193">
            <v>-4.7050006336730437E-3</v>
          </cell>
          <cell r="AW193">
            <v>-37.946690810013557</v>
          </cell>
          <cell r="AX193">
            <v>-3.3855562261392203E-3</v>
          </cell>
          <cell r="AY193">
            <v>-97.921229875721352</v>
          </cell>
          <cell r="AZ193">
            <v>-3.9572994885722105E-3</v>
          </cell>
          <cell r="BA193">
            <v>-381.86278065212144</v>
          </cell>
          <cell r="BB193">
            <v>-4.0642306713680985E-3</v>
          </cell>
        </row>
        <row r="194">
          <cell r="S194" t="str">
            <v>Travel</v>
          </cell>
          <cell r="T194">
            <v>-15.433927499999999</v>
          </cell>
          <cell r="U194">
            <v>-15.645898270878256</v>
          </cell>
          <cell r="V194">
            <v>-2.9304935326685401E-3</v>
          </cell>
          <cell r="W194">
            <v>-15.78452602022583</v>
          </cell>
          <cell r="X194">
            <v>-2.2247964065454442E-3</v>
          </cell>
          <cell r="Y194">
            <v>-19.836479721912323</v>
          </cell>
          <cell r="Z194">
            <v>-2.3314183579194879E-3</v>
          </cell>
          <cell r="AA194">
            <v>-51.266904013016408</v>
          </cell>
          <cell r="AB194">
            <v>-2.4480251990042054E-3</v>
          </cell>
          <cell r="AC194">
            <v>-15.955992660145414</v>
          </cell>
          <cell r="AD194">
            <v>-2.3022408505486702E-3</v>
          </cell>
          <cell r="AE194">
            <v>-16.009149145442308</v>
          </cell>
          <cell r="AF194">
            <v>-2.6033887582696969E-3</v>
          </cell>
          <cell r="AG194">
            <v>-20.125184711743294</v>
          </cell>
          <cell r="AH194">
            <v>-2.1560529667209892E-3</v>
          </cell>
          <cell r="AI194">
            <v>-52.090326517331015</v>
          </cell>
          <cell r="AJ194">
            <v>-2.323981765802867E-3</v>
          </cell>
          <cell r="AK194">
            <v>-16.157228062723849</v>
          </cell>
          <cell r="AL194">
            <v>-2.1966464098272629E-3</v>
          </cell>
          <cell r="AM194">
            <v>-16.236973217606451</v>
          </cell>
          <cell r="AN194">
            <v>-1.9120555497433658E-3</v>
          </cell>
          <cell r="AO194">
            <v>-20.444141178953913</v>
          </cell>
          <cell r="AP194">
            <v>-2.0426162602879983E-3</v>
          </cell>
          <cell r="AQ194">
            <v>-52.838342459284206</v>
          </cell>
          <cell r="AR194">
            <v>-2.0435540153823538E-3</v>
          </cell>
          <cell r="AS194">
            <v>-16.439533892625469</v>
          </cell>
          <cell r="AT194">
            <v>-2.3022061073156132E-3</v>
          </cell>
          <cell r="AU194">
            <v>-16.552317664648889</v>
          </cell>
          <cell r="AV194">
            <v>-2.5882096786597609E-3</v>
          </cell>
          <cell r="AW194">
            <v>-20.874384527109825</v>
          </cell>
          <cell r="AX194">
            <v>-1.8623864425071754E-3</v>
          </cell>
          <cell r="AY194">
            <v>-53.866236084384184</v>
          </cell>
          <cell r="AZ194">
            <v>-2.1769010538224016E-3</v>
          </cell>
          <cell r="BA194">
            <v>-210.0618090740158</v>
          </cell>
          <cell r="BB194">
            <v>-2.2357236436180592E-3</v>
          </cell>
        </row>
        <row r="195">
          <cell r="S195" t="str">
            <v>Uniforms</v>
          </cell>
          <cell r="T195">
            <v>-0.83366999999999991</v>
          </cell>
          <cell r="U195">
            <v>-0.84511968917069713</v>
          </cell>
          <cell r="V195">
            <v>-1.5829182451322139E-4</v>
          </cell>
          <cell r="W195">
            <v>-0.85260772459127254</v>
          </cell>
          <cell r="X195">
            <v>-1.2017330133530434E-4</v>
          </cell>
          <cell r="Y195">
            <v>-1.0714756856131822</v>
          </cell>
          <cell r="Z195">
            <v>-1.2593253029384384E-4</v>
          </cell>
          <cell r="AA195">
            <v>-2.7692030993751517</v>
          </cell>
          <cell r="AB195">
            <v>-1.3223109721448645E-4</v>
          </cell>
          <cell r="AC195">
            <v>-0.86186956631637845</v>
          </cell>
          <cell r="AD195">
            <v>-1.2435649512263874E-4</v>
          </cell>
          <cell r="AE195">
            <v>-0.86474083593310169</v>
          </cell>
          <cell r="AF195">
            <v>-1.4062312435423179E-4</v>
          </cell>
          <cell r="AG195">
            <v>-1.0870702054703205</v>
          </cell>
          <cell r="AH195">
            <v>-1.1646009590017103E-4</v>
          </cell>
          <cell r="AI195">
            <v>-2.8136806077198004</v>
          </cell>
          <cell r="AJ195">
            <v>-1.2553083968399334E-4</v>
          </cell>
          <cell r="AK195">
            <v>-0.8727393801124822</v>
          </cell>
          <cell r="AL195">
            <v>-1.1865276757848541E-4</v>
          </cell>
          <cell r="AM195">
            <v>-0.87704684775291109</v>
          </cell>
          <cell r="AN195">
            <v>-1.0328047414726754E-4</v>
          </cell>
          <cell r="AO195">
            <v>-1.104298771434459</v>
          </cell>
          <cell r="AP195">
            <v>-1.1033276511855429E-4</v>
          </cell>
          <cell r="AQ195">
            <v>-2.854084999299852</v>
          </cell>
          <cell r="AR195">
            <v>-1.1038341834920549E-4</v>
          </cell>
          <cell r="AS195">
            <v>-0.88798824668996756</v>
          </cell>
          <cell r="AT195">
            <v>-1.2435461845248445E-4</v>
          </cell>
          <cell r="AU195">
            <v>-0.89408030894844093</v>
          </cell>
          <cell r="AV195">
            <v>-1.3980322006879213E-4</v>
          </cell>
          <cell r="AW195">
            <v>-1.1275385444641777</v>
          </cell>
          <cell r="AX195">
            <v>-1.0059757670398261E-4</v>
          </cell>
          <cell r="AY195">
            <v>-2.9096071001025861</v>
          </cell>
          <cell r="AZ195">
            <v>-1.1758621397827101E-4</v>
          </cell>
          <cell r="BA195">
            <v>-11.346575806497391</v>
          </cell>
          <cell r="BB195">
            <v>-1.207635405812984E-4</v>
          </cell>
        </row>
        <row r="196">
          <cell r="S196" t="str">
            <v>License</v>
          </cell>
          <cell r="T196">
            <v>-0.201125</v>
          </cell>
          <cell r="U196">
            <v>-0.20388726652567141</v>
          </cell>
          <cell r="V196">
            <v>-3.8188303771542284E-5</v>
          </cell>
          <cell r="W196">
            <v>-0.2056937740453893</v>
          </cell>
          <cell r="X196">
            <v>-2.8992113463436478E-5</v>
          </cell>
          <cell r="Y196">
            <v>-0.25849622424814528</v>
          </cell>
          <cell r="Z196">
            <v>-3.0381542043433666E-5</v>
          </cell>
          <cell r="AA196">
            <v>-0.66807726481920593</v>
          </cell>
          <cell r="AB196">
            <v>-3.1901087273457834E-5</v>
          </cell>
          <cell r="AC196">
            <v>-0.20792821683085827</v>
          </cell>
          <cell r="AD196">
            <v>-3.0001319564744702E-5</v>
          </cell>
          <cell r="AE196">
            <v>-0.20862091790162188</v>
          </cell>
          <cell r="AF196">
            <v>-3.3925685086119058E-5</v>
          </cell>
          <cell r="AG196">
            <v>-0.26225844167982326</v>
          </cell>
          <cell r="AH196">
            <v>-2.8096293243036099E-5</v>
          </cell>
          <cell r="AI196">
            <v>-0.67880757641230338</v>
          </cell>
          <cell r="AJ196">
            <v>-3.028463316593276E-5</v>
          </cell>
          <cell r="AK196">
            <v>-0.21055058695301856</v>
          </cell>
          <cell r="AL196">
            <v>-2.8625280841607444E-5</v>
          </cell>
          <cell r="AM196">
            <v>-0.21158977443629287</v>
          </cell>
          <cell r="AN196">
            <v>-2.4916676098299311E-5</v>
          </cell>
          <cell r="AO196">
            <v>-0.26641487687544896</v>
          </cell>
          <cell r="AP196">
            <v>-2.6618059165460229E-5</v>
          </cell>
          <cell r="AQ196">
            <v>-0.68855523826476039</v>
          </cell>
          <cell r="AR196">
            <v>-2.6630279385708922E-5</v>
          </cell>
          <cell r="AS196">
            <v>-0.21422941465510303</v>
          </cell>
          <cell r="AT196">
            <v>-3.0000866813314544E-5</v>
          </cell>
          <cell r="AU196">
            <v>-0.21569914011210095</v>
          </cell>
          <cell r="AV196">
            <v>-3.3727881099638729E-5</v>
          </cell>
          <cell r="AW196">
            <v>-0.27202153100790216</v>
          </cell>
          <cell r="AX196">
            <v>-2.4269420291708359E-5</v>
          </cell>
          <cell r="AY196">
            <v>-0.7019500857751062</v>
          </cell>
          <cell r="AZ196">
            <v>-2.8367972082934212E-5</v>
          </cell>
          <cell r="BA196">
            <v>-2.7373901652713761</v>
          </cell>
          <cell r="BB196">
            <v>-2.9134510177184792E-5</v>
          </cell>
        </row>
        <row r="197">
          <cell r="S197" t="str">
            <v>Telephone</v>
          </cell>
          <cell r="T197">
            <v>-18.423481250000002</v>
          </cell>
          <cell r="U197">
            <v>-18.676510786572827</v>
          </cell>
          <cell r="V197">
            <v>-3.4981305084117514E-3</v>
          </cell>
          <cell r="W197">
            <v>-18.841990748872426</v>
          </cell>
          <cell r="X197">
            <v>-2.6557397578197365E-3</v>
          </cell>
          <cell r="Y197">
            <v>-23.678808405874459</v>
          </cell>
          <cell r="Z197">
            <v>-2.7830143949448697E-3</v>
          </cell>
          <cell r="AA197">
            <v>-61.197309941319709</v>
          </cell>
          <cell r="AB197">
            <v>-2.922207996207155E-3</v>
          </cell>
          <cell r="AC197">
            <v>-19.046670499088886</v>
          </cell>
          <cell r="AD197">
            <v>-2.748185200628128E-3</v>
          </cell>
          <cell r="AE197">
            <v>-19.110123402452803</v>
          </cell>
          <cell r="AF197">
            <v>-3.1076654969671553E-3</v>
          </cell>
          <cell r="AG197">
            <v>-24.023435589521156</v>
          </cell>
          <cell r="AH197">
            <v>-2.5736807048232554E-3</v>
          </cell>
          <cell r="AI197">
            <v>-62.180229491062846</v>
          </cell>
          <cell r="AJ197">
            <v>-2.7741373339748433E-3</v>
          </cell>
          <cell r="AK197">
            <v>-19.286885225135773</v>
          </cell>
          <cell r="AL197">
            <v>-2.6221371031017477E-3</v>
          </cell>
          <cell r="AM197">
            <v>-19.382077026818006</v>
          </cell>
          <cell r="AN197">
            <v>-2.2824209566654598E-3</v>
          </cell>
          <cell r="AO197">
            <v>-24.404173965622839</v>
          </cell>
          <cell r="AP197">
            <v>-2.4382712937041505E-3</v>
          </cell>
          <cell r="AQ197">
            <v>-63.073136217576618</v>
          </cell>
          <cell r="AR197">
            <v>-2.4393906920813914E-3</v>
          </cell>
          <cell r="AS197">
            <v>-19.623873730748372</v>
          </cell>
          <cell r="AT197">
            <v>-2.7481437276263409E-3</v>
          </cell>
          <cell r="AU197">
            <v>-19.758503733978447</v>
          </cell>
          <cell r="AV197">
            <v>-3.0895462276764383E-3</v>
          </cell>
          <cell r="AW197">
            <v>-24.917755505881317</v>
          </cell>
          <cell r="AX197">
            <v>-2.2231309369429883E-3</v>
          </cell>
          <cell r="AY197">
            <v>-64.300132970608132</v>
          </cell>
          <cell r="AZ197">
            <v>-2.5985670690886857E-3</v>
          </cell>
          <cell r="BA197">
            <v>-250.75080862056728</v>
          </cell>
          <cell r="BB197">
            <v>-2.6687836021245404E-3</v>
          </cell>
        </row>
        <row r="198">
          <cell r="S198" t="str">
            <v>Display Expenses</v>
          </cell>
          <cell r="T198">
            <v>-1.5528387499999998</v>
          </cell>
          <cell r="U198">
            <v>-1.5741655591927428</v>
          </cell>
          <cell r="V198">
            <v>-2.9484289816393783E-4</v>
          </cell>
          <cell r="W198">
            <v>-1.5881131782295823</v>
          </cell>
          <cell r="X198">
            <v>-2.2384127895796576E-4</v>
          </cell>
          <cell r="Y198">
            <v>-1.9957884586262751</v>
          </cell>
          <cell r="Z198">
            <v>-2.3456872974417887E-4</v>
          </cell>
          <cell r="AA198">
            <v>-5.1580671960486004</v>
          </cell>
          <cell r="AB198">
            <v>-2.4630078053626932E-4</v>
          </cell>
          <cell r="AC198">
            <v>-1.6053647846531207</v>
          </cell>
          <cell r="AD198">
            <v>-2.3163312154763808E-4</v>
          </cell>
          <cell r="AE198">
            <v>-1.6107129664547277</v>
          </cell>
          <cell r="AF198">
            <v>-2.6193222335374895E-4</v>
          </cell>
          <cell r="AG198">
            <v>-2.0248356532258276</v>
          </cell>
          <cell r="AH198">
            <v>-2.1692486204673517E-4</v>
          </cell>
          <cell r="AI198">
            <v>-5.2409134043336758</v>
          </cell>
          <cell r="AJ198">
            <v>-2.3382051912788348E-4</v>
          </cell>
          <cell r="AK198">
            <v>-1.6256114866669564</v>
          </cell>
          <cell r="AL198">
            <v>-2.2100905069225929E-4</v>
          </cell>
          <cell r="AM198">
            <v>-1.6336348084446732</v>
          </cell>
          <cell r="AN198">
            <v>-1.923757870311397E-4</v>
          </cell>
          <cell r="AO198">
            <v>-2.0569265103228145</v>
          </cell>
          <cell r="AP198">
            <v>-2.0551176493185483E-4</v>
          </cell>
          <cell r="AQ198">
            <v>-5.3161728054344444</v>
          </cell>
          <cell r="AR198">
            <v>-2.0560611437392171E-4</v>
          </cell>
          <cell r="AS198">
            <v>-1.6540148488067712</v>
          </cell>
          <cell r="AT198">
            <v>-2.3162962596049144E-4</v>
          </cell>
          <cell r="AU198">
            <v>-1.665362252866375</v>
          </cell>
          <cell r="AV198">
            <v>-2.6040502536686948E-4</v>
          </cell>
          <cell r="AW198">
            <v>-2.1002141662319302</v>
          </cell>
          <cell r="AX198">
            <v>-1.8737847740957632E-4</v>
          </cell>
          <cell r="AY198">
            <v>-5.4195912679050764</v>
          </cell>
          <cell r="AZ198">
            <v>-2.1902243037562934E-4</v>
          </cell>
          <cell r="BA198">
            <v>-21.134744673721798</v>
          </cell>
          <cell r="BB198">
            <v>-2.2494069044326617E-4</v>
          </cell>
        </row>
        <row r="199">
          <cell r="S199" t="str">
            <v>Administrative Services</v>
          </cell>
          <cell r="T199">
            <v>-5.78588375</v>
          </cell>
          <cell r="U199">
            <v>-5.8653475312507197</v>
          </cell>
          <cell r="V199">
            <v>-1.0985858855529157E-3</v>
          </cell>
          <cell r="W199">
            <v>-5.9173164187713594</v>
          </cell>
          <cell r="X199">
            <v>-8.340335521007002E-4</v>
          </cell>
          <cell r="Y199">
            <v>-7.436316237731261</v>
          </cell>
          <cell r="Z199">
            <v>-8.7400407910028421E-4</v>
          </cell>
          <cell r="AA199">
            <v>-19.218980187753338</v>
          </cell>
          <cell r="AB199">
            <v>-9.1771774997057281E-4</v>
          </cell>
          <cell r="AC199">
            <v>-5.9815959772685616</v>
          </cell>
          <cell r="AD199">
            <v>-8.6306599054425588E-4</v>
          </cell>
          <cell r="AE199">
            <v>-6.0015233252806865</v>
          </cell>
          <cell r="AF199">
            <v>-9.7596057201935907E-4</v>
          </cell>
          <cell r="AG199">
            <v>-7.5445462076599723</v>
          </cell>
          <cell r="AH199">
            <v>-8.0826295343750074E-4</v>
          </cell>
          <cell r="AI199">
            <v>-19.527665510209221</v>
          </cell>
          <cell r="AJ199">
            <v>-8.7121624317952227E-4</v>
          </cell>
          <cell r="AK199">
            <v>-6.057035274602522</v>
          </cell>
          <cell r="AL199">
            <v>-8.2348065760419074E-4</v>
          </cell>
          <cell r="AM199">
            <v>-6.0869302054797378</v>
          </cell>
          <cell r="AN199">
            <v>-7.1679299610273898E-4</v>
          </cell>
          <cell r="AO199">
            <v>-7.6641168769268422</v>
          </cell>
          <cell r="AP199">
            <v>-7.6573770531746389E-4</v>
          </cell>
          <cell r="AQ199">
            <v>-19.808082357009102</v>
          </cell>
          <cell r="AR199">
            <v>-7.6608925173764198E-4</v>
          </cell>
          <cell r="AS199">
            <v>-6.1628663220632571</v>
          </cell>
          <cell r="AT199">
            <v>-8.6305296597176341E-4</v>
          </cell>
          <cell r="AU199">
            <v>-6.2051467975814942</v>
          </cell>
          <cell r="AV199">
            <v>-9.7027022586119018E-4</v>
          </cell>
          <cell r="AW199">
            <v>-7.8254068659228952</v>
          </cell>
          <cell r="AX199">
            <v>-6.9817299931741782E-4</v>
          </cell>
          <cell r="AY199">
            <v>-20.193419985567644</v>
          </cell>
          <cell r="AZ199">
            <v>-8.1607850190231293E-4</v>
          </cell>
          <cell r="BA199">
            <v>-78.748148040539306</v>
          </cell>
          <cell r="BB199">
            <v>-8.3812996394472641E-4</v>
          </cell>
        </row>
        <row r="200">
          <cell r="S200" t="str">
            <v>Collect Multure Services</v>
          </cell>
          <cell r="T200">
            <v>0</v>
          </cell>
          <cell r="U200">
            <v>0</v>
          </cell>
        </row>
        <row r="201">
          <cell r="S201" t="str">
            <v>Fees</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row>
        <row r="202">
          <cell r="Q202" t="str">
            <v xml:space="preserve"> </v>
          </cell>
          <cell r="S202" t="str">
            <v xml:space="preserve">  Other Expenses</v>
          </cell>
          <cell r="U202">
            <v>-255.54284187472493</v>
          </cell>
          <cell r="V202">
            <v>-4.7863448455847876E-2</v>
          </cell>
          <cell r="W202">
            <v>-275.36553267151555</v>
          </cell>
          <cell r="X202">
            <v>-3.8812204230209438E-2</v>
          </cell>
          <cell r="Y202">
            <v>-322.22198704903286</v>
          </cell>
          <cell r="Z202">
            <v>-3.7871349476467919E-2</v>
          </cell>
          <cell r="AA202">
            <v>-853.13036159527337</v>
          </cell>
          <cell r="AB202">
            <v>-4.0737482854251217E-2</v>
          </cell>
          <cell r="AC202">
            <v>-274.95816621104831</v>
          </cell>
          <cell r="AD202">
            <v>-3.9672863727505468E-2</v>
          </cell>
          <cell r="AE202">
            <v>-267.03821604622209</v>
          </cell>
          <cell r="AF202">
            <v>-4.3425436503041696E-2</v>
          </cell>
          <cell r="AG202">
            <v>-333.29914416291462</v>
          </cell>
          <cell r="AH202">
            <v>-3.5707031705338864E-2</v>
          </cell>
          <cell r="AI202">
            <v>-875.29552642018507</v>
          </cell>
          <cell r="AJ202">
            <v>-3.9050836865315894E-2</v>
          </cell>
          <cell r="AK202">
            <v>-281.06871424131606</v>
          </cell>
          <cell r="AL202">
            <v>-3.821253123717229E-2</v>
          </cell>
          <cell r="AM202">
            <v>-293.82102561273393</v>
          </cell>
          <cell r="AN202">
            <v>-3.4600175483748982E-2</v>
          </cell>
          <cell r="AO202">
            <v>-342.9978752565969</v>
          </cell>
          <cell r="AP202">
            <v>-3.4269624295326269E-2</v>
          </cell>
          <cell r="AQ202">
            <v>-917.88761511064695</v>
          </cell>
          <cell r="AR202">
            <v>-3.5499844132591774E-2</v>
          </cell>
          <cell r="AS202">
            <v>-280.99216090664544</v>
          </cell>
          <cell r="AT202">
            <v>-3.9350377764498616E-2</v>
          </cell>
          <cell r="AU202">
            <v>-273.92166097633719</v>
          </cell>
          <cell r="AV202">
            <v>-4.2831868533291136E-2</v>
          </cell>
          <cell r="AW202">
            <v>-359.17212429870727</v>
          </cell>
          <cell r="AX202">
            <v>-3.2044887069685009E-2</v>
          </cell>
          <cell r="AY202">
            <v>-914.08594618168991</v>
          </cell>
          <cell r="AZ202">
            <v>-3.6941037729273096E-2</v>
          </cell>
          <cell r="BA202">
            <v>-3560.3994493077953</v>
          </cell>
          <cell r="BB202">
            <v>-3.7893938287170539E-2</v>
          </cell>
        </row>
        <row r="204">
          <cell r="Q204" t="str">
            <v>D</v>
          </cell>
          <cell r="S204" t="str">
            <v>Total Store Exp.</v>
          </cell>
          <cell r="U204">
            <v>-1019.0390382648012</v>
          </cell>
          <cell r="V204">
            <v>-0.19086710519715905</v>
          </cell>
          <cell r="W204">
            <v>-1075.0342393744661</v>
          </cell>
          <cell r="X204">
            <v>-0.15152386011521229</v>
          </cell>
          <cell r="Y204">
            <v>-1171.8060413247633</v>
          </cell>
          <cell r="Z204">
            <v>-0.13772454361686215</v>
          </cell>
          <cell r="AA204">
            <v>-3265.8793189640305</v>
          </cell>
          <cell r="AB204">
            <v>-0.15594768249903995</v>
          </cell>
          <cell r="AC204">
            <v>-1091.4760913648036</v>
          </cell>
          <cell r="AD204">
            <v>-0.15748571075830156</v>
          </cell>
          <cell r="AE204">
            <v>-1069.4568937883591</v>
          </cell>
          <cell r="AF204">
            <v>-0.17391380575246179</v>
          </cell>
          <cell r="AG204">
            <v>-1220.5291342537589</v>
          </cell>
          <cell r="AH204">
            <v>-0.1307578289873628</v>
          </cell>
          <cell r="AI204">
            <v>-3381.4621194069214</v>
          </cell>
          <cell r="AJ204">
            <v>-0.15086210497529151</v>
          </cell>
          <cell r="AK204">
            <v>-1107.8223466121458</v>
          </cell>
          <cell r="AL204">
            <v>-0.15061333360926366</v>
          </cell>
          <cell r="AM204">
            <v>-1155.1760581867607</v>
          </cell>
          <cell r="AN204">
            <v>-0.13603279154218265</v>
          </cell>
          <cell r="AO204">
            <v>-1257.140659928039</v>
          </cell>
          <cell r="AP204">
            <v>-0.12560351305349327</v>
          </cell>
          <cell r="AQ204">
            <v>-3520.1390647269454</v>
          </cell>
          <cell r="AR204">
            <v>-0.13614345162265873</v>
          </cell>
          <cell r="AS204">
            <v>-1105.1177429534298</v>
          </cell>
          <cell r="AT204">
            <v>-0.15476161512532458</v>
          </cell>
          <cell r="AU204">
            <v>-1084.1321975975072</v>
          </cell>
          <cell r="AV204">
            <v>-0.16952075858000792</v>
          </cell>
          <cell r="AW204">
            <v>-1287.0805608240187</v>
          </cell>
          <cell r="AX204">
            <v>-0.11483171557849366</v>
          </cell>
          <cell r="AY204">
            <v>-3476.3305013749559</v>
          </cell>
          <cell r="AZ204">
            <v>-0.14048925787246447</v>
          </cell>
          <cell r="BA204">
            <v>-13643.811004472853</v>
          </cell>
          <cell r="BB204">
            <v>-0.14521340640748329</v>
          </cell>
        </row>
        <row r="206">
          <cell r="S206" t="str">
            <v>Operating Profit</v>
          </cell>
          <cell r="U206">
            <v>407.38334336580021</v>
          </cell>
          <cell r="V206">
            <v>7.6303337295273804E-2</v>
          </cell>
          <cell r="W206">
            <v>776.99753912301594</v>
          </cell>
          <cell r="X206">
            <v>0.1095162015457723</v>
          </cell>
          <cell r="Y206">
            <v>944.91274651518893</v>
          </cell>
          <cell r="Z206">
            <v>0.11105735265235145</v>
          </cell>
          <cell r="AA206">
            <v>2129.2936290040052</v>
          </cell>
          <cell r="AB206">
            <v>0.10167503890146112</v>
          </cell>
          <cell r="AC206">
            <v>622.39484165009731</v>
          </cell>
          <cell r="AD206">
            <v>8.9803427473158934E-2</v>
          </cell>
          <cell r="AE206">
            <v>456.22039714546122</v>
          </cell>
          <cell r="AF206">
            <v>7.4190017372657527E-2</v>
          </cell>
          <cell r="AG206">
            <v>1144.1210877449248</v>
          </cell>
          <cell r="AH206">
            <v>0.12257207577732643</v>
          </cell>
          <cell r="AI206">
            <v>2222.7363265404833</v>
          </cell>
          <cell r="AJ206">
            <v>9.9166179949919886E-2</v>
          </cell>
          <cell r="AK206">
            <v>696.7945026814748</v>
          </cell>
          <cell r="AL206">
            <v>9.4732285560410565E-2</v>
          </cell>
          <cell r="AM206">
            <v>935.11001106381264</v>
          </cell>
          <cell r="AN206">
            <v>0.11011795501001115</v>
          </cell>
          <cell r="AO206">
            <v>1265.8115311232127</v>
          </cell>
          <cell r="AP206">
            <v>0.12646983765666894</v>
          </cell>
          <cell r="AQ206">
            <v>2897.7160448684999</v>
          </cell>
          <cell r="AR206">
            <v>0.11207087473442133</v>
          </cell>
          <cell r="AS206">
            <v>719.36830530632506</v>
          </cell>
          <cell r="AT206">
            <v>0.10074094050978059</v>
          </cell>
          <cell r="AU206">
            <v>573.96673997945686</v>
          </cell>
          <cell r="AV206">
            <v>8.9748535627511006E-2</v>
          </cell>
          <cell r="AW206">
            <v>1708.5823651079079</v>
          </cell>
          <cell r="AX206">
            <v>0.15243757862902527</v>
          </cell>
          <cell r="AY206">
            <v>3001.9174103936898</v>
          </cell>
          <cell r="AZ206">
            <v>0.12131675886795994</v>
          </cell>
          <cell r="BA206">
            <v>10251.663410806677</v>
          </cell>
          <cell r="BB206">
            <v>0.10911020130212611</v>
          </cell>
        </row>
        <row r="207">
          <cell r="U207">
            <v>66.784154650131185</v>
          </cell>
          <cell r="W207">
            <v>127.37664575787147</v>
          </cell>
          <cell r="X207">
            <v>1.7953475663241361E-2</v>
          </cell>
          <cell r="Y207">
            <v>154.90372893691622</v>
          </cell>
          <cell r="AA207">
            <v>349.06452934491892</v>
          </cell>
          <cell r="AB207">
            <v>1.6668039164173958E-2</v>
          </cell>
          <cell r="AC207">
            <v>102.03194125411432</v>
          </cell>
          <cell r="AE207">
            <v>74.790229040239552</v>
          </cell>
          <cell r="AG207">
            <v>187.56083405654505</v>
          </cell>
          <cell r="AI207">
            <v>364.38300435089894</v>
          </cell>
          <cell r="AJ207">
            <v>1.6256750811462276E-2</v>
          </cell>
          <cell r="AK207">
            <v>114.22860699696309</v>
          </cell>
          <cell r="AM207">
            <v>153.29672312521521</v>
          </cell>
          <cell r="AO207">
            <v>207.51008706937915</v>
          </cell>
          <cell r="AQ207">
            <v>475.03541719155737</v>
          </cell>
          <cell r="AR207">
            <v>1.837227454662645E-2</v>
          </cell>
          <cell r="AS207">
            <v>117.92923037808607</v>
          </cell>
          <cell r="AU207">
            <v>94.092908193353594</v>
          </cell>
          <cell r="AW207">
            <v>280.09546968982096</v>
          </cell>
          <cell r="AY207">
            <v>492.11760826126067</v>
          </cell>
          <cell r="AZ207">
            <v>1.9887993257042616E-2</v>
          </cell>
          <cell r="BA207">
            <v>1680.6005591486357</v>
          </cell>
        </row>
        <row r="209">
          <cell r="Q209" t="str">
            <v xml:space="preserve"> </v>
          </cell>
          <cell r="S209" t="str">
            <v>Pre-Open Exp.</v>
          </cell>
          <cell r="U209">
            <v>0</v>
          </cell>
          <cell r="W209">
            <v>0</v>
          </cell>
          <cell r="X209" t="str">
            <v xml:space="preserve"> </v>
          </cell>
          <cell r="Y209">
            <v>0</v>
          </cell>
          <cell r="Z209" t="str">
            <v xml:space="preserve"> </v>
          </cell>
          <cell r="AA209">
            <v>0</v>
          </cell>
          <cell r="AB209">
            <v>0</v>
          </cell>
          <cell r="AC209">
            <v>0</v>
          </cell>
          <cell r="AD209" t="str">
            <v xml:space="preserve"> </v>
          </cell>
          <cell r="AE209">
            <v>0</v>
          </cell>
          <cell r="AF209" t="str">
            <v xml:space="preserve"> </v>
          </cell>
          <cell r="AG209">
            <v>0</v>
          </cell>
          <cell r="AH209" t="str">
            <v xml:space="preserve"> </v>
          </cell>
          <cell r="AI209">
            <v>0</v>
          </cell>
          <cell r="AJ209">
            <v>0</v>
          </cell>
          <cell r="AK209">
            <v>0</v>
          </cell>
          <cell r="AL209" t="str">
            <v xml:space="preserve"> </v>
          </cell>
          <cell r="AM209">
            <v>0</v>
          </cell>
          <cell r="AN209" t="str">
            <v xml:space="preserve"> </v>
          </cell>
          <cell r="AO209">
            <v>0</v>
          </cell>
          <cell r="AP209" t="str">
            <v xml:space="preserve"> </v>
          </cell>
          <cell r="AQ209">
            <v>0</v>
          </cell>
          <cell r="AR209">
            <v>0</v>
          </cell>
          <cell r="AS209">
            <v>0</v>
          </cell>
          <cell r="AT209" t="str">
            <v xml:space="preserve"> </v>
          </cell>
          <cell r="AU209">
            <v>0</v>
          </cell>
          <cell r="AV209" t="str">
            <v xml:space="preserve"> </v>
          </cell>
          <cell r="AW209">
            <v>0</v>
          </cell>
          <cell r="AX209" t="str">
            <v xml:space="preserve"> </v>
          </cell>
          <cell r="AY209">
            <v>0</v>
          </cell>
          <cell r="AZ209">
            <v>0</v>
          </cell>
          <cell r="BA209">
            <v>0</v>
          </cell>
          <cell r="BB209">
            <v>0</v>
          </cell>
        </row>
        <row r="210">
          <cell r="Q210" t="str">
            <v xml:space="preserve">  </v>
          </cell>
        </row>
        <row r="211">
          <cell r="Q211" t="str">
            <v xml:space="preserve"> </v>
          </cell>
          <cell r="S211" t="str">
            <v>Op. Prft w/o Pre</v>
          </cell>
          <cell r="U211">
            <v>407.38334336580021</v>
          </cell>
          <cell r="V211">
            <v>7.6303337295273804E-2</v>
          </cell>
          <cell r="W211">
            <v>776.99753912301594</v>
          </cell>
          <cell r="X211">
            <v>0.1095162015457723</v>
          </cell>
          <cell r="Y211">
            <v>944.91274651518893</v>
          </cell>
          <cell r="Z211">
            <v>0.11105735265235145</v>
          </cell>
          <cell r="AA211">
            <v>2129.2936290040052</v>
          </cell>
          <cell r="AB211">
            <v>0.10167503890146112</v>
          </cell>
          <cell r="AC211">
            <v>622.39484165009731</v>
          </cell>
          <cell r="AD211">
            <v>8.9803427473158934E-2</v>
          </cell>
          <cell r="AE211">
            <v>456.22039714546122</v>
          </cell>
          <cell r="AF211">
            <v>7.4190017372657527E-2</v>
          </cell>
          <cell r="AG211">
            <v>1144.1210877449248</v>
          </cell>
          <cell r="AH211">
            <v>0.12257207577732643</v>
          </cell>
          <cell r="AI211">
            <v>2222.7363265404833</v>
          </cell>
          <cell r="AJ211">
            <v>9.9166179949919886E-2</v>
          </cell>
          <cell r="AK211">
            <v>696.7945026814748</v>
          </cell>
          <cell r="AL211">
            <v>9.4732285560410565E-2</v>
          </cell>
          <cell r="AM211">
            <v>935.11001106381264</v>
          </cell>
          <cell r="AN211">
            <v>0.11011795501001115</v>
          </cell>
          <cell r="AO211">
            <v>1265.8115311232127</v>
          </cell>
          <cell r="AP211">
            <v>0.12646983765666894</v>
          </cell>
          <cell r="AQ211">
            <v>2897.7160448684999</v>
          </cell>
          <cell r="AR211">
            <v>0.11207087473442133</v>
          </cell>
          <cell r="AS211">
            <v>719.36830530632506</v>
          </cell>
          <cell r="AT211">
            <v>0.10074094050978059</v>
          </cell>
          <cell r="AU211">
            <v>573.96673997945686</v>
          </cell>
          <cell r="AV211">
            <v>8.9748535627511006E-2</v>
          </cell>
          <cell r="AW211">
            <v>1708.5823651079079</v>
          </cell>
          <cell r="AX211">
            <v>0.15243757862902527</v>
          </cell>
          <cell r="AY211">
            <v>3001.9174103936898</v>
          </cell>
          <cell r="AZ211">
            <v>0.12131675886795994</v>
          </cell>
          <cell r="BA211">
            <v>10251.663410806677</v>
          </cell>
          <cell r="BB211">
            <v>0.10911020130212611</v>
          </cell>
        </row>
        <row r="213">
          <cell r="Q213" t="str">
            <v xml:space="preserve"> </v>
          </cell>
        </row>
        <row r="215">
          <cell r="AQ215" t="str">
            <v>INDEPENDENCIA</v>
          </cell>
        </row>
        <row r="216">
          <cell r="AQ216" t="str">
            <v>PROFIT &amp; LOSS 2001 BUDGET</v>
          </cell>
        </row>
        <row r="217">
          <cell r="AQ217" t="str">
            <v>(THOUSAND OF $ PESOS)</v>
          </cell>
        </row>
        <row r="220">
          <cell r="AQ220" t="str">
            <v xml:space="preserve"> </v>
          </cell>
          <cell r="AS220" t="str">
            <v>Quarter 1</v>
          </cell>
          <cell r="AT220" t="str">
            <v>%</v>
          </cell>
          <cell r="AU220" t="str">
            <v>Quarter 2</v>
          </cell>
          <cell r="AV220" t="str">
            <v>%</v>
          </cell>
          <cell r="AW220" t="str">
            <v>Quarter 3</v>
          </cell>
          <cell r="AX220" t="str">
            <v>%</v>
          </cell>
          <cell r="AY220" t="str">
            <v>Quarter 4</v>
          </cell>
          <cell r="AZ220" t="str">
            <v>%</v>
          </cell>
          <cell r="BA220" t="str">
            <v>Total</v>
          </cell>
          <cell r="BB220" t="str">
            <v>%</v>
          </cell>
        </row>
        <row r="221">
          <cell r="AQ221" t="str">
            <v>Stores</v>
          </cell>
          <cell r="AS221" t="str">
            <v xml:space="preserve"> </v>
          </cell>
          <cell r="AT221" t="str">
            <v xml:space="preserve"> </v>
          </cell>
          <cell r="AU221" t="str">
            <v xml:space="preserve"> </v>
          </cell>
          <cell r="AV221" t="str">
            <v xml:space="preserve"> </v>
          </cell>
          <cell r="AW221" t="str">
            <v xml:space="preserve"> </v>
          </cell>
          <cell r="AX221" t="str">
            <v xml:space="preserve"> </v>
          </cell>
          <cell r="AY221" t="str">
            <v xml:space="preserve"> </v>
          </cell>
          <cell r="AZ221" t="str">
            <v xml:space="preserve"> </v>
          </cell>
          <cell r="BA221" t="str">
            <v xml:space="preserve"> </v>
          </cell>
          <cell r="BB221">
            <v>0</v>
          </cell>
        </row>
        <row r="222">
          <cell r="AQ222" t="str">
            <v>Revenues</v>
          </cell>
          <cell r="AS222">
            <v>20942.147178007188</v>
          </cell>
          <cell r="AT222" t="str">
            <v xml:space="preserve"> </v>
          </cell>
          <cell r="AU222">
            <v>22414.257841362771</v>
          </cell>
          <cell r="AV222" t="str">
            <v xml:space="preserve"> </v>
          </cell>
          <cell r="AW222">
            <v>25856.102682657998</v>
          </cell>
          <cell r="AX222" t="str">
            <v xml:space="preserve"> </v>
          </cell>
          <cell r="AY222">
            <v>24744.457718829675</v>
          </cell>
          <cell r="AZ222" t="str">
            <v xml:space="preserve"> </v>
          </cell>
          <cell r="BA222">
            <v>93956.965420857625</v>
          </cell>
          <cell r="BB222" t="str">
            <v xml:space="preserve"> </v>
          </cell>
        </row>
        <row r="223">
          <cell r="Q223" t="str">
            <v xml:space="preserve"> </v>
          </cell>
          <cell r="AQ223">
            <v>0</v>
          </cell>
          <cell r="AS223">
            <v>3433.1388816405229</v>
          </cell>
          <cell r="AT223" t="str">
            <v xml:space="preserve"> </v>
          </cell>
          <cell r="AU223">
            <v>0</v>
          </cell>
          <cell r="AV223" t="str">
            <v xml:space="preserve"> </v>
          </cell>
          <cell r="AW223">
            <v>0</v>
          </cell>
          <cell r="AX223" t="str">
            <v xml:space="preserve"> </v>
          </cell>
          <cell r="AY223">
            <v>0</v>
          </cell>
          <cell r="AZ223" t="str">
            <v xml:space="preserve"> </v>
          </cell>
          <cell r="BA223">
            <v>0</v>
          </cell>
          <cell r="BB223">
            <v>0</v>
          </cell>
        </row>
        <row r="224">
          <cell r="AQ224" t="str">
            <v>Gross Profit:</v>
          </cell>
          <cell r="AS224" t="str">
            <v xml:space="preserve"> </v>
          </cell>
          <cell r="AT224" t="str">
            <v xml:space="preserve"> </v>
          </cell>
          <cell r="AU224" t="str">
            <v xml:space="preserve"> </v>
          </cell>
          <cell r="AV224" t="str">
            <v xml:space="preserve"> </v>
          </cell>
          <cell r="AW224" t="str">
            <v xml:space="preserve"> </v>
          </cell>
          <cell r="AX224" t="str">
            <v xml:space="preserve"> </v>
          </cell>
          <cell r="AY224" t="str">
            <v xml:space="preserve"> </v>
          </cell>
          <cell r="AZ224" t="str">
            <v xml:space="preserve"> </v>
          </cell>
          <cell r="BA224" t="str">
            <v xml:space="preserve"> </v>
          </cell>
          <cell r="BB224" t="str">
            <v xml:space="preserve"> </v>
          </cell>
        </row>
        <row r="225">
          <cell r="AQ225" t="str">
            <v xml:space="preserve">  Store/Telemarketing</v>
          </cell>
          <cell r="AS225">
            <v>4700.4658988605588</v>
          </cell>
          <cell r="AT225">
            <v>0.22445004606771393</v>
          </cell>
          <cell r="AU225">
            <v>4783.8906962131277</v>
          </cell>
          <cell r="AV225">
            <v>0.21343069799906747</v>
          </cell>
          <cell r="AW225">
            <v>5659.70461181477</v>
          </cell>
          <cell r="AX225">
            <v>0.21889240931932108</v>
          </cell>
          <cell r="AY225">
            <v>5538.318288463458</v>
          </cell>
          <cell r="AZ225">
            <v>0.2238205561582782</v>
          </cell>
          <cell r="BA225">
            <v>20682.379495351914</v>
          </cell>
          <cell r="BB225">
            <v>0.22012609073430767</v>
          </cell>
        </row>
        <row r="226">
          <cell r="AQ226" t="str">
            <v xml:space="preserve">  Business Services</v>
          </cell>
          <cell r="AS226">
            <v>202.96138240111986</v>
          </cell>
          <cell r="AT226">
            <v>9.6915268848011826E-3</v>
          </cell>
          <cell r="AU226">
            <v>213.09789809330164</v>
          </cell>
          <cell r="AV226">
            <v>9.5072475565109067E-3</v>
          </cell>
          <cell r="AW226">
            <v>167.31680891416414</v>
          </cell>
          <cell r="AX226">
            <v>6.4710761311442952E-3</v>
          </cell>
          <cell r="AY226">
            <v>215.34242442293507</v>
          </cell>
          <cell r="AZ226">
            <v>8.7026528069381343E-3</v>
          </cell>
          <cell r="BA226">
            <v>798.71851383152068</v>
          </cell>
          <cell r="BB226">
            <v>8.5008973018003853E-3</v>
          </cell>
        </row>
        <row r="227">
          <cell r="AQ227" t="e">
            <v>#REF!</v>
          </cell>
          <cell r="AS227" t="e">
            <v>#REF!</v>
          </cell>
          <cell r="AT227" t="e">
            <v>#REF!</v>
          </cell>
          <cell r="AU227" t="e">
            <v>#REF!</v>
          </cell>
          <cell r="AV227" t="e">
            <v>#REF!</v>
          </cell>
          <cell r="AW227" t="e">
            <v>#REF!</v>
          </cell>
          <cell r="AX227" t="e">
            <v>#REF!</v>
          </cell>
          <cell r="AY227" t="e">
            <v>#REF!</v>
          </cell>
          <cell r="AZ227" t="e">
            <v>#REF!</v>
          </cell>
          <cell r="BA227" t="e">
            <v>#REF!</v>
          </cell>
          <cell r="BB227" t="e">
            <v>#REF!</v>
          </cell>
        </row>
        <row r="228">
          <cell r="AQ228" t="str">
            <v xml:space="preserve">  Rebates &amp; Allow.</v>
          </cell>
          <cell r="AS228">
            <v>539.63198044358785</v>
          </cell>
          <cell r="AT228">
            <v>2.576774844798594E-2</v>
          </cell>
          <cell r="AU228">
            <v>658.46229362103679</v>
          </cell>
          <cell r="AV228">
            <v>2.9376939369633072E-2</v>
          </cell>
          <cell r="AW228">
            <v>649.95625326067693</v>
          </cell>
          <cell r="AX228">
            <v>2.5137440906614687E-2</v>
          </cell>
          <cell r="AY228">
            <v>781.16787590212812</v>
          </cell>
          <cell r="AZ228">
            <v>3.1569407775208037E-2</v>
          </cell>
          <cell r="BA228">
            <v>2629.2184032274299</v>
          </cell>
          <cell r="BB228">
            <v>2.7983219673501359E-2</v>
          </cell>
        </row>
        <row r="229">
          <cell r="AQ229" t="str">
            <v xml:space="preserve">  Shrinkage</v>
          </cell>
          <cell r="AS229">
            <v>-146.31440547386504</v>
          </cell>
          <cell r="AT229">
            <v>-6.9866000000000008E-3</v>
          </cell>
          <cell r="AU229">
            <v>-156.59945383446512</v>
          </cell>
          <cell r="AV229">
            <v>-6.9865999999999999E-3</v>
          </cell>
          <cell r="AW229">
            <v>-180.64624700265838</v>
          </cell>
          <cell r="AX229">
            <v>-6.9866000000000008E-3</v>
          </cell>
          <cell r="AY229">
            <v>-172.87962829837539</v>
          </cell>
          <cell r="AZ229">
            <v>-6.9865999999999991E-3</v>
          </cell>
          <cell r="BA229">
            <v>-656.43973460936388</v>
          </cell>
          <cell r="BB229">
            <v>-6.9865999999999999E-3</v>
          </cell>
        </row>
        <row r="230">
          <cell r="AQ230" t="str">
            <v xml:space="preserve">  Other</v>
          </cell>
          <cell r="AS230">
            <v>104.71073589003595</v>
          </cell>
          <cell r="AT230">
            <v>5.0000000000000001E-3</v>
          </cell>
          <cell r="AU230">
            <v>112.07128920681384</v>
          </cell>
          <cell r="AV230">
            <v>4.9999999999999992E-3</v>
          </cell>
          <cell r="AW230">
            <v>129.28051341329001</v>
          </cell>
          <cell r="AX230">
            <v>5.000000000000001E-3</v>
          </cell>
          <cell r="AY230">
            <v>123.72228859414835</v>
          </cell>
          <cell r="AZ230">
            <v>4.9999999999999992E-3</v>
          </cell>
          <cell r="BA230">
            <v>469.78482710428818</v>
          </cell>
          <cell r="BB230">
            <v>5.000000000000001E-3</v>
          </cell>
        </row>
        <row r="231">
          <cell r="AQ231" t="str">
            <v xml:space="preserve">  Noms &amp; Labels</v>
          </cell>
          <cell r="AS231">
            <v>-6.2826441534021562</v>
          </cell>
          <cell r="AT231">
            <v>-2.9999999999999997E-4</v>
          </cell>
          <cell r="AU231">
            <v>-6.7242773524088308</v>
          </cell>
          <cell r="AV231">
            <v>-2.9999999999999997E-4</v>
          </cell>
          <cell r="AW231">
            <v>-7.7568308047973993</v>
          </cell>
          <cell r="AX231">
            <v>-2.9999999999999997E-4</v>
          </cell>
          <cell r="AY231">
            <v>-7.4233373156489009</v>
          </cell>
          <cell r="AZ231">
            <v>-2.9999999999999992E-4</v>
          </cell>
          <cell r="BA231">
            <v>-28.187089626257283</v>
          </cell>
          <cell r="BB231">
            <v>-2.9999999999999997E-4</v>
          </cell>
        </row>
        <row r="232">
          <cell r="AQ232" t="str">
            <v xml:space="preserve"> </v>
          </cell>
          <cell r="AS232" t="str">
            <v xml:space="preserve"> </v>
          </cell>
          <cell r="AT232" t="str">
            <v xml:space="preserve"> </v>
          </cell>
          <cell r="AU232" t="str">
            <v xml:space="preserve"> </v>
          </cell>
          <cell r="AV232" t="str">
            <v xml:space="preserve"> </v>
          </cell>
          <cell r="AW232" t="str">
            <v xml:space="preserve"> </v>
          </cell>
          <cell r="AX232" t="str">
            <v xml:space="preserve"> </v>
          </cell>
          <cell r="AY232" t="str">
            <v xml:space="preserve"> </v>
          </cell>
          <cell r="AZ232" t="str">
            <v xml:space="preserve"> </v>
          </cell>
          <cell r="BA232" t="str">
            <v xml:space="preserve"> </v>
          </cell>
          <cell r="BB232" t="str">
            <v xml:space="preserve"> </v>
          </cell>
        </row>
        <row r="233">
          <cell r="AQ233" t="str">
            <v>Total Gross Profit</v>
          </cell>
          <cell r="AS233">
            <v>5395.1729479680353</v>
          </cell>
          <cell r="AT233">
            <v>0.25762272140050108</v>
          </cell>
          <cell r="AU233">
            <v>5604.1984459474043</v>
          </cell>
          <cell r="AV233">
            <v>0.2500282849252114</v>
          </cell>
          <cell r="AW233">
            <v>6417.8551095954454</v>
          </cell>
          <cell r="AX233">
            <v>0.24821432635708005</v>
          </cell>
          <cell r="AY233">
            <v>6478.2479117686462</v>
          </cell>
          <cell r="AZ233">
            <v>0.26180601674042442</v>
          </cell>
          <cell r="BA233">
            <v>23895.474415279532</v>
          </cell>
          <cell r="BB233">
            <v>0.25432360770960943</v>
          </cell>
        </row>
        <row r="234">
          <cell r="AQ234" t="str">
            <v xml:space="preserve"> </v>
          </cell>
          <cell r="AS234" t="str">
            <v xml:space="preserve"> </v>
          </cell>
          <cell r="AT234" t="str">
            <v xml:space="preserve"> </v>
          </cell>
          <cell r="AU234" t="str">
            <v xml:space="preserve"> </v>
          </cell>
          <cell r="AV234" t="str">
            <v xml:space="preserve"> </v>
          </cell>
          <cell r="AW234" t="str">
            <v xml:space="preserve"> </v>
          </cell>
          <cell r="AX234" t="str">
            <v xml:space="preserve"> </v>
          </cell>
          <cell r="AY234" t="str">
            <v xml:space="preserve"> </v>
          </cell>
          <cell r="AZ234" t="str">
            <v xml:space="preserve"> </v>
          </cell>
          <cell r="BA234" t="str">
            <v xml:space="preserve"> </v>
          </cell>
          <cell r="BB234" t="str">
            <v xml:space="preserve"> </v>
          </cell>
        </row>
        <row r="235">
          <cell r="AQ235" t="str">
            <v>Store Expenses:</v>
          </cell>
          <cell r="AS235" t="str">
            <v xml:space="preserve"> </v>
          </cell>
          <cell r="AT235" t="str">
            <v xml:space="preserve"> </v>
          </cell>
          <cell r="AU235" t="str">
            <v xml:space="preserve"> </v>
          </cell>
          <cell r="AV235" t="str">
            <v xml:space="preserve"> </v>
          </cell>
          <cell r="AW235" t="str">
            <v xml:space="preserve"> </v>
          </cell>
          <cell r="AX235" t="str">
            <v xml:space="preserve"> </v>
          </cell>
          <cell r="AY235" t="str">
            <v xml:space="preserve"> </v>
          </cell>
          <cell r="AZ235" t="str">
            <v xml:space="preserve"> </v>
          </cell>
          <cell r="BA235" t="str">
            <v xml:space="preserve"> </v>
          </cell>
          <cell r="BB235" t="str">
            <v xml:space="preserve"> </v>
          </cell>
        </row>
        <row r="236">
          <cell r="AQ236" t="str">
            <v>Payroll &amp; Benefits</v>
          </cell>
          <cell r="AS236">
            <v>-1039.1681250000001</v>
          </cell>
          <cell r="AT236">
            <v>-4.9620896852988559E-2</v>
          </cell>
          <cell r="AU236">
            <v>-1040.8533101851854</v>
          </cell>
          <cell r="AV236">
            <v>-4.643710791371454E-2</v>
          </cell>
          <cell r="AW236">
            <v>-1065.695902777778</v>
          </cell>
          <cell r="AX236">
            <v>-4.1216416714362492E-2</v>
          </cell>
          <cell r="AY236">
            <v>-1041.695902777778</v>
          </cell>
          <cell r="AZ236">
            <v>-4.2098150406629578E-2</v>
          </cell>
          <cell r="BA236">
            <v>-4187.4132407407424</v>
          </cell>
          <cell r="BB236">
            <v>-4.4567352957646432E-2</v>
          </cell>
        </row>
        <row r="237">
          <cell r="AQ237" t="str">
            <v>Property</v>
          </cell>
          <cell r="AS237">
            <v>-965.20896239761703</v>
          </cell>
          <cell r="AT237">
            <v>-4.6089302791800187E-2</v>
          </cell>
          <cell r="AU237">
            <v>-1028.2352548949773</v>
          </cell>
          <cell r="AV237">
            <v>-4.5874160196261102E-2</v>
          </cell>
          <cell r="AW237">
            <v>-1032.3615445266896</v>
          </cell>
          <cell r="AX237">
            <v>-3.9927190775704453E-2</v>
          </cell>
          <cell r="AY237">
            <v>-1038.0317268983092</v>
          </cell>
          <cell r="AZ237">
            <v>-4.1950069736561776E-2</v>
          </cell>
          <cell r="BA237">
            <v>-4063.8374887175933</v>
          </cell>
          <cell r="BB237">
            <v>-4.3252115162666339E-2</v>
          </cell>
        </row>
        <row r="238">
          <cell r="AQ238" t="str">
            <v>Advertising</v>
          </cell>
          <cell r="AS238">
            <v>-408.3718699711402</v>
          </cell>
          <cell r="AT238">
            <v>-1.95E-2</v>
          </cell>
          <cell r="AU238">
            <v>-437.07802790657399</v>
          </cell>
          <cell r="AV238">
            <v>-1.95E-2</v>
          </cell>
          <cell r="AW238">
            <v>-504.19400231183101</v>
          </cell>
          <cell r="AX238">
            <v>-1.9500000000000003E-2</v>
          </cell>
          <cell r="AY238">
            <v>-482.51692551717861</v>
          </cell>
          <cell r="AZ238">
            <v>-1.9499999999999997E-2</v>
          </cell>
          <cell r="BA238">
            <v>-1832.1608257067239</v>
          </cell>
          <cell r="BB238">
            <v>-1.9500000000000003E-2</v>
          </cell>
        </row>
        <row r="239">
          <cell r="AQ239" t="str">
            <v>Other Expenses:</v>
          </cell>
          <cell r="AS239" t="str">
            <v xml:space="preserve"> </v>
          </cell>
          <cell r="AT239" t="str">
            <v xml:space="preserve"> </v>
          </cell>
          <cell r="AU239" t="str">
            <v xml:space="preserve"> </v>
          </cell>
          <cell r="AV239" t="str">
            <v xml:space="preserve"> </v>
          </cell>
          <cell r="AW239">
            <v>0</v>
          </cell>
          <cell r="AX239">
            <v>0</v>
          </cell>
          <cell r="AY239">
            <v>0</v>
          </cell>
          <cell r="AZ239">
            <v>0</v>
          </cell>
          <cell r="BA239">
            <v>0</v>
          </cell>
          <cell r="BB239">
            <v>0</v>
          </cell>
        </row>
        <row r="240">
          <cell r="AQ240" t="str">
            <v>Depreciation and mortization</v>
          </cell>
          <cell r="AS240">
            <v>-227.655351</v>
          </cell>
          <cell r="AT240">
            <v>-1.0870678592072774E-2</v>
          </cell>
          <cell r="AU240">
            <v>-227.655351</v>
          </cell>
          <cell r="AV240">
            <v>-1.0156720450493342E-2</v>
          </cell>
          <cell r="AW240">
            <v>-227.655351</v>
          </cell>
          <cell r="AX240">
            <v>-8.8047047845571554E-3</v>
          </cell>
          <cell r="AY240">
            <v>-227.655351</v>
          </cell>
          <cell r="AZ240">
            <v>-9.2002562184566351E-3</v>
          </cell>
          <cell r="BA240">
            <v>-910.6214040000001</v>
          </cell>
          <cell r="BB240">
            <v>-9.6918988381658622E-3</v>
          </cell>
        </row>
        <row r="241">
          <cell r="AQ241" t="str">
            <v>Delivery</v>
          </cell>
          <cell r="AS241">
            <v>-13.333312883660334</v>
          </cell>
          <cell r="AT241">
            <v>-6.3667363094757428E-4</v>
          </cell>
          <cell r="AU241">
            <v>-14.270566924855576</v>
          </cell>
          <cell r="AV241">
            <v>-6.3667363094757439E-4</v>
          </cell>
          <cell r="AW241">
            <v>-16.461898777121185</v>
          </cell>
          <cell r="AX241">
            <v>-6.3667363094757428E-4</v>
          </cell>
          <cell r="AY241">
            <v>-15.754143741676017</v>
          </cell>
          <cell r="AZ241">
            <v>-6.3667363094757417E-4</v>
          </cell>
          <cell r="BA241">
            <v>-59.819922327313108</v>
          </cell>
          <cell r="BB241">
            <v>-6.3667363094757428E-4</v>
          </cell>
        </row>
        <row r="242">
          <cell r="AQ242" t="str">
            <v>Bank Comisions</v>
          </cell>
          <cell r="AS242">
            <v>-163.8572971510867</v>
          </cell>
          <cell r="AT242">
            <v>-7.824283525385816E-3</v>
          </cell>
          <cell r="AU242">
            <v>-175.37550836192457</v>
          </cell>
          <cell r="AV242">
            <v>-7.824283525385816E-3</v>
          </cell>
          <cell r="AW242">
            <v>-202.30547825060498</v>
          </cell>
          <cell r="AX242">
            <v>-7.824283525385816E-3</v>
          </cell>
          <cell r="AY242">
            <v>-193.60765287404487</v>
          </cell>
          <cell r="AZ242">
            <v>-7.8242835253858143E-3</v>
          </cell>
          <cell r="BA242">
            <v>-735.14593663766118</v>
          </cell>
          <cell r="BB242">
            <v>-7.824283525385816E-3</v>
          </cell>
        </row>
        <row r="243">
          <cell r="AQ243" t="str">
            <v>Bad Checks</v>
          </cell>
          <cell r="AS243">
            <v>0</v>
          </cell>
          <cell r="AT243">
            <v>0</v>
          </cell>
          <cell r="AU243">
            <v>0</v>
          </cell>
          <cell r="AV243">
            <v>0</v>
          </cell>
          <cell r="AW243">
            <v>0</v>
          </cell>
          <cell r="AX243">
            <v>0</v>
          </cell>
          <cell r="AY243">
            <v>0</v>
          </cell>
          <cell r="AZ243">
            <v>0</v>
          </cell>
          <cell r="BA243">
            <v>0</v>
          </cell>
          <cell r="BB243">
            <v>0</v>
          </cell>
        </row>
        <row r="244">
          <cell r="AQ244" t="str">
            <v>Supplies</v>
          </cell>
          <cell r="AS244">
            <v>-46.274449545367332</v>
          </cell>
          <cell r="AT244">
            <v>-2.2096325248808948E-3</v>
          </cell>
          <cell r="AU244">
            <v>-49.527273147341816</v>
          </cell>
          <cell r="AV244">
            <v>-2.2096325248808948E-3</v>
          </cell>
          <cell r="AW244">
            <v>-57.132485454261271</v>
          </cell>
          <cell r="AX244">
            <v>-2.2096325248808948E-3</v>
          </cell>
          <cell r="AY244">
            <v>-54.676158586066151</v>
          </cell>
          <cell r="AZ244">
            <v>-2.2096325248808944E-3</v>
          </cell>
          <cell r="BA244">
            <v>-207.61036673303659</v>
          </cell>
          <cell r="BB244">
            <v>-2.2096325248808953E-3</v>
          </cell>
        </row>
        <row r="245">
          <cell r="AQ245" t="str">
            <v>Insurance</v>
          </cell>
          <cell r="AS245">
            <v>-40.075787706111157</v>
          </cell>
          <cell r="AT245">
            <v>-1.913642730397652E-3</v>
          </cell>
          <cell r="AU245">
            <v>-40.719464286756015</v>
          </cell>
          <cell r="AV245">
            <v>-1.8166768926702194E-3</v>
          </cell>
          <cell r="AW245">
            <v>-41.304194897422349</v>
          </cell>
          <cell r="AX245">
            <v>-1.5974640650358175E-3</v>
          </cell>
          <cell r="AY245">
            <v>-42.107708343319381</v>
          </cell>
          <cell r="AZ245">
            <v>-1.7017026124309393E-3</v>
          </cell>
          <cell r="BA245">
            <v>-164.20715523360886</v>
          </cell>
          <cell r="BB245">
            <v>-1.7476847458629853E-3</v>
          </cell>
        </row>
        <row r="246">
          <cell r="AQ246" t="str">
            <v>Maintenance</v>
          </cell>
          <cell r="AS246">
            <v>-55.303963301886967</v>
          </cell>
          <cell r="AT246">
            <v>-2.6407971843481993E-3</v>
          </cell>
          <cell r="AU246">
            <v>-56.19222696510721</v>
          </cell>
          <cell r="AV246">
            <v>-2.5069858374436706E-3</v>
          </cell>
          <cell r="AW246">
            <v>-56.999146107181843</v>
          </cell>
          <cell r="AX246">
            <v>-2.2044755470982821E-3</v>
          </cell>
          <cell r="AY246">
            <v>-58.107982156777098</v>
          </cell>
          <cell r="AZ246">
            <v>-2.348323120153041E-3</v>
          </cell>
          <cell r="BA246">
            <v>-226.60331853095312</v>
          </cell>
          <cell r="BB246">
            <v>-2.4117777486313873E-3</v>
          </cell>
        </row>
        <row r="247">
          <cell r="AQ247" t="str">
            <v>Courier</v>
          </cell>
          <cell r="AS247">
            <v>-11.628302082960845</v>
          </cell>
          <cell r="AT247">
            <v>-5.5525834978242046E-4</v>
          </cell>
          <cell r="AU247">
            <v>-11.815069858515368</v>
          </cell>
          <cell r="AV247">
            <v>-5.2712295638502487E-4</v>
          </cell>
          <cell r="AW247">
            <v>-11.984734001559657</v>
          </cell>
          <cell r="AX247">
            <v>-4.6351664628861347E-4</v>
          </cell>
          <cell r="AY247">
            <v>-12.217879689053825</v>
          </cell>
          <cell r="AZ247">
            <v>-4.9376227306676605E-4</v>
          </cell>
          <cell r="BA247">
            <v>-47.64598563208969</v>
          </cell>
          <cell r="BB247">
            <v>-5.0710434738575219E-4</v>
          </cell>
        </row>
        <row r="248">
          <cell r="AQ248" t="str">
            <v>Employees Benefits</v>
          </cell>
          <cell r="AS248">
            <v>-2.1250836084403892</v>
          </cell>
          <cell r="AT248">
            <v>-1.0147400791223968E-4</v>
          </cell>
          <cell r="AU248">
            <v>-2.1592156025685236</v>
          </cell>
          <cell r="AV248">
            <v>-9.633223717913851E-5</v>
          </cell>
          <cell r="AW248">
            <v>-2.190221891083493</v>
          </cell>
          <cell r="AX248">
            <v>-8.4708121636309141E-5</v>
          </cell>
          <cell r="AY248">
            <v>-2.2328294940970417</v>
          </cell>
          <cell r="AZ248">
            <v>-9.0235539589050517E-5</v>
          </cell>
          <cell r="BA248">
            <v>-8.7073505961894462</v>
          </cell>
          <cell r="BB248">
            <v>-9.2673816754159353E-5</v>
          </cell>
        </row>
        <row r="249">
          <cell r="AQ249" t="str">
            <v>Inventory Charge</v>
          </cell>
          <cell r="AS249">
            <v>-7.9305629322851683</v>
          </cell>
          <cell r="AT249">
            <v>-3.7868910312184259E-4</v>
          </cell>
          <cell r="AU249">
            <v>-8.057939533545678</v>
          </cell>
          <cell r="AV249">
            <v>-3.5950061744519313E-4</v>
          </cell>
          <cell r="AW249">
            <v>-8.1736513678414688</v>
          </cell>
          <cell r="AX249">
            <v>-3.1612078077504062E-4</v>
          </cell>
          <cell r="AY249">
            <v>-8.332657947982927</v>
          </cell>
          <cell r="AZ249">
            <v>-3.3674845667125137E-4</v>
          </cell>
          <cell r="BA249">
            <v>-32.494811781655244</v>
          </cell>
          <cell r="BB249">
            <v>-3.458478212456368E-4</v>
          </cell>
        </row>
        <row r="250">
          <cell r="AQ250" t="str">
            <v>Sign</v>
          </cell>
          <cell r="AS250">
            <v>-10.691183584759255</v>
          </cell>
          <cell r="AT250">
            <v>-5.1051038338546361E-4</v>
          </cell>
          <cell r="AU250">
            <v>-10.862899847539909</v>
          </cell>
          <cell r="AV250">
            <v>-4.8464240593742774E-4</v>
          </cell>
          <cell r="AW250">
            <v>-11.018890850189841</v>
          </cell>
          <cell r="AX250">
            <v>-4.2616209354630791E-4</v>
          </cell>
          <cell r="AY250">
            <v>-11.233247454379502</v>
          </cell>
          <cell r="AZ250">
            <v>-4.5397024182232892E-4</v>
          </cell>
          <cell r="BA250">
            <v>-43.806221736868508</v>
          </cell>
          <cell r="BB250">
            <v>-4.6623708567692745E-4</v>
          </cell>
        </row>
        <row r="251">
          <cell r="AQ251" t="str">
            <v>Security</v>
          </cell>
          <cell r="AS251">
            <v>-93.196010298749144</v>
          </cell>
          <cell r="AT251">
            <v>-4.450164995336332E-3</v>
          </cell>
          <cell r="AU251">
            <v>-94.692876428462029</v>
          </cell>
          <cell r="AV251">
            <v>-4.224671505907187E-3</v>
          </cell>
          <cell r="AW251">
            <v>-96.052664049189019</v>
          </cell>
          <cell r="AX251">
            <v>-3.7148933552778899E-3</v>
          </cell>
          <cell r="AY251">
            <v>-97.921229875721352</v>
          </cell>
          <cell r="AZ251">
            <v>-3.9572994885722105E-3</v>
          </cell>
          <cell r="BA251">
            <v>-381.86278065212144</v>
          </cell>
          <cell r="BB251">
            <v>-4.0642306713680985E-3</v>
          </cell>
        </row>
        <row r="252">
          <cell r="AQ252" t="str">
            <v>Travel</v>
          </cell>
          <cell r="AS252">
            <v>-51.266904013016408</v>
          </cell>
          <cell r="AT252">
            <v>-2.4480251990042054E-3</v>
          </cell>
          <cell r="AU252">
            <v>-52.090326517331015</v>
          </cell>
          <cell r="AV252">
            <v>-2.323981765802867E-3</v>
          </cell>
          <cell r="AW252">
            <v>-52.838342459284206</v>
          </cell>
          <cell r="AX252">
            <v>-2.0435540153823538E-3</v>
          </cell>
          <cell r="AY252">
            <v>-53.866236084384184</v>
          </cell>
          <cell r="AZ252">
            <v>-2.1769010538224016E-3</v>
          </cell>
          <cell r="BA252">
            <v>-210.0618090740158</v>
          </cell>
          <cell r="BB252">
            <v>-2.2357236436180592E-3</v>
          </cell>
        </row>
        <row r="253">
          <cell r="AQ253" t="str">
            <v>Uniforms</v>
          </cell>
          <cell r="AS253">
            <v>-2.7692030993751517</v>
          </cell>
          <cell r="AT253">
            <v>-1.3223109721448645E-4</v>
          </cell>
          <cell r="AU253">
            <v>-2.8136806077198004</v>
          </cell>
          <cell r="AV253">
            <v>-1.2553083968399334E-4</v>
          </cell>
          <cell r="AW253">
            <v>-2.854084999299852</v>
          </cell>
          <cell r="AX253">
            <v>-1.1038341834920549E-4</v>
          </cell>
          <cell r="AY253">
            <v>-2.9096071001025861</v>
          </cell>
          <cell r="AZ253">
            <v>-1.1758621397827101E-4</v>
          </cell>
          <cell r="BA253">
            <v>-11.346575806497391</v>
          </cell>
          <cell r="BB253">
            <v>-1.207635405812984E-4</v>
          </cell>
        </row>
        <row r="254">
          <cell r="AQ254" t="str">
            <v>License</v>
          </cell>
          <cell r="AS254">
            <v>-0.66807726481920593</v>
          </cell>
          <cell r="AT254">
            <v>-3.1901087273457834E-5</v>
          </cell>
          <cell r="AU254">
            <v>-0.67880757641230338</v>
          </cell>
          <cell r="AV254">
            <v>-3.028463316593276E-5</v>
          </cell>
          <cell r="AW254">
            <v>-0.68855523826476039</v>
          </cell>
          <cell r="AX254">
            <v>-2.6630279385708922E-5</v>
          </cell>
          <cell r="AY254">
            <v>-0.7019500857751062</v>
          </cell>
          <cell r="AZ254">
            <v>-2.8367972082934212E-5</v>
          </cell>
          <cell r="BA254">
            <v>-2.7373901652713761</v>
          </cell>
          <cell r="BB254">
            <v>-2.9134510177184792E-5</v>
          </cell>
        </row>
        <row r="255">
          <cell r="AQ255" t="str">
            <v>Telephone</v>
          </cell>
          <cell r="AS255">
            <v>-61.197309941319709</v>
          </cell>
          <cell r="AT255">
            <v>-2.922207996207155E-3</v>
          </cell>
          <cell r="AU255">
            <v>-62.180229491062846</v>
          </cell>
          <cell r="AV255">
            <v>-2.7741373339748433E-3</v>
          </cell>
          <cell r="AW255">
            <v>-63.073136217576618</v>
          </cell>
          <cell r="AX255">
            <v>-2.4393906920813914E-3</v>
          </cell>
          <cell r="AY255">
            <v>-64.300132970608132</v>
          </cell>
          <cell r="AZ255">
            <v>-2.5985670690886857E-3</v>
          </cell>
          <cell r="BA255">
            <v>-250.75080862056728</v>
          </cell>
          <cell r="BB255">
            <v>-2.6687836021245404E-3</v>
          </cell>
        </row>
        <row r="256">
          <cell r="AQ256" t="str">
            <v>Display Expenses</v>
          </cell>
          <cell r="AS256">
            <v>-5.1580671960486004</v>
          </cell>
          <cell r="AT256">
            <v>-2.4630078053626932E-4</v>
          </cell>
          <cell r="AU256">
            <v>-5.2409134043336758</v>
          </cell>
          <cell r="AV256">
            <v>-2.3382051912788348E-4</v>
          </cell>
          <cell r="AW256">
            <v>-5.3161728054344444</v>
          </cell>
          <cell r="AX256">
            <v>-2.0560611437392171E-4</v>
          </cell>
          <cell r="AY256">
            <v>-5.4195912679050764</v>
          </cell>
          <cell r="AZ256">
            <v>-2.1902243037562934E-4</v>
          </cell>
          <cell r="BA256">
            <v>-21.134744673721798</v>
          </cell>
          <cell r="BB256">
            <v>-2.2494069044326617E-4</v>
          </cell>
        </row>
        <row r="257">
          <cell r="AQ257" t="str">
            <v>Administrative Services</v>
          </cell>
          <cell r="AS257">
            <v>-19.218980187753338</v>
          </cell>
          <cell r="AT257">
            <v>-9.1771774997057281E-4</v>
          </cell>
          <cell r="AU257">
            <v>-19.527665510209221</v>
          </cell>
          <cell r="AV257">
            <v>-8.7121624317952227E-4</v>
          </cell>
          <cell r="AW257">
            <v>-19.808082357009102</v>
          </cell>
          <cell r="AX257">
            <v>-7.6608925173764198E-4</v>
          </cell>
          <cell r="AY257">
            <v>-20.193419985567644</v>
          </cell>
          <cell r="AZ257">
            <v>-8.1607850190231293E-4</v>
          </cell>
          <cell r="BA257">
            <v>-78.748148040539306</v>
          </cell>
          <cell r="BB257">
            <v>-8.3812996394472641E-4</v>
          </cell>
        </row>
        <row r="258">
          <cell r="AQ258" t="str">
            <v>Fees</v>
          </cell>
          <cell r="AS258">
            <v>0</v>
          </cell>
          <cell r="AT258">
            <v>0</v>
          </cell>
          <cell r="AU258">
            <v>0</v>
          </cell>
          <cell r="AV258">
            <v>0</v>
          </cell>
          <cell r="AW258">
            <v>0</v>
          </cell>
          <cell r="AX258">
            <v>0</v>
          </cell>
          <cell r="AY258">
            <v>0</v>
          </cell>
          <cell r="AZ258">
            <v>0</v>
          </cell>
          <cell r="BA258">
            <v>0</v>
          </cell>
          <cell r="BB258">
            <v>0</v>
          </cell>
        </row>
        <row r="259">
          <cell r="AQ259" t="e">
            <v>#REF!</v>
          </cell>
          <cell r="AS259" t="e">
            <v>#REF!</v>
          </cell>
          <cell r="AT259" t="e">
            <v>#REF!</v>
          </cell>
          <cell r="AU259" t="e">
            <v>#REF!</v>
          </cell>
          <cell r="AV259" t="e">
            <v>#REF!</v>
          </cell>
          <cell r="AW259" t="e">
            <v>#REF!</v>
          </cell>
          <cell r="AX259" t="e">
            <v>#REF!</v>
          </cell>
          <cell r="AY259" t="e">
            <v>#REF!</v>
          </cell>
          <cell r="AZ259" t="e">
            <v>#REF!</v>
          </cell>
          <cell r="BA259" t="e">
            <v>#REF!</v>
          </cell>
          <cell r="BB259" t="e">
            <v>#REF!</v>
          </cell>
        </row>
        <row r="260">
          <cell r="AQ260" t="e">
            <v>#REF!</v>
          </cell>
          <cell r="AS260" t="e">
            <v>#REF!</v>
          </cell>
          <cell r="AT260" t="e">
            <v>#REF!</v>
          </cell>
          <cell r="AU260" t="e">
            <v>#REF!</v>
          </cell>
          <cell r="AV260" t="e">
            <v>#REF!</v>
          </cell>
          <cell r="AW260" t="e">
            <v>#REF!</v>
          </cell>
          <cell r="AX260" t="e">
            <v>#REF!</v>
          </cell>
          <cell r="AY260" t="e">
            <v>#REF!</v>
          </cell>
          <cell r="AZ260" t="e">
            <v>#REF!</v>
          </cell>
          <cell r="BA260" t="e">
            <v>#REF!</v>
          </cell>
          <cell r="BB260" t="e">
            <v>#REF!</v>
          </cell>
        </row>
        <row r="261">
          <cell r="AQ261" t="str">
            <v xml:space="preserve">  Other Expenses</v>
          </cell>
          <cell r="AS261">
            <v>-853.13036159527337</v>
          </cell>
          <cell r="AT261">
            <v>-4.0737482854251217E-2</v>
          </cell>
          <cell r="AU261">
            <v>-875.29552642018507</v>
          </cell>
          <cell r="AV261">
            <v>-3.9050836865315894E-2</v>
          </cell>
          <cell r="AW261">
            <v>-917.88761511064695</v>
          </cell>
          <cell r="AX261">
            <v>-3.5499844132591774E-2</v>
          </cell>
          <cell r="AY261">
            <v>-914.08594618168991</v>
          </cell>
          <cell r="AZ261">
            <v>-3.6941037729273096E-2</v>
          </cell>
          <cell r="BA261">
            <v>-3560.3994493077953</v>
          </cell>
          <cell r="BB261">
            <v>-3.7893938287170539E-2</v>
          </cell>
        </row>
        <row r="262">
          <cell r="AQ262" t="str">
            <v xml:space="preserve"> </v>
          </cell>
          <cell r="AS262" t="str">
            <v xml:space="preserve"> </v>
          </cell>
          <cell r="AT262" t="str">
            <v xml:space="preserve"> </v>
          </cell>
          <cell r="AU262" t="str">
            <v xml:space="preserve"> </v>
          </cell>
          <cell r="AV262" t="str">
            <v xml:space="preserve"> </v>
          </cell>
          <cell r="AW262" t="str">
            <v xml:space="preserve"> </v>
          </cell>
          <cell r="AX262" t="str">
            <v xml:space="preserve"> </v>
          </cell>
          <cell r="AY262" t="str">
            <v xml:space="preserve"> </v>
          </cell>
          <cell r="AZ262" t="str">
            <v xml:space="preserve"> </v>
          </cell>
          <cell r="BA262" t="str">
            <v xml:space="preserve"> </v>
          </cell>
          <cell r="BB262" t="str">
            <v xml:space="preserve"> </v>
          </cell>
        </row>
        <row r="263">
          <cell r="AQ263" t="str">
            <v>Total Store Exp.</v>
          </cell>
          <cell r="AS263">
            <v>-3265.8793189640305</v>
          </cell>
          <cell r="AT263">
            <v>-0.15594768249903995</v>
          </cell>
          <cell r="AU263">
            <v>-3381.4621194069214</v>
          </cell>
          <cell r="AV263">
            <v>-0.15086210497529151</v>
          </cell>
          <cell r="AW263">
            <v>-3520.1390647269454</v>
          </cell>
          <cell r="AX263">
            <v>-0.13614345162265873</v>
          </cell>
          <cell r="AY263">
            <v>-3476.3305013749559</v>
          </cell>
          <cell r="AZ263">
            <v>-0.14048925787246447</v>
          </cell>
          <cell r="BA263">
            <v>-13643.811004472853</v>
          </cell>
          <cell r="BB263">
            <v>-0.14521340640748329</v>
          </cell>
        </row>
        <row r="264">
          <cell r="AQ264" t="str">
            <v xml:space="preserve"> </v>
          </cell>
          <cell r="AS264" t="str">
            <v xml:space="preserve"> </v>
          </cell>
          <cell r="AT264" t="str">
            <v xml:space="preserve"> </v>
          </cell>
          <cell r="AU264" t="str">
            <v xml:space="preserve"> </v>
          </cell>
          <cell r="AV264" t="str">
            <v xml:space="preserve"> </v>
          </cell>
          <cell r="AW264" t="str">
            <v xml:space="preserve"> </v>
          </cell>
          <cell r="AX264" t="str">
            <v xml:space="preserve"> </v>
          </cell>
          <cell r="AY264" t="str">
            <v xml:space="preserve"> </v>
          </cell>
          <cell r="AZ264" t="str">
            <v xml:space="preserve"> </v>
          </cell>
          <cell r="BA264" t="str">
            <v xml:space="preserve"> </v>
          </cell>
          <cell r="BB264" t="str">
            <v xml:space="preserve"> </v>
          </cell>
        </row>
        <row r="265">
          <cell r="AQ265" t="str">
            <v>Operating Profit</v>
          </cell>
          <cell r="AS265">
            <v>2129.2936290040052</v>
          </cell>
          <cell r="AT265">
            <v>0.10167503890146112</v>
          </cell>
          <cell r="AU265">
            <v>2222.7363265404833</v>
          </cell>
          <cell r="AV265">
            <v>9.9166179949919886E-2</v>
          </cell>
          <cell r="AW265">
            <v>2897.7160448684999</v>
          </cell>
          <cell r="AX265">
            <v>0.11207087473442133</v>
          </cell>
          <cell r="AY265">
            <v>3001.9174103936898</v>
          </cell>
          <cell r="AZ265">
            <v>0.12131675886795994</v>
          </cell>
          <cell r="BA265">
            <v>10251.663410806677</v>
          </cell>
          <cell r="BB265">
            <v>0.10911020130212611</v>
          </cell>
        </row>
        <row r="266">
          <cell r="AQ266">
            <v>0</v>
          </cell>
          <cell r="AS266">
            <v>349.06452934491892</v>
          </cell>
          <cell r="AT266" t="str">
            <v xml:space="preserve"> </v>
          </cell>
          <cell r="AU266">
            <v>364.38300435089894</v>
          </cell>
          <cell r="AV266" t="str">
            <v xml:space="preserve"> </v>
          </cell>
          <cell r="AW266">
            <v>475.03541719155737</v>
          </cell>
          <cell r="AX266" t="str">
            <v xml:space="preserve"> </v>
          </cell>
          <cell r="AY266">
            <v>492.11760826126067</v>
          </cell>
          <cell r="AZ266" t="str">
            <v xml:space="preserve"> </v>
          </cell>
          <cell r="BA266">
            <v>1680.6005591486357</v>
          </cell>
          <cell r="BB266" t="str">
            <v xml:space="preserve"> </v>
          </cell>
        </row>
        <row r="470">
          <cell r="BF470" t="str">
            <v>INDEPENDENCIA</v>
          </cell>
        </row>
        <row r="471">
          <cell r="BF471" t="str">
            <v>CASH FLOW 1998</v>
          </cell>
        </row>
        <row r="472">
          <cell r="BF472" t="str">
            <v>(THOUSAND OF $ PESOS)</v>
          </cell>
        </row>
        <row r="475">
          <cell r="BG475" t="str">
            <v>January</v>
          </cell>
          <cell r="BH475" t="str">
            <v>February</v>
          </cell>
          <cell r="BI475" t="str">
            <v>March</v>
          </cell>
          <cell r="BJ475" t="str">
            <v>April</v>
          </cell>
          <cell r="BK475" t="str">
            <v>May</v>
          </cell>
          <cell r="BL475" t="str">
            <v>June</v>
          </cell>
          <cell r="BM475" t="str">
            <v>July</v>
          </cell>
          <cell r="BN475" t="str">
            <v>August</v>
          </cell>
          <cell r="BO475" t="str">
            <v>September</v>
          </cell>
          <cell r="BP475" t="str">
            <v>October</v>
          </cell>
          <cell r="BQ475" t="str">
            <v>November</v>
          </cell>
          <cell r="BR475" t="str">
            <v>December</v>
          </cell>
          <cell r="BS475" t="str">
            <v>Full Year</v>
          </cell>
        </row>
        <row r="477">
          <cell r="BF477" t="str">
            <v>Beg. Bal.  in Cash:</v>
          </cell>
          <cell r="BG477">
            <v>0</v>
          </cell>
          <cell r="BH477" t="e">
            <v>#REF!</v>
          </cell>
          <cell r="BI477" t="e">
            <v>#REF!</v>
          </cell>
          <cell r="BJ477" t="e">
            <v>#REF!</v>
          </cell>
          <cell r="BK477" t="e">
            <v>#REF!</v>
          </cell>
          <cell r="BL477" t="e">
            <v>#REF!</v>
          </cell>
          <cell r="BM477" t="e">
            <v>#REF!</v>
          </cell>
          <cell r="BN477" t="e">
            <v>#REF!</v>
          </cell>
          <cell r="BO477" t="e">
            <v>#REF!</v>
          </cell>
          <cell r="BP477" t="e">
            <v>#REF!</v>
          </cell>
          <cell r="BQ477" t="e">
            <v>#REF!</v>
          </cell>
          <cell r="BR477" t="e">
            <v>#REF!</v>
          </cell>
          <cell r="BS477">
            <v>0</v>
          </cell>
        </row>
        <row r="479">
          <cell r="BF479" t="str">
            <v>Cash Gen. in Op.</v>
          </cell>
          <cell r="BG479">
            <v>5485.2862510372488</v>
          </cell>
          <cell r="BH479">
            <v>7277.1550202586723</v>
          </cell>
          <cell r="BI479">
            <v>8719.3378871548539</v>
          </cell>
          <cell r="BJ479">
            <v>7146.8715478750519</v>
          </cell>
          <cell r="BK479">
            <v>6349.8190022802582</v>
          </cell>
          <cell r="BL479">
            <v>9576.0295848284968</v>
          </cell>
          <cell r="BM479">
            <v>7540.0275679328197</v>
          </cell>
          <cell r="BN479">
            <v>8706.0087048984733</v>
          </cell>
          <cell r="BO479">
            <v>10260.022663087382</v>
          </cell>
          <cell r="BP479">
            <v>7320.0075960966415</v>
          </cell>
          <cell r="BQ479">
            <v>6581.3794953084298</v>
          </cell>
          <cell r="BR479">
            <v>11624.238503326729</v>
          </cell>
          <cell r="BS479">
            <v>96586.183824085048</v>
          </cell>
        </row>
        <row r="480">
          <cell r="BF480" t="str">
            <v>Depreciation</v>
          </cell>
          <cell r="BG480">
            <v>75.885116999999994</v>
          </cell>
          <cell r="BH480">
            <v>75.885116999999994</v>
          </cell>
          <cell r="BI480">
            <v>75.885116999999994</v>
          </cell>
          <cell r="BJ480">
            <v>75.885116999999994</v>
          </cell>
          <cell r="BK480">
            <v>75.885116999999994</v>
          </cell>
          <cell r="BL480">
            <v>75.885116999999994</v>
          </cell>
          <cell r="BM480">
            <v>75.885116999999994</v>
          </cell>
          <cell r="BN480">
            <v>75.885116999999994</v>
          </cell>
          <cell r="BO480">
            <v>75.885116999999994</v>
          </cell>
          <cell r="BP480">
            <v>75.885116999999994</v>
          </cell>
          <cell r="BQ480">
            <v>75.885116999999994</v>
          </cell>
          <cell r="BR480">
            <v>75.885116999999994</v>
          </cell>
          <cell r="BS480">
            <v>910.6214040000001</v>
          </cell>
        </row>
        <row r="481">
          <cell r="BF481" t="str">
            <v>VAT Received</v>
          </cell>
          <cell r="BG481">
            <v>767.94007514521491</v>
          </cell>
          <cell r="BH481">
            <v>1018.8017028362142</v>
          </cell>
          <cell r="BI481">
            <v>1220.7073042016796</v>
          </cell>
          <cell r="BJ481">
            <v>1000.5620167025073</v>
          </cell>
          <cell r="BK481">
            <v>888.97466031923625</v>
          </cell>
          <cell r="BL481">
            <v>1340.6441418759896</v>
          </cell>
          <cell r="BM481">
            <v>1055.6038595105949</v>
          </cell>
          <cell r="BN481">
            <v>1218.8412186857863</v>
          </cell>
          <cell r="BO481">
            <v>1436.4031728322336</v>
          </cell>
          <cell r="BP481">
            <v>1024.8010634535299</v>
          </cell>
          <cell r="BQ481">
            <v>921.39312934318025</v>
          </cell>
          <cell r="BR481">
            <v>1627.3933904657422</v>
          </cell>
          <cell r="BS481">
            <v>13522.065735371907</v>
          </cell>
        </row>
        <row r="482">
          <cell r="BF482" t="str">
            <v>Other</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row>
        <row r="484">
          <cell r="BF484" t="str">
            <v>Subtotal in:</v>
          </cell>
          <cell r="BG484">
            <v>6329.1114431824635</v>
          </cell>
          <cell r="BH484">
            <v>8371.8418400948867</v>
          </cell>
          <cell r="BI484">
            <v>10015.930308356534</v>
          </cell>
          <cell r="BJ484">
            <v>8223.3186815775589</v>
          </cell>
          <cell r="BK484">
            <v>7314.6787795994942</v>
          </cell>
          <cell r="BL484">
            <v>10992.558843704486</v>
          </cell>
          <cell r="BM484">
            <v>8671.5165444434151</v>
          </cell>
          <cell r="BN484">
            <v>10000.735040584259</v>
          </cell>
          <cell r="BO484">
            <v>11772.310952919615</v>
          </cell>
          <cell r="BP484">
            <v>8420.6937765501716</v>
          </cell>
          <cell r="BQ484">
            <v>7578.6577416516102</v>
          </cell>
          <cell r="BR484">
            <v>13327.517010792471</v>
          </cell>
          <cell r="BS484">
            <v>111018.87096345698</v>
          </cell>
        </row>
        <row r="486">
          <cell r="BF486" t="str">
            <v>Replacement of G. S.:</v>
          </cell>
          <cell r="BG486" t="e">
            <v>#REF!</v>
          </cell>
          <cell r="BH486" t="e">
            <v>#REF!</v>
          </cell>
          <cell r="BI486" t="e">
            <v>#REF!</v>
          </cell>
          <cell r="BJ486" t="e">
            <v>#REF!</v>
          </cell>
          <cell r="BK486">
            <v>-5765.3057424238195</v>
          </cell>
          <cell r="BL486">
            <v>-5346.8190003823911</v>
          </cell>
          <cell r="BM486">
            <v>-6121.4725951148175</v>
          </cell>
          <cell r="BN486">
            <v>-5978.3227290859204</v>
          </cell>
          <cell r="BO486">
            <v>-6451.7372122322904</v>
          </cell>
          <cell r="BP486">
            <v>-6979.7020632422091</v>
          </cell>
          <cell r="BQ486">
            <v>-6373.1130447352616</v>
          </cell>
          <cell r="BR486">
            <v>-5640.9234640296891</v>
          </cell>
          <cell r="BS486" t="e">
            <v>#REF!</v>
          </cell>
        </row>
        <row r="487">
          <cell r="BF487" t="str">
            <v xml:space="preserve">Expenses </v>
          </cell>
          <cell r="BG487">
            <v>-918.06063201049415</v>
          </cell>
          <cell r="BH487">
            <v>-965.80347686874734</v>
          </cell>
          <cell r="BI487">
            <v>-1055.9317673481553</v>
          </cell>
          <cell r="BJ487">
            <v>-983.01698651083461</v>
          </cell>
          <cell r="BK487">
            <v>-964.66983091317297</v>
          </cell>
          <cell r="BL487">
            <v>-1100.7729391285088</v>
          </cell>
          <cell r="BM487">
            <v>-997.36681738964626</v>
          </cell>
          <cell r="BN487">
            <v>-1039.3790389760779</v>
          </cell>
          <cell r="BO487">
            <v>-1134.2141747527285</v>
          </cell>
          <cell r="BP487">
            <v>-995.67098737996935</v>
          </cell>
          <cell r="BQ487">
            <v>-978.18927899615687</v>
          </cell>
          <cell r="BR487">
            <v>-1158.5159327203298</v>
          </cell>
          <cell r="BS487">
            <v>-12291.591862994821</v>
          </cell>
        </row>
        <row r="488">
          <cell r="BF488" t="str">
            <v>Initial Inventory</v>
          </cell>
          <cell r="BG488">
            <v>0</v>
          </cell>
          <cell r="BH488">
            <v>0</v>
          </cell>
          <cell r="BI488">
            <v>0</v>
          </cell>
          <cell r="BJ488">
            <v>0</v>
          </cell>
          <cell r="BK488">
            <v>0</v>
          </cell>
          <cell r="BL488">
            <v>0</v>
          </cell>
          <cell r="BM488">
            <v>0</v>
          </cell>
          <cell r="BN488">
            <v>0</v>
          </cell>
          <cell r="BO488">
            <v>0</v>
          </cell>
          <cell r="BP488">
            <v>0</v>
          </cell>
          <cell r="BQ488">
            <v>0</v>
          </cell>
          <cell r="BR488">
            <v>0</v>
          </cell>
          <cell r="BS488">
            <v>0</v>
          </cell>
        </row>
        <row r="489">
          <cell r="BF489" t="str">
            <v>FF&amp;E</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row>
        <row r="490">
          <cell r="BF490" t="str">
            <v>Leasehold Improve.</v>
          </cell>
          <cell r="BG490">
            <v>0</v>
          </cell>
          <cell r="BH490">
            <v>0</v>
          </cell>
          <cell r="BI490">
            <v>0</v>
          </cell>
          <cell r="BJ490">
            <v>0</v>
          </cell>
          <cell r="BK490">
            <v>0</v>
          </cell>
          <cell r="BL490">
            <v>0</v>
          </cell>
          <cell r="BM490">
            <v>0</v>
          </cell>
          <cell r="BN490">
            <v>0</v>
          </cell>
          <cell r="BO490">
            <v>0</v>
          </cell>
          <cell r="BP490">
            <v>0</v>
          </cell>
          <cell r="BQ490">
            <v>0</v>
          </cell>
          <cell r="BR490">
            <v>0</v>
          </cell>
          <cell r="BS490">
            <v>0</v>
          </cell>
        </row>
        <row r="491">
          <cell r="BF491" t="str">
            <v>LAND</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row>
        <row r="492">
          <cell r="BF492" t="str">
            <v>VAT Paid</v>
          </cell>
          <cell r="BG492" t="e">
            <v>#REF!</v>
          </cell>
          <cell r="BH492" t="e">
            <v>#REF!</v>
          </cell>
          <cell r="BI492" t="e">
            <v>#REF!</v>
          </cell>
          <cell r="BJ492" t="e">
            <v>#REF!</v>
          </cell>
          <cell r="BK492">
            <v>-957.41154086166</v>
          </cell>
          <cell r="BL492">
            <v>-915.05399578774598</v>
          </cell>
          <cell r="BM492">
            <v>-1015.7411167367806</v>
          </cell>
          <cell r="BN492">
            <v>-998.77047007041074</v>
          </cell>
          <cell r="BO492">
            <v>-1084.0079129088638</v>
          </cell>
          <cell r="BP492">
            <v>-1144.2211624544377</v>
          </cell>
          <cell r="BQ492">
            <v>-1050.6105534208239</v>
          </cell>
          <cell r="BR492">
            <v>-967.8311143736139</v>
          </cell>
          <cell r="BS492" t="e">
            <v>#REF!</v>
          </cell>
        </row>
        <row r="494">
          <cell r="BF494" t="str">
            <v>Subtotal out:</v>
          </cell>
          <cell r="BG494" t="e">
            <v>#REF!</v>
          </cell>
          <cell r="BH494" t="e">
            <v>#REF!</v>
          </cell>
          <cell r="BI494" t="e">
            <v>#REF!</v>
          </cell>
          <cell r="BJ494" t="e">
            <v>#REF!</v>
          </cell>
          <cell r="BK494">
            <v>-7687.3871141986529</v>
          </cell>
          <cell r="BL494">
            <v>-7362.6459352986458</v>
          </cell>
          <cell r="BM494">
            <v>-8134.5805292412442</v>
          </cell>
          <cell r="BN494">
            <v>-8016.4722381324091</v>
          </cell>
          <cell r="BO494">
            <v>-8669.9592998938824</v>
          </cell>
          <cell r="BP494">
            <v>-9119.5942130766161</v>
          </cell>
          <cell r="BQ494">
            <v>-8401.9128771522428</v>
          </cell>
          <cell r="BR494">
            <v>-7767.2705111236328</v>
          </cell>
          <cell r="BS494" t="e">
            <v>#REF!</v>
          </cell>
        </row>
        <row r="496">
          <cell r="BF496" t="str">
            <v>Cash Infusion:</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row>
        <row r="498">
          <cell r="BF498" t="str">
            <v>Ending Balance</v>
          </cell>
          <cell r="BG498" t="e">
            <v>#REF!</v>
          </cell>
          <cell r="BH498" t="e">
            <v>#REF!</v>
          </cell>
          <cell r="BI498" t="e">
            <v>#REF!</v>
          </cell>
          <cell r="BJ498" t="e">
            <v>#REF!</v>
          </cell>
          <cell r="BK498" t="e">
            <v>#REF!</v>
          </cell>
          <cell r="BL498" t="e">
            <v>#REF!</v>
          </cell>
          <cell r="BM498" t="e">
            <v>#REF!</v>
          </cell>
          <cell r="BN498" t="e">
            <v>#REF!</v>
          </cell>
          <cell r="BO498" t="e">
            <v>#REF!</v>
          </cell>
          <cell r="BP498" t="e">
            <v>#REF!</v>
          </cell>
          <cell r="BQ498" t="e">
            <v>#REF!</v>
          </cell>
          <cell r="BR498" t="e">
            <v>#REF!</v>
          </cell>
          <cell r="BS498" t="e">
            <v>#REF!</v>
          </cell>
        </row>
        <row r="499">
          <cell r="BG499" t="e">
            <v>#REF!</v>
          </cell>
          <cell r="BH499" t="e">
            <v>#REF!</v>
          </cell>
          <cell r="BI499" t="e">
            <v>#REF!</v>
          </cell>
          <cell r="BJ499" t="e">
            <v>#REF!</v>
          </cell>
          <cell r="BK499" t="e">
            <v>#REF!</v>
          </cell>
          <cell r="BL499" t="e">
            <v>#REF!</v>
          </cell>
          <cell r="BM499" t="e">
            <v>#REF!</v>
          </cell>
          <cell r="BN499" t="e">
            <v>#REF!</v>
          </cell>
          <cell r="BO499" t="e">
            <v>#REF!</v>
          </cell>
          <cell r="BP499" t="e">
            <v>#REF!</v>
          </cell>
          <cell r="BQ499" t="e">
            <v>#REF!</v>
          </cell>
          <cell r="BR499" t="e">
            <v>#REF!</v>
          </cell>
        </row>
        <row r="501">
          <cell r="BU501" t="str">
            <v>PAYROLL &amp; BENEFITS</v>
          </cell>
        </row>
        <row r="502">
          <cell r="BU502" t="str">
            <v>Independencia</v>
          </cell>
        </row>
        <row r="504">
          <cell r="BU504" t="str">
            <v>Average Increase</v>
          </cell>
          <cell r="BV504">
            <v>0.18</v>
          </cell>
        </row>
        <row r="506">
          <cell r="BU506" t="str">
            <v>Nombre</v>
          </cell>
          <cell r="BV506" t="str">
            <v>Nivel</v>
          </cell>
          <cell r="BW506" t="str">
            <v>Qty</v>
          </cell>
          <cell r="BX506" t="str">
            <v>Anniversary</v>
          </cell>
          <cell r="BY506" t="str">
            <v>Salary</v>
          </cell>
          <cell r="BZ506" t="str">
            <v>January</v>
          </cell>
          <cell r="CA506" t="str">
            <v>February</v>
          </cell>
          <cell r="CB506" t="str">
            <v>March</v>
          </cell>
          <cell r="CC506" t="str">
            <v>April</v>
          </cell>
          <cell r="CD506" t="str">
            <v>May</v>
          </cell>
          <cell r="CE506" t="str">
            <v>June</v>
          </cell>
          <cell r="CF506" t="str">
            <v>July</v>
          </cell>
          <cell r="CG506" t="str">
            <v>August</v>
          </cell>
          <cell r="CH506" t="str">
            <v>September</v>
          </cell>
          <cell r="CI506" t="str">
            <v>October</v>
          </cell>
          <cell r="CJ506" t="str">
            <v>November</v>
          </cell>
          <cell r="CK506" t="str">
            <v>December</v>
          </cell>
        </row>
        <row r="508">
          <cell r="BU508" t="str">
            <v>Ricardo Flores</v>
          </cell>
          <cell r="BV508" t="str">
            <v>Gerente</v>
          </cell>
          <cell r="BW508">
            <v>1</v>
          </cell>
          <cell r="BX508" t="str">
            <v>January</v>
          </cell>
          <cell r="BY508">
            <v>19830</v>
          </cell>
          <cell r="BZ508">
            <v>23399.399999999998</v>
          </cell>
          <cell r="CA508">
            <v>23399.399999999998</v>
          </cell>
          <cell r="CB508">
            <v>23399.399999999998</v>
          </cell>
          <cell r="CC508">
            <v>23399.399999999998</v>
          </cell>
          <cell r="CD508">
            <v>23399.399999999998</v>
          </cell>
          <cell r="CE508">
            <v>23399.399999999998</v>
          </cell>
          <cell r="CF508">
            <v>23399.399999999998</v>
          </cell>
          <cell r="CG508">
            <v>23399.399999999998</v>
          </cell>
          <cell r="CH508">
            <v>23399.399999999998</v>
          </cell>
          <cell r="CI508">
            <v>23399.399999999998</v>
          </cell>
          <cell r="CJ508">
            <v>23399.399999999998</v>
          </cell>
          <cell r="CK508">
            <v>23399.399999999998</v>
          </cell>
        </row>
        <row r="509">
          <cell r="BU509" t="str">
            <v>Empleados (55)</v>
          </cell>
          <cell r="BV509" t="str">
            <v>Empleado</v>
          </cell>
          <cell r="BW509">
            <v>1</v>
          </cell>
          <cell r="BX509" t="str">
            <v>September</v>
          </cell>
          <cell r="BY509">
            <v>161258.1</v>
          </cell>
          <cell r="BZ509">
            <v>190284.55799999999</v>
          </cell>
          <cell r="CA509">
            <v>190284.55799999999</v>
          </cell>
          <cell r="CB509">
            <v>190284.55799999999</v>
          </cell>
          <cell r="CC509">
            <v>190284.55799999999</v>
          </cell>
          <cell r="CD509">
            <v>190284.55799999999</v>
          </cell>
          <cell r="CE509">
            <v>190284.55799999999</v>
          </cell>
          <cell r="CF509">
            <v>190284.55799999999</v>
          </cell>
          <cell r="CG509">
            <v>190284.55799999999</v>
          </cell>
          <cell r="CH509">
            <v>190284.55799999999</v>
          </cell>
          <cell r="CI509">
            <v>190284.55799999999</v>
          </cell>
          <cell r="CJ509">
            <v>190284.55799999999</v>
          </cell>
          <cell r="CK509">
            <v>190284.55799999999</v>
          </cell>
        </row>
        <row r="510">
          <cell r="BY510">
            <v>0</v>
          </cell>
          <cell r="BZ510">
            <v>0</v>
          </cell>
          <cell r="CA510">
            <v>0</v>
          </cell>
          <cell r="CB510">
            <v>0</v>
          </cell>
          <cell r="CC510">
            <v>0</v>
          </cell>
          <cell r="CD510">
            <v>0</v>
          </cell>
          <cell r="CE510">
            <v>0</v>
          </cell>
          <cell r="CF510">
            <v>0</v>
          </cell>
          <cell r="CG510">
            <v>0</v>
          </cell>
          <cell r="CH510">
            <v>0</v>
          </cell>
          <cell r="CI510">
            <v>0</v>
          </cell>
          <cell r="CJ510">
            <v>0</v>
          </cell>
          <cell r="CK510">
            <v>0</v>
          </cell>
        </row>
        <row r="511">
          <cell r="BY511">
            <v>0</v>
          </cell>
          <cell r="BZ511">
            <v>0</v>
          </cell>
          <cell r="CA511">
            <v>0</v>
          </cell>
          <cell r="CB511">
            <v>0</v>
          </cell>
          <cell r="CC511">
            <v>0</v>
          </cell>
          <cell r="CD511">
            <v>0</v>
          </cell>
          <cell r="CE511">
            <v>0</v>
          </cell>
          <cell r="CF511">
            <v>0</v>
          </cell>
          <cell r="CG511">
            <v>0</v>
          </cell>
          <cell r="CH511">
            <v>0</v>
          </cell>
          <cell r="CI511">
            <v>0</v>
          </cell>
          <cell r="CJ511">
            <v>0</v>
          </cell>
          <cell r="CK511">
            <v>0</v>
          </cell>
        </row>
        <row r="512">
          <cell r="BY512">
            <v>0</v>
          </cell>
          <cell r="BZ512">
            <v>0</v>
          </cell>
          <cell r="CA512">
            <v>0</v>
          </cell>
          <cell r="CB512">
            <v>0</v>
          </cell>
          <cell r="CC512">
            <v>0</v>
          </cell>
          <cell r="CD512">
            <v>0</v>
          </cell>
          <cell r="CE512">
            <v>0</v>
          </cell>
          <cell r="CF512">
            <v>0</v>
          </cell>
          <cell r="CG512">
            <v>0</v>
          </cell>
          <cell r="CH512">
            <v>0</v>
          </cell>
          <cell r="CI512">
            <v>0</v>
          </cell>
          <cell r="CJ512">
            <v>0</v>
          </cell>
          <cell r="CK512">
            <v>0</v>
          </cell>
        </row>
        <row r="513">
          <cell r="BY513">
            <v>0</v>
          </cell>
          <cell r="BZ513">
            <v>0</v>
          </cell>
          <cell r="CA513">
            <v>0</v>
          </cell>
          <cell r="CB513">
            <v>0</v>
          </cell>
          <cell r="CC513">
            <v>0</v>
          </cell>
          <cell r="CD513">
            <v>0</v>
          </cell>
          <cell r="CE513">
            <v>0</v>
          </cell>
          <cell r="CF513">
            <v>0</v>
          </cell>
          <cell r="CG513">
            <v>0</v>
          </cell>
          <cell r="CH513">
            <v>0</v>
          </cell>
          <cell r="CI513">
            <v>0</v>
          </cell>
          <cell r="CJ513">
            <v>0</v>
          </cell>
          <cell r="CK513">
            <v>0</v>
          </cell>
        </row>
        <row r="514">
          <cell r="BY514">
            <v>0</v>
          </cell>
          <cell r="BZ514">
            <v>0</v>
          </cell>
          <cell r="CA514">
            <v>0</v>
          </cell>
          <cell r="CB514">
            <v>0</v>
          </cell>
          <cell r="CC514">
            <v>0</v>
          </cell>
          <cell r="CD514">
            <v>0</v>
          </cell>
          <cell r="CE514">
            <v>0</v>
          </cell>
          <cell r="CF514">
            <v>0</v>
          </cell>
          <cell r="CG514">
            <v>0</v>
          </cell>
          <cell r="CH514">
            <v>0</v>
          </cell>
          <cell r="CI514">
            <v>0</v>
          </cell>
          <cell r="CJ514">
            <v>0</v>
          </cell>
          <cell r="CK514">
            <v>0</v>
          </cell>
        </row>
        <row r="515">
          <cell r="BY515">
            <v>0</v>
          </cell>
          <cell r="BZ515">
            <v>0</v>
          </cell>
          <cell r="CA515">
            <v>0</v>
          </cell>
          <cell r="CB515">
            <v>0</v>
          </cell>
          <cell r="CC515">
            <v>0</v>
          </cell>
          <cell r="CD515">
            <v>0</v>
          </cell>
          <cell r="CE515">
            <v>0</v>
          </cell>
          <cell r="CF515">
            <v>0</v>
          </cell>
          <cell r="CG515">
            <v>0</v>
          </cell>
          <cell r="CH515">
            <v>0</v>
          </cell>
          <cell r="CI515">
            <v>0</v>
          </cell>
          <cell r="CJ515">
            <v>0</v>
          </cell>
          <cell r="CK515">
            <v>0</v>
          </cell>
        </row>
        <row r="516">
          <cell r="BY516">
            <v>0</v>
          </cell>
          <cell r="BZ516">
            <v>0</v>
          </cell>
          <cell r="CA516">
            <v>0</v>
          </cell>
          <cell r="CB516">
            <v>0</v>
          </cell>
          <cell r="CC516">
            <v>0</v>
          </cell>
          <cell r="CD516">
            <v>0</v>
          </cell>
          <cell r="CE516">
            <v>0</v>
          </cell>
          <cell r="CF516">
            <v>0</v>
          </cell>
          <cell r="CG516">
            <v>0</v>
          </cell>
          <cell r="CH516">
            <v>0</v>
          </cell>
          <cell r="CI516">
            <v>0</v>
          </cell>
          <cell r="CJ516">
            <v>0</v>
          </cell>
          <cell r="CK516">
            <v>0</v>
          </cell>
        </row>
        <row r="517">
          <cell r="BY517">
            <v>0</v>
          </cell>
          <cell r="BZ517">
            <v>0</v>
          </cell>
          <cell r="CA517">
            <v>0</v>
          </cell>
          <cell r="CB517">
            <v>0</v>
          </cell>
          <cell r="CC517">
            <v>0</v>
          </cell>
          <cell r="CD517">
            <v>0</v>
          </cell>
          <cell r="CE517">
            <v>0</v>
          </cell>
          <cell r="CF517">
            <v>0</v>
          </cell>
          <cell r="CG517">
            <v>0</v>
          </cell>
          <cell r="CH517">
            <v>0</v>
          </cell>
          <cell r="CI517">
            <v>0</v>
          </cell>
          <cell r="CJ517">
            <v>0</v>
          </cell>
          <cell r="CK517">
            <v>0</v>
          </cell>
        </row>
        <row r="518">
          <cell r="BZ518">
            <v>0</v>
          </cell>
          <cell r="CA518">
            <v>0</v>
          </cell>
          <cell r="CB518">
            <v>0</v>
          </cell>
          <cell r="CC518">
            <v>0</v>
          </cell>
          <cell r="CD518">
            <v>0</v>
          </cell>
          <cell r="CE518">
            <v>0</v>
          </cell>
          <cell r="CF518">
            <v>0</v>
          </cell>
          <cell r="CG518">
            <v>0</v>
          </cell>
          <cell r="CH518">
            <v>0</v>
          </cell>
          <cell r="CI518">
            <v>0</v>
          </cell>
          <cell r="CJ518">
            <v>0</v>
          </cell>
          <cell r="CK518">
            <v>0</v>
          </cell>
        </row>
        <row r="519">
          <cell r="BZ519">
            <v>0</v>
          </cell>
          <cell r="CA519">
            <v>0</v>
          </cell>
          <cell r="CB519">
            <v>0</v>
          </cell>
          <cell r="CC519">
            <v>0</v>
          </cell>
          <cell r="CD519">
            <v>0</v>
          </cell>
          <cell r="CE519">
            <v>0</v>
          </cell>
          <cell r="CF519">
            <v>0</v>
          </cell>
          <cell r="CG519">
            <v>0</v>
          </cell>
          <cell r="CH519">
            <v>0</v>
          </cell>
          <cell r="CI519">
            <v>0</v>
          </cell>
          <cell r="CJ519">
            <v>0</v>
          </cell>
          <cell r="CK519">
            <v>0</v>
          </cell>
        </row>
        <row r="520">
          <cell r="BZ520">
            <v>0</v>
          </cell>
          <cell r="CA520">
            <v>0</v>
          </cell>
          <cell r="CB520">
            <v>0</v>
          </cell>
          <cell r="CC520">
            <v>0</v>
          </cell>
          <cell r="CD520">
            <v>0</v>
          </cell>
          <cell r="CE520">
            <v>0</v>
          </cell>
          <cell r="CF520">
            <v>0</v>
          </cell>
          <cell r="CG520">
            <v>0</v>
          </cell>
          <cell r="CH520">
            <v>0</v>
          </cell>
          <cell r="CI520">
            <v>0</v>
          </cell>
          <cell r="CJ520">
            <v>0</v>
          </cell>
          <cell r="CK520">
            <v>0</v>
          </cell>
        </row>
        <row r="521">
          <cell r="BY521">
            <v>0</v>
          </cell>
          <cell r="BZ521">
            <v>0</v>
          </cell>
          <cell r="CA521">
            <v>0</v>
          </cell>
          <cell r="CB521">
            <v>0</v>
          </cell>
          <cell r="CC521">
            <v>0</v>
          </cell>
          <cell r="CD521">
            <v>0</v>
          </cell>
          <cell r="CE521">
            <v>0</v>
          </cell>
          <cell r="CF521">
            <v>0</v>
          </cell>
          <cell r="CG521">
            <v>0</v>
          </cell>
          <cell r="CH521">
            <v>0</v>
          </cell>
          <cell r="CI521">
            <v>0</v>
          </cell>
          <cell r="CJ521">
            <v>0</v>
          </cell>
          <cell r="CK521">
            <v>0</v>
          </cell>
        </row>
        <row r="522">
          <cell r="BW522">
            <v>2</v>
          </cell>
        </row>
        <row r="523">
          <cell r="BU523" t="str">
            <v>Subtotal</v>
          </cell>
          <cell r="BY523" t="str">
            <v xml:space="preserve"> </v>
          </cell>
          <cell r="BZ523">
            <v>213683.95799999998</v>
          </cell>
          <cell r="CA523">
            <v>213683.95799999998</v>
          </cell>
          <cell r="CB523">
            <v>213683.95799999998</v>
          </cell>
          <cell r="CC523">
            <v>213683.95799999998</v>
          </cell>
          <cell r="CD523">
            <v>213683.95799999998</v>
          </cell>
          <cell r="CE523">
            <v>213683.95799999998</v>
          </cell>
          <cell r="CF523">
            <v>213683.95799999998</v>
          </cell>
          <cell r="CG523">
            <v>213683.95799999998</v>
          </cell>
          <cell r="CH523">
            <v>213683.95799999998</v>
          </cell>
          <cell r="CI523">
            <v>213683.95799999998</v>
          </cell>
          <cell r="CJ523">
            <v>213683.95799999998</v>
          </cell>
          <cell r="CK523">
            <v>213683.95799999998</v>
          </cell>
          <cell r="CL523">
            <v>2564207.4960000007</v>
          </cell>
        </row>
        <row r="525">
          <cell r="BU525" t="str">
            <v>Bonos Ejecutivos</v>
          </cell>
          <cell r="BV525">
            <v>0.3</v>
          </cell>
          <cell r="BX525">
            <v>0.2</v>
          </cell>
          <cell r="BY525" t="str">
            <v xml:space="preserve"> </v>
          </cell>
          <cell r="BZ525">
            <v>4679.88</v>
          </cell>
          <cell r="CA525">
            <v>4679.88</v>
          </cell>
          <cell r="CB525">
            <v>4679.88</v>
          </cell>
          <cell r="CC525">
            <v>4679.88</v>
          </cell>
          <cell r="CD525">
            <v>4679.88</v>
          </cell>
          <cell r="CE525">
            <v>4679.88</v>
          </cell>
          <cell r="CF525">
            <v>4679.88</v>
          </cell>
          <cell r="CG525">
            <v>4679.88</v>
          </cell>
          <cell r="CH525">
            <v>4679.88</v>
          </cell>
          <cell r="CI525">
            <v>4679.88</v>
          </cell>
          <cell r="CJ525">
            <v>4679.88</v>
          </cell>
          <cell r="CK525">
            <v>4679.88</v>
          </cell>
          <cell r="CL525">
            <v>56158.55999999999</v>
          </cell>
        </row>
        <row r="527">
          <cell r="BU527" t="str">
            <v>Indirectos</v>
          </cell>
          <cell r="BV527">
            <v>0.39</v>
          </cell>
          <cell r="BZ527">
            <v>83336.743619999994</v>
          </cell>
          <cell r="CA527">
            <v>83336.743619999994</v>
          </cell>
          <cell r="CB527">
            <v>83336.743619999994</v>
          </cell>
          <cell r="CC527">
            <v>83336.743619999994</v>
          </cell>
          <cell r="CD527">
            <v>83336.743619999994</v>
          </cell>
          <cell r="CE527">
            <v>83336.743619999994</v>
          </cell>
          <cell r="CF527">
            <v>83336.743619999994</v>
          </cell>
          <cell r="CG527">
            <v>83336.743619999994</v>
          </cell>
          <cell r="CH527">
            <v>83336.743619999994</v>
          </cell>
          <cell r="CI527">
            <v>83336.743619999994</v>
          </cell>
          <cell r="CJ527">
            <v>83336.743619999994</v>
          </cell>
          <cell r="CK527">
            <v>83336.743619999994</v>
          </cell>
          <cell r="CL527">
            <v>1000040.9234399997</v>
          </cell>
        </row>
        <row r="529">
          <cell r="BU529" t="str">
            <v>Total</v>
          </cell>
          <cell r="BZ529">
            <v>301700.58161999995</v>
          </cell>
          <cell r="CA529">
            <v>301700.58161999995</v>
          </cell>
          <cell r="CB529">
            <v>301700.58161999995</v>
          </cell>
          <cell r="CC529">
            <v>301700.58161999995</v>
          </cell>
          <cell r="CD529">
            <v>301700.58161999995</v>
          </cell>
          <cell r="CE529">
            <v>301700.58161999995</v>
          </cell>
          <cell r="CF529">
            <v>301700.58161999995</v>
          </cell>
          <cell r="CG529">
            <v>301700.58161999995</v>
          </cell>
          <cell r="CH529">
            <v>301700.58161999995</v>
          </cell>
          <cell r="CI529">
            <v>301700.58161999995</v>
          </cell>
          <cell r="CJ529">
            <v>301700.58161999995</v>
          </cell>
          <cell r="CK529">
            <v>301700.58161999995</v>
          </cell>
          <cell r="CL529">
            <v>3620406.9794399985</v>
          </cell>
        </row>
      </sheetData>
      <sheetData sheetId="2" refreshError="1">
        <row r="2">
          <cell r="A2" t="str">
            <v>@</v>
          </cell>
          <cell r="B2" t="str">
            <v xml:space="preserve"> </v>
          </cell>
        </row>
        <row r="3">
          <cell r="A3" t="str">
            <v>APRIL</v>
          </cell>
          <cell r="B3">
            <v>9</v>
          </cell>
          <cell r="C3">
            <v>3.4285600000000001</v>
          </cell>
          <cell r="D3">
            <v>37.071399999999997</v>
          </cell>
        </row>
        <row r="4">
          <cell r="A4" t="str">
            <v>AUGUST</v>
          </cell>
          <cell r="B4">
            <v>5</v>
          </cell>
          <cell r="C4">
            <v>4</v>
          </cell>
          <cell r="D4">
            <v>20.857199999999999</v>
          </cell>
        </row>
        <row r="5">
          <cell r="A5" t="str">
            <v>DECEMBER</v>
          </cell>
          <cell r="B5">
            <v>1</v>
          </cell>
          <cell r="C5">
            <v>4.3571499999999999</v>
          </cell>
          <cell r="D5">
            <v>4.3571999999999997</v>
          </cell>
        </row>
        <row r="6">
          <cell r="A6" t="str">
            <v>FEBRUARY</v>
          </cell>
          <cell r="B6">
            <v>11</v>
          </cell>
          <cell r="C6">
            <v>3.9285600000000001</v>
          </cell>
          <cell r="D6">
            <v>45.857100000000003</v>
          </cell>
        </row>
        <row r="7">
          <cell r="A7" t="str">
            <v>JANUARY</v>
          </cell>
          <cell r="B7">
            <v>12</v>
          </cell>
          <cell r="C7">
            <v>3.8571599999999999</v>
          </cell>
          <cell r="D7">
            <v>49.714300000000001</v>
          </cell>
        </row>
        <row r="8">
          <cell r="A8" t="str">
            <v>JULY</v>
          </cell>
          <cell r="B8">
            <v>6</v>
          </cell>
          <cell r="C8">
            <v>4</v>
          </cell>
          <cell r="D8">
            <v>24.857199999999999</v>
          </cell>
        </row>
        <row r="9">
          <cell r="A9" t="str">
            <v>JUNE</v>
          </cell>
          <cell r="B9">
            <v>7</v>
          </cell>
          <cell r="C9">
            <v>5</v>
          </cell>
          <cell r="D9">
            <v>29.857199999999999</v>
          </cell>
        </row>
        <row r="10">
          <cell r="A10" t="str">
            <v>MARCH</v>
          </cell>
          <cell r="B10">
            <v>10</v>
          </cell>
          <cell r="C10">
            <v>4.8571499999999999</v>
          </cell>
          <cell r="D10">
            <v>41.928600000000003</v>
          </cell>
        </row>
        <row r="11">
          <cell r="A11" t="str">
            <v>MAY</v>
          </cell>
          <cell r="B11">
            <v>8</v>
          </cell>
          <cell r="C11">
            <v>3.78572</v>
          </cell>
          <cell r="D11">
            <v>33.642899999999997</v>
          </cell>
        </row>
        <row r="12">
          <cell r="A12" t="str">
            <v>NOVEMBER</v>
          </cell>
          <cell r="B12">
            <v>2</v>
          </cell>
          <cell r="C12">
            <v>3.78572</v>
          </cell>
          <cell r="D12">
            <v>8.1428999999999991</v>
          </cell>
        </row>
        <row r="13">
          <cell r="A13" t="str">
            <v>OCTOBER</v>
          </cell>
          <cell r="B13">
            <v>3</v>
          </cell>
          <cell r="C13">
            <v>4</v>
          </cell>
          <cell r="D13">
            <v>12.142899999999999</v>
          </cell>
        </row>
        <row r="14">
          <cell r="A14" t="str">
            <v>SEPTEMBER</v>
          </cell>
          <cell r="B14">
            <v>4</v>
          </cell>
          <cell r="C14">
            <v>4.7142850000000003</v>
          </cell>
          <cell r="D14">
            <v>16.857199999999999</v>
          </cell>
        </row>
        <row r="23">
          <cell r="G23" t="str">
            <v>JANUARY</v>
          </cell>
          <cell r="H23" t="str">
            <v>OPEN 1995</v>
          </cell>
        </row>
        <row r="24">
          <cell r="G24">
            <v>6250</v>
          </cell>
        </row>
        <row r="147">
          <cell r="S147" t="str">
            <v>LOPEZ MATEOS</v>
          </cell>
        </row>
        <row r="148">
          <cell r="S148" t="str">
            <v>PROFIT &amp; LOSS 2001 BUDGET</v>
          </cell>
        </row>
        <row r="149">
          <cell r="S149" t="str">
            <v>(THOUSAND OF $ PESOS)</v>
          </cell>
        </row>
        <row r="151">
          <cell r="S151">
            <v>36832.825324999998</v>
          </cell>
        </row>
        <row r="152">
          <cell r="U152" t="str">
            <v>January</v>
          </cell>
          <cell r="V152" t="str">
            <v>%</v>
          </cell>
          <cell r="W152" t="str">
            <v>February</v>
          </cell>
          <cell r="X152" t="str">
            <v>%</v>
          </cell>
          <cell r="Y152" t="str">
            <v>March</v>
          </cell>
          <cell r="Z152" t="str">
            <v>%</v>
          </cell>
          <cell r="AA152" t="str">
            <v>Quarter 1</v>
          </cell>
          <cell r="AB152" t="str">
            <v>%</v>
          </cell>
          <cell r="AC152" t="str">
            <v>April</v>
          </cell>
          <cell r="AD152" t="str">
            <v>%</v>
          </cell>
          <cell r="AE152" t="str">
            <v>May</v>
          </cell>
          <cell r="AF152" t="str">
            <v>%</v>
          </cell>
          <cell r="AG152" t="str">
            <v>June</v>
          </cell>
          <cell r="AH152" t="str">
            <v>%</v>
          </cell>
          <cell r="AI152" t="str">
            <v>Quarter 2</v>
          </cell>
          <cell r="AJ152" t="str">
            <v>%</v>
          </cell>
          <cell r="AK152" t="str">
            <v>July</v>
          </cell>
          <cell r="AL152" t="str">
            <v>%</v>
          </cell>
          <cell r="AM152" t="str">
            <v>August</v>
          </cell>
          <cell r="AN152" t="str">
            <v>%</v>
          </cell>
          <cell r="AO152" t="str">
            <v>September</v>
          </cell>
          <cell r="AP152" t="str">
            <v>%</v>
          </cell>
          <cell r="AQ152" t="str">
            <v>Quarter 3</v>
          </cell>
          <cell r="AR152" t="str">
            <v>%</v>
          </cell>
          <cell r="AS152" t="str">
            <v>October</v>
          </cell>
          <cell r="AT152" t="str">
            <v>%</v>
          </cell>
          <cell r="AU152" t="str">
            <v>November</v>
          </cell>
          <cell r="AV152" t="str">
            <v>%</v>
          </cell>
          <cell r="AW152" t="str">
            <v>December</v>
          </cell>
          <cell r="AX152" t="str">
            <v>%</v>
          </cell>
          <cell r="AY152" t="str">
            <v>Quarter 4</v>
          </cell>
          <cell r="AZ152" t="str">
            <v>%</v>
          </cell>
          <cell r="BA152" t="str">
            <v>Total</v>
          </cell>
          <cell r="BB152" t="str">
            <v>%</v>
          </cell>
        </row>
        <row r="153">
          <cell r="S153" t="str">
            <v>Stores</v>
          </cell>
          <cell r="U153">
            <v>1</v>
          </cell>
          <cell r="W153">
            <v>1</v>
          </cell>
          <cell r="Y153">
            <v>1</v>
          </cell>
          <cell r="AA153">
            <v>1</v>
          </cell>
          <cell r="AC153">
            <v>1</v>
          </cell>
          <cell r="AE153">
            <v>1</v>
          </cell>
          <cell r="AG153">
            <v>1</v>
          </cell>
          <cell r="AI153">
            <v>1</v>
          </cell>
          <cell r="AK153">
            <v>1</v>
          </cell>
          <cell r="AM153">
            <v>1</v>
          </cell>
          <cell r="AO153">
            <v>1</v>
          </cell>
          <cell r="AQ153">
            <v>1</v>
          </cell>
          <cell r="AS153">
            <v>1</v>
          </cell>
          <cell r="AU153">
            <v>1</v>
          </cell>
          <cell r="AW153">
            <v>1</v>
          </cell>
          <cell r="AY153">
            <v>1</v>
          </cell>
          <cell r="BA153">
            <v>1</v>
          </cell>
        </row>
        <row r="154">
          <cell r="Q154" t="str">
            <v>G</v>
          </cell>
          <cell r="S154" t="str">
            <v>Revenues</v>
          </cell>
          <cell r="U154">
            <v>6210.9224784337121</v>
          </cell>
          <cell r="V154" t="str">
            <v xml:space="preserve"> </v>
          </cell>
          <cell r="W154">
            <v>8433.2994021916074</v>
          </cell>
          <cell r="X154" t="str">
            <v xml:space="preserve"> </v>
          </cell>
          <cell r="Y154">
            <v>9647.2003632105734</v>
          </cell>
          <cell r="Z154" t="str">
            <v xml:space="preserve"> </v>
          </cell>
          <cell r="AA154">
            <v>24291.422243835892</v>
          </cell>
          <cell r="AB154" t="str">
            <v xml:space="preserve"> </v>
          </cell>
          <cell r="AC154">
            <v>6523.7279564475057</v>
          </cell>
          <cell r="AD154" t="str">
            <v xml:space="preserve"> </v>
          </cell>
          <cell r="AE154">
            <v>7063.4272852266922</v>
          </cell>
          <cell r="AF154" t="str">
            <v xml:space="preserve"> </v>
          </cell>
          <cell r="AG154">
            <v>9566.6437074731766</v>
          </cell>
          <cell r="AH154" t="str">
            <v xml:space="preserve"> </v>
          </cell>
          <cell r="AI154">
            <v>23153.798949147375</v>
          </cell>
          <cell r="AJ154" t="str">
            <v xml:space="preserve"> </v>
          </cell>
          <cell r="AK154">
            <v>6856.57405710077</v>
          </cell>
          <cell r="AL154" t="str">
            <v xml:space="preserve"> </v>
          </cell>
          <cell r="AM154">
            <v>8927.3413044103618</v>
          </cell>
          <cell r="AN154" t="str">
            <v xml:space="preserve"> </v>
          </cell>
          <cell r="AO154">
            <v>11372.746174453505</v>
          </cell>
          <cell r="AP154" t="str">
            <v xml:space="preserve"> </v>
          </cell>
          <cell r="AQ154">
            <v>27156.661535964638</v>
          </cell>
          <cell r="AR154" t="str">
            <v xml:space="preserve"> </v>
          </cell>
          <cell r="AS154">
            <v>7530.673179120623</v>
          </cell>
          <cell r="AT154" t="str">
            <v xml:space="preserve"> </v>
          </cell>
          <cell r="AU154">
            <v>7172.9617151857046</v>
          </cell>
          <cell r="AV154" t="str">
            <v xml:space="preserve"> </v>
          </cell>
          <cell r="AW154">
            <v>12130.160898951017</v>
          </cell>
          <cell r="AX154" t="str">
            <v xml:space="preserve"> </v>
          </cell>
          <cell r="AY154">
            <v>26833.795793257344</v>
          </cell>
          <cell r="AZ154" t="str">
            <v xml:space="preserve"> </v>
          </cell>
          <cell r="BA154">
            <v>101435.67852220526</v>
          </cell>
          <cell r="BB154" t="str">
            <v xml:space="preserve"> </v>
          </cell>
        </row>
        <row r="156">
          <cell r="S156" t="str">
            <v>Gross Profit:</v>
          </cell>
          <cell r="AC156" t="str">
            <v xml:space="preserve"> </v>
          </cell>
        </row>
        <row r="157">
          <cell r="S157" t="str">
            <v xml:space="preserve">  Store/Telemarketing</v>
          </cell>
          <cell r="U157">
            <v>1466.1104500282211</v>
          </cell>
          <cell r="V157">
            <v>0.23605357418628559</v>
          </cell>
          <cell r="W157">
            <v>1916.9294316607509</v>
          </cell>
          <cell r="X157">
            <v>0.22730479972792</v>
          </cell>
          <cell r="Y157">
            <v>2072.1059561547859</v>
          </cell>
          <cell r="Z157">
            <v>0.21478831973436821</v>
          </cell>
          <cell r="AA157">
            <v>5455.1458378437574</v>
          </cell>
          <cell r="AB157">
            <v>0.22457087045317145</v>
          </cell>
          <cell r="AC157">
            <v>1378.0868204744313</v>
          </cell>
          <cell r="AD157">
            <v>0.21124222678728438</v>
          </cell>
          <cell r="AE157">
            <v>1475.7290080098478</v>
          </cell>
          <cell r="AF157">
            <v>0.20892534861884487</v>
          </cell>
          <cell r="AG157">
            <v>2085.7551992066001</v>
          </cell>
          <cell r="AH157">
            <v>0.21802371479323207</v>
          </cell>
          <cell r="AI157">
            <v>4939.5710276908794</v>
          </cell>
          <cell r="AJ157">
            <v>0.21333738962403734</v>
          </cell>
          <cell r="AK157">
            <v>1486.7308299647329</v>
          </cell>
          <cell r="AL157">
            <v>0.21683289899349259</v>
          </cell>
          <cell r="AM157">
            <v>1951.826269136568</v>
          </cell>
          <cell r="AN157">
            <v>0.21863466429499118</v>
          </cell>
          <cell r="AO157">
            <v>2509.1077196297815</v>
          </cell>
          <cell r="AP157">
            <v>0.22062461266092151</v>
          </cell>
          <cell r="AQ157">
            <v>5947.664818731083</v>
          </cell>
          <cell r="AR157">
            <v>0.21901310699970819</v>
          </cell>
          <cell r="AS157">
            <v>1685.5194591970071</v>
          </cell>
          <cell r="AT157">
            <v>0.22382055615827823</v>
          </cell>
          <cell r="AU157">
            <v>1605.4562803949018</v>
          </cell>
          <cell r="AV157">
            <v>0.22382055615827823</v>
          </cell>
          <cell r="AW157">
            <v>2714.9793586926166</v>
          </cell>
          <cell r="AX157">
            <v>0.22382055615827823</v>
          </cell>
          <cell r="AY157">
            <v>6005.9550982845249</v>
          </cell>
          <cell r="AZ157">
            <v>0.2238205561582782</v>
          </cell>
          <cell r="BA157">
            <v>22348.336782550243</v>
          </cell>
          <cell r="BB157">
            <v>0.22032027692956158</v>
          </cell>
        </row>
        <row r="158">
          <cell r="S158" t="str">
            <v xml:space="preserve">  Business Services</v>
          </cell>
          <cell r="U158">
            <v>37.28707625121384</v>
          </cell>
          <cell r="V158">
            <v>6.0034683061471732E-3</v>
          </cell>
          <cell r="W158">
            <v>87.047352069617844</v>
          </cell>
          <cell r="X158">
            <v>1.0321861933064582E-2</v>
          </cell>
          <cell r="Y158">
            <v>110.75156323668182</v>
          </cell>
          <cell r="Z158">
            <v>1.1480176534845376E-2</v>
          </cell>
          <cell r="AA158">
            <v>235.08599155751349</v>
          </cell>
          <cell r="AB158">
            <v>9.677736824041586E-3</v>
          </cell>
          <cell r="AC158">
            <v>46.537088036010353</v>
          </cell>
          <cell r="AD158">
            <v>7.133511444176178E-3</v>
          </cell>
          <cell r="AE158">
            <v>62.61780915318645</v>
          </cell>
          <cell r="AF158">
            <v>8.8650745062744431E-3</v>
          </cell>
          <cell r="AG158">
            <v>111.86075560324652</v>
          </cell>
          <cell r="AH158">
            <v>1.1692789971457203E-2</v>
          </cell>
          <cell r="AI158">
            <v>221.01565279244332</v>
          </cell>
          <cell r="AJ158">
            <v>9.5455459934613487E-3</v>
          </cell>
          <cell r="AK158">
            <v>39.077810863117961</v>
          </cell>
          <cell r="AL158">
            <v>5.6993201761816308E-3</v>
          </cell>
          <cell r="AM158">
            <v>40.964732647539805</v>
          </cell>
          <cell r="AN158">
            <v>4.5886822572026066E-3</v>
          </cell>
          <cell r="AO158">
            <v>98.207507764615059</v>
          </cell>
          <cell r="AP158">
            <v>8.6353380492407081E-3</v>
          </cell>
          <cell r="AQ158">
            <v>178.25005127527282</v>
          </cell>
          <cell r="AR158">
            <v>6.5637689315827443E-3</v>
          </cell>
          <cell r="AS158">
            <v>66.786524216503508</v>
          </cell>
          <cell r="AT158">
            <v>8.868599476826897E-3</v>
          </cell>
          <cell r="AU158">
            <v>61.940949224890019</v>
          </cell>
          <cell r="AV158">
            <v>8.6353380492407098E-3</v>
          </cell>
          <cell r="AW158">
            <v>104.7480399541236</v>
          </cell>
          <cell r="AX158">
            <v>8.6353380492407081E-3</v>
          </cell>
          <cell r="AY158">
            <v>233.47551339551711</v>
          </cell>
          <cell r="AZ158">
            <v>8.7008008555458857E-3</v>
          </cell>
          <cell r="BA158">
            <v>867.82720902074675</v>
          </cell>
          <cell r="BB158">
            <v>8.5554434264544389E-3</v>
          </cell>
        </row>
        <row r="159">
          <cell r="Q159" t="str">
            <v>G</v>
          </cell>
          <cell r="S159" t="str">
            <v xml:space="preserve">  Rebates &amp; Allow.</v>
          </cell>
          <cell r="U159">
            <v>170.17927590908369</v>
          </cell>
          <cell r="V159">
            <v>2.7399999999999997E-2</v>
          </cell>
          <cell r="W159">
            <v>216.73579463632433</v>
          </cell>
          <cell r="X159">
            <v>2.5700000000000001E-2</v>
          </cell>
          <cell r="Y159">
            <v>239.2505690076222</v>
          </cell>
          <cell r="Z159">
            <v>2.4799999999999999E-2</v>
          </cell>
          <cell r="AA159">
            <v>626.16563955303025</v>
          </cell>
          <cell r="AB159">
            <v>2.5777232525441111E-2</v>
          </cell>
          <cell r="AC159">
            <v>203.54031224116216</v>
          </cell>
          <cell r="AD159">
            <v>3.1199999999999995E-2</v>
          </cell>
          <cell r="AE159">
            <v>230.2677294983902</v>
          </cell>
          <cell r="AF159">
            <v>3.2600000000000004E-2</v>
          </cell>
          <cell r="AG159">
            <v>247.77607202355532</v>
          </cell>
          <cell r="AH159">
            <v>2.5900000000000003E-2</v>
          </cell>
          <cell r="AI159">
            <v>681.58411376310767</v>
          </cell>
          <cell r="AJ159">
            <v>2.9437247652537236E-2</v>
          </cell>
          <cell r="AK159">
            <v>172.10000883322934</v>
          </cell>
          <cell r="AL159">
            <v>2.5100000000000001E-2</v>
          </cell>
          <cell r="AM159">
            <v>225.09398364940287</v>
          </cell>
          <cell r="AN159">
            <v>2.5214E-2</v>
          </cell>
          <cell r="AO159">
            <v>285.45592897878294</v>
          </cell>
          <cell r="AP159">
            <v>2.5099999999999997E-2</v>
          </cell>
          <cell r="AQ159">
            <v>682.64992146141515</v>
          </cell>
          <cell r="AR159">
            <v>2.5137475773940581E-2</v>
          </cell>
          <cell r="AS159">
            <v>189.01989679592762</v>
          </cell>
          <cell r="AT159">
            <v>2.5099999999999997E-2</v>
          </cell>
          <cell r="AU159">
            <v>208.73318591190397</v>
          </cell>
          <cell r="AV159">
            <v>2.9099999999999994E-2</v>
          </cell>
          <cell r="AW159">
            <v>450.02896935108265</v>
          </cell>
          <cell r="AX159">
            <v>3.7099999999999994E-2</v>
          </cell>
          <cell r="AY159">
            <v>847.78205205891425</v>
          </cell>
          <cell r="AZ159">
            <v>3.1593817683890274E-2</v>
          </cell>
          <cell r="BA159">
            <v>2838.1817268364675</v>
          </cell>
          <cell r="BB159">
            <v>2.7980112798428828E-2</v>
          </cell>
        </row>
        <row r="160">
          <cell r="S160" t="str">
            <v xml:space="preserve">  Shrinkage</v>
          </cell>
          <cell r="U160">
            <v>-43.393230987824971</v>
          </cell>
          <cell r="V160">
            <v>-6.9865999999999999E-3</v>
          </cell>
          <cell r="W160">
            <v>-58.920089603351883</v>
          </cell>
          <cell r="X160">
            <v>-6.9865999999999999E-3</v>
          </cell>
          <cell r="Y160">
            <v>-67.401130057606991</v>
          </cell>
          <cell r="Z160">
            <v>-6.9865999999999999E-3</v>
          </cell>
          <cell r="AA160">
            <v>-169.71445064878384</v>
          </cell>
          <cell r="AB160">
            <v>-6.9865999999999999E-3</v>
          </cell>
          <cell r="AC160">
            <v>-45.578677740516142</v>
          </cell>
          <cell r="AD160">
            <v>-6.9865999999999999E-3</v>
          </cell>
          <cell r="AE160">
            <v>-49.349341070964805</v>
          </cell>
          <cell r="AF160">
            <v>-6.9865999999999999E-3</v>
          </cell>
          <cell r="AG160">
            <v>-66.838312926632099</v>
          </cell>
          <cell r="AH160">
            <v>-6.9865999999999999E-3</v>
          </cell>
          <cell r="AI160">
            <v>-161.76633173811302</v>
          </cell>
          <cell r="AJ160">
            <v>-6.9865999999999991E-3</v>
          </cell>
          <cell r="AK160">
            <v>-47.904140307340242</v>
          </cell>
          <cell r="AL160">
            <v>-6.9865999999999999E-3</v>
          </cell>
          <cell r="AM160">
            <v>-62.371762757393434</v>
          </cell>
          <cell r="AN160">
            <v>-6.9865999999999999E-3</v>
          </cell>
          <cell r="AO160">
            <v>-79.456828422436857</v>
          </cell>
          <cell r="AP160">
            <v>-6.9865999999999999E-3</v>
          </cell>
          <cell r="AQ160">
            <v>-189.73273148717053</v>
          </cell>
          <cell r="AR160">
            <v>-6.9865999999999991E-3</v>
          </cell>
          <cell r="AS160">
            <v>-52.613801233244146</v>
          </cell>
          <cell r="AT160">
            <v>-6.9865999999999999E-3</v>
          </cell>
          <cell r="AU160">
            <v>-50.114614319316445</v>
          </cell>
          <cell r="AV160">
            <v>-6.9865999999999999E-3</v>
          </cell>
          <cell r="AW160">
            <v>-84.748582136611176</v>
          </cell>
          <cell r="AX160">
            <v>-6.9865999999999999E-3</v>
          </cell>
          <cell r="AY160">
            <v>-187.47699768917175</v>
          </cell>
          <cell r="AZ160">
            <v>-6.9865999999999999E-3</v>
          </cell>
          <cell r="BA160">
            <v>-708.69051156323906</v>
          </cell>
          <cell r="BB160">
            <v>-6.9865999999999982E-3</v>
          </cell>
        </row>
        <row r="161">
          <cell r="Q161" t="str">
            <v>D</v>
          </cell>
          <cell r="S161" t="str">
            <v xml:space="preserve">  Other</v>
          </cell>
          <cell r="U161">
            <v>31.054612392168561</v>
          </cell>
          <cell r="V161">
            <v>5.0000000000000001E-3</v>
          </cell>
          <cell r="W161">
            <v>42.166497010958039</v>
          </cell>
          <cell r="X161">
            <v>5.0000000000000001E-3</v>
          </cell>
          <cell r="Y161">
            <v>48.23600181605287</v>
          </cell>
          <cell r="Z161">
            <v>5.0000000000000001E-3</v>
          </cell>
          <cell r="AA161">
            <v>121.45711121917947</v>
          </cell>
          <cell r="AB161">
            <v>5.0000000000000001E-3</v>
          </cell>
          <cell r="AC161">
            <v>32.61863978223753</v>
          </cell>
          <cell r="AD161">
            <v>5.0000000000000001E-3</v>
          </cell>
          <cell r="AE161">
            <v>35.317136426133459</v>
          </cell>
          <cell r="AF161">
            <v>5.0000000000000001E-3</v>
          </cell>
          <cell r="AG161">
            <v>47.833218537365887</v>
          </cell>
          <cell r="AH161">
            <v>5.0000000000000001E-3</v>
          </cell>
          <cell r="AI161">
            <v>115.76899474573688</v>
          </cell>
          <cell r="AJ161">
            <v>5.0000000000000001E-3</v>
          </cell>
          <cell r="AK161">
            <v>34.282870285503854</v>
          </cell>
          <cell r="AL161">
            <v>5.000000000000001E-3</v>
          </cell>
          <cell r="AM161">
            <v>44.63670652205181</v>
          </cell>
          <cell r="AN161">
            <v>5.0000000000000001E-3</v>
          </cell>
          <cell r="AO161">
            <v>56.863730872267524</v>
          </cell>
          <cell r="AP161">
            <v>5.0000000000000001E-3</v>
          </cell>
          <cell r="AQ161">
            <v>135.7833076798232</v>
          </cell>
          <cell r="AR161">
            <v>5.0000000000000001E-3</v>
          </cell>
          <cell r="AS161">
            <v>37.653365895603116</v>
          </cell>
          <cell r="AT161">
            <v>5.0000000000000001E-3</v>
          </cell>
          <cell r="AU161">
            <v>35.864808575928521</v>
          </cell>
          <cell r="AV161">
            <v>5.0000000000000001E-3</v>
          </cell>
          <cell r="AW161">
            <v>60.650804494755086</v>
          </cell>
          <cell r="AX161">
            <v>5.0000000000000001E-3</v>
          </cell>
          <cell r="AY161">
            <v>134.16897896628672</v>
          </cell>
          <cell r="AZ161">
            <v>5.0000000000000001E-3</v>
          </cell>
          <cell r="BA161">
            <v>507.17839261102625</v>
          </cell>
          <cell r="BB161">
            <v>5.0000000000000001E-3</v>
          </cell>
        </row>
        <row r="162">
          <cell r="Q162" t="str">
            <v>D</v>
          </cell>
          <cell r="S162" t="str">
            <v xml:space="preserve">  Noms &amp; Labels</v>
          </cell>
          <cell r="U162">
            <v>-1.8632767435301134</v>
          </cell>
          <cell r="V162">
            <v>-2.9999999999999997E-4</v>
          </cell>
          <cell r="W162">
            <v>-2.529989820657482</v>
          </cell>
          <cell r="X162">
            <v>-2.9999999999999997E-4</v>
          </cell>
          <cell r="Y162">
            <v>-2.8941601089631717</v>
          </cell>
          <cell r="Z162">
            <v>-2.9999999999999997E-4</v>
          </cell>
          <cell r="AA162">
            <v>-7.2874266731507671</v>
          </cell>
          <cell r="AB162">
            <v>-2.9999999999999997E-4</v>
          </cell>
          <cell r="AC162">
            <v>-1.9571183869342514</v>
          </cell>
          <cell r="AD162">
            <v>-2.9999999999999997E-4</v>
          </cell>
          <cell r="AE162">
            <v>-2.1190281855680073</v>
          </cell>
          <cell r="AF162">
            <v>-2.9999999999999997E-4</v>
          </cell>
          <cell r="AG162">
            <v>-2.8699931122419526</v>
          </cell>
          <cell r="AH162">
            <v>-2.9999999999999997E-4</v>
          </cell>
          <cell r="AI162">
            <v>-6.9461396847442112</v>
          </cell>
          <cell r="AJ162">
            <v>-2.9999999999999997E-4</v>
          </cell>
          <cell r="AK162">
            <v>-2.0569722171302307</v>
          </cell>
          <cell r="AL162">
            <v>-2.9999999999999997E-4</v>
          </cell>
          <cell r="AM162">
            <v>-2.6782023913231083</v>
          </cell>
          <cell r="AN162">
            <v>-2.9999999999999997E-4</v>
          </cell>
          <cell r="AO162">
            <v>-3.4118238523360511</v>
          </cell>
          <cell r="AP162">
            <v>-2.9999999999999997E-4</v>
          </cell>
          <cell r="AQ162">
            <v>-8.1469984607893906</v>
          </cell>
          <cell r="AR162">
            <v>-2.9999999999999997E-4</v>
          </cell>
          <cell r="AS162">
            <v>-2.2592019537361865</v>
          </cell>
          <cell r="AT162">
            <v>-2.9999999999999992E-4</v>
          </cell>
          <cell r="AU162">
            <v>-2.1518885145557114</v>
          </cell>
          <cell r="AV162">
            <v>-2.9999999999999997E-4</v>
          </cell>
          <cell r="AW162">
            <v>-3.6390482696853046</v>
          </cell>
          <cell r="AX162">
            <v>-2.9999999999999997E-4</v>
          </cell>
          <cell r="AY162">
            <v>-8.0501387379772016</v>
          </cell>
          <cell r="AZ162">
            <v>-2.9999999999999992E-4</v>
          </cell>
          <cell r="BA162">
            <v>-30.430703556661573</v>
          </cell>
          <cell r="BB162">
            <v>-2.9999999999999997E-4</v>
          </cell>
        </row>
        <row r="163">
          <cell r="AW163" t="str">
            <v xml:space="preserve"> </v>
          </cell>
        </row>
        <row r="164">
          <cell r="S164" t="str">
            <v>Total Gross Profit</v>
          </cell>
          <cell r="U164">
            <v>1659.3749068493321</v>
          </cell>
          <cell r="V164">
            <v>0.26717044249243277</v>
          </cell>
          <cell r="W164">
            <v>2201.4289959536418</v>
          </cell>
          <cell r="X164">
            <v>0.26104006166098459</v>
          </cell>
          <cell r="Y164">
            <v>2400.0488000485725</v>
          </cell>
          <cell r="Z164">
            <v>0.2487818962692136</v>
          </cell>
          <cell r="AA164">
            <v>6260.8527028515473</v>
          </cell>
          <cell r="AB164">
            <v>0.25773923980265417</v>
          </cell>
          <cell r="AC164">
            <v>1613.2470644063908</v>
          </cell>
          <cell r="AD164">
            <v>0.24728913823146054</v>
          </cell>
          <cell r="AE164">
            <v>1752.4633138310253</v>
          </cell>
          <cell r="AF164">
            <v>0.24810382312511936</v>
          </cell>
          <cell r="AG164">
            <v>2423.5169393318938</v>
          </cell>
          <cell r="AH164">
            <v>0.25332990476468931</v>
          </cell>
          <cell r="AI164">
            <v>5789.2273175693099</v>
          </cell>
          <cell r="AJ164">
            <v>0.25003358327003589</v>
          </cell>
          <cell r="AK164">
            <v>1682.2304074221138</v>
          </cell>
          <cell r="AL164">
            <v>0.24534561916967423</v>
          </cell>
          <cell r="AM164">
            <v>2197.4717268068466</v>
          </cell>
          <cell r="AN164">
            <v>0.24615074655219385</v>
          </cell>
          <cell r="AO164">
            <v>2866.7662349706743</v>
          </cell>
          <cell r="AP164">
            <v>0.25207335071016224</v>
          </cell>
          <cell r="AQ164">
            <v>6746.4683691996343</v>
          </cell>
          <cell r="AR164">
            <v>0.24842775170523151</v>
          </cell>
          <cell r="AS164">
            <v>1924.1062429180611</v>
          </cell>
          <cell r="AT164">
            <v>0.25550255563510516</v>
          </cell>
          <cell r="AU164">
            <v>1859.7287212737522</v>
          </cell>
          <cell r="AV164">
            <v>0.25926929420751893</v>
          </cell>
          <cell r="AW164">
            <v>3242.0195420862815</v>
          </cell>
          <cell r="AX164">
            <v>0.26726929420751894</v>
          </cell>
          <cell r="AY164">
            <v>7025.854506278095</v>
          </cell>
          <cell r="AZ164">
            <v>0.26182857469771442</v>
          </cell>
          <cell r="BA164">
            <v>25822.402895898584</v>
          </cell>
          <cell r="BB164">
            <v>0.25456923315444485</v>
          </cell>
        </row>
        <row r="166">
          <cell r="S166" t="str">
            <v>Store Expenses:</v>
          </cell>
        </row>
        <row r="167">
          <cell r="Q167" t="str">
            <v xml:space="preserve"> </v>
          </cell>
          <cell r="S167" t="str">
            <v>Payroll &amp; Benefits</v>
          </cell>
          <cell r="T167">
            <v>0</v>
          </cell>
          <cell r="U167">
            <v>-295.02875</v>
          </cell>
          <cell r="V167">
            <v>-4.7501599162513002E-2</v>
          </cell>
          <cell r="W167">
            <v>-295.02875</v>
          </cell>
          <cell r="X167">
            <v>-3.4983787000770927E-2</v>
          </cell>
          <cell r="Y167">
            <v>-295.02875</v>
          </cell>
          <cell r="Z167">
            <v>-3.0581799785675323E-2</v>
          </cell>
          <cell r="AA167">
            <v>-885.08625000000006</v>
          </cell>
          <cell r="AB167">
            <v>-3.6436164219433326E-2</v>
          </cell>
          <cell r="AC167">
            <v>-295.02875</v>
          </cell>
          <cell r="AD167">
            <v>-4.5223950472738264E-2</v>
          </cell>
          <cell r="AE167">
            <v>-295.87134259259261</v>
          </cell>
          <cell r="AF167">
            <v>-4.188778770490266E-2</v>
          </cell>
          <cell r="AG167">
            <v>-295.87134259259261</v>
          </cell>
          <cell r="AH167">
            <v>-3.0927392264171683E-2</v>
          </cell>
          <cell r="AI167">
            <v>-886.77143518518528</v>
          </cell>
          <cell r="AJ167">
            <v>-3.8299176611699834E-2</v>
          </cell>
          <cell r="AK167">
            <v>-295.87134259259261</v>
          </cell>
          <cell r="AL167">
            <v>-4.315148354391124E-2</v>
          </cell>
          <cell r="AM167">
            <v>-307.87134259259261</v>
          </cell>
          <cell r="AN167">
            <v>-3.4486341688369788E-2</v>
          </cell>
          <cell r="AO167">
            <v>-307.87134259259261</v>
          </cell>
          <cell r="AP167">
            <v>-2.707097633851718E-2</v>
          </cell>
          <cell r="AQ167">
            <v>-911.61402777777789</v>
          </cell>
          <cell r="AR167">
            <v>-3.3568707500017683E-2</v>
          </cell>
          <cell r="AS167">
            <v>-295.87134259259261</v>
          </cell>
          <cell r="AT167">
            <v>-3.9288830567354709E-2</v>
          </cell>
          <cell r="AU167">
            <v>-295.87134259259261</v>
          </cell>
          <cell r="AV167">
            <v>-4.1248141889034556E-2</v>
          </cell>
          <cell r="AW167">
            <v>-295.87134259259261</v>
          </cell>
          <cell r="AX167">
            <v>-2.4391378239523497E-2</v>
          </cell>
          <cell r="AY167">
            <v>-887.61402777777789</v>
          </cell>
          <cell r="AZ167">
            <v>-3.3078213556384475E-2</v>
          </cell>
          <cell r="BA167">
            <v>-3571.0857407407407</v>
          </cell>
          <cell r="BB167">
            <v>-3.5205420743146067E-2</v>
          </cell>
        </row>
        <row r="168">
          <cell r="Q168" t="str">
            <v xml:space="preserve"> </v>
          </cell>
          <cell r="S168" t="str">
            <v>Property</v>
          </cell>
          <cell r="U168">
            <v>-271.13225609070969</v>
          </cell>
          <cell r="V168">
            <v>-4.365410404527937E-2</v>
          </cell>
          <cell r="W168">
            <v>-271.5559431702473</v>
          </cell>
          <cell r="X168">
            <v>-3.2200439023862541E-2</v>
          </cell>
          <cell r="Y168">
            <v>-283.93990264711078</v>
          </cell>
          <cell r="Z168">
            <v>-2.9432362960959177E-2</v>
          </cell>
          <cell r="AA168">
            <v>-826.62810190806772</v>
          </cell>
          <cell r="AB168">
            <v>-3.4029629620300643E-2</v>
          </cell>
          <cell r="AC168">
            <v>-272.07999553528651</v>
          </cell>
          <cell r="AD168">
            <v>-4.1706214200177595E-2</v>
          </cell>
          <cell r="AE168">
            <v>-272.24245735205778</v>
          </cell>
          <cell r="AF168">
            <v>-3.8542544059518902E-2</v>
          </cell>
          <cell r="AG168">
            <v>-284.82226981072046</v>
          </cell>
          <cell r="AH168">
            <v>-2.9772434149316733E-2</v>
          </cell>
          <cell r="AI168">
            <v>-829.1447226980647</v>
          </cell>
          <cell r="AJ168">
            <v>-3.5810310200892433E-2</v>
          </cell>
          <cell r="AK168">
            <v>-272.69502997405721</v>
          </cell>
          <cell r="AL168">
            <v>-3.9771324236139501E-2</v>
          </cell>
          <cell r="AM168">
            <v>-272.93875456699402</v>
          </cell>
          <cell r="AN168">
            <v>-3.0573352721728526E-2</v>
          </cell>
          <cell r="AO168">
            <v>-285.79709436589144</v>
          </cell>
          <cell r="AP168">
            <v>-2.5129998505363182E-2</v>
          </cell>
          <cell r="AQ168">
            <v>-831.43087890694267</v>
          </cell>
          <cell r="AR168">
            <v>-3.0616093138173334E-2</v>
          </cell>
          <cell r="AS168">
            <v>-273.55783942721774</v>
          </cell>
          <cell r="AT168">
            <v>-3.6325814826976971E-2</v>
          </cell>
          <cell r="AU168">
            <v>-292.21606167977433</v>
          </cell>
          <cell r="AV168">
            <v>-4.0738550306372155E-2</v>
          </cell>
          <cell r="AW168">
            <v>-305.42556623525161</v>
          </cell>
          <cell r="AX168">
            <v>-2.517902019433757E-2</v>
          </cell>
          <cell r="AY168">
            <v>-871.19946734224368</v>
          </cell>
          <cell r="AZ168">
            <v>-3.2466501349807324E-2</v>
          </cell>
          <cell r="BA168">
            <v>-3358.4031708553189</v>
          </cell>
          <cell r="BB168">
            <v>-3.3108697253108353E-2</v>
          </cell>
        </row>
        <row r="169">
          <cell r="S169" t="str">
            <v>Maintenance</v>
          </cell>
          <cell r="T169">
            <v>-27.799013716336336</v>
          </cell>
          <cell r="U169">
            <v>-28.180807551191855</v>
          </cell>
          <cell r="V169">
            <v>-4.5372982272833921E-3</v>
          </cell>
          <cell r="W169">
            <v>-28.430498675215734</v>
          </cell>
          <cell r="X169">
            <v>-3.3712189404573193E-3</v>
          </cell>
          <cell r="Y169">
            <v>-35.72872633186001</v>
          </cell>
          <cell r="Z169">
            <v>-3.7035331481359993E-3</v>
          </cell>
          <cell r="AA169">
            <v>-92.340032558267609</v>
          </cell>
          <cell r="AB169">
            <v>-3.8013431914921945E-3</v>
          </cell>
          <cell r="AC169">
            <v>-28.73933798232137</v>
          </cell>
          <cell r="AD169">
            <v>-4.4053550629617865E-3</v>
          </cell>
          <cell r="AE169">
            <v>-28.83508145810746</v>
          </cell>
          <cell r="AF169">
            <v>-4.0823073974891261E-3</v>
          </cell>
          <cell r="AG169">
            <v>-36.248730975673837</v>
          </cell>
          <cell r="AH169">
            <v>-3.789075049106032E-3</v>
          </cell>
          <cell r="AI169">
            <v>-93.823150416102678</v>
          </cell>
          <cell r="AJ169">
            <v>-4.0521709038834706E-3</v>
          </cell>
          <cell r="AK169">
            <v>-29.101795672788711</v>
          </cell>
          <cell r="AL169">
            <v>-4.2443639389631417E-3</v>
          </cell>
          <cell r="AM169">
            <v>-29.245429667077772</v>
          </cell>
          <cell r="AN169">
            <v>-3.2759394616882959E-3</v>
          </cell>
          <cell r="AO169">
            <v>-36.823223450573835</v>
          </cell>
          <cell r="AP169">
            <v>-3.2378479995701921E-3</v>
          </cell>
          <cell r="AQ169">
            <v>-95.170448790440318</v>
          </cell>
          <cell r="AR169">
            <v>-3.504497364832652E-3</v>
          </cell>
          <cell r="AS169">
            <v>-29.610274388762779</v>
          </cell>
          <cell r="AT169">
            <v>-3.9319558403967877E-3</v>
          </cell>
          <cell r="AU169">
            <v>-29.813416306169039</v>
          </cell>
          <cell r="AV169">
            <v>-4.1563607182026037E-3</v>
          </cell>
          <cell r="AW169">
            <v>-37.598161698582885</v>
          </cell>
          <cell r="AX169">
            <v>-3.0995600150558818E-3</v>
          </cell>
          <cell r="AY169">
            <v>-97.021852393514706</v>
          </cell>
          <cell r="AZ169">
            <v>-3.6156588930252591E-3</v>
          </cell>
          <cell r="BA169">
            <v>-378.35548415832528</v>
          </cell>
          <cell r="BB169">
            <v>-3.730003975627763E-3</v>
          </cell>
        </row>
        <row r="170">
          <cell r="S170" t="str">
            <v>Cleaning Supplies</v>
          </cell>
          <cell r="T170">
            <v>-1.3715975</v>
          </cell>
          <cell r="U170">
            <v>-1.3904351276491962</v>
          </cell>
          <cell r="V170">
            <v>-2.2386934186946093E-4</v>
          </cell>
          <cell r="W170">
            <v>-1.4027548352826396</v>
          </cell>
          <cell r="X170">
            <v>-1.6633523469095595E-4</v>
          </cell>
          <cell r="Y170">
            <v>-1.7628478555037685</v>
          </cell>
          <cell r="Z170">
            <v>-1.827315479241374E-4</v>
          </cell>
          <cell r="AA170">
            <v>-4.5560378184356045</v>
          </cell>
          <cell r="AB170">
            <v>-1.8755747492684292E-4</v>
          </cell>
          <cell r="AC170">
            <v>-1.4179929018504072</v>
          </cell>
          <cell r="AD170">
            <v>-2.1735929384501416E-4</v>
          </cell>
          <cell r="AE170">
            <v>-1.4227168648431066</v>
          </cell>
          <cell r="AF170">
            <v>-2.0142018985864682E-4</v>
          </cell>
          <cell r="AG170">
            <v>-1.7885047754478127</v>
          </cell>
          <cell r="AH170">
            <v>-1.8695216735736548E-4</v>
          </cell>
          <cell r="AI170">
            <v>-4.6292145421413267</v>
          </cell>
          <cell r="AJ170">
            <v>-1.9993326159169206E-4</v>
          </cell>
          <cell r="AK170">
            <v>-1.4358764881953656</v>
          </cell>
          <cell r="AL170">
            <v>-2.0941602558909877E-4</v>
          </cell>
          <cell r="AM170">
            <v>-1.4429633593157649</v>
          </cell>
          <cell r="AN170">
            <v>-1.6163416521365658E-4</v>
          </cell>
          <cell r="AO170">
            <v>-1.8168501135372215</v>
          </cell>
          <cell r="AP170">
            <v>-1.597547404705466E-4</v>
          </cell>
          <cell r="AQ170">
            <v>-4.6956899610483518</v>
          </cell>
          <cell r="AR170">
            <v>-1.729111641660984E-4</v>
          </cell>
          <cell r="AS170">
            <v>-1.4609647212798145</v>
          </cell>
          <cell r="AT170">
            <v>-1.9400187559997329E-4</v>
          </cell>
          <cell r="AU170">
            <v>-1.4709877008323549</v>
          </cell>
          <cell r="AV170">
            <v>-2.0507396515419317E-4</v>
          </cell>
          <cell r="AW170">
            <v>-1.8550854039856364</v>
          </cell>
          <cell r="AX170">
            <v>-1.5293164034996923E-4</v>
          </cell>
          <cell r="AY170">
            <v>-4.7870378260978059</v>
          </cell>
          <cell r="AZ170">
            <v>-1.7839585062731482E-4</v>
          </cell>
          <cell r="BA170">
            <v>-18.667980147723089</v>
          </cell>
          <cell r="BB170">
            <v>-1.8403761299468693E-4</v>
          </cell>
        </row>
        <row r="171">
          <cell r="S171" t="str">
            <v>Rent</v>
          </cell>
          <cell r="T171">
            <v>-223.31379999999999</v>
          </cell>
          <cell r="U171">
            <v>-223.31379999999999</v>
          </cell>
          <cell r="V171">
            <v>-3.595501324890403E-2</v>
          </cell>
          <cell r="W171">
            <v>-223.31379999999999</v>
          </cell>
          <cell r="X171">
            <v>-2.6480003774319482E-2</v>
          </cell>
          <cell r="Y171">
            <v>-223.31379999999999</v>
          </cell>
          <cell r="Z171">
            <v>-2.314804208396077E-2</v>
          </cell>
          <cell r="AA171">
            <v>-669.94139999999993</v>
          </cell>
          <cell r="AB171">
            <v>-2.7579340282144326E-2</v>
          </cell>
          <cell r="AC171">
            <v>-223.31379999999999</v>
          </cell>
          <cell r="AD171">
            <v>-3.4231010472975859E-2</v>
          </cell>
          <cell r="AE171">
            <v>-223.31379999999999</v>
          </cell>
          <cell r="AF171">
            <v>-3.1615502076034044E-2</v>
          </cell>
          <cell r="AG171">
            <v>-223.31379999999999</v>
          </cell>
          <cell r="AH171">
            <v>-2.3342961944485704E-2</v>
          </cell>
          <cell r="AI171">
            <v>-669.94139999999993</v>
          </cell>
          <cell r="AJ171">
            <v>-2.8934405169164266E-2</v>
          </cell>
          <cell r="AK171">
            <v>-223.31379999999999</v>
          </cell>
          <cell r="AL171">
            <v>-3.2569297456757268E-2</v>
          </cell>
          <cell r="AM171">
            <v>-223.31379999999999</v>
          </cell>
          <cell r="AN171">
            <v>-2.5014591958042041E-2</v>
          </cell>
          <cell r="AO171">
            <v>-223.31379999999999</v>
          </cell>
          <cell r="AP171">
            <v>-1.9635873040200941E-2</v>
          </cell>
          <cell r="AQ171">
            <v>-669.94139999999993</v>
          </cell>
          <cell r="AR171">
            <v>-2.466950509040922E-2</v>
          </cell>
          <cell r="AS171">
            <v>-223.31379999999999</v>
          </cell>
          <cell r="AT171">
            <v>-2.9653896097782448E-2</v>
          </cell>
          <cell r="AU171">
            <v>-241.6273219511182</v>
          </cell>
          <cell r="AV171">
            <v>-3.3685851332452367E-2</v>
          </cell>
          <cell r="AW171">
            <v>-241.6273219511182</v>
          </cell>
          <cell r="AX171">
            <v>-1.9919547973350746E-2</v>
          </cell>
          <cell r="AY171">
            <v>-706.56844390223637</v>
          </cell>
          <cell r="AZ171">
            <v>-2.6331289443582154E-2</v>
          </cell>
          <cell r="BA171">
            <v>-2716.3926439022357</v>
          </cell>
          <cell r="BB171">
            <v>-2.6779459490750987E-2</v>
          </cell>
        </row>
        <row r="172">
          <cell r="S172" t="str">
            <v>Utilities</v>
          </cell>
          <cell r="T172">
            <v>-18</v>
          </cell>
          <cell r="U172">
            <v>-18.247213411868664</v>
          </cell>
          <cell r="V172">
            <v>-2.9379232272224881E-3</v>
          </cell>
          <cell r="W172">
            <v>-18.408889659748951</v>
          </cell>
          <cell r="X172">
            <v>-2.1828810743947892E-3</v>
          </cell>
          <cell r="Y172">
            <v>-23.134528459746999</v>
          </cell>
          <cell r="Z172">
            <v>-2.3980561809382661E-3</v>
          </cell>
          <cell r="AA172">
            <v>-59.790631531364618</v>
          </cell>
          <cell r="AB172">
            <v>-2.4613886717372788E-3</v>
          </cell>
          <cell r="AC172">
            <v>-18.608864651114725</v>
          </cell>
          <cell r="AD172">
            <v>-2.8524893703949263E-3</v>
          </cell>
          <cell r="AE172">
            <v>-18.670859029107241</v>
          </cell>
          <cell r="AF172">
            <v>-2.6433143961370905E-3</v>
          </cell>
          <cell r="AG172">
            <v>-23.471234059598849</v>
          </cell>
          <cell r="AH172">
            <v>-2.4534449883676364E-3</v>
          </cell>
          <cell r="AI172">
            <v>-60.750957739820819</v>
          </cell>
          <cell r="AJ172">
            <v>-2.6238008662530059E-3</v>
          </cell>
          <cell r="AK172">
            <v>-18.843557813073136</v>
          </cell>
          <cell r="AL172">
            <v>-2.7482468148299906E-3</v>
          </cell>
          <cell r="AM172">
            <v>-18.936561540600479</v>
          </cell>
          <cell r="AN172">
            <v>-2.1211871367845291E-3</v>
          </cell>
          <cell r="AO172">
            <v>-23.843220801780394</v>
          </cell>
          <cell r="AP172">
            <v>-2.0965227251215014E-3</v>
          </cell>
          <cell r="AQ172">
            <v>-61.623340155454002</v>
          </cell>
          <cell r="AR172">
            <v>-2.2691795187653602E-3</v>
          </cell>
          <cell r="AS172">
            <v>-19.172800317175163</v>
          </cell>
          <cell r="AT172">
            <v>-2.5459610131977634E-3</v>
          </cell>
          <cell r="AU172">
            <v>-19.304335721654777</v>
          </cell>
          <cell r="AV172">
            <v>-2.6912642905629947E-3</v>
          </cell>
          <cell r="AW172">
            <v>-24.344997181564892</v>
          </cell>
          <cell r="AX172">
            <v>-2.0069805655809712E-3</v>
          </cell>
          <cell r="AY172">
            <v>-62.822133220394832</v>
          </cell>
          <cell r="AZ172">
            <v>-2.341157162572596E-3</v>
          </cell>
          <cell r="BA172">
            <v>-244.98706264703429</v>
          </cell>
          <cell r="BB172">
            <v>-2.4151961737349076E-3</v>
          </cell>
        </row>
        <row r="173">
          <cell r="Q173" t="str">
            <v xml:space="preserve"> </v>
          </cell>
          <cell r="S173" t="str">
            <v>Advertising</v>
          </cell>
          <cell r="U173">
            <v>-121.11298832945738</v>
          </cell>
          <cell r="V173">
            <v>-1.95E-2</v>
          </cell>
          <cell r="W173">
            <v>-164.44933834273635</v>
          </cell>
          <cell r="X173">
            <v>-1.95E-2</v>
          </cell>
          <cell r="Y173">
            <v>-188.12040708260619</v>
          </cell>
          <cell r="Z173">
            <v>-1.95E-2</v>
          </cell>
          <cell r="AA173">
            <v>-473.68273375479993</v>
          </cell>
          <cell r="AB173">
            <v>-1.95E-2</v>
          </cell>
          <cell r="AC173">
            <v>-127.21269515072636</v>
          </cell>
          <cell r="AD173">
            <v>-1.95E-2</v>
          </cell>
          <cell r="AE173">
            <v>-137.7368320619205</v>
          </cell>
          <cell r="AF173">
            <v>-1.95E-2</v>
          </cell>
          <cell r="AG173">
            <v>-186.54955229572695</v>
          </cell>
          <cell r="AH173">
            <v>-1.95E-2</v>
          </cell>
          <cell r="AI173">
            <v>-451.49907950837377</v>
          </cell>
          <cell r="AJ173">
            <v>-1.95E-2</v>
          </cell>
          <cell r="AK173">
            <v>-133.703194113465</v>
          </cell>
          <cell r="AL173">
            <v>-1.95E-2</v>
          </cell>
          <cell r="AM173">
            <v>-174.08315543600204</v>
          </cell>
          <cell r="AN173">
            <v>-1.95E-2</v>
          </cell>
          <cell r="AO173">
            <v>-221.76855040184336</v>
          </cell>
          <cell r="AP173">
            <v>-1.95E-2</v>
          </cell>
          <cell r="AQ173">
            <v>-529.5548999513104</v>
          </cell>
          <cell r="AR173">
            <v>-1.95E-2</v>
          </cell>
          <cell r="AS173">
            <v>-146.84812699285214</v>
          </cell>
          <cell r="AT173">
            <v>-1.95E-2</v>
          </cell>
          <cell r="AU173">
            <v>-139.87275344612124</v>
          </cell>
          <cell r="AV173">
            <v>-1.95E-2</v>
          </cell>
          <cell r="AW173">
            <v>-236.53813752954483</v>
          </cell>
          <cell r="AX173">
            <v>-1.95E-2</v>
          </cell>
          <cell r="AY173">
            <v>-523.25901796851826</v>
          </cell>
          <cell r="AZ173">
            <v>-1.9500000000000003E-2</v>
          </cell>
          <cell r="BA173">
            <v>-1977.9957311830028</v>
          </cell>
          <cell r="BB173">
            <v>-1.9500000000000003E-2</v>
          </cell>
        </row>
        <row r="174">
          <cell r="S174" t="str">
            <v>Other Expenses:</v>
          </cell>
        </row>
        <row r="175">
          <cell r="S175" t="str">
            <v>Depreciation and mortization</v>
          </cell>
          <cell r="U175">
            <v>-52.215306937499996</v>
          </cell>
          <cell r="V175">
            <v>-8.4070131480159446E-3</v>
          </cell>
          <cell r="W175">
            <v>-52.215306937499996</v>
          </cell>
          <cell r="X175">
            <v>-6.1915632835151712E-3</v>
          </cell>
          <cell r="Y175">
            <v>-52.215306937499996</v>
          </cell>
          <cell r="Z175">
            <v>-5.4124828936509021E-3</v>
          </cell>
          <cell r="AA175">
            <v>-156.64592081249998</v>
          </cell>
          <cell r="AB175">
            <v>-6.4486105111548134E-3</v>
          </cell>
          <cell r="AC175">
            <v>-52.215306937499996</v>
          </cell>
          <cell r="AD175">
            <v>-8.0039062459517137E-3</v>
          </cell>
          <cell r="AE175">
            <v>-52.215306937499996</v>
          </cell>
          <cell r="AF175">
            <v>-7.3923472032775672E-3</v>
          </cell>
          <cell r="AG175">
            <v>-52.215306937499996</v>
          </cell>
          <cell r="AH175">
            <v>-5.4580591202232145E-3</v>
          </cell>
          <cell r="AI175">
            <v>-156.64592081249998</v>
          </cell>
          <cell r="AJ175">
            <v>-6.7654522334127968E-3</v>
          </cell>
          <cell r="AK175">
            <v>-52.215306937499996</v>
          </cell>
          <cell r="AL175">
            <v>-7.6153639562056572E-3</v>
          </cell>
          <cell r="AM175">
            <v>-52.215306937499996</v>
          </cell>
          <cell r="AN175">
            <v>-5.848920205582836E-3</v>
          </cell>
          <cell r="AO175">
            <v>-52.215306937499996</v>
          </cell>
          <cell r="AP175">
            <v>-4.5912663605199204E-3</v>
          </cell>
          <cell r="AQ175">
            <v>-156.64592081249998</v>
          </cell>
          <cell r="AR175">
            <v>-5.7682318794984285E-3</v>
          </cell>
          <cell r="AS175">
            <v>-52.215306937499996</v>
          </cell>
          <cell r="AT175">
            <v>-6.9336838414752874E-3</v>
          </cell>
          <cell r="AU175">
            <v>-52.215306937499996</v>
          </cell>
          <cell r="AV175">
            <v>-7.2794626558449664E-3</v>
          </cell>
          <cell r="AW175">
            <v>-52.215306937499996</v>
          </cell>
          <cell r="AX175">
            <v>-4.3045848585582594E-3</v>
          </cell>
          <cell r="AY175">
            <v>-156.64592081249998</v>
          </cell>
          <cell r="AZ175">
            <v>-5.8376355704346959E-3</v>
          </cell>
          <cell r="BA175">
            <v>-626.58368324999992</v>
          </cell>
          <cell r="BB175">
            <v>-6.177152776799681E-3</v>
          </cell>
        </row>
        <row r="176">
          <cell r="Q176" t="str">
            <v xml:space="preserve"> </v>
          </cell>
          <cell r="S176" t="str">
            <v>Delivery</v>
          </cell>
          <cell r="U176">
            <v>-1.3445374105166605</v>
          </cell>
          <cell r="V176">
            <v>-2.1647950287341692E-4</v>
          </cell>
          <cell r="W176">
            <v>-1.8256364621691232</v>
          </cell>
          <cell r="X176">
            <v>-2.1647950287341692E-4</v>
          </cell>
          <cell r="Y176">
            <v>-2.088421138748072</v>
          </cell>
          <cell r="Z176">
            <v>-2.1647950287341692E-4</v>
          </cell>
          <cell r="AA176">
            <v>-5.2585950114338562</v>
          </cell>
          <cell r="AB176">
            <v>-2.1647950287341695E-4</v>
          </cell>
          <cell r="AC176">
            <v>-1.4122533848931682</v>
          </cell>
          <cell r="AD176">
            <v>-2.1647950287341692E-4</v>
          </cell>
          <cell r="AE176">
            <v>-1.5290872272884033</v>
          </cell>
          <cell r="AF176">
            <v>-2.1647950287341692E-4</v>
          </cell>
          <cell r="AG176">
            <v>-2.0709822739608956</v>
          </cell>
          <cell r="AH176">
            <v>-2.1647950287341692E-4</v>
          </cell>
          <cell r="AI176">
            <v>-5.0123228861424671</v>
          </cell>
          <cell r="AJ176">
            <v>-2.1647950287341692E-4</v>
          </cell>
          <cell r="AK176">
            <v>-1.4843077432959422</v>
          </cell>
          <cell r="AL176">
            <v>-2.1647950287341692E-4</v>
          </cell>
          <cell r="AM176">
            <v>-1.9325864075600765</v>
          </cell>
          <cell r="AN176">
            <v>-2.1647950287341692E-4</v>
          </cell>
          <cell r="AO176">
            <v>-2.4619664381512489</v>
          </cell>
          <cell r="AP176">
            <v>-2.1647950287341692E-4</v>
          </cell>
          <cell r="AQ176">
            <v>-5.8788605890072683</v>
          </cell>
          <cell r="AR176">
            <v>-2.1647950287341695E-4</v>
          </cell>
          <cell r="AS176">
            <v>-1.6302363861182068</v>
          </cell>
          <cell r="AT176">
            <v>-2.1647950287341692E-4</v>
          </cell>
          <cell r="AU176">
            <v>-1.5527991862334534</v>
          </cell>
          <cell r="AV176">
            <v>-2.1647950287341692E-4</v>
          </cell>
          <cell r="AW176">
            <v>-2.6259312011794762</v>
          </cell>
          <cell r="AX176">
            <v>-2.1647950287341692E-4</v>
          </cell>
          <cell r="AY176">
            <v>-5.8089667735311368</v>
          </cell>
          <cell r="AZ176">
            <v>-2.1647950287341695E-4</v>
          </cell>
          <cell r="BA176">
            <v>-21.958745260114728</v>
          </cell>
          <cell r="BB176">
            <v>-2.1647950287341692E-4</v>
          </cell>
        </row>
        <row r="177">
          <cell r="S177" t="str">
            <v>Bank Comisions</v>
          </cell>
          <cell r="U177">
            <v>-80.546978319898898</v>
          </cell>
          <cell r="V177">
            <v>-1.2968601459699986E-2</v>
          </cell>
          <cell r="W177">
            <v>-109.3680989373491</v>
          </cell>
          <cell r="X177">
            <v>-1.2968601459699986E-2</v>
          </cell>
          <cell r="Y177">
            <v>-125.11069671235087</v>
          </cell>
          <cell r="Z177">
            <v>-1.2968601459699986E-2</v>
          </cell>
          <cell r="AA177">
            <v>-315.02577396959884</v>
          </cell>
          <cell r="AB177">
            <v>-1.2968601459699986E-2</v>
          </cell>
          <cell r="AC177">
            <v>-84.603627898670723</v>
          </cell>
          <cell r="AD177">
            <v>-1.2968601459699986E-2</v>
          </cell>
          <cell r="AE177">
            <v>-91.602773401675591</v>
          </cell>
          <cell r="AF177">
            <v>-1.2968601459699986E-2</v>
          </cell>
          <cell r="AG177">
            <v>-124.06598954916633</v>
          </cell>
          <cell r="AH177">
            <v>-1.2968601459699986E-2</v>
          </cell>
          <cell r="AI177">
            <v>-300.27239084951265</v>
          </cell>
          <cell r="AJ177">
            <v>-1.2968601459699986E-2</v>
          </cell>
          <cell r="AK177">
            <v>-88.920176325458101</v>
          </cell>
          <cell r="AL177">
            <v>-1.2968601459699986E-2</v>
          </cell>
          <cell r="AM177">
            <v>-115.77513147161619</v>
          </cell>
          <cell r="AN177">
            <v>-1.2968601459699986E-2</v>
          </cell>
          <cell r="AO177">
            <v>-147.48861263881517</v>
          </cell>
          <cell r="AP177">
            <v>-1.2968601459699986E-2</v>
          </cell>
          <cell r="AQ177">
            <v>-352.18392043588949</v>
          </cell>
          <cell r="AR177">
            <v>-1.2968601459699986E-2</v>
          </cell>
          <cell r="AS177">
            <v>-97.662299183267251</v>
          </cell>
          <cell r="AT177">
            <v>-1.2968601459699986E-2</v>
          </cell>
          <cell r="AU177">
            <v>-93.02328176992944</v>
          </cell>
          <cell r="AV177">
            <v>-1.2968601459699986E-2</v>
          </cell>
          <cell r="AW177">
            <v>-157.31122234053186</v>
          </cell>
          <cell r="AX177">
            <v>-1.2968601459699986E-2</v>
          </cell>
          <cell r="AY177">
            <v>-347.99680329372853</v>
          </cell>
          <cell r="AZ177">
            <v>-1.2968601459699986E-2</v>
          </cell>
          <cell r="BA177">
            <v>-1315.4788885487296</v>
          </cell>
          <cell r="BB177">
            <v>-1.2968601459699986E-2</v>
          </cell>
        </row>
        <row r="178">
          <cell r="S178" t="str">
            <v>Bad Checks</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S179" t="str">
            <v>Others</v>
          </cell>
          <cell r="U179">
            <v>-7.6266433326525691</v>
          </cell>
          <cell r="V179">
            <v>-1.2279405127233012E-3</v>
          </cell>
          <cell r="W179">
            <v>-7.6942178740421285</v>
          </cell>
          <cell r="X179">
            <v>-9.1236152152295101E-4</v>
          </cell>
          <cell r="Y179">
            <v>-9.6693557119701481</v>
          </cell>
          <cell r="Z179">
            <v>-1.0022965573353347E-3</v>
          </cell>
          <cell r="AA179">
            <v>-24.990216918664846</v>
          </cell>
          <cell r="AB179">
            <v>-1.0287671371323791E-3</v>
          </cell>
          <cell r="AC179">
            <v>-7.777799838047935</v>
          </cell>
          <cell r="AD179">
            <v>-1.1922323999364519E-3</v>
          </cell>
          <cell r="AE179">
            <v>-7.8037111374286399</v>
          </cell>
          <cell r="AF179">
            <v>-1.1048051919144502E-3</v>
          </cell>
          <cell r="AG179">
            <v>-9.8100858859542264</v>
          </cell>
          <cell r="AH179">
            <v>-1.0254469786818632E-3</v>
          </cell>
          <cell r="AI179">
            <v>-25.391596861430799</v>
          </cell>
          <cell r="AJ179">
            <v>-1.0966492763109109E-3</v>
          </cell>
          <cell r="AK179">
            <v>-7.8758926809641583</v>
          </cell>
          <cell r="AL179">
            <v>-1.1486629642405402E-3</v>
          </cell>
          <cell r="AM179">
            <v>-7.9147647126792524</v>
          </cell>
          <cell r="AN179">
            <v>-8.8657579483033015E-4</v>
          </cell>
          <cell r="AO179">
            <v>-9.9655622396888042</v>
          </cell>
          <cell r="AP179">
            <v>-8.7626700594746021E-4</v>
          </cell>
          <cell r="AQ179">
            <v>-25.756219633332215</v>
          </cell>
          <cell r="AR179">
            <v>-9.4843099912050074E-4</v>
          </cell>
          <cell r="AS179">
            <v>-8.0135035639005263</v>
          </cell>
          <cell r="AT179">
            <v>-1.0641151691615815E-3</v>
          </cell>
          <cell r="AU179">
            <v>-8.0684803755889192</v>
          </cell>
          <cell r="AV179">
            <v>-1.1248464296843149E-3</v>
          </cell>
          <cell r="AW179">
            <v>-10.17528574075099</v>
          </cell>
          <cell r="AX179">
            <v>-8.3884177839973421E-4</v>
          </cell>
          <cell r="AY179">
            <v>-26.257269680240434</v>
          </cell>
          <cell r="AZ179">
            <v>-9.7851492507959777E-4</v>
          </cell>
          <cell r="BA179">
            <v>-102.39530309366832</v>
          </cell>
          <cell r="BB179">
            <v>-1.0094604244329374E-3</v>
          </cell>
        </row>
        <row r="180">
          <cell r="S180" t="str">
            <v>Waste Colection</v>
          </cell>
          <cell r="T180">
            <v>-0.7742</v>
          </cell>
          <cell r="U180">
            <v>-0.78483292352603995</v>
          </cell>
          <cell r="V180">
            <v>-1.2636334236198056E-4</v>
          </cell>
          <cell r="W180">
            <v>-0.79178679858764645</v>
          </cell>
          <cell r="X180">
            <v>-9.388814043313587E-5</v>
          </cell>
          <cell r="Y180">
            <v>-0.99504177408534034</v>
          </cell>
          <cell r="Z180">
            <v>-1.0314306084902251E-4</v>
          </cell>
          <cell r="AA180">
            <v>-2.5716614961990265</v>
          </cell>
          <cell r="AB180">
            <v>-1.0586706164772227E-4</v>
          </cell>
          <cell r="AC180">
            <v>-0.80038794516072331</v>
          </cell>
          <cell r="AD180">
            <v>-1.2268873725331954E-4</v>
          </cell>
          <cell r="AE180">
            <v>-0.80305439224082364</v>
          </cell>
          <cell r="AF180">
            <v>-1.1369188919385197E-4</v>
          </cell>
          <cell r="AG180">
            <v>-1.0095238560523017</v>
          </cell>
          <cell r="AH180">
            <v>-1.0552539499967911E-4</v>
          </cell>
          <cell r="AI180">
            <v>-2.6129661934538486</v>
          </cell>
          <cell r="AJ180">
            <v>-1.1285259059183761E-4</v>
          </cell>
          <cell r="AK180">
            <v>-0.81048235882673447</v>
          </cell>
          <cell r="AL180">
            <v>-1.182051491134099E-4</v>
          </cell>
          <cell r="AM180">
            <v>-0.81448255248516066</v>
          </cell>
          <cell r="AN180">
            <v>-9.1234615627699034E-5</v>
          </cell>
          <cell r="AO180">
            <v>-1.0255234191521323</v>
          </cell>
          <cell r="AP180">
            <v>-9.0173771877170367E-5</v>
          </cell>
          <cell r="AQ180">
            <v>-2.6504883304640274</v>
          </cell>
          <cell r="AR180">
            <v>-9.7599932412674548E-5</v>
          </cell>
          <cell r="AS180">
            <v>-0.82464344475316731</v>
          </cell>
          <cell r="AT180">
            <v>-1.0950461202320603E-4</v>
          </cell>
          <cell r="AU180">
            <v>-0.83030092865028493</v>
          </cell>
          <cell r="AV180">
            <v>-1.1575426743077058E-4</v>
          </cell>
          <cell r="AW180">
            <v>-1.0471053787759743</v>
          </cell>
          <cell r="AX180">
            <v>-8.6322464104043761E-5</v>
          </cell>
          <cell r="AY180">
            <v>-2.7020497521794264</v>
          </cell>
          <cell r="AZ180">
            <v>-1.0069577084798355E-4</v>
          </cell>
          <cell r="BA180">
            <v>-10.53716577229633</v>
          </cell>
          <cell r="BB180">
            <v>-1.0388027098364252E-4</v>
          </cell>
        </row>
        <row r="181">
          <cell r="S181" t="str">
            <v>Recruitment</v>
          </cell>
          <cell r="T181">
            <v>-7.8123750000000006E-2</v>
          </cell>
          <cell r="U181">
            <v>-7.9196707710304154E-2</v>
          </cell>
          <cell r="V181">
            <v>-1.2751198873484604E-5</v>
          </cell>
          <cell r="W181">
            <v>-7.9898416308656225E-2</v>
          </cell>
          <cell r="X181">
            <v>-9.4741586297638853E-6</v>
          </cell>
          <cell r="Y181">
            <v>-0.10040867320873109</v>
          </cell>
          <cell r="Z181">
            <v>-1.0408063420309769E-5</v>
          </cell>
          <cell r="AA181">
            <v>-0.25950379722769146</v>
          </cell>
          <cell r="AB181">
            <v>-1.0682939624646401E-5</v>
          </cell>
          <cell r="AC181">
            <v>-8.076634943264023E-2</v>
          </cell>
          <cell r="AD181">
            <v>-1.2380398136132813E-5</v>
          </cell>
          <cell r="AE181">
            <v>-8.1035417948623165E-2</v>
          </cell>
          <cell r="AF181">
            <v>-1.1472535169734169E-5</v>
          </cell>
          <cell r="AG181">
            <v>-0.10187004565908808</v>
          </cell>
          <cell r="AH181">
            <v>-1.0648462383888118E-5</v>
          </cell>
          <cell r="AI181">
            <v>-0.26367181304035148</v>
          </cell>
          <cell r="AJ181">
            <v>-1.1387842384718515E-5</v>
          </cell>
          <cell r="AK181">
            <v>-8.1784966649948471E-2</v>
          </cell>
          <cell r="AL181">
            <v>-1.1927963727781915E-5</v>
          </cell>
          <cell r="AM181">
            <v>-8.2188622203193715E-2</v>
          </cell>
          <cell r="AN181">
            <v>-9.2063940876316883E-6</v>
          </cell>
          <cell r="AO181">
            <v>-0.10348454561739397</v>
          </cell>
          <cell r="AP181">
            <v>-9.0993454025950521E-6</v>
          </cell>
          <cell r="AQ181">
            <v>-0.26745813447053612</v>
          </cell>
          <cell r="AR181">
            <v>-9.8487118571747399E-6</v>
          </cell>
          <cell r="AS181">
            <v>-8.3213947709939631E-2</v>
          </cell>
          <cell r="AT181">
            <v>-1.1050001205822711E-5</v>
          </cell>
          <cell r="AU181">
            <v>-8.3784838768590414E-2</v>
          </cell>
          <cell r="AV181">
            <v>-1.1680647701103931E-5</v>
          </cell>
          <cell r="AW181">
            <v>-0.10566235964240446</v>
          </cell>
          <cell r="AX181">
            <v>-8.7107137755725773E-6</v>
          </cell>
          <cell r="AY181">
            <v>-0.27266114612093451</v>
          </cell>
          <cell r="AZ181">
            <v>-1.0161109826640603E-5</v>
          </cell>
          <cell r="BA181">
            <v>-1.0632948908595137</v>
          </cell>
          <cell r="BB181">
            <v>-1.0482454559879028E-5</v>
          </cell>
        </row>
        <row r="182">
          <cell r="S182" t="str">
            <v>Suscriptions</v>
          </cell>
          <cell r="T182">
            <v>-1.5791262500000001</v>
          </cell>
          <cell r="U182">
            <v>-1.6008140937796596</v>
          </cell>
          <cell r="V182">
            <v>-2.5774176047731922E-4</v>
          </cell>
          <cell r="W182">
            <v>-1.6149978275035075</v>
          </cell>
          <cell r="X182">
            <v>-1.9150248917805638E-4</v>
          </cell>
          <cell r="Y182">
            <v>-2.0295745095643642</v>
          </cell>
          <cell r="Z182">
            <v>-2.1037963690524253E-4</v>
          </cell>
          <cell r="AA182">
            <v>-5.2453864308475309</v>
          </cell>
          <cell r="AB182">
            <v>-2.1593574794405389E-4</v>
          </cell>
          <cell r="AC182">
            <v>-1.6325414807373531</v>
          </cell>
          <cell r="AD182">
            <v>-2.5024671347981118E-4</v>
          </cell>
          <cell r="AE182">
            <v>-1.63798020016182</v>
          </cell>
          <cell r="AF182">
            <v>-2.3189595277460989E-4</v>
          </cell>
          <cell r="AG182">
            <v>-2.0591134346337006</v>
          </cell>
          <cell r="AH182">
            <v>-2.1523885467012664E-4</v>
          </cell>
          <cell r="AI182">
            <v>-5.3296351155328736</v>
          </cell>
          <cell r="AJ182">
            <v>-2.3018404570404781E-4</v>
          </cell>
          <cell r="AK182">
            <v>-1.6531309325564656</v>
          </cell>
          <cell r="AL182">
            <v>-2.4110159370982929E-4</v>
          </cell>
          <cell r="AM182">
            <v>-1.6612900785279254</v>
          </cell>
          <cell r="AN182">
            <v>-1.860901271588217E-4</v>
          </cell>
          <cell r="AO182">
            <v>-2.0917475473687484</v>
          </cell>
          <cell r="AP182">
            <v>-1.8392633716449432E-4</v>
          </cell>
          <cell r="AQ182">
            <v>-5.4061685584531398</v>
          </cell>
          <cell r="AR182">
            <v>-1.990733857802638E-4</v>
          </cell>
          <cell r="AS182">
            <v>-1.682015125936646</v>
          </cell>
          <cell r="AT182">
            <v>-2.2335521485651027E-4</v>
          </cell>
          <cell r="AU182">
            <v>-1.6935546264932086</v>
          </cell>
          <cell r="AV182">
            <v>-2.3610256038420293E-4</v>
          </cell>
          <cell r="AW182">
            <v>-2.1357680058658408</v>
          </cell>
          <cell r="AX182">
            <v>-1.7607087190826432E-4</v>
          </cell>
          <cell r="AY182">
            <v>-5.5113377582956957</v>
          </cell>
          <cell r="AZ182">
            <v>-2.0538792948855025E-4</v>
          </cell>
          <cell r="BA182">
            <v>-21.492527863129244</v>
          </cell>
          <cell r="BB182">
            <v>-2.1188331538024186E-4</v>
          </cell>
        </row>
        <row r="183">
          <cell r="S183" t="str">
            <v>Training</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S184" t="str">
            <v>Others</v>
          </cell>
          <cell r="T184">
            <v>-5.0918675000000002</v>
          </cell>
          <cell r="U184">
            <v>-5.1617996076365653</v>
          </cell>
          <cell r="V184">
            <v>-8.3108421101051684E-4</v>
          </cell>
          <cell r="W184">
            <v>-5.2075348316423185</v>
          </cell>
          <cell r="X184">
            <v>-6.1749673328199495E-4</v>
          </cell>
          <cell r="Y184">
            <v>-6.5443307551117114</v>
          </cell>
          <cell r="Z184">
            <v>-6.7836579616075972E-4</v>
          </cell>
          <cell r="AA184">
            <v>-16.913665194390596</v>
          </cell>
          <cell r="AB184">
            <v>-6.9628138791595661E-4</v>
          </cell>
          <cell r="AC184">
            <v>-5.2641040627172178</v>
          </cell>
          <cell r="AD184">
            <v>-8.0691655106718827E-4</v>
          </cell>
          <cell r="AE184">
            <v>-5.2816411270773731</v>
          </cell>
          <cell r="AF184">
            <v>-7.4774481477625423E-4</v>
          </cell>
          <cell r="AG184">
            <v>-6.6395785496091362</v>
          </cell>
          <cell r="AH184">
            <v>-6.9403426662816925E-4</v>
          </cell>
          <cell r="AI184">
            <v>-17.185323739403728</v>
          </cell>
          <cell r="AJ184">
            <v>-7.4222479763030717E-4</v>
          </cell>
          <cell r="AK184">
            <v>-5.3304944229310101</v>
          </cell>
          <cell r="AL184">
            <v>-7.7742825768951928E-4</v>
          </cell>
          <cell r="AM184">
            <v>-5.3568034594629728</v>
          </cell>
          <cell r="AN184">
            <v>-6.000446579561777E-4</v>
          </cell>
          <cell r="AO184">
            <v>-6.7448067275505297</v>
          </cell>
          <cell r="AP184">
            <v>-5.9306755150320039E-4</v>
          </cell>
          <cell r="AQ184">
            <v>-17.432104609944513</v>
          </cell>
          <cell r="AR184">
            <v>-6.4190896907038769E-4</v>
          </cell>
          <cell r="AS184">
            <v>-5.4236310455007732</v>
          </cell>
          <cell r="AT184">
            <v>-7.2020534107604243E-4</v>
          </cell>
          <cell r="AU184">
            <v>-5.460839981676834</v>
          </cell>
          <cell r="AV184">
            <v>-7.613089541682373E-4</v>
          </cell>
          <cell r="AW184">
            <v>-6.8867499964667713</v>
          </cell>
          <cell r="AX184">
            <v>-5.677377286118537E-4</v>
          </cell>
          <cell r="AY184">
            <v>-17.771221023644379</v>
          </cell>
          <cell r="AZ184">
            <v>-6.6227011491642334E-4</v>
          </cell>
          <cell r="BA184">
            <v>-69.302314567383206</v>
          </cell>
          <cell r="BB184">
            <v>-6.8321438350917377E-4</v>
          </cell>
        </row>
        <row r="185">
          <cell r="S185" t="str">
            <v>Relocation</v>
          </cell>
          <cell r="T185">
            <v>-2.3382337499999997</v>
          </cell>
          <cell r="U185">
            <v>-2.3703472357268862</v>
          </cell>
          <cell r="V185">
            <v>-3.8164173582225214E-4</v>
          </cell>
          <cell r="W185">
            <v>-2.3913492834695003</v>
          </cell>
          <cell r="X185">
            <v>-2.8356034446589757E-4</v>
          </cell>
          <cell r="Y185">
            <v>-3.0052186241619965</v>
          </cell>
          <cell r="Z185">
            <v>-3.1151199425921992E-4</v>
          </cell>
          <cell r="AA185">
            <v>-7.7669151433583821</v>
          </cell>
          <cell r="AB185">
            <v>-3.1973900356243191E-4</v>
          </cell>
          <cell r="AC185">
            <v>-2.4173264098010234</v>
          </cell>
          <cell r="AD185">
            <v>-3.7054371763187041E-4</v>
          </cell>
          <cell r="AE185">
            <v>-2.4253795957417097</v>
          </cell>
          <cell r="AF185">
            <v>-3.433714962727007E-4</v>
          </cell>
          <cell r="AG185">
            <v>-3.0489573129057517</v>
          </cell>
          <cell r="AH185">
            <v>-3.187071041983091E-4</v>
          </cell>
          <cell r="AI185">
            <v>-7.8916633184484848</v>
          </cell>
          <cell r="AJ185">
            <v>-3.4083665215288959E-4</v>
          </cell>
          <cell r="AK185">
            <v>-2.4478134915890992</v>
          </cell>
          <cell r="AL185">
            <v>-3.5700241420919346E-4</v>
          </cell>
          <cell r="AM185">
            <v>-2.4598948501768905</v>
          </cell>
          <cell r="AN185">
            <v>-2.7554618629419176E-4</v>
          </cell>
          <cell r="AO185">
            <v>-3.0972790881902763</v>
          </cell>
          <cell r="AP185">
            <v>-2.7234223297339266E-4</v>
          </cell>
          <cell r="AQ185">
            <v>-8.004987429956266</v>
          </cell>
          <cell r="AR185">
            <v>-2.9477067419921796E-4</v>
          </cell>
          <cell r="AS185">
            <v>-2.490582710201648</v>
          </cell>
          <cell r="AT185">
            <v>-3.3072510929128916E-4</v>
          </cell>
          <cell r="AU185">
            <v>-2.5076694058724334</v>
          </cell>
          <cell r="AV185">
            <v>-3.4960027746467779E-4</v>
          </cell>
          <cell r="AW185">
            <v>-3.1624607807549943</v>
          </cell>
          <cell r="AX185">
            <v>-2.6071053855752853E-4</v>
          </cell>
          <cell r="AY185">
            <v>-8.1607128968290752</v>
          </cell>
          <cell r="AZ185">
            <v>-3.0412070508786001E-4</v>
          </cell>
          <cell r="BA185">
            <v>-31.82427878859221</v>
          </cell>
          <cell r="BB185">
            <v>-3.1373851146099019E-4</v>
          </cell>
        </row>
        <row r="186">
          <cell r="S186" t="str">
            <v>Supplies</v>
          </cell>
          <cell r="T186">
            <v>-14.57166125</v>
          </cell>
          <cell r="U186">
            <v>-13.400174363771484</v>
          </cell>
          <cell r="V186">
            <v>-2.1575175684934288E-3</v>
          </cell>
          <cell r="W186">
            <v>-18.194991620593523</v>
          </cell>
          <cell r="X186">
            <v>-2.1575175684934288E-3</v>
          </cell>
          <cell r="Y186">
            <v>-20.814004270403</v>
          </cell>
          <cell r="Z186">
            <v>-2.1575175684934288E-3</v>
          </cell>
          <cell r="AA186">
            <v>-52.409170254768007</v>
          </cell>
          <cell r="AB186">
            <v>-2.1575175684934288E-3</v>
          </cell>
          <cell r="AC186">
            <v>-14.075057678107228</v>
          </cell>
          <cell r="AD186">
            <v>-2.1575175684934288E-3</v>
          </cell>
          <cell r="AE186">
            <v>-15.239468461652434</v>
          </cell>
          <cell r="AF186">
            <v>-2.1575175684934288E-3</v>
          </cell>
          <cell r="AG186">
            <v>-20.640201870390488</v>
          </cell>
          <cell r="AH186">
            <v>-2.1575175684934288E-3</v>
          </cell>
          <cell r="AI186">
            <v>-49.954728010150149</v>
          </cell>
          <cell r="AJ186">
            <v>-2.1575175684934288E-3</v>
          </cell>
          <cell r="AK186">
            <v>-14.793178987871178</v>
          </cell>
          <cell r="AL186">
            <v>-2.1575175684934288E-3</v>
          </cell>
          <cell r="AM186">
            <v>-19.260895704202397</v>
          </cell>
          <cell r="AN186">
            <v>-2.1575175684934288E-3</v>
          </cell>
          <cell r="AO186">
            <v>-24.536899673399869</v>
          </cell>
          <cell r="AP186">
            <v>-2.1575175684934288E-3</v>
          </cell>
          <cell r="AQ186">
            <v>-58.59097436547345</v>
          </cell>
          <cell r="AR186">
            <v>-2.1575175684934288E-3</v>
          </cell>
          <cell r="AS186">
            <v>-16.247559686535006</v>
          </cell>
          <cell r="AT186">
            <v>-2.1575175684934288E-3</v>
          </cell>
          <cell r="AU186">
            <v>-15.475790918643916</v>
          </cell>
          <cell r="AV186">
            <v>-2.1575175684934288E-3</v>
          </cell>
          <cell r="AW186">
            <v>-26.171035248138864</v>
          </cell>
          <cell r="AX186">
            <v>-2.1575175684934288E-3</v>
          </cell>
          <cell r="AY186">
            <v>-57.894385853317786</v>
          </cell>
          <cell r="AZ186">
            <v>-2.1575175684934288E-3</v>
          </cell>
          <cell r="BA186">
            <v>-218.84925848370938</v>
          </cell>
          <cell r="BB186">
            <v>-2.1575175684934284E-3</v>
          </cell>
        </row>
        <row r="187">
          <cell r="S187" t="str">
            <v>Insurance</v>
          </cell>
          <cell r="T187">
            <v>-8.6106299999999987</v>
          </cell>
          <cell r="U187">
            <v>-8.7288890678132578</v>
          </cell>
          <cell r="V187">
            <v>-1.4054094376677092E-3</v>
          </cell>
          <cell r="W187">
            <v>-8.8062298650513373</v>
          </cell>
          <cell r="X187">
            <v>-1.0442211814231113E-3</v>
          </cell>
          <cell r="Y187">
            <v>-11.066825821741737</v>
          </cell>
          <cell r="Z187">
            <v>-1.1471541385151365E-3</v>
          </cell>
          <cell r="AA187">
            <v>-28.601944754606329</v>
          </cell>
          <cell r="AB187">
            <v>-1.1774503965845087E-3</v>
          </cell>
          <cell r="AC187">
            <v>-8.901891568379332</v>
          </cell>
          <cell r="AD187">
            <v>-1.3645405859668701E-3</v>
          </cell>
          <cell r="AE187">
            <v>-8.9315477156556469</v>
          </cell>
          <cell r="AF187">
            <v>-1.2644779021561061E-3</v>
          </cell>
          <cell r="AG187">
            <v>-11.227895118366867</v>
          </cell>
          <cell r="AH187">
            <v>-1.1736503900104454E-3</v>
          </cell>
          <cell r="AI187">
            <v>-29.061334402401847</v>
          </cell>
          <cell r="AJ187">
            <v>-1.2551432473880066E-3</v>
          </cell>
          <cell r="AK187">
            <v>-9.0141613451101055</v>
          </cell>
          <cell r="AL187">
            <v>-1.3146742483988642E-3</v>
          </cell>
          <cell r="AM187">
            <v>-9.0586513832411484</v>
          </cell>
          <cell r="AN187">
            <v>-1.0147087553117203E-3</v>
          </cell>
          <cell r="AO187">
            <v>-11.405841796246349</v>
          </cell>
          <cell r="AP187">
            <v>-1.0029100818118306E-3</v>
          </cell>
          <cell r="AQ187">
            <v>-29.478654524597601</v>
          </cell>
          <cell r="AR187">
            <v>-1.0855036244259205E-3</v>
          </cell>
          <cell r="AS187">
            <v>-9.171660533059887</v>
          </cell>
          <cell r="AT187">
            <v>-1.2179071266150588E-3</v>
          </cell>
          <cell r="AU187">
            <v>-9.2345829052751256</v>
          </cell>
          <cell r="AV187">
            <v>-1.2874156132361354E-3</v>
          </cell>
          <cell r="AW187">
            <v>-11.645875726749892</v>
          </cell>
          <cell r="AX187">
            <v>-9.6007594818935961E-4</v>
          </cell>
          <cell r="AY187">
            <v>-30.052119165084903</v>
          </cell>
          <cell r="AZ187">
            <v>-1.1199354499312484E-3</v>
          </cell>
          <cell r="BA187">
            <v>-117.19405284669068</v>
          </cell>
          <cell r="BB187">
            <v>-1.1553533683026113E-3</v>
          </cell>
        </row>
        <row r="188">
          <cell r="S188" t="str">
            <v>Maintenance</v>
          </cell>
          <cell r="T188">
            <v>-11.77492125</v>
          </cell>
          <cell r="U188">
            <v>-11.936638942038741</v>
          </cell>
          <cell r="V188">
            <v>-1.9218785910605917E-3</v>
          </cell>
          <cell r="W188">
            <v>-12.042401446860177</v>
          </cell>
          <cell r="X188">
            <v>-1.4279584860618908E-3</v>
          </cell>
          <cell r="Y188">
            <v>-15.133736153855818</v>
          </cell>
          <cell r="Z188">
            <v>-1.5687179268679906E-3</v>
          </cell>
          <cell r="AA188">
            <v>-39.112776542754737</v>
          </cell>
          <cell r="AB188">
            <v>-1.610147654186031E-3</v>
          </cell>
          <cell r="AC188">
            <v>-12.173217545488034</v>
          </cell>
          <cell r="AD188">
            <v>-1.8659909834923523E-3</v>
          </cell>
          <cell r="AE188">
            <v>-12.213771929866068</v>
          </cell>
          <cell r="AF188">
            <v>-1.7291566029725301E-3</v>
          </cell>
          <cell r="AG188">
            <v>-15.353996260671902</v>
          </cell>
          <cell r="AH188">
            <v>-1.6049511960686711E-3</v>
          </cell>
          <cell r="AI188">
            <v>-39.740985736026005</v>
          </cell>
          <cell r="AJ188">
            <v>-1.7163915875450513E-3</v>
          </cell>
          <cell r="AK188">
            <v>-12.326744962153244</v>
          </cell>
          <cell r="AL188">
            <v>-1.7977994344548038E-3</v>
          </cell>
          <cell r="AM188">
            <v>-12.387584493686074</v>
          </cell>
          <cell r="AN188">
            <v>-1.3876006384528228E-3</v>
          </cell>
          <cell r="AO188">
            <v>-15.597335960407001</v>
          </cell>
          <cell r="AP188">
            <v>-1.3714661103967267E-3</v>
          </cell>
          <cell r="AQ188">
            <v>-40.311665416246321</v>
          </cell>
          <cell r="AR188">
            <v>-1.484411674198612E-3</v>
          </cell>
          <cell r="AS188">
            <v>-12.542122993150699</v>
          </cell>
          <cell r="AT188">
            <v>-1.6654716908874375E-3</v>
          </cell>
          <cell r="AU188">
            <v>-12.628168494780384</v>
          </cell>
          <cell r="AV188">
            <v>-1.7605236157953545E-3</v>
          </cell>
          <cell r="AW188">
            <v>-15.92557914691103</v>
          </cell>
          <cell r="AX188">
            <v>-1.3128910061109107E-3</v>
          </cell>
          <cell r="AY188">
            <v>-41.095870634842115</v>
          </cell>
          <cell r="AZ188">
            <v>-1.5314967346203206E-3</v>
          </cell>
          <cell r="BA188">
            <v>-160.26129832986919</v>
          </cell>
          <cell r="BB188">
            <v>-1.5799302638349921E-3</v>
          </cell>
        </row>
        <row r="189">
          <cell r="S189" t="str">
            <v>Courier</v>
          </cell>
          <cell r="T189">
            <v>-2.3556975000000002</v>
          </cell>
          <cell r="U189">
            <v>-2.3880508342391935</v>
          </cell>
          <cell r="V189">
            <v>-3.8449213341999706E-4</v>
          </cell>
          <cell r="W189">
            <v>-2.4092097416248031</v>
          </cell>
          <cell r="X189">
            <v>-2.8567819387495107E-4</v>
          </cell>
          <cell r="Y189">
            <v>-3.0276639364613809</v>
          </cell>
          <cell r="Z189">
            <v>-3.1383860834976779E-4</v>
          </cell>
          <cell r="AA189">
            <v>-7.8249245123253779</v>
          </cell>
          <cell r="AB189">
            <v>-3.2212706336332383E-4</v>
          </cell>
          <cell r="AC189">
            <v>-2.4353808853594074</v>
          </cell>
          <cell r="AD189">
            <v>-3.7331122658977237E-4</v>
          </cell>
          <cell r="AE189">
            <v>-2.4434942187622419</v>
          </cell>
          <cell r="AF189">
            <v>-3.4593606192745294E-4</v>
          </cell>
          <cell r="AG189">
            <v>-3.0717292997839922</v>
          </cell>
          <cell r="AH189">
            <v>-3.2108745697139834E-4</v>
          </cell>
          <cell r="AI189">
            <v>-7.9506044039056416</v>
          </cell>
          <cell r="AJ189">
            <v>-3.4338228561833556E-4</v>
          </cell>
          <cell r="AK189">
            <v>-2.4660956684089919</v>
          </cell>
          <cell r="AL189">
            <v>-3.5966878617099842E-4</v>
          </cell>
          <cell r="AM189">
            <v>-2.4782672599882614</v>
          </cell>
          <cell r="AN189">
            <v>-2.7760417973085968E-4</v>
          </cell>
          <cell r="AO189">
            <v>-3.1204119797056711</v>
          </cell>
          <cell r="AP189">
            <v>-2.7437629679232829E-4</v>
          </cell>
          <cell r="AQ189">
            <v>-8.0647749081029243</v>
          </cell>
          <cell r="AR189">
            <v>-2.969722510781535E-4</v>
          </cell>
          <cell r="AS189">
            <v>-2.5091843208427078</v>
          </cell>
          <cell r="AT189">
            <v>-3.3319522188263547E-4</v>
          </cell>
          <cell r="AU189">
            <v>-2.5263986332590478</v>
          </cell>
          <cell r="AV189">
            <v>-3.5221136450658448E-4</v>
          </cell>
          <cell r="AW189">
            <v>-3.1860804998955263</v>
          </cell>
          <cell r="AX189">
            <v>-2.6265772782709337E-4</v>
          </cell>
          <cell r="AY189">
            <v>-8.2216634539972819</v>
          </cell>
          <cell r="AZ189">
            <v>-3.0639211527663107E-4</v>
          </cell>
          <cell r="BA189">
            <v>-32.061967278331224</v>
          </cell>
          <cell r="BB189">
            <v>-3.1608175491538266E-4</v>
          </cell>
        </row>
        <row r="190">
          <cell r="S190" t="str">
            <v>Employees Benefits</v>
          </cell>
          <cell r="T190">
            <v>-0.51422749999999995</v>
          </cell>
          <cell r="U190">
            <v>-0.5212899408195385</v>
          </cell>
          <cell r="V190">
            <v>-8.3931162018141762E-5</v>
          </cell>
          <cell r="W190">
            <v>-0.52590873930603066</v>
          </cell>
          <cell r="X190">
            <v>-6.2360970982408131E-5</v>
          </cell>
          <cell r="Y190">
            <v>-0.66091170741858607</v>
          </cell>
          <cell r="Z190">
            <v>-6.8508135265746224E-5</v>
          </cell>
          <cell r="AA190">
            <v>-1.7081103875441555</v>
          </cell>
          <cell r="AB190">
            <v>-7.0317430177543419E-5</v>
          </cell>
          <cell r="AC190">
            <v>-0.53162166374339426</v>
          </cell>
          <cell r="AD190">
            <v>-8.1490470984153161E-5</v>
          </cell>
          <cell r="AE190">
            <v>-0.53339273118834685</v>
          </cell>
          <cell r="AF190">
            <v>-7.5514719646643637E-5</v>
          </cell>
          <cell r="AG190">
            <v>-0.67053077846568687</v>
          </cell>
          <cell r="AH190">
            <v>-7.0090493486434349E-5</v>
          </cell>
          <cell r="AI190">
            <v>-1.7355451733974281</v>
          </cell>
          <cell r="AJ190">
            <v>-7.4957253330617626E-5</v>
          </cell>
          <cell r="AK190">
            <v>-0.53832642362900363</v>
          </cell>
          <cell r="AL190">
            <v>-7.851244938738826E-5</v>
          </cell>
          <cell r="AM190">
            <v>-0.54098337220106285</v>
          </cell>
          <cell r="AN190">
            <v>-6.0598486576714797E-5</v>
          </cell>
          <cell r="AO190">
            <v>-0.68115776804708483</v>
          </cell>
          <cell r="AP190">
            <v>-5.9893868868467609E-5</v>
          </cell>
          <cell r="AQ190">
            <v>-1.7604675638771514</v>
          </cell>
          <cell r="AR190">
            <v>-6.4826361721439686E-5</v>
          </cell>
          <cell r="AS190">
            <v>-0.54773228750556613</v>
          </cell>
          <cell r="AT190">
            <v>-7.2733509273008486E-5</v>
          </cell>
          <cell r="AU190">
            <v>-0.55149001651706842</v>
          </cell>
          <cell r="AV190">
            <v>-7.6884561554193463E-5</v>
          </cell>
          <cell r="AW190">
            <v>-0.69549261323239775</v>
          </cell>
          <cell r="AX190">
            <v>-5.7335811043738258E-5</v>
          </cell>
          <cell r="AY190">
            <v>-1.7947149172550323</v>
          </cell>
          <cell r="AZ190">
            <v>-6.6882633045377756E-5</v>
          </cell>
          <cell r="BA190">
            <v>-6.9988380420737659</v>
          </cell>
          <cell r="BB190">
            <v>-6.8997793912737042E-5</v>
          </cell>
        </row>
        <row r="191">
          <cell r="S191" t="str">
            <v>Inventory Charge</v>
          </cell>
          <cell r="T191">
            <v>-2.4704999999999999</v>
          </cell>
          <cell r="U191">
            <v>-2.5044300407789741</v>
          </cell>
          <cell r="V191">
            <v>-4.0322996293628644E-4</v>
          </cell>
          <cell r="W191">
            <v>-2.5266201058005433</v>
          </cell>
          <cell r="X191">
            <v>-2.9960042746068481E-4</v>
          </cell>
          <cell r="Y191">
            <v>-3.1752140311002757</v>
          </cell>
          <cell r="Z191">
            <v>-3.2913321083377699E-4</v>
          </cell>
          <cell r="AA191">
            <v>-8.2062641776797935</v>
          </cell>
          <cell r="AB191">
            <v>-3.3782559519594151E-4</v>
          </cell>
          <cell r="AC191">
            <v>-2.554066673365496</v>
          </cell>
          <cell r="AD191">
            <v>-3.9150416608670362E-4</v>
          </cell>
          <cell r="AE191">
            <v>-2.5625754017449687</v>
          </cell>
          <cell r="AF191">
            <v>-3.6279490086981564E-4</v>
          </cell>
          <cell r="AG191">
            <v>-3.2214268746799419</v>
          </cell>
          <cell r="AH191">
            <v>-3.367353246534581E-4</v>
          </cell>
          <cell r="AI191">
            <v>-8.3380689497904061</v>
          </cell>
          <cell r="AJ191">
            <v>-3.6011666889322499E-4</v>
          </cell>
          <cell r="AK191">
            <v>-2.5862783098442876</v>
          </cell>
          <cell r="AL191">
            <v>-3.7719687533541613E-4</v>
          </cell>
          <cell r="AM191">
            <v>-2.5990430714474155</v>
          </cell>
          <cell r="AN191">
            <v>-2.9113293452367659E-4</v>
          </cell>
          <cell r="AO191">
            <v>-3.272482055044359</v>
          </cell>
          <cell r="AP191">
            <v>-2.877477440229261E-4</v>
          </cell>
          <cell r="AQ191">
            <v>-8.4578034363360626</v>
          </cell>
          <cell r="AR191">
            <v>-3.1144488895054568E-4</v>
          </cell>
          <cell r="AS191">
            <v>-2.6314668435322912</v>
          </cell>
          <cell r="AT191">
            <v>-3.4943314906139302E-4</v>
          </cell>
          <cell r="AU191">
            <v>-2.649520077797118</v>
          </cell>
          <cell r="AV191">
            <v>-3.6937602387977097E-4</v>
          </cell>
          <cell r="AW191">
            <v>-3.3413508631697812</v>
          </cell>
          <cell r="AX191">
            <v>-2.7545808262598826E-4</v>
          </cell>
          <cell r="AY191">
            <v>-8.6223377844991909</v>
          </cell>
          <cell r="AZ191">
            <v>-3.2132382056308882E-4</v>
          </cell>
          <cell r="BA191">
            <v>-33.624474348305448</v>
          </cell>
          <cell r="BB191">
            <v>-3.31485674845116E-4</v>
          </cell>
        </row>
        <row r="192">
          <cell r="S192" t="str">
            <v>Sign</v>
          </cell>
          <cell r="T192">
            <v>-3.21858625</v>
          </cell>
          <cell r="U192">
            <v>-3.262790566014226</v>
          </cell>
          <cell r="V192">
            <v>-5.2533107237188472E-4</v>
          </cell>
          <cell r="W192">
            <v>-3.2916999520352861</v>
          </cell>
          <cell r="X192">
            <v>-3.9032172285734978E-4</v>
          </cell>
          <cell r="Y192">
            <v>-4.1366930667097428</v>
          </cell>
          <cell r="Z192">
            <v>-4.2879725837196751E-4</v>
          </cell>
          <cell r="AA192">
            <v>-10.691183584759255</v>
          </cell>
          <cell r="AB192">
            <v>-4.4012176304218718E-4</v>
          </cell>
          <cell r="AC192">
            <v>-3.327457549677161</v>
          </cell>
          <cell r="AD192">
            <v>-5.1005461476801483E-4</v>
          </cell>
          <cell r="AE192">
            <v>-3.3385427859318284</v>
          </cell>
          <cell r="AF192">
            <v>-4.7265196499077174E-4</v>
          </cell>
          <cell r="AG192">
            <v>-4.1968995119309191</v>
          </cell>
          <cell r="AH192">
            <v>-4.3870135026063804E-4</v>
          </cell>
          <cell r="AI192">
            <v>-10.862899847539909</v>
          </cell>
          <cell r="AJ192">
            <v>-4.6916274393666744E-4</v>
          </cell>
          <cell r="AK192">
            <v>-3.3694231154576255</v>
          </cell>
          <cell r="AL192">
            <v>-4.9141496721211684E-4</v>
          </cell>
          <cell r="AM192">
            <v>-3.3860531442697512</v>
          </cell>
          <cell r="AN192">
            <v>-3.7929020845175305E-4</v>
          </cell>
          <cell r="AO192">
            <v>-4.2634145904624638</v>
          </cell>
          <cell r="AP192">
            <v>-3.7487995643825526E-4</v>
          </cell>
          <cell r="AQ192">
            <v>-11.018890850189841</v>
          </cell>
          <cell r="AR192">
            <v>-4.0575277765998919E-4</v>
          </cell>
          <cell r="AS192">
            <v>-3.4282950819364233</v>
          </cell>
          <cell r="AT192">
            <v>-4.5524417278413275E-4</v>
          </cell>
          <cell r="AU192">
            <v>-3.4518149732834384</v>
          </cell>
          <cell r="AV192">
            <v>-4.8122590226233662E-4</v>
          </cell>
          <cell r="AW192">
            <v>-4.3531373991596398</v>
          </cell>
          <cell r="AX192">
            <v>-3.5886889179978537E-4</v>
          </cell>
          <cell r="AY192">
            <v>-11.233247454379502</v>
          </cell>
          <cell r="AZ192">
            <v>-4.1862312514139851E-4</v>
          </cell>
          <cell r="BA192">
            <v>-43.806221736868508</v>
          </cell>
          <cell r="BB192">
            <v>-4.3186206643532136E-4</v>
          </cell>
        </row>
        <row r="193">
          <cell r="S193" t="str">
            <v>Security</v>
          </cell>
          <cell r="T193">
            <v>-28.214533749999998</v>
          </cell>
          <cell r="U193">
            <v>-28.602034369590058</v>
          </cell>
          <cell r="V193">
            <v>-4.6051185582987667E-3</v>
          </cell>
          <cell r="W193">
            <v>-28.855457700278485</v>
          </cell>
          <cell r="X193">
            <v>-3.4216095414304464E-3</v>
          </cell>
          <cell r="Y193">
            <v>-36.262774112103735</v>
          </cell>
          <cell r="Z193">
            <v>-3.7588909473043781E-3</v>
          </cell>
          <cell r="AA193">
            <v>-93.720266181972278</v>
          </cell>
          <cell r="AB193">
            <v>-3.8581629861443954E-3</v>
          </cell>
          <cell r="AC193">
            <v>-29.168913319336575</v>
          </cell>
          <cell r="AD193">
            <v>-4.4712032006957716E-3</v>
          </cell>
          <cell r="AE193">
            <v>-29.266087901013247</v>
          </cell>
          <cell r="AF193">
            <v>-4.143326846759489E-3</v>
          </cell>
          <cell r="AG193">
            <v>-36.790551418261174</v>
          </cell>
          <cell r="AH193">
            <v>-3.8457114682259458E-3</v>
          </cell>
          <cell r="AI193">
            <v>-95.225552638610992</v>
          </cell>
          <cell r="AJ193">
            <v>-4.1127398941208145E-3</v>
          </cell>
          <cell r="AK193">
            <v>-29.536788771501563</v>
          </cell>
          <cell r="AL193">
            <v>-4.3078056950194869E-3</v>
          </cell>
          <cell r="AM193">
            <v>-29.682569705345788</v>
          </cell>
          <cell r="AN193">
            <v>-3.3249058922707199E-3</v>
          </cell>
          <cell r="AO193">
            <v>-37.373631001140829</v>
          </cell>
          <cell r="AP193">
            <v>-3.2862450658656985E-3</v>
          </cell>
          <cell r="AQ193">
            <v>-96.592989477988183</v>
          </cell>
          <cell r="AR193">
            <v>-3.5568801176118895E-3</v>
          </cell>
          <cell r="AS193">
            <v>-30.052867868386073</v>
          </cell>
          <cell r="AT193">
            <v>-3.9907279407251379E-3</v>
          </cell>
          <cell r="AU193">
            <v>-30.259046207775516</v>
          </cell>
          <cell r="AV193">
            <v>-4.2184870642366342E-3</v>
          </cell>
          <cell r="AW193">
            <v>-38.160152479050971</v>
          </cell>
          <cell r="AX193">
            <v>-3.1458900501765774E-3</v>
          </cell>
          <cell r="AY193">
            <v>-98.472066555212564</v>
          </cell>
          <cell r="AZ193">
            <v>-3.6697032098588194E-3</v>
          </cell>
          <cell r="BA193">
            <v>-384.010874853784</v>
          </cell>
          <cell r="BB193">
            <v>-3.785757442039689E-3</v>
          </cell>
        </row>
        <row r="194">
          <cell r="S194" t="str">
            <v>Travel</v>
          </cell>
          <cell r="T194">
            <v>-0.58797250000000001</v>
          </cell>
          <cell r="U194">
            <v>-0.59604776043388608</v>
          </cell>
          <cell r="V194">
            <v>-9.5967670262115244E-5</v>
          </cell>
          <cell r="W194">
            <v>-0.60132893752592997</v>
          </cell>
          <cell r="X194">
            <v>-7.1304113473032789E-5</v>
          </cell>
          <cell r="Y194">
            <v>-0.75569258526658845</v>
          </cell>
          <cell r="Z194">
            <v>-7.8332838213706921E-5</v>
          </cell>
          <cell r="AA194">
            <v>-1.9530692832264045</v>
          </cell>
          <cell r="AB194">
            <v>-8.0401602821835951E-5</v>
          </cell>
          <cell r="AC194">
            <v>-0.60786114839319738</v>
          </cell>
          <cell r="AD194">
            <v>-9.3176961463029489E-5</v>
          </cell>
          <cell r="AE194">
            <v>-0.60988620336065313</v>
          </cell>
          <cell r="AF194">
            <v>-8.634423187681751E-5</v>
          </cell>
          <cell r="AG194">
            <v>-0.76669112045041576</v>
          </cell>
          <cell r="AH194">
            <v>-8.0142121301277216E-5</v>
          </cell>
          <cell r="AI194">
            <v>-1.9844384722042663</v>
          </cell>
          <cell r="AJ194">
            <v>-8.5706819712941414E-5</v>
          </cell>
          <cell r="AK194">
            <v>-0.61552743312484137</v>
          </cell>
          <cell r="AL194">
            <v>-8.9771863907368147E-5</v>
          </cell>
          <cell r="AM194">
            <v>-0.6185654128017064</v>
          </cell>
          <cell r="AN194">
            <v>-6.92888724323912E-5</v>
          </cell>
          <cell r="AO194">
            <v>-0.77884211904860123</v>
          </cell>
          <cell r="AP194">
            <v>-6.8483205999805675E-5</v>
          </cell>
          <cell r="AQ194">
            <v>-2.0129349649751491</v>
          </cell>
          <cell r="AR194">
            <v>-7.4123064144292547E-5</v>
          </cell>
          <cell r="AS194">
            <v>-0.62628218524945967</v>
          </cell>
          <cell r="AT194">
            <v>-8.3164170101801221E-5</v>
          </cell>
          <cell r="AU194">
            <v>-0.63057880750559248</v>
          </cell>
          <cell r="AV194">
            <v>-8.7910521837947247E-5</v>
          </cell>
          <cell r="AW194">
            <v>-0.79523271418542563</v>
          </cell>
          <cell r="AX194">
            <v>-6.5558298922003183E-5</v>
          </cell>
          <cell r="AY194">
            <v>-2.0520937069404779</v>
          </cell>
          <cell r="AZ194">
            <v>-7.647422387615088E-5</v>
          </cell>
          <cell r="BA194">
            <v>-8.002536427346298</v>
          </cell>
          <cell r="BB194">
            <v>-7.889271845896378E-5</v>
          </cell>
        </row>
        <row r="195">
          <cell r="S195" t="str">
            <v>Uniforms</v>
          </cell>
          <cell r="T195">
            <v>-0.72814624999999999</v>
          </cell>
          <cell r="U195">
            <v>-0.73814666771121518</v>
          </cell>
          <cell r="V195">
            <v>-1.1884654337166402E-4</v>
          </cell>
          <cell r="W195">
            <v>-0.74468688735610966</v>
          </cell>
          <cell r="X195">
            <v>-8.8303148250918714E-5</v>
          </cell>
          <cell r="Y195">
            <v>-0.93585111908239194</v>
          </cell>
          <cell r="Z195">
            <v>-9.7007534191084435E-5</v>
          </cell>
          <cell r="AA195">
            <v>-2.4186846741497168</v>
          </cell>
          <cell r="AB195">
            <v>-9.9569496173221143E-5</v>
          </cell>
          <cell r="AC195">
            <v>-0.75277638958148585</v>
          </cell>
          <cell r="AD195">
            <v>-1.1539052434544036E-4</v>
          </cell>
          <cell r="AE195">
            <v>-0.75528422146239316</v>
          </cell>
          <cell r="AF195">
            <v>-1.0692885917323537E-4</v>
          </cell>
          <cell r="AG195">
            <v>-0.94947172574273209</v>
          </cell>
          <cell r="AH195">
            <v>-9.9248153770065998E-5</v>
          </cell>
          <cell r="AI195">
            <v>-2.4575323367866111</v>
          </cell>
          <cell r="AJ195">
            <v>-1.061394867504932E-4</v>
          </cell>
          <cell r="AK195">
            <v>-0.76227033101374464</v>
          </cell>
          <cell r="AL195">
            <v>-1.1117364512738343E-4</v>
          </cell>
          <cell r="AM195">
            <v>-0.76603257076013676</v>
          </cell>
          <cell r="AN195">
            <v>-8.5807469955438443E-5</v>
          </cell>
          <cell r="AO195">
            <v>-0.96451954526324379</v>
          </cell>
          <cell r="AP195">
            <v>-8.4809731129833454E-5</v>
          </cell>
          <cell r="AQ195">
            <v>-2.492822447037125</v>
          </cell>
          <cell r="AR195">
            <v>-9.1794142064766752E-5</v>
          </cell>
          <cell r="AS195">
            <v>-0.77558903627499476</v>
          </cell>
          <cell r="AT195">
            <v>-1.0299066468923066E-4</v>
          </cell>
          <cell r="AU195">
            <v>-0.7809099813591095</v>
          </cell>
          <cell r="AV195">
            <v>-1.0886855560735307E-4</v>
          </cell>
          <cell r="AW195">
            <v>-0.98481768911205803</v>
          </cell>
          <cell r="AX195">
            <v>-8.1187520702814613E-5</v>
          </cell>
          <cell r="AY195">
            <v>-2.5413167067461622</v>
          </cell>
          <cell r="AZ195">
            <v>-9.4705822699326452E-5</v>
          </cell>
          <cell r="BA195">
            <v>-9.9103561647196141</v>
          </cell>
          <cell r="BB195">
            <v>-9.7700890939967841E-5</v>
          </cell>
        </row>
        <row r="196">
          <cell r="S196" t="str">
            <v>License</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row>
        <row r="197">
          <cell r="S197" t="str">
            <v>Telephone</v>
          </cell>
          <cell r="T197">
            <v>-15.584457500000001</v>
          </cell>
          <cell r="U197">
            <v>-15.798495661705401</v>
          </cell>
          <cell r="V197">
            <v>-2.5436633151617615E-3</v>
          </cell>
          <cell r="W197">
            <v>-15.938475473585944</v>
          </cell>
          <cell r="X197">
            <v>-1.8899454073033296E-3</v>
          </cell>
          <cell r="Y197">
            <v>-20.029948642414865</v>
          </cell>
          <cell r="Z197">
            <v>-2.0762447019135955E-3</v>
          </cell>
          <cell r="AA197">
            <v>-51.766919777706214</v>
          </cell>
          <cell r="AB197">
            <v>-2.1310781747595044E-3</v>
          </cell>
          <cell r="AC197">
            <v>-16.111614459919434</v>
          </cell>
          <cell r="AD197">
            <v>-2.4696944090067496E-3</v>
          </cell>
          <cell r="AE197">
            <v>-16.165289390422949</v>
          </cell>
          <cell r="AF197">
            <v>-2.2885900480964804E-3</v>
          </cell>
          <cell r="AG197">
            <v>-20.321469426353929</v>
          </cell>
          <cell r="AH197">
            <v>-2.1242005083224121E-3</v>
          </cell>
          <cell r="AI197">
            <v>-52.598373276696307</v>
          </cell>
          <cell r="AJ197">
            <v>-2.2716951715879528E-3</v>
          </cell>
          <cell r="AK197">
            <v>-16.31481254925729</v>
          </cell>
          <cell r="AL197">
            <v>-2.3794408714015751E-3</v>
          </cell>
          <cell r="AM197">
            <v>-16.395335473645705</v>
          </cell>
          <cell r="AN197">
            <v>-1.8365305990425101E-3</v>
          </cell>
          <cell r="AO197">
            <v>-20.643536736025695</v>
          </cell>
          <cell r="AP197">
            <v>-1.8151760726355681E-3</v>
          </cell>
          <cell r="AQ197">
            <v>-53.353684758928686</v>
          </cell>
          <cell r="AR197">
            <v>-1.964662876114956E-3</v>
          </cell>
          <cell r="AS197">
            <v>-16.599871761055716</v>
          </cell>
          <cell r="AT197">
            <v>-2.2043011781576385E-3</v>
          </cell>
          <cell r="AU197">
            <v>-16.713755534436707</v>
          </cell>
          <cell r="AV197">
            <v>-2.3301052198637026E-3</v>
          </cell>
          <cell r="AW197">
            <v>-21.077976328539879</v>
          </cell>
          <cell r="AX197">
            <v>-1.7376501848679225E-3</v>
          </cell>
          <cell r="AY197">
            <v>-54.391603624032307</v>
          </cell>
          <cell r="AZ197">
            <v>-2.0269813500518458E-3</v>
          </cell>
          <cell r="BA197">
            <v>-212.11058143736349</v>
          </cell>
          <cell r="BB197">
            <v>-2.0910845624296823E-3</v>
          </cell>
        </row>
        <row r="198">
          <cell r="S198" t="str">
            <v>Display Expenses</v>
          </cell>
          <cell r="T198">
            <v>-1.9292262499999999</v>
          </cell>
          <cell r="U198">
            <v>-1.9557223946405049</v>
          </cell>
          <cell r="V198">
            <v>-3.1488436724679659E-4</v>
          </cell>
          <cell r="W198">
            <v>-1.9730507313856245</v>
          </cell>
          <cell r="X198">
            <v>-2.3395952607503499E-4</v>
          </cell>
          <cell r="Y198">
            <v>-2.4795410881064432</v>
          </cell>
          <cell r="Z198">
            <v>-2.5702182962449179E-4</v>
          </cell>
          <cell r="AA198">
            <v>-6.4083142141325729</v>
          </cell>
          <cell r="AB198">
            <v>-2.6380975760934396E-4</v>
          </cell>
          <cell r="AC198">
            <v>-1.9944838982015343</v>
          </cell>
          <cell r="AD198">
            <v>-3.0572763173399248E-4</v>
          </cell>
          <cell r="AE198">
            <v>-2.0011284082779555</v>
          </cell>
          <cell r="AF198">
            <v>-2.8330841777947623E-4</v>
          </cell>
          <cell r="AG198">
            <v>-2.5156289370928979</v>
          </cell>
          <cell r="AH198">
            <v>-2.6295835969387715E-4</v>
          </cell>
          <cell r="AI198">
            <v>-6.5112412435723881</v>
          </cell>
          <cell r="AJ198">
            <v>-2.8121697255266876E-4</v>
          </cell>
          <cell r="AK198">
            <v>-2.0196381320207379</v>
          </cell>
          <cell r="AL198">
            <v>-2.9455499425827254E-4</v>
          </cell>
          <cell r="AM198">
            <v>-2.0296062004926045</v>
          </cell>
          <cell r="AN198">
            <v>-2.2734721696928076E-4</v>
          </cell>
          <cell r="AO198">
            <v>-2.5554981919633768</v>
          </cell>
          <cell r="AP198">
            <v>-2.2470370416810751E-4</v>
          </cell>
          <cell r="AQ198">
            <v>-6.6047425244767197</v>
          </cell>
          <cell r="AR198">
            <v>-2.4320892742025005E-4</v>
          </cell>
          <cell r="AS198">
            <v>-2.0549260921057027</v>
          </cell>
          <cell r="AT198">
            <v>-2.7287415656320672E-4</v>
          </cell>
          <cell r="AU198">
            <v>-2.0690239562793939</v>
          </cell>
          <cell r="AV198">
            <v>-2.8844765083565316E-4</v>
          </cell>
          <cell r="AW198">
            <v>-2.6092782010472781</v>
          </cell>
          <cell r="AX198">
            <v>-2.1510664390881422E-4</v>
          </cell>
          <cell r="AY198">
            <v>-6.7332282494323747</v>
          </cell>
          <cell r="AZ198">
            <v>-2.5092343630058725E-4</v>
          </cell>
          <cell r="BA198">
            <v>-26.257526231614055</v>
          </cell>
          <cell r="BB198">
            <v>-2.5885888095938578E-4</v>
          </cell>
        </row>
        <row r="199">
          <cell r="S199" t="str">
            <v>Administrative Services</v>
          </cell>
          <cell r="T199">
            <v>-6.1709925000000005</v>
          </cell>
          <cell r="U199">
            <v>-6.2557453950300523</v>
          </cell>
          <cell r="V199">
            <v>-1.0072167889314317E-3</v>
          </cell>
          <cell r="W199">
            <v>-6.3111733346465737</v>
          </cell>
          <cell r="X199">
            <v>-7.4836348547123259E-4</v>
          </cell>
          <cell r="Y199">
            <v>-7.9312778675630726</v>
          </cell>
          <cell r="Z199">
            <v>-8.2213259484159357E-4</v>
          </cell>
          <cell r="AA199">
            <v>-20.498196597239698</v>
          </cell>
          <cell r="AB199">
            <v>-8.438450573819839E-4</v>
          </cell>
          <cell r="AC199">
            <v>-6.3797313441968946</v>
          </cell>
          <cell r="AD199">
            <v>-9.7792725061315649E-4</v>
          </cell>
          <cell r="AE199">
            <v>-6.4009850576210043</v>
          </cell>
          <cell r="AF199">
            <v>-9.062151840946675E-4</v>
          </cell>
          <cell r="AG199">
            <v>-8.0467116304182813</v>
          </cell>
          <cell r="AH199">
            <v>-8.4112170124329294E-4</v>
          </cell>
          <cell r="AI199">
            <v>-20.827428032236181</v>
          </cell>
          <cell r="AJ199">
            <v>-8.9952530373004467E-4</v>
          </cell>
          <cell r="AK199">
            <v>-6.4601918854328186</v>
          </cell>
          <cell r="AL199">
            <v>-9.4218947124804229E-4</v>
          </cell>
          <cell r="AM199">
            <v>-6.4920766246018902</v>
          </cell>
          <cell r="AN199">
            <v>-7.2721277289965593E-4</v>
          </cell>
          <cell r="AO199">
            <v>-8.1742409302017123</v>
          </cell>
          <cell r="AP199">
            <v>-7.1875700071135273E-4</v>
          </cell>
          <cell r="AQ199">
            <v>-21.126509440236418</v>
          </cell>
          <cell r="AR199">
            <v>-7.7794943285859153E-4</v>
          </cell>
          <cell r="AS199">
            <v>-6.5730670534047535</v>
          </cell>
          <cell r="AT199">
            <v>-8.7283923987421113E-4</v>
          </cell>
          <cell r="AU199">
            <v>-6.6181617197674294</v>
          </cell>
          <cell r="AV199">
            <v>-9.2265398625455909E-4</v>
          </cell>
          <cell r="AW199">
            <v>-8.3462663899976715</v>
          </cell>
          <cell r="AX199">
            <v>-6.8805900099144052E-4</v>
          </cell>
          <cell r="AY199">
            <v>-21.537495163169854</v>
          </cell>
          <cell r="AZ199">
            <v>-8.0262573841982069E-4</v>
          </cell>
          <cell r="BA199">
            <v>-83.989629232882152</v>
          </cell>
          <cell r="BB199">
            <v>-8.2800874856371175E-4</v>
          </cell>
        </row>
        <row r="200">
          <cell r="S200" t="str">
            <v>Collect Multure Services</v>
          </cell>
          <cell r="T200">
            <v>0</v>
          </cell>
          <cell r="U200">
            <v>0</v>
          </cell>
        </row>
        <row r="201">
          <cell r="S201" t="str">
            <v>Fees</v>
          </cell>
          <cell r="T201">
            <v>-0.2</v>
          </cell>
          <cell r="U201">
            <v>-0.20274681568742961</v>
          </cell>
          <cell r="V201">
            <v>-3.2643591413583199E-5</v>
          </cell>
          <cell r="W201">
            <v>-0.20454321844165502</v>
          </cell>
          <cell r="X201">
            <v>-2.4254234159942106E-5</v>
          </cell>
          <cell r="Y201">
            <v>-0.2570503162194111</v>
          </cell>
          <cell r="Z201">
            <v>-2.6645068677091842E-5</v>
          </cell>
          <cell r="AA201">
            <v>-0.6643403503484957</v>
          </cell>
          <cell r="AB201">
            <v>-2.7348763019303098E-5</v>
          </cell>
          <cell r="AC201">
            <v>-0.20676516279016363</v>
          </cell>
          <cell r="AD201">
            <v>-3.1694326337721404E-5</v>
          </cell>
          <cell r="AE201">
            <v>-0.20745398921230268</v>
          </cell>
          <cell r="AF201">
            <v>-2.937015995707878E-5</v>
          </cell>
          <cell r="AG201">
            <v>-0.26079148955109832</v>
          </cell>
          <cell r="AH201">
            <v>-2.7260499870751515E-5</v>
          </cell>
          <cell r="AI201">
            <v>-0.67501064155356461</v>
          </cell>
          <cell r="AJ201">
            <v>-2.915334295836673E-5</v>
          </cell>
          <cell r="AK201">
            <v>-0.2093728645897015</v>
          </cell>
          <cell r="AL201">
            <v>-3.0536075720333223E-5</v>
          </cell>
          <cell r="AM201">
            <v>-0.21040623934000535</v>
          </cell>
          <cell r="AN201">
            <v>-2.3568745964272549E-5</v>
          </cell>
          <cell r="AO201">
            <v>-0.26492467557533772</v>
          </cell>
          <cell r="AP201">
            <v>-2.3294696945794463E-5</v>
          </cell>
          <cell r="AQ201">
            <v>-0.68470377950504457</v>
          </cell>
          <cell r="AR201">
            <v>-2.5213105764059559E-5</v>
          </cell>
          <cell r="AS201">
            <v>-0.2130311146352796</v>
          </cell>
          <cell r="AT201">
            <v>-2.8288455702197373E-5</v>
          </cell>
          <cell r="AU201">
            <v>-0.21449261912949755</v>
          </cell>
          <cell r="AV201">
            <v>-2.9902936561811055E-5</v>
          </cell>
          <cell r="AW201">
            <v>-0.27049996868405435</v>
          </cell>
          <cell r="AX201">
            <v>-2.229978406201079E-5</v>
          </cell>
          <cell r="AY201">
            <v>-0.6980237024488315</v>
          </cell>
          <cell r="AZ201">
            <v>-2.6012857361917736E-5</v>
          </cell>
          <cell r="BA201">
            <v>-2.722078473855936</v>
          </cell>
          <cell r="BB201">
            <v>-2.6835513041498969E-5</v>
          </cell>
        </row>
        <row r="202">
          <cell r="Q202" t="str">
            <v xml:space="preserve"> </v>
          </cell>
          <cell r="S202" t="str">
            <v xml:space="preserve">  Other Expenses</v>
          </cell>
          <cell r="U202">
            <v>-240.99501605656894</v>
          </cell>
          <cell r="V202">
            <v>-3.8801807121789059E-2</v>
          </cell>
          <cell r="W202">
            <v>-275.92038724902181</v>
          </cell>
          <cell r="X202">
            <v>-3.2717964119395176E-2</v>
          </cell>
          <cell r="Y202">
            <v>-318.75618384317812</v>
          </cell>
          <cell r="Z202">
            <v>-3.3041314769282612E-2</v>
          </cell>
          <cell r="AA202">
            <v>-835.67158714876894</v>
          </cell>
          <cell r="AB202">
            <v>-3.440192092337558E-2</v>
          </cell>
          <cell r="AC202">
            <v>-247.64715375545222</v>
          </cell>
          <cell r="AD202">
            <v>-3.7960987246670602E-2</v>
          </cell>
          <cell r="AE202">
            <v>-256.24516671580631</v>
          </cell>
          <cell r="AF202">
            <v>-3.6277738322832105E-2</v>
          </cell>
          <cell r="AG202">
            <v>-319.24531742164743</v>
          </cell>
          <cell r="AH202">
            <v>-3.3370670758048879E-2</v>
          </cell>
          <cell r="AI202">
            <v>-823.1376378929059</v>
          </cell>
          <cell r="AJ202">
            <v>-3.5550867471068608E-2</v>
          </cell>
          <cell r="AK202">
            <v>-253.95630795822245</v>
          </cell>
          <cell r="AL202">
            <v>-3.7038367243364276E-2</v>
          </cell>
          <cell r="AM202">
            <v>-286.20375503555641</v>
          </cell>
          <cell r="AN202">
            <v>-3.205923749035601E-2</v>
          </cell>
          <cell r="AO202">
            <v>-348.86146436487712</v>
          </cell>
          <cell r="AP202">
            <v>-3.0675217666294306E-2</v>
          </cell>
          <cell r="AQ202">
            <v>-889.02152735865593</v>
          </cell>
          <cell r="AR202">
            <v>-3.2736775327898447E-2</v>
          </cell>
          <cell r="AS202">
            <v>-265.98558563866214</v>
          </cell>
          <cell r="AT202">
            <v>-3.5320293327312076E-2</v>
          </cell>
          <cell r="AU202">
            <v>-261.17127252093366</v>
          </cell>
          <cell r="AV202">
            <v>-3.6410520910492836E-2</v>
          </cell>
          <cell r="AW202">
            <v>-363.05298226859173</v>
          </cell>
          <cell r="AX202">
            <v>-2.9929774657810809E-2</v>
          </cell>
          <cell r="AY202">
            <v>-890.20984042818759</v>
          </cell>
          <cell r="AZ202">
            <v>-3.3174950248815518E-2</v>
          </cell>
          <cell r="BA202">
            <v>-3438.0405928285181</v>
          </cell>
          <cell r="BB202">
            <v>-3.3893799922439495E-2</v>
          </cell>
        </row>
        <row r="204">
          <cell r="Q204" t="str">
            <v>D</v>
          </cell>
          <cell r="S204" t="str">
            <v>Total Store Exp.</v>
          </cell>
          <cell r="U204">
            <v>-928.26901047673607</v>
          </cell>
          <cell r="V204">
            <v>-0.14945751032958143</v>
          </cell>
          <cell r="W204">
            <v>-1006.9544187620054</v>
          </cell>
          <cell r="X204">
            <v>-0.11940219014402864</v>
          </cell>
          <cell r="Y204">
            <v>-1085.845243572895</v>
          </cell>
          <cell r="Z204">
            <v>-0.1125554775159171</v>
          </cell>
          <cell r="AA204">
            <v>-3021.0686728116366</v>
          </cell>
          <cell r="AB204">
            <v>-0.12436771476310954</v>
          </cell>
          <cell r="AC204">
            <v>-941.96859444146526</v>
          </cell>
          <cell r="AD204">
            <v>-0.14439115191958649</v>
          </cell>
          <cell r="AE204">
            <v>-962.09579872237714</v>
          </cell>
          <cell r="AF204">
            <v>-0.13620807008725366</v>
          </cell>
          <cell r="AG204">
            <v>-1086.4884821206874</v>
          </cell>
          <cell r="AH204">
            <v>-0.11357049717153729</v>
          </cell>
          <cell r="AI204">
            <v>-2990.5528752845294</v>
          </cell>
          <cell r="AJ204">
            <v>-0.12916035428366085</v>
          </cell>
          <cell r="AK204">
            <v>-956.22587463833725</v>
          </cell>
          <cell r="AL204">
            <v>-0.13946117502341501</v>
          </cell>
          <cell r="AM204">
            <v>-1041.0970076311451</v>
          </cell>
          <cell r="AN204">
            <v>-0.11661893190045433</v>
          </cell>
          <cell r="AO204">
            <v>-1164.2984517252046</v>
          </cell>
          <cell r="AP204">
            <v>-0.10237619251017467</v>
          </cell>
          <cell r="AQ204">
            <v>-3161.6213339946867</v>
          </cell>
          <cell r="AR204">
            <v>-0.11642157596608946</v>
          </cell>
          <cell r="AS204">
            <v>-982.2628946513247</v>
          </cell>
          <cell r="AT204">
            <v>-0.13043493872164377</v>
          </cell>
          <cell r="AU204">
            <v>-989.13143023942177</v>
          </cell>
          <cell r="AV204">
            <v>-0.13789721310589953</v>
          </cell>
          <cell r="AW204">
            <v>-1200.8880286259807</v>
          </cell>
          <cell r="AX204">
            <v>-9.9000173091671875E-2</v>
          </cell>
          <cell r="AY204">
            <v>-3172.2823535167272</v>
          </cell>
          <cell r="AZ204">
            <v>-0.11821966515500731</v>
          </cell>
          <cell r="BA204">
            <v>-12345.525235607583</v>
          </cell>
          <cell r="BB204">
            <v>-0.12170791791869394</v>
          </cell>
        </row>
        <row r="206">
          <cell r="S206" t="str">
            <v>Operating Profit</v>
          </cell>
          <cell r="U206">
            <v>731.10589637259602</v>
          </cell>
          <cell r="V206">
            <v>0.11771293216285134</v>
          </cell>
          <cell r="W206">
            <v>1194.4745771916364</v>
          </cell>
          <cell r="X206">
            <v>0.14163787151695595</v>
          </cell>
          <cell r="Y206">
            <v>1314.2035564756775</v>
          </cell>
          <cell r="Z206">
            <v>0.13622641875329647</v>
          </cell>
          <cell r="AA206">
            <v>3239.7840300399098</v>
          </cell>
          <cell r="AB206">
            <v>0.13337152503954461</v>
          </cell>
          <cell r="AC206">
            <v>671.27846996492553</v>
          </cell>
          <cell r="AD206">
            <v>0.10289798631187405</v>
          </cell>
          <cell r="AE206">
            <v>790.36751510864815</v>
          </cell>
          <cell r="AF206">
            <v>0.1118957530378657</v>
          </cell>
          <cell r="AG206">
            <v>1337.0284572112064</v>
          </cell>
          <cell r="AH206">
            <v>0.139759407593152</v>
          </cell>
          <cell r="AI206">
            <v>2798.6744422847801</v>
          </cell>
          <cell r="AJ206">
            <v>0.12087322898637502</v>
          </cell>
          <cell r="AK206">
            <v>726.00453278377654</v>
          </cell>
          <cell r="AL206">
            <v>0.10588444414625924</v>
          </cell>
          <cell r="AM206">
            <v>1156.3747191757016</v>
          </cell>
          <cell r="AN206">
            <v>0.12953181465173952</v>
          </cell>
          <cell r="AO206">
            <v>1702.4677832454697</v>
          </cell>
          <cell r="AP206">
            <v>0.14969715819998758</v>
          </cell>
          <cell r="AQ206">
            <v>3584.8470352049476</v>
          </cell>
          <cell r="AR206">
            <v>0.13200617573914206</v>
          </cell>
          <cell r="AS206">
            <v>941.84334826673637</v>
          </cell>
          <cell r="AT206">
            <v>0.12506761691346138</v>
          </cell>
          <cell r="AU206">
            <v>870.5972910343304</v>
          </cell>
          <cell r="AV206">
            <v>0.12137208110161941</v>
          </cell>
          <cell r="AW206">
            <v>2041.1315134603008</v>
          </cell>
          <cell r="AX206">
            <v>0.16826912111584705</v>
          </cell>
          <cell r="AY206">
            <v>3853.5721527613678</v>
          </cell>
          <cell r="AZ206">
            <v>0.14360890954270708</v>
          </cell>
          <cell r="BA206">
            <v>13476.877660291004</v>
          </cell>
          <cell r="BB206">
            <v>0.13286131523575095</v>
          </cell>
        </row>
        <row r="207">
          <cell r="U207">
            <v>119.85342563485182</v>
          </cell>
          <cell r="W207">
            <v>195.81550445764532</v>
          </cell>
          <cell r="X207">
            <v>2.3219323199500978E-2</v>
          </cell>
          <cell r="Y207">
            <v>215.44320597961928</v>
          </cell>
          <cell r="AA207">
            <v>531.11213607211641</v>
          </cell>
          <cell r="AB207">
            <v>2.1864184432712236E-2</v>
          </cell>
          <cell r="AC207">
            <v>110.04565081392222</v>
          </cell>
          <cell r="AE207">
            <v>129.56844509977839</v>
          </cell>
          <cell r="AG207">
            <v>219.18499298544367</v>
          </cell>
          <cell r="AK207">
            <v>119.01713652193058</v>
          </cell>
          <cell r="AM207">
            <v>189.56962609437733</v>
          </cell>
          <cell r="AO207">
            <v>279.09307922056882</v>
          </cell>
          <cell r="AS207">
            <v>154.40054889618631</v>
          </cell>
          <cell r="AU207">
            <v>142.72086738267711</v>
          </cell>
          <cell r="AW207">
            <v>334.6117235180821</v>
          </cell>
          <cell r="BA207">
            <v>2209.3242066050825</v>
          </cell>
        </row>
        <row r="209">
          <cell r="Q209" t="str">
            <v xml:space="preserve"> </v>
          </cell>
          <cell r="S209" t="str">
            <v>Pre-Open Exp.</v>
          </cell>
          <cell r="U209">
            <v>0</v>
          </cell>
          <cell r="W209">
            <v>0</v>
          </cell>
          <cell r="X209" t="str">
            <v xml:space="preserve"> </v>
          </cell>
          <cell r="Y209">
            <v>0</v>
          </cell>
          <cell r="Z209" t="str">
            <v xml:space="preserve"> </v>
          </cell>
          <cell r="AA209">
            <v>0</v>
          </cell>
          <cell r="AB209">
            <v>0</v>
          </cell>
          <cell r="AC209">
            <v>0</v>
          </cell>
          <cell r="AD209" t="str">
            <v xml:space="preserve"> </v>
          </cell>
          <cell r="AE209">
            <v>0</v>
          </cell>
          <cell r="AF209" t="str">
            <v xml:space="preserve"> </v>
          </cell>
          <cell r="AG209">
            <v>0</v>
          </cell>
          <cell r="AH209" t="str">
            <v xml:space="preserve"> </v>
          </cell>
          <cell r="AI209">
            <v>0</v>
          </cell>
          <cell r="AJ209">
            <v>0</v>
          </cell>
          <cell r="AK209">
            <v>0</v>
          </cell>
          <cell r="AL209" t="str">
            <v xml:space="preserve"> </v>
          </cell>
          <cell r="AM209">
            <v>0</v>
          </cell>
          <cell r="AN209" t="str">
            <v xml:space="preserve"> </v>
          </cell>
          <cell r="AO209">
            <v>0</v>
          </cell>
          <cell r="AP209" t="str">
            <v xml:space="preserve"> </v>
          </cell>
          <cell r="AQ209">
            <v>0</v>
          </cell>
          <cell r="AR209">
            <v>0</v>
          </cell>
          <cell r="AS209">
            <v>0</v>
          </cell>
          <cell r="AT209" t="str">
            <v xml:space="preserve"> </v>
          </cell>
          <cell r="AU209">
            <v>0</v>
          </cell>
          <cell r="AV209" t="str">
            <v xml:space="preserve"> </v>
          </cell>
          <cell r="AW209">
            <v>0</v>
          </cell>
          <cell r="AX209" t="str">
            <v xml:space="preserve"> </v>
          </cell>
          <cell r="AY209">
            <v>0</v>
          </cell>
          <cell r="AZ209">
            <v>0</v>
          </cell>
          <cell r="BA209">
            <v>0</v>
          </cell>
          <cell r="BB209">
            <v>0</v>
          </cell>
        </row>
        <row r="210">
          <cell r="Q210" t="str">
            <v xml:space="preserve">  </v>
          </cell>
        </row>
        <row r="211">
          <cell r="Q211" t="str">
            <v xml:space="preserve"> </v>
          </cell>
          <cell r="S211" t="str">
            <v>Op. Prft w/o Pre</v>
          </cell>
          <cell r="U211">
            <v>731.10589637259602</v>
          </cell>
          <cell r="V211">
            <v>0.11771293216285134</v>
          </cell>
          <cell r="W211">
            <v>1194.4745771916364</v>
          </cell>
          <cell r="X211">
            <v>0.14163787151695595</v>
          </cell>
          <cell r="Y211">
            <v>1314.2035564756775</v>
          </cell>
          <cell r="Z211">
            <v>0.13622641875329647</v>
          </cell>
          <cell r="AA211">
            <v>3239.7840300399098</v>
          </cell>
          <cell r="AB211">
            <v>0.13337152503954461</v>
          </cell>
          <cell r="AC211">
            <v>671.27846996492553</v>
          </cell>
          <cell r="AD211">
            <v>0.10289798631187405</v>
          </cell>
          <cell r="AE211">
            <v>790.36751510864815</v>
          </cell>
          <cell r="AF211">
            <v>0.1118957530378657</v>
          </cell>
          <cell r="AG211">
            <v>1337.0284572112064</v>
          </cell>
          <cell r="AH211">
            <v>0.139759407593152</v>
          </cell>
          <cell r="AI211">
            <v>2798.6744422847801</v>
          </cell>
          <cell r="AJ211">
            <v>0.12087322898637502</v>
          </cell>
          <cell r="AK211">
            <v>726.00453278377654</v>
          </cell>
          <cell r="AL211">
            <v>0.10588444414625924</v>
          </cell>
          <cell r="AM211">
            <v>1156.3747191757016</v>
          </cell>
          <cell r="AN211">
            <v>0.12953181465173952</v>
          </cell>
          <cell r="AO211">
            <v>1702.4677832454697</v>
          </cell>
          <cell r="AP211">
            <v>0.14969715819998758</v>
          </cell>
          <cell r="AQ211">
            <v>3584.8470352049476</v>
          </cell>
          <cell r="AR211">
            <v>0.13200617573914206</v>
          </cell>
          <cell r="AS211">
            <v>941.84334826673637</v>
          </cell>
          <cell r="AT211">
            <v>0.12506761691346138</v>
          </cell>
          <cell r="AU211">
            <v>870.5972910343304</v>
          </cell>
          <cell r="AV211">
            <v>0.12137208110161941</v>
          </cell>
          <cell r="AW211">
            <v>2041.1315134603008</v>
          </cell>
          <cell r="AX211">
            <v>0.16826912111584705</v>
          </cell>
          <cell r="AY211">
            <v>3853.5721527613678</v>
          </cell>
          <cell r="AZ211">
            <v>0.14360890954270708</v>
          </cell>
          <cell r="BA211">
            <v>13476.877660291004</v>
          </cell>
          <cell r="BB211">
            <v>0.13286131523575095</v>
          </cell>
        </row>
        <row r="213">
          <cell r="Q213" t="str">
            <v xml:space="preserve"> </v>
          </cell>
        </row>
        <row r="215">
          <cell r="AQ215" t="str">
            <v>LOPEZ MATEOS</v>
          </cell>
        </row>
        <row r="216">
          <cell r="AQ216" t="str">
            <v>PROFIT &amp; LOSS 2001 BUDGET</v>
          </cell>
        </row>
        <row r="217">
          <cell r="AQ217" t="str">
            <v>(THOUSAND OF $ PESOS)</v>
          </cell>
        </row>
        <row r="220">
          <cell r="AQ220" t="str">
            <v xml:space="preserve"> </v>
          </cell>
          <cell r="AS220" t="str">
            <v>Quarter 1</v>
          </cell>
          <cell r="AT220" t="str">
            <v>%</v>
          </cell>
          <cell r="AU220" t="str">
            <v>Quarter 2</v>
          </cell>
          <cell r="AV220" t="str">
            <v>%</v>
          </cell>
          <cell r="AW220" t="str">
            <v>Quarter 3</v>
          </cell>
          <cell r="AX220" t="str">
            <v>%</v>
          </cell>
          <cell r="AY220" t="str">
            <v>Quarter 4</v>
          </cell>
          <cell r="AZ220" t="str">
            <v>%</v>
          </cell>
          <cell r="BA220" t="str">
            <v>Total</v>
          </cell>
          <cell r="BB220" t="str">
            <v>%</v>
          </cell>
        </row>
        <row r="221">
          <cell r="AQ221" t="str">
            <v>Stores</v>
          </cell>
          <cell r="AS221" t="str">
            <v xml:space="preserve"> </v>
          </cell>
          <cell r="AT221" t="str">
            <v xml:space="preserve"> </v>
          </cell>
          <cell r="AU221" t="str">
            <v xml:space="preserve"> </v>
          </cell>
          <cell r="AV221" t="str">
            <v xml:space="preserve"> </v>
          </cell>
          <cell r="AW221" t="str">
            <v xml:space="preserve"> </v>
          </cell>
          <cell r="AX221" t="str">
            <v xml:space="preserve"> </v>
          </cell>
          <cell r="AY221" t="str">
            <v xml:space="preserve"> </v>
          </cell>
          <cell r="AZ221" t="str">
            <v xml:space="preserve"> </v>
          </cell>
          <cell r="BA221" t="str">
            <v xml:space="preserve"> </v>
          </cell>
          <cell r="BB221">
            <v>0</v>
          </cell>
        </row>
        <row r="222">
          <cell r="AQ222" t="str">
            <v>Revenues</v>
          </cell>
          <cell r="AS222">
            <v>24291.422243835892</v>
          </cell>
          <cell r="AT222" t="str">
            <v xml:space="preserve"> </v>
          </cell>
          <cell r="AU222">
            <v>23153.798949147375</v>
          </cell>
          <cell r="AV222" t="str">
            <v xml:space="preserve"> </v>
          </cell>
          <cell r="AW222">
            <v>27156.661535964638</v>
          </cell>
          <cell r="AX222" t="str">
            <v xml:space="preserve"> </v>
          </cell>
          <cell r="AY222">
            <v>26833.795793257344</v>
          </cell>
          <cell r="AZ222" t="str">
            <v xml:space="preserve"> </v>
          </cell>
          <cell r="BA222">
            <v>101435.67852220526</v>
          </cell>
          <cell r="BB222" t="str">
            <v xml:space="preserve"> </v>
          </cell>
        </row>
        <row r="223">
          <cell r="Q223" t="str">
            <v xml:space="preserve"> </v>
          </cell>
          <cell r="AQ223">
            <v>0</v>
          </cell>
          <cell r="AS223">
            <v>3982.2003678419496</v>
          </cell>
          <cell r="AT223" t="str">
            <v xml:space="preserve"> </v>
          </cell>
          <cell r="AU223">
            <v>0</v>
          </cell>
          <cell r="AV223" t="str">
            <v xml:space="preserve"> </v>
          </cell>
          <cell r="AW223">
            <v>0</v>
          </cell>
          <cell r="AX223" t="str">
            <v xml:space="preserve"> </v>
          </cell>
          <cell r="AY223">
            <v>0</v>
          </cell>
          <cell r="AZ223" t="str">
            <v xml:space="preserve"> </v>
          </cell>
          <cell r="BA223">
            <v>0</v>
          </cell>
          <cell r="BB223">
            <v>0</v>
          </cell>
        </row>
        <row r="224">
          <cell r="AQ224" t="str">
            <v>Gross Profit:</v>
          </cell>
          <cell r="AS224" t="str">
            <v xml:space="preserve"> </v>
          </cell>
          <cell r="AT224" t="str">
            <v xml:space="preserve"> </v>
          </cell>
          <cell r="AU224" t="str">
            <v xml:space="preserve"> </v>
          </cell>
          <cell r="AV224" t="str">
            <v xml:space="preserve"> </v>
          </cell>
          <cell r="AW224" t="str">
            <v xml:space="preserve"> </v>
          </cell>
          <cell r="AX224" t="str">
            <v xml:space="preserve"> </v>
          </cell>
          <cell r="AY224" t="str">
            <v xml:space="preserve"> </v>
          </cell>
          <cell r="AZ224" t="str">
            <v xml:space="preserve"> </v>
          </cell>
          <cell r="BA224" t="str">
            <v xml:space="preserve"> </v>
          </cell>
          <cell r="BB224" t="str">
            <v xml:space="preserve"> </v>
          </cell>
        </row>
        <row r="225">
          <cell r="AQ225" t="str">
            <v xml:space="preserve">  Store/Telemarketing</v>
          </cell>
          <cell r="AS225">
            <v>5455.1458378437574</v>
          </cell>
          <cell r="AT225">
            <v>0.22457087045317145</v>
          </cell>
          <cell r="AU225">
            <v>4939.5710276908794</v>
          </cell>
          <cell r="AV225">
            <v>0.21333738962403734</v>
          </cell>
          <cell r="AW225">
            <v>5947.664818731083</v>
          </cell>
          <cell r="AX225">
            <v>0.21901310699970819</v>
          </cell>
          <cell r="AY225">
            <v>6005.9550982845249</v>
          </cell>
          <cell r="AZ225">
            <v>0.2238205561582782</v>
          </cell>
          <cell r="BA225">
            <v>22348.336782550243</v>
          </cell>
          <cell r="BB225">
            <v>0.22032027692956158</v>
          </cell>
        </row>
        <row r="226">
          <cell r="AQ226" t="str">
            <v xml:space="preserve">  Business Services</v>
          </cell>
          <cell r="AS226">
            <v>235.08599155751349</v>
          </cell>
          <cell r="AT226">
            <v>9.677736824041586E-3</v>
          </cell>
          <cell r="AU226">
            <v>221.01565279244332</v>
          </cell>
          <cell r="AV226">
            <v>9.5455459934613487E-3</v>
          </cell>
          <cell r="AW226">
            <v>178.25005127527282</v>
          </cell>
          <cell r="AX226">
            <v>6.5637689315827443E-3</v>
          </cell>
          <cell r="AY226">
            <v>233.47551339551711</v>
          </cell>
          <cell r="AZ226">
            <v>8.7008008555458857E-3</v>
          </cell>
          <cell r="BA226">
            <v>867.82720902074675</v>
          </cell>
          <cell r="BB226">
            <v>8.5554434264544389E-3</v>
          </cell>
        </row>
        <row r="227">
          <cell r="AQ227" t="e">
            <v>#REF!</v>
          </cell>
          <cell r="AS227" t="e">
            <v>#REF!</v>
          </cell>
          <cell r="AT227" t="e">
            <v>#REF!</v>
          </cell>
          <cell r="AU227" t="e">
            <v>#REF!</v>
          </cell>
          <cell r="AV227" t="e">
            <v>#REF!</v>
          </cell>
          <cell r="AW227" t="e">
            <v>#REF!</v>
          </cell>
          <cell r="AX227" t="e">
            <v>#REF!</v>
          </cell>
          <cell r="AY227" t="e">
            <v>#REF!</v>
          </cell>
          <cell r="AZ227" t="e">
            <v>#REF!</v>
          </cell>
          <cell r="BA227" t="e">
            <v>#REF!</v>
          </cell>
          <cell r="BB227" t="e">
            <v>#REF!</v>
          </cell>
        </row>
        <row r="228">
          <cell r="AQ228" t="str">
            <v xml:space="preserve">  Rebates &amp; Allow.</v>
          </cell>
          <cell r="AS228">
            <v>626.16563955303025</v>
          </cell>
          <cell r="AT228">
            <v>2.5777232525441111E-2</v>
          </cell>
          <cell r="AU228">
            <v>681.58411376310767</v>
          </cell>
          <cell r="AV228">
            <v>2.9437247652537236E-2</v>
          </cell>
          <cell r="AW228">
            <v>682.64992146141515</v>
          </cell>
          <cell r="AX228">
            <v>2.5137475773940581E-2</v>
          </cell>
          <cell r="AY228">
            <v>847.78205205891425</v>
          </cell>
          <cell r="AZ228">
            <v>3.1593817683890274E-2</v>
          </cell>
          <cell r="BA228">
            <v>2838.1817268364675</v>
          </cell>
          <cell r="BB228">
            <v>2.7980112798428828E-2</v>
          </cell>
        </row>
        <row r="229">
          <cell r="AQ229" t="str">
            <v xml:space="preserve">  Shrinkage</v>
          </cell>
          <cell r="AS229">
            <v>-169.71445064878384</v>
          </cell>
          <cell r="AT229">
            <v>-6.9865999999999999E-3</v>
          </cell>
          <cell r="AU229">
            <v>-161.76633173811302</v>
          </cell>
          <cell r="AV229">
            <v>-6.9865999999999991E-3</v>
          </cell>
          <cell r="AW229">
            <v>-189.73273148717053</v>
          </cell>
          <cell r="AX229">
            <v>-6.9865999999999991E-3</v>
          </cell>
          <cell r="AY229">
            <v>-187.47699768917175</v>
          </cell>
          <cell r="AZ229">
            <v>-6.9865999999999999E-3</v>
          </cell>
          <cell r="BA229">
            <v>-708.69051156323906</v>
          </cell>
          <cell r="BB229">
            <v>-6.9865999999999982E-3</v>
          </cell>
        </row>
        <row r="230">
          <cell r="AQ230" t="str">
            <v xml:space="preserve">  Other</v>
          </cell>
          <cell r="AS230">
            <v>121.45711121917947</v>
          </cell>
          <cell r="AT230">
            <v>5.0000000000000001E-3</v>
          </cell>
          <cell r="AU230">
            <v>115.76899474573688</v>
          </cell>
          <cell r="AV230">
            <v>5.0000000000000001E-3</v>
          </cell>
          <cell r="AW230">
            <v>135.7833076798232</v>
          </cell>
          <cell r="AX230">
            <v>5.0000000000000001E-3</v>
          </cell>
          <cell r="AY230">
            <v>134.16897896628672</v>
          </cell>
          <cell r="AZ230">
            <v>5.0000000000000001E-3</v>
          </cell>
          <cell r="BA230">
            <v>507.17839261102625</v>
          </cell>
          <cell r="BB230">
            <v>5.0000000000000001E-3</v>
          </cell>
        </row>
        <row r="231">
          <cell r="AQ231" t="str">
            <v xml:space="preserve">  Noms &amp; Labels</v>
          </cell>
          <cell r="AS231">
            <v>-7.2874266731507671</v>
          </cell>
          <cell r="AT231">
            <v>-2.9999999999999997E-4</v>
          </cell>
          <cell r="AU231">
            <v>-6.9461396847442112</v>
          </cell>
          <cell r="AV231">
            <v>-2.9999999999999997E-4</v>
          </cell>
          <cell r="AW231">
            <v>-8.1469984607893906</v>
          </cell>
          <cell r="AX231">
            <v>-2.9999999999999997E-4</v>
          </cell>
          <cell r="AY231">
            <v>-8.0501387379772016</v>
          </cell>
          <cell r="AZ231">
            <v>-2.9999999999999992E-4</v>
          </cell>
          <cell r="BA231">
            <v>-30.430703556661573</v>
          </cell>
          <cell r="BB231">
            <v>-2.9999999999999997E-4</v>
          </cell>
        </row>
        <row r="232">
          <cell r="AQ232" t="str">
            <v xml:space="preserve"> </v>
          </cell>
          <cell r="AS232" t="str">
            <v xml:space="preserve"> </v>
          </cell>
          <cell r="AT232" t="str">
            <v xml:space="preserve"> </v>
          </cell>
          <cell r="AU232" t="str">
            <v xml:space="preserve"> </v>
          </cell>
          <cell r="AV232" t="str">
            <v xml:space="preserve"> </v>
          </cell>
          <cell r="AW232" t="str">
            <v xml:space="preserve"> </v>
          </cell>
          <cell r="AX232" t="str">
            <v xml:space="preserve"> </v>
          </cell>
          <cell r="AY232" t="str">
            <v xml:space="preserve"> </v>
          </cell>
          <cell r="AZ232" t="str">
            <v xml:space="preserve"> </v>
          </cell>
          <cell r="BA232" t="str">
            <v xml:space="preserve"> </v>
          </cell>
          <cell r="BB232" t="str">
            <v xml:space="preserve"> </v>
          </cell>
        </row>
        <row r="233">
          <cell r="AQ233" t="str">
            <v>Total Gross Profit</v>
          </cell>
          <cell r="AS233">
            <v>6260.8527028515473</v>
          </cell>
          <cell r="AT233">
            <v>0.25773923980265417</v>
          </cell>
          <cell r="AU233">
            <v>5789.2273175693099</v>
          </cell>
          <cell r="AV233">
            <v>0.25003358327003589</v>
          </cell>
          <cell r="AW233">
            <v>6746.4683691996343</v>
          </cell>
          <cell r="AX233">
            <v>0.24842775170523151</v>
          </cell>
          <cell r="AY233">
            <v>7025.854506278095</v>
          </cell>
          <cell r="AZ233">
            <v>0.26182857469771442</v>
          </cell>
          <cell r="BA233">
            <v>25822.402895898584</v>
          </cell>
          <cell r="BB233">
            <v>0.25456923315444485</v>
          </cell>
        </row>
        <row r="234">
          <cell r="AQ234" t="str">
            <v xml:space="preserve"> </v>
          </cell>
          <cell r="AS234" t="str">
            <v xml:space="preserve"> </v>
          </cell>
          <cell r="AT234" t="str">
            <v xml:space="preserve"> </v>
          </cell>
          <cell r="AU234" t="str">
            <v xml:space="preserve"> </v>
          </cell>
          <cell r="AV234" t="str">
            <v xml:space="preserve"> </v>
          </cell>
          <cell r="AW234" t="str">
            <v xml:space="preserve"> </v>
          </cell>
          <cell r="AX234" t="str">
            <v xml:space="preserve"> </v>
          </cell>
          <cell r="AY234" t="str">
            <v xml:space="preserve"> </v>
          </cell>
          <cell r="AZ234" t="str">
            <v xml:space="preserve"> </v>
          </cell>
          <cell r="BA234" t="str">
            <v xml:space="preserve"> </v>
          </cell>
          <cell r="BB234" t="str">
            <v xml:space="preserve"> </v>
          </cell>
        </row>
        <row r="235">
          <cell r="AQ235" t="str">
            <v>Store Expenses:</v>
          </cell>
          <cell r="AS235" t="str">
            <v xml:space="preserve"> </v>
          </cell>
          <cell r="AT235" t="str">
            <v xml:space="preserve"> </v>
          </cell>
          <cell r="AU235" t="str">
            <v xml:space="preserve"> </v>
          </cell>
          <cell r="AV235" t="str">
            <v xml:space="preserve"> </v>
          </cell>
          <cell r="AW235" t="str">
            <v xml:space="preserve"> </v>
          </cell>
          <cell r="AX235" t="str">
            <v xml:space="preserve"> </v>
          </cell>
          <cell r="AY235" t="str">
            <v xml:space="preserve"> </v>
          </cell>
          <cell r="AZ235" t="str">
            <v xml:space="preserve"> </v>
          </cell>
          <cell r="BA235" t="str">
            <v xml:space="preserve"> </v>
          </cell>
          <cell r="BB235" t="str">
            <v xml:space="preserve"> </v>
          </cell>
        </row>
        <row r="236">
          <cell r="AQ236" t="str">
            <v>Payroll &amp; Benefits</v>
          </cell>
          <cell r="AS236">
            <v>-885.08625000000006</v>
          </cell>
          <cell r="AT236">
            <v>-3.6436164219433326E-2</v>
          </cell>
          <cell r="AU236">
            <v>-886.77143518518528</v>
          </cell>
          <cell r="AV236">
            <v>-3.8299176611699834E-2</v>
          </cell>
          <cell r="AW236">
            <v>-911.61402777777789</v>
          </cell>
          <cell r="AX236">
            <v>-3.3568707500017683E-2</v>
          </cell>
          <cell r="AY236">
            <v>-887.61402777777789</v>
          </cell>
          <cell r="AZ236">
            <v>-3.3078213556384475E-2</v>
          </cell>
          <cell r="BA236">
            <v>-3571.0857407407407</v>
          </cell>
          <cell r="BB236">
            <v>-3.5205420743146067E-2</v>
          </cell>
        </row>
        <row r="237">
          <cell r="AQ237" t="str">
            <v>Property</v>
          </cell>
          <cell r="AS237">
            <v>-826.62810190806772</v>
          </cell>
          <cell r="AT237">
            <v>-3.4029629620300643E-2</v>
          </cell>
          <cell r="AU237">
            <v>-829.1447226980647</v>
          </cell>
          <cell r="AV237">
            <v>-3.5810310200892433E-2</v>
          </cell>
          <cell r="AW237">
            <v>-831.43087890694267</v>
          </cell>
          <cell r="AX237">
            <v>-3.0616093138173334E-2</v>
          </cell>
          <cell r="AY237">
            <v>-871.19946734224368</v>
          </cell>
          <cell r="AZ237">
            <v>-3.2466501349807324E-2</v>
          </cell>
          <cell r="BA237">
            <v>-3358.4031708553189</v>
          </cell>
          <cell r="BB237">
            <v>-3.3108697253108353E-2</v>
          </cell>
        </row>
        <row r="238">
          <cell r="AQ238" t="str">
            <v>Advertising</v>
          </cell>
          <cell r="AS238">
            <v>-473.68273375479993</v>
          </cell>
          <cell r="AT238">
            <v>-1.95E-2</v>
          </cell>
          <cell r="AU238">
            <v>-451.49907950837377</v>
          </cell>
          <cell r="AV238">
            <v>-1.95E-2</v>
          </cell>
          <cell r="AW238">
            <v>-529.5548999513104</v>
          </cell>
          <cell r="AX238">
            <v>-1.95E-2</v>
          </cell>
          <cell r="AY238">
            <v>-523.25901796851826</v>
          </cell>
          <cell r="AZ238">
            <v>-1.9500000000000003E-2</v>
          </cell>
          <cell r="BA238">
            <v>-1977.9957311830028</v>
          </cell>
          <cell r="BB238">
            <v>-1.9500000000000003E-2</v>
          </cell>
        </row>
        <row r="239">
          <cell r="AQ239" t="str">
            <v>Other Expenses:</v>
          </cell>
          <cell r="AS239" t="str">
            <v xml:space="preserve"> </v>
          </cell>
          <cell r="AT239" t="str">
            <v xml:space="preserve"> </v>
          </cell>
          <cell r="AU239" t="str">
            <v xml:space="preserve"> </v>
          </cell>
          <cell r="AV239" t="str">
            <v xml:space="preserve"> </v>
          </cell>
          <cell r="AW239">
            <v>0</v>
          </cell>
          <cell r="AX239">
            <v>0</v>
          </cell>
          <cell r="AY239">
            <v>0</v>
          </cell>
          <cell r="AZ239">
            <v>0</v>
          </cell>
          <cell r="BA239">
            <v>0</v>
          </cell>
          <cell r="BB239">
            <v>0</v>
          </cell>
        </row>
        <row r="240">
          <cell r="AQ240" t="str">
            <v>Depreciation and mortization</v>
          </cell>
          <cell r="AS240">
            <v>-156.64592081249998</v>
          </cell>
          <cell r="AT240">
            <v>-6.4486105111548134E-3</v>
          </cell>
          <cell r="AU240">
            <v>-156.64592081249998</v>
          </cell>
          <cell r="AV240">
            <v>-6.7654522334127968E-3</v>
          </cell>
          <cell r="AW240">
            <v>-156.64592081249998</v>
          </cell>
          <cell r="AX240">
            <v>-5.7682318794984285E-3</v>
          </cell>
          <cell r="AY240">
            <v>-156.64592081249998</v>
          </cell>
          <cell r="AZ240">
            <v>-5.8376355704346959E-3</v>
          </cell>
          <cell r="BA240">
            <v>-626.58368324999992</v>
          </cell>
          <cell r="BB240">
            <v>-6.177152776799681E-3</v>
          </cell>
        </row>
        <row r="241">
          <cell r="AQ241" t="str">
            <v>Delivery</v>
          </cell>
          <cell r="AS241">
            <v>-5.2585950114338562</v>
          </cell>
          <cell r="AT241">
            <v>-2.1647950287341695E-4</v>
          </cell>
          <cell r="AU241">
            <v>-5.0123228861424671</v>
          </cell>
          <cell r="AV241">
            <v>-2.1647950287341692E-4</v>
          </cell>
          <cell r="AW241">
            <v>-5.8788605890072683</v>
          </cell>
          <cell r="AX241">
            <v>-2.1647950287341695E-4</v>
          </cell>
          <cell r="AY241">
            <v>-5.8089667735311368</v>
          </cell>
          <cell r="AZ241">
            <v>-2.1647950287341695E-4</v>
          </cell>
          <cell r="BA241">
            <v>-21.958745260114728</v>
          </cell>
          <cell r="BB241">
            <v>-2.1647950287341692E-4</v>
          </cell>
        </row>
        <row r="242">
          <cell r="AQ242" t="str">
            <v>Bank Comisions</v>
          </cell>
          <cell r="AS242">
            <v>-315.02577396959884</v>
          </cell>
          <cell r="AT242">
            <v>-1.2968601459699986E-2</v>
          </cell>
          <cell r="AU242">
            <v>-300.27239084951265</v>
          </cell>
          <cell r="AV242">
            <v>-1.2968601459699986E-2</v>
          </cell>
          <cell r="AW242">
            <v>-352.18392043588949</v>
          </cell>
          <cell r="AX242">
            <v>-1.2968601459699986E-2</v>
          </cell>
          <cell r="AY242">
            <v>-347.99680329372853</v>
          </cell>
          <cell r="AZ242">
            <v>-1.2968601459699986E-2</v>
          </cell>
          <cell r="BA242">
            <v>-1315.4788885487296</v>
          </cell>
          <cell r="BB242">
            <v>-1.2968601459699986E-2</v>
          </cell>
        </row>
        <row r="243">
          <cell r="AQ243" t="str">
            <v>Bad Checks</v>
          </cell>
          <cell r="AS243">
            <v>0</v>
          </cell>
          <cell r="AT243">
            <v>0</v>
          </cell>
          <cell r="AU243">
            <v>0</v>
          </cell>
          <cell r="AV243">
            <v>0</v>
          </cell>
          <cell r="AW243">
            <v>0</v>
          </cell>
          <cell r="AX243">
            <v>0</v>
          </cell>
          <cell r="AY243">
            <v>0</v>
          </cell>
          <cell r="AZ243">
            <v>0</v>
          </cell>
          <cell r="BA243">
            <v>0</v>
          </cell>
          <cell r="BB243">
            <v>0</v>
          </cell>
        </row>
        <row r="244">
          <cell r="AQ244" t="str">
            <v>Supplies</v>
          </cell>
          <cell r="AS244">
            <v>-52.409170254768007</v>
          </cell>
          <cell r="AT244">
            <v>-2.1575175684934288E-3</v>
          </cell>
          <cell r="AU244">
            <v>-49.954728010150149</v>
          </cell>
          <cell r="AV244">
            <v>-2.1575175684934288E-3</v>
          </cell>
          <cell r="AW244">
            <v>-58.59097436547345</v>
          </cell>
          <cell r="AX244">
            <v>-2.1575175684934288E-3</v>
          </cell>
          <cell r="AY244">
            <v>-57.894385853317786</v>
          </cell>
          <cell r="AZ244">
            <v>-2.1575175684934288E-3</v>
          </cell>
          <cell r="BA244">
            <v>-218.84925848370938</v>
          </cell>
          <cell r="BB244">
            <v>-2.1575175684934284E-3</v>
          </cell>
        </row>
        <row r="245">
          <cell r="AQ245" t="str">
            <v>Insurance</v>
          </cell>
          <cell r="AS245">
            <v>-28.601944754606329</v>
          </cell>
          <cell r="AT245">
            <v>-1.1774503965845087E-3</v>
          </cell>
          <cell r="AU245">
            <v>-29.061334402401847</v>
          </cell>
          <cell r="AV245">
            <v>-1.2551432473880066E-3</v>
          </cell>
          <cell r="AW245">
            <v>-29.478654524597601</v>
          </cell>
          <cell r="AX245">
            <v>-1.0855036244259205E-3</v>
          </cell>
          <cell r="AY245">
            <v>-30.052119165084903</v>
          </cell>
          <cell r="AZ245">
            <v>-1.1199354499312484E-3</v>
          </cell>
          <cell r="BA245">
            <v>-117.19405284669068</v>
          </cell>
          <cell r="BB245">
            <v>-1.1553533683026113E-3</v>
          </cell>
        </row>
        <row r="246">
          <cell r="AQ246" t="str">
            <v>Maintenance</v>
          </cell>
          <cell r="AS246">
            <v>-39.112776542754737</v>
          </cell>
          <cell r="AT246">
            <v>-1.610147654186031E-3</v>
          </cell>
          <cell r="AU246">
            <v>-39.740985736026005</v>
          </cell>
          <cell r="AV246">
            <v>-1.7163915875450513E-3</v>
          </cell>
          <cell r="AW246">
            <v>-40.311665416246321</v>
          </cell>
          <cell r="AX246">
            <v>-1.484411674198612E-3</v>
          </cell>
          <cell r="AY246">
            <v>-41.095870634842115</v>
          </cell>
          <cell r="AZ246">
            <v>-1.5314967346203206E-3</v>
          </cell>
          <cell r="BA246">
            <v>-160.26129832986919</v>
          </cell>
          <cell r="BB246">
            <v>-1.5799302638349921E-3</v>
          </cell>
        </row>
        <row r="247">
          <cell r="AQ247" t="str">
            <v>Courier</v>
          </cell>
          <cell r="AS247">
            <v>-7.8249245123253779</v>
          </cell>
          <cell r="AT247">
            <v>-3.2212706336332383E-4</v>
          </cell>
          <cell r="AU247">
            <v>-7.9506044039056416</v>
          </cell>
          <cell r="AV247">
            <v>-3.4338228561833556E-4</v>
          </cell>
          <cell r="AW247">
            <v>-8.0647749081029243</v>
          </cell>
          <cell r="AX247">
            <v>-2.969722510781535E-4</v>
          </cell>
          <cell r="AY247">
            <v>-8.2216634539972819</v>
          </cell>
          <cell r="AZ247">
            <v>-3.0639211527663107E-4</v>
          </cell>
          <cell r="BA247">
            <v>-32.061967278331224</v>
          </cell>
          <cell r="BB247">
            <v>-3.1608175491538266E-4</v>
          </cell>
        </row>
        <row r="248">
          <cell r="AQ248" t="str">
            <v>Employees Benefits</v>
          </cell>
          <cell r="AS248">
            <v>-1.7081103875441555</v>
          </cell>
          <cell r="AT248">
            <v>-7.0317430177543419E-5</v>
          </cell>
          <cell r="AU248">
            <v>-1.7355451733974281</v>
          </cell>
          <cell r="AV248">
            <v>-7.4957253330617626E-5</v>
          </cell>
          <cell r="AW248">
            <v>-1.7604675638771514</v>
          </cell>
          <cell r="AX248">
            <v>-6.4826361721439686E-5</v>
          </cell>
          <cell r="AY248">
            <v>-1.7947149172550323</v>
          </cell>
          <cell r="AZ248">
            <v>-6.6882633045377756E-5</v>
          </cell>
          <cell r="BA248">
            <v>-6.9988380420737659</v>
          </cell>
          <cell r="BB248">
            <v>-6.8997793912737042E-5</v>
          </cell>
        </row>
        <row r="249">
          <cell r="AQ249" t="str">
            <v>Inventory Charge</v>
          </cell>
          <cell r="AS249">
            <v>-8.2062641776797935</v>
          </cell>
          <cell r="AT249">
            <v>-3.3782559519594151E-4</v>
          </cell>
          <cell r="AU249">
            <v>-8.3380689497904061</v>
          </cell>
          <cell r="AV249">
            <v>-3.6011666889322499E-4</v>
          </cell>
          <cell r="AW249">
            <v>-8.4578034363360626</v>
          </cell>
          <cell r="AX249">
            <v>-3.1144488895054568E-4</v>
          </cell>
          <cell r="AY249">
            <v>-8.6223377844991909</v>
          </cell>
          <cell r="AZ249">
            <v>-3.2132382056308882E-4</v>
          </cell>
          <cell r="BA249">
            <v>-33.624474348305448</v>
          </cell>
          <cell r="BB249">
            <v>-3.31485674845116E-4</v>
          </cell>
        </row>
        <row r="250">
          <cell r="AQ250" t="str">
            <v>Sign</v>
          </cell>
          <cell r="AS250">
            <v>-10.691183584759255</v>
          </cell>
          <cell r="AT250">
            <v>-4.4012176304218718E-4</v>
          </cell>
          <cell r="AU250">
            <v>-10.862899847539909</v>
          </cell>
          <cell r="AV250">
            <v>-4.6916274393666744E-4</v>
          </cell>
          <cell r="AW250">
            <v>-11.018890850189841</v>
          </cell>
          <cell r="AX250">
            <v>-4.0575277765998919E-4</v>
          </cell>
          <cell r="AY250">
            <v>-11.233247454379502</v>
          </cell>
          <cell r="AZ250">
            <v>-4.1862312514139851E-4</v>
          </cell>
          <cell r="BA250">
            <v>-43.806221736868508</v>
          </cell>
          <cell r="BB250">
            <v>-4.3186206643532136E-4</v>
          </cell>
        </row>
        <row r="251">
          <cell r="AQ251" t="str">
            <v>Security</v>
          </cell>
          <cell r="AS251">
            <v>-93.720266181972278</v>
          </cell>
          <cell r="AT251">
            <v>-3.8581629861443954E-3</v>
          </cell>
          <cell r="AU251">
            <v>-95.225552638610992</v>
          </cell>
          <cell r="AV251">
            <v>-4.1127398941208145E-3</v>
          </cell>
          <cell r="AW251">
            <v>-96.592989477988183</v>
          </cell>
          <cell r="AX251">
            <v>-3.5568801176118895E-3</v>
          </cell>
          <cell r="AY251">
            <v>-98.472066555212564</v>
          </cell>
          <cell r="AZ251">
            <v>-3.6697032098588194E-3</v>
          </cell>
          <cell r="BA251">
            <v>-384.010874853784</v>
          </cell>
          <cell r="BB251">
            <v>-3.785757442039689E-3</v>
          </cell>
        </row>
        <row r="252">
          <cell r="AQ252" t="str">
            <v>Travel</v>
          </cell>
          <cell r="AS252">
            <v>-1.9530692832264045</v>
          </cell>
          <cell r="AT252">
            <v>-8.0401602821835951E-5</v>
          </cell>
          <cell r="AU252">
            <v>-1.9844384722042663</v>
          </cell>
          <cell r="AV252">
            <v>-8.5706819712941414E-5</v>
          </cell>
          <cell r="AW252">
            <v>-2.0129349649751491</v>
          </cell>
          <cell r="AX252">
            <v>-7.4123064144292547E-5</v>
          </cell>
          <cell r="AY252">
            <v>-2.0520937069404779</v>
          </cell>
          <cell r="AZ252">
            <v>-7.647422387615088E-5</v>
          </cell>
          <cell r="BA252">
            <v>-8.002536427346298</v>
          </cell>
          <cell r="BB252">
            <v>-7.889271845896378E-5</v>
          </cell>
        </row>
        <row r="253">
          <cell r="AQ253" t="str">
            <v>Uniforms</v>
          </cell>
          <cell r="AS253">
            <v>-2.4186846741497168</v>
          </cell>
          <cell r="AT253">
            <v>-9.9569496173221143E-5</v>
          </cell>
          <cell r="AU253">
            <v>-2.4575323367866111</v>
          </cell>
          <cell r="AV253">
            <v>-1.061394867504932E-4</v>
          </cell>
          <cell r="AW253">
            <v>-2.492822447037125</v>
          </cell>
          <cell r="AX253">
            <v>-9.1794142064766752E-5</v>
          </cell>
          <cell r="AY253">
            <v>-2.5413167067461622</v>
          </cell>
          <cell r="AZ253">
            <v>-9.4705822699326452E-5</v>
          </cell>
          <cell r="BA253">
            <v>-9.9103561647196141</v>
          </cell>
          <cell r="BB253">
            <v>-9.7700890939967841E-5</v>
          </cell>
        </row>
        <row r="254">
          <cell r="AQ254" t="str">
            <v>License</v>
          </cell>
          <cell r="AS254">
            <v>0</v>
          </cell>
          <cell r="AT254">
            <v>0</v>
          </cell>
          <cell r="AU254">
            <v>0</v>
          </cell>
          <cell r="AV254">
            <v>0</v>
          </cell>
          <cell r="AW254">
            <v>0</v>
          </cell>
          <cell r="AX254">
            <v>0</v>
          </cell>
          <cell r="AY254">
            <v>0</v>
          </cell>
          <cell r="AZ254">
            <v>0</v>
          </cell>
          <cell r="BA254">
            <v>0</v>
          </cell>
          <cell r="BB254">
            <v>0</v>
          </cell>
        </row>
        <row r="255">
          <cell r="AQ255" t="str">
            <v>Telephone</v>
          </cell>
          <cell r="AS255">
            <v>-51.766919777706214</v>
          </cell>
          <cell r="AT255">
            <v>-2.1310781747595044E-3</v>
          </cell>
          <cell r="AU255">
            <v>-52.598373276696307</v>
          </cell>
          <cell r="AV255">
            <v>-2.2716951715879528E-3</v>
          </cell>
          <cell r="AW255">
            <v>-53.353684758928686</v>
          </cell>
          <cell r="AX255">
            <v>-1.964662876114956E-3</v>
          </cell>
          <cell r="AY255">
            <v>-54.391603624032307</v>
          </cell>
          <cell r="AZ255">
            <v>-2.0269813500518458E-3</v>
          </cell>
          <cell r="BA255">
            <v>-212.11058143736349</v>
          </cell>
          <cell r="BB255">
            <v>-2.0910845624296823E-3</v>
          </cell>
        </row>
        <row r="256">
          <cell r="AQ256" t="str">
            <v>Display Expenses</v>
          </cell>
          <cell r="AS256">
            <v>-6.4083142141325729</v>
          </cell>
          <cell r="AT256">
            <v>-2.6380975760934396E-4</v>
          </cell>
          <cell r="AU256">
            <v>-6.5112412435723881</v>
          </cell>
          <cell r="AV256">
            <v>-2.8121697255266876E-4</v>
          </cell>
          <cell r="AW256">
            <v>-6.6047425244767197</v>
          </cell>
          <cell r="AX256">
            <v>-2.4320892742025005E-4</v>
          </cell>
          <cell r="AY256">
            <v>-6.7332282494323747</v>
          </cell>
          <cell r="AZ256">
            <v>-2.5092343630058725E-4</v>
          </cell>
          <cell r="BA256">
            <v>-26.257526231614055</v>
          </cell>
          <cell r="BB256">
            <v>-2.5885888095938578E-4</v>
          </cell>
        </row>
        <row r="257">
          <cell r="AQ257" t="str">
            <v>Administrative Services</v>
          </cell>
          <cell r="AS257">
            <v>-20.498196597239698</v>
          </cell>
          <cell r="AT257">
            <v>-8.438450573819839E-4</v>
          </cell>
          <cell r="AU257">
            <v>-20.827428032236181</v>
          </cell>
          <cell r="AV257">
            <v>-8.9952530373004467E-4</v>
          </cell>
          <cell r="AW257">
            <v>-21.126509440236418</v>
          </cell>
          <cell r="AX257">
            <v>-7.7794943285859153E-4</v>
          </cell>
          <cell r="AY257">
            <v>-21.537495163169854</v>
          </cell>
          <cell r="AZ257">
            <v>-8.0262573841982069E-4</v>
          </cell>
          <cell r="BA257">
            <v>-83.989629232882152</v>
          </cell>
          <cell r="BB257">
            <v>-8.2800874856371175E-4</v>
          </cell>
        </row>
        <row r="258">
          <cell r="AQ258" t="str">
            <v>Fees</v>
          </cell>
          <cell r="AS258">
            <v>-0.6643403503484957</v>
          </cell>
          <cell r="AT258">
            <v>-2.7348763019303098E-5</v>
          </cell>
          <cell r="AU258">
            <v>-0.67501064155356461</v>
          </cell>
          <cell r="AV258">
            <v>-2.915334295836673E-5</v>
          </cell>
          <cell r="AW258">
            <v>-0.68470377950504457</v>
          </cell>
          <cell r="AX258">
            <v>-2.5213105764059559E-5</v>
          </cell>
          <cell r="AY258">
            <v>-0.6980237024488315</v>
          </cell>
          <cell r="AZ258">
            <v>-2.6012857361917736E-5</v>
          </cell>
          <cell r="BA258">
            <v>-2.722078473855936</v>
          </cell>
          <cell r="BB258">
            <v>-2.6835513041498969E-5</v>
          </cell>
        </row>
        <row r="259">
          <cell r="AQ259" t="e">
            <v>#REF!</v>
          </cell>
          <cell r="AS259" t="e">
            <v>#REF!</v>
          </cell>
          <cell r="AT259" t="e">
            <v>#REF!</v>
          </cell>
          <cell r="AU259" t="e">
            <v>#REF!</v>
          </cell>
          <cell r="AV259" t="e">
            <v>#REF!</v>
          </cell>
          <cell r="AW259" t="e">
            <v>#REF!</v>
          </cell>
          <cell r="AX259" t="e">
            <v>#REF!</v>
          </cell>
          <cell r="AY259" t="e">
            <v>#REF!</v>
          </cell>
          <cell r="AZ259" t="e">
            <v>#REF!</v>
          </cell>
          <cell r="BA259" t="e">
            <v>#REF!</v>
          </cell>
          <cell r="BB259" t="e">
            <v>#REF!</v>
          </cell>
        </row>
        <row r="260">
          <cell r="AQ260" t="e">
            <v>#REF!</v>
          </cell>
          <cell r="AS260" t="e">
            <v>#REF!</v>
          </cell>
          <cell r="AT260" t="e">
            <v>#REF!</v>
          </cell>
          <cell r="AU260" t="e">
            <v>#REF!</v>
          </cell>
          <cell r="AV260" t="e">
            <v>#REF!</v>
          </cell>
          <cell r="AW260" t="e">
            <v>#REF!</v>
          </cell>
          <cell r="AX260" t="e">
            <v>#REF!</v>
          </cell>
          <cell r="AY260" t="e">
            <v>#REF!</v>
          </cell>
          <cell r="AZ260" t="e">
            <v>#REF!</v>
          </cell>
          <cell r="BA260" t="e">
            <v>#REF!</v>
          </cell>
          <cell r="BB260" t="e">
            <v>#REF!</v>
          </cell>
        </row>
        <row r="261">
          <cell r="AQ261" t="str">
            <v xml:space="preserve">  Other Expenses</v>
          </cell>
          <cell r="AS261">
            <v>-835.67158714876894</v>
          </cell>
          <cell r="AT261">
            <v>-3.440192092337558E-2</v>
          </cell>
          <cell r="AU261">
            <v>-823.1376378929059</v>
          </cell>
          <cell r="AV261">
            <v>-3.5550867471068608E-2</v>
          </cell>
          <cell r="AW261">
            <v>-889.02152735865593</v>
          </cell>
          <cell r="AX261">
            <v>-3.2736775327898447E-2</v>
          </cell>
          <cell r="AY261">
            <v>-890.20984042818759</v>
          </cell>
          <cell r="AZ261">
            <v>-3.3174950248815518E-2</v>
          </cell>
          <cell r="BA261">
            <v>-3438.0405928285181</v>
          </cell>
          <cell r="BB261">
            <v>-3.3893799922439495E-2</v>
          </cell>
        </row>
        <row r="262">
          <cell r="AQ262" t="str">
            <v xml:space="preserve"> </v>
          </cell>
          <cell r="AS262" t="str">
            <v xml:space="preserve"> </v>
          </cell>
          <cell r="AT262" t="str">
            <v xml:space="preserve"> </v>
          </cell>
          <cell r="AU262" t="str">
            <v xml:space="preserve"> </v>
          </cell>
          <cell r="AV262" t="str">
            <v xml:space="preserve"> </v>
          </cell>
          <cell r="AW262" t="str">
            <v xml:space="preserve"> </v>
          </cell>
          <cell r="AX262" t="str">
            <v xml:space="preserve"> </v>
          </cell>
          <cell r="AY262" t="str">
            <v xml:space="preserve"> </v>
          </cell>
          <cell r="AZ262" t="str">
            <v xml:space="preserve"> </v>
          </cell>
          <cell r="BA262" t="str">
            <v xml:space="preserve"> </v>
          </cell>
          <cell r="BB262" t="str">
            <v xml:space="preserve"> </v>
          </cell>
        </row>
        <row r="263">
          <cell r="AQ263" t="str">
            <v>Total Store Exp.</v>
          </cell>
          <cell r="AS263">
            <v>-3021.0686728116366</v>
          </cell>
          <cell r="AT263">
            <v>-0.12436771476310954</v>
          </cell>
          <cell r="AU263">
            <v>-2990.5528752845294</v>
          </cell>
          <cell r="AV263">
            <v>-0.12916035428366085</v>
          </cell>
          <cell r="AW263">
            <v>-3161.6213339946867</v>
          </cell>
          <cell r="AX263">
            <v>-0.11642157596608946</v>
          </cell>
          <cell r="AY263">
            <v>-3172.2823535167272</v>
          </cell>
          <cell r="AZ263">
            <v>-0.11821966515500731</v>
          </cell>
          <cell r="BA263">
            <v>-12345.525235607583</v>
          </cell>
          <cell r="BB263">
            <v>-0.12170791791869394</v>
          </cell>
        </row>
        <row r="264">
          <cell r="AQ264" t="str">
            <v xml:space="preserve"> </v>
          </cell>
          <cell r="AS264" t="str">
            <v xml:space="preserve"> </v>
          </cell>
          <cell r="AT264" t="str">
            <v xml:space="preserve"> </v>
          </cell>
          <cell r="AU264" t="str">
            <v xml:space="preserve"> </v>
          </cell>
          <cell r="AV264" t="str">
            <v xml:space="preserve"> </v>
          </cell>
          <cell r="AW264" t="str">
            <v xml:space="preserve"> </v>
          </cell>
          <cell r="AX264" t="str">
            <v xml:space="preserve"> </v>
          </cell>
          <cell r="AY264" t="str">
            <v xml:space="preserve"> </v>
          </cell>
          <cell r="AZ264" t="str">
            <v xml:space="preserve"> </v>
          </cell>
          <cell r="BA264" t="str">
            <v xml:space="preserve"> </v>
          </cell>
          <cell r="BB264" t="str">
            <v xml:space="preserve"> </v>
          </cell>
        </row>
        <row r="265">
          <cell r="AQ265" t="str">
            <v>Operating Profit</v>
          </cell>
          <cell r="AS265">
            <v>3239.7840300399098</v>
          </cell>
          <cell r="AT265">
            <v>0.13337152503954461</v>
          </cell>
          <cell r="AU265">
            <v>2798.6744422847801</v>
          </cell>
          <cell r="AV265">
            <v>0.12087322898637502</v>
          </cell>
          <cell r="AW265">
            <v>3584.8470352049476</v>
          </cell>
          <cell r="AX265">
            <v>0.13200617573914206</v>
          </cell>
          <cell r="AY265">
            <v>3853.5721527613678</v>
          </cell>
          <cell r="AZ265">
            <v>0.14360890954270708</v>
          </cell>
          <cell r="BA265">
            <v>13476.877660291004</v>
          </cell>
          <cell r="BB265">
            <v>0.13286131523575095</v>
          </cell>
        </row>
        <row r="266">
          <cell r="AQ266">
            <v>0</v>
          </cell>
          <cell r="AS266">
            <v>531.11213607211641</v>
          </cell>
          <cell r="AT266" t="str">
            <v xml:space="preserve"> </v>
          </cell>
          <cell r="AU266">
            <v>458.79908889914429</v>
          </cell>
          <cell r="AV266" t="str">
            <v xml:space="preserve"> </v>
          </cell>
          <cell r="AW266">
            <v>587.67984183687668</v>
          </cell>
          <cell r="AX266" t="str">
            <v xml:space="preserve"> </v>
          </cell>
          <cell r="AY266">
            <v>631.73313979694558</v>
          </cell>
          <cell r="AZ266" t="str">
            <v xml:space="preserve"> </v>
          </cell>
          <cell r="BA266">
            <v>2209.3242066050825</v>
          </cell>
          <cell r="BB266" t="str">
            <v xml:space="preserve"> </v>
          </cell>
        </row>
        <row r="470">
          <cell r="BF470" t="str">
            <v>LOPEZ MATEOS</v>
          </cell>
        </row>
        <row r="471">
          <cell r="BF471" t="str">
            <v>CASH FLOW 1998</v>
          </cell>
        </row>
        <row r="472">
          <cell r="BF472" t="str">
            <v>(THOUSAND OF $ PESOS)</v>
          </cell>
        </row>
        <row r="475">
          <cell r="BG475" t="str">
            <v>January</v>
          </cell>
          <cell r="BH475" t="str">
            <v>February</v>
          </cell>
          <cell r="BI475" t="str">
            <v>March</v>
          </cell>
          <cell r="BJ475" t="str">
            <v>April</v>
          </cell>
          <cell r="BK475" t="str">
            <v>May</v>
          </cell>
          <cell r="BL475" t="str">
            <v>June</v>
          </cell>
          <cell r="BM475" t="str">
            <v>July</v>
          </cell>
          <cell r="BN475" t="str">
            <v>August</v>
          </cell>
          <cell r="BO475" t="str">
            <v>September</v>
          </cell>
          <cell r="BP475" t="str">
            <v>October</v>
          </cell>
          <cell r="BQ475" t="str">
            <v>November</v>
          </cell>
          <cell r="BR475" t="str">
            <v>December</v>
          </cell>
          <cell r="BS475" t="str">
            <v>Full Year</v>
          </cell>
        </row>
        <row r="477">
          <cell r="BF477" t="str">
            <v>Beg. Bal.  in Cash:</v>
          </cell>
          <cell r="BG477">
            <v>0</v>
          </cell>
          <cell r="BH477" t="e">
            <v>#REF!</v>
          </cell>
          <cell r="BI477" t="e">
            <v>#REF!</v>
          </cell>
          <cell r="BJ477" t="e">
            <v>#REF!</v>
          </cell>
          <cell r="BK477" t="e">
            <v>#REF!</v>
          </cell>
          <cell r="BL477" t="e">
            <v>#REF!</v>
          </cell>
          <cell r="BM477" t="e">
            <v>#REF!</v>
          </cell>
          <cell r="BN477" t="e">
            <v>#REF!</v>
          </cell>
          <cell r="BO477" t="e">
            <v>#REF!</v>
          </cell>
          <cell r="BP477" t="e">
            <v>#REF!</v>
          </cell>
          <cell r="BQ477" t="e">
            <v>#REF!</v>
          </cell>
          <cell r="BR477" t="e">
            <v>#REF!</v>
          </cell>
          <cell r="BS477">
            <v>0</v>
          </cell>
        </row>
        <row r="479">
          <cell r="BF479" t="str">
            <v>Cash Gen. in Op.</v>
          </cell>
          <cell r="BG479">
            <v>6381.1017543427961</v>
          </cell>
          <cell r="BH479">
            <v>8650.0351968279319</v>
          </cell>
          <cell r="BI479">
            <v>9886.4509322181948</v>
          </cell>
          <cell r="BJ479">
            <v>6727.2682686886674</v>
          </cell>
          <cell r="BK479">
            <v>7293.6950147250827</v>
          </cell>
          <cell r="BL479">
            <v>9814.4197794967313</v>
          </cell>
          <cell r="BM479">
            <v>7028.6740659339994</v>
          </cell>
          <cell r="BN479">
            <v>9152.4352880597653</v>
          </cell>
          <cell r="BO479">
            <v>11658.202103432288</v>
          </cell>
          <cell r="BP479">
            <v>7719.6930759165507</v>
          </cell>
          <cell r="BQ479">
            <v>7381.6949010976086</v>
          </cell>
          <cell r="BR479">
            <v>12580.189868302099</v>
          </cell>
          <cell r="BS479">
            <v>104273.86024904173</v>
          </cell>
        </row>
        <row r="480">
          <cell r="BF480" t="str">
            <v>Depreciation</v>
          </cell>
          <cell r="BG480">
            <v>52.215306937499996</v>
          </cell>
          <cell r="BH480">
            <v>52.215306937499996</v>
          </cell>
          <cell r="BI480">
            <v>52.215306937499996</v>
          </cell>
          <cell r="BJ480">
            <v>52.215306937499996</v>
          </cell>
          <cell r="BK480">
            <v>52.215306937499996</v>
          </cell>
          <cell r="BL480">
            <v>52.215306937499996</v>
          </cell>
          <cell r="BM480">
            <v>52.215306937499996</v>
          </cell>
          <cell r="BN480">
            <v>52.215306937499996</v>
          </cell>
          <cell r="BO480">
            <v>52.215306937499996</v>
          </cell>
          <cell r="BP480">
            <v>52.215306937499996</v>
          </cell>
          <cell r="BQ480">
            <v>52.215306937499996</v>
          </cell>
          <cell r="BR480">
            <v>52.215306937499996</v>
          </cell>
          <cell r="BS480">
            <v>626.58368324999992</v>
          </cell>
        </row>
        <row r="481">
          <cell r="BF481" t="str">
            <v>VAT Received</v>
          </cell>
          <cell r="BG481">
            <v>957.16526315141937</v>
          </cell>
          <cell r="BH481">
            <v>1297.5052795241897</v>
          </cell>
          <cell r="BI481">
            <v>1482.9676398327292</v>
          </cell>
          <cell r="BJ481">
            <v>1009.0902403033001</v>
          </cell>
          <cell r="BK481">
            <v>1094.0542522087624</v>
          </cell>
          <cell r="BL481">
            <v>1472.1629669245096</v>
          </cell>
          <cell r="BM481">
            <v>1054.3011098901</v>
          </cell>
          <cell r="BN481">
            <v>1372.8652932089647</v>
          </cell>
          <cell r="BO481">
            <v>1748.7303155148431</v>
          </cell>
          <cell r="BP481">
            <v>1157.9539613874827</v>
          </cell>
          <cell r="BQ481">
            <v>1107.2542351646412</v>
          </cell>
          <cell r="BR481">
            <v>1887.0284802453148</v>
          </cell>
          <cell r="BS481">
            <v>15641.079037356258</v>
          </cell>
        </row>
        <row r="482">
          <cell r="BF482" t="str">
            <v>Other</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row>
        <row r="484">
          <cell r="BF484" t="str">
            <v>Subtotal in:</v>
          </cell>
          <cell r="BG484">
            <v>7390.4823244317158</v>
          </cell>
          <cell r="BH484">
            <v>9999.7557832896218</v>
          </cell>
          <cell r="BI484">
            <v>11421.633878988425</v>
          </cell>
          <cell r="BJ484">
            <v>7788.5738159294669</v>
          </cell>
          <cell r="BK484">
            <v>8439.9645738713443</v>
          </cell>
          <cell r="BL484">
            <v>11338.798053358742</v>
          </cell>
          <cell r="BM484">
            <v>8135.190482761599</v>
          </cell>
          <cell r="BN484">
            <v>10577.51588820623</v>
          </cell>
          <cell r="BO484">
            <v>13459.147725884632</v>
          </cell>
          <cell r="BP484">
            <v>8929.8623442415337</v>
          </cell>
          <cell r="BQ484">
            <v>8541.1644431997502</v>
          </cell>
          <cell r="BR484">
            <v>14519.433655484914</v>
          </cell>
          <cell r="BS484">
            <v>120541.52296964797</v>
          </cell>
        </row>
        <row r="486">
          <cell r="BF486" t="str">
            <v>Replacement of G. S.:</v>
          </cell>
          <cell r="BG486" t="e">
            <v>#REF!</v>
          </cell>
          <cell r="BH486" t="e">
            <v>#REF!</v>
          </cell>
          <cell r="BI486" t="e">
            <v>#REF!</v>
          </cell>
          <cell r="BJ486" t="e">
            <v>#REF!</v>
          </cell>
          <cell r="BK486">
            <v>-6074.7194008065107</v>
          </cell>
          <cell r="BL486">
            <v>-5785.1400171767691</v>
          </cell>
          <cell r="BM486">
            <v>-6361.8588263381753</v>
          </cell>
          <cell r="BN486">
            <v>-5981.10712754819</v>
          </cell>
          <cell r="BO486">
            <v>-6540.3103267276692</v>
          </cell>
          <cell r="BP486">
            <v>-7529.233647572014</v>
          </cell>
          <cell r="BQ486">
            <v>-6905.722942496539</v>
          </cell>
          <cell r="BR486">
            <v>-6239.378590906912</v>
          </cell>
          <cell r="BS486" t="e">
            <v>#REF!</v>
          </cell>
        </row>
        <row r="487">
          <cell r="BF487" t="str">
            <v xml:space="preserve">Expenses </v>
          </cell>
          <cell r="BG487">
            <v>-846.86236789059762</v>
          </cell>
          <cell r="BH487">
            <v>-915.10260463420479</v>
          </cell>
          <cell r="BI487">
            <v>-988.28809492830521</v>
          </cell>
          <cell r="BJ487">
            <v>-859.091766108662</v>
          </cell>
          <cell r="BK487">
            <v>-876.68238354431162</v>
          </cell>
          <cell r="BL487">
            <v>-989.30994975806345</v>
          </cell>
          <cell r="BM487">
            <v>-871.78466963246353</v>
          </cell>
          <cell r="BN487">
            <v>-946.92319656291636</v>
          </cell>
          <cell r="BO487">
            <v>-1058.6312377677732</v>
          </cell>
          <cell r="BP487">
            <v>-894.6534237719577</v>
          </cell>
          <cell r="BQ487">
            <v>-903.20320324054899</v>
          </cell>
          <cell r="BR487">
            <v>-1091.660965463411</v>
          </cell>
          <cell r="BS487">
            <v>-11242.193863303215</v>
          </cell>
        </row>
        <row r="488">
          <cell r="BF488" t="str">
            <v>Initial Inventory</v>
          </cell>
          <cell r="BG488">
            <v>0</v>
          </cell>
          <cell r="BH488">
            <v>0</v>
          </cell>
          <cell r="BI488">
            <v>0</v>
          </cell>
          <cell r="BJ488">
            <v>0</v>
          </cell>
          <cell r="BK488">
            <v>0</v>
          </cell>
          <cell r="BL488">
            <v>0</v>
          </cell>
          <cell r="BM488">
            <v>0</v>
          </cell>
          <cell r="BN488">
            <v>0</v>
          </cell>
          <cell r="BO488">
            <v>0</v>
          </cell>
          <cell r="BP488">
            <v>0</v>
          </cell>
          <cell r="BQ488">
            <v>0</v>
          </cell>
          <cell r="BR488">
            <v>0</v>
          </cell>
          <cell r="BS488">
            <v>0</v>
          </cell>
        </row>
        <row r="489">
          <cell r="BF489" t="str">
            <v>FF&amp;E</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row>
        <row r="490">
          <cell r="BF490" t="str">
            <v>Leasehold Improve.</v>
          </cell>
          <cell r="BG490">
            <v>0</v>
          </cell>
          <cell r="BH490">
            <v>0</v>
          </cell>
          <cell r="BI490">
            <v>0</v>
          </cell>
          <cell r="BJ490">
            <v>0</v>
          </cell>
          <cell r="BK490">
            <v>0</v>
          </cell>
          <cell r="BL490">
            <v>0</v>
          </cell>
          <cell r="BM490">
            <v>0</v>
          </cell>
          <cell r="BN490">
            <v>0</v>
          </cell>
          <cell r="BO490">
            <v>0</v>
          </cell>
          <cell r="BP490">
            <v>0</v>
          </cell>
          <cell r="BQ490">
            <v>0</v>
          </cell>
          <cell r="BR490">
            <v>0</v>
          </cell>
          <cell r="BS490">
            <v>0</v>
          </cell>
        </row>
        <row r="491">
          <cell r="BF491" t="str">
            <v>LAND</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row>
        <row r="492">
          <cell r="BF492" t="str">
            <v>VAT Paid</v>
          </cell>
          <cell r="BG492" t="e">
            <v>#REF!</v>
          </cell>
          <cell r="BH492" t="e">
            <v>#REF!</v>
          </cell>
          <cell r="BI492" t="e">
            <v>#REF!</v>
          </cell>
          <cell r="BJ492" t="e">
            <v>#REF!</v>
          </cell>
          <cell r="BK492">
            <v>-998.32956626373448</v>
          </cell>
          <cell r="BL492">
            <v>-971.78679365133598</v>
          </cell>
          <cell r="BM492">
            <v>-1040.6658230067069</v>
          </cell>
          <cell r="BN492">
            <v>-993.02384722777697</v>
          </cell>
          <cell r="BO492">
            <v>-1093.6605332854274</v>
          </cell>
          <cell r="BP492">
            <v>-1219.2023593127069</v>
          </cell>
          <cell r="BQ492">
            <v>-1126.9582204716742</v>
          </cell>
          <cell r="BR492">
            <v>-1055.2752320666596</v>
          </cell>
          <cell r="BS492" t="e">
            <v>#REF!</v>
          </cell>
        </row>
        <row r="494">
          <cell r="BF494" t="str">
            <v>Subtotal out:</v>
          </cell>
          <cell r="BG494" t="e">
            <v>#REF!</v>
          </cell>
          <cell r="BH494" t="e">
            <v>#REF!</v>
          </cell>
          <cell r="BI494" t="e">
            <v>#REF!</v>
          </cell>
          <cell r="BJ494" t="e">
            <v>#REF!</v>
          </cell>
          <cell r="BK494">
            <v>-7949.7313506145574</v>
          </cell>
          <cell r="BL494">
            <v>-7746.2367605861682</v>
          </cell>
          <cell r="BM494">
            <v>-8274.3093189773463</v>
          </cell>
          <cell r="BN494">
            <v>-7921.054171338883</v>
          </cell>
          <cell r="BO494">
            <v>-8692.6020977808694</v>
          </cell>
          <cell r="BP494">
            <v>-9643.0894306566788</v>
          </cell>
          <cell r="BQ494">
            <v>-8935.884366208762</v>
          </cell>
          <cell r="BR494">
            <v>-8386.3147884369828</v>
          </cell>
          <cell r="BS494" t="e">
            <v>#REF!</v>
          </cell>
        </row>
        <row r="496">
          <cell r="BF496" t="str">
            <v>Cash Infusion:</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row>
        <row r="498">
          <cell r="BF498" t="str">
            <v>Ending Balance</v>
          </cell>
          <cell r="BG498" t="e">
            <v>#REF!</v>
          </cell>
          <cell r="BH498" t="e">
            <v>#REF!</v>
          </cell>
          <cell r="BI498" t="e">
            <v>#REF!</v>
          </cell>
          <cell r="BJ498" t="e">
            <v>#REF!</v>
          </cell>
          <cell r="BK498" t="e">
            <v>#REF!</v>
          </cell>
          <cell r="BL498" t="e">
            <v>#REF!</v>
          </cell>
          <cell r="BM498" t="e">
            <v>#REF!</v>
          </cell>
          <cell r="BN498" t="e">
            <v>#REF!</v>
          </cell>
          <cell r="BO498" t="e">
            <v>#REF!</v>
          </cell>
          <cell r="BP498" t="e">
            <v>#REF!</v>
          </cell>
          <cell r="BQ498" t="e">
            <v>#REF!</v>
          </cell>
          <cell r="BR498" t="e">
            <v>#REF!</v>
          </cell>
          <cell r="BS498" t="e">
            <v>#REF!</v>
          </cell>
        </row>
        <row r="499">
          <cell r="BG499" t="e">
            <v>#REF!</v>
          </cell>
          <cell r="BH499" t="e">
            <v>#REF!</v>
          </cell>
          <cell r="BI499" t="e">
            <v>#REF!</v>
          </cell>
          <cell r="BJ499" t="e">
            <v>#REF!</v>
          </cell>
          <cell r="BK499" t="e">
            <v>#REF!</v>
          </cell>
          <cell r="BL499" t="e">
            <v>#REF!</v>
          </cell>
          <cell r="BM499" t="e">
            <v>#REF!</v>
          </cell>
          <cell r="BN499" t="e">
            <v>#REF!</v>
          </cell>
          <cell r="BO499" t="e">
            <v>#REF!</v>
          </cell>
          <cell r="BP499" t="e">
            <v>#REF!</v>
          </cell>
          <cell r="BQ499" t="e">
            <v>#REF!</v>
          </cell>
          <cell r="BR499" t="e">
            <v>#REF!</v>
          </cell>
        </row>
        <row r="501">
          <cell r="BU501" t="str">
            <v>PAYROLL &amp; BENEFITS</v>
          </cell>
        </row>
        <row r="502">
          <cell r="BU502" t="str">
            <v>Lopez Mateos</v>
          </cell>
        </row>
        <row r="504">
          <cell r="BU504" t="str">
            <v>Average Increase</v>
          </cell>
          <cell r="BV504">
            <v>0.18</v>
          </cell>
        </row>
        <row r="506">
          <cell r="BU506" t="str">
            <v>Nombre</v>
          </cell>
          <cell r="BV506" t="str">
            <v>Nivel</v>
          </cell>
          <cell r="BW506" t="str">
            <v>Qty</v>
          </cell>
          <cell r="BX506" t="str">
            <v>Anniversary</v>
          </cell>
          <cell r="BY506" t="str">
            <v>Salary</v>
          </cell>
          <cell r="BZ506" t="str">
            <v>January</v>
          </cell>
          <cell r="CA506" t="str">
            <v>February</v>
          </cell>
          <cell r="CB506" t="str">
            <v>March</v>
          </cell>
          <cell r="CC506" t="str">
            <v>April</v>
          </cell>
          <cell r="CD506" t="str">
            <v>May</v>
          </cell>
          <cell r="CE506" t="str">
            <v>June</v>
          </cell>
          <cell r="CF506" t="str">
            <v>July</v>
          </cell>
          <cell r="CG506" t="str">
            <v>August</v>
          </cell>
          <cell r="CH506" t="str">
            <v>September</v>
          </cell>
          <cell r="CI506" t="str">
            <v>October</v>
          </cell>
          <cell r="CJ506" t="str">
            <v>November</v>
          </cell>
          <cell r="CK506" t="str">
            <v>December</v>
          </cell>
        </row>
        <row r="508">
          <cell r="BU508" t="str">
            <v>XXXXX</v>
          </cell>
          <cell r="BV508" t="str">
            <v>Gerente</v>
          </cell>
          <cell r="BW508">
            <v>1</v>
          </cell>
          <cell r="BX508" t="str">
            <v>January</v>
          </cell>
          <cell r="BY508">
            <v>18630</v>
          </cell>
          <cell r="BZ508">
            <v>21983.399999999998</v>
          </cell>
          <cell r="CA508">
            <v>21983.399999999998</v>
          </cell>
          <cell r="CB508">
            <v>21983.399999999998</v>
          </cell>
          <cell r="CC508">
            <v>21983.399999999998</v>
          </cell>
          <cell r="CD508">
            <v>21983.399999999998</v>
          </cell>
          <cell r="CE508">
            <v>21983.399999999998</v>
          </cell>
          <cell r="CF508">
            <v>21983.399999999998</v>
          </cell>
          <cell r="CG508">
            <v>21983.399999999998</v>
          </cell>
          <cell r="CH508">
            <v>21983.399999999998</v>
          </cell>
          <cell r="CI508">
            <v>21983.399999999998</v>
          </cell>
          <cell r="CJ508">
            <v>21983.399999999998</v>
          </cell>
          <cell r="CK508">
            <v>21983.399999999998</v>
          </cell>
        </row>
        <row r="509">
          <cell r="BU509" t="str">
            <v>Empleados (46)</v>
          </cell>
          <cell r="BV509" t="str">
            <v>Empleado</v>
          </cell>
          <cell r="BW509">
            <v>1</v>
          </cell>
          <cell r="BX509" t="str">
            <v>September</v>
          </cell>
          <cell r="BY509">
            <v>132704.4</v>
          </cell>
          <cell r="BZ509">
            <v>156591.19199999998</v>
          </cell>
          <cell r="CA509">
            <v>156591.19199999998</v>
          </cell>
          <cell r="CB509">
            <v>156591.19199999998</v>
          </cell>
          <cell r="CC509">
            <v>156591.19199999998</v>
          </cell>
          <cell r="CD509">
            <v>156591.19199999998</v>
          </cell>
          <cell r="CE509">
            <v>156591.19199999998</v>
          </cell>
          <cell r="CF509">
            <v>156591.19199999998</v>
          </cell>
          <cell r="CG509">
            <v>156591.19199999998</v>
          </cell>
          <cell r="CH509">
            <v>156591.19199999998</v>
          </cell>
          <cell r="CI509">
            <v>156591.19199999998</v>
          </cell>
          <cell r="CJ509">
            <v>156591.19199999998</v>
          </cell>
          <cell r="CK509">
            <v>156591.19199999998</v>
          </cell>
        </row>
        <row r="510">
          <cell r="BU510" t="str">
            <v>Daniel Gassie</v>
          </cell>
          <cell r="BV510" t="str">
            <v>GerenteB</v>
          </cell>
          <cell r="BW510">
            <v>1</v>
          </cell>
          <cell r="BX510" t="str">
            <v>January</v>
          </cell>
          <cell r="BY510">
            <v>28811</v>
          </cell>
          <cell r="BZ510">
            <v>33996.979999999996</v>
          </cell>
          <cell r="CA510">
            <v>33996.979999999996</v>
          </cell>
          <cell r="CB510">
            <v>33996.979999999996</v>
          </cell>
          <cell r="CC510">
            <v>33996.979999999996</v>
          </cell>
          <cell r="CD510">
            <v>33996.979999999996</v>
          </cell>
          <cell r="CE510">
            <v>33996.979999999996</v>
          </cell>
          <cell r="CF510">
            <v>33996.979999999996</v>
          </cell>
          <cell r="CG510">
            <v>33996.979999999996</v>
          </cell>
          <cell r="CH510">
            <v>33996.979999999996</v>
          </cell>
          <cell r="CI510">
            <v>33996.979999999996</v>
          </cell>
          <cell r="CJ510">
            <v>33996.979999999996</v>
          </cell>
          <cell r="CK510">
            <v>33996.979999999996</v>
          </cell>
        </row>
        <row r="511">
          <cell r="BY511">
            <v>0</v>
          </cell>
          <cell r="BZ511">
            <v>0</v>
          </cell>
          <cell r="CA511">
            <v>0</v>
          </cell>
          <cell r="CB511">
            <v>0</v>
          </cell>
          <cell r="CC511">
            <v>0</v>
          </cell>
          <cell r="CD511">
            <v>0</v>
          </cell>
          <cell r="CE511">
            <v>0</v>
          </cell>
          <cell r="CF511">
            <v>0</v>
          </cell>
          <cell r="CG511">
            <v>0</v>
          </cell>
          <cell r="CH511">
            <v>0</v>
          </cell>
          <cell r="CI511">
            <v>0</v>
          </cell>
          <cell r="CJ511">
            <v>0</v>
          </cell>
          <cell r="CK511">
            <v>0</v>
          </cell>
        </row>
        <row r="512">
          <cell r="BY512">
            <v>0</v>
          </cell>
          <cell r="BZ512">
            <v>0</v>
          </cell>
          <cell r="CA512">
            <v>0</v>
          </cell>
          <cell r="CB512">
            <v>0</v>
          </cell>
          <cell r="CC512">
            <v>0</v>
          </cell>
          <cell r="CD512">
            <v>0</v>
          </cell>
          <cell r="CE512">
            <v>0</v>
          </cell>
          <cell r="CF512">
            <v>0</v>
          </cell>
          <cell r="CG512">
            <v>0</v>
          </cell>
          <cell r="CH512">
            <v>0</v>
          </cell>
          <cell r="CI512">
            <v>0</v>
          </cell>
          <cell r="CJ512">
            <v>0</v>
          </cell>
          <cell r="CK512">
            <v>0</v>
          </cell>
        </row>
        <row r="513">
          <cell r="BY513">
            <v>0</v>
          </cell>
          <cell r="BZ513">
            <v>0</v>
          </cell>
          <cell r="CA513">
            <v>0</v>
          </cell>
          <cell r="CB513">
            <v>0</v>
          </cell>
          <cell r="CC513">
            <v>0</v>
          </cell>
          <cell r="CD513">
            <v>0</v>
          </cell>
          <cell r="CE513">
            <v>0</v>
          </cell>
          <cell r="CF513">
            <v>0</v>
          </cell>
          <cell r="CG513">
            <v>0</v>
          </cell>
          <cell r="CH513">
            <v>0</v>
          </cell>
          <cell r="CI513">
            <v>0</v>
          </cell>
          <cell r="CJ513">
            <v>0</v>
          </cell>
          <cell r="CK513">
            <v>0</v>
          </cell>
        </row>
        <row r="514">
          <cell r="BY514">
            <v>0</v>
          </cell>
          <cell r="BZ514">
            <v>0</v>
          </cell>
          <cell r="CA514">
            <v>0</v>
          </cell>
          <cell r="CB514">
            <v>0</v>
          </cell>
          <cell r="CC514">
            <v>0</v>
          </cell>
          <cell r="CD514">
            <v>0</v>
          </cell>
          <cell r="CE514">
            <v>0</v>
          </cell>
          <cell r="CF514">
            <v>0</v>
          </cell>
          <cell r="CG514">
            <v>0</v>
          </cell>
          <cell r="CH514">
            <v>0</v>
          </cell>
          <cell r="CI514">
            <v>0</v>
          </cell>
          <cell r="CJ514">
            <v>0</v>
          </cell>
          <cell r="CK514">
            <v>0</v>
          </cell>
        </row>
        <row r="515">
          <cell r="BY515">
            <v>0</v>
          </cell>
          <cell r="BZ515">
            <v>0</v>
          </cell>
          <cell r="CA515">
            <v>0</v>
          </cell>
          <cell r="CB515">
            <v>0</v>
          </cell>
          <cell r="CC515">
            <v>0</v>
          </cell>
          <cell r="CD515">
            <v>0</v>
          </cell>
          <cell r="CE515">
            <v>0</v>
          </cell>
          <cell r="CF515">
            <v>0</v>
          </cell>
          <cell r="CG515">
            <v>0</v>
          </cell>
          <cell r="CH515">
            <v>0</v>
          </cell>
          <cell r="CI515">
            <v>0</v>
          </cell>
          <cell r="CJ515">
            <v>0</v>
          </cell>
          <cell r="CK515">
            <v>0</v>
          </cell>
        </row>
        <row r="516">
          <cell r="BY516">
            <v>0</v>
          </cell>
          <cell r="BZ516">
            <v>0</v>
          </cell>
          <cell r="CA516">
            <v>0</v>
          </cell>
          <cell r="CB516">
            <v>0</v>
          </cell>
          <cell r="CC516">
            <v>0</v>
          </cell>
          <cell r="CD516">
            <v>0</v>
          </cell>
          <cell r="CE516">
            <v>0</v>
          </cell>
          <cell r="CF516">
            <v>0</v>
          </cell>
          <cell r="CG516">
            <v>0</v>
          </cell>
          <cell r="CH516">
            <v>0</v>
          </cell>
          <cell r="CI516">
            <v>0</v>
          </cell>
          <cell r="CJ516">
            <v>0</v>
          </cell>
          <cell r="CK516">
            <v>0</v>
          </cell>
        </row>
        <row r="517">
          <cell r="BY517">
            <v>0</v>
          </cell>
          <cell r="BZ517">
            <v>0</v>
          </cell>
          <cell r="CA517">
            <v>0</v>
          </cell>
          <cell r="CB517">
            <v>0</v>
          </cell>
          <cell r="CC517">
            <v>0</v>
          </cell>
          <cell r="CD517">
            <v>0</v>
          </cell>
          <cell r="CE517">
            <v>0</v>
          </cell>
          <cell r="CF517">
            <v>0</v>
          </cell>
          <cell r="CG517">
            <v>0</v>
          </cell>
          <cell r="CH517">
            <v>0</v>
          </cell>
          <cell r="CI517">
            <v>0</v>
          </cell>
          <cell r="CJ517">
            <v>0</v>
          </cell>
          <cell r="CK517">
            <v>0</v>
          </cell>
        </row>
        <row r="518">
          <cell r="BZ518">
            <v>0</v>
          </cell>
          <cell r="CA518">
            <v>0</v>
          </cell>
          <cell r="CB518">
            <v>0</v>
          </cell>
          <cell r="CC518">
            <v>0</v>
          </cell>
          <cell r="CD518">
            <v>0</v>
          </cell>
          <cell r="CE518">
            <v>0</v>
          </cell>
          <cell r="CF518">
            <v>0</v>
          </cell>
          <cell r="CG518">
            <v>0</v>
          </cell>
          <cell r="CH518">
            <v>0</v>
          </cell>
          <cell r="CI518">
            <v>0</v>
          </cell>
          <cell r="CJ518">
            <v>0</v>
          </cell>
          <cell r="CK518">
            <v>0</v>
          </cell>
        </row>
        <row r="519">
          <cell r="BZ519">
            <v>0</v>
          </cell>
          <cell r="CA519">
            <v>0</v>
          </cell>
          <cell r="CB519">
            <v>0</v>
          </cell>
          <cell r="CC519">
            <v>0</v>
          </cell>
          <cell r="CD519">
            <v>0</v>
          </cell>
          <cell r="CE519">
            <v>0</v>
          </cell>
          <cell r="CF519">
            <v>0</v>
          </cell>
          <cell r="CG519">
            <v>0</v>
          </cell>
          <cell r="CH519">
            <v>0</v>
          </cell>
          <cell r="CI519">
            <v>0</v>
          </cell>
          <cell r="CJ519">
            <v>0</v>
          </cell>
          <cell r="CK519">
            <v>0</v>
          </cell>
        </row>
        <row r="520">
          <cell r="BZ520">
            <v>0</v>
          </cell>
          <cell r="CA520">
            <v>0</v>
          </cell>
          <cell r="CB520">
            <v>0</v>
          </cell>
          <cell r="CC520">
            <v>0</v>
          </cell>
          <cell r="CD520">
            <v>0</v>
          </cell>
          <cell r="CE520">
            <v>0</v>
          </cell>
          <cell r="CF520">
            <v>0</v>
          </cell>
          <cell r="CG520">
            <v>0</v>
          </cell>
          <cell r="CH520">
            <v>0</v>
          </cell>
          <cell r="CI520">
            <v>0</v>
          </cell>
          <cell r="CJ520">
            <v>0</v>
          </cell>
          <cell r="CK520">
            <v>0</v>
          </cell>
        </row>
        <row r="521">
          <cell r="BY521">
            <v>0</v>
          </cell>
          <cell r="BZ521">
            <v>0</v>
          </cell>
          <cell r="CA521">
            <v>0</v>
          </cell>
          <cell r="CB521">
            <v>0</v>
          </cell>
          <cell r="CC521">
            <v>0</v>
          </cell>
          <cell r="CD521">
            <v>0</v>
          </cell>
          <cell r="CE521">
            <v>0</v>
          </cell>
          <cell r="CF521">
            <v>0</v>
          </cell>
          <cell r="CG521">
            <v>0</v>
          </cell>
          <cell r="CH521">
            <v>0</v>
          </cell>
          <cell r="CI521">
            <v>0</v>
          </cell>
          <cell r="CJ521">
            <v>0</v>
          </cell>
          <cell r="CK521">
            <v>0</v>
          </cell>
        </row>
        <row r="522">
          <cell r="BW522">
            <v>3</v>
          </cell>
        </row>
        <row r="523">
          <cell r="BU523" t="str">
            <v>Subtotal</v>
          </cell>
          <cell r="BY523" t="str">
            <v xml:space="preserve"> </v>
          </cell>
          <cell r="BZ523">
            <v>212571.57199999999</v>
          </cell>
          <cell r="CA523">
            <v>212571.57199999999</v>
          </cell>
          <cell r="CB523">
            <v>212571.57199999999</v>
          </cell>
          <cell r="CC523">
            <v>212571.57199999999</v>
          </cell>
          <cell r="CD523">
            <v>212571.57199999999</v>
          </cell>
          <cell r="CE523">
            <v>212571.57199999999</v>
          </cell>
          <cell r="CF523">
            <v>212571.57199999999</v>
          </cell>
          <cell r="CG523">
            <v>212571.57199999999</v>
          </cell>
          <cell r="CH523">
            <v>212571.57199999999</v>
          </cell>
          <cell r="CI523">
            <v>212571.57199999999</v>
          </cell>
          <cell r="CJ523">
            <v>212571.57199999999</v>
          </cell>
          <cell r="CK523">
            <v>212571.57199999999</v>
          </cell>
          <cell r="CL523">
            <v>2550858.8640000001</v>
          </cell>
        </row>
        <row r="525">
          <cell r="BU525" t="str">
            <v>Bonos Ejecutivos</v>
          </cell>
          <cell r="BV525">
            <v>0.25</v>
          </cell>
          <cell r="BX525">
            <v>0.2</v>
          </cell>
          <cell r="BY525" t="str">
            <v xml:space="preserve"> </v>
          </cell>
          <cell r="BZ525">
            <v>12895.924999999999</v>
          </cell>
          <cell r="CA525">
            <v>12895.924999999999</v>
          </cell>
          <cell r="CB525">
            <v>12895.924999999999</v>
          </cell>
          <cell r="CC525">
            <v>12895.924999999999</v>
          </cell>
          <cell r="CD525">
            <v>12895.924999999999</v>
          </cell>
          <cell r="CE525">
            <v>12895.924999999999</v>
          </cell>
          <cell r="CF525">
            <v>12895.924999999999</v>
          </cell>
          <cell r="CG525">
            <v>12895.924999999999</v>
          </cell>
          <cell r="CH525">
            <v>12895.924999999999</v>
          </cell>
          <cell r="CI525">
            <v>12895.924999999999</v>
          </cell>
          <cell r="CJ525">
            <v>12895.924999999999</v>
          </cell>
          <cell r="CK525">
            <v>12895.924999999999</v>
          </cell>
          <cell r="CL525">
            <v>154751.1</v>
          </cell>
        </row>
        <row r="527">
          <cell r="BU527" t="str">
            <v>Indirectos</v>
          </cell>
          <cell r="BV527">
            <v>0.39</v>
          </cell>
          <cell r="BZ527">
            <v>82902.913079999998</v>
          </cell>
          <cell r="CA527">
            <v>82902.913079999998</v>
          </cell>
          <cell r="CB527">
            <v>82902.913079999998</v>
          </cell>
          <cell r="CC527">
            <v>82902.913079999998</v>
          </cell>
          <cell r="CD527">
            <v>82902.913079999998</v>
          </cell>
          <cell r="CE527">
            <v>82902.913079999998</v>
          </cell>
          <cell r="CF527">
            <v>82902.913079999998</v>
          </cell>
          <cell r="CG527">
            <v>82902.913079999998</v>
          </cell>
          <cell r="CH527">
            <v>82902.913079999998</v>
          </cell>
          <cell r="CI527">
            <v>82902.913079999998</v>
          </cell>
          <cell r="CJ527">
            <v>82902.913079999998</v>
          </cell>
          <cell r="CK527">
            <v>82902.913079999998</v>
          </cell>
          <cell r="CL527">
            <v>994834.95695999975</v>
          </cell>
        </row>
        <row r="529">
          <cell r="BU529" t="str">
            <v>Total</v>
          </cell>
          <cell r="BZ529">
            <v>308370.41007999994</v>
          </cell>
          <cell r="CA529">
            <v>308370.41007999994</v>
          </cell>
          <cell r="CB529">
            <v>308370.41007999994</v>
          </cell>
          <cell r="CC529">
            <v>308370.41007999994</v>
          </cell>
          <cell r="CD529">
            <v>308370.41007999994</v>
          </cell>
          <cell r="CE529">
            <v>308370.41007999994</v>
          </cell>
          <cell r="CF529">
            <v>308370.41007999994</v>
          </cell>
          <cell r="CG529">
            <v>308370.41007999994</v>
          </cell>
          <cell r="CH529">
            <v>308370.41007999994</v>
          </cell>
          <cell r="CI529">
            <v>308370.41007999994</v>
          </cell>
          <cell r="CJ529">
            <v>308370.41007999994</v>
          </cell>
          <cell r="CK529">
            <v>308370.41007999994</v>
          </cell>
          <cell r="CL529">
            <v>3700444.9209599984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sheetData sheetId="2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_D-3"/>
      <sheetName val="LINDAV"/>
      <sheetName val="TOLUCA"/>
      <sheetName val="PUEBLA"/>
      <sheetName val="POLANCO"/>
      <sheetName val="INTERLOMAS"/>
      <sheetName val="PUEBLA II"/>
      <sheetName val="VERAC"/>
      <sheetName val="MERIDA"/>
      <sheetName val="CANCUN"/>
      <sheetName val="PUEBLA_II"/>
      <sheetName val="CDMEXICO"/>
      <sheetName val="Hoja1"/>
      <sheetName val="PUEBLA_II1"/>
    </sheetNames>
    <sheetDataSet>
      <sheetData sheetId="0" refreshError="1"/>
      <sheetData sheetId="1" refreshError="1"/>
      <sheetData sheetId="2" refreshError="1"/>
      <sheetData sheetId="3" refreshError="1"/>
      <sheetData sheetId="4" refreshError="1"/>
      <sheetData sheetId="5" refreshError="1">
        <row r="2">
          <cell r="A2" t="str">
            <v>@</v>
          </cell>
          <cell r="B2" t="str">
            <v xml:space="preserve"> </v>
          </cell>
        </row>
        <row r="3">
          <cell r="A3" t="str">
            <v>APRIL</v>
          </cell>
          <cell r="B3">
            <v>9</v>
          </cell>
          <cell r="C3">
            <v>3.4285600000000001</v>
          </cell>
          <cell r="D3">
            <v>37.071399999999997</v>
          </cell>
        </row>
        <row r="4">
          <cell r="A4" t="str">
            <v>AUGUST</v>
          </cell>
          <cell r="B4">
            <v>5</v>
          </cell>
          <cell r="C4">
            <v>4</v>
          </cell>
          <cell r="D4">
            <v>20.857199999999999</v>
          </cell>
        </row>
        <row r="5">
          <cell r="A5" t="str">
            <v>DECEMBER</v>
          </cell>
          <cell r="B5">
            <v>1</v>
          </cell>
          <cell r="C5">
            <v>4.3571499999999999</v>
          </cell>
          <cell r="D5">
            <v>4.3571999999999997</v>
          </cell>
        </row>
        <row r="6">
          <cell r="A6" t="str">
            <v>FEBRUARY</v>
          </cell>
          <cell r="B6">
            <v>11</v>
          </cell>
          <cell r="C6">
            <v>3.9285600000000001</v>
          </cell>
          <cell r="D6">
            <v>45.857100000000003</v>
          </cell>
        </row>
        <row r="7">
          <cell r="A7" t="str">
            <v>JANUARY</v>
          </cell>
          <cell r="B7">
            <v>12</v>
          </cell>
          <cell r="C7">
            <v>3.8571599999999999</v>
          </cell>
          <cell r="D7">
            <v>49.714300000000001</v>
          </cell>
        </row>
        <row r="8">
          <cell r="A8" t="str">
            <v>JULY</v>
          </cell>
          <cell r="B8">
            <v>6</v>
          </cell>
          <cell r="C8">
            <v>4</v>
          </cell>
          <cell r="D8">
            <v>24.857199999999999</v>
          </cell>
        </row>
        <row r="9">
          <cell r="A9" t="str">
            <v>JUNE</v>
          </cell>
          <cell r="B9">
            <v>7</v>
          </cell>
          <cell r="C9">
            <v>5</v>
          </cell>
          <cell r="D9">
            <v>29.857199999999999</v>
          </cell>
        </row>
        <row r="10">
          <cell r="A10" t="str">
            <v>MARCH</v>
          </cell>
          <cell r="B10">
            <v>10</v>
          </cell>
          <cell r="C10">
            <v>4.8571499999999999</v>
          </cell>
          <cell r="D10">
            <v>41.928600000000003</v>
          </cell>
        </row>
        <row r="11">
          <cell r="A11" t="str">
            <v>MAY</v>
          </cell>
          <cell r="B11">
            <v>8</v>
          </cell>
          <cell r="C11">
            <v>3.78572</v>
          </cell>
          <cell r="D11">
            <v>33.642899999999997</v>
          </cell>
        </row>
        <row r="12">
          <cell r="A12" t="str">
            <v>NOVEMBER</v>
          </cell>
          <cell r="B12">
            <v>2</v>
          </cell>
          <cell r="C12">
            <v>3.78572</v>
          </cell>
          <cell r="D12">
            <v>8.1428999999999991</v>
          </cell>
        </row>
        <row r="13">
          <cell r="A13" t="str">
            <v>OCTOBER</v>
          </cell>
          <cell r="B13">
            <v>3</v>
          </cell>
          <cell r="C13">
            <v>4</v>
          </cell>
          <cell r="D13">
            <v>12.142899999999999</v>
          </cell>
        </row>
        <row r="14">
          <cell r="A14" t="str">
            <v>SEPTEMBER</v>
          </cell>
          <cell r="B14">
            <v>4</v>
          </cell>
          <cell r="C14">
            <v>4.7142850000000003</v>
          </cell>
          <cell r="D14">
            <v>16.857199999999999</v>
          </cell>
        </row>
        <row r="23">
          <cell r="G23" t="str">
            <v>JANUARY</v>
          </cell>
          <cell r="H23" t="str">
            <v>OPEN 1996</v>
          </cell>
        </row>
        <row r="24">
          <cell r="G24">
            <v>5833.333333333333</v>
          </cell>
        </row>
        <row r="147">
          <cell r="S147" t="str">
            <v>INTERLOMAS</v>
          </cell>
        </row>
        <row r="148">
          <cell r="S148" t="str">
            <v>PROFIT &amp; LOSS 2001 BUDGET</v>
          </cell>
        </row>
        <row r="149">
          <cell r="S149" t="str">
            <v>(THOUSAND OF $ PESOS)</v>
          </cell>
        </row>
        <row r="151">
          <cell r="S151">
            <v>36832.825324768521</v>
          </cell>
        </row>
        <row r="152">
          <cell r="U152" t="str">
            <v>January</v>
          </cell>
          <cell r="V152" t="str">
            <v>%</v>
          </cell>
          <cell r="W152" t="str">
            <v>February</v>
          </cell>
          <cell r="X152" t="str">
            <v>%</v>
          </cell>
          <cell r="Y152" t="str">
            <v>March</v>
          </cell>
          <cell r="Z152" t="str">
            <v>%</v>
          </cell>
          <cell r="AA152" t="str">
            <v>Quarter 1</v>
          </cell>
          <cell r="AB152" t="str">
            <v>%</v>
          </cell>
          <cell r="AC152" t="str">
            <v>April</v>
          </cell>
          <cell r="AD152" t="str">
            <v>%</v>
          </cell>
          <cell r="AE152" t="str">
            <v>May</v>
          </cell>
          <cell r="AF152" t="str">
            <v>%</v>
          </cell>
          <cell r="AG152" t="str">
            <v>June</v>
          </cell>
          <cell r="AH152" t="str">
            <v>%</v>
          </cell>
          <cell r="AI152" t="str">
            <v>Quarter 2</v>
          </cell>
          <cell r="AJ152" t="str">
            <v>%</v>
          </cell>
          <cell r="AK152" t="str">
            <v>July</v>
          </cell>
          <cell r="AL152" t="str">
            <v>%</v>
          </cell>
          <cell r="AM152" t="str">
            <v>August</v>
          </cell>
          <cell r="AN152" t="str">
            <v>%</v>
          </cell>
          <cell r="AO152" t="str">
            <v>September</v>
          </cell>
          <cell r="AP152" t="str">
            <v>%</v>
          </cell>
          <cell r="AQ152" t="str">
            <v>Quarter 3</v>
          </cell>
          <cell r="AR152" t="str">
            <v>%</v>
          </cell>
          <cell r="AS152" t="str">
            <v>October</v>
          </cell>
          <cell r="AT152" t="str">
            <v>%</v>
          </cell>
          <cell r="AU152" t="str">
            <v>November</v>
          </cell>
          <cell r="AV152" t="str">
            <v>%</v>
          </cell>
          <cell r="AW152" t="str">
            <v>December</v>
          </cell>
          <cell r="AX152" t="str">
            <v>%</v>
          </cell>
          <cell r="AY152" t="str">
            <v>Quarter 4</v>
          </cell>
          <cell r="AZ152" t="str">
            <v>%</v>
          </cell>
          <cell r="BA152" t="str">
            <v>Total</v>
          </cell>
          <cell r="BB152" t="str">
            <v>%</v>
          </cell>
        </row>
        <row r="153">
          <cell r="S153" t="str">
            <v>Stores</v>
          </cell>
          <cell r="W153">
            <v>1</v>
          </cell>
          <cell r="Y153">
            <v>1</v>
          </cell>
          <cell r="AA153">
            <v>1</v>
          </cell>
          <cell r="AC153">
            <v>1</v>
          </cell>
          <cell r="AE153">
            <v>1</v>
          </cell>
          <cell r="AG153">
            <v>1</v>
          </cell>
          <cell r="AI153">
            <v>1</v>
          </cell>
          <cell r="AK153">
            <v>1</v>
          </cell>
          <cell r="AM153">
            <v>1</v>
          </cell>
          <cell r="AO153">
            <v>1</v>
          </cell>
          <cell r="AQ153">
            <v>1</v>
          </cell>
          <cell r="AS153">
            <v>1</v>
          </cell>
          <cell r="AU153">
            <v>1</v>
          </cell>
          <cell r="AW153">
            <v>1</v>
          </cell>
          <cell r="AY153">
            <v>1</v>
          </cell>
          <cell r="BA153">
            <v>1</v>
          </cell>
        </row>
        <row r="154">
          <cell r="Q154" t="str">
            <v>G</v>
          </cell>
          <cell r="S154" t="str">
            <v>Revenues</v>
          </cell>
          <cell r="U154">
            <v>4320.1404504589191</v>
          </cell>
          <cell r="V154" t="str">
            <v xml:space="preserve"> </v>
          </cell>
          <cell r="W154">
            <v>4864.1811713676925</v>
          </cell>
          <cell r="X154" t="str">
            <v xml:space="preserve"> </v>
          </cell>
          <cell r="Y154">
            <v>6732.0258423261394</v>
          </cell>
          <cell r="Z154" t="str">
            <v xml:space="preserve"> </v>
          </cell>
          <cell r="AA154">
            <v>15916.34746415275</v>
          </cell>
          <cell r="AB154" t="str">
            <v xml:space="preserve"> </v>
          </cell>
          <cell r="AC154">
            <v>4421.7841563170914</v>
          </cell>
          <cell r="AD154" t="str">
            <v xml:space="preserve"> </v>
          </cell>
          <cell r="AE154">
            <v>4356.9931872823627</v>
          </cell>
          <cell r="AF154" t="str">
            <v xml:space="preserve"> </v>
          </cell>
          <cell r="AG154">
            <v>6366.7889380258966</v>
          </cell>
          <cell r="AH154" t="str">
            <v xml:space="preserve"> </v>
          </cell>
          <cell r="AI154">
            <v>15145.56628162535</v>
          </cell>
          <cell r="AJ154" t="str">
            <v xml:space="preserve"> </v>
          </cell>
          <cell r="AK154">
            <v>4318.2740254781338</v>
          </cell>
          <cell r="AL154" t="str">
            <v xml:space="preserve"> </v>
          </cell>
          <cell r="AM154">
            <v>5801.0240131291011</v>
          </cell>
          <cell r="AN154" t="str">
            <v xml:space="preserve"> </v>
          </cell>
          <cell r="AO154">
            <v>7476.4157933599881</v>
          </cell>
          <cell r="AP154" t="str">
            <v xml:space="preserve"> </v>
          </cell>
          <cell r="AQ154">
            <v>17595.713831967223</v>
          </cell>
          <cell r="AR154" t="str">
            <v xml:space="preserve"> </v>
          </cell>
          <cell r="AS154">
            <v>5470.8398573831946</v>
          </cell>
          <cell r="AT154" t="str">
            <v xml:space="preserve"> </v>
          </cell>
          <cell r="AU154">
            <v>4423.4636907978129</v>
          </cell>
          <cell r="AV154" t="str">
            <v xml:space="preserve"> </v>
          </cell>
          <cell r="AW154">
            <v>7896.9683434229737</v>
          </cell>
          <cell r="AX154" t="str">
            <v xml:space="preserve"> </v>
          </cell>
          <cell r="AY154">
            <v>17791.271891603981</v>
          </cell>
          <cell r="AZ154" t="str">
            <v xml:space="preserve"> </v>
          </cell>
          <cell r="BA154">
            <v>66448.8994693493</v>
          </cell>
          <cell r="BB154" t="str">
            <v xml:space="preserve"> </v>
          </cell>
        </row>
        <row r="155">
          <cell r="S155" t="str">
            <v>In USD at 6.1</v>
          </cell>
          <cell r="U155">
            <v>708.21974597687199</v>
          </cell>
          <cell r="W155">
            <v>797.40674940453982</v>
          </cell>
          <cell r="X155" t="str">
            <v xml:space="preserve"> </v>
          </cell>
          <cell r="Y155">
            <v>1103.6107938239572</v>
          </cell>
          <cell r="AA155">
            <v>2609.2372892053691</v>
          </cell>
          <cell r="AC155">
            <v>724.88264857657236</v>
          </cell>
          <cell r="AE155">
            <v>714.26117824301036</v>
          </cell>
          <cell r="AG155">
            <v>1043.7358914796553</v>
          </cell>
          <cell r="AI155">
            <v>2482.879718299238</v>
          </cell>
          <cell r="AK155">
            <v>707.91377466854658</v>
          </cell>
          <cell r="AM155">
            <v>950.98754313591826</v>
          </cell>
          <cell r="AO155">
            <v>1225.641933337703</v>
          </cell>
          <cell r="AQ155">
            <v>2884.5432511421677</v>
          </cell>
          <cell r="AS155">
            <v>896.8589930136385</v>
          </cell>
          <cell r="AU155">
            <v>725.15798209800221</v>
          </cell>
          <cell r="AW155">
            <v>1294.5849743316351</v>
          </cell>
          <cell r="AY155">
            <v>2916.6019494432758</v>
          </cell>
          <cell r="BA155">
            <v>10893.262208090049</v>
          </cell>
        </row>
        <row r="156">
          <cell r="S156" t="str">
            <v>Gross Profit:</v>
          </cell>
          <cell r="AC156" t="str">
            <v xml:space="preserve"> </v>
          </cell>
        </row>
        <row r="157">
          <cell r="S157" t="str">
            <v xml:space="preserve">  Store/Telemarketing</v>
          </cell>
          <cell r="U157">
            <v>1019.7845943175777</v>
          </cell>
          <cell r="V157">
            <v>0.23605357418628559</v>
          </cell>
          <cell r="W157">
            <v>1105.6517269980527</v>
          </cell>
          <cell r="X157">
            <v>0.22730479972792</v>
          </cell>
          <cell r="Y157">
            <v>1445.9605190815764</v>
          </cell>
          <cell r="Z157">
            <v>0.21478831973436824</v>
          </cell>
          <cell r="AA157">
            <v>3571.3968403972067</v>
          </cell>
          <cell r="AB157">
            <v>0.22438545328573709</v>
          </cell>
          <cell r="AC157">
            <v>934.06753155315596</v>
          </cell>
          <cell r="AD157">
            <v>0.21124222678728438</v>
          </cell>
          <cell r="AE157">
            <v>910.28632058289975</v>
          </cell>
          <cell r="AF157">
            <v>0.20892534861884487</v>
          </cell>
          <cell r="AG157">
            <v>1388.110975572863</v>
          </cell>
          <cell r="AH157">
            <v>0.21802371479323207</v>
          </cell>
          <cell r="AI157">
            <v>3232.4648277089191</v>
          </cell>
          <cell r="AJ157">
            <v>0.21342647528673497</v>
          </cell>
          <cell r="AK157">
            <v>936.34387559272284</v>
          </cell>
          <cell r="AL157">
            <v>0.21683289899349259</v>
          </cell>
          <cell r="AM157">
            <v>1268.3049376776635</v>
          </cell>
          <cell r="AN157">
            <v>0.21863466429499118</v>
          </cell>
          <cell r="AO157">
            <v>1649.4813385020436</v>
          </cell>
          <cell r="AP157">
            <v>0.22062461266092151</v>
          </cell>
          <cell r="AQ157">
            <v>3854.1301517724296</v>
          </cell>
          <cell r="AR157">
            <v>0.2190380105392708</v>
          </cell>
          <cell r="AS157">
            <v>1224.4864195323821</v>
          </cell>
          <cell r="AT157">
            <v>0.22382055615827823</v>
          </cell>
          <cell r="AU157">
            <v>990.06210342031659</v>
          </cell>
          <cell r="AV157">
            <v>0.22382055615827823</v>
          </cell>
          <cell r="AW157">
            <v>1767.5038465892471</v>
          </cell>
          <cell r="AX157">
            <v>0.22382055615827823</v>
          </cell>
          <cell r="AY157">
            <v>3982.0523695419456</v>
          </cell>
          <cell r="AZ157">
            <v>0.22382055615827823</v>
          </cell>
          <cell r="BA157">
            <v>14640.044189420501</v>
          </cell>
          <cell r="BB157">
            <v>0.22032034098884473</v>
          </cell>
        </row>
        <row r="158">
          <cell r="S158" t="str">
            <v xml:space="preserve">  Business Services</v>
          </cell>
          <cell r="U158">
            <v>25.93582627243449</v>
          </cell>
          <cell r="V158">
            <v>6.0034683061471724E-3</v>
          </cell>
          <cell r="W158">
            <v>50.207406468269674</v>
          </cell>
          <cell r="X158">
            <v>1.0321861933064582E-2</v>
          </cell>
          <cell r="Y158">
            <v>77.284845107045228</v>
          </cell>
          <cell r="Z158">
            <v>1.1480176534845376E-2</v>
          </cell>
          <cell r="AA158">
            <v>153.42807784774939</v>
          </cell>
          <cell r="AB158">
            <v>9.6396537078186108E-3</v>
          </cell>
          <cell r="AC158">
            <v>31.542847882764875</v>
          </cell>
          <cell r="AD158">
            <v>7.1335114441761771E-3</v>
          </cell>
          <cell r="AE158">
            <v>38.625069228588309</v>
          </cell>
          <cell r="AF158">
            <v>8.8650745062744448E-3</v>
          </cell>
          <cell r="AG158">
            <v>74.445525844933854</v>
          </cell>
          <cell r="AH158">
            <v>1.1692789971457201E-2</v>
          </cell>
          <cell r="AI158">
            <v>144.61344295628703</v>
          </cell>
          <cell r="AJ158">
            <v>9.5482361152605128E-3</v>
          </cell>
          <cell r="AK158">
            <v>24.611226279688598</v>
          </cell>
          <cell r="AL158">
            <v>5.6993201761816308E-3</v>
          </cell>
          <cell r="AM158">
            <v>26.619055962651768</v>
          </cell>
          <cell r="AN158">
            <v>4.5886822572026066E-3</v>
          </cell>
          <cell r="AO158">
            <v>64.561377772345665</v>
          </cell>
          <cell r="AP158">
            <v>8.6353380492407081E-3</v>
          </cell>
          <cell r="AQ158">
            <v>115.79166001468603</v>
          </cell>
          <cell r="AR158">
            <v>6.580674198299369E-3</v>
          </cell>
          <cell r="AS158">
            <v>48.518687496992342</v>
          </cell>
          <cell r="AT158">
            <v>8.8685994768268987E-3</v>
          </cell>
          <cell r="AU158">
            <v>38.198104318581095</v>
          </cell>
          <cell r="AV158">
            <v>8.6353380492407098E-3</v>
          </cell>
          <cell r="AW158">
            <v>68.192991209609772</v>
          </cell>
          <cell r="AX158">
            <v>8.6353380492407081E-3</v>
          </cell>
          <cell r="AY158">
            <v>154.90978302518323</v>
          </cell>
          <cell r="AZ158">
            <v>8.7070662496191702E-3</v>
          </cell>
          <cell r="BA158">
            <v>568.74296384390573</v>
          </cell>
          <cell r="BB158">
            <v>8.55910283519817E-3</v>
          </cell>
        </row>
        <row r="159">
          <cell r="Q159" t="str">
            <v>G</v>
          </cell>
          <cell r="S159" t="str">
            <v xml:space="preserve">  Rebates &amp; Allow.</v>
          </cell>
          <cell r="U159">
            <v>118.37184834257437</v>
          </cell>
          <cell r="V159">
            <v>2.7399999999999997E-2</v>
          </cell>
          <cell r="W159">
            <v>125.00945610414971</v>
          </cell>
          <cell r="X159">
            <v>2.5700000000000001E-2</v>
          </cell>
          <cell r="Y159">
            <v>166.95424088968824</v>
          </cell>
          <cell r="Z159">
            <v>2.4799999999999996E-2</v>
          </cell>
          <cell r="AA159">
            <v>410.33554533641234</v>
          </cell>
          <cell r="AB159">
            <v>2.5780760709112546E-2</v>
          </cell>
          <cell r="AC159">
            <v>137.95966567709326</v>
          </cell>
          <cell r="AD159">
            <v>3.1200000000000002E-2</v>
          </cell>
          <cell r="AE159">
            <v>142.03797790540503</v>
          </cell>
          <cell r="AF159">
            <v>3.2600000000000004E-2</v>
          </cell>
          <cell r="AG159">
            <v>164.89983349487073</v>
          </cell>
          <cell r="AH159">
            <v>2.5900000000000003E-2</v>
          </cell>
          <cell r="AI159">
            <v>444.89747707736905</v>
          </cell>
          <cell r="AJ159">
            <v>2.9374766767032021E-2</v>
          </cell>
          <cell r="AK159">
            <v>108.38867803950116</v>
          </cell>
          <cell r="AL159">
            <v>2.5100000000000001E-2</v>
          </cell>
          <cell r="AM159">
            <v>146.26701946703716</v>
          </cell>
          <cell r="AN159">
            <v>2.5214E-2</v>
          </cell>
          <cell r="AO159">
            <v>187.65803641333568</v>
          </cell>
          <cell r="AP159">
            <v>2.5099999999999997E-2</v>
          </cell>
          <cell r="AQ159">
            <v>442.31373391987398</v>
          </cell>
          <cell r="AR159">
            <v>2.5137583967539595E-2</v>
          </cell>
          <cell r="AS159">
            <v>137.31808042031818</v>
          </cell>
          <cell r="AT159">
            <v>2.5100000000000001E-2</v>
          </cell>
          <cell r="AU159">
            <v>128.72279340221635</v>
          </cell>
          <cell r="AV159">
            <v>2.9100000000000001E-2</v>
          </cell>
          <cell r="AW159">
            <v>292.9775255409923</v>
          </cell>
          <cell r="AX159">
            <v>3.7099999999999994E-2</v>
          </cell>
          <cell r="AY159">
            <v>559.0183993635269</v>
          </cell>
          <cell r="AZ159">
            <v>3.1420935094996646E-2</v>
          </cell>
          <cell r="BA159">
            <v>1856.5651556971823</v>
          </cell>
          <cell r="BB159">
            <v>2.7939742727470677E-2</v>
          </cell>
        </row>
        <row r="160">
          <cell r="S160" t="str">
            <v xml:space="preserve">  Shrinkage</v>
          </cell>
          <cell r="U160">
            <v>-30.183093271176283</v>
          </cell>
          <cell r="V160">
            <v>-6.9865999999999999E-3</v>
          </cell>
          <cell r="W160">
            <v>-33.984088171877524</v>
          </cell>
          <cell r="X160">
            <v>-6.9866000000000008E-3</v>
          </cell>
          <cell r="Y160">
            <v>-47.033971749995807</v>
          </cell>
          <cell r="Z160">
            <v>-6.9865999999999999E-3</v>
          </cell>
          <cell r="AA160">
            <v>-111.20115319304961</v>
          </cell>
          <cell r="AB160">
            <v>-6.9865999999999999E-3</v>
          </cell>
          <cell r="AC160">
            <v>-30.893237186524992</v>
          </cell>
          <cell r="AD160">
            <v>-6.9865999999999999E-3</v>
          </cell>
          <cell r="AE160">
            <v>-30.440568602266953</v>
          </cell>
          <cell r="AF160">
            <v>-6.9865999999999999E-3</v>
          </cell>
          <cell r="AG160">
            <v>-44.482207594411726</v>
          </cell>
          <cell r="AH160">
            <v>-6.9865999999999991E-3</v>
          </cell>
          <cell r="AI160">
            <v>-105.81601338320368</v>
          </cell>
          <cell r="AJ160">
            <v>-6.9866000000000008E-3</v>
          </cell>
          <cell r="AK160">
            <v>-30.170053306405528</v>
          </cell>
          <cell r="AL160">
            <v>-6.9865999999999999E-3</v>
          </cell>
          <cell r="AM160">
            <v>-40.529434370127781</v>
          </cell>
          <cell r="AN160">
            <v>-6.9866000000000008E-3</v>
          </cell>
          <cell r="AO160">
            <v>-52.234726581888893</v>
          </cell>
          <cell r="AP160">
            <v>-6.9865999999999999E-3</v>
          </cell>
          <cell r="AQ160">
            <v>-122.9342142584222</v>
          </cell>
          <cell r="AR160">
            <v>-6.9865999999999999E-3</v>
          </cell>
          <cell r="AS160">
            <v>-38.222569747593425</v>
          </cell>
          <cell r="AT160">
            <v>-6.9865999999999999E-3</v>
          </cell>
          <cell r="AU160">
            <v>-30.904971422128</v>
          </cell>
          <cell r="AV160">
            <v>-6.9865999999999999E-3</v>
          </cell>
          <cell r="AW160">
            <v>-55.172959028158949</v>
          </cell>
          <cell r="AX160">
            <v>-6.9865999999999999E-3</v>
          </cell>
          <cell r="AY160">
            <v>-124.30050019788037</v>
          </cell>
          <cell r="AZ160">
            <v>-6.9865999999999999E-3</v>
          </cell>
          <cell r="BA160">
            <v>-464.25188103255584</v>
          </cell>
          <cell r="BB160">
            <v>-6.9865999999999999E-3</v>
          </cell>
        </row>
        <row r="161">
          <cell r="Q161" t="str">
            <v>D</v>
          </cell>
          <cell r="S161" t="str">
            <v xml:space="preserve">  Other</v>
          </cell>
          <cell r="U161">
            <v>21.600702252294596</v>
          </cell>
          <cell r="V161">
            <v>5.0000000000000001E-3</v>
          </cell>
          <cell r="W161">
            <v>24.320905856838465</v>
          </cell>
          <cell r="X161">
            <v>5.0000000000000001E-3</v>
          </cell>
          <cell r="Y161">
            <v>33.660129211630696</v>
          </cell>
          <cell r="Z161">
            <v>5.0000000000000001E-3</v>
          </cell>
          <cell r="AA161">
            <v>79.58173732076375</v>
          </cell>
          <cell r="AB161">
            <v>5.0000000000000001E-3</v>
          </cell>
          <cell r="AC161">
            <v>22.108920781585457</v>
          </cell>
          <cell r="AD161">
            <v>5.0000000000000001E-3</v>
          </cell>
          <cell r="AE161">
            <v>21.784965936411815</v>
          </cell>
          <cell r="AF161">
            <v>5.0000000000000001E-3</v>
          </cell>
          <cell r="AG161">
            <v>31.833944690129485</v>
          </cell>
          <cell r="AH161">
            <v>5.0000000000000001E-3</v>
          </cell>
          <cell r="AI161">
            <v>75.727831408126761</v>
          </cell>
          <cell r="AJ161">
            <v>5.000000000000001E-3</v>
          </cell>
          <cell r="AK161">
            <v>21.591370127390668</v>
          </cell>
          <cell r="AL161">
            <v>5.0000000000000001E-3</v>
          </cell>
          <cell r="AM161">
            <v>29.005120065645507</v>
          </cell>
          <cell r="AN161">
            <v>5.0000000000000001E-3</v>
          </cell>
          <cell r="AO161">
            <v>37.382078966799945</v>
          </cell>
          <cell r="AP161">
            <v>5.000000000000001E-3</v>
          </cell>
          <cell r="AQ161">
            <v>87.978569159836127</v>
          </cell>
          <cell r="AR161">
            <v>5.000000000000001E-3</v>
          </cell>
          <cell r="AS161">
            <v>27.354199286915975</v>
          </cell>
          <cell r="AT161">
            <v>5.0000000000000001E-3</v>
          </cell>
          <cell r="AU161">
            <v>22.117318453989064</v>
          </cell>
          <cell r="AV161">
            <v>5.0000000000000001E-3</v>
          </cell>
          <cell r="AW161">
            <v>39.484841717114868</v>
          </cell>
          <cell r="AX161">
            <v>5.0000000000000001E-3</v>
          </cell>
          <cell r="AY161">
            <v>88.956359458019904</v>
          </cell>
          <cell r="AZ161">
            <v>5.0000000000000001E-3</v>
          </cell>
          <cell r="BA161">
            <v>332.24449734674653</v>
          </cell>
          <cell r="BB161">
            <v>5.0000000000000001E-3</v>
          </cell>
        </row>
        <row r="162">
          <cell r="Q162" t="str">
            <v>D</v>
          </cell>
          <cell r="S162" t="str">
            <v xml:space="preserve">  Noms &amp; Labels</v>
          </cell>
          <cell r="U162">
            <v>-1.2960421351376756</v>
          </cell>
          <cell r="V162">
            <v>-2.9999999999999997E-4</v>
          </cell>
          <cell r="W162">
            <v>-1.4592543514103076</v>
          </cell>
          <cell r="X162">
            <v>-2.9999999999999997E-4</v>
          </cell>
          <cell r="Y162">
            <v>-2.0196077526978415</v>
          </cell>
          <cell r="Z162">
            <v>-2.9999999999999997E-4</v>
          </cell>
          <cell r="AA162">
            <v>-4.7749042392458243</v>
          </cell>
          <cell r="AB162">
            <v>-2.9999999999999997E-4</v>
          </cell>
          <cell r="AC162">
            <v>-1.3265352468951273</v>
          </cell>
          <cell r="AD162">
            <v>-2.9999999999999997E-4</v>
          </cell>
          <cell r="AE162">
            <v>-1.3070979561847087</v>
          </cell>
          <cell r="AF162">
            <v>-2.9999999999999997E-4</v>
          </cell>
          <cell r="AG162">
            <v>-1.9100366814077687</v>
          </cell>
          <cell r="AH162">
            <v>-2.9999999999999997E-4</v>
          </cell>
          <cell r="AI162">
            <v>-4.5436698844876044</v>
          </cell>
          <cell r="AJ162">
            <v>-2.9999999999999997E-4</v>
          </cell>
          <cell r="AK162">
            <v>-1.29548220764344</v>
          </cell>
          <cell r="AL162">
            <v>-2.9999999999999997E-4</v>
          </cell>
          <cell r="AM162">
            <v>-1.7403072039387302</v>
          </cell>
          <cell r="AN162">
            <v>-2.9999999999999997E-4</v>
          </cell>
          <cell r="AO162">
            <v>-2.2429247380079964</v>
          </cell>
          <cell r="AP162">
            <v>-2.9999999999999997E-4</v>
          </cell>
          <cell r="AQ162">
            <v>-5.2787141495901668</v>
          </cell>
          <cell r="AR162">
            <v>-2.9999999999999997E-4</v>
          </cell>
          <cell r="AS162">
            <v>-1.6412519572149582</v>
          </cell>
          <cell r="AT162">
            <v>-2.9999999999999997E-4</v>
          </cell>
          <cell r="AU162">
            <v>-1.3270391072393437</v>
          </cell>
          <cell r="AV162">
            <v>-2.9999999999999997E-4</v>
          </cell>
          <cell r="AW162">
            <v>-2.3690905030268921</v>
          </cell>
          <cell r="AX162">
            <v>-2.9999999999999997E-4</v>
          </cell>
          <cell r="AY162">
            <v>-5.3373815674811942</v>
          </cell>
          <cell r="AZ162">
            <v>-2.9999999999999997E-4</v>
          </cell>
          <cell r="BA162">
            <v>-19.934669840804791</v>
          </cell>
          <cell r="BB162">
            <v>-3.0000000000000003E-4</v>
          </cell>
        </row>
        <row r="163">
          <cell r="AW163" t="str">
            <v xml:space="preserve"> </v>
          </cell>
        </row>
        <row r="164">
          <cell r="S164" t="str">
            <v>Total Gross Profit</v>
          </cell>
          <cell r="U164">
            <v>1154.2138357785673</v>
          </cell>
          <cell r="V164">
            <v>0.26717044249243277</v>
          </cell>
          <cell r="W164">
            <v>1269.7461529040227</v>
          </cell>
          <cell r="X164">
            <v>0.26104006166098459</v>
          </cell>
          <cell r="Y164">
            <v>1674.8061547872469</v>
          </cell>
          <cell r="Z164">
            <v>0.2487818962692136</v>
          </cell>
          <cell r="AA164">
            <v>4098.7661434698366</v>
          </cell>
          <cell r="AB164">
            <v>0.25751926770266825</v>
          </cell>
          <cell r="AC164">
            <v>1093.4591934611792</v>
          </cell>
          <cell r="AD164">
            <v>0.24728913823146051</v>
          </cell>
          <cell r="AE164">
            <v>1080.9866670948534</v>
          </cell>
          <cell r="AF164">
            <v>0.24810382312511936</v>
          </cell>
          <cell r="AG164">
            <v>1612.8980353269778</v>
          </cell>
          <cell r="AH164">
            <v>0.25332990476468931</v>
          </cell>
          <cell r="AI164">
            <v>3787.3438958830102</v>
          </cell>
          <cell r="AJ164">
            <v>0.25006287816902745</v>
          </cell>
          <cell r="AK164">
            <v>1059.4696145252542</v>
          </cell>
          <cell r="AL164">
            <v>0.24534561916967421</v>
          </cell>
          <cell r="AM164">
            <v>1427.9263915989316</v>
          </cell>
          <cell r="AN164">
            <v>0.24615074655219379</v>
          </cell>
          <cell r="AO164">
            <v>1884.6051803346279</v>
          </cell>
          <cell r="AP164">
            <v>0.25207335071016218</v>
          </cell>
          <cell r="AQ164">
            <v>4372.0011864588141</v>
          </cell>
          <cell r="AR164">
            <v>0.24846966870510981</v>
          </cell>
          <cell r="AS164">
            <v>1397.8135650318</v>
          </cell>
          <cell r="AT164">
            <v>0.25550255563510504</v>
          </cell>
          <cell r="AU164">
            <v>1146.8683090657357</v>
          </cell>
          <cell r="AV164">
            <v>0.25926929420751893</v>
          </cell>
          <cell r="AW164">
            <v>2110.6171555257779</v>
          </cell>
          <cell r="AX164">
            <v>0.26726929420751888</v>
          </cell>
          <cell r="AY164">
            <v>4655.2990296233138</v>
          </cell>
          <cell r="AZ164">
            <v>0.261661957502894</v>
          </cell>
          <cell r="BA164">
            <v>16913.410255434974</v>
          </cell>
          <cell r="BB164">
            <v>0.25453258655151356</v>
          </cell>
        </row>
        <row r="166">
          <cell r="S166" t="str">
            <v>Store Expenses:</v>
          </cell>
          <cell r="AW166">
            <v>-1</v>
          </cell>
        </row>
        <row r="167">
          <cell r="Q167" t="str">
            <v xml:space="preserve"> </v>
          </cell>
          <cell r="S167" t="str">
            <v>Payroll &amp; Benefits</v>
          </cell>
          <cell r="T167">
            <v>0</v>
          </cell>
          <cell r="U167">
            <v>-234.375</v>
          </cell>
          <cell r="V167">
            <v>-5.4251708408022445E-2</v>
          </cell>
          <cell r="W167">
            <v>-234.375</v>
          </cell>
          <cell r="X167">
            <v>-4.8183854947594251E-2</v>
          </cell>
          <cell r="Y167">
            <v>-234.375</v>
          </cell>
          <cell r="Z167">
            <v>-3.4814928743502213E-2</v>
          </cell>
          <cell r="AA167">
            <v>-703.125</v>
          </cell>
          <cell r="AB167">
            <v>-4.4176278608116473E-2</v>
          </cell>
          <cell r="AC167">
            <v>-234.375</v>
          </cell>
          <cell r="AD167">
            <v>-5.3004622504055285E-2</v>
          </cell>
          <cell r="AE167">
            <v>-235.21759259259258</v>
          </cell>
          <cell r="AF167">
            <v>-5.3986219964531901E-2</v>
          </cell>
          <cell r="AG167">
            <v>-235.21759259259258</v>
          </cell>
          <cell r="AH167">
            <v>-3.6944462095758551E-2</v>
          </cell>
          <cell r="AI167">
            <v>-704.81018518518522</v>
          </cell>
          <cell r="AJ167">
            <v>-4.6535743337656726E-2</v>
          </cell>
          <cell r="AK167">
            <v>-235.21759259259258</v>
          </cell>
          <cell r="AL167">
            <v>-5.4470279376619343E-2</v>
          </cell>
          <cell r="AM167">
            <v>-247.21759259259258</v>
          </cell>
          <cell r="AN167">
            <v>-4.2616198800949662E-2</v>
          </cell>
          <cell r="AO167">
            <v>-247.21759259259258</v>
          </cell>
          <cell r="AP167">
            <v>-3.3066324750444374E-2</v>
          </cell>
          <cell r="AQ167">
            <v>-729.65277777777771</v>
          </cell>
          <cell r="AR167">
            <v>-4.1467642901316812E-2</v>
          </cell>
          <cell r="AS167">
            <v>-235.21759259259258</v>
          </cell>
          <cell r="AT167">
            <v>-4.2994786673412437E-2</v>
          </cell>
          <cell r="AU167">
            <v>-235.21759259259258</v>
          </cell>
          <cell r="AV167">
            <v>-5.3174979842587768E-2</v>
          </cell>
          <cell r="AW167">
            <v>-235.21759259259258</v>
          </cell>
          <cell r="AX167">
            <v>-2.978580923253854E-2</v>
          </cell>
          <cell r="AY167">
            <v>-705.65277777777771</v>
          </cell>
          <cell r="AZ167">
            <v>-3.9662862895754401E-2</v>
          </cell>
          <cell r="BA167">
            <v>-2843.2407407407409</v>
          </cell>
          <cell r="BB167">
            <v>-4.2788379693966712E-2</v>
          </cell>
        </row>
        <row r="168">
          <cell r="Q168" t="str">
            <v xml:space="preserve"> </v>
          </cell>
          <cell r="S168" t="str">
            <v>Property</v>
          </cell>
          <cell r="U168">
            <v>-48.143368917486718</v>
          </cell>
          <cell r="V168">
            <v>-1.1143936052443053E-2</v>
          </cell>
          <cell r="W168">
            <v>-48.570400599784826</v>
          </cell>
          <cell r="X168">
            <v>-9.9853189855853945E-3</v>
          </cell>
          <cell r="Y168">
            <v>-61.052993553929525</v>
          </cell>
          <cell r="Z168">
            <v>-9.0690373126722408E-3</v>
          </cell>
          <cell r="AA168">
            <v>-157.76676307120107</v>
          </cell>
          <cell r="AB168">
            <v>-9.9122467278706904E-3</v>
          </cell>
          <cell r="AC168">
            <v>-49.120796493749538</v>
          </cell>
          <cell r="AD168">
            <v>-1.1108818241065457E-2</v>
          </cell>
          <cell r="AE168">
            <v>-49.302543440776411</v>
          </cell>
          <cell r="AF168">
            <v>-1.131572653927615E-2</v>
          </cell>
          <cell r="AG168">
            <v>-61.991785558846239</v>
          </cell>
          <cell r="AH168">
            <v>-9.736742675510706E-3</v>
          </cell>
          <cell r="AI168">
            <v>-160.41512549337219</v>
          </cell>
          <cell r="AJ168">
            <v>-1.0591556796921376E-2</v>
          </cell>
          <cell r="AK168">
            <v>-49.786842818020588</v>
          </cell>
          <cell r="AL168">
            <v>-1.1529338463533014E-2</v>
          </cell>
          <cell r="AM168">
            <v>-50.045734400674291</v>
          </cell>
          <cell r="AN168">
            <v>-8.6270517562776605E-3</v>
          </cell>
          <cell r="AO168">
            <v>-63.020091044049117</v>
          </cell>
          <cell r="AP168">
            <v>-8.4291848909766372E-3</v>
          </cell>
          <cell r="AQ168">
            <v>-162.85266826274398</v>
          </cell>
          <cell r="AR168">
            <v>-9.2552464661524239E-3</v>
          </cell>
          <cell r="AS168">
            <v>-50.688319628549593</v>
          </cell>
          <cell r="AT168">
            <v>-9.2651806578002757E-3</v>
          </cell>
          <cell r="AU168">
            <v>-51.043137865949433</v>
          </cell>
          <cell r="AV168">
            <v>-1.1539178669451975E-2</v>
          </cell>
          <cell r="AW168">
            <v>-64.371777241195474</v>
          </cell>
          <cell r="AX168">
            <v>-8.1514543862655602E-3</v>
          </cell>
          <cell r="AY168">
            <v>-166.10323473569451</v>
          </cell>
          <cell r="AZ168">
            <v>-9.3362203527495753E-3</v>
          </cell>
          <cell r="BA168">
            <v>-647.13779156301177</v>
          </cell>
          <cell r="BB168">
            <v>-9.7388789992152568E-3</v>
          </cell>
        </row>
        <row r="169">
          <cell r="S169" t="str">
            <v>Maintenance</v>
          </cell>
          <cell r="T169">
            <v>-19.914604999999998</v>
          </cell>
          <cell r="U169">
            <v>-20.182006856597173</v>
          </cell>
          <cell r="V169">
            <v>-4.6716089645773631E-3</v>
          </cell>
          <cell r="W169">
            <v>-20.361021257415189</v>
          </cell>
          <cell r="X169">
            <v>-4.1859093113692869E-3</v>
          </cell>
          <cell r="Y169">
            <v>-25.593803720570889</v>
          </cell>
          <cell r="Z169">
            <v>-3.8017981986425914E-3</v>
          </cell>
          <cell r="AA169">
            <v>-66.136831834583248</v>
          </cell>
          <cell r="AB169">
            <v>-4.1552769555665012E-3</v>
          </cell>
          <cell r="AC169">
            <v>-20.591750721422518</v>
          </cell>
          <cell r="AD169">
            <v>-4.6568873543961966E-3</v>
          </cell>
          <cell r="AE169">
            <v>-20.667940199091781</v>
          </cell>
          <cell r="AF169">
            <v>-4.7436246307245734E-3</v>
          </cell>
          <cell r="AG169">
            <v>-25.987351307833023</v>
          </cell>
          <cell r="AH169">
            <v>-4.0817045391001649E-3</v>
          </cell>
          <cell r="AI169">
            <v>-67.247042228347325</v>
          </cell>
          <cell r="AJ169">
            <v>-4.4400480627740978E-3</v>
          </cell>
          <cell r="AK169">
            <v>-20.870961582346858</v>
          </cell>
          <cell r="AL169">
            <v>-4.8331721097842921E-3</v>
          </cell>
          <cell r="AM169">
            <v>-20.979490582575064</v>
          </cell>
          <cell r="AN169">
            <v>-3.6165150385679273E-3</v>
          </cell>
          <cell r="AO169">
            <v>-26.418423516107651</v>
          </cell>
          <cell r="AP169">
            <v>-3.5335679884966518E-3</v>
          </cell>
          <cell r="AQ169">
            <v>-68.268875681029584</v>
          </cell>
          <cell r="AR169">
            <v>-3.8798582616751411E-3</v>
          </cell>
          <cell r="AS169">
            <v>-21.248866402475709</v>
          </cell>
          <cell r="AT169">
            <v>-3.8840227380809206E-3</v>
          </cell>
          <cell r="AU169">
            <v>-21.397608467293036</v>
          </cell>
          <cell r="AV169">
            <v>-4.8372971867739643E-3</v>
          </cell>
          <cell r="AW169">
            <v>-26.985058978314932</v>
          </cell>
          <cell r="AX169">
            <v>-3.4171415921642337E-3</v>
          </cell>
          <cell r="AY169">
            <v>-69.631533848083677</v>
          </cell>
          <cell r="AZ169">
            <v>-3.9138030306278462E-3</v>
          </cell>
          <cell r="BA169">
            <v>-271.28428359204383</v>
          </cell>
          <cell r="BB169">
            <v>-4.0826000996025281E-3</v>
          </cell>
        </row>
        <row r="170">
          <cell r="S170" t="str">
            <v>Cleaning Supplies</v>
          </cell>
          <cell r="T170">
            <v>-2.3408875</v>
          </cell>
          <cell r="U170">
            <v>-2.3723195903470149</v>
          </cell>
          <cell r="V170">
            <v>-5.4913020017555419E-4</v>
          </cell>
          <cell r="W170">
            <v>-2.3933620651133931</v>
          </cell>
          <cell r="X170">
            <v>-4.9203801848532631E-4</v>
          </cell>
          <cell r="Y170">
            <v>-3.0084561158475349</v>
          </cell>
          <cell r="Z170">
            <v>-4.468871906183909E-4</v>
          </cell>
          <cell r="AA170">
            <v>-7.7741377713079434</v>
          </cell>
          <cell r="AB170">
            <v>-4.8843729937519129E-4</v>
          </cell>
          <cell r="AC170">
            <v>-2.4204834525662928</v>
          </cell>
          <cell r="AD170">
            <v>-5.4739972983717871E-4</v>
          </cell>
          <cell r="AE170">
            <v>-2.4294392413407881</v>
          </cell>
          <cell r="AF170">
            <v>-5.575953729815516E-4</v>
          </cell>
          <cell r="AG170">
            <v>-3.054716166080873</v>
          </cell>
          <cell r="AH170">
            <v>-4.797891363786949E-4</v>
          </cell>
          <cell r="AI170">
            <v>-7.904638859987954</v>
          </cell>
          <cell r="AJ170">
            <v>-5.2191108031251945E-4</v>
          </cell>
          <cell r="AK170">
            <v>-2.4533036473028709</v>
          </cell>
          <cell r="AL170">
            <v>-5.6812134496981876E-4</v>
          </cell>
          <cell r="AM170">
            <v>-2.4660608262688455</v>
          </cell>
          <cell r="AN170">
            <v>-4.2510784659528415E-4</v>
          </cell>
          <cell r="AO170">
            <v>-3.1053870954790441</v>
          </cell>
          <cell r="AP170">
            <v>-4.1535773040298591E-4</v>
          </cell>
          <cell r="AQ170">
            <v>-8.0247515690507605</v>
          </cell>
          <cell r="AR170">
            <v>-4.560628597216498E-4</v>
          </cell>
          <cell r="AS170">
            <v>-2.4977249486357054</v>
          </cell>
          <cell r="AT170">
            <v>-4.5655237838206693E-4</v>
          </cell>
          <cell r="AU170">
            <v>-2.5152090232761553</v>
          </cell>
          <cell r="AV170">
            <v>-5.6860623237590404E-4</v>
          </cell>
          <cell r="AW170">
            <v>-3.1719929794791413</v>
          </cell>
          <cell r="AX170">
            <v>-4.016722419966328E-4</v>
          </cell>
          <cell r="AY170">
            <v>-8.1849269513910023</v>
          </cell>
          <cell r="AZ170">
            <v>-4.6005294063622372E-4</v>
          </cell>
          <cell r="BA170">
            <v>-31.888455151737663</v>
          </cell>
          <cell r="BB170">
            <v>-4.7989440617367577E-4</v>
          </cell>
        </row>
        <row r="171">
          <cell r="S171" t="str">
            <v>Rent</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row>
        <row r="172">
          <cell r="S172" t="str">
            <v>Utilities</v>
          </cell>
          <cell r="T172">
            <v>-25.25</v>
          </cell>
          <cell r="U172">
            <v>-25.58904247054253</v>
          </cell>
          <cell r="V172">
            <v>-5.9231968876901353E-3</v>
          </cell>
          <cell r="W172">
            <v>-25.816017277256243</v>
          </cell>
          <cell r="X172">
            <v>-5.3073716557307813E-3</v>
          </cell>
          <cell r="Y172">
            <v>-32.450733717511099</v>
          </cell>
          <cell r="Z172">
            <v>-4.8203519234112577E-3</v>
          </cell>
          <cell r="AA172">
            <v>-83.855793465309873</v>
          </cell>
          <cell r="AB172">
            <v>-5.2685324729289983E-3</v>
          </cell>
          <cell r="AC172">
            <v>-26.108562319760729</v>
          </cell>
          <cell r="AD172">
            <v>-5.9045311568320822E-3</v>
          </cell>
          <cell r="AE172">
            <v>-26.205164000343842</v>
          </cell>
          <cell r="AF172">
            <v>-6.0145065355700243E-3</v>
          </cell>
          <cell r="AG172">
            <v>-32.949718084932343</v>
          </cell>
          <cell r="AH172">
            <v>-5.1752490000318467E-3</v>
          </cell>
          <cell r="AI172">
            <v>-85.263444405036921</v>
          </cell>
          <cell r="AJ172">
            <v>-5.6295976538347598E-3</v>
          </cell>
          <cell r="AK172">
            <v>-26.462577588370859</v>
          </cell>
          <cell r="AL172">
            <v>-6.1280450087789033E-3</v>
          </cell>
          <cell r="AM172">
            <v>-26.600182991830387</v>
          </cell>
          <cell r="AN172">
            <v>-4.5854288711144496E-3</v>
          </cell>
          <cell r="AO172">
            <v>-33.49628043246242</v>
          </cell>
          <cell r="AP172">
            <v>-4.4802591720769988E-3</v>
          </cell>
          <cell r="AQ172">
            <v>-86.55904101266367</v>
          </cell>
          <cell r="AR172">
            <v>-4.9193253447556359E-3</v>
          </cell>
          <cell r="AS172">
            <v>-26.941728277438177</v>
          </cell>
          <cell r="AT172">
            <v>-4.9246055413372878E-3</v>
          </cell>
          <cell r="AU172">
            <v>-27.130320375380244</v>
          </cell>
          <cell r="AV172">
            <v>-6.1332752503021086E-3</v>
          </cell>
          <cell r="AW172">
            <v>-34.214725283401407</v>
          </cell>
          <cell r="AX172">
            <v>-4.332640552104694E-3</v>
          </cell>
          <cell r="AY172">
            <v>-88.286773936219831</v>
          </cell>
          <cell r="AZ172">
            <v>-4.9623643814855041E-3</v>
          </cell>
          <cell r="BA172">
            <v>-343.96505281923032</v>
          </cell>
          <cell r="BB172">
            <v>-5.1763844934390544E-3</v>
          </cell>
        </row>
        <row r="173">
          <cell r="Q173" t="str">
            <v xml:space="preserve"> </v>
          </cell>
          <cell r="S173" t="str">
            <v>Advertising</v>
          </cell>
          <cell r="U173">
            <v>-84.242738783948923</v>
          </cell>
          <cell r="V173">
            <v>-1.95E-2</v>
          </cell>
          <cell r="W173">
            <v>-94.851532841670007</v>
          </cell>
          <cell r="X173">
            <v>-1.95E-2</v>
          </cell>
          <cell r="Y173">
            <v>-131.27450392535971</v>
          </cell>
          <cell r="Z173">
            <v>-1.95E-2</v>
          </cell>
          <cell r="AA173">
            <v>-310.36877555097863</v>
          </cell>
          <cell r="AB173">
            <v>-1.95E-2</v>
          </cell>
          <cell r="AC173">
            <v>-86.224791048183278</v>
          </cell>
          <cell r="AD173">
            <v>-1.95E-2</v>
          </cell>
          <cell r="AE173">
            <v>-84.961367152006076</v>
          </cell>
          <cell r="AF173">
            <v>-1.95E-2</v>
          </cell>
          <cell r="AG173">
            <v>-124.15238429150499</v>
          </cell>
          <cell r="AH173">
            <v>-1.95E-2</v>
          </cell>
          <cell r="AI173">
            <v>-295.33854249169434</v>
          </cell>
          <cell r="AJ173">
            <v>-1.95E-2</v>
          </cell>
          <cell r="AK173">
            <v>-84.206343496823607</v>
          </cell>
          <cell r="AL173">
            <v>-1.95E-2</v>
          </cell>
          <cell r="AM173">
            <v>-113.11996825601747</v>
          </cell>
          <cell r="AN173">
            <v>-1.95E-2</v>
          </cell>
          <cell r="AO173">
            <v>-145.79010797051976</v>
          </cell>
          <cell r="AP173">
            <v>-1.95E-2</v>
          </cell>
          <cell r="AQ173">
            <v>-343.11641972336082</v>
          </cell>
          <cell r="AR173">
            <v>-1.95E-2</v>
          </cell>
          <cell r="AS173">
            <v>-106.6813772189723</v>
          </cell>
          <cell r="AT173">
            <v>-1.95E-2</v>
          </cell>
          <cell r="AU173">
            <v>-86.257541970557355</v>
          </cell>
          <cell r="AV173">
            <v>-1.95E-2</v>
          </cell>
          <cell r="AW173">
            <v>-153.99088269674797</v>
          </cell>
          <cell r="AX173">
            <v>-1.95E-2</v>
          </cell>
          <cell r="AY173">
            <v>-346.92980188627763</v>
          </cell>
          <cell r="AZ173">
            <v>-1.95E-2</v>
          </cell>
          <cell r="BA173">
            <v>-1295.7535396523117</v>
          </cell>
          <cell r="BB173">
            <v>-1.9500000000000003E-2</v>
          </cell>
        </row>
        <row r="174">
          <cell r="S174" t="str">
            <v>Other Expenses:</v>
          </cell>
        </row>
        <row r="175">
          <cell r="S175" t="str">
            <v>Depreciation and Amortization</v>
          </cell>
          <cell r="U175">
            <v>-77.443310437500003</v>
          </cell>
          <cell r="V175">
            <v>-1.79261094229641E-2</v>
          </cell>
          <cell r="W175">
            <v>-77.443310437500003</v>
          </cell>
          <cell r="X175">
            <v>-1.592114021026992E-2</v>
          </cell>
          <cell r="Y175">
            <v>-77.443310437500003</v>
          </cell>
          <cell r="Z175">
            <v>-1.1503715560714597E-2</v>
          </cell>
          <cell r="AA175">
            <v>-232.32993131250001</v>
          </cell>
          <cell r="AB175">
            <v>-1.4596937635079913E-2</v>
          </cell>
          <cell r="AC175">
            <v>-77.443310437500003</v>
          </cell>
          <cell r="AD175">
            <v>-1.7514041323537288E-2</v>
          </cell>
          <cell r="AE175">
            <v>-77.443310437500003</v>
          </cell>
          <cell r="AF175">
            <v>-1.7774485088374582E-2</v>
          </cell>
          <cell r="AG175">
            <v>-77.443310437500003</v>
          </cell>
          <cell r="AH175">
            <v>-1.2163637147599915E-2</v>
          </cell>
          <cell r="AI175">
            <v>-232.32993131250001</v>
          </cell>
          <cell r="AJ175">
            <v>-1.5339798261248471E-2</v>
          </cell>
          <cell r="AK175">
            <v>-77.443310437500003</v>
          </cell>
          <cell r="AL175">
            <v>-1.7933857365368382E-2</v>
          </cell>
          <cell r="AM175">
            <v>-77.443310437500003</v>
          </cell>
          <cell r="AN175">
            <v>-1.3349937918241213E-2</v>
          </cell>
          <cell r="AO175">
            <v>-77.443310437500003</v>
          </cell>
          <cell r="AP175">
            <v>-1.0358347178373833E-2</v>
          </cell>
          <cell r="AQ175">
            <v>-232.32993131250001</v>
          </cell>
          <cell r="AR175">
            <v>-1.320377982565344E-2</v>
          </cell>
          <cell r="AS175">
            <v>-77.443310437500003</v>
          </cell>
          <cell r="AT175">
            <v>-1.4155652963042971E-2</v>
          </cell>
          <cell r="AU175">
            <v>-77.443310437500003</v>
          </cell>
          <cell r="AV175">
            <v>-1.7507391458554594E-2</v>
          </cell>
          <cell r="AW175">
            <v>-77.443310437500003</v>
          </cell>
          <cell r="AX175">
            <v>-9.8067140540077022E-3</v>
          </cell>
          <cell r="AY175">
            <v>-232.32993131250001</v>
          </cell>
          <cell r="AZ175">
            <v>-1.3058646550286303E-2</v>
          </cell>
          <cell r="BA175">
            <v>-929.31972525000026</v>
          </cell>
          <cell r="BB175">
            <v>-1.3985479559050711E-2</v>
          </cell>
        </row>
        <row r="176">
          <cell r="Q176" t="str">
            <v xml:space="preserve"> </v>
          </cell>
          <cell r="S176" t="str">
            <v>Delivery</v>
          </cell>
          <cell r="U176">
            <v>-0.57836626498316313</v>
          </cell>
          <cell r="V176">
            <v>-1.3387672729985538E-4</v>
          </cell>
          <cell r="W176">
            <v>-0.65120065621628365</v>
          </cell>
          <cell r="X176">
            <v>-1.3387672729985538E-4</v>
          </cell>
          <cell r="Y176">
            <v>-0.90126158786867583</v>
          </cell>
          <cell r="Z176">
            <v>-1.3387672729985538E-4</v>
          </cell>
          <cell r="AA176">
            <v>-2.1308285090681229</v>
          </cell>
          <cell r="AB176">
            <v>-1.3387672729985541E-4</v>
          </cell>
          <cell r="AC176">
            <v>-0.59197399167408438</v>
          </cell>
          <cell r="AD176">
            <v>-1.3387672729985538E-4</v>
          </cell>
          <cell r="AE176">
            <v>-0.58329998878112854</v>
          </cell>
          <cell r="AF176">
            <v>-1.3387672729985538E-4</v>
          </cell>
          <cell r="AG176">
            <v>-0.85236486643182885</v>
          </cell>
          <cell r="AH176">
            <v>-1.3387672729985538E-4</v>
          </cell>
          <cell r="AI176">
            <v>-2.0276388468870419</v>
          </cell>
          <cell r="AJ176">
            <v>-1.3387672729985541E-4</v>
          </cell>
          <cell r="AK176">
            <v>-0.57811639411498483</v>
          </cell>
          <cell r="AL176">
            <v>-1.3387672729985538E-4</v>
          </cell>
          <cell r="AM176">
            <v>-0.77662210986559732</v>
          </cell>
          <cell r="AN176">
            <v>-1.3387672729985538E-4</v>
          </cell>
          <cell r="AO176">
            <v>-1.000918078347987</v>
          </cell>
          <cell r="AP176">
            <v>-1.3387672729985538E-4</v>
          </cell>
          <cell r="AQ176">
            <v>-2.3556565823285691</v>
          </cell>
          <cell r="AR176">
            <v>-1.3387672729985538E-4</v>
          </cell>
          <cell r="AS176">
            <v>-0.73241813568806968</v>
          </cell>
          <cell r="AT176">
            <v>-1.3387672729985538E-4</v>
          </cell>
          <cell r="AU176">
            <v>-0.59219884225375063</v>
          </cell>
          <cell r="AV176">
            <v>-1.3387672729985538E-4</v>
          </cell>
          <cell r="AW176">
            <v>-1.0572202774080282</v>
          </cell>
          <cell r="AX176">
            <v>-1.3387672729985538E-4</v>
          </cell>
          <cell r="AY176">
            <v>-2.3818372553498484</v>
          </cell>
          <cell r="AZ176">
            <v>-1.3387672729985538E-4</v>
          </cell>
          <cell r="BA176">
            <v>-8.8959611936335818</v>
          </cell>
          <cell r="BB176">
            <v>-1.3387672729985538E-4</v>
          </cell>
        </row>
        <row r="177">
          <cell r="S177" t="str">
            <v>Bank Comisions</v>
          </cell>
          <cell r="U177">
            <v>-64.559703445878185</v>
          </cell>
          <cell r="V177">
            <v>-1.4943889946684521E-2</v>
          </cell>
          <cell r="W177">
            <v>-72.68978810565379</v>
          </cell>
          <cell r="X177">
            <v>-1.4943889946684521E-2</v>
          </cell>
          <cell r="Y177">
            <v>-100.60265330595799</v>
          </cell>
          <cell r="Z177">
            <v>-1.4943889946684521E-2</v>
          </cell>
          <cell r="AA177">
            <v>-237.85214485748998</v>
          </cell>
          <cell r="AB177">
            <v>-1.4943889946684523E-2</v>
          </cell>
          <cell r="AC177">
            <v>-66.078655799995872</v>
          </cell>
          <cell r="AD177">
            <v>-1.4943889946684521E-2</v>
          </cell>
          <cell r="AE177">
            <v>-65.110426689201844</v>
          </cell>
          <cell r="AF177">
            <v>-1.4943889946684521E-2</v>
          </cell>
          <cell r="AG177">
            <v>-95.144593203627409</v>
          </cell>
          <cell r="AH177">
            <v>-1.4943889946684521E-2</v>
          </cell>
          <cell r="AI177">
            <v>-226.33367569282512</v>
          </cell>
          <cell r="AJ177">
            <v>-1.4943889946684521E-2</v>
          </cell>
          <cell r="AK177">
            <v>-64.531811796371585</v>
          </cell>
          <cell r="AL177">
            <v>-1.4943889946684521E-2</v>
          </cell>
          <cell r="AM177">
            <v>-86.689864430275463</v>
          </cell>
          <cell r="AN177">
            <v>-1.4943889946684521E-2</v>
          </cell>
          <cell r="AO177">
            <v>-111.7267348116257</v>
          </cell>
          <cell r="AP177">
            <v>-1.4943889946684521E-2</v>
          </cell>
          <cell r="AQ177">
            <v>-262.94841103827275</v>
          </cell>
          <cell r="AR177">
            <v>-1.4943889946684521E-2</v>
          </cell>
          <cell r="AS177">
            <v>-81.755628744669693</v>
          </cell>
          <cell r="AT177">
            <v>-1.4943889946684521E-2</v>
          </cell>
          <cell r="AU177">
            <v>-66.103754578437446</v>
          </cell>
          <cell r="AV177">
            <v>-1.4943889946684521E-2</v>
          </cell>
          <cell r="AW177">
            <v>-118.01142583656448</v>
          </cell>
          <cell r="AX177">
            <v>-1.4943889946684521E-2</v>
          </cell>
          <cell r="AY177">
            <v>-265.87080915967164</v>
          </cell>
          <cell r="AZ177">
            <v>-1.4943889946684521E-2</v>
          </cell>
          <cell r="BA177">
            <v>-993.0050407482596</v>
          </cell>
          <cell r="BB177">
            <v>-1.4943889946684524E-2</v>
          </cell>
        </row>
        <row r="178">
          <cell r="S178" t="str">
            <v>Bad Checks</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S179" t="str">
            <v>Others</v>
          </cell>
          <cell r="U179">
            <v>-5.562239490450601</v>
          </cell>
          <cell r="V179">
            <v>-1.2875135783744569E-3</v>
          </cell>
          <cell r="W179">
            <v>-5.611576554730898</v>
          </cell>
          <cell r="X179">
            <v>-1.1536528671593569E-3</v>
          </cell>
          <cell r="Y179">
            <v>-7.0537517292967387</v>
          </cell>
          <cell r="Z179">
            <v>-1.0477903523405715E-3</v>
          </cell>
          <cell r="AA179">
            <v>-18.227567774478239</v>
          </cell>
          <cell r="AB179">
            <v>-1.1452104709030061E-3</v>
          </cell>
          <cell r="AC179">
            <v>-5.6751664913229849</v>
          </cell>
          <cell r="AD179">
            <v>-1.2834562454196853E-3</v>
          </cell>
          <cell r="AE179">
            <v>-5.6961646073408794</v>
          </cell>
          <cell r="AF179">
            <v>-1.3073613757229245E-3</v>
          </cell>
          <cell r="AG179">
            <v>-7.1622149731552369</v>
          </cell>
          <cell r="AH179">
            <v>-1.1249336271191004E-3</v>
          </cell>
          <cell r="AI179">
            <v>-18.533546071819103</v>
          </cell>
          <cell r="AJ179">
            <v>-1.2236944942959353E-3</v>
          </cell>
          <cell r="AK179">
            <v>-5.752118089240434</v>
          </cell>
          <cell r="AL179">
            <v>-1.3320410088156784E-3</v>
          </cell>
          <cell r="AM179">
            <v>-5.7820291033044846</v>
          </cell>
          <cell r="AN179">
            <v>-9.9672559365697726E-4</v>
          </cell>
          <cell r="AO179">
            <v>-7.2810201483361716</v>
          </cell>
          <cell r="AP179">
            <v>-9.7386506443403631E-4</v>
          </cell>
          <cell r="AQ179">
            <v>-18.815167340881089</v>
          </cell>
          <cell r="AR179">
            <v>-1.0693040089512259E-3</v>
          </cell>
          <cell r="AS179">
            <v>-5.8562701257097523</v>
          </cell>
          <cell r="AT179">
            <v>-1.0704517548263451E-3</v>
          </cell>
          <cell r="AU179">
            <v>-5.8972640165897197</v>
          </cell>
          <cell r="AV179">
            <v>-1.3331778960586637E-3</v>
          </cell>
          <cell r="AW179">
            <v>-7.4371870829217102</v>
          </cell>
          <cell r="AX179">
            <v>-9.4177749732475568E-4</v>
          </cell>
          <cell r="AY179">
            <v>-19.190721225221182</v>
          </cell>
          <cell r="AZ179">
            <v>-1.0786593191393823E-3</v>
          </cell>
          <cell r="BA179">
            <v>-74.767002412399606</v>
          </cell>
          <cell r="BB179">
            <v>-1.1251804470725232E-3</v>
          </cell>
        </row>
        <row r="180">
          <cell r="S180" t="str">
            <v>Waste Colection</v>
          </cell>
          <cell r="T180">
            <v>-1.5687500000000001</v>
          </cell>
          <cell r="U180">
            <v>-1.5898142723035089</v>
          </cell>
          <cell r="V180">
            <v>-3.6800059871540207E-4</v>
          </cell>
          <cell r="W180">
            <v>-1.603915924898841</v>
          </cell>
          <cell r="X180">
            <v>-3.2974016970010555E-4</v>
          </cell>
          <cell r="Y180">
            <v>-2.0161223175978429</v>
          </cell>
          <cell r="Z180">
            <v>-2.9948226058817469E-4</v>
          </cell>
          <cell r="AA180">
            <v>-5.2098525148001933</v>
          </cell>
          <cell r="AB180">
            <v>-3.2732714126365808E-4</v>
          </cell>
          <cell r="AC180">
            <v>-1.6220913718465206</v>
          </cell>
          <cell r="AD180">
            <v>-3.6684092088238928E-4</v>
          </cell>
          <cell r="AE180">
            <v>-1.6280931099223528</v>
          </cell>
          <cell r="AF180">
            <v>-3.7367354961090999E-4</v>
          </cell>
          <cell r="AG180">
            <v>-2.047123574088618</v>
          </cell>
          <cell r="AH180">
            <v>-3.2153155916039437E-4</v>
          </cell>
          <cell r="AI180">
            <v>-5.2973080558574912</v>
          </cell>
          <cell r="AJ180">
            <v>-3.4975965621597142E-4</v>
          </cell>
          <cell r="AK180">
            <v>-1.644085884822051</v>
          </cell>
          <cell r="AL180">
            <v>-3.8072754881274869E-4</v>
          </cell>
          <cell r="AM180">
            <v>-1.6526351314231256</v>
          </cell>
          <cell r="AN180">
            <v>-2.8488679372517991E-4</v>
          </cell>
          <cell r="AO180">
            <v>-2.0810807892445711</v>
          </cell>
          <cell r="AP180">
            <v>-2.7835273569092246E-4</v>
          </cell>
          <cell r="AQ180">
            <v>-5.3778018054897476</v>
          </cell>
          <cell r="AR180">
            <v>-3.0563135186476844E-4</v>
          </cell>
          <cell r="AS180">
            <v>-1.6738549004051937</v>
          </cell>
          <cell r="AT180">
            <v>-3.0595940368209384E-4</v>
          </cell>
          <cell r="AU180">
            <v>-1.6855718847080299</v>
          </cell>
          <cell r="AV180">
            <v>-3.8105249698659136E-4</v>
          </cell>
          <cell r="AW180">
            <v>-2.1257168431024143</v>
          </cell>
          <cell r="AX180">
            <v>-2.6918138083620752E-4</v>
          </cell>
          <cell r="AY180">
            <v>-5.4851436282156376</v>
          </cell>
          <cell r="AZ180">
            <v>-3.0830531182001521E-4</v>
          </cell>
          <cell r="BA180">
            <v>-21.370106004363066</v>
          </cell>
          <cell r="BB180">
            <v>-3.2160210590425801E-4</v>
          </cell>
        </row>
        <row r="181">
          <cell r="S181" t="str">
            <v>Recruitment</v>
          </cell>
          <cell r="T181">
            <v>-0.33154</v>
          </cell>
          <cell r="U181">
            <v>-0.33599172834390773</v>
          </cell>
          <cell r="V181">
            <v>-7.7773334500783669E-5</v>
          </cell>
          <cell r="W181">
            <v>-0.33897197497431819</v>
          </cell>
          <cell r="X181">
            <v>-6.968736628677161E-5</v>
          </cell>
          <cell r="Y181">
            <v>-0.42608777254271801</v>
          </cell>
          <cell r="Z181">
            <v>-6.3292652542089838E-5</v>
          </cell>
          <cell r="AA181">
            <v>-1.101051475860944</v>
          </cell>
          <cell r="AB181">
            <v>-6.9177396280193263E-5</v>
          </cell>
          <cell r="AC181">
            <v>-0.34281317827696922</v>
          </cell>
          <cell r="AD181">
            <v>-7.7528247910340945E-5</v>
          </cell>
          <cell r="AE181">
            <v>-0.34408158703659397</v>
          </cell>
          <cell r="AF181">
            <v>-7.8972257299124202E-5</v>
          </cell>
          <cell r="AG181">
            <v>-0.43263958550013737</v>
          </cell>
          <cell r="AH181">
            <v>-6.7952556573091423E-5</v>
          </cell>
          <cell r="AI181">
            <v>-1.1195343508137006</v>
          </cell>
          <cell r="AJ181">
            <v>-7.3918289352569363E-5</v>
          </cell>
          <cell r="AK181">
            <v>-0.34746150390687025</v>
          </cell>
          <cell r="AL181">
            <v>-8.0463051176655733E-5</v>
          </cell>
          <cell r="AM181">
            <v>-0.34926830372718598</v>
          </cell>
          <cell r="AN181">
            <v>-6.0208043086308295E-5</v>
          </cell>
          <cell r="AO181">
            <v>-0.439816111468459</v>
          </cell>
          <cell r="AP181">
            <v>-5.8827133699422103E-5</v>
          </cell>
          <cell r="AQ181">
            <v>-1.1365459191025153</v>
          </cell>
          <cell r="AR181">
            <v>-6.4592202962387464E-5</v>
          </cell>
          <cell r="AS181">
            <v>-0.353752894776311</v>
          </cell>
          <cell r="AT181">
            <v>-6.4661533511879772E-5</v>
          </cell>
          <cell r="AU181">
            <v>-0.35622916503974517</v>
          </cell>
          <cell r="AV181">
            <v>-8.0531725801392503E-5</v>
          </cell>
          <cell r="AW181">
            <v>-0.44924950576074862</v>
          </cell>
          <cell r="AX181">
            <v>-5.688885737207091E-5</v>
          </cell>
          <cell r="AY181">
            <v>-1.1592315655768046</v>
          </cell>
          <cell r="AZ181">
            <v>-6.5157318298522928E-5</v>
          </cell>
          <cell r="BA181">
            <v>-4.516363311353965</v>
          </cell>
          <cell r="BB181">
            <v>-6.7967465938803323E-5</v>
          </cell>
        </row>
        <row r="182">
          <cell r="S182" t="str">
            <v>Suscriptions</v>
          </cell>
          <cell r="T182">
            <v>-1.3166262500000001</v>
          </cell>
          <cell r="U182">
            <v>-1.3343051496665803</v>
          </cell>
          <cell r="V182">
            <v>-3.0885689133667866E-4</v>
          </cell>
          <cell r="W182">
            <v>-1.3461404363441227</v>
          </cell>
          <cell r="X182">
            <v>-2.7674553823529152E-4</v>
          </cell>
          <cell r="Y182">
            <v>-1.6920985284845624</v>
          </cell>
          <cell r="Z182">
            <v>-2.5135056937034662E-4</v>
          </cell>
          <cell r="AA182">
            <v>-4.3725441144952653</v>
          </cell>
          <cell r="AB182">
            <v>-2.7472032288458349E-4</v>
          </cell>
          <cell r="AC182">
            <v>-1.3613947920775396</v>
          </cell>
          <cell r="AD182">
            <v>-3.0788359267437573E-4</v>
          </cell>
          <cell r="AE182">
            <v>-1.3664319528082263</v>
          </cell>
          <cell r="AF182">
            <v>-3.1361810635754668E-4</v>
          </cell>
          <cell r="AG182">
            <v>-1.7181173766622435</v>
          </cell>
          <cell r="AH182">
            <v>-2.6985618549418529E-4</v>
          </cell>
          <cell r="AI182">
            <v>-4.4459441215480089</v>
          </cell>
          <cell r="AJ182">
            <v>-2.9354756625652503E-4</v>
          </cell>
          <cell r="AK182">
            <v>-1.3798544275449809</v>
          </cell>
          <cell r="AL182">
            <v>-3.1953841266296176E-4</v>
          </cell>
          <cell r="AM182">
            <v>-1.3870296705682148</v>
          </cell>
          <cell r="AN182">
            <v>-2.3910083244424359E-4</v>
          </cell>
          <cell r="AO182">
            <v>-1.7466171126630248</v>
          </cell>
          <cell r="AP182">
            <v>-2.3361690426771661E-4</v>
          </cell>
          <cell r="AQ182">
            <v>-4.5135012107762202</v>
          </cell>
          <cell r="AR182">
            <v>-2.5651140123546809E-4</v>
          </cell>
          <cell r="AS182">
            <v>-1.4048390760571243</v>
          </cell>
          <cell r="AT182">
            <v>-2.5678672976713399E-4</v>
          </cell>
          <cell r="AU182">
            <v>-1.4146729495895241</v>
          </cell>
          <cell r="AV182">
            <v>-3.1981113635734954E-4</v>
          </cell>
          <cell r="AW182">
            <v>-1.7840794235510884</v>
          </cell>
          <cell r="AX182">
            <v>-2.2591953594913004E-4</v>
          </cell>
          <cell r="AY182">
            <v>-4.6035914491977366</v>
          </cell>
          <cell r="AZ182">
            <v>-2.5875561214767641E-4</v>
          </cell>
          <cell r="BA182">
            <v>-17.935580896017228</v>
          </cell>
          <cell r="BB182">
            <v>-2.6991539422395287E-4</v>
          </cell>
        </row>
        <row r="183">
          <cell r="S183" t="str">
            <v>Training</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S184" t="str">
            <v>Others</v>
          </cell>
          <cell r="T184">
            <v>-2.2716262499999997</v>
          </cell>
          <cell r="U184">
            <v>-2.3021283401366044</v>
          </cell>
          <cell r="V184">
            <v>-5.3288275382159264E-4</v>
          </cell>
          <cell r="W184">
            <v>-2.3225482185136159</v>
          </cell>
          <cell r="X184">
            <v>-4.7747979293718829E-4</v>
          </cell>
          <cell r="Y184">
            <v>-2.9194431106716152</v>
          </cell>
          <cell r="Z184">
            <v>-4.3366486983996042E-4</v>
          </cell>
          <cell r="AA184">
            <v>-7.5441196693218355</v>
          </cell>
          <cell r="AB184">
            <v>-4.7398561047457124E-4</v>
          </cell>
          <cell r="AC184">
            <v>-2.348867149121955</v>
          </cell>
          <cell r="AD184">
            <v>-5.3120348395257924E-4</v>
          </cell>
          <cell r="AE184">
            <v>-2.357557957573706</v>
          </cell>
          <cell r="AF184">
            <v>-5.4109746245534359E-4</v>
          </cell>
          <cell r="AG184">
            <v>-2.9643344369042386</v>
          </cell>
          <cell r="AH184">
            <v>-4.6559332589142933E-4</v>
          </cell>
          <cell r="AI184">
            <v>-7.6707595435998996</v>
          </cell>
          <cell r="AJ184">
            <v>-5.0646898247086935E-4</v>
          </cell>
          <cell r="AK184">
            <v>-2.3807162729665317</v>
          </cell>
          <cell r="AL184">
            <v>-5.5131199616331218E-4</v>
          </cell>
          <cell r="AM184">
            <v>-2.3930959975859576</v>
          </cell>
          <cell r="AN184">
            <v>-4.1252992440124546E-4</v>
          </cell>
          <cell r="AO184">
            <v>-3.0135061349601178</v>
          </cell>
          <cell r="AP184">
            <v>-4.0306829077597532E-4</v>
          </cell>
          <cell r="AQ184">
            <v>-7.7873184055126066</v>
          </cell>
          <cell r="AR184">
            <v>-4.4256905288860194E-4</v>
          </cell>
          <cell r="AS184">
            <v>-2.4238232544711225</v>
          </cell>
          <cell r="AT184">
            <v>-4.430440878652373E-4</v>
          </cell>
          <cell r="AU184">
            <v>-2.4407900172524202</v>
          </cell>
          <cell r="AV184">
            <v>-5.5178253691333021E-4</v>
          </cell>
          <cell r="AW184">
            <v>-3.078141310507458</v>
          </cell>
          <cell r="AX184">
            <v>-3.8978772316734713E-4</v>
          </cell>
          <cell r="AY184">
            <v>-7.9427545822310002</v>
          </cell>
          <cell r="AZ184">
            <v>-4.4644107687316767E-4</v>
          </cell>
          <cell r="BA184">
            <v>-30.944952200665348</v>
          </cell>
          <cell r="BB184">
            <v>-4.6569548100550921E-4</v>
          </cell>
        </row>
        <row r="185">
          <cell r="S185" t="str">
            <v>Relocation</v>
          </cell>
          <cell r="T185">
            <v>-0.66929625000000004</v>
          </cell>
          <cell r="U185">
            <v>-0.67828317491583578</v>
          </cell>
          <cell r="V185">
            <v>-1.5700488970070019E-4</v>
          </cell>
          <cell r="W185">
            <v>-0.68429954667733917</v>
          </cell>
          <cell r="X185">
            <v>-1.4068134441730309E-4</v>
          </cell>
          <cell r="Y185">
            <v>-0.86016453017341532</v>
          </cell>
          <cell r="Z185">
            <v>-1.2777201845621551E-4</v>
          </cell>
          <cell r="AA185">
            <v>-2.2227472517665903</v>
          </cell>
          <cell r="AB185">
            <v>-1.3965184265879622E-4</v>
          </cell>
          <cell r="AC185">
            <v>-0.6920539743963231</v>
          </cell>
          <cell r="AD185">
            <v>-1.5651012123864852E-4</v>
          </cell>
          <cell r="AE185">
            <v>-0.69461457410158944</v>
          </cell>
          <cell r="AF185">
            <v>-1.5942521464782215E-4</v>
          </cell>
          <cell r="AG185">
            <v>-0.87339100011098592</v>
          </cell>
          <cell r="AH185">
            <v>-1.3717919796188372E-4</v>
          </cell>
          <cell r="AI185">
            <v>-2.2600595486088983</v>
          </cell>
          <cell r="AJ185">
            <v>-1.4922251876120407E-4</v>
          </cell>
          <cell r="AK185">
            <v>-0.70143778000913504</v>
          </cell>
          <cell r="AL185">
            <v>-1.6243475422601729E-4</v>
          </cell>
          <cell r="AM185">
            <v>-0.7050852564651825</v>
          </cell>
          <cell r="AN185">
            <v>-1.2154496428034195E-4</v>
          </cell>
          <cell r="AO185">
            <v>-0.88787860920378114</v>
          </cell>
          <cell r="AP185">
            <v>-1.1875725397620753E-4</v>
          </cell>
          <cell r="AQ185">
            <v>-2.2944016456780987</v>
          </cell>
          <cell r="AR185">
            <v>-1.3039548537722393E-4</v>
          </cell>
          <cell r="AS185">
            <v>-0.71413852295478542</v>
          </cell>
          <cell r="AT185">
            <v>-1.3053544639787194E-4</v>
          </cell>
          <cell r="AU185">
            <v>-0.71913749261546889</v>
          </cell>
          <cell r="AV185">
            <v>-1.6257339109881238E-4</v>
          </cell>
          <cell r="AW185">
            <v>-0.9069222703746832</v>
          </cell>
          <cell r="AX185">
            <v>-1.1484435937115255E-4</v>
          </cell>
          <cell r="AY185">
            <v>-2.3401982859449375</v>
          </cell>
          <cell r="AZ185">
            <v>-1.3153631174898288E-4</v>
          </cell>
          <cell r="BA185">
            <v>-9.1174067319985248</v>
          </cell>
          <cell r="BB185">
            <v>-1.372092962382934E-4</v>
          </cell>
        </row>
        <row r="186">
          <cell r="S186" t="str">
            <v>Supplies</v>
          </cell>
          <cell r="T186">
            <v>-21.245273749999999</v>
          </cell>
          <cell r="U186">
            <v>-12.287549627332341</v>
          </cell>
          <cell r="V186">
            <v>-2.8442477202395263E-3</v>
          </cell>
          <cell r="W186">
            <v>-13.834936207494588</v>
          </cell>
          <cell r="X186">
            <v>-2.8442477202395263E-3</v>
          </cell>
          <cell r="Y186">
            <v>-19.147549154629697</v>
          </cell>
          <cell r="Z186">
            <v>-2.8442477202395263E-3</v>
          </cell>
          <cell r="AA186">
            <v>-45.270034989456626</v>
          </cell>
          <cell r="AB186">
            <v>-2.8442477202395263E-3</v>
          </cell>
          <cell r="AC186">
            <v>-12.576649505996144</v>
          </cell>
          <cell r="AD186">
            <v>-2.8442477202395263E-3</v>
          </cell>
          <cell r="AE186">
            <v>-12.392367940027007</v>
          </cell>
          <cell r="AF186">
            <v>-2.8442477202395263E-3</v>
          </cell>
          <cell r="AG186">
            <v>-18.10872492222639</v>
          </cell>
          <cell r="AH186">
            <v>-2.8442477202395263E-3</v>
          </cell>
          <cell r="AI186">
            <v>-43.077742368249545</v>
          </cell>
          <cell r="AJ186">
            <v>-2.8442477202395267E-3</v>
          </cell>
          <cell r="AK186">
            <v>-12.282241052335744</v>
          </cell>
          <cell r="AL186">
            <v>-2.8442477202395263E-3</v>
          </cell>
          <cell r="AM186">
            <v>-16.499549324397194</v>
          </cell>
          <cell r="AN186">
            <v>-2.8442477202395263E-3</v>
          </cell>
          <cell r="AO186">
            <v>-21.264778575826934</v>
          </cell>
          <cell r="AP186">
            <v>-2.8442477202395263E-3</v>
          </cell>
          <cell r="AQ186">
            <v>-50.046568952559873</v>
          </cell>
          <cell r="AR186">
            <v>-2.8442477202395263E-3</v>
          </cell>
          <cell r="AS186">
            <v>-15.560423792157687</v>
          </cell>
          <cell r="AT186">
            <v>-2.8442477202395263E-3</v>
          </cell>
          <cell r="AU186">
            <v>-12.581426518114</v>
          </cell>
          <cell r="AV186">
            <v>-2.8442477202395263E-3</v>
          </cell>
          <cell r="AW186">
            <v>-22.460934207584501</v>
          </cell>
          <cell r="AX186">
            <v>-2.8442477202395263E-3</v>
          </cell>
          <cell r="AY186">
            <v>-50.602784517856186</v>
          </cell>
          <cell r="AZ186">
            <v>-2.8442477202395263E-3</v>
          </cell>
          <cell r="BA186">
            <v>-188.99713082812221</v>
          </cell>
          <cell r="BB186">
            <v>-2.8442477202395263E-3</v>
          </cell>
        </row>
        <row r="187">
          <cell r="S187" t="str">
            <v>Insurance</v>
          </cell>
          <cell r="T187">
            <v>-7.7385624999999996</v>
          </cell>
          <cell r="U187">
            <v>-7.8424714642949613</v>
          </cell>
          <cell r="V187">
            <v>-1.8153278936711126E-3</v>
          </cell>
          <cell r="W187">
            <v>-7.9120341861832575</v>
          </cell>
          <cell r="X187">
            <v>-1.6265911789545005E-3</v>
          </cell>
          <cell r="Y187">
            <v>-9.9454269720323545</v>
          </cell>
          <cell r="Z187">
            <v>-1.4773304804480485E-3</v>
          </cell>
          <cell r="AA187">
            <v>-25.699932622510573</v>
          </cell>
          <cell r="AB187">
            <v>-1.6146878346550734E-3</v>
          </cell>
          <cell r="AC187">
            <v>-8.0016927246183513</v>
          </cell>
          <cell r="AD187">
            <v>-1.8096072629838562E-3</v>
          </cell>
          <cell r="AE187">
            <v>-8.0312989876994383</v>
          </cell>
          <cell r="AF187">
            <v>-1.8433122666204793E-3</v>
          </cell>
          <cell r="AG187">
            <v>-10.098354564658582</v>
          </cell>
          <cell r="AH187">
            <v>-1.5860985283092648E-3</v>
          </cell>
          <cell r="AI187">
            <v>-26.131346276976373</v>
          </cell>
          <cell r="AJ187">
            <v>-1.7253462690714316E-3</v>
          </cell>
          <cell r="AK187">
            <v>-8.1101905179685989</v>
          </cell>
          <cell r="AL187">
            <v>-1.8781092793365773E-3</v>
          </cell>
          <cell r="AM187">
            <v>-8.1523635086620363</v>
          </cell>
          <cell r="AN187">
            <v>-1.4053317983534102E-3</v>
          </cell>
          <cell r="AO187">
            <v>-10.265863748282671</v>
          </cell>
          <cell r="AP187">
            <v>-1.3730996284877666E-3</v>
          </cell>
          <cell r="AQ187">
            <v>-26.528417774913308</v>
          </cell>
          <cell r="AR187">
            <v>-1.5076636292366548E-3</v>
          </cell>
          <cell r="AS187">
            <v>-8.2570395300187194</v>
          </cell>
          <cell r="AT187">
            <v>-1.5092818918607893E-3</v>
          </cell>
          <cell r="AU187">
            <v>-8.314838806728849</v>
          </cell>
          <cell r="AV187">
            <v>-1.8797122318481585E-3</v>
          </cell>
          <cell r="AW187">
            <v>-10.48605109013592</v>
          </cell>
          <cell r="AX187">
            <v>-1.3278578099998686E-3</v>
          </cell>
          <cell r="AY187">
            <v>-27.057929426883486</v>
          </cell>
          <cell r="AZ187">
            <v>-1.5208541352039371E-3</v>
          </cell>
          <cell r="BA187">
            <v>-105.41762610128373</v>
          </cell>
          <cell r="BB187">
            <v>-1.5864465317429286E-3</v>
          </cell>
        </row>
        <row r="188">
          <cell r="S188" t="str">
            <v>Maintenance</v>
          </cell>
          <cell r="T188">
            <v>-9.5841337500000012</v>
          </cell>
          <cell r="U188">
            <v>-9.7128239830538643</v>
          </cell>
          <cell r="V188">
            <v>-2.248265790067564E-3</v>
          </cell>
          <cell r="W188">
            <v>-9.7989767317835526</v>
          </cell>
          <cell r="X188">
            <v>-2.0145172201775354E-3</v>
          </cell>
          <cell r="Y188">
            <v>-12.317313751851927</v>
          </cell>
          <cell r="Z188">
            <v>-1.8296593091502282E-3</v>
          </cell>
          <cell r="AA188">
            <v>-31.829114466689347</v>
          </cell>
          <cell r="AB188">
            <v>-1.9997750450205854E-3</v>
          </cell>
          <cell r="AC188">
            <v>-9.9100179521899854</v>
          </cell>
          <cell r="AD188">
            <v>-2.2411808450740955E-3</v>
          </cell>
          <cell r="AE188">
            <v>-9.9466850186130884</v>
          </cell>
          <cell r="AF188">
            <v>-2.2829241614713766E-3</v>
          </cell>
          <cell r="AG188">
            <v>-12.506713075278631</v>
          </cell>
          <cell r="AH188">
            <v>-1.9643674695389692E-3</v>
          </cell>
          <cell r="AI188">
            <v>-32.36341604608171</v>
          </cell>
          <cell r="AJ188">
            <v>-2.1368244306153882E-3</v>
          </cell>
          <cell r="AK188">
            <v>-10.044391405017773</v>
          </cell>
          <cell r="AL188">
            <v>-2.3260199204022548E-3</v>
          </cell>
          <cell r="AM188">
            <v>-10.096622240323866</v>
          </cell>
          <cell r="AN188">
            <v>-1.7404896475989068E-3</v>
          </cell>
          <cell r="AO188">
            <v>-12.714171556127829</v>
          </cell>
          <cell r="AP188">
            <v>-1.7005704213802068E-3</v>
          </cell>
          <cell r="AQ188">
            <v>-32.855185201469467</v>
          </cell>
          <cell r="AR188">
            <v>-1.867226616392193E-3</v>
          </cell>
          <cell r="AS188">
            <v>-10.226262466024737</v>
          </cell>
          <cell r="AT188">
            <v>-1.8692308187789198E-3</v>
          </cell>
          <cell r="AU188">
            <v>-10.29784630328691</v>
          </cell>
          <cell r="AV188">
            <v>-2.3280051613647581E-3</v>
          </cell>
          <cell r="AW188">
            <v>-12.986871419232704</v>
          </cell>
          <cell r="AX188">
            <v>-1.6445388729522867E-3</v>
          </cell>
          <cell r="AY188">
            <v>-33.510980188544352</v>
          </cell>
          <cell r="AZ188">
            <v>-1.8835629286492318E-3</v>
          </cell>
          <cell r="BA188">
            <v>-130.55869590278485</v>
          </cell>
          <cell r="BB188">
            <v>-1.9647984683780549E-3</v>
          </cell>
        </row>
        <row r="189">
          <cell r="S189" t="str">
            <v>Courier</v>
          </cell>
          <cell r="T189">
            <v>-2.2002812500000002</v>
          </cell>
          <cell r="U189">
            <v>-2.2298253605302341</v>
          </cell>
          <cell r="V189">
            <v>-5.1614649711061232E-4</v>
          </cell>
          <cell r="W189">
            <v>-2.2496039114781374</v>
          </cell>
          <cell r="X189">
            <v>-4.6248357785686714E-4</v>
          </cell>
          <cell r="Y189">
            <v>-2.8277521167280186</v>
          </cell>
          <cell r="Z189">
            <v>-4.2004475071220703E-4</v>
          </cell>
          <cell r="AA189">
            <v>-7.3071813887363897</v>
          </cell>
          <cell r="AB189">
            <v>-4.5909913723571512E-4</v>
          </cell>
          <cell r="AC189">
            <v>-2.2750962430346946</v>
          </cell>
          <cell r="AD189">
            <v>-5.1451996809577982E-4</v>
          </cell>
          <cell r="AE189">
            <v>-2.2835140991339231</v>
          </cell>
          <cell r="AF189">
            <v>-5.2410320626602709E-4</v>
          </cell>
          <cell r="AG189">
            <v>-2.8712335403985163</v>
          </cell>
          <cell r="AH189">
            <v>-4.5097042926143843E-4</v>
          </cell>
          <cell r="AI189">
            <v>-7.429843882567134</v>
          </cell>
          <cell r="AJ189">
            <v>-4.9056230347630154E-4</v>
          </cell>
          <cell r="AK189">
            <v>-2.3059450809648561</v>
          </cell>
          <cell r="AL189">
            <v>-5.3399693195929924E-4</v>
          </cell>
          <cell r="AM189">
            <v>-2.3179359953858736</v>
          </cell>
          <cell r="AN189">
            <v>-3.9957359082462535E-4</v>
          </cell>
          <cell r="AO189">
            <v>-2.9188609021896617</v>
          </cell>
          <cell r="AP189">
            <v>-3.9040911886976417E-4</v>
          </cell>
          <cell r="AQ189">
            <v>-7.5427419785403913</v>
          </cell>
          <cell r="AR189">
            <v>-4.2866927994913311E-4</v>
          </cell>
          <cell r="AS189">
            <v>-2.3476982008491891</v>
          </cell>
          <cell r="AT189">
            <v>-4.2912939549507071E-4</v>
          </cell>
          <cell r="AU189">
            <v>-2.3641320882551331</v>
          </cell>
          <cell r="AV189">
            <v>-5.3445269442886276E-4</v>
          </cell>
          <cell r="AW189">
            <v>-2.9814660798007546</v>
          </cell>
          <cell r="AX189">
            <v>-3.7754565424893494E-4</v>
          </cell>
          <cell r="AY189">
            <v>-7.6932963689050773</v>
          </cell>
          <cell r="AZ189">
            <v>-4.3241969521783775E-4</v>
          </cell>
          <cell r="BA189">
            <v>-29.973063618748988</v>
          </cell>
          <cell r="BB189">
            <v>-4.510693759883048E-4</v>
          </cell>
        </row>
        <row r="190">
          <cell r="S190" t="str">
            <v>Employees Benefits</v>
          </cell>
          <cell r="T190">
            <v>-0.39001374999999999</v>
          </cell>
          <cell r="U190">
            <v>-0.3952506302117052</v>
          </cell>
          <cell r="V190">
            <v>-9.1490226936885482E-5</v>
          </cell>
          <cell r="W190">
            <v>-0.39875650330168305</v>
          </cell>
          <cell r="X190">
            <v>-8.1978135528525584E-5</v>
          </cell>
          <cell r="Y190">
            <v>-0.50123692465021563</v>
          </cell>
          <cell r="Z190">
            <v>-7.4455585345320301E-5</v>
          </cell>
          <cell r="AA190">
            <v>-1.2952440581636038</v>
          </cell>
          <cell r="AB190">
            <v>-8.1378222050051949E-5</v>
          </cell>
          <cell r="AC190">
            <v>-0.40327518009657748</v>
          </cell>
          <cell r="AD190">
            <v>-9.120191439476906E-5</v>
          </cell>
          <cell r="AE190">
            <v>-0.40476729826293478</v>
          </cell>
          <cell r="AF190">
            <v>-9.2900603894541532E-5</v>
          </cell>
          <cell r="AG190">
            <v>-0.50894428165335759</v>
          </cell>
          <cell r="AH190">
            <v>-7.9937357215293861E-5</v>
          </cell>
          <cell r="AI190">
            <v>-1.31698676001287</v>
          </cell>
          <cell r="AJ190">
            <v>-8.6955267008447386E-5</v>
          </cell>
          <cell r="AK190">
            <v>-0.40874333148144454</v>
          </cell>
          <cell r="AL190">
            <v>-9.4654329269015555E-5</v>
          </cell>
          <cell r="AM190">
            <v>-0.41086879680514804</v>
          </cell>
          <cell r="AN190">
            <v>-7.0826942945806455E-5</v>
          </cell>
          <cell r="AO190">
            <v>-0.5173865323768827</v>
          </cell>
          <cell r="AP190">
            <v>-6.920248240291665E-5</v>
          </cell>
          <cell r="AQ190">
            <v>-1.3369986606634754</v>
          </cell>
          <cell r="AR190">
            <v>-7.5984337630819336E-5</v>
          </cell>
          <cell r="AS190">
            <v>-0.41614433572137438</v>
          </cell>
          <cell r="AT190">
            <v>-7.6065896017732095E-5</v>
          </cell>
          <cell r="AU190">
            <v>-0.41905734607142398</v>
          </cell>
          <cell r="AV190">
            <v>-9.4735116045644103E-5</v>
          </cell>
          <cell r="AW190">
            <v>-0.52848369556432451</v>
          </cell>
          <cell r="AX190">
            <v>-6.6922352044689984E-5</v>
          </cell>
          <cell r="AY190">
            <v>-1.3636853773571229</v>
          </cell>
          <cell r="AZ190">
            <v>-7.6649122427310576E-5</v>
          </cell>
          <cell r="BA190">
            <v>-5.3129148561970725</v>
          </cell>
          <cell r="BB190">
            <v>-7.9954896147644197E-5</v>
          </cell>
        </row>
        <row r="191">
          <cell r="S191" t="str">
            <v>Inventory Charge</v>
          </cell>
          <cell r="T191">
            <v>-2.5097499999999999</v>
          </cell>
          <cell r="U191">
            <v>-2.5434494788294697</v>
          </cell>
          <cell r="V191">
            <v>-5.8874231243090359E-4</v>
          </cell>
          <cell r="W191">
            <v>-2.5660098757066874</v>
          </cell>
          <cell r="X191">
            <v>-5.2753172328595362E-4</v>
          </cell>
          <cell r="Y191">
            <v>-3.2254744137633056</v>
          </cell>
          <cell r="Z191">
            <v>-4.7912389068441194E-4</v>
          </cell>
          <cell r="AA191">
            <v>-8.3349337682994626</v>
          </cell>
          <cell r="AB191">
            <v>-5.2367126233400204E-4</v>
          </cell>
          <cell r="AC191">
            <v>-2.5950876943374057</v>
          </cell>
          <cell r="AD191">
            <v>-5.8688701270729975E-4</v>
          </cell>
          <cell r="AE191">
            <v>-2.6046895188064538</v>
          </cell>
          <cell r="AF191">
            <v>-5.9781812980779685E-4</v>
          </cell>
          <cell r="AG191">
            <v>-3.2750714837092647</v>
          </cell>
          <cell r="AH191">
            <v>-5.143992545675217E-4</v>
          </cell>
          <cell r="AI191">
            <v>-8.4748486968531243</v>
          </cell>
          <cell r="AJ191">
            <v>-5.5955971135492229E-4</v>
          </cell>
          <cell r="AK191">
            <v>-2.6302754099965844</v>
          </cell>
          <cell r="AL191">
            <v>-6.091034043874396E-4</v>
          </cell>
          <cell r="AM191">
            <v>-2.643952842128567</v>
          </cell>
          <cell r="AN191">
            <v>-4.5577346967443522E-4</v>
          </cell>
          <cell r="AO191">
            <v>-3.329397616450398</v>
          </cell>
          <cell r="AP191">
            <v>-4.4532001810377214E-4</v>
          </cell>
          <cell r="AQ191">
            <v>-8.6036258685755485</v>
          </cell>
          <cell r="AR191">
            <v>-4.889614567920972E-4</v>
          </cell>
          <cell r="AS191">
            <v>-2.6779010908633847</v>
          </cell>
          <cell r="AT191">
            <v>-4.8948628742064384E-4</v>
          </cell>
          <cell r="AU191">
            <v>-2.696646398499428</v>
          </cell>
          <cell r="AV191">
            <v>-6.096232696810184E-4</v>
          </cell>
          <cell r="AW191">
            <v>-3.4008081893075914</v>
          </cell>
          <cell r="AX191">
            <v>-4.3064731190672304E-4</v>
          </cell>
          <cell r="AY191">
            <v>-8.7753556786704046</v>
          </cell>
          <cell r="AZ191">
            <v>-4.9323936659141567E-4</v>
          </cell>
          <cell r="BA191">
            <v>-34.188764012398543</v>
          </cell>
          <cell r="BB191">
            <v>-5.1451211811519466E-4</v>
          </cell>
        </row>
        <row r="192">
          <cell r="S192" t="str">
            <v>Sign</v>
          </cell>
          <cell r="T192">
            <v>-3.2185912499999998</v>
          </cell>
          <cell r="U192">
            <v>-3.2618086412501612</v>
          </cell>
          <cell r="V192">
            <v>-7.5502374949491899E-4</v>
          </cell>
          <cell r="W192">
            <v>-3.2907408838980499</v>
          </cell>
          <cell r="X192">
            <v>-6.7652514739141004E-4</v>
          </cell>
          <cell r="Y192">
            <v>-4.1364612910598488</v>
          </cell>
          <cell r="Z192">
            <v>-6.1444524842028286E-4</v>
          </cell>
          <cell r="AA192">
            <v>-10.689010816208059</v>
          </cell>
          <cell r="AB192">
            <v>-6.7157435713703488E-4</v>
          </cell>
          <cell r="AC192">
            <v>-3.3280312963351122</v>
          </cell>
          <cell r="AD192">
            <v>-7.5264444818741059E-4</v>
          </cell>
          <cell r="AE192">
            <v>-3.3403450121315519</v>
          </cell>
          <cell r="AF192">
            <v>-7.6666289538429675E-4</v>
          </cell>
          <cell r="AG192">
            <v>-4.2000663096289097</v>
          </cell>
          <cell r="AH192">
            <v>-6.5968360982470288E-4</v>
          </cell>
          <cell r="AI192">
            <v>-10.868442618095575</v>
          </cell>
          <cell r="AJ192">
            <v>-7.1759896038230044E-4</v>
          </cell>
          <cell r="AK192">
            <v>-3.3731572545891697</v>
          </cell>
          <cell r="AL192">
            <v>-7.81135526529186E-4</v>
          </cell>
          <cell r="AM192">
            <v>-3.3906976723130335</v>
          </cell>
          <cell r="AN192">
            <v>-5.8449985117094432E-4</v>
          </cell>
          <cell r="AO192">
            <v>-4.2697360438601883</v>
          </cell>
          <cell r="AP192">
            <v>-5.7109397896947618E-4</v>
          </cell>
          <cell r="AQ192">
            <v>-11.033590970762392</v>
          </cell>
          <cell r="AR192">
            <v>-6.2706128754588992E-4</v>
          </cell>
          <cell r="AS192">
            <v>-3.4342340947976271</v>
          </cell>
          <cell r="AT192">
            <v>-6.277343487148399E-4</v>
          </cell>
          <cell r="AU192">
            <v>-3.4582737334612101</v>
          </cell>
          <cell r="AV192">
            <v>-7.818022199787692E-4</v>
          </cell>
          <cell r="AW192">
            <v>-4.3613154621112686</v>
          </cell>
          <cell r="AX192">
            <v>-5.522771869465084E-4</v>
          </cell>
          <cell r="AY192">
            <v>-11.253823290370105</v>
          </cell>
          <cell r="AZ192">
            <v>-6.3254742881429322E-4</v>
          </cell>
          <cell r="BA192">
            <v>-43.844867695436136</v>
          </cell>
          <cell r="BB192">
            <v>-6.5982834998885625E-4</v>
          </cell>
        </row>
        <row r="193">
          <cell r="S193" t="str">
            <v>Security</v>
          </cell>
          <cell r="T193">
            <v>-26.893507499999998</v>
          </cell>
          <cell r="U193">
            <v>-27.254618043538773</v>
          </cell>
          <cell r="V193">
            <v>-6.308734254379062E-3</v>
          </cell>
          <cell r="W193">
            <v>-27.496366505584962</v>
          </cell>
          <cell r="X193">
            <v>-5.6528253239082451E-3</v>
          </cell>
          <cell r="Y193">
            <v>-34.562932697520296</v>
          </cell>
          <cell r="Z193">
            <v>-5.1341057665306956E-3</v>
          </cell>
          <cell r="AA193">
            <v>-89.313917246644024</v>
          </cell>
          <cell r="AB193">
            <v>-5.611458121770674E-3</v>
          </cell>
          <cell r="AC193">
            <v>-27.807953131116932</v>
          </cell>
          <cell r="AD193">
            <v>-6.288853582188011E-3</v>
          </cell>
          <cell r="AE193">
            <v>-27.910842557702065</v>
          </cell>
          <cell r="AF193">
            <v>-6.4059871929960984E-3</v>
          </cell>
          <cell r="AG193">
            <v>-35.094395660990628</v>
          </cell>
          <cell r="AH193">
            <v>-5.5121028830385716E-3</v>
          </cell>
          <cell r="AI193">
            <v>-90.813191349809628</v>
          </cell>
          <cell r="AJ193">
            <v>-5.9960248208074255E-3</v>
          </cell>
          <cell r="AK193">
            <v>-28.185011043254793</v>
          </cell>
          <cell r="AL193">
            <v>-6.5269158179775437E-3</v>
          </cell>
          <cell r="AM193">
            <v>-28.331573100679719</v>
          </cell>
          <cell r="AN193">
            <v>-4.8838917123181372E-3</v>
          </cell>
          <cell r="AO193">
            <v>-35.67653342703094</v>
          </cell>
          <cell r="AP193">
            <v>-4.7718765800473881E-3</v>
          </cell>
          <cell r="AQ193">
            <v>-92.193117570965441</v>
          </cell>
          <cell r="AR193">
            <v>-5.2395213090742866E-3</v>
          </cell>
          <cell r="AS193">
            <v>-28.695349366029529</v>
          </cell>
          <cell r="AT193">
            <v>-5.2451451905146888E-3</v>
          </cell>
          <cell r="AU193">
            <v>-28.896216811591735</v>
          </cell>
          <cell r="AV193">
            <v>-6.53248649281442E-3</v>
          </cell>
          <cell r="AW193">
            <v>-36.441741426518625</v>
          </cell>
          <cell r="AX193">
            <v>-4.6146495517953162E-3</v>
          </cell>
          <cell r="AY193">
            <v>-94.033307604139893</v>
          </cell>
          <cell r="AZ193">
            <v>-5.2853617311371592E-3</v>
          </cell>
          <cell r="BA193">
            <v>-366.35353377155894</v>
          </cell>
          <cell r="BB193">
            <v>-5.5133122850371035E-3</v>
          </cell>
        </row>
        <row r="194">
          <cell r="S194" t="str">
            <v>Travel</v>
          </cell>
          <cell r="T194">
            <v>-1.1362412500000001</v>
          </cell>
          <cell r="U194">
            <v>-1.1514980436844489</v>
          </cell>
          <cell r="V194">
            <v>-2.6654180735307526E-4</v>
          </cell>
          <cell r="W194">
            <v>-1.1617118313319301</v>
          </cell>
          <cell r="X194">
            <v>-2.3882988531968768E-4</v>
          </cell>
          <cell r="Y194">
            <v>-1.460271771984236</v>
          </cell>
          <cell r="Z194">
            <v>-2.1691416613452326E-4</v>
          </cell>
          <cell r="AA194">
            <v>-3.7734816470006152</v>
          </cell>
          <cell r="AB194">
            <v>-2.3708213555273015E-4</v>
          </cell>
          <cell r="AC194">
            <v>-1.174876256867637</v>
          </cell>
          <cell r="AD194">
            <v>-2.6570185593278545E-4</v>
          </cell>
          <cell r="AE194">
            <v>-1.1792232990180471</v>
          </cell>
          <cell r="AF194">
            <v>-2.7065070986571308E-4</v>
          </cell>
          <cell r="AG194">
            <v>-1.4827258956028169</v>
          </cell>
          <cell r="AH194">
            <v>-2.3288441159831423E-4</v>
          </cell>
          <cell r="AI194">
            <v>-3.836825451488501</v>
          </cell>
          <cell r="AJ194">
            <v>-2.5332994357189206E-4</v>
          </cell>
          <cell r="AK194">
            <v>-1.1908068212765344</v>
          </cell>
          <cell r="AL194">
            <v>-2.7575990181509714E-4</v>
          </cell>
          <cell r="AM194">
            <v>-1.1969990167471722</v>
          </cell>
          <cell r="AN194">
            <v>-2.0634271019014539E-4</v>
          </cell>
          <cell r="AO194">
            <v>-1.5073210118388769</v>
          </cell>
          <cell r="AP194">
            <v>-2.0161011017840534E-4</v>
          </cell>
          <cell r="AQ194">
            <v>-3.8951268498625833</v>
          </cell>
          <cell r="AR194">
            <v>-2.2136793579729996E-4</v>
          </cell>
          <cell r="AS194">
            <v>-1.2123684362422458</v>
          </cell>
          <cell r="AT194">
            <v>-2.2160554281370326E-4</v>
          </cell>
          <cell r="AU194">
            <v>-1.2208550152959412</v>
          </cell>
          <cell r="AV194">
            <v>-2.7599526087118139E-4</v>
          </cell>
          <cell r="AW194">
            <v>-1.5396507811650939</v>
          </cell>
          <cell r="AX194">
            <v>-1.9496732343461895E-4</v>
          </cell>
          <cell r="AY194">
            <v>-3.9728742327032807</v>
          </cell>
          <cell r="AZ194">
            <v>-2.2330467753562639E-4</v>
          </cell>
          <cell r="BA194">
            <v>-15.478308181054981</v>
          </cell>
          <cell r="BB194">
            <v>-2.3293550840815079E-4</v>
          </cell>
        </row>
        <row r="195">
          <cell r="S195" t="str">
            <v>Uniforms</v>
          </cell>
          <cell r="T195">
            <v>-1.7866099999999998</v>
          </cell>
          <cell r="U195">
            <v>-1.8105995710216232</v>
          </cell>
          <cell r="V195">
            <v>-4.191066452085573E-4</v>
          </cell>
          <cell r="W195">
            <v>-1.8266595892165851</v>
          </cell>
          <cell r="X195">
            <v>-3.7553280292456124E-4</v>
          </cell>
          <cell r="Y195">
            <v>-2.2961111036452473</v>
          </cell>
          <cell r="Z195">
            <v>-3.4107282969844698E-4</v>
          </cell>
          <cell r="AA195">
            <v>-5.9333702638834556</v>
          </cell>
          <cell r="AB195">
            <v>-3.7278466540434358E-4</v>
          </cell>
          <cell r="AC195">
            <v>-1.8473591495488202</v>
          </cell>
          <cell r="AD195">
            <v>-4.1778591723199072E-4</v>
          </cell>
          <cell r="AE195">
            <v>-1.8541943784021508</v>
          </cell>
          <cell r="AF195">
            <v>-4.2556742659464401E-4</v>
          </cell>
          <cell r="AG195">
            <v>-2.3314176565434046</v>
          </cell>
          <cell r="AH195">
            <v>-3.6618422241373844E-4</v>
          </cell>
          <cell r="AI195">
            <v>-6.0329711844943761</v>
          </cell>
          <cell r="AJ195">
            <v>-3.9833249363634534E-4</v>
          </cell>
          <cell r="AK195">
            <v>-1.8724081483231387</v>
          </cell>
          <cell r="AL195">
            <v>-4.336010492330485E-4</v>
          </cell>
          <cell r="AM195">
            <v>-1.8821446706944192</v>
          </cell>
          <cell r="AN195">
            <v>-3.2445041882858558E-4</v>
          </cell>
          <cell r="AO195">
            <v>-2.3700906765719476</v>
          </cell>
          <cell r="AP195">
            <v>-3.1700894413562322E-4</v>
          </cell>
          <cell r="AQ195">
            <v>-6.1246434955895053</v>
          </cell>
          <cell r="AR195">
            <v>-3.4807587541361843E-4</v>
          </cell>
          <cell r="AS195">
            <v>-1.9063113329803492</v>
          </cell>
          <cell r="AT195">
            <v>-3.4844948539440042E-4</v>
          </cell>
          <cell r="AU195">
            <v>-1.9196555123112113</v>
          </cell>
          <cell r="AV195">
            <v>-4.3397112455216823E-4</v>
          </cell>
          <cell r="AW195">
            <v>-2.4209255579634763</v>
          </cell>
          <cell r="AX195">
            <v>-3.0656391828894124E-4</v>
          </cell>
          <cell r="AY195">
            <v>-6.2468924032550373</v>
          </cell>
          <cell r="AZ195">
            <v>-3.5112118129131944E-4</v>
          </cell>
          <cell r="BA195">
            <v>-24.337877347222371</v>
          </cell>
          <cell r="BB195">
            <v>-3.662645663296295E-4</v>
          </cell>
        </row>
        <row r="196">
          <cell r="S196" t="str">
            <v>License</v>
          </cell>
          <cell r="T196">
            <v>-5.4502499999999996</v>
          </cell>
          <cell r="U196">
            <v>-5.5234328207950263</v>
          </cell>
          <cell r="V196">
            <v>-1.2785308450349766E-3</v>
          </cell>
          <cell r="W196">
            <v>-5.5724256699154786</v>
          </cell>
          <cell r="X196">
            <v>-1.1456040541246214E-3</v>
          </cell>
          <cell r="Y196">
            <v>-7.0045390670837557</v>
          </cell>
          <cell r="Z196">
            <v>-1.04048012160682E-3</v>
          </cell>
          <cell r="AA196">
            <v>-18.10039755779426</v>
          </cell>
          <cell r="AB196">
            <v>-1.1372205588349017E-3</v>
          </cell>
          <cell r="AC196">
            <v>-5.6355719518129073</v>
          </cell>
          <cell r="AD196">
            <v>-1.2745018193078834E-3</v>
          </cell>
          <cell r="AE196">
            <v>-5.6564235680346142</v>
          </cell>
          <cell r="AF196">
            <v>-1.2982401681382386E-3</v>
          </cell>
          <cell r="AG196">
            <v>-7.1122455838575238</v>
          </cell>
          <cell r="AH196">
            <v>-1.1170851826702403E-3</v>
          </cell>
          <cell r="AI196">
            <v>-18.404241103705044</v>
          </cell>
          <cell r="AJ196">
            <v>-1.2151570143688274E-3</v>
          </cell>
          <cell r="AK196">
            <v>-5.7119866733076536</v>
          </cell>
          <cell r="AL196">
            <v>-1.3227476162018697E-3</v>
          </cell>
          <cell r="AM196">
            <v>-5.7416890040088537</v>
          </cell>
          <cell r="AN196">
            <v>-9.8977163187293177E-4</v>
          </cell>
          <cell r="AO196">
            <v>-7.23022187829815</v>
          </cell>
          <cell r="AP196">
            <v>-9.6707059614307565E-4</v>
          </cell>
          <cell r="AQ196">
            <v>-18.683897555614656</v>
          </cell>
          <cell r="AR196">
            <v>-1.0618436815942336E-3</v>
          </cell>
          <cell r="AS196">
            <v>-5.8154120611527684</v>
          </cell>
          <cell r="AT196">
            <v>-1.0629834198682593E-3</v>
          </cell>
          <cell r="AU196">
            <v>-5.8561199455808373</v>
          </cell>
          <cell r="AV196">
            <v>-1.3238765716023389E-3</v>
          </cell>
          <cell r="AW196">
            <v>-7.3852992663706338</v>
          </cell>
          <cell r="AX196">
            <v>-9.3520689778647955E-4</v>
          </cell>
          <cell r="AY196">
            <v>-19.056831273104237</v>
          </cell>
          <cell r="AZ196">
            <v>-1.071133721591737E-3</v>
          </cell>
          <cell r="BA196">
            <v>-74.245367490218214</v>
          </cell>
          <cell r="BB196">
            <v>-1.1173302806085626E-3</v>
          </cell>
        </row>
        <row r="197">
          <cell r="S197" t="str">
            <v>Telephone</v>
          </cell>
          <cell r="T197">
            <v>-12.710901250000001</v>
          </cell>
          <cell r="U197">
            <v>-12.88157591782662</v>
          </cell>
          <cell r="V197">
            <v>-2.9817493355935309E-3</v>
          </cell>
          <cell r="W197">
            <v>-12.995835496217742</v>
          </cell>
          <cell r="X197">
            <v>-2.6717416638828897E-3</v>
          </cell>
          <cell r="Y197">
            <v>-16.335765218745703</v>
          </cell>
          <cell r="Z197">
            <v>-2.426574942127844E-3</v>
          </cell>
          <cell r="AA197">
            <v>-42.213176632790066</v>
          </cell>
          <cell r="AB197">
            <v>-2.652189940428467E-3</v>
          </cell>
          <cell r="AC197">
            <v>-13.143103264394043</v>
          </cell>
          <cell r="AD197">
            <v>-2.9723529687936978E-3</v>
          </cell>
          <cell r="AE197">
            <v>-13.191732746472299</v>
          </cell>
          <cell r="AF197">
            <v>-3.0277147976677304E-3</v>
          </cell>
          <cell r="AG197">
            <v>-16.586954962095607</v>
          </cell>
          <cell r="AH197">
            <v>-2.6052308508342985E-3</v>
          </cell>
          <cell r="AI197">
            <v>-42.921790972961951</v>
          </cell>
          <cell r="AJ197">
            <v>-2.8339508853514979E-3</v>
          </cell>
          <cell r="AK197">
            <v>-13.321315269158223</v>
          </cell>
          <cell r="AL197">
            <v>-3.084870295530456E-3</v>
          </cell>
          <cell r="AM197">
            <v>-13.390586108557846</v>
          </cell>
          <cell r="AN197">
            <v>-2.3083142007776138E-3</v>
          </cell>
          <cell r="AO197">
            <v>-16.862095557201471</v>
          </cell>
          <cell r="AP197">
            <v>-2.2553715608189108E-3</v>
          </cell>
          <cell r="AQ197">
            <v>-43.573996934917545</v>
          </cell>
          <cell r="AR197">
            <v>-2.4763983633192513E-3</v>
          </cell>
          <cell r="AS197">
            <v>-13.562520698568289</v>
          </cell>
          <cell r="AT197">
            <v>-2.4790564249956857E-3</v>
          </cell>
          <cell r="AU197">
            <v>-13.657458343458266</v>
          </cell>
          <cell r="AV197">
            <v>-3.0875032097290745E-3</v>
          </cell>
          <cell r="AW197">
            <v>-17.223762153393803</v>
          </cell>
          <cell r="AX197">
            <v>-2.1810600479029011E-3</v>
          </cell>
          <cell r="AY197">
            <v>-44.443741195420358</v>
          </cell>
          <cell r="AZ197">
            <v>-2.4980643017655279E-3</v>
          </cell>
          <cell r="BA197">
            <v>-173.1527057360899</v>
          </cell>
          <cell r="BB197">
            <v>-2.6058024605202013E-3</v>
          </cell>
        </row>
        <row r="198">
          <cell r="S198" t="str">
            <v>Display Expenses</v>
          </cell>
          <cell r="T198">
            <v>-3.446415</v>
          </cell>
          <cell r="U198">
            <v>-3.4926914774698945</v>
          </cell>
          <cell r="V198">
            <v>-8.084671129381624E-4</v>
          </cell>
          <cell r="W198">
            <v>-3.5236716508750527</v>
          </cell>
          <cell r="X198">
            <v>-7.2441209049051104E-4</v>
          </cell>
          <cell r="Y198">
            <v>-4.4292552651499415</v>
          </cell>
          <cell r="Z198">
            <v>-6.5793794749003612E-4</v>
          </cell>
          <cell r="AA198">
            <v>-11.44561839349489</v>
          </cell>
          <cell r="AB198">
            <v>-7.1911086505701367E-4</v>
          </cell>
          <cell r="AC198">
            <v>-3.5636016161290365</v>
          </cell>
          <cell r="AD198">
            <v>-8.0591939591577986E-4</v>
          </cell>
          <cell r="AE198">
            <v>-3.576786942108714</v>
          </cell>
          <cell r="AF198">
            <v>-8.2093012046679473E-4</v>
          </cell>
          <cell r="AG198">
            <v>-4.4973624813339441</v>
          </cell>
          <cell r="AH198">
            <v>-7.0637844682949519E-4</v>
          </cell>
          <cell r="AI198">
            <v>-11.637751039571695</v>
          </cell>
          <cell r="AJ198">
            <v>-7.6839325933231379E-4</v>
          </cell>
          <cell r="AK198">
            <v>-3.611921756008917</v>
          </cell>
          <cell r="AL198">
            <v>-8.3642717777943532E-4</v>
          </cell>
          <cell r="AM198">
            <v>-3.6307037491401633</v>
          </cell>
          <cell r="AN198">
            <v>-6.258729046670061E-4</v>
          </cell>
          <cell r="AO198">
            <v>-4.571963696104751</v>
          </cell>
          <cell r="AP198">
            <v>-6.1151811542707916E-4</v>
          </cell>
          <cell r="AQ198">
            <v>-11.814589201253831</v>
          </cell>
          <cell r="AR198">
            <v>-6.7144699635825721E-4</v>
          </cell>
          <cell r="AS198">
            <v>-3.6773218400509742</v>
          </cell>
          <cell r="AT198">
            <v>-6.7216769927714649E-4</v>
          </cell>
          <cell r="AU198">
            <v>-3.7030630929313304</v>
          </cell>
          <cell r="AV198">
            <v>-8.3714106224831437E-4</v>
          </cell>
          <cell r="AW198">
            <v>-4.6700254430730244</v>
          </cell>
          <cell r="AX198">
            <v>-5.9136940152007534E-4</v>
          </cell>
          <cell r="AY198">
            <v>-12.050410376055328</v>
          </cell>
          <cell r="AZ198">
            <v>-6.773214669234599E-4</v>
          </cell>
          <cell r="BA198">
            <v>-46.948369010375743</v>
          </cell>
          <cell r="BB198">
            <v>-7.0653343223587152E-4</v>
          </cell>
        </row>
        <row r="199">
          <cell r="S199" t="str">
            <v>Administrative Services</v>
          </cell>
          <cell r="T199">
            <v>-9.5411112500000002</v>
          </cell>
          <cell r="U199">
            <v>-9.6692238016800456</v>
          </cell>
          <cell r="V199">
            <v>-2.2381734836081327E-3</v>
          </cell>
          <cell r="W199">
            <v>-9.754989816800947</v>
          </cell>
          <cell r="X199">
            <v>-2.0054741945514489E-3</v>
          </cell>
          <cell r="Y199">
            <v>-12.262022199718789</v>
          </cell>
          <cell r="Z199">
            <v>-1.8214460976403281E-3</v>
          </cell>
          <cell r="AA199">
            <v>-31.686235818199783</v>
          </cell>
          <cell r="AB199">
            <v>-1.990798195978344E-3</v>
          </cell>
          <cell r="AC199">
            <v>-9.8655325810057501</v>
          </cell>
          <cell r="AD199">
            <v>-2.2311203424327168E-3</v>
          </cell>
          <cell r="AE199">
            <v>-9.9020350515554707</v>
          </cell>
          <cell r="AF199">
            <v>-2.2726762760287402E-3</v>
          </cell>
          <cell r="AG199">
            <v>-12.45057132294956</v>
          </cell>
          <cell r="AH199">
            <v>-1.955549562604162E-3</v>
          </cell>
          <cell r="AI199">
            <v>-32.218138955510781</v>
          </cell>
          <cell r="AJ199">
            <v>-2.127232376553522E-3</v>
          </cell>
          <cell r="AK199">
            <v>-9.9993028408872497</v>
          </cell>
          <cell r="AL199">
            <v>-2.3155785811392765E-3</v>
          </cell>
          <cell r="AM199">
            <v>-10.051299215659864</v>
          </cell>
          <cell r="AN199">
            <v>-1.7326767124065297E-3</v>
          </cell>
          <cell r="AO199">
            <v>-12.657098537319683</v>
          </cell>
          <cell r="AP199">
            <v>-1.6929366807770113E-3</v>
          </cell>
          <cell r="AQ199">
            <v>-32.707700593866797</v>
          </cell>
          <cell r="AR199">
            <v>-1.8588447678914107E-3</v>
          </cell>
          <cell r="AS199">
            <v>-10.18035749553697</v>
          </cell>
          <cell r="AT199">
            <v>-1.8608399735550707E-3</v>
          </cell>
          <cell r="AU199">
            <v>-10.251619998005729</v>
          </cell>
          <cell r="AV199">
            <v>-2.3175549104952082E-3</v>
          </cell>
          <cell r="AW199">
            <v>-12.928574269984974</v>
          </cell>
          <cell r="AX199">
            <v>-1.6371566540155371E-3</v>
          </cell>
          <cell r="AY199">
            <v>-33.360551763527674</v>
          </cell>
          <cell r="AZ199">
            <v>-1.8751077475956687E-3</v>
          </cell>
          <cell r="BA199">
            <v>-129.97262713110504</v>
          </cell>
          <cell r="BB199">
            <v>-1.9559786267198775E-3</v>
          </cell>
        </row>
        <row r="200">
          <cell r="S200" t="str">
            <v>Collect Multure Services</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S201" t="str">
            <v>Fees</v>
          </cell>
          <cell r="T201">
            <v>-7.40625</v>
          </cell>
          <cell r="U201">
            <v>-7.5056968632655687</v>
          </cell>
          <cell r="V201">
            <v>-1.737373344532874E-3</v>
          </cell>
          <cell r="W201">
            <v>-7.5722723944427344</v>
          </cell>
          <cell r="X201">
            <v>-1.556741438624004E-3</v>
          </cell>
          <cell r="Y201">
            <v>-9.5183463998145186</v>
          </cell>
          <cell r="Z201">
            <v>-1.4138903537728566E-3</v>
          </cell>
          <cell r="AA201">
            <v>-24.596315657522823</v>
          </cell>
          <cell r="AB201">
            <v>-1.5453492525794215E-3</v>
          </cell>
          <cell r="AC201">
            <v>-7.6580807794347683</v>
          </cell>
          <cell r="AD201">
            <v>-1.731898371496539E-3</v>
          </cell>
          <cell r="AE201">
            <v>-7.686415678318677</v>
          </cell>
          <cell r="AF201">
            <v>-1.7641560011511087E-3</v>
          </cell>
          <cell r="AG201">
            <v>-9.6647069135259454</v>
          </cell>
          <cell r="AH201">
            <v>-1.5179876398608259E-3</v>
          </cell>
          <cell r="AI201">
            <v>-25.009203371279391</v>
          </cell>
          <cell r="AJ201">
            <v>-1.6512557474738093E-3</v>
          </cell>
          <cell r="AK201">
            <v>-7.7619194163909571</v>
          </cell>
          <cell r="AL201">
            <v>-1.7974587463868812E-3</v>
          </cell>
          <cell r="AM201">
            <v>-7.8022813973561904</v>
          </cell>
          <cell r="AN201">
            <v>-1.3449834683838175E-3</v>
          </cell>
          <cell r="AO201">
            <v>-9.8250228496207832</v>
          </cell>
          <cell r="AP201">
            <v>-1.3141354254730801E-3</v>
          </cell>
          <cell r="AQ201">
            <v>-25.389223663367929</v>
          </cell>
          <cell r="AR201">
            <v>-1.4429209241424326E-3</v>
          </cell>
          <cell r="AS201">
            <v>-7.9024623784069901</v>
          </cell>
          <cell r="AT201">
            <v>-1.4444696946744272E-3</v>
          </cell>
          <cell r="AU201">
            <v>-7.9577796150558386</v>
          </cell>
          <cell r="AV201">
            <v>-1.7989928642594055E-3</v>
          </cell>
          <cell r="AW201">
            <v>-10.035754817037294</v>
          </cell>
          <cell r="AX201">
            <v>-1.2708363995653621E-3</v>
          </cell>
          <cell r="AY201">
            <v>-25.895996810500122</v>
          </cell>
          <cell r="AZ201">
            <v>-1.4555449980347332E-3</v>
          </cell>
          <cell r="BA201">
            <v>-100.89073950267027</v>
          </cell>
          <cell r="BB201">
            <v>-1.5183206991894254E-3</v>
          </cell>
        </row>
        <row r="202">
          <cell r="Q202" t="str">
            <v xml:space="preserve"> </v>
          </cell>
          <cell r="S202" t="str">
            <v xml:space="preserve">  Other Expenses</v>
          </cell>
          <cell r="U202">
            <v>-256.38441853851242</v>
          </cell>
          <cell r="V202">
            <v>-5.9346315583623507E-2</v>
          </cell>
          <cell r="W202">
            <v>-267.03516655500977</v>
          </cell>
          <cell r="X202">
            <v>-5.4898277253091252E-2</v>
          </cell>
          <cell r="Y202">
            <v>-326.83159993917474</v>
          </cell>
          <cell r="Z202">
            <v>-4.8548773815497347E-2</v>
          </cell>
          <cell r="AA202">
            <v>-850.25118503269687</v>
          </cell>
          <cell r="AB202">
            <v>-5.3419993936903977E-2</v>
          </cell>
          <cell r="AC202">
            <v>-260.26709002180735</v>
          </cell>
          <cell r="AD202">
            <v>-5.8860197789162121E-2</v>
          </cell>
          <cell r="AE202">
            <v>-259.48913839321193</v>
          </cell>
          <cell r="AF202">
            <v>-5.955693002932283E-2</v>
          </cell>
          <cell r="AG202">
            <v>-322.26536313527856</v>
          </cell>
          <cell r="AH202">
            <v>-5.0616624215471639E-2</v>
          </cell>
          <cell r="AI202">
            <v>-842.02159155029779</v>
          </cell>
          <cell r="AJ202">
            <v>-5.5595253151533935E-2</v>
          </cell>
          <cell r="AK202">
            <v>-259.81641051819776</v>
          </cell>
          <cell r="AL202">
            <v>-6.0166726100581359E-2</v>
          </cell>
          <cell r="AM202">
            <v>-286.93617798027066</v>
          </cell>
          <cell r="AN202">
            <v>-4.9463021930415324E-2</v>
          </cell>
          <cell r="AO202">
            <v>-344.32040469411493</v>
          </cell>
          <cell r="AP202">
            <v>-4.6054207552222469E-2</v>
          </cell>
          <cell r="AQ202">
            <v>-891.07299319258323</v>
          </cell>
          <cell r="AR202">
            <v>-5.0641480175343367E-2</v>
          </cell>
          <cell r="AS202">
            <v>-282.37357308592311</v>
          </cell>
          <cell r="AT202">
            <v>-5.1614300627872464E-2</v>
          </cell>
          <cell r="AU202">
            <v>-264.3506548960442</v>
          </cell>
          <cell r="AV202">
            <v>-5.9761009329855286E-2</v>
          </cell>
          <cell r="AW202">
            <v>-354.70772976401292</v>
          </cell>
          <cell r="AX202">
            <v>-4.4916949687335755E-2</v>
          </cell>
          <cell r="AY202">
            <v>-901.43195774598018</v>
          </cell>
          <cell r="AZ202">
            <v>-5.0667089078177824E-2</v>
          </cell>
          <cell r="BA202">
            <v>-3484.7777275215581</v>
          </cell>
          <cell r="BB202">
            <v>-5.2442971295995233E-2</v>
          </cell>
        </row>
        <row r="204">
          <cell r="Q204" t="str">
            <v>D</v>
          </cell>
          <cell r="S204" t="str">
            <v>Total Store Exp.</v>
          </cell>
          <cell r="U204">
            <v>-623.14552623994803</v>
          </cell>
          <cell r="V204">
            <v>-0.14424196004408898</v>
          </cell>
          <cell r="W204">
            <v>-644.83209999646465</v>
          </cell>
          <cell r="X204">
            <v>-0.13256745118627092</v>
          </cell>
          <cell r="Y204">
            <v>-753.53409741846406</v>
          </cell>
          <cell r="Z204">
            <v>-0.11193273987167181</v>
          </cell>
          <cell r="AA204">
            <v>-2021.5117236548767</v>
          </cell>
          <cell r="AB204">
            <v>-0.12700851927289114</v>
          </cell>
          <cell r="AC204">
            <v>-629.98767756374014</v>
          </cell>
          <cell r="AD204">
            <v>-0.14247363853428285</v>
          </cell>
          <cell r="AE204">
            <v>-628.97064157858699</v>
          </cell>
          <cell r="AF204">
            <v>-0.14435887653313087</v>
          </cell>
          <cell r="AG204">
            <v>-743.62712557822238</v>
          </cell>
          <cell r="AH204">
            <v>-0.1167978289867409</v>
          </cell>
          <cell r="AI204">
            <v>-2002.5854447205495</v>
          </cell>
          <cell r="AJ204">
            <v>-0.13222255328611204</v>
          </cell>
          <cell r="AK204">
            <v>-629.02718942563445</v>
          </cell>
          <cell r="AL204">
            <v>-0.14566634394073369</v>
          </cell>
          <cell r="AM204">
            <v>-697.319473229555</v>
          </cell>
          <cell r="AN204">
            <v>-0.12020627248764265</v>
          </cell>
          <cell r="AO204">
            <v>-800.3481963012764</v>
          </cell>
          <cell r="AP204">
            <v>-0.10704971719364348</v>
          </cell>
          <cell r="AQ204">
            <v>-2126.6948589564659</v>
          </cell>
          <cell r="AR204">
            <v>-0.12086436954281261</v>
          </cell>
          <cell r="AS204">
            <v>-674.96086252603766</v>
          </cell>
          <cell r="AT204">
            <v>-0.1233742679590852</v>
          </cell>
          <cell r="AU204">
            <v>-636.86892732514355</v>
          </cell>
          <cell r="AV204">
            <v>-0.14397516784189501</v>
          </cell>
          <cell r="AW204">
            <v>-808.28798229454901</v>
          </cell>
          <cell r="AX204">
            <v>-0.10235421330613986</v>
          </cell>
          <cell r="AY204">
            <v>-2120.1177721457302</v>
          </cell>
          <cell r="AZ204">
            <v>-0.11916617232668181</v>
          </cell>
          <cell r="BA204">
            <v>-8270.9097994776239</v>
          </cell>
          <cell r="BB204">
            <v>-0.12447022998917723</v>
          </cell>
        </row>
        <row r="206">
          <cell r="S206" t="str">
            <v>Operating Profit</v>
          </cell>
          <cell r="U206">
            <v>531.06830953861925</v>
          </cell>
          <cell r="V206">
            <v>0.12292848244834378</v>
          </cell>
          <cell r="W206">
            <v>624.91405290755802</v>
          </cell>
          <cell r="X206">
            <v>0.12847261047471367</v>
          </cell>
          <cell r="Y206">
            <v>921.27205736878284</v>
          </cell>
          <cell r="Z206">
            <v>0.13684915639754178</v>
          </cell>
          <cell r="AA206">
            <v>2077.2544198149603</v>
          </cell>
          <cell r="AB206">
            <v>0.13051074842977711</v>
          </cell>
          <cell r="AC206">
            <v>463.47151589743908</v>
          </cell>
          <cell r="AD206">
            <v>0.10481549969717766</v>
          </cell>
          <cell r="AE206">
            <v>452.01602551626638</v>
          </cell>
          <cell r="AF206">
            <v>0.10374494659198848</v>
          </cell>
          <cell r="AG206">
            <v>869.27090974875546</v>
          </cell>
          <cell r="AH206">
            <v>0.13653207577794843</v>
          </cell>
          <cell r="AI206">
            <v>1784.7584511624609</v>
          </cell>
          <cell r="AJ206">
            <v>0.11784032488291545</v>
          </cell>
          <cell r="AK206">
            <v>430.44242509961975</v>
          </cell>
          <cell r="AL206">
            <v>9.9679275228940503E-2</v>
          </cell>
          <cell r="AM206">
            <v>730.60691836937656</v>
          </cell>
          <cell r="AN206">
            <v>0.12594447406455117</v>
          </cell>
          <cell r="AO206">
            <v>1084.2569840333515</v>
          </cell>
          <cell r="AP206">
            <v>0.14502363351651873</v>
          </cell>
          <cell r="AQ206">
            <v>2245.3063275023478</v>
          </cell>
          <cell r="AR206">
            <v>0.12760529916229718</v>
          </cell>
          <cell r="AS206">
            <v>722.8527025057623</v>
          </cell>
          <cell r="AT206">
            <v>0.13212828767601989</v>
          </cell>
          <cell r="AU206">
            <v>509.99938174059218</v>
          </cell>
          <cell r="AV206">
            <v>0.11529412636562392</v>
          </cell>
          <cell r="AW206">
            <v>1302.3291732312289</v>
          </cell>
          <cell r="AX206">
            <v>0.16491508090137905</v>
          </cell>
          <cell r="AY206">
            <v>2535.1812574775836</v>
          </cell>
          <cell r="AZ206">
            <v>0.14249578517621223</v>
          </cell>
          <cell r="BA206">
            <v>8642.5004559573517</v>
          </cell>
          <cell r="BB206">
            <v>0.13006235656233636</v>
          </cell>
        </row>
        <row r="207">
          <cell r="S207" t="str">
            <v>In USD at 6.1</v>
          </cell>
          <cell r="U207">
            <v>87.0603786128884</v>
          </cell>
          <cell r="W207">
            <v>102.44492670615706</v>
          </cell>
          <cell r="X207">
            <v>2.1061083684379291E-2</v>
          </cell>
          <cell r="Y207">
            <v>151.02820612602997</v>
          </cell>
          <cell r="AA207">
            <v>340.53351144507548</v>
          </cell>
          <cell r="AB207">
            <v>2.1395204660619199E-2</v>
          </cell>
          <cell r="AC207">
            <v>75.978937032367071</v>
          </cell>
          <cell r="AE207">
            <v>74.100987789551866</v>
          </cell>
          <cell r="AG207">
            <v>142.50342782766484</v>
          </cell>
          <cell r="AK207">
            <v>70.564331983544221</v>
          </cell>
          <cell r="AM207">
            <v>119.77162596219289</v>
          </cell>
          <cell r="AO207">
            <v>177.74704656284453</v>
          </cell>
          <cell r="AS207">
            <v>118.50044303373153</v>
          </cell>
          <cell r="AU207">
            <v>83.606456023047897</v>
          </cell>
          <cell r="AW207">
            <v>213.49658577561129</v>
          </cell>
          <cell r="BA207">
            <v>1416.8033534356316</v>
          </cell>
        </row>
        <row r="209">
          <cell r="Q209" t="str">
            <v xml:space="preserve"> </v>
          </cell>
          <cell r="S209" t="str">
            <v>Pre-Open Exp.</v>
          </cell>
          <cell r="U209">
            <v>0</v>
          </cell>
          <cell r="W209">
            <v>0</v>
          </cell>
          <cell r="X209" t="str">
            <v xml:space="preserve"> </v>
          </cell>
          <cell r="Y209">
            <v>0</v>
          </cell>
          <cell r="Z209" t="str">
            <v xml:space="preserve"> </v>
          </cell>
          <cell r="AA209">
            <v>0</v>
          </cell>
          <cell r="AB209">
            <v>0</v>
          </cell>
          <cell r="AC209">
            <v>0</v>
          </cell>
          <cell r="AD209" t="str">
            <v xml:space="preserve"> </v>
          </cell>
          <cell r="AE209">
            <v>0</v>
          </cell>
          <cell r="AF209" t="str">
            <v xml:space="preserve"> </v>
          </cell>
          <cell r="AG209">
            <v>0</v>
          </cell>
          <cell r="AH209" t="str">
            <v xml:space="preserve"> </v>
          </cell>
          <cell r="AI209">
            <v>0</v>
          </cell>
          <cell r="AJ209">
            <v>0</v>
          </cell>
          <cell r="AK209">
            <v>0</v>
          </cell>
          <cell r="AL209" t="str">
            <v xml:space="preserve"> </v>
          </cell>
          <cell r="AM209">
            <v>0</v>
          </cell>
          <cell r="AN209" t="str">
            <v xml:space="preserve"> </v>
          </cell>
          <cell r="AO209">
            <v>0</v>
          </cell>
          <cell r="AP209" t="str">
            <v xml:space="preserve"> </v>
          </cell>
          <cell r="AQ209">
            <v>0</v>
          </cell>
          <cell r="AR209">
            <v>0</v>
          </cell>
          <cell r="AS209">
            <v>0</v>
          </cell>
          <cell r="AT209" t="str">
            <v xml:space="preserve"> </v>
          </cell>
          <cell r="AU209">
            <v>0</v>
          </cell>
          <cell r="AV209" t="str">
            <v xml:space="preserve"> </v>
          </cell>
          <cell r="AW209">
            <v>0</v>
          </cell>
          <cell r="AY209">
            <v>0</v>
          </cell>
          <cell r="AZ209">
            <v>0</v>
          </cell>
          <cell r="BA209">
            <v>0</v>
          </cell>
          <cell r="BB209">
            <v>0</v>
          </cell>
        </row>
        <row r="210">
          <cell r="Q210" t="str">
            <v xml:space="preserve">  </v>
          </cell>
        </row>
        <row r="211">
          <cell r="Q211" t="str">
            <v xml:space="preserve"> </v>
          </cell>
          <cell r="S211" t="str">
            <v>Op. Prft w/o Pre</v>
          </cell>
          <cell r="U211">
            <v>531.06830953861925</v>
          </cell>
          <cell r="V211">
            <v>0.12292848244834378</v>
          </cell>
          <cell r="W211">
            <v>624.91405290755802</v>
          </cell>
          <cell r="X211">
            <v>0.12847261047471367</v>
          </cell>
          <cell r="Y211">
            <v>921.27205736878284</v>
          </cell>
          <cell r="Z211">
            <v>0.13684915639754178</v>
          </cell>
          <cell r="AA211">
            <v>2077.2544198149603</v>
          </cell>
          <cell r="AB211">
            <v>0.13051074842977711</v>
          </cell>
          <cell r="AC211">
            <v>463.47151589743908</v>
          </cell>
          <cell r="AD211">
            <v>0.10481549969717766</v>
          </cell>
          <cell r="AE211">
            <v>452.01602551626638</v>
          </cell>
          <cell r="AF211">
            <v>0.10374494659198848</v>
          </cell>
          <cell r="AG211">
            <v>869.27090974875546</v>
          </cell>
          <cell r="AH211">
            <v>0.13653207577794843</v>
          </cell>
          <cell r="AI211">
            <v>1784.7584511624609</v>
          </cell>
          <cell r="AJ211">
            <v>0.11784032488291545</v>
          </cell>
          <cell r="AK211">
            <v>430.44242509961975</v>
          </cell>
          <cell r="AL211">
            <v>9.9679275228940503E-2</v>
          </cell>
          <cell r="AM211">
            <v>730.60691836937656</v>
          </cell>
          <cell r="AN211">
            <v>0.12594447406455117</v>
          </cell>
          <cell r="AO211">
            <v>1084.2569840333515</v>
          </cell>
          <cell r="AP211">
            <v>0.14502363351651873</v>
          </cell>
          <cell r="AQ211">
            <v>2245.3063275023478</v>
          </cell>
          <cell r="AR211">
            <v>0.12760529916229718</v>
          </cell>
          <cell r="AS211">
            <v>722.8527025057623</v>
          </cell>
          <cell r="AT211">
            <v>0.13212828767601989</v>
          </cell>
          <cell r="AU211">
            <v>509.99938174059218</v>
          </cell>
          <cell r="AV211">
            <v>0.11529412636562392</v>
          </cell>
          <cell r="AW211">
            <v>1302.3291732312289</v>
          </cell>
          <cell r="AX211">
            <v>0.16491508090137905</v>
          </cell>
          <cell r="AY211">
            <v>2535.1812574775836</v>
          </cell>
          <cell r="AZ211">
            <v>0.14249578517621223</v>
          </cell>
          <cell r="BA211">
            <v>8642.5004559573517</v>
          </cell>
          <cell r="BB211">
            <v>0.13006235656233636</v>
          </cell>
        </row>
        <row r="213">
          <cell r="Q213" t="str">
            <v xml:space="preserve"> </v>
          </cell>
        </row>
        <row r="215">
          <cell r="AQ215" t="str">
            <v>INTERLOMAS</v>
          </cell>
        </row>
        <row r="216">
          <cell r="AQ216" t="str">
            <v>PROFIT &amp; LOSS 2001 BUDGET</v>
          </cell>
        </row>
        <row r="217">
          <cell r="AQ217" t="str">
            <v>(THOUSAND OF $ PESOS)</v>
          </cell>
        </row>
        <row r="220">
          <cell r="AQ220" t="str">
            <v xml:space="preserve"> </v>
          </cell>
          <cell r="AS220" t="str">
            <v>Quarter 1</v>
          </cell>
          <cell r="AT220" t="str">
            <v>%</v>
          </cell>
          <cell r="AU220" t="str">
            <v>Quarter 2</v>
          </cell>
          <cell r="AV220" t="str">
            <v>%</v>
          </cell>
          <cell r="AW220" t="str">
            <v>Quarter 3</v>
          </cell>
          <cell r="AX220" t="str">
            <v>%</v>
          </cell>
          <cell r="AY220" t="str">
            <v>Quarter 4</v>
          </cell>
          <cell r="AZ220" t="str">
            <v>%</v>
          </cell>
          <cell r="BA220" t="str">
            <v>Total</v>
          </cell>
          <cell r="BB220" t="str">
            <v>%</v>
          </cell>
        </row>
        <row r="221">
          <cell r="AQ221" t="str">
            <v>Stores</v>
          </cell>
          <cell r="AS221" t="str">
            <v xml:space="preserve"> </v>
          </cell>
          <cell r="AT221" t="str">
            <v xml:space="preserve"> </v>
          </cell>
          <cell r="AU221" t="str">
            <v xml:space="preserve"> </v>
          </cell>
          <cell r="AV221" t="str">
            <v xml:space="preserve"> </v>
          </cell>
          <cell r="AW221" t="str">
            <v xml:space="preserve"> </v>
          </cell>
          <cell r="AX221" t="str">
            <v xml:space="preserve"> </v>
          </cell>
          <cell r="AY221" t="str">
            <v xml:space="preserve"> </v>
          </cell>
          <cell r="AZ221" t="str">
            <v xml:space="preserve"> </v>
          </cell>
          <cell r="BA221" t="str">
            <v xml:space="preserve"> </v>
          </cell>
          <cell r="BB221">
            <v>0</v>
          </cell>
        </row>
        <row r="222">
          <cell r="AQ222" t="str">
            <v>Revenues</v>
          </cell>
          <cell r="AS222">
            <v>15916.34746415275</v>
          </cell>
          <cell r="AT222" t="str">
            <v xml:space="preserve"> </v>
          </cell>
          <cell r="AU222">
            <v>15145.56628162535</v>
          </cell>
          <cell r="AV222" t="str">
            <v xml:space="preserve"> </v>
          </cell>
          <cell r="AW222">
            <v>17595.713831967223</v>
          </cell>
          <cell r="AX222" t="str">
            <v xml:space="preserve"> </v>
          </cell>
          <cell r="AY222">
            <v>17791.271891603981</v>
          </cell>
          <cell r="AZ222" t="str">
            <v xml:space="preserve"> </v>
          </cell>
          <cell r="BA222">
            <v>66448.8994693493</v>
          </cell>
          <cell r="BB222" t="str">
            <v xml:space="preserve"> </v>
          </cell>
        </row>
        <row r="223">
          <cell r="Q223" t="str">
            <v xml:space="preserve"> </v>
          </cell>
          <cell r="AQ223" t="str">
            <v>In USD at 6.1</v>
          </cell>
          <cell r="AS223">
            <v>2609.2372892053691</v>
          </cell>
          <cell r="AT223" t="str">
            <v xml:space="preserve"> </v>
          </cell>
          <cell r="AU223">
            <v>2482.879718299238</v>
          </cell>
          <cell r="AV223" t="str">
            <v xml:space="preserve"> </v>
          </cell>
          <cell r="AW223">
            <v>2884.5432511421677</v>
          </cell>
          <cell r="AX223" t="str">
            <v xml:space="preserve"> </v>
          </cell>
          <cell r="AY223">
            <v>2916.6019494432758</v>
          </cell>
          <cell r="AZ223" t="str">
            <v xml:space="preserve"> </v>
          </cell>
          <cell r="BA223">
            <v>10893.262208090049</v>
          </cell>
          <cell r="BB223">
            <v>0</v>
          </cell>
        </row>
        <row r="224">
          <cell r="AQ224" t="str">
            <v>Gross Profit:</v>
          </cell>
          <cell r="AS224" t="str">
            <v xml:space="preserve"> </v>
          </cell>
          <cell r="AT224" t="str">
            <v xml:space="preserve"> </v>
          </cell>
          <cell r="AU224" t="str">
            <v xml:space="preserve"> </v>
          </cell>
          <cell r="AV224" t="str">
            <v xml:space="preserve"> </v>
          </cell>
          <cell r="AW224" t="str">
            <v xml:space="preserve"> </v>
          </cell>
          <cell r="AX224" t="str">
            <v xml:space="preserve"> </v>
          </cell>
          <cell r="AY224" t="str">
            <v xml:space="preserve"> </v>
          </cell>
          <cell r="AZ224" t="str">
            <v xml:space="preserve"> </v>
          </cell>
          <cell r="BA224" t="str">
            <v xml:space="preserve"> </v>
          </cell>
          <cell r="BB224" t="str">
            <v xml:space="preserve"> </v>
          </cell>
        </row>
        <row r="225">
          <cell r="AQ225" t="str">
            <v xml:space="preserve">  Store/Telemarketing</v>
          </cell>
          <cell r="AS225">
            <v>3571.3968403972067</v>
          </cell>
          <cell r="AT225">
            <v>0.22438545328573709</v>
          </cell>
          <cell r="AU225">
            <v>3232.4648277089191</v>
          </cell>
          <cell r="AV225">
            <v>0.21342647528673497</v>
          </cell>
          <cell r="AW225">
            <v>3854.1301517724296</v>
          </cell>
          <cell r="AX225">
            <v>0.2190380105392708</v>
          </cell>
          <cell r="AY225">
            <v>3982.0523695419456</v>
          </cell>
          <cell r="AZ225">
            <v>0.22382055615827823</v>
          </cell>
          <cell r="BA225">
            <v>14640.044189420501</v>
          </cell>
          <cell r="BB225">
            <v>0.22032034098884473</v>
          </cell>
        </row>
        <row r="226">
          <cell r="AQ226" t="str">
            <v xml:space="preserve">  Business Services</v>
          </cell>
          <cell r="AS226">
            <v>153.42807784774939</v>
          </cell>
          <cell r="AT226">
            <v>9.6396537078186108E-3</v>
          </cell>
          <cell r="AU226">
            <v>144.61344295628703</v>
          </cell>
          <cell r="AV226">
            <v>9.5482361152605128E-3</v>
          </cell>
          <cell r="AW226">
            <v>115.79166001468603</v>
          </cell>
          <cell r="AX226">
            <v>6.580674198299369E-3</v>
          </cell>
          <cell r="AY226">
            <v>154.90978302518323</v>
          </cell>
          <cell r="AZ226">
            <v>8.7070662496191702E-3</v>
          </cell>
          <cell r="BA226">
            <v>568.74296384390573</v>
          </cell>
          <cell r="BB226">
            <v>8.55910283519817E-3</v>
          </cell>
        </row>
        <row r="227">
          <cell r="AQ227" t="e">
            <v>#REF!</v>
          </cell>
          <cell r="AS227" t="e">
            <v>#REF!</v>
          </cell>
          <cell r="AT227" t="e">
            <v>#REF!</v>
          </cell>
          <cell r="AU227" t="e">
            <v>#REF!</v>
          </cell>
          <cell r="AV227" t="e">
            <v>#REF!</v>
          </cell>
          <cell r="AW227" t="e">
            <v>#REF!</v>
          </cell>
          <cell r="AX227" t="e">
            <v>#REF!</v>
          </cell>
          <cell r="AY227" t="e">
            <v>#REF!</v>
          </cell>
          <cell r="AZ227" t="e">
            <v>#REF!</v>
          </cell>
          <cell r="BA227" t="e">
            <v>#REF!</v>
          </cell>
          <cell r="BB227" t="e">
            <v>#REF!</v>
          </cell>
        </row>
        <row r="228">
          <cell r="AQ228" t="str">
            <v xml:space="preserve">  Rebates &amp; Allow.</v>
          </cell>
          <cell r="AS228">
            <v>410.33554533641234</v>
          </cell>
          <cell r="AT228">
            <v>2.5780760709112546E-2</v>
          </cell>
          <cell r="AU228">
            <v>444.89747707736905</v>
          </cell>
          <cell r="AV228">
            <v>2.9374766767032021E-2</v>
          </cell>
          <cell r="AW228">
            <v>442.31373391987398</v>
          </cell>
          <cell r="AX228">
            <v>2.5137583967539595E-2</v>
          </cell>
          <cell r="AY228">
            <v>559.0183993635269</v>
          </cell>
          <cell r="AZ228">
            <v>3.1420935094996646E-2</v>
          </cell>
          <cell r="BA228">
            <v>1856.5651556971823</v>
          </cell>
          <cell r="BB228">
            <v>2.7939742727470677E-2</v>
          </cell>
        </row>
        <row r="229">
          <cell r="AQ229" t="str">
            <v xml:space="preserve">  Shrinkage</v>
          </cell>
          <cell r="AS229">
            <v>-111.20115319304961</v>
          </cell>
          <cell r="AT229">
            <v>-6.9865999999999999E-3</v>
          </cell>
          <cell r="AU229">
            <v>-105.81601338320368</v>
          </cell>
          <cell r="AV229">
            <v>-6.9866000000000008E-3</v>
          </cell>
          <cell r="AW229">
            <v>-122.9342142584222</v>
          </cell>
          <cell r="AX229">
            <v>-6.9865999999999999E-3</v>
          </cell>
          <cell r="AY229">
            <v>-124.30050019788037</v>
          </cell>
          <cell r="AZ229">
            <v>-6.9865999999999999E-3</v>
          </cell>
          <cell r="BA229">
            <v>-464.25188103255584</v>
          </cell>
          <cell r="BB229">
            <v>-6.9865999999999999E-3</v>
          </cell>
        </row>
        <row r="230">
          <cell r="AQ230" t="str">
            <v xml:space="preserve">  Other</v>
          </cell>
          <cell r="AS230">
            <v>79.58173732076375</v>
          </cell>
          <cell r="AT230">
            <v>5.0000000000000001E-3</v>
          </cell>
          <cell r="AU230">
            <v>75.727831408126761</v>
          </cell>
          <cell r="AV230">
            <v>5.000000000000001E-3</v>
          </cell>
          <cell r="AW230">
            <v>87.978569159836127</v>
          </cell>
          <cell r="AX230">
            <v>5.000000000000001E-3</v>
          </cell>
          <cell r="AY230">
            <v>88.956359458019904</v>
          </cell>
          <cell r="AZ230">
            <v>5.0000000000000001E-3</v>
          </cell>
          <cell r="BA230">
            <v>332.24449734674653</v>
          </cell>
          <cell r="BB230">
            <v>5.0000000000000001E-3</v>
          </cell>
        </row>
        <row r="231">
          <cell r="AQ231" t="str">
            <v xml:space="preserve">  Noms &amp; Labels</v>
          </cell>
          <cell r="AS231">
            <v>-4.7749042392458243</v>
          </cell>
          <cell r="AT231">
            <v>-2.9999999999999997E-4</v>
          </cell>
          <cell r="AU231">
            <v>-4.5436698844876044</v>
          </cell>
          <cell r="AV231">
            <v>-2.9999999999999997E-4</v>
          </cell>
          <cell r="AW231">
            <v>-5.2787141495901668</v>
          </cell>
          <cell r="AX231">
            <v>-2.9999999999999997E-4</v>
          </cell>
          <cell r="AY231">
            <v>-5.3373815674811942</v>
          </cell>
          <cell r="AZ231">
            <v>-2.9999999999999997E-4</v>
          </cell>
          <cell r="BA231">
            <v>-19.934669840804791</v>
          </cell>
          <cell r="BB231">
            <v>-3.0000000000000003E-4</v>
          </cell>
        </row>
        <row r="232">
          <cell r="AQ232" t="str">
            <v xml:space="preserve"> </v>
          </cell>
          <cell r="AS232" t="str">
            <v xml:space="preserve"> </v>
          </cell>
          <cell r="AT232" t="str">
            <v xml:space="preserve"> </v>
          </cell>
          <cell r="AU232" t="str">
            <v xml:space="preserve"> </v>
          </cell>
          <cell r="AV232" t="str">
            <v xml:space="preserve"> </v>
          </cell>
          <cell r="AW232" t="str">
            <v xml:space="preserve"> </v>
          </cell>
          <cell r="AX232" t="str">
            <v xml:space="preserve"> </v>
          </cell>
          <cell r="AY232" t="str">
            <v xml:space="preserve"> </v>
          </cell>
          <cell r="AZ232" t="str">
            <v xml:space="preserve"> </v>
          </cell>
          <cell r="BA232" t="str">
            <v xml:space="preserve"> </v>
          </cell>
          <cell r="BB232" t="str">
            <v xml:space="preserve"> </v>
          </cell>
        </row>
        <row r="233">
          <cell r="AQ233" t="str">
            <v>Total Gross Profit</v>
          </cell>
          <cell r="AS233">
            <v>4098.7661434698366</v>
          </cell>
          <cell r="AT233">
            <v>0.25751926770266825</v>
          </cell>
          <cell r="AU233">
            <v>3787.3438958830102</v>
          </cell>
          <cell r="AV233">
            <v>0.25006287816902745</v>
          </cell>
          <cell r="AW233">
            <v>4372.0011864588141</v>
          </cell>
          <cell r="AX233">
            <v>0.24846966870510981</v>
          </cell>
          <cell r="AY233">
            <v>4655.2990296233138</v>
          </cell>
          <cell r="AZ233">
            <v>0.261661957502894</v>
          </cell>
          <cell r="BA233">
            <v>16913.410255434974</v>
          </cell>
          <cell r="BB233">
            <v>0.25453258655151356</v>
          </cell>
        </row>
        <row r="234">
          <cell r="AQ234" t="str">
            <v xml:space="preserve"> </v>
          </cell>
          <cell r="AS234" t="str">
            <v xml:space="preserve"> </v>
          </cell>
          <cell r="AT234" t="str">
            <v xml:space="preserve"> </v>
          </cell>
          <cell r="AU234" t="str">
            <v xml:space="preserve"> </v>
          </cell>
          <cell r="AV234" t="str">
            <v xml:space="preserve"> </v>
          </cell>
          <cell r="AW234" t="str">
            <v xml:space="preserve"> </v>
          </cell>
          <cell r="AX234" t="str">
            <v xml:space="preserve"> </v>
          </cell>
          <cell r="AY234" t="str">
            <v xml:space="preserve"> </v>
          </cell>
          <cell r="AZ234" t="str">
            <v xml:space="preserve"> </v>
          </cell>
          <cell r="BA234" t="str">
            <v xml:space="preserve"> </v>
          </cell>
          <cell r="BB234" t="str">
            <v xml:space="preserve"> </v>
          </cell>
        </row>
        <row r="235">
          <cell r="AQ235" t="str">
            <v>Store Expenses:</v>
          </cell>
          <cell r="AS235" t="str">
            <v xml:space="preserve"> </v>
          </cell>
          <cell r="AT235" t="str">
            <v xml:space="preserve"> </v>
          </cell>
          <cell r="AU235" t="str">
            <v xml:space="preserve"> </v>
          </cell>
          <cell r="AV235" t="str">
            <v xml:space="preserve"> </v>
          </cell>
          <cell r="AW235" t="str">
            <v xml:space="preserve"> </v>
          </cell>
          <cell r="AX235" t="str">
            <v xml:space="preserve"> </v>
          </cell>
          <cell r="AY235" t="str">
            <v xml:space="preserve"> </v>
          </cell>
          <cell r="AZ235" t="str">
            <v xml:space="preserve"> </v>
          </cell>
          <cell r="BA235" t="str">
            <v xml:space="preserve"> </v>
          </cell>
          <cell r="BB235" t="str">
            <v xml:space="preserve"> </v>
          </cell>
        </row>
        <row r="236">
          <cell r="AQ236" t="str">
            <v>Payroll &amp; Benefits</v>
          </cell>
          <cell r="AS236">
            <v>-703.125</v>
          </cell>
          <cell r="AT236">
            <v>-4.4176278608116473E-2</v>
          </cell>
          <cell r="AU236">
            <v>-704.81018518518522</v>
          </cell>
          <cell r="AV236">
            <v>-4.6535743337656726E-2</v>
          </cell>
          <cell r="AW236">
            <v>-729.65277777777771</v>
          </cell>
          <cell r="AX236">
            <v>-4.1467642901316812E-2</v>
          </cell>
          <cell r="AY236">
            <v>-705.65277777777771</v>
          </cell>
          <cell r="AZ236">
            <v>-3.9662862895754401E-2</v>
          </cell>
          <cell r="BA236">
            <v>-2843.2407407407409</v>
          </cell>
          <cell r="BB236">
            <v>-4.2788379693966712E-2</v>
          </cell>
        </row>
        <row r="237">
          <cell r="AQ237" t="str">
            <v>Property</v>
          </cell>
          <cell r="AS237">
            <v>-157.76676307120107</v>
          </cell>
          <cell r="AT237">
            <v>-9.9122467278706904E-3</v>
          </cell>
          <cell r="AU237">
            <v>-160.41512549337219</v>
          </cell>
          <cell r="AV237">
            <v>-1.0591556796921376E-2</v>
          </cell>
          <cell r="AW237">
            <v>-162.85266826274398</v>
          </cell>
          <cell r="AX237">
            <v>-9.2552464661524239E-3</v>
          </cell>
          <cell r="AY237">
            <v>-166.10323473569451</v>
          </cell>
          <cell r="AZ237">
            <v>-9.3362203527495753E-3</v>
          </cell>
          <cell r="BA237">
            <v>-647.13779156301177</v>
          </cell>
          <cell r="BB237">
            <v>-9.7388789992152568E-3</v>
          </cell>
        </row>
        <row r="238">
          <cell r="AQ238" t="str">
            <v>Advertising</v>
          </cell>
          <cell r="AS238">
            <v>-310.36877555097863</v>
          </cell>
          <cell r="AT238">
            <v>-1.95E-2</v>
          </cell>
          <cell r="AU238">
            <v>-295.33854249169434</v>
          </cell>
          <cell r="AV238">
            <v>-1.95E-2</v>
          </cell>
          <cell r="AW238">
            <v>-343.11641972336082</v>
          </cell>
          <cell r="AX238">
            <v>-1.95E-2</v>
          </cell>
          <cell r="AY238">
            <v>-346.92980188627763</v>
          </cell>
          <cell r="AZ238">
            <v>-1.95E-2</v>
          </cell>
          <cell r="BA238">
            <v>-1295.7535396523117</v>
          </cell>
          <cell r="BB238">
            <v>-1.9500000000000003E-2</v>
          </cell>
        </row>
        <row r="239">
          <cell r="AQ239" t="str">
            <v>Other Expenses:</v>
          </cell>
          <cell r="AS239" t="str">
            <v xml:space="preserve"> </v>
          </cell>
          <cell r="AT239" t="str">
            <v xml:space="preserve"> </v>
          </cell>
          <cell r="AU239" t="str">
            <v xml:space="preserve"> </v>
          </cell>
          <cell r="AV239" t="str">
            <v xml:space="preserve"> </v>
          </cell>
          <cell r="AW239">
            <v>0</v>
          </cell>
          <cell r="AX239">
            <v>0</v>
          </cell>
          <cell r="AY239">
            <v>0</v>
          </cell>
          <cell r="AZ239">
            <v>0</v>
          </cell>
          <cell r="BA239">
            <v>0</v>
          </cell>
          <cell r="BB239">
            <v>0</v>
          </cell>
        </row>
        <row r="240">
          <cell r="AQ240" t="str">
            <v>Depreciation and Amortization</v>
          </cell>
          <cell r="AS240">
            <v>-232.32993131250001</v>
          </cell>
          <cell r="AT240">
            <v>-1.4596937635079913E-2</v>
          </cell>
          <cell r="AU240">
            <v>-232.32993131250001</v>
          </cell>
          <cell r="AV240">
            <v>-1.5339798261248471E-2</v>
          </cell>
          <cell r="AW240">
            <v>-232.32993131250001</v>
          </cell>
          <cell r="AX240">
            <v>-1.320377982565344E-2</v>
          </cell>
          <cell r="AY240">
            <v>-232.32993131250001</v>
          </cell>
          <cell r="AZ240">
            <v>-1.3058646550286303E-2</v>
          </cell>
          <cell r="BA240">
            <v>-929.31972525000026</v>
          </cell>
          <cell r="BB240">
            <v>-1.3985479559050711E-2</v>
          </cell>
        </row>
        <row r="241">
          <cell r="AQ241" t="str">
            <v>Delivery</v>
          </cell>
          <cell r="AS241">
            <v>-2.1308285090681229</v>
          </cell>
          <cell r="AT241">
            <v>-1.3387672729985541E-4</v>
          </cell>
          <cell r="AU241">
            <v>-2.0276388468870419</v>
          </cell>
          <cell r="AV241">
            <v>-1.3387672729985541E-4</v>
          </cell>
          <cell r="AW241">
            <v>-2.3556565823285691</v>
          </cell>
          <cell r="AX241">
            <v>-1.3387672729985538E-4</v>
          </cell>
          <cell r="AY241">
            <v>-2.3818372553498484</v>
          </cell>
          <cell r="AZ241">
            <v>-1.3387672729985538E-4</v>
          </cell>
          <cell r="BA241">
            <v>-8.8959611936335818</v>
          </cell>
          <cell r="BB241">
            <v>-1.3387672729985538E-4</v>
          </cell>
        </row>
        <row r="242">
          <cell r="AQ242" t="str">
            <v>Bank Comisions</v>
          </cell>
          <cell r="AS242">
            <v>-237.85214485748998</v>
          </cell>
          <cell r="AT242">
            <v>-1.4943889946684523E-2</v>
          </cell>
          <cell r="AU242">
            <v>-226.33367569282512</v>
          </cell>
          <cell r="AV242">
            <v>-1.4943889946684521E-2</v>
          </cell>
          <cell r="AW242">
            <v>-262.94841103827275</v>
          </cell>
          <cell r="AX242">
            <v>-1.4943889946684521E-2</v>
          </cell>
          <cell r="AY242">
            <v>-265.87080915967164</v>
          </cell>
          <cell r="AZ242">
            <v>-1.4943889946684521E-2</v>
          </cell>
          <cell r="BA242">
            <v>-993.0050407482596</v>
          </cell>
          <cell r="BB242">
            <v>-1.4943889946684524E-2</v>
          </cell>
        </row>
        <row r="243">
          <cell r="AQ243" t="str">
            <v>Bad Checks</v>
          </cell>
          <cell r="AS243">
            <v>0</v>
          </cell>
          <cell r="AT243">
            <v>0</v>
          </cell>
          <cell r="AU243">
            <v>0</v>
          </cell>
          <cell r="AV243">
            <v>0</v>
          </cell>
          <cell r="AW243">
            <v>0</v>
          </cell>
          <cell r="AX243">
            <v>0</v>
          </cell>
          <cell r="AY243">
            <v>0</v>
          </cell>
          <cell r="AZ243">
            <v>0</v>
          </cell>
          <cell r="BA243">
            <v>0</v>
          </cell>
          <cell r="BB243">
            <v>0</v>
          </cell>
        </row>
        <row r="244">
          <cell r="AQ244" t="str">
            <v>Supplies</v>
          </cell>
          <cell r="AS244">
            <v>-45.270034989456626</v>
          </cell>
          <cell r="AT244">
            <v>-2.8442477202395263E-3</v>
          </cell>
          <cell r="AU244">
            <v>-43.077742368249545</v>
          </cell>
          <cell r="AV244">
            <v>-2.8442477202395267E-3</v>
          </cell>
          <cell r="AW244">
            <v>-50.046568952559873</v>
          </cell>
          <cell r="AX244">
            <v>-2.8442477202395263E-3</v>
          </cell>
          <cell r="AY244">
            <v>-50.602784517856186</v>
          </cell>
          <cell r="AZ244">
            <v>-2.8442477202395263E-3</v>
          </cell>
          <cell r="BA244">
            <v>-188.99713082812221</v>
          </cell>
          <cell r="BB244">
            <v>-2.8442477202395263E-3</v>
          </cell>
        </row>
        <row r="245">
          <cell r="AQ245" t="str">
            <v>Insurance</v>
          </cell>
          <cell r="AS245">
            <v>-25.699932622510573</v>
          </cell>
          <cell r="AT245">
            <v>-1.6146878346550734E-3</v>
          </cell>
          <cell r="AU245">
            <v>-26.131346276976373</v>
          </cell>
          <cell r="AV245">
            <v>-1.7253462690714316E-3</v>
          </cell>
          <cell r="AW245">
            <v>-26.528417774913308</v>
          </cell>
          <cell r="AX245">
            <v>-1.5076636292366548E-3</v>
          </cell>
          <cell r="AY245">
            <v>-27.057929426883486</v>
          </cell>
          <cell r="AZ245">
            <v>-1.5208541352039371E-3</v>
          </cell>
          <cell r="BA245">
            <v>-105.41762610128373</v>
          </cell>
          <cell r="BB245">
            <v>-1.5864465317429286E-3</v>
          </cell>
        </row>
        <row r="246">
          <cell r="AQ246" t="str">
            <v>Maintenance</v>
          </cell>
          <cell r="AS246">
            <v>-31.829114466689347</v>
          </cell>
          <cell r="AT246">
            <v>-1.9997750450205854E-3</v>
          </cell>
          <cell r="AU246">
            <v>-32.36341604608171</v>
          </cell>
          <cell r="AV246">
            <v>-2.1368244306153882E-3</v>
          </cell>
          <cell r="AW246">
            <v>-32.855185201469467</v>
          </cell>
          <cell r="AX246">
            <v>-1.867226616392193E-3</v>
          </cell>
          <cell r="AY246">
            <v>-33.510980188544352</v>
          </cell>
          <cell r="AZ246">
            <v>-1.8835629286492318E-3</v>
          </cell>
          <cell r="BA246">
            <v>-130.55869590278485</v>
          </cell>
          <cell r="BB246">
            <v>-1.9647984683780549E-3</v>
          </cell>
        </row>
        <row r="247">
          <cell r="AQ247" t="str">
            <v>Courier</v>
          </cell>
          <cell r="AS247">
            <v>-7.3071813887363897</v>
          </cell>
          <cell r="AT247">
            <v>-4.5909913723571512E-4</v>
          </cell>
          <cell r="AU247">
            <v>-7.429843882567134</v>
          </cell>
          <cell r="AV247">
            <v>-4.9056230347630154E-4</v>
          </cell>
          <cell r="AW247">
            <v>-7.5427419785403913</v>
          </cell>
          <cell r="AX247">
            <v>-4.2866927994913311E-4</v>
          </cell>
          <cell r="AY247">
            <v>-7.6932963689050773</v>
          </cell>
          <cell r="AZ247">
            <v>-4.3241969521783775E-4</v>
          </cell>
          <cell r="BA247">
            <v>-29.973063618748988</v>
          </cell>
          <cell r="BB247">
            <v>-4.510693759883048E-4</v>
          </cell>
        </row>
        <row r="248">
          <cell r="AQ248" t="str">
            <v>Employees Benefits</v>
          </cell>
          <cell r="AS248">
            <v>-1.2952440581636038</v>
          </cell>
          <cell r="AT248">
            <v>-8.1378222050051949E-5</v>
          </cell>
          <cell r="AU248">
            <v>-1.31698676001287</v>
          </cell>
          <cell r="AV248">
            <v>-8.6955267008447386E-5</v>
          </cell>
          <cell r="AW248">
            <v>-1.3369986606634754</v>
          </cell>
          <cell r="AX248">
            <v>-7.5984337630819336E-5</v>
          </cell>
          <cell r="AY248">
            <v>-1.3636853773571229</v>
          </cell>
          <cell r="AZ248">
            <v>-7.6649122427310576E-5</v>
          </cell>
          <cell r="BA248">
            <v>-5.3129148561970725</v>
          </cell>
          <cell r="BB248">
            <v>-7.9954896147644197E-5</v>
          </cell>
        </row>
        <row r="249">
          <cell r="AQ249" t="str">
            <v>Inventory Charge</v>
          </cell>
          <cell r="AS249">
            <v>-8.3349337682994626</v>
          </cell>
          <cell r="AT249">
            <v>-5.2367126233400204E-4</v>
          </cell>
          <cell r="AU249">
            <v>-8.4748486968531243</v>
          </cell>
          <cell r="AV249">
            <v>-5.5955971135492229E-4</v>
          </cell>
          <cell r="AW249">
            <v>-8.6036258685755485</v>
          </cell>
          <cell r="AX249">
            <v>-4.889614567920972E-4</v>
          </cell>
          <cell r="AY249">
            <v>-8.7753556786704046</v>
          </cell>
          <cell r="AZ249">
            <v>-4.9323936659141567E-4</v>
          </cell>
          <cell r="BA249">
            <v>-34.188764012398543</v>
          </cell>
          <cell r="BB249">
            <v>-5.1451211811519466E-4</v>
          </cell>
        </row>
        <row r="250">
          <cell r="AQ250" t="str">
            <v>Sign</v>
          </cell>
          <cell r="AS250">
            <v>-10.689010816208059</v>
          </cell>
          <cell r="AT250">
            <v>-6.7157435713703488E-4</v>
          </cell>
          <cell r="AU250">
            <v>-10.868442618095575</v>
          </cell>
          <cell r="AV250">
            <v>-7.1759896038230044E-4</v>
          </cell>
          <cell r="AW250">
            <v>-11.033590970762392</v>
          </cell>
          <cell r="AX250">
            <v>-6.2706128754588992E-4</v>
          </cell>
          <cell r="AY250">
            <v>-11.253823290370105</v>
          </cell>
          <cell r="AZ250">
            <v>-6.3254742881429322E-4</v>
          </cell>
          <cell r="BA250">
            <v>-43.844867695436136</v>
          </cell>
          <cell r="BB250">
            <v>-6.5982834998885625E-4</v>
          </cell>
        </row>
        <row r="251">
          <cell r="AQ251" t="str">
            <v>Security</v>
          </cell>
          <cell r="AS251">
            <v>-89.313917246644024</v>
          </cell>
          <cell r="AT251">
            <v>-5.611458121770674E-3</v>
          </cell>
          <cell r="AU251">
            <v>-90.813191349809628</v>
          </cell>
          <cell r="AV251">
            <v>-5.9960248208074255E-3</v>
          </cell>
          <cell r="AW251">
            <v>-92.193117570965441</v>
          </cell>
          <cell r="AX251">
            <v>-5.2395213090742866E-3</v>
          </cell>
          <cell r="AY251">
            <v>-94.033307604139893</v>
          </cell>
          <cell r="AZ251">
            <v>-5.2853617311371592E-3</v>
          </cell>
          <cell r="BA251">
            <v>-366.35353377155894</v>
          </cell>
          <cell r="BB251">
            <v>-5.5133122850371035E-3</v>
          </cell>
        </row>
        <row r="252">
          <cell r="AQ252" t="str">
            <v>Travel</v>
          </cell>
          <cell r="AS252">
            <v>-3.7734816470006152</v>
          </cell>
          <cell r="AT252">
            <v>-2.3708213555273015E-4</v>
          </cell>
          <cell r="AU252">
            <v>-3.836825451488501</v>
          </cell>
          <cell r="AV252">
            <v>-2.5332994357189206E-4</v>
          </cell>
          <cell r="AW252">
            <v>-3.8951268498625833</v>
          </cell>
          <cell r="AX252">
            <v>-2.2136793579729996E-4</v>
          </cell>
          <cell r="AY252">
            <v>-3.9728742327032807</v>
          </cell>
          <cell r="AZ252">
            <v>-2.2330467753562639E-4</v>
          </cell>
          <cell r="BA252">
            <v>-15.478308181054981</v>
          </cell>
          <cell r="BB252">
            <v>-2.3293550840815079E-4</v>
          </cell>
        </row>
        <row r="253">
          <cell r="AQ253" t="str">
            <v>Uniforms</v>
          </cell>
          <cell r="AS253">
            <v>-5.9333702638834556</v>
          </cell>
          <cell r="AT253">
            <v>-3.7278466540434358E-4</v>
          </cell>
          <cell r="AU253">
            <v>-6.0329711844943761</v>
          </cell>
          <cell r="AV253">
            <v>-3.9833249363634534E-4</v>
          </cell>
          <cell r="AW253">
            <v>-6.1246434955895053</v>
          </cell>
          <cell r="AX253">
            <v>-3.4807587541361843E-4</v>
          </cell>
          <cell r="AY253">
            <v>-6.2468924032550373</v>
          </cell>
          <cell r="AZ253">
            <v>-3.5112118129131944E-4</v>
          </cell>
          <cell r="BA253">
            <v>-24.337877347222371</v>
          </cell>
          <cell r="BB253">
            <v>-3.662645663296295E-4</v>
          </cell>
        </row>
        <row r="254">
          <cell r="AQ254" t="str">
            <v>License</v>
          </cell>
          <cell r="AS254">
            <v>-18.10039755779426</v>
          </cell>
          <cell r="AT254">
            <v>-1.1372205588349017E-3</v>
          </cell>
          <cell r="AU254">
            <v>-18.404241103705044</v>
          </cell>
          <cell r="AV254">
            <v>-1.2151570143688274E-3</v>
          </cell>
          <cell r="AW254">
            <v>-18.683897555614656</v>
          </cell>
          <cell r="AX254">
            <v>-1.0618436815942336E-3</v>
          </cell>
          <cell r="AY254">
            <v>-19.056831273104237</v>
          </cell>
          <cell r="AZ254">
            <v>-1.071133721591737E-3</v>
          </cell>
          <cell r="BA254">
            <v>-74.245367490218214</v>
          </cell>
          <cell r="BB254">
            <v>-1.1173302806085626E-3</v>
          </cell>
        </row>
        <row r="255">
          <cell r="AQ255" t="str">
            <v>Telephone</v>
          </cell>
          <cell r="AS255">
            <v>-42.213176632790066</v>
          </cell>
          <cell r="AT255">
            <v>-2.652189940428467E-3</v>
          </cell>
          <cell r="AU255">
            <v>-42.921790972961951</v>
          </cell>
          <cell r="AV255">
            <v>-2.8339508853514979E-3</v>
          </cell>
          <cell r="AW255">
            <v>-43.573996934917545</v>
          </cell>
          <cell r="AX255">
            <v>-2.4763983633192513E-3</v>
          </cell>
          <cell r="AY255">
            <v>-44.443741195420358</v>
          </cell>
          <cell r="AZ255">
            <v>-2.4980643017655279E-3</v>
          </cell>
          <cell r="BA255">
            <v>-173.1527057360899</v>
          </cell>
          <cell r="BB255">
            <v>-2.6058024605202013E-3</v>
          </cell>
        </row>
        <row r="256">
          <cell r="AQ256" t="str">
            <v>Display Expenses</v>
          </cell>
          <cell r="AS256">
            <v>-11.44561839349489</v>
          </cell>
          <cell r="AT256">
            <v>-7.1911086505701367E-4</v>
          </cell>
          <cell r="AU256">
            <v>-11.637751039571695</v>
          </cell>
          <cell r="AV256">
            <v>-7.6839325933231379E-4</v>
          </cell>
          <cell r="AW256">
            <v>-11.814589201253831</v>
          </cell>
          <cell r="AX256">
            <v>-6.7144699635825721E-4</v>
          </cell>
          <cell r="AY256">
            <v>-12.050410376055328</v>
          </cell>
          <cell r="AZ256">
            <v>-6.773214669234599E-4</v>
          </cell>
          <cell r="BA256">
            <v>-46.948369010375743</v>
          </cell>
          <cell r="BB256">
            <v>-7.0653343223587152E-4</v>
          </cell>
        </row>
        <row r="257">
          <cell r="AQ257" t="str">
            <v>Administrative Services</v>
          </cell>
          <cell r="AS257">
            <v>-31.686235818199783</v>
          </cell>
          <cell r="AT257">
            <v>-1.990798195978344E-3</v>
          </cell>
          <cell r="AU257">
            <v>-32.218138955510781</v>
          </cell>
          <cell r="AV257">
            <v>-2.127232376553522E-3</v>
          </cell>
          <cell r="AW257">
            <v>-32.707700593866797</v>
          </cell>
          <cell r="AX257">
            <v>-1.8588447678914107E-3</v>
          </cell>
          <cell r="AY257">
            <v>-33.360551763527674</v>
          </cell>
          <cell r="AZ257">
            <v>-1.8751077475956687E-3</v>
          </cell>
          <cell r="BA257">
            <v>-129.97262713110504</v>
          </cell>
          <cell r="BB257">
            <v>-1.9559786267198775E-3</v>
          </cell>
        </row>
        <row r="258">
          <cell r="AQ258" t="str">
            <v>Fees</v>
          </cell>
          <cell r="AS258">
            <v>-24.596315657522823</v>
          </cell>
          <cell r="AT258">
            <v>-1.5453492525794215E-3</v>
          </cell>
          <cell r="AU258">
            <v>-25.009203371279391</v>
          </cell>
          <cell r="AV258">
            <v>-1.6512557474738093E-3</v>
          </cell>
          <cell r="AW258">
            <v>-25.389223663367929</v>
          </cell>
          <cell r="AX258">
            <v>-1.4429209241424326E-3</v>
          </cell>
          <cell r="AY258">
            <v>-25.895996810500122</v>
          </cell>
          <cell r="AZ258">
            <v>-1.4555449980347332E-3</v>
          </cell>
          <cell r="BA258">
            <v>-100.89073950267027</v>
          </cell>
          <cell r="BB258">
            <v>-1.5183206991894254E-3</v>
          </cell>
        </row>
        <row r="259">
          <cell r="AQ259" t="e">
            <v>#REF!</v>
          </cell>
          <cell r="AS259" t="e">
            <v>#REF!</v>
          </cell>
          <cell r="AT259" t="e">
            <v>#REF!</v>
          </cell>
          <cell r="AU259" t="e">
            <v>#REF!</v>
          </cell>
          <cell r="AV259" t="e">
            <v>#REF!</v>
          </cell>
          <cell r="AW259" t="e">
            <v>#REF!</v>
          </cell>
          <cell r="AX259" t="e">
            <v>#REF!</v>
          </cell>
          <cell r="AY259" t="e">
            <v>#REF!</v>
          </cell>
          <cell r="AZ259" t="e">
            <v>#REF!</v>
          </cell>
          <cell r="BA259" t="e">
            <v>#REF!</v>
          </cell>
          <cell r="BB259" t="e">
            <v>#REF!</v>
          </cell>
        </row>
        <row r="260">
          <cell r="AQ260" t="e">
            <v>#REF!</v>
          </cell>
          <cell r="AS260" t="e">
            <v>#REF!</v>
          </cell>
          <cell r="AT260" t="e">
            <v>#REF!</v>
          </cell>
          <cell r="AU260" t="e">
            <v>#REF!</v>
          </cell>
          <cell r="AV260" t="e">
            <v>#REF!</v>
          </cell>
          <cell r="AW260" t="e">
            <v>#REF!</v>
          </cell>
          <cell r="AX260" t="e">
            <v>#REF!</v>
          </cell>
          <cell r="AY260" t="e">
            <v>#REF!</v>
          </cell>
          <cell r="AZ260" t="e">
            <v>#REF!</v>
          </cell>
          <cell r="BA260" t="e">
            <v>#REF!</v>
          </cell>
          <cell r="BB260" t="e">
            <v>#REF!</v>
          </cell>
        </row>
        <row r="261">
          <cell r="AQ261" t="str">
            <v xml:space="preserve">  Other Expenses</v>
          </cell>
          <cell r="AS261">
            <v>-850.25118503269687</v>
          </cell>
          <cell r="AT261">
            <v>-5.3419993936903977E-2</v>
          </cell>
          <cell r="AU261">
            <v>-842.02159155029779</v>
          </cell>
          <cell r="AV261">
            <v>-5.5595253151533935E-2</v>
          </cell>
          <cell r="AW261">
            <v>-891.07299319258323</v>
          </cell>
          <cell r="AX261">
            <v>-5.0641480175343367E-2</v>
          </cell>
          <cell r="AY261">
            <v>-901.43195774598018</v>
          </cell>
          <cell r="AZ261">
            <v>-5.0667089078177824E-2</v>
          </cell>
          <cell r="BA261">
            <v>-3484.7777275215581</v>
          </cell>
          <cell r="BB261">
            <v>-5.2442971295995233E-2</v>
          </cell>
        </row>
        <row r="262">
          <cell r="AQ262" t="str">
            <v xml:space="preserve"> </v>
          </cell>
          <cell r="AS262" t="str">
            <v xml:space="preserve"> </v>
          </cell>
          <cell r="AT262" t="str">
            <v xml:space="preserve"> </v>
          </cell>
          <cell r="AU262" t="str">
            <v xml:space="preserve"> </v>
          </cell>
          <cell r="AV262" t="str">
            <v xml:space="preserve"> </v>
          </cell>
          <cell r="AW262" t="str">
            <v xml:space="preserve"> </v>
          </cell>
          <cell r="AX262" t="str">
            <v xml:space="preserve"> </v>
          </cell>
          <cell r="AY262" t="str">
            <v xml:space="preserve"> </v>
          </cell>
          <cell r="AZ262" t="str">
            <v xml:space="preserve"> </v>
          </cell>
          <cell r="BA262" t="str">
            <v xml:space="preserve"> </v>
          </cell>
          <cell r="BB262" t="str">
            <v xml:space="preserve"> </v>
          </cell>
        </row>
        <row r="263">
          <cell r="AQ263" t="str">
            <v>Total Store Exp.</v>
          </cell>
          <cell r="AS263">
            <v>-2021.5117236548767</v>
          </cell>
          <cell r="AT263">
            <v>-0.12700851927289114</v>
          </cell>
          <cell r="AU263">
            <v>-2002.5854447205495</v>
          </cell>
          <cell r="AV263">
            <v>-0.13222255328611204</v>
          </cell>
          <cell r="AW263">
            <v>-2126.6948589564659</v>
          </cell>
          <cell r="AX263">
            <v>-0.12086436954281261</v>
          </cell>
          <cell r="AY263">
            <v>-2120.1177721457302</v>
          </cell>
          <cell r="AZ263">
            <v>-0.11916617232668181</v>
          </cell>
          <cell r="BA263">
            <v>-8270.9097994776239</v>
          </cell>
          <cell r="BB263">
            <v>-0.12447022998917723</v>
          </cell>
        </row>
        <row r="264">
          <cell r="AQ264" t="str">
            <v xml:space="preserve"> </v>
          </cell>
          <cell r="AS264" t="str">
            <v xml:space="preserve"> </v>
          </cell>
          <cell r="AT264" t="str">
            <v xml:space="preserve"> </v>
          </cell>
          <cell r="AU264" t="str">
            <v xml:space="preserve"> </v>
          </cell>
          <cell r="AV264" t="str">
            <v xml:space="preserve"> </v>
          </cell>
          <cell r="AW264" t="str">
            <v xml:space="preserve"> </v>
          </cell>
          <cell r="AX264" t="str">
            <v xml:space="preserve"> </v>
          </cell>
          <cell r="AY264" t="str">
            <v xml:space="preserve"> </v>
          </cell>
          <cell r="AZ264" t="str">
            <v xml:space="preserve"> </v>
          </cell>
          <cell r="BA264" t="str">
            <v xml:space="preserve"> </v>
          </cell>
          <cell r="BB264" t="str">
            <v xml:space="preserve"> </v>
          </cell>
        </row>
        <row r="265">
          <cell r="AQ265" t="str">
            <v>Operating Profit</v>
          </cell>
          <cell r="AS265">
            <v>2077.2544198149603</v>
          </cell>
          <cell r="AT265">
            <v>0.13051074842977711</v>
          </cell>
          <cell r="AU265">
            <v>1784.7584511624609</v>
          </cell>
          <cell r="AV265">
            <v>0.11784032488291545</v>
          </cell>
          <cell r="AW265">
            <v>2245.3063275023478</v>
          </cell>
          <cell r="AX265">
            <v>0.12760529916229718</v>
          </cell>
          <cell r="AY265">
            <v>2535.1812574775836</v>
          </cell>
          <cell r="AZ265">
            <v>0.14249578517621223</v>
          </cell>
          <cell r="BA265">
            <v>8642.5004559573517</v>
          </cell>
          <cell r="BB265">
            <v>0.13006235656233636</v>
          </cell>
        </row>
        <row r="266">
          <cell r="AQ266" t="str">
            <v>In USD at 6.1</v>
          </cell>
          <cell r="AS266">
            <v>340.53351144507548</v>
          </cell>
          <cell r="AT266" t="str">
            <v xml:space="preserve"> </v>
          </cell>
          <cell r="AU266">
            <v>292.58335264958379</v>
          </cell>
          <cell r="AV266" t="str">
            <v xml:space="preserve"> </v>
          </cell>
          <cell r="AW266">
            <v>368.08300450858161</v>
          </cell>
          <cell r="AX266" t="str">
            <v xml:space="preserve"> </v>
          </cell>
          <cell r="AY266">
            <v>415.60348483239079</v>
          </cell>
          <cell r="AZ266" t="str">
            <v xml:space="preserve"> </v>
          </cell>
          <cell r="BA266">
            <v>1416.8033534356316</v>
          </cell>
          <cell r="BB266" t="str">
            <v xml:space="preserve"> </v>
          </cell>
        </row>
        <row r="470">
          <cell r="BF470" t="str">
            <v>INTERLOMAS</v>
          </cell>
        </row>
        <row r="471">
          <cell r="BF471" t="str">
            <v>CASH FLOW 1997</v>
          </cell>
        </row>
        <row r="472">
          <cell r="BF472" t="str">
            <v>(THOUSAND OF $ PESOS)</v>
          </cell>
        </row>
        <row r="475">
          <cell r="BG475" t="str">
            <v>January</v>
          </cell>
          <cell r="BH475" t="str">
            <v>February</v>
          </cell>
          <cell r="BI475" t="str">
            <v>March</v>
          </cell>
          <cell r="BJ475" t="str">
            <v>April</v>
          </cell>
          <cell r="BK475" t="str">
            <v>May</v>
          </cell>
          <cell r="BL475" t="str">
            <v>June</v>
          </cell>
          <cell r="BM475" t="str">
            <v>July</v>
          </cell>
          <cell r="BN475" t="str">
            <v>August</v>
          </cell>
          <cell r="BO475" t="str">
            <v>September</v>
          </cell>
          <cell r="BP475" t="str">
            <v>October</v>
          </cell>
          <cell r="BQ475" t="str">
            <v>November</v>
          </cell>
          <cell r="BR475" t="str">
            <v>December</v>
          </cell>
          <cell r="BS475" t="str">
            <v>Full Year</v>
          </cell>
        </row>
        <row r="477">
          <cell r="BF477" t="str">
            <v>Beg. Bal.  in Cash:</v>
          </cell>
          <cell r="BG477">
            <v>0</v>
          </cell>
          <cell r="BH477" t="e">
            <v>#REF!</v>
          </cell>
          <cell r="BI477" t="e">
            <v>#REF!</v>
          </cell>
          <cell r="BJ477" t="e">
            <v>#REF!</v>
          </cell>
          <cell r="BK477" t="e">
            <v>#REF!</v>
          </cell>
          <cell r="BL477" t="e">
            <v>#REF!</v>
          </cell>
          <cell r="BM477" t="e">
            <v>#REF!</v>
          </cell>
          <cell r="BN477" t="e">
            <v>#REF!</v>
          </cell>
          <cell r="BO477" t="e">
            <v>#REF!</v>
          </cell>
          <cell r="BP477" t="e">
            <v>#REF!</v>
          </cell>
          <cell r="BQ477" t="e">
            <v>#REF!</v>
          </cell>
          <cell r="BR477" t="e">
            <v>#REF!</v>
          </cell>
          <cell r="BS477">
            <v>0</v>
          </cell>
        </row>
        <row r="479">
          <cell r="BF479" t="str">
            <v>Cash Gen. in Op.</v>
          </cell>
          <cell r="BG479">
            <v>4438.5122988014937</v>
          </cell>
          <cell r="BH479">
            <v>4989.1906274718422</v>
          </cell>
          <cell r="BI479">
            <v>6898.980083215828</v>
          </cell>
          <cell r="BJ479">
            <v>4559.7438219941851</v>
          </cell>
          <cell r="BK479">
            <v>4499.0311651877673</v>
          </cell>
          <cell r="BL479">
            <v>6531.6887715207677</v>
          </cell>
          <cell r="BM479">
            <v>4426.6627035176352</v>
          </cell>
          <cell r="BN479">
            <v>5947.2910325961384</v>
          </cell>
          <cell r="BO479">
            <v>7664.0738297733242</v>
          </cell>
          <cell r="BP479">
            <v>5608.1579378035131</v>
          </cell>
          <cell r="BQ479">
            <v>4552.1864842000296</v>
          </cell>
          <cell r="BR479">
            <v>8189.9458689639659</v>
          </cell>
          <cell r="BS479">
            <v>68305.464625046487</v>
          </cell>
        </row>
        <row r="480">
          <cell r="BF480" t="str">
            <v>Depreciation</v>
          </cell>
          <cell r="BG480">
            <v>77.443310437500003</v>
          </cell>
          <cell r="BH480">
            <v>77.443310437500003</v>
          </cell>
          <cell r="BI480">
            <v>77.443310437500003</v>
          </cell>
          <cell r="BJ480">
            <v>77.443310437500003</v>
          </cell>
          <cell r="BK480">
            <v>77.443310437500003</v>
          </cell>
          <cell r="BL480">
            <v>77.443310437500003</v>
          </cell>
          <cell r="BM480">
            <v>77.443310437500003</v>
          </cell>
          <cell r="BN480">
            <v>77.443310437500003</v>
          </cell>
          <cell r="BO480">
            <v>77.443310437500003</v>
          </cell>
          <cell r="BP480">
            <v>77.443310437500003</v>
          </cell>
          <cell r="BQ480">
            <v>77.443310437500003</v>
          </cell>
          <cell r="BR480">
            <v>77.443310437500003</v>
          </cell>
          <cell r="BS480">
            <v>929.31972525000026</v>
          </cell>
        </row>
        <row r="481">
          <cell r="BF481" t="str">
            <v>VAT Received</v>
          </cell>
          <cell r="BG481">
            <v>621.39172183220921</v>
          </cell>
          <cell r="BH481">
            <v>698.48668784605798</v>
          </cell>
          <cell r="BI481">
            <v>965.85721165021596</v>
          </cell>
          <cell r="BJ481">
            <v>638.36413507918598</v>
          </cell>
          <cell r="BK481">
            <v>629.86436312628746</v>
          </cell>
          <cell r="BL481">
            <v>914.43642801290753</v>
          </cell>
          <cell r="BM481">
            <v>619.73277849246904</v>
          </cell>
          <cell r="BN481">
            <v>832.62074456345943</v>
          </cell>
          <cell r="BO481">
            <v>1072.9703361682655</v>
          </cell>
          <cell r="BP481">
            <v>785.1421112924919</v>
          </cell>
          <cell r="BQ481">
            <v>637.30610778800417</v>
          </cell>
          <cell r="BR481">
            <v>1146.5924216549554</v>
          </cell>
          <cell r="BS481">
            <v>9562.7650475065093</v>
          </cell>
        </row>
        <row r="482">
          <cell r="BF482" t="str">
            <v>Other</v>
          </cell>
          <cell r="BG482">
            <v>0</v>
          </cell>
          <cell r="BH482">
            <v>0</v>
          </cell>
          <cell r="BI482">
            <v>0</v>
          </cell>
          <cell r="BJ482">
            <v>0</v>
          </cell>
          <cell r="BK482">
            <v>0</v>
          </cell>
          <cell r="BL482">
            <v>0</v>
          </cell>
          <cell r="BM482">
            <v>0</v>
          </cell>
          <cell r="BN482">
            <v>0</v>
          </cell>
          <cell r="BO482">
            <v>0</v>
          </cell>
          <cell r="BP482">
            <v>0</v>
          </cell>
          <cell r="BQ482">
            <v>0</v>
          </cell>
          <cell r="BR482">
            <v>0</v>
          </cell>
          <cell r="BS482">
            <v>0</v>
          </cell>
        </row>
        <row r="484">
          <cell r="BF484" t="str">
            <v>Subtotal in:</v>
          </cell>
          <cell r="BG484">
            <v>5137.3473310712034</v>
          </cell>
          <cell r="BH484">
            <v>5765.1206257554004</v>
          </cell>
          <cell r="BI484">
            <v>7942.2806053035438</v>
          </cell>
          <cell r="BJ484">
            <v>5275.5512675108712</v>
          </cell>
          <cell r="BK484">
            <v>5206.3388387515552</v>
          </cell>
          <cell r="BL484">
            <v>7523.5685099711754</v>
          </cell>
          <cell r="BM484">
            <v>5123.8387924476046</v>
          </cell>
          <cell r="BN484">
            <v>6857.3550875970977</v>
          </cell>
          <cell r="BO484">
            <v>8814.4874763790904</v>
          </cell>
          <cell r="BP484">
            <v>6470.7433595335051</v>
          </cell>
          <cell r="BQ484">
            <v>5266.9359024255336</v>
          </cell>
          <cell r="BR484">
            <v>9413.9816010564209</v>
          </cell>
          <cell r="BS484">
            <v>78797.549397802999</v>
          </cell>
        </row>
        <row r="486">
          <cell r="BF486" t="str">
            <v>Replacement of G. S.:</v>
          </cell>
          <cell r="BG486" t="e">
            <v>#REF!</v>
          </cell>
          <cell r="BH486" t="e">
            <v>#REF!</v>
          </cell>
          <cell r="BI486" t="e">
            <v>#REF!</v>
          </cell>
          <cell r="BJ486" t="e">
            <v>#REF!</v>
          </cell>
          <cell r="BK486">
            <v>-4032.3854394621148</v>
          </cell>
          <cell r="BL486">
            <v>-3782.6491274272917</v>
          </cell>
          <cell r="BM486">
            <v>-4165.7755129215457</v>
          </cell>
          <cell r="BN486">
            <v>-3831.5455522794659</v>
          </cell>
          <cell r="BO486">
            <v>-4241.0921741477296</v>
          </cell>
          <cell r="BP486">
            <v>-4904.48032911058</v>
          </cell>
          <cell r="BQ486">
            <v>-4728.8493022003468</v>
          </cell>
          <cell r="BR486">
            <v>-4109.426782052723</v>
          </cell>
          <cell r="BS486" t="e">
            <v>#REF!</v>
          </cell>
        </row>
        <row r="487">
          <cell r="BF487" t="str">
            <v xml:space="preserve">Expenses </v>
          </cell>
          <cell r="BG487">
            <v>-525.39755568529108</v>
          </cell>
          <cell r="BH487">
            <v>-544.52713805353642</v>
          </cell>
          <cell r="BI487">
            <v>-644.45026552203115</v>
          </cell>
          <cell r="BJ487">
            <v>-531.76198159154978</v>
          </cell>
          <cell r="BK487">
            <v>-531.04946316085989</v>
          </cell>
          <cell r="BL487">
            <v>-636.25990713200065</v>
          </cell>
          <cell r="BM487">
            <v>-531.28799106838721</v>
          </cell>
          <cell r="BN487">
            <v>-592.61134993034818</v>
          </cell>
          <cell r="BO487">
            <v>-687.76573163498438</v>
          </cell>
          <cell r="BP487">
            <v>-571.8046047588366</v>
          </cell>
          <cell r="BQ487">
            <v>-538.63533754089383</v>
          </cell>
          <cell r="BR487">
            <v>-693.72892064296104</v>
          </cell>
          <cell r="BS487">
            <v>-7029.2802467216807</v>
          </cell>
        </row>
        <row r="488">
          <cell r="BF488" t="str">
            <v>Initial Inventory</v>
          </cell>
          <cell r="BG488">
            <v>0</v>
          </cell>
          <cell r="BH488">
            <v>0</v>
          </cell>
          <cell r="BI488">
            <v>0</v>
          </cell>
          <cell r="BJ488">
            <v>0</v>
          </cell>
          <cell r="BK488">
            <v>0</v>
          </cell>
          <cell r="BL488">
            <v>0</v>
          </cell>
          <cell r="BM488">
            <v>0</v>
          </cell>
          <cell r="BN488">
            <v>0</v>
          </cell>
          <cell r="BO488">
            <v>0</v>
          </cell>
          <cell r="BP488">
            <v>0</v>
          </cell>
          <cell r="BQ488">
            <v>0</v>
          </cell>
          <cell r="BR488">
            <v>0</v>
          </cell>
          <cell r="BS488">
            <v>0</v>
          </cell>
        </row>
        <row r="489">
          <cell r="BF489" t="str">
            <v>FF&amp;E</v>
          </cell>
          <cell r="BG489">
            <v>0</v>
          </cell>
          <cell r="BH489">
            <v>0</v>
          </cell>
          <cell r="BI489">
            <v>0</v>
          </cell>
          <cell r="BJ489">
            <v>0</v>
          </cell>
          <cell r="BK489">
            <v>0</v>
          </cell>
          <cell r="BL489">
            <v>0</v>
          </cell>
          <cell r="BM489">
            <v>0</v>
          </cell>
          <cell r="BN489">
            <v>0</v>
          </cell>
          <cell r="BO489">
            <v>0</v>
          </cell>
          <cell r="BP489">
            <v>0</v>
          </cell>
          <cell r="BQ489">
            <v>0</v>
          </cell>
          <cell r="BR489">
            <v>0</v>
          </cell>
          <cell r="BS489">
            <v>0</v>
          </cell>
        </row>
        <row r="490">
          <cell r="BF490" t="str">
            <v>Leasehold Improve.</v>
          </cell>
          <cell r="BG490">
            <v>0</v>
          </cell>
          <cell r="BH490">
            <v>0</v>
          </cell>
          <cell r="BI490">
            <v>0</v>
          </cell>
          <cell r="BJ490">
            <v>0</v>
          </cell>
          <cell r="BK490">
            <v>0</v>
          </cell>
          <cell r="BL490">
            <v>0</v>
          </cell>
          <cell r="BM490">
            <v>0</v>
          </cell>
          <cell r="BN490">
            <v>0</v>
          </cell>
          <cell r="BO490">
            <v>0</v>
          </cell>
          <cell r="BP490">
            <v>0</v>
          </cell>
          <cell r="BQ490">
            <v>0</v>
          </cell>
          <cell r="BR490">
            <v>0</v>
          </cell>
          <cell r="BS490">
            <v>0</v>
          </cell>
        </row>
        <row r="491">
          <cell r="BF491" t="str">
            <v>LAND</v>
          </cell>
          <cell r="BG491">
            <v>0</v>
          </cell>
          <cell r="BH491">
            <v>0</v>
          </cell>
          <cell r="BI491">
            <v>0</v>
          </cell>
          <cell r="BJ491">
            <v>0</v>
          </cell>
          <cell r="BK491">
            <v>0</v>
          </cell>
          <cell r="BL491">
            <v>0</v>
          </cell>
          <cell r="BM491">
            <v>0</v>
          </cell>
          <cell r="BN491">
            <v>0</v>
          </cell>
          <cell r="BO491">
            <v>0</v>
          </cell>
          <cell r="BP491">
            <v>0</v>
          </cell>
          <cell r="BQ491">
            <v>0</v>
          </cell>
          <cell r="BR491">
            <v>0</v>
          </cell>
          <cell r="BS491">
            <v>0</v>
          </cell>
        </row>
        <row r="492">
          <cell r="BF492" t="str">
            <v>VAT Paid</v>
          </cell>
          <cell r="BG492" t="e">
            <v>#REF!</v>
          </cell>
          <cell r="BH492" t="e">
            <v>#REF!</v>
          </cell>
          <cell r="BI492" t="e">
            <v>#REF!</v>
          </cell>
          <cell r="BJ492" t="e">
            <v>#REF!</v>
          </cell>
          <cell r="BK492">
            <v>-649.23259650455736</v>
          </cell>
          <cell r="BL492">
            <v>-627.55371629500496</v>
          </cell>
          <cell r="BM492">
            <v>-669.27688670960106</v>
          </cell>
          <cell r="BN492">
            <v>-626.54089644258318</v>
          </cell>
          <cell r="BO492">
            <v>-702.24604697851817</v>
          </cell>
          <cell r="BP492">
            <v>-786.16010119152372</v>
          </cell>
          <cell r="BQ492">
            <v>-754.84005707229721</v>
          </cell>
          <cell r="BR492">
            <v>-685.19071651546381</v>
          </cell>
          <cell r="BS492" t="e">
            <v>#REF!</v>
          </cell>
        </row>
        <row r="494">
          <cell r="BF494" t="str">
            <v>Subtotal out:</v>
          </cell>
          <cell r="BG494" t="e">
            <v>#REF!</v>
          </cell>
          <cell r="BH494" t="e">
            <v>#REF!</v>
          </cell>
          <cell r="BI494" t="e">
            <v>#REF!</v>
          </cell>
          <cell r="BJ494" t="e">
            <v>#REF!</v>
          </cell>
          <cell r="BK494">
            <v>-5212.6674991275322</v>
          </cell>
          <cell r="BL494">
            <v>-5046.4627508542972</v>
          </cell>
          <cell r="BM494">
            <v>-5366.3403906995336</v>
          </cell>
          <cell r="BN494">
            <v>-5050.6977986523971</v>
          </cell>
          <cell r="BO494">
            <v>-5631.103952761232</v>
          </cell>
          <cell r="BP494">
            <v>-6262.4450350609404</v>
          </cell>
          <cell r="BQ494">
            <v>-6022.3246968135372</v>
          </cell>
          <cell r="BR494">
            <v>-5488.3464192111478</v>
          </cell>
          <cell r="BS494" t="e">
            <v>#REF!</v>
          </cell>
        </row>
        <row r="496">
          <cell r="BF496" t="str">
            <v>Cash Infusion:</v>
          </cell>
          <cell r="BG496">
            <v>0</v>
          </cell>
          <cell r="BH496">
            <v>0</v>
          </cell>
          <cell r="BI496">
            <v>0</v>
          </cell>
          <cell r="BJ496">
            <v>0</v>
          </cell>
          <cell r="BK496">
            <v>0</v>
          </cell>
          <cell r="BL496">
            <v>0</v>
          </cell>
          <cell r="BM496">
            <v>0</v>
          </cell>
          <cell r="BN496">
            <v>0</v>
          </cell>
          <cell r="BO496">
            <v>0</v>
          </cell>
          <cell r="BP496">
            <v>0</v>
          </cell>
          <cell r="BQ496">
            <v>0</v>
          </cell>
          <cell r="BR496">
            <v>0</v>
          </cell>
          <cell r="BS496">
            <v>0</v>
          </cell>
        </row>
        <row r="498">
          <cell r="BF498" t="str">
            <v>Ending Balance</v>
          </cell>
          <cell r="BG498" t="e">
            <v>#REF!</v>
          </cell>
          <cell r="BH498" t="e">
            <v>#REF!</v>
          </cell>
          <cell r="BI498" t="e">
            <v>#REF!</v>
          </cell>
          <cell r="BJ498" t="e">
            <v>#REF!</v>
          </cell>
          <cell r="BK498" t="e">
            <v>#REF!</v>
          </cell>
          <cell r="BL498" t="e">
            <v>#REF!</v>
          </cell>
          <cell r="BM498" t="e">
            <v>#REF!</v>
          </cell>
          <cell r="BN498" t="e">
            <v>#REF!</v>
          </cell>
          <cell r="BO498" t="e">
            <v>#REF!</v>
          </cell>
          <cell r="BP498" t="e">
            <v>#REF!</v>
          </cell>
          <cell r="BQ498" t="e">
            <v>#REF!</v>
          </cell>
          <cell r="BR498" t="e">
            <v>#REF!</v>
          </cell>
          <cell r="BS498" t="e">
            <v>#REF!</v>
          </cell>
        </row>
        <row r="499">
          <cell r="BG499" t="e">
            <v>#REF!</v>
          </cell>
          <cell r="BH499" t="e">
            <v>#REF!</v>
          </cell>
          <cell r="BI499" t="e">
            <v>#REF!</v>
          </cell>
          <cell r="BJ499" t="e">
            <v>#REF!</v>
          </cell>
          <cell r="BK499" t="e">
            <v>#REF!</v>
          </cell>
          <cell r="BL499" t="e">
            <v>#REF!</v>
          </cell>
          <cell r="BM499" t="e">
            <v>#REF!</v>
          </cell>
          <cell r="BN499" t="e">
            <v>#REF!</v>
          </cell>
          <cell r="BO499" t="e">
            <v>#REF!</v>
          </cell>
          <cell r="BP499" t="e">
            <v>#REF!</v>
          </cell>
          <cell r="BQ499" t="e">
            <v>#REF!</v>
          </cell>
          <cell r="BR499" t="e">
            <v>#REF!</v>
          </cell>
        </row>
        <row r="501">
          <cell r="BU501" t="str">
            <v>PAYROLL &amp; BENEFITS</v>
          </cell>
        </row>
        <row r="502">
          <cell r="BU502" t="str">
            <v>Monica</v>
          </cell>
        </row>
        <row r="504">
          <cell r="BU504" t="str">
            <v>Average Increase</v>
          </cell>
          <cell r="BV504">
            <v>0.18</v>
          </cell>
        </row>
        <row r="506">
          <cell r="BU506" t="str">
            <v>Nombre</v>
          </cell>
          <cell r="BV506" t="str">
            <v>Nivel</v>
          </cell>
          <cell r="BW506" t="str">
            <v>Qty</v>
          </cell>
          <cell r="BX506" t="str">
            <v>Anniversary</v>
          </cell>
          <cell r="BY506" t="str">
            <v>Salary</v>
          </cell>
          <cell r="BZ506" t="str">
            <v>January</v>
          </cell>
          <cell r="CA506" t="str">
            <v>February</v>
          </cell>
          <cell r="CB506" t="str">
            <v>March</v>
          </cell>
          <cell r="CC506" t="str">
            <v>April</v>
          </cell>
          <cell r="CD506" t="str">
            <v>May</v>
          </cell>
          <cell r="CE506" t="str">
            <v>June</v>
          </cell>
          <cell r="CF506" t="str">
            <v>July</v>
          </cell>
          <cell r="CG506" t="str">
            <v>August</v>
          </cell>
          <cell r="CH506" t="str">
            <v>September</v>
          </cell>
          <cell r="CI506" t="str">
            <v>October</v>
          </cell>
          <cell r="CJ506" t="str">
            <v>November</v>
          </cell>
          <cell r="CK506" t="str">
            <v>December</v>
          </cell>
        </row>
        <row r="508">
          <cell r="BU508" t="str">
            <v>Rafael Ocampo</v>
          </cell>
          <cell r="BV508" t="str">
            <v>Gerente</v>
          </cell>
          <cell r="BW508">
            <v>1</v>
          </cell>
          <cell r="BX508" t="str">
            <v>September</v>
          </cell>
          <cell r="BY508">
            <v>17250</v>
          </cell>
          <cell r="BZ508">
            <v>20355</v>
          </cell>
          <cell r="CA508">
            <v>20355</v>
          </cell>
          <cell r="CB508">
            <v>20355</v>
          </cell>
          <cell r="CC508">
            <v>20355</v>
          </cell>
          <cell r="CD508">
            <v>20355</v>
          </cell>
          <cell r="CE508">
            <v>20355</v>
          </cell>
          <cell r="CF508">
            <v>20355</v>
          </cell>
          <cell r="CG508">
            <v>20355</v>
          </cell>
          <cell r="CH508">
            <v>20355</v>
          </cell>
          <cell r="CI508">
            <v>20355</v>
          </cell>
          <cell r="CJ508">
            <v>20355</v>
          </cell>
          <cell r="CK508">
            <v>20355</v>
          </cell>
        </row>
        <row r="509">
          <cell r="BU509" t="str">
            <v>Empleados (54)</v>
          </cell>
          <cell r="BV509" t="str">
            <v>Empleado</v>
          </cell>
          <cell r="BW509">
            <v>1</v>
          </cell>
          <cell r="BX509" t="str">
            <v>November</v>
          </cell>
          <cell r="BY509">
            <v>151453.20000000001</v>
          </cell>
          <cell r="BZ509">
            <v>178714.77600000001</v>
          </cell>
          <cell r="CA509">
            <v>178714.77600000001</v>
          </cell>
          <cell r="CB509">
            <v>178714.77600000001</v>
          </cell>
          <cell r="CC509">
            <v>178714.77600000001</v>
          </cell>
          <cell r="CD509">
            <v>178714.77600000001</v>
          </cell>
          <cell r="CE509">
            <v>178714.77600000001</v>
          </cell>
          <cell r="CF509">
            <v>178714.77600000001</v>
          </cell>
          <cell r="CG509">
            <v>178714.77600000001</v>
          </cell>
          <cell r="CH509">
            <v>178714.77600000001</v>
          </cell>
          <cell r="CI509">
            <v>178714.77600000001</v>
          </cell>
          <cell r="CJ509">
            <v>178714.77600000001</v>
          </cell>
          <cell r="CK509">
            <v>178714.77600000001</v>
          </cell>
        </row>
        <row r="510">
          <cell r="BY510">
            <v>0</v>
          </cell>
          <cell r="BZ510">
            <v>0</v>
          </cell>
          <cell r="CA510">
            <v>0</v>
          </cell>
          <cell r="CB510">
            <v>0</v>
          </cell>
          <cell r="CC510">
            <v>0</v>
          </cell>
          <cell r="CD510">
            <v>0</v>
          </cell>
          <cell r="CE510">
            <v>0</v>
          </cell>
          <cell r="CF510">
            <v>0</v>
          </cell>
          <cell r="CG510">
            <v>0</v>
          </cell>
          <cell r="CH510">
            <v>0</v>
          </cell>
          <cell r="CI510">
            <v>0</v>
          </cell>
          <cell r="CJ510">
            <v>0</v>
          </cell>
          <cell r="CK510">
            <v>0</v>
          </cell>
        </row>
        <row r="511">
          <cell r="BY511">
            <v>0</v>
          </cell>
          <cell r="BZ511">
            <v>0</v>
          </cell>
          <cell r="CA511">
            <v>0</v>
          </cell>
          <cell r="CB511">
            <v>0</v>
          </cell>
          <cell r="CC511">
            <v>0</v>
          </cell>
          <cell r="CD511">
            <v>0</v>
          </cell>
          <cell r="CE511">
            <v>0</v>
          </cell>
          <cell r="CF511">
            <v>0</v>
          </cell>
          <cell r="CG511">
            <v>0</v>
          </cell>
          <cell r="CH511">
            <v>0</v>
          </cell>
          <cell r="CI511">
            <v>0</v>
          </cell>
          <cell r="CJ511">
            <v>0</v>
          </cell>
          <cell r="CK511">
            <v>0</v>
          </cell>
        </row>
        <row r="512">
          <cell r="BY512">
            <v>0</v>
          </cell>
          <cell r="BZ512">
            <v>0</v>
          </cell>
          <cell r="CA512">
            <v>0</v>
          </cell>
          <cell r="CB512">
            <v>0</v>
          </cell>
          <cell r="CC512">
            <v>0</v>
          </cell>
          <cell r="CD512">
            <v>0</v>
          </cell>
          <cell r="CE512">
            <v>0</v>
          </cell>
          <cell r="CF512">
            <v>0</v>
          </cell>
          <cell r="CG512">
            <v>0</v>
          </cell>
          <cell r="CH512">
            <v>0</v>
          </cell>
          <cell r="CI512">
            <v>0</v>
          </cell>
          <cell r="CJ512">
            <v>0</v>
          </cell>
          <cell r="CK512">
            <v>0</v>
          </cell>
        </row>
        <row r="513">
          <cell r="BY513">
            <v>0</v>
          </cell>
          <cell r="BZ513">
            <v>0</v>
          </cell>
          <cell r="CA513">
            <v>0</v>
          </cell>
          <cell r="CB513">
            <v>0</v>
          </cell>
          <cell r="CC513">
            <v>0</v>
          </cell>
          <cell r="CD513">
            <v>0</v>
          </cell>
          <cell r="CE513">
            <v>0</v>
          </cell>
          <cell r="CF513">
            <v>0</v>
          </cell>
          <cell r="CG513">
            <v>0</v>
          </cell>
          <cell r="CH513">
            <v>0</v>
          </cell>
          <cell r="CI513">
            <v>0</v>
          </cell>
          <cell r="CJ513">
            <v>0</v>
          </cell>
          <cell r="CK513">
            <v>0</v>
          </cell>
        </row>
        <row r="514">
          <cell r="BY514">
            <v>0</v>
          </cell>
          <cell r="BZ514">
            <v>0</v>
          </cell>
          <cell r="CA514">
            <v>0</v>
          </cell>
          <cell r="CB514">
            <v>0</v>
          </cell>
          <cell r="CC514">
            <v>0</v>
          </cell>
          <cell r="CD514">
            <v>0</v>
          </cell>
          <cell r="CE514">
            <v>0</v>
          </cell>
          <cell r="CF514">
            <v>0</v>
          </cell>
          <cell r="CG514">
            <v>0</v>
          </cell>
          <cell r="CH514">
            <v>0</v>
          </cell>
          <cell r="CI514">
            <v>0</v>
          </cell>
          <cell r="CJ514">
            <v>0</v>
          </cell>
          <cell r="CK514">
            <v>0</v>
          </cell>
        </row>
        <row r="515">
          <cell r="BY515">
            <v>0</v>
          </cell>
          <cell r="BZ515">
            <v>0</v>
          </cell>
          <cell r="CA515">
            <v>0</v>
          </cell>
          <cell r="CB515">
            <v>0</v>
          </cell>
          <cell r="CC515">
            <v>0</v>
          </cell>
          <cell r="CD515">
            <v>0</v>
          </cell>
          <cell r="CE515">
            <v>0</v>
          </cell>
          <cell r="CF515">
            <v>0</v>
          </cell>
          <cell r="CG515">
            <v>0</v>
          </cell>
          <cell r="CH515">
            <v>0</v>
          </cell>
          <cell r="CI515">
            <v>0</v>
          </cell>
          <cell r="CJ515">
            <v>0</v>
          </cell>
          <cell r="CK515">
            <v>0</v>
          </cell>
        </row>
        <row r="516">
          <cell r="BY516">
            <v>0</v>
          </cell>
          <cell r="BZ516">
            <v>0</v>
          </cell>
          <cell r="CA516">
            <v>0</v>
          </cell>
          <cell r="CB516">
            <v>0</v>
          </cell>
          <cell r="CC516">
            <v>0</v>
          </cell>
          <cell r="CD516">
            <v>0</v>
          </cell>
          <cell r="CE516">
            <v>0</v>
          </cell>
          <cell r="CF516">
            <v>0</v>
          </cell>
          <cell r="CG516">
            <v>0</v>
          </cell>
          <cell r="CH516">
            <v>0</v>
          </cell>
          <cell r="CI516">
            <v>0</v>
          </cell>
          <cell r="CJ516">
            <v>0</v>
          </cell>
          <cell r="CK516">
            <v>0</v>
          </cell>
        </row>
        <row r="517">
          <cell r="BY517">
            <v>0</v>
          </cell>
          <cell r="BZ517">
            <v>0</v>
          </cell>
          <cell r="CA517">
            <v>0</v>
          </cell>
          <cell r="CB517">
            <v>0</v>
          </cell>
          <cell r="CC517">
            <v>0</v>
          </cell>
          <cell r="CD517">
            <v>0</v>
          </cell>
          <cell r="CE517">
            <v>0</v>
          </cell>
          <cell r="CF517">
            <v>0</v>
          </cell>
          <cell r="CG517">
            <v>0</v>
          </cell>
          <cell r="CH517">
            <v>0</v>
          </cell>
          <cell r="CI517">
            <v>0</v>
          </cell>
          <cell r="CJ517">
            <v>0</v>
          </cell>
          <cell r="CK517">
            <v>0</v>
          </cell>
        </row>
        <row r="518">
          <cell r="BY518">
            <v>0</v>
          </cell>
          <cell r="BZ518">
            <v>0</v>
          </cell>
          <cell r="CA518">
            <v>0</v>
          </cell>
          <cell r="CB518">
            <v>0</v>
          </cell>
          <cell r="CC518">
            <v>0</v>
          </cell>
          <cell r="CD518">
            <v>0</v>
          </cell>
          <cell r="CE518">
            <v>0</v>
          </cell>
          <cell r="CF518">
            <v>0</v>
          </cell>
          <cell r="CG518">
            <v>0</v>
          </cell>
          <cell r="CH518">
            <v>0</v>
          </cell>
          <cell r="CI518">
            <v>0</v>
          </cell>
          <cell r="CJ518">
            <v>0</v>
          </cell>
          <cell r="CK518">
            <v>0</v>
          </cell>
        </row>
        <row r="519">
          <cell r="BY519">
            <v>0</v>
          </cell>
          <cell r="BZ519">
            <v>0</v>
          </cell>
          <cell r="CA519">
            <v>0</v>
          </cell>
          <cell r="CB519">
            <v>0</v>
          </cell>
          <cell r="CC519">
            <v>0</v>
          </cell>
          <cell r="CD519">
            <v>0</v>
          </cell>
          <cell r="CE519">
            <v>0</v>
          </cell>
          <cell r="CF519">
            <v>0</v>
          </cell>
          <cell r="CG519">
            <v>0</v>
          </cell>
          <cell r="CH519">
            <v>0</v>
          </cell>
          <cell r="CI519">
            <v>0</v>
          </cell>
          <cell r="CJ519">
            <v>0</v>
          </cell>
          <cell r="CK519">
            <v>0</v>
          </cell>
        </row>
        <row r="520">
          <cell r="BY520">
            <v>0</v>
          </cell>
          <cell r="BZ520">
            <v>0</v>
          </cell>
          <cell r="CA520">
            <v>0</v>
          </cell>
          <cell r="CB520">
            <v>0</v>
          </cell>
          <cell r="CC520">
            <v>0</v>
          </cell>
          <cell r="CD520">
            <v>0</v>
          </cell>
          <cell r="CE520">
            <v>0</v>
          </cell>
          <cell r="CF520">
            <v>0</v>
          </cell>
          <cell r="CG520">
            <v>0</v>
          </cell>
          <cell r="CH520">
            <v>0</v>
          </cell>
          <cell r="CI520">
            <v>0</v>
          </cell>
          <cell r="CJ520">
            <v>0</v>
          </cell>
          <cell r="CK520">
            <v>0</v>
          </cell>
        </row>
        <row r="521">
          <cell r="BY521">
            <v>0</v>
          </cell>
          <cell r="BZ521">
            <v>0</v>
          </cell>
          <cell r="CA521">
            <v>0</v>
          </cell>
          <cell r="CB521">
            <v>0</v>
          </cell>
          <cell r="CC521">
            <v>0</v>
          </cell>
          <cell r="CD521">
            <v>0</v>
          </cell>
          <cell r="CE521">
            <v>0</v>
          </cell>
          <cell r="CF521">
            <v>0</v>
          </cell>
          <cell r="CG521">
            <v>0</v>
          </cell>
          <cell r="CH521">
            <v>0</v>
          </cell>
          <cell r="CI521">
            <v>0</v>
          </cell>
          <cell r="CJ521">
            <v>0</v>
          </cell>
          <cell r="CK521">
            <v>0</v>
          </cell>
        </row>
        <row r="522">
          <cell r="BW522">
            <v>2</v>
          </cell>
        </row>
        <row r="523">
          <cell r="BU523" t="str">
            <v>Subtotal</v>
          </cell>
          <cell r="BY523" t="str">
            <v xml:space="preserve"> </v>
          </cell>
          <cell r="BZ523">
            <v>199069.77600000001</v>
          </cell>
          <cell r="CA523">
            <v>199069.77600000001</v>
          </cell>
          <cell r="CB523">
            <v>199069.77600000001</v>
          </cell>
          <cell r="CC523">
            <v>199069.77600000001</v>
          </cell>
          <cell r="CD523">
            <v>199069.77600000001</v>
          </cell>
          <cell r="CE523">
            <v>199069.77600000001</v>
          </cell>
          <cell r="CF523">
            <v>199069.77600000001</v>
          </cell>
          <cell r="CG523">
            <v>199069.77600000001</v>
          </cell>
          <cell r="CH523">
            <v>199069.77600000001</v>
          </cell>
          <cell r="CI523">
            <v>199069.77600000001</v>
          </cell>
          <cell r="CJ523">
            <v>199069.77600000001</v>
          </cell>
          <cell r="CK523">
            <v>199069.77600000001</v>
          </cell>
          <cell r="CL523">
            <v>2388837.3120000004</v>
          </cell>
        </row>
        <row r="525">
          <cell r="BU525" t="str">
            <v>Bonos Ejecutivos</v>
          </cell>
          <cell r="BV525">
            <v>0.3</v>
          </cell>
          <cell r="BX525">
            <v>0.2</v>
          </cell>
          <cell r="BY525" t="str">
            <v xml:space="preserve"> </v>
          </cell>
          <cell r="BZ525">
            <v>4071</v>
          </cell>
          <cell r="CA525">
            <v>4071</v>
          </cell>
          <cell r="CB525">
            <v>4071</v>
          </cell>
          <cell r="CC525">
            <v>4071</v>
          </cell>
          <cell r="CD525">
            <v>4071</v>
          </cell>
          <cell r="CE525">
            <v>4071</v>
          </cell>
          <cell r="CF525">
            <v>4071</v>
          </cell>
          <cell r="CG525">
            <v>4071</v>
          </cell>
          <cell r="CH525">
            <v>4071</v>
          </cell>
          <cell r="CI525">
            <v>4071</v>
          </cell>
          <cell r="CJ525">
            <v>4071</v>
          </cell>
          <cell r="CK525">
            <v>4071</v>
          </cell>
          <cell r="CL525">
            <v>48852</v>
          </cell>
        </row>
        <row r="527">
          <cell r="BU527" t="str">
            <v>Indirectos</v>
          </cell>
          <cell r="BV527">
            <v>0.39</v>
          </cell>
          <cell r="BZ527">
            <v>77637.212640000012</v>
          </cell>
          <cell r="CA527">
            <v>77637.212640000012</v>
          </cell>
          <cell r="CB527">
            <v>77637.212640000012</v>
          </cell>
          <cell r="CC527">
            <v>77637.212640000012</v>
          </cell>
          <cell r="CD527">
            <v>77637.212640000012</v>
          </cell>
          <cell r="CE527">
            <v>77637.212640000012</v>
          </cell>
          <cell r="CF527">
            <v>77637.212640000012</v>
          </cell>
          <cell r="CG527">
            <v>77637.212640000012</v>
          </cell>
          <cell r="CH527">
            <v>77637.212640000012</v>
          </cell>
          <cell r="CI527">
            <v>77637.212640000012</v>
          </cell>
          <cell r="CJ527">
            <v>77637.212640000012</v>
          </cell>
          <cell r="CK527">
            <v>77637.212640000012</v>
          </cell>
          <cell r="CL527">
            <v>931646.55168000038</v>
          </cell>
        </row>
        <row r="529">
          <cell r="BU529" t="str">
            <v>Total</v>
          </cell>
          <cell r="BZ529">
            <v>280777.98864</v>
          </cell>
          <cell r="CA529">
            <v>280777.98864</v>
          </cell>
          <cell r="CB529">
            <v>280777.98864</v>
          </cell>
          <cell r="CC529">
            <v>280777.98864</v>
          </cell>
          <cell r="CD529">
            <v>280777.98864</v>
          </cell>
          <cell r="CE529">
            <v>280777.98864</v>
          </cell>
          <cell r="CF529">
            <v>280777.98864</v>
          </cell>
          <cell r="CG529">
            <v>280777.98864</v>
          </cell>
          <cell r="CH529">
            <v>280777.98864</v>
          </cell>
          <cell r="CI529">
            <v>280777.98864</v>
          </cell>
          <cell r="CJ529">
            <v>280777.98864</v>
          </cell>
          <cell r="CK529">
            <v>280777.98864</v>
          </cell>
          <cell r="CL529">
            <v>3369335.8636800009</v>
          </cell>
        </row>
      </sheetData>
      <sheetData sheetId="6" refreshError="1"/>
      <sheetData sheetId="7" refreshError="1"/>
      <sheetData sheetId="8" refreshError="1"/>
      <sheetData sheetId="9" refreshError="1"/>
      <sheetData sheetId="10"/>
      <sheetData sheetId="11" refreshError="1"/>
      <sheetData sheetId="12" refreshError="1"/>
      <sheetData sheetId="1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s>
    <sheetDataSet>
      <sheetData sheetId="0"/>
      <sheetData sheetId="1"/>
      <sheetData sheetId="2"/>
      <sheetData sheetId="3"/>
      <sheetData sheetId="4"/>
      <sheetData sheetId="5"/>
      <sheetData sheetId="6"/>
      <sheetData sheetId="7"/>
      <sheetData sheetId="8"/>
      <sheetData sheetId="9">
        <row r="2">
          <cell r="A2" t="str">
            <v>Propio</v>
          </cell>
          <cell r="B2" t="str">
            <v>Inspección permitida</v>
          </cell>
          <cell r="C2" t="str">
            <v>Automóvil</v>
          </cell>
          <cell r="G2" t="str">
            <v>Uniformado</v>
          </cell>
          <cell r="H2" t="str">
            <v>Deducible</v>
          </cell>
          <cell r="R2" t="str">
            <v>Si</v>
          </cell>
        </row>
        <row r="3">
          <cell r="A3" t="str">
            <v>Tenencia</v>
          </cell>
          <cell r="B3" t="str">
            <v>Inspección no permitida</v>
          </cell>
          <cell r="C3" t="str">
            <v>Buses y busetas de servicio público urbano</v>
          </cell>
          <cell r="G3" t="str">
            <v>Blindado</v>
          </cell>
          <cell r="H3" t="str">
            <v>Franquicia</v>
          </cell>
          <cell r="R3" t="str">
            <v>No</v>
          </cell>
        </row>
        <row r="4">
          <cell r="A4" t="str">
            <v>Custodia</v>
          </cell>
          <cell r="C4" t="str">
            <v>Camión</v>
          </cell>
          <cell r="G4" t="str">
            <v>Publico Urbano</v>
          </cell>
          <cell r="H4" t="str">
            <v>Ninguno</v>
          </cell>
        </row>
        <row r="5">
          <cell r="A5" t="str">
            <v>Donación</v>
          </cell>
          <cell r="C5" t="str">
            <v>Camionetas</v>
          </cell>
          <cell r="G5" t="str">
            <v>Publico Intermunicipal</v>
          </cell>
        </row>
        <row r="6">
          <cell r="A6" t="str">
            <v>Comodato</v>
          </cell>
          <cell r="C6" t="str">
            <v>Camperos</v>
          </cell>
          <cell r="G6" t="str">
            <v>Particular</v>
          </cell>
        </row>
        <row r="7">
          <cell r="A7" t="str">
            <v>Arriendo</v>
          </cell>
          <cell r="C7" t="str">
            <v>Microbus</v>
          </cell>
          <cell r="G7" t="str">
            <v>Diplomaticos</v>
          </cell>
        </row>
        <row r="8">
          <cell r="A8" t="str">
            <v>Administración</v>
          </cell>
          <cell r="C8" t="str">
            <v>Motocicletas</v>
          </cell>
          <cell r="G8" t="str">
            <v>Trabajo Agroindustrial</v>
          </cell>
        </row>
        <row r="9">
          <cell r="C9" t="str">
            <v>Tractocamión</v>
          </cell>
          <cell r="G9" t="str">
            <v>Ensenanza Automotriz</v>
          </cell>
        </row>
        <row r="10">
          <cell r="C10" t="str">
            <v>Volqueta y maquinaria industrial</v>
          </cell>
          <cell r="G10" t="str">
            <v>Carro Funebre</v>
          </cell>
        </row>
        <row r="11">
          <cell r="G11" t="str">
            <v>Ambulancia</v>
          </cell>
        </row>
        <row r="12">
          <cell r="G12" t="str">
            <v>Bomberos</v>
          </cell>
        </row>
        <row r="13">
          <cell r="G13" t="str">
            <v>Transporte De Valores</v>
          </cell>
        </row>
        <row r="14">
          <cell r="G14" t="str">
            <v>Fuerzas Militares Especiales</v>
          </cell>
        </row>
        <row r="15">
          <cell r="G15" t="str">
            <v>Oficiales</v>
          </cell>
        </row>
        <row r="16">
          <cell r="G16" t="str">
            <v>Particular Escolar</v>
          </cell>
        </row>
        <row r="17">
          <cell r="G17" t="str">
            <v>Oficial Escolar</v>
          </cell>
        </row>
      </sheetData>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 val="Tablas.TARIFA"/>
      <sheetName val="Tarifa.COMISION"/>
      <sheetName val="Tarifa.COBERTURA"/>
      <sheetName val="SARLAFT"/>
      <sheetName val="INDICE"/>
      <sheetName val="BD INTERMEDIARIOS"/>
      <sheetName val="VALIDACIONES INFORMACION"/>
      <sheetName val="INFORMACION"/>
      <sheetName val="TD PORT"/>
      <sheetName val="PORTTD"/>
      <sheetName val="LIQUIDACION 1 A 1"/>
      <sheetName val="164"/>
      <sheetName val="COBERTURAS"/>
      <sheetName val="TASAS"/>
      <sheetName val="TARIFACION SOAT"/>
      <sheetName val="CONDICIONES GENERALES"/>
      <sheetName val="PYG Y EVALUACION DEL RIESGO"/>
      <sheetName val="VALORES AGREGADOS"/>
      <sheetName val="BENEFICIOS"/>
      <sheetName val="TASA UNICA"/>
      <sheetName val="RIESGOS TOTALMENTE RESTRINGIDOS"/>
      <sheetName val="CLAUSULA TERRORISMO"/>
      <sheetName val="INDEMNIZACIONES"/>
      <sheetName val="DOCUMENTOS"/>
      <sheetName val="SALVAMENTOS"/>
      <sheetName val="INDEP"/>
      <sheetName val="LOPEZ"/>
      <sheetName val="BASE"/>
      <sheetName val="Criterios"/>
      <sheetName val="METODOLOGIA MES"/>
    </sheetNames>
    <sheetDataSet>
      <sheetData sheetId="0" refreshError="1">
        <row r="2">
          <cell r="F2" t="str">
            <v>SELECCIONE DESPLEGANDO</v>
          </cell>
          <cell r="G2" t="str">
            <v>SELECCIONE DESPLEGANDO</v>
          </cell>
          <cell r="I2" t="str">
            <v>MARQUE</v>
          </cell>
          <cell r="J2" t="str">
            <v>MARQUE</v>
          </cell>
        </row>
        <row r="3">
          <cell r="F3" t="str">
            <v>ACB</v>
          </cell>
          <cell r="G3" t="str">
            <v>BUS</v>
          </cell>
          <cell r="I3" t="str">
            <v>RESTRINGIDO</v>
          </cell>
          <cell r="J3" t="str">
            <v>FULL COBERTURA</v>
          </cell>
        </row>
        <row r="4">
          <cell r="F4" t="str">
            <v>AGRALE</v>
          </cell>
          <cell r="G4" t="str">
            <v>BUSETA</v>
          </cell>
          <cell r="I4" t="str">
            <v>OTRO</v>
          </cell>
          <cell r="J4" t="str">
            <v>SIN RCE</v>
          </cell>
        </row>
        <row r="5">
          <cell r="F5" t="str">
            <v>AKT</v>
          </cell>
          <cell r="G5" t="str">
            <v>MICROBUS</v>
          </cell>
        </row>
        <row r="6">
          <cell r="F6" t="str">
            <v>ALCAR</v>
          </cell>
          <cell r="G6" t="str">
            <v>CAMION</v>
          </cell>
        </row>
        <row r="7">
          <cell r="F7" t="str">
            <v>ALEKO</v>
          </cell>
          <cell r="G7" t="str">
            <v>FURGON</v>
          </cell>
        </row>
        <row r="8">
          <cell r="F8" t="str">
            <v>AMC</v>
          </cell>
          <cell r="G8" t="str">
            <v>CHASIS</v>
          </cell>
        </row>
        <row r="9">
          <cell r="F9" t="str">
            <v>AMERICAN MOTOR</v>
          </cell>
          <cell r="G9" t="str">
            <v>COMPACTADORA</v>
          </cell>
        </row>
        <row r="10">
          <cell r="F10" t="str">
            <v>AMPLE</v>
          </cell>
          <cell r="G10" t="str">
            <v>RECOLECTOR</v>
          </cell>
        </row>
        <row r="11">
          <cell r="F11" t="str">
            <v>ANDITRAILERS</v>
          </cell>
          <cell r="G11" t="str">
            <v>CARROTANQUE</v>
          </cell>
        </row>
        <row r="12">
          <cell r="F12" t="str">
            <v>APOLO</v>
          </cell>
          <cell r="G12" t="str">
            <v>MEZCLADOR</v>
          </cell>
        </row>
        <row r="13">
          <cell r="F13" t="str">
            <v>APONCAR</v>
          </cell>
          <cell r="G13" t="str">
            <v>GRUA</v>
          </cell>
        </row>
        <row r="14">
          <cell r="F14" t="str">
            <v>APRILIA</v>
          </cell>
          <cell r="G14" t="str">
            <v>REMOLCADOR</v>
          </cell>
        </row>
        <row r="15">
          <cell r="F15" t="str">
            <v>AROCARPATI</v>
          </cell>
          <cell r="G15" t="str">
            <v>REMOLQUE</v>
          </cell>
        </row>
        <row r="16">
          <cell r="F16" t="str">
            <v>ASIA</v>
          </cell>
          <cell r="G16" t="str">
            <v>VOLQUETA</v>
          </cell>
        </row>
        <row r="17">
          <cell r="F17" t="str">
            <v>ATM</v>
          </cell>
          <cell r="G17" t="str">
            <v>CAMIONETA DE REPARTO</v>
          </cell>
        </row>
        <row r="18">
          <cell r="F18" t="str">
            <v>AUDI</v>
          </cell>
          <cell r="G18" t="str">
            <v>FURGONETA</v>
          </cell>
        </row>
        <row r="19">
          <cell r="F19" t="str">
            <v>AUPACO</v>
          </cell>
          <cell r="G19" t="str">
            <v>CAMIONETA PASAJEROS</v>
          </cell>
        </row>
        <row r="20">
          <cell r="F20" t="str">
            <v>AUTECO</v>
          </cell>
          <cell r="G20" t="str">
            <v>CAMPERO</v>
          </cell>
        </row>
        <row r="21">
          <cell r="F21" t="str">
            <v>AUTOCAR</v>
          </cell>
          <cell r="G21" t="str">
            <v>PICKUP SENCILLA</v>
          </cell>
        </row>
        <row r="22">
          <cell r="F22" t="str">
            <v>AYCO</v>
          </cell>
          <cell r="G22" t="str">
            <v>PICKUP DOBLE CABINA</v>
          </cell>
        </row>
        <row r="23">
          <cell r="F23" t="str">
            <v>BAW</v>
          </cell>
        </row>
        <row r="24">
          <cell r="F24" t="str">
            <v>BAYONA TRAILER</v>
          </cell>
        </row>
        <row r="25">
          <cell r="F25" t="str">
            <v>BEIJING</v>
          </cell>
        </row>
        <row r="26">
          <cell r="F26" t="str">
            <v>BISON TRUCK</v>
          </cell>
        </row>
        <row r="27">
          <cell r="F27" t="str">
            <v>BMW</v>
          </cell>
        </row>
        <row r="28">
          <cell r="F28" t="str">
            <v>BOMBARDIER</v>
          </cell>
        </row>
        <row r="29">
          <cell r="F29" t="str">
            <v>BORGO</v>
          </cell>
        </row>
        <row r="30">
          <cell r="F30" t="str">
            <v>BUICK</v>
          </cell>
        </row>
        <row r="31">
          <cell r="F31" t="str">
            <v>BYD</v>
          </cell>
        </row>
        <row r="32">
          <cell r="F32" t="str">
            <v>CADILLAC</v>
          </cell>
        </row>
        <row r="33">
          <cell r="F33" t="str">
            <v>CAGIVA</v>
          </cell>
        </row>
        <row r="34">
          <cell r="F34" t="str">
            <v>CANACOL</v>
          </cell>
        </row>
        <row r="35">
          <cell r="F35" t="str">
            <v>CAPRI</v>
          </cell>
        </row>
        <row r="36">
          <cell r="F36" t="str">
            <v>CARIBE</v>
          </cell>
        </row>
        <row r="37">
          <cell r="F37" t="str">
            <v>CARROCERIAS JAGUER</v>
          </cell>
        </row>
        <row r="38">
          <cell r="F38" t="str">
            <v>CARROCERIAS JAMOIY</v>
          </cell>
        </row>
        <row r="39">
          <cell r="F39" t="str">
            <v>CARROCERIAS MODERNA</v>
          </cell>
        </row>
        <row r="40">
          <cell r="F40" t="str">
            <v>CEDAL</v>
          </cell>
        </row>
        <row r="41">
          <cell r="F41" t="str">
            <v>CHANA</v>
          </cell>
        </row>
        <row r="42">
          <cell r="F42" t="str">
            <v>CHANGFENG</v>
          </cell>
        </row>
        <row r="43">
          <cell r="F43" t="str">
            <v>CHANGHE</v>
          </cell>
        </row>
        <row r="44">
          <cell r="F44" t="str">
            <v>CHERY</v>
          </cell>
        </row>
        <row r="45">
          <cell r="F45" t="str">
            <v>CHEVROLET</v>
          </cell>
        </row>
        <row r="46">
          <cell r="F46" t="str">
            <v>CHRYSLER</v>
          </cell>
        </row>
        <row r="47">
          <cell r="F47" t="str">
            <v>CILINDRAULICOS</v>
          </cell>
        </row>
        <row r="48">
          <cell r="F48" t="str">
            <v>CITROEN</v>
          </cell>
        </row>
        <row r="49">
          <cell r="F49" t="str">
            <v>CMC</v>
          </cell>
        </row>
        <row r="50">
          <cell r="F50" t="str">
            <v>COLTRAILER</v>
          </cell>
        </row>
        <row r="51">
          <cell r="F51" t="str">
            <v>CONALCAR</v>
          </cell>
        </row>
        <row r="52">
          <cell r="F52" t="str">
            <v>CONSTRUTANQUES</v>
          </cell>
        </row>
        <row r="53">
          <cell r="F53" t="str">
            <v>CONSTRUTRAILER</v>
          </cell>
        </row>
        <row r="54">
          <cell r="F54" t="str">
            <v>CORCEL</v>
          </cell>
        </row>
        <row r="55">
          <cell r="F55" t="str">
            <v>DACIA</v>
          </cell>
        </row>
        <row r="56">
          <cell r="F56" t="str">
            <v>DAEWOO</v>
          </cell>
        </row>
        <row r="57">
          <cell r="F57" t="str">
            <v>DAIHATSU</v>
          </cell>
        </row>
        <row r="58">
          <cell r="F58" t="str">
            <v>DAYANG</v>
          </cell>
        </row>
        <row r="59">
          <cell r="F59" t="str">
            <v>DERBY</v>
          </cell>
        </row>
        <row r="60">
          <cell r="F60" t="str">
            <v>DFM</v>
          </cell>
        </row>
        <row r="61">
          <cell r="F61" t="str">
            <v>DINA</v>
          </cell>
        </row>
        <row r="62">
          <cell r="F62" t="str">
            <v>DITE</v>
          </cell>
        </row>
        <row r="63">
          <cell r="F63" t="str">
            <v>DODGE</v>
          </cell>
        </row>
        <row r="64">
          <cell r="F64" t="str">
            <v>DORSEY</v>
          </cell>
        </row>
        <row r="65">
          <cell r="F65" t="str">
            <v>DUCATI</v>
          </cell>
        </row>
        <row r="66">
          <cell r="F66" t="str">
            <v>DUST</v>
          </cell>
        </row>
        <row r="67">
          <cell r="F67" t="str">
            <v>EAGLE CARGO</v>
          </cell>
        </row>
        <row r="68">
          <cell r="F68" t="str">
            <v>EAGLE TRUCK</v>
          </cell>
        </row>
        <row r="69">
          <cell r="F69" t="str">
            <v>EL CHINO BERNA</v>
          </cell>
        </row>
        <row r="70">
          <cell r="F70" t="str">
            <v>EL SOL</v>
          </cell>
        </row>
        <row r="71">
          <cell r="F71" t="str">
            <v>EL TRAILERO</v>
          </cell>
        </row>
        <row r="72">
          <cell r="F72" t="str">
            <v>EQUITRAILER</v>
          </cell>
        </row>
        <row r="73">
          <cell r="F73" t="str">
            <v>ESTEMCO</v>
          </cell>
        </row>
        <row r="74">
          <cell r="F74" t="str">
            <v>EUROSTAR D`LONG</v>
          </cell>
        </row>
        <row r="75">
          <cell r="F75" t="str">
            <v>FALCON</v>
          </cell>
        </row>
        <row r="76">
          <cell r="F76" t="str">
            <v>FAMERS</v>
          </cell>
        </row>
        <row r="77">
          <cell r="F77" t="str">
            <v>FAW AMI</v>
          </cell>
        </row>
        <row r="78">
          <cell r="F78" t="str">
            <v>FEGAM</v>
          </cell>
        </row>
        <row r="79">
          <cell r="F79" t="str">
            <v>FERRELAMINAS</v>
          </cell>
        </row>
        <row r="80">
          <cell r="F80" t="str">
            <v>FIAT</v>
          </cell>
        </row>
        <row r="81">
          <cell r="F81" t="str">
            <v xml:space="preserve">FIAT </v>
          </cell>
        </row>
        <row r="82">
          <cell r="F82" t="str">
            <v>FIRENZE</v>
          </cell>
        </row>
        <row r="83">
          <cell r="F83" t="str">
            <v>FMI</v>
          </cell>
        </row>
        <row r="84">
          <cell r="F84" t="str">
            <v>FORD</v>
          </cell>
        </row>
        <row r="85">
          <cell r="F85" t="str">
            <v>FOTON</v>
          </cell>
        </row>
        <row r="86">
          <cell r="F86" t="str">
            <v>FREIGHTLINER</v>
          </cell>
        </row>
        <row r="87">
          <cell r="F87" t="str">
            <v>FSO POLONEZ</v>
          </cell>
        </row>
        <row r="88">
          <cell r="F88" t="str">
            <v>FULL TRAILER</v>
          </cell>
        </row>
        <row r="89">
          <cell r="F89" t="str">
            <v>GAZ</v>
          </cell>
        </row>
        <row r="90">
          <cell r="F90" t="str">
            <v>GEELY</v>
          </cell>
        </row>
        <row r="91">
          <cell r="F91" t="str">
            <v>GERLAP</v>
          </cell>
        </row>
        <row r="92">
          <cell r="F92" t="str">
            <v>GERMAR GMG</v>
          </cell>
        </row>
        <row r="93">
          <cell r="F93" t="str">
            <v>GLOW</v>
          </cell>
        </row>
        <row r="94">
          <cell r="F94" t="str">
            <v>GOLDEN DRAGON</v>
          </cell>
        </row>
        <row r="95">
          <cell r="F95" t="str">
            <v>GOMOTOR</v>
          </cell>
        </row>
        <row r="96">
          <cell r="F96" t="str">
            <v>GONOW</v>
          </cell>
        </row>
        <row r="97">
          <cell r="F97" t="str">
            <v>GREAT DANE</v>
          </cell>
        </row>
        <row r="98">
          <cell r="F98" t="str">
            <v>GREMCAR</v>
          </cell>
        </row>
        <row r="99">
          <cell r="F99" t="str">
            <v>GUERCAR</v>
          </cell>
        </row>
        <row r="100">
          <cell r="F100" t="str">
            <v>GUZI</v>
          </cell>
        </row>
        <row r="101">
          <cell r="F101" t="str">
            <v>GUZZI</v>
          </cell>
        </row>
        <row r="102">
          <cell r="F102" t="str">
            <v>GWM</v>
          </cell>
        </row>
        <row r="103">
          <cell r="F103" t="str">
            <v>HAFEI</v>
          </cell>
        </row>
        <row r="104">
          <cell r="F104" t="str">
            <v>HALEI</v>
          </cell>
        </row>
        <row r="105">
          <cell r="F105" t="str">
            <v>HARLEY DAVIDSON</v>
          </cell>
        </row>
        <row r="106">
          <cell r="F106" t="str">
            <v>HEIL</v>
          </cell>
        </row>
        <row r="107">
          <cell r="F107" t="str">
            <v>HERO</v>
          </cell>
        </row>
        <row r="108">
          <cell r="F108" t="str">
            <v>HIDROAMERICA</v>
          </cell>
        </row>
        <row r="109">
          <cell r="F109" t="str">
            <v>HIGER</v>
          </cell>
        </row>
        <row r="110">
          <cell r="F110" t="str">
            <v>HINO</v>
          </cell>
        </row>
        <row r="111">
          <cell r="F111" t="str">
            <v>HONDA</v>
          </cell>
        </row>
        <row r="112">
          <cell r="F112" t="str">
            <v>HONGXING</v>
          </cell>
        </row>
        <row r="113">
          <cell r="F113" t="str">
            <v>HONLEI</v>
          </cell>
        </row>
        <row r="114">
          <cell r="F114" t="str">
            <v>HUMMER</v>
          </cell>
        </row>
        <row r="115">
          <cell r="F115" t="str">
            <v>HYOSUNG</v>
          </cell>
        </row>
        <row r="116">
          <cell r="F116" t="str">
            <v>HYUNDAI</v>
          </cell>
        </row>
        <row r="117">
          <cell r="F117" t="str">
            <v>IFA</v>
          </cell>
        </row>
        <row r="118">
          <cell r="F118" t="str">
            <v>IMCOLTRANS</v>
          </cell>
        </row>
        <row r="119">
          <cell r="F119" t="str">
            <v>IMECOL</v>
          </cell>
        </row>
        <row r="120">
          <cell r="F120" t="str">
            <v>IMEVA</v>
          </cell>
        </row>
        <row r="121">
          <cell r="F121" t="str">
            <v>INCA FRUEHAUF</v>
          </cell>
        </row>
        <row r="122">
          <cell r="F122" t="str">
            <v>INCALLES COLOMBIA</v>
          </cell>
        </row>
        <row r="123">
          <cell r="F123" t="str">
            <v>INCOLTRAILERS</v>
          </cell>
        </row>
        <row r="124">
          <cell r="F124" t="str">
            <v>INDUCAM JC</v>
          </cell>
        </row>
        <row r="125">
          <cell r="F125" t="str">
            <v>INDUGWEST</v>
          </cell>
        </row>
        <row r="126">
          <cell r="F126" t="str">
            <v>INDUROC</v>
          </cell>
        </row>
        <row r="127">
          <cell r="F127" t="str">
            <v>INDURREMOLQUES</v>
          </cell>
        </row>
        <row r="128">
          <cell r="F128" t="str">
            <v>INDUSTRIAS BERMEO</v>
          </cell>
        </row>
        <row r="129">
          <cell r="F129" t="str">
            <v>INDUVOLCOS</v>
          </cell>
        </row>
        <row r="130">
          <cell r="F130" t="str">
            <v>INFINITI</v>
          </cell>
        </row>
        <row r="131">
          <cell r="F131" t="str">
            <v>INOX MEC</v>
          </cell>
        </row>
        <row r="132">
          <cell r="F132" t="str">
            <v>INSAR</v>
          </cell>
        </row>
        <row r="133">
          <cell r="F133" t="str">
            <v>INTERNATIONAL</v>
          </cell>
        </row>
        <row r="134">
          <cell r="F134" t="str">
            <v>INTRAILER</v>
          </cell>
        </row>
        <row r="135">
          <cell r="F135" t="str">
            <v>INTRAVAL</v>
          </cell>
        </row>
        <row r="136">
          <cell r="F136" t="str">
            <v>ISUZU</v>
          </cell>
        </row>
        <row r="137">
          <cell r="F137" t="str">
            <v>ITANREM</v>
          </cell>
        </row>
        <row r="138">
          <cell r="F138" t="str">
            <v>IVECO</v>
          </cell>
        </row>
        <row r="139">
          <cell r="F139" t="str">
            <v>JAC</v>
          </cell>
        </row>
        <row r="140">
          <cell r="F140" t="str">
            <v>JAGUAR</v>
          </cell>
        </row>
        <row r="141">
          <cell r="F141" t="str">
            <v>JAWA</v>
          </cell>
        </row>
        <row r="142">
          <cell r="F142" t="str">
            <v>JEEP WILLYS</v>
          </cell>
        </row>
        <row r="143">
          <cell r="F143" t="str">
            <v>JIALING</v>
          </cell>
        </row>
        <row r="144">
          <cell r="F144" t="str">
            <v>JIEDA</v>
          </cell>
        </row>
        <row r="145">
          <cell r="F145" t="str">
            <v>JINCHENG</v>
          </cell>
        </row>
        <row r="146">
          <cell r="F146" t="str">
            <v>JINFENG</v>
          </cell>
        </row>
        <row r="147">
          <cell r="F147" t="str">
            <v>JINGLONG</v>
          </cell>
        </row>
        <row r="148">
          <cell r="F148" t="str">
            <v>JMC</v>
          </cell>
        </row>
        <row r="149">
          <cell r="F149" t="str">
            <v>KAMAZ</v>
          </cell>
        </row>
        <row r="150">
          <cell r="F150" t="str">
            <v>KAWASAKI</v>
          </cell>
        </row>
        <row r="151">
          <cell r="F151" t="str">
            <v>KAYAK</v>
          </cell>
        </row>
        <row r="152">
          <cell r="F152" t="str">
            <v>KAZUKI</v>
          </cell>
        </row>
        <row r="153">
          <cell r="F153" t="str">
            <v>KEEWAY</v>
          </cell>
        </row>
        <row r="154">
          <cell r="F154" t="str">
            <v>KENWORTH</v>
          </cell>
        </row>
        <row r="155">
          <cell r="F155" t="str">
            <v>KIA</v>
          </cell>
        </row>
        <row r="156">
          <cell r="F156" t="str">
            <v>KRAZ</v>
          </cell>
        </row>
        <row r="157">
          <cell r="F157" t="str">
            <v>KTM</v>
          </cell>
        </row>
        <row r="158">
          <cell r="F158" t="str">
            <v>KYMCO</v>
          </cell>
        </row>
        <row r="159">
          <cell r="F159" t="str">
            <v>KYOTO</v>
          </cell>
        </row>
        <row r="160">
          <cell r="F160" t="str">
            <v>LA PLAYA</v>
          </cell>
        </row>
        <row r="161">
          <cell r="F161" t="str">
            <v>LADA</v>
          </cell>
        </row>
        <row r="162">
          <cell r="F162" t="str">
            <v>LANCIA</v>
          </cell>
        </row>
        <row r="163">
          <cell r="F163" t="str">
            <v>LAND ROVER</v>
          </cell>
        </row>
        <row r="164">
          <cell r="F164" t="str">
            <v>LIFAN</v>
          </cell>
        </row>
        <row r="165">
          <cell r="F165" t="str">
            <v>LOHR</v>
          </cell>
        </row>
        <row r="166">
          <cell r="F166" t="str">
            <v>MACK</v>
          </cell>
        </row>
        <row r="167">
          <cell r="F167" t="str">
            <v>MACTRAILERS</v>
          </cell>
        </row>
        <row r="168">
          <cell r="F168" t="str">
            <v>MAGIRUZ DEUTZ</v>
          </cell>
        </row>
        <row r="169">
          <cell r="F169" t="str">
            <v>MAN</v>
          </cell>
        </row>
        <row r="170">
          <cell r="F170" t="str">
            <v>MANETRA</v>
          </cell>
        </row>
        <row r="171">
          <cell r="F171" t="str">
            <v>MARMON</v>
          </cell>
        </row>
        <row r="172">
          <cell r="F172" t="str">
            <v>MAXMOTOR</v>
          </cell>
        </row>
        <row r="173">
          <cell r="F173" t="str">
            <v>MAZDA</v>
          </cell>
        </row>
        <row r="174">
          <cell r="F174" t="str">
            <v>MD BIKES</v>
          </cell>
        </row>
        <row r="175">
          <cell r="F175" t="str">
            <v>MECANICOS UNIDOS</v>
          </cell>
        </row>
        <row r="176">
          <cell r="F176" t="str">
            <v>MERCEDES BENZ</v>
          </cell>
        </row>
        <row r="177">
          <cell r="F177" t="str">
            <v>MERCURY</v>
          </cell>
        </row>
        <row r="178">
          <cell r="F178" t="str">
            <v>METAL INOX</v>
          </cell>
        </row>
        <row r="179">
          <cell r="F179" t="str">
            <v>METALCONT</v>
          </cell>
        </row>
        <row r="180">
          <cell r="F180" t="str">
            <v xml:space="preserve">METALLICA </v>
          </cell>
        </row>
        <row r="181">
          <cell r="F181" t="str">
            <v>MG</v>
          </cell>
        </row>
        <row r="182">
          <cell r="F182" t="str">
            <v>MINICORD</v>
          </cell>
        </row>
        <row r="183">
          <cell r="F183" t="str">
            <v>MITSUBISHI</v>
          </cell>
        </row>
        <row r="184">
          <cell r="F184" t="str">
            <v>MORENO</v>
          </cell>
        </row>
        <row r="185">
          <cell r="F185" t="str">
            <v>MORINI</v>
          </cell>
        </row>
        <row r="186">
          <cell r="F186" t="str">
            <v>MTK</v>
          </cell>
        </row>
        <row r="187">
          <cell r="F187" t="str">
            <v>MUDAN</v>
          </cell>
        </row>
        <row r="188">
          <cell r="F188" t="str">
            <v>MULTITRAILERS</v>
          </cell>
        </row>
        <row r="189">
          <cell r="F189" t="str">
            <v>MURAVEI</v>
          </cell>
        </row>
        <row r="190">
          <cell r="F190" t="str">
            <v>NISSAN</v>
          </cell>
        </row>
        <row r="191">
          <cell r="F191" t="str">
            <v>NITRO</v>
          </cell>
        </row>
        <row r="192">
          <cell r="F192" t="str">
            <v>OLDSMOBILE</v>
          </cell>
        </row>
        <row r="193">
          <cell r="F193" t="str">
            <v>OLTCIT</v>
          </cell>
        </row>
        <row r="194">
          <cell r="F194" t="str">
            <v>ONEIDA</v>
          </cell>
        </row>
        <row r="195">
          <cell r="F195" t="str">
            <v>OPEL</v>
          </cell>
        </row>
        <row r="196">
          <cell r="F196" t="str">
            <v>ORLTRAILER</v>
          </cell>
        </row>
        <row r="197">
          <cell r="F197" t="str">
            <v>OTRAS MARCAS</v>
          </cell>
        </row>
        <row r="198">
          <cell r="F198" t="str">
            <v>OXITANQUES</v>
          </cell>
        </row>
        <row r="199">
          <cell r="F199" t="str">
            <v>PANAMERICANA</v>
          </cell>
        </row>
        <row r="200">
          <cell r="F200" t="str">
            <v>PAZ</v>
          </cell>
        </row>
        <row r="201">
          <cell r="F201" t="str">
            <v>PEGASSO</v>
          </cell>
        </row>
        <row r="202">
          <cell r="F202" t="str">
            <v>PETERBILT</v>
          </cell>
        </row>
        <row r="203">
          <cell r="F203" t="str">
            <v>PEUGEOT</v>
          </cell>
        </row>
        <row r="204">
          <cell r="F204" t="str">
            <v>PIAGGIO</v>
          </cell>
        </row>
        <row r="205">
          <cell r="F205" t="str">
            <v>PIONEER</v>
          </cell>
        </row>
        <row r="206">
          <cell r="F206" t="str">
            <v>PLYMOUTH</v>
          </cell>
        </row>
        <row r="207">
          <cell r="F207" t="str">
            <v>POLARIS</v>
          </cell>
        </row>
        <row r="208">
          <cell r="F208" t="str">
            <v>PONTIAC</v>
          </cell>
        </row>
        <row r="209">
          <cell r="F209" t="str">
            <v>PORSCHE</v>
          </cell>
        </row>
        <row r="210">
          <cell r="F210" t="str">
            <v>PRISMA</v>
          </cell>
        </row>
        <row r="211">
          <cell r="F211" t="str">
            <v>QINGQI</v>
          </cell>
        </row>
        <row r="212">
          <cell r="F212" t="str">
            <v>RAFAEL ESCOBAR</v>
          </cell>
        </row>
        <row r="213">
          <cell r="F213" t="str">
            <v>RANDON</v>
          </cell>
        </row>
        <row r="214">
          <cell r="F214" t="str">
            <v>RENAULT</v>
          </cell>
        </row>
        <row r="215">
          <cell r="F215" t="str">
            <v>RENNO</v>
          </cell>
        </row>
        <row r="216">
          <cell r="F216" t="str">
            <v>REPATRAILERSVAN</v>
          </cell>
        </row>
        <row r="217">
          <cell r="F217" t="str">
            <v>RHINO</v>
          </cell>
        </row>
        <row r="218">
          <cell r="F218" t="str">
            <v>RODRIREMOLQUES</v>
          </cell>
        </row>
        <row r="219">
          <cell r="F219" t="str">
            <v>ROMARCO</v>
          </cell>
        </row>
        <row r="220">
          <cell r="F220" t="str">
            <v>SAAB</v>
          </cell>
        </row>
        <row r="221">
          <cell r="F221" t="str">
            <v>SAICWULING</v>
          </cell>
        </row>
        <row r="222">
          <cell r="F222" t="str">
            <v>SAN MARCOS</v>
          </cell>
        </row>
        <row r="223">
          <cell r="F223" t="str">
            <v>SANYA</v>
          </cell>
        </row>
        <row r="224">
          <cell r="F224" t="str">
            <v>SATTLER</v>
          </cell>
        </row>
        <row r="225">
          <cell r="F225" t="str">
            <v>SCANIA</v>
          </cell>
        </row>
        <row r="226">
          <cell r="F226" t="str">
            <v>SEAT</v>
          </cell>
        </row>
        <row r="227">
          <cell r="F227" t="str">
            <v>SER-REMOLQUES</v>
          </cell>
        </row>
        <row r="228">
          <cell r="F228" t="str">
            <v>SERVI VOLCOS</v>
          </cell>
        </row>
        <row r="229">
          <cell r="F229" t="str">
            <v>SERVICHASIS</v>
          </cell>
        </row>
        <row r="230">
          <cell r="F230" t="str">
            <v>SERVITRACK</v>
          </cell>
        </row>
        <row r="231">
          <cell r="F231" t="str">
            <v>SERVITRAILER</v>
          </cell>
        </row>
        <row r="232">
          <cell r="F232" t="str">
            <v>SHINERAY</v>
          </cell>
        </row>
        <row r="233">
          <cell r="F233" t="str">
            <v>SHUANGHUAN</v>
          </cell>
        </row>
        <row r="234">
          <cell r="F234" t="str">
            <v>SIGMA</v>
          </cell>
        </row>
        <row r="235">
          <cell r="F235" t="str">
            <v>SISU</v>
          </cell>
        </row>
        <row r="236">
          <cell r="F236" t="str">
            <v>SKODA</v>
          </cell>
        </row>
        <row r="237">
          <cell r="F237" t="str">
            <v>SKYGO</v>
          </cell>
        </row>
        <row r="238">
          <cell r="F238" t="str">
            <v>SSANGYONG</v>
          </cell>
        </row>
        <row r="239">
          <cell r="F239" t="str">
            <v>STELL TRAILERS</v>
          </cell>
        </row>
        <row r="240">
          <cell r="F240" t="str">
            <v>STEYR</v>
          </cell>
        </row>
        <row r="241">
          <cell r="F241" t="str">
            <v>SUBARU</v>
          </cell>
        </row>
        <row r="242">
          <cell r="F242" t="str">
            <v>SUKIDA</v>
          </cell>
        </row>
        <row r="243">
          <cell r="F243" t="str">
            <v>SUKYAMA</v>
          </cell>
        </row>
        <row r="244">
          <cell r="F244" t="str">
            <v>SUZUKI</v>
          </cell>
        </row>
        <row r="245">
          <cell r="F245" t="str">
            <v>TALLER OVEL</v>
          </cell>
        </row>
        <row r="246">
          <cell r="F246" t="str">
            <v>TALLER T.F.S</v>
          </cell>
        </row>
        <row r="247">
          <cell r="F247" t="str">
            <v>TALLERES CEPEDA</v>
          </cell>
        </row>
        <row r="248">
          <cell r="F248" t="str">
            <v>TALLERES CESPEDES</v>
          </cell>
        </row>
        <row r="249">
          <cell r="F249" t="str">
            <v>TALLERES MILTON</v>
          </cell>
        </row>
        <row r="250">
          <cell r="F250" t="str">
            <v>TALLERES PERILLA</v>
          </cell>
        </row>
        <row r="251">
          <cell r="F251" t="str">
            <v>TALLERES T</v>
          </cell>
        </row>
        <row r="252">
          <cell r="F252" t="str">
            <v>TATA</v>
          </cell>
        </row>
        <row r="253">
          <cell r="F253" t="str">
            <v>TAVRIA</v>
          </cell>
        </row>
        <row r="254">
          <cell r="F254" t="str">
            <v>TECNICAR</v>
          </cell>
        </row>
        <row r="255">
          <cell r="F255" t="str">
            <v>TECNIPESADOS</v>
          </cell>
        </row>
        <row r="256">
          <cell r="F256" t="str">
            <v>TECNITANQUES</v>
          </cell>
        </row>
        <row r="257">
          <cell r="F257" t="str">
            <v>TECNITRACS</v>
          </cell>
        </row>
        <row r="258">
          <cell r="F258" t="str">
            <v>TECNOTRAILERS</v>
          </cell>
        </row>
        <row r="259">
          <cell r="F259" t="str">
            <v>TIANMA</v>
          </cell>
        </row>
        <row r="260">
          <cell r="F260" t="str">
            <v>TITANIA</v>
          </cell>
        </row>
        <row r="261">
          <cell r="F261" t="str">
            <v>TODO TRAIL</v>
          </cell>
        </row>
        <row r="262">
          <cell r="F262" t="str">
            <v>TODOTRAILERS</v>
          </cell>
        </row>
        <row r="263">
          <cell r="F263" t="str">
            <v>TONGKO</v>
          </cell>
        </row>
        <row r="264">
          <cell r="F264" t="str">
            <v>TOYOTA</v>
          </cell>
        </row>
        <row r="265">
          <cell r="F265" t="str">
            <v>TRACTEC</v>
          </cell>
        </row>
        <row r="266">
          <cell r="F266" t="str">
            <v>TRAILER SANDER</v>
          </cell>
        </row>
        <row r="267">
          <cell r="F267" t="str">
            <v>TRAILERS DE ANTIOQUIA</v>
          </cell>
        </row>
        <row r="268">
          <cell r="F268" t="str">
            <v>TRAILERS DE LA SABANA</v>
          </cell>
        </row>
        <row r="269">
          <cell r="F269" t="str">
            <v>TRAILERS DE SANTANDER</v>
          </cell>
        </row>
        <row r="270">
          <cell r="F270" t="str">
            <v>TRAILERS HERCULES</v>
          </cell>
        </row>
        <row r="271">
          <cell r="F271" t="str">
            <v>TRAILERS SUPERIOR</v>
          </cell>
        </row>
        <row r="272">
          <cell r="F272" t="str">
            <v>TRAILERS TULUA</v>
          </cell>
        </row>
        <row r="273">
          <cell r="F273" t="str">
            <v>TRAYCOL</v>
          </cell>
        </row>
        <row r="274">
          <cell r="F274" t="str">
            <v>TRAYVOCOL</v>
          </cell>
        </row>
        <row r="275">
          <cell r="F275" t="str">
            <v>TVS</v>
          </cell>
        </row>
        <row r="276">
          <cell r="F276" t="str">
            <v>TX MOTORS</v>
          </cell>
        </row>
        <row r="277">
          <cell r="F277" t="str">
            <v>TYCO SCOOTER</v>
          </cell>
        </row>
        <row r="278">
          <cell r="F278" t="str">
            <v>UAZ</v>
          </cell>
        </row>
        <row r="279">
          <cell r="F279" t="str">
            <v>UFO</v>
          </cell>
        </row>
        <row r="280">
          <cell r="F280" t="str">
            <v>UNITED MOTORS</v>
          </cell>
        </row>
        <row r="281">
          <cell r="F281" t="str">
            <v>USW MOTORS</v>
          </cell>
        </row>
        <row r="282">
          <cell r="F282" t="str">
            <v>UTILITY</v>
          </cell>
        </row>
        <row r="283">
          <cell r="F283" t="str">
            <v>VENTO</v>
          </cell>
        </row>
        <row r="284">
          <cell r="F284" t="str">
            <v>VERUCCI</v>
          </cell>
        </row>
        <row r="285">
          <cell r="F285" t="str">
            <v>VOLCOS UFF</v>
          </cell>
        </row>
        <row r="286">
          <cell r="F286" t="str">
            <v>VOLGA</v>
          </cell>
        </row>
        <row r="287">
          <cell r="F287" t="str">
            <v>VOLKSWAGEN</v>
          </cell>
        </row>
        <row r="288">
          <cell r="F288" t="str">
            <v>VOLVO</v>
          </cell>
        </row>
        <row r="289">
          <cell r="F289" t="str">
            <v>VYR CARVAJAL</v>
          </cell>
        </row>
        <row r="290">
          <cell r="F290" t="str">
            <v>WABASH NATIONAL</v>
          </cell>
        </row>
        <row r="291">
          <cell r="F291" t="str">
            <v>WANXIN</v>
          </cell>
        </row>
        <row r="292">
          <cell r="F292" t="str">
            <v>WCR</v>
          </cell>
        </row>
        <row r="293">
          <cell r="F293" t="str">
            <v>WESTERN STAR</v>
          </cell>
        </row>
        <row r="294">
          <cell r="F294" t="str">
            <v>WKT</v>
          </cell>
        </row>
        <row r="295">
          <cell r="F295" t="str">
            <v>XIANFENG</v>
          </cell>
        </row>
        <row r="296">
          <cell r="F296" t="str">
            <v>XINGYUE</v>
          </cell>
        </row>
        <row r="297">
          <cell r="F297" t="str">
            <v>XINKAI</v>
          </cell>
        </row>
        <row r="298">
          <cell r="F298" t="str">
            <v>YAKIMA</v>
          </cell>
        </row>
        <row r="299">
          <cell r="F299" t="str">
            <v>YAMAHA</v>
          </cell>
        </row>
        <row r="300">
          <cell r="F300" t="str">
            <v>YINGANG</v>
          </cell>
        </row>
        <row r="301">
          <cell r="F301" t="str">
            <v>YUGO</v>
          </cell>
        </row>
        <row r="302">
          <cell r="F302" t="str">
            <v>ZAHAV</v>
          </cell>
        </row>
        <row r="303">
          <cell r="F303" t="str">
            <v>ZHONGXING</v>
          </cell>
        </row>
        <row r="304">
          <cell r="F304" t="str">
            <v>ZONGSHEN</v>
          </cell>
        </row>
        <row r="305">
          <cell r="F305" t="str">
            <v>ZOTYE</v>
          </cell>
        </row>
        <row r="306">
          <cell r="F306" t="str">
            <v>Z-Q MOTORS</v>
          </cell>
        </row>
        <row r="307">
          <cell r="F307" t="str">
            <v>OTRA</v>
          </cell>
        </row>
      </sheetData>
      <sheetData sheetId="1" refreshError="1"/>
      <sheetData sheetId="2" refreshError="1"/>
      <sheetData sheetId="3"/>
      <sheetData sheetId="4" refreshError="1"/>
      <sheetData sheetId="5" refreshError="1"/>
      <sheetData sheetId="6" refreshError="1"/>
      <sheetData sheetId="7" refreshError="1"/>
      <sheetData sheetId="8"/>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_mexico"/>
      <sheetName val="MEXICO (P)"/>
      <sheetName val="GUATEMALA (P)"/>
      <sheetName val="COSTARICA (P)"/>
      <sheetName val="CONSOLIDADO (P)"/>
      <sheetName val="CONSOLIDADO (F)"/>
      <sheetName val="MEXICO (F)"/>
      <sheetName val="GUATEMALA (F)"/>
      <sheetName val="COSTARICA (F)"/>
      <sheetName val="COMP_MEXICO-DIC"/>
      <sheetName val="COMP_MEXICO-YTD-DIC"/>
      <sheetName val="Ventas2002"/>
      <sheetName val="VENTASXDEPTO"/>
      <sheetName val="GUATE_YTD_AGO"/>
      <sheetName val="TRIMESTRE"/>
      <sheetName val="PARAMETROS"/>
      <sheetName val="VALIDACIONES"/>
      <sheetName val="Cap_Infusion"/>
      <sheetName val="MEXICO_(P)"/>
      <sheetName val="GUATEMALA_(P)"/>
      <sheetName val="COSTARICA_(P)"/>
      <sheetName val="CONSOLIDADO_(P)"/>
      <sheetName val="CONSOLIDADO_(F)"/>
      <sheetName val="MEXICO_(F)"/>
      <sheetName val="GUATEMALA_(F)"/>
      <sheetName val="COSTARICA_(F)"/>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Unificada"/>
      <sheetName val="Listas"/>
    </sheetNames>
    <sheetDataSet>
      <sheetData sheetId="0" refreshError="1"/>
      <sheetData sheetId="1">
        <row r="4">
          <cell r="E4" t="str">
            <v>ABEJORRAL</v>
          </cell>
          <cell r="H4" t="str">
            <v>1. Civil Ordinario</v>
          </cell>
        </row>
        <row r="5">
          <cell r="E5" t="str">
            <v>ABREGO</v>
          </cell>
          <cell r="H5" t="str">
            <v>2. Ejecutivo</v>
          </cell>
        </row>
        <row r="6">
          <cell r="E6" t="str">
            <v>ABRIAQUI</v>
          </cell>
          <cell r="H6" t="str">
            <v>3. Laboral</v>
          </cell>
        </row>
        <row r="7">
          <cell r="E7" t="str">
            <v>ACACIAS</v>
          </cell>
          <cell r="H7" t="str">
            <v>4. Parte Civil en Proceso Penal</v>
          </cell>
        </row>
        <row r="8">
          <cell r="E8" t="str">
            <v>ACANDI</v>
          </cell>
          <cell r="H8" t="str">
            <v>5. Administrativo en vía gubernativa</v>
          </cell>
        </row>
        <row r="9">
          <cell r="E9" t="str">
            <v>ACEVEDO</v>
          </cell>
          <cell r="H9" t="str">
            <v>6. Administrativo en etapa contenciosa</v>
          </cell>
        </row>
        <row r="10">
          <cell r="E10" t="str">
            <v>ACHI</v>
          </cell>
          <cell r="H10" t="str">
            <v>7. Arbitramento</v>
          </cell>
        </row>
        <row r="11">
          <cell r="E11" t="str">
            <v>AGRADO</v>
          </cell>
          <cell r="H11" t="str">
            <v>8. Reclamación</v>
          </cell>
        </row>
        <row r="12">
          <cell r="E12" t="str">
            <v>AGUA DE DIOS</v>
          </cell>
          <cell r="H12" t="str">
            <v>9. Otros</v>
          </cell>
        </row>
        <row r="13">
          <cell r="E13" t="str">
            <v>AGUACHICA</v>
          </cell>
        </row>
        <row r="14">
          <cell r="E14" t="str">
            <v>AGUADA</v>
          </cell>
        </row>
        <row r="15">
          <cell r="E15" t="str">
            <v>AGUADAS</v>
          </cell>
        </row>
        <row r="16">
          <cell r="E16" t="str">
            <v>AGUAZUL</v>
          </cell>
          <cell r="H16" t="str">
            <v>1. Primera Instancia.</v>
          </cell>
        </row>
        <row r="17">
          <cell r="E17" t="str">
            <v>AGUSTIN CODAZZI</v>
          </cell>
          <cell r="H17" t="str">
            <v>2. Segunda Instancia</v>
          </cell>
        </row>
        <row r="18">
          <cell r="E18" t="str">
            <v>AIPE</v>
          </cell>
          <cell r="H18" t="str">
            <v>3. Casación</v>
          </cell>
        </row>
        <row r="19">
          <cell r="E19" t="str">
            <v>ALBAN</v>
          </cell>
          <cell r="H19" t="str">
            <v xml:space="preserve">4. Única </v>
          </cell>
        </row>
        <row r="20">
          <cell r="E20" t="str">
            <v>ALBAN</v>
          </cell>
        </row>
        <row r="21">
          <cell r="E21" t="str">
            <v>ALBANIA</v>
          </cell>
        </row>
        <row r="22">
          <cell r="E22" t="str">
            <v>ALBANIA</v>
          </cell>
        </row>
        <row r="23">
          <cell r="E23" t="str">
            <v>ALBANIA</v>
          </cell>
        </row>
        <row r="24">
          <cell r="E24" t="str">
            <v>ALCALA</v>
          </cell>
        </row>
        <row r="25">
          <cell r="E25" t="str">
            <v>ALDANA</v>
          </cell>
        </row>
        <row r="26">
          <cell r="E26" t="str">
            <v>ALEJANDRIA</v>
          </cell>
        </row>
        <row r="27">
          <cell r="E27" t="str">
            <v>ALGARROBO</v>
          </cell>
        </row>
        <row r="28">
          <cell r="E28" t="str">
            <v>ALGECIRAS</v>
          </cell>
          <cell r="H28" t="str">
            <v>Azul</v>
          </cell>
        </row>
        <row r="29">
          <cell r="E29" t="str">
            <v>ALMAGUER</v>
          </cell>
          <cell r="H29" t="str">
            <v>Naranja</v>
          </cell>
        </row>
        <row r="30">
          <cell r="E30" t="str">
            <v>ALMEIDA</v>
          </cell>
          <cell r="H30" t="str">
            <v>Ambas</v>
          </cell>
        </row>
        <row r="31">
          <cell r="E31" t="str">
            <v>ALPUJARRA</v>
          </cell>
        </row>
        <row r="32">
          <cell r="E32" t="str">
            <v>ALTAMIRA</v>
          </cell>
        </row>
        <row r="33">
          <cell r="E33" t="str">
            <v>ALTO BAUDO</v>
          </cell>
        </row>
        <row r="34">
          <cell r="E34" t="str">
            <v>ALTOS DEL ROSARIO</v>
          </cell>
        </row>
        <row r="35">
          <cell r="E35" t="str">
            <v>ALVARADO</v>
          </cell>
        </row>
        <row r="36">
          <cell r="E36" t="str">
            <v>AMAGA</v>
          </cell>
        </row>
        <row r="37">
          <cell r="E37" t="str">
            <v>AMALFI</v>
          </cell>
        </row>
        <row r="38">
          <cell r="E38" t="str">
            <v>AMBALEMA</v>
          </cell>
        </row>
        <row r="39">
          <cell r="E39" t="str">
            <v>ANAPOIMA</v>
          </cell>
        </row>
        <row r="40">
          <cell r="E40" t="str">
            <v>ANCUYA</v>
          </cell>
        </row>
        <row r="41">
          <cell r="E41" t="str">
            <v>ANDALUCIA</v>
          </cell>
        </row>
        <row r="42">
          <cell r="E42" t="str">
            <v>ANDES</v>
          </cell>
        </row>
        <row r="43">
          <cell r="E43" t="str">
            <v>ANGELOPOLIS</v>
          </cell>
        </row>
        <row r="44">
          <cell r="E44" t="str">
            <v>ANGOSTURA</v>
          </cell>
        </row>
        <row r="45">
          <cell r="E45" t="str">
            <v>ANOLAIMA</v>
          </cell>
        </row>
        <row r="46">
          <cell r="E46" t="str">
            <v>ANORI</v>
          </cell>
        </row>
        <row r="47">
          <cell r="E47" t="str">
            <v>ANSERMA</v>
          </cell>
        </row>
        <row r="48">
          <cell r="E48" t="str">
            <v>ANSERMANUEVO</v>
          </cell>
        </row>
        <row r="49">
          <cell r="E49" t="str">
            <v>ANZA</v>
          </cell>
        </row>
        <row r="50">
          <cell r="E50" t="str">
            <v>ANZOATEGUI</v>
          </cell>
        </row>
        <row r="51">
          <cell r="E51" t="str">
            <v>APARTADO</v>
          </cell>
        </row>
        <row r="52">
          <cell r="E52" t="str">
            <v>APIA</v>
          </cell>
        </row>
        <row r="53">
          <cell r="E53" t="str">
            <v>APULO</v>
          </cell>
        </row>
        <row r="54">
          <cell r="E54" t="str">
            <v>AQUITANIA</v>
          </cell>
        </row>
        <row r="55">
          <cell r="E55" t="str">
            <v>ARACATACA</v>
          </cell>
        </row>
        <row r="56">
          <cell r="E56" t="str">
            <v>ARANZAZU</v>
          </cell>
        </row>
        <row r="57">
          <cell r="E57" t="str">
            <v>ARATOCA</v>
          </cell>
        </row>
        <row r="58">
          <cell r="E58" t="str">
            <v>ARAUCA</v>
          </cell>
        </row>
        <row r="59">
          <cell r="E59" t="str">
            <v>ARAUQUITA</v>
          </cell>
        </row>
        <row r="60">
          <cell r="E60" t="str">
            <v>ARBELAEZ</v>
          </cell>
        </row>
        <row r="61">
          <cell r="E61" t="str">
            <v>ARBOLEDA</v>
          </cell>
        </row>
        <row r="62">
          <cell r="E62" t="str">
            <v>ARBOLEDAS</v>
          </cell>
        </row>
        <row r="63">
          <cell r="E63" t="str">
            <v>ARBOLETES</v>
          </cell>
        </row>
        <row r="64">
          <cell r="E64" t="str">
            <v>ARCABUCO</v>
          </cell>
        </row>
        <row r="65">
          <cell r="E65" t="str">
            <v>ARENAL</v>
          </cell>
        </row>
        <row r="66">
          <cell r="E66" t="str">
            <v>ARGELIA</v>
          </cell>
        </row>
        <row r="67">
          <cell r="E67" t="str">
            <v>ARGELIA</v>
          </cell>
        </row>
        <row r="68">
          <cell r="E68" t="str">
            <v>ARGELIA</v>
          </cell>
        </row>
        <row r="69">
          <cell r="E69" t="str">
            <v>ARIGUANI</v>
          </cell>
        </row>
        <row r="70">
          <cell r="E70" t="str">
            <v>ARJONA</v>
          </cell>
        </row>
        <row r="71">
          <cell r="E71" t="str">
            <v>ARMENIA</v>
          </cell>
        </row>
        <row r="72">
          <cell r="E72" t="str">
            <v>ARMENIA</v>
          </cell>
        </row>
        <row r="73">
          <cell r="E73" t="str">
            <v>ARMERO</v>
          </cell>
        </row>
        <row r="74">
          <cell r="E74" t="str">
            <v>ARROYOHONDO</v>
          </cell>
        </row>
        <row r="75">
          <cell r="E75" t="str">
            <v>ASTREA</v>
          </cell>
        </row>
        <row r="76">
          <cell r="E76" t="str">
            <v>ATACO</v>
          </cell>
        </row>
        <row r="77">
          <cell r="E77" t="str">
            <v>ATRATO</v>
          </cell>
        </row>
        <row r="78">
          <cell r="E78" t="str">
            <v>AYAPEL</v>
          </cell>
        </row>
        <row r="79">
          <cell r="E79" t="str">
            <v>BAGADO</v>
          </cell>
        </row>
        <row r="80">
          <cell r="E80" t="str">
            <v>BAHIA SOLANO</v>
          </cell>
        </row>
        <row r="81">
          <cell r="E81" t="str">
            <v>BAJO BAUDO</v>
          </cell>
        </row>
        <row r="82">
          <cell r="E82" t="str">
            <v>BALBOA</v>
          </cell>
        </row>
        <row r="83">
          <cell r="E83" t="str">
            <v>BALBOA</v>
          </cell>
        </row>
        <row r="84">
          <cell r="E84" t="str">
            <v>BARANOA</v>
          </cell>
        </row>
        <row r="85">
          <cell r="E85" t="str">
            <v>BARAYA</v>
          </cell>
        </row>
        <row r="86">
          <cell r="E86" t="str">
            <v>BARBACOAS</v>
          </cell>
        </row>
        <row r="87">
          <cell r="E87" t="str">
            <v>BARBOSA</v>
          </cell>
        </row>
        <row r="88">
          <cell r="E88" t="str">
            <v>BARBOSA</v>
          </cell>
        </row>
        <row r="89">
          <cell r="E89" t="str">
            <v>BARICHARA</v>
          </cell>
        </row>
        <row r="90">
          <cell r="E90" t="str">
            <v>BARRANCA DE UPIA</v>
          </cell>
        </row>
        <row r="91">
          <cell r="E91" t="str">
            <v>BARRANCABERMEJA</v>
          </cell>
        </row>
        <row r="92">
          <cell r="E92" t="str">
            <v>BARRANCAS</v>
          </cell>
        </row>
        <row r="93">
          <cell r="E93" t="str">
            <v>BARRANCO DE LOBA</v>
          </cell>
        </row>
        <row r="94">
          <cell r="E94" t="str">
            <v>BARRANCO MINAS</v>
          </cell>
        </row>
        <row r="95">
          <cell r="E95" t="str">
            <v>BARRANQUILLA</v>
          </cell>
        </row>
        <row r="96">
          <cell r="E96" t="str">
            <v>BECERRIL</v>
          </cell>
        </row>
        <row r="97">
          <cell r="E97" t="str">
            <v>BELALCAZAR</v>
          </cell>
        </row>
        <row r="98">
          <cell r="E98" t="str">
            <v>BELEN</v>
          </cell>
        </row>
        <row r="99">
          <cell r="E99" t="str">
            <v>BELEN</v>
          </cell>
        </row>
        <row r="100">
          <cell r="E100" t="str">
            <v>BELEN DE LOS ANDAQUIES</v>
          </cell>
        </row>
        <row r="101">
          <cell r="E101" t="str">
            <v>BELEN DE UMBRIA</v>
          </cell>
        </row>
        <row r="102">
          <cell r="E102" t="str">
            <v>BELLO</v>
          </cell>
        </row>
        <row r="103">
          <cell r="E103" t="str">
            <v>BELMIRA</v>
          </cell>
        </row>
        <row r="104">
          <cell r="E104" t="str">
            <v>BELTRAN</v>
          </cell>
        </row>
        <row r="105">
          <cell r="E105" t="str">
            <v>BERBEO</v>
          </cell>
        </row>
        <row r="106">
          <cell r="E106" t="str">
            <v>BETANIA</v>
          </cell>
        </row>
        <row r="107">
          <cell r="E107" t="str">
            <v>BETEITIVA</v>
          </cell>
        </row>
        <row r="108">
          <cell r="E108" t="str">
            <v>BETULIA</v>
          </cell>
        </row>
        <row r="109">
          <cell r="E109" t="str">
            <v>BETULIA</v>
          </cell>
        </row>
        <row r="110">
          <cell r="E110" t="str">
            <v>BITUIMA</v>
          </cell>
        </row>
        <row r="111">
          <cell r="E111" t="str">
            <v>BOAVITA</v>
          </cell>
        </row>
        <row r="112">
          <cell r="E112" t="str">
            <v>BOCHALEMA</v>
          </cell>
        </row>
        <row r="113">
          <cell r="E113" t="str">
            <v>BOGOTA, D.C.</v>
          </cell>
        </row>
        <row r="114">
          <cell r="E114" t="str">
            <v>BOJACA</v>
          </cell>
        </row>
        <row r="115">
          <cell r="E115" t="str">
            <v>BOJAYA</v>
          </cell>
        </row>
        <row r="116">
          <cell r="E116" t="str">
            <v>BOLIVAR</v>
          </cell>
        </row>
        <row r="117">
          <cell r="E117" t="str">
            <v>BOLIVAR</v>
          </cell>
        </row>
        <row r="118">
          <cell r="E118" t="str">
            <v>BOLIVAR</v>
          </cell>
        </row>
        <row r="119">
          <cell r="E119" t="str">
            <v>BOSCONIA</v>
          </cell>
        </row>
        <row r="120">
          <cell r="E120" t="str">
            <v>BOYACA</v>
          </cell>
        </row>
        <row r="121">
          <cell r="E121" t="str">
            <v>BRICEÑO</v>
          </cell>
        </row>
        <row r="122">
          <cell r="E122" t="str">
            <v>BRICEÑO</v>
          </cell>
        </row>
        <row r="123">
          <cell r="E123" t="str">
            <v>BUCARAMANGA</v>
          </cell>
        </row>
        <row r="124">
          <cell r="E124" t="str">
            <v>BUCARASICA</v>
          </cell>
        </row>
        <row r="125">
          <cell r="E125" t="str">
            <v>BUENAVENTURA</v>
          </cell>
        </row>
        <row r="126">
          <cell r="E126" t="str">
            <v>BUENAVISTA</v>
          </cell>
        </row>
        <row r="127">
          <cell r="E127" t="str">
            <v>BUENAVISTA</v>
          </cell>
        </row>
        <row r="128">
          <cell r="E128" t="str">
            <v>BUENAVISTA</v>
          </cell>
        </row>
        <row r="129">
          <cell r="E129" t="str">
            <v>BUENAVISTA</v>
          </cell>
        </row>
        <row r="130">
          <cell r="E130" t="str">
            <v>BUENOS AIRES</v>
          </cell>
        </row>
        <row r="131">
          <cell r="E131" t="str">
            <v>BUESACO</v>
          </cell>
        </row>
        <row r="132">
          <cell r="E132" t="str">
            <v>BUGALAGRANDE</v>
          </cell>
        </row>
        <row r="133">
          <cell r="E133" t="str">
            <v>BURITICA</v>
          </cell>
        </row>
        <row r="134">
          <cell r="E134" t="str">
            <v>BUSBANZA</v>
          </cell>
        </row>
        <row r="135">
          <cell r="E135" t="str">
            <v>CABRERA</v>
          </cell>
        </row>
        <row r="136">
          <cell r="E136" t="str">
            <v>CABRERA</v>
          </cell>
        </row>
        <row r="137">
          <cell r="E137" t="str">
            <v>CABUYARO</v>
          </cell>
        </row>
        <row r="138">
          <cell r="E138" t="str">
            <v>CACAHUAL</v>
          </cell>
        </row>
        <row r="139">
          <cell r="E139" t="str">
            <v>CACERES</v>
          </cell>
        </row>
        <row r="140">
          <cell r="E140" t="str">
            <v>CACHIPAY</v>
          </cell>
        </row>
        <row r="141">
          <cell r="E141" t="str">
            <v>CACHIRA</v>
          </cell>
        </row>
        <row r="142">
          <cell r="E142" t="str">
            <v>CACOTA</v>
          </cell>
        </row>
        <row r="143">
          <cell r="E143" t="str">
            <v>CAICEDO</v>
          </cell>
        </row>
        <row r="144">
          <cell r="E144" t="str">
            <v>CAICEDONIA</v>
          </cell>
        </row>
        <row r="145">
          <cell r="E145" t="str">
            <v>CAIMITO</v>
          </cell>
        </row>
        <row r="146">
          <cell r="E146" t="str">
            <v>CAJAMARCA</v>
          </cell>
        </row>
        <row r="147">
          <cell r="E147" t="str">
            <v>CAJIBIO</v>
          </cell>
        </row>
        <row r="148">
          <cell r="E148" t="str">
            <v>CAJICA</v>
          </cell>
        </row>
        <row r="149">
          <cell r="E149" t="str">
            <v>CALAMAR</v>
          </cell>
        </row>
        <row r="150">
          <cell r="E150" t="str">
            <v>CALAMAR</v>
          </cell>
        </row>
        <row r="151">
          <cell r="E151" t="str">
            <v>CALARCA</v>
          </cell>
        </row>
        <row r="152">
          <cell r="E152" t="str">
            <v>CALDAS</v>
          </cell>
        </row>
        <row r="153">
          <cell r="E153" t="str">
            <v>CALDAS</v>
          </cell>
        </row>
        <row r="154">
          <cell r="E154" t="str">
            <v>CALDONO</v>
          </cell>
        </row>
        <row r="155">
          <cell r="E155" t="str">
            <v>CALI</v>
          </cell>
        </row>
        <row r="156">
          <cell r="E156" t="str">
            <v>CALIFORNIA</v>
          </cell>
        </row>
        <row r="157">
          <cell r="E157" t="str">
            <v>CALIMA</v>
          </cell>
        </row>
        <row r="158">
          <cell r="E158" t="str">
            <v>CALOTO</v>
          </cell>
        </row>
        <row r="159">
          <cell r="E159" t="str">
            <v>CAMPAMENTO</v>
          </cell>
        </row>
        <row r="160">
          <cell r="E160" t="str">
            <v>CAMPO DE LA CRUZ</v>
          </cell>
        </row>
        <row r="161">
          <cell r="E161" t="str">
            <v>CAMPOALEGRE</v>
          </cell>
        </row>
        <row r="162">
          <cell r="E162" t="str">
            <v>CAMPOHERMOSO</v>
          </cell>
        </row>
        <row r="163">
          <cell r="E163" t="str">
            <v>CANALETE</v>
          </cell>
        </row>
        <row r="164">
          <cell r="E164" t="str">
            <v>CANDELARIA</v>
          </cell>
        </row>
        <row r="165">
          <cell r="E165" t="str">
            <v>CANDELARIA</v>
          </cell>
        </row>
        <row r="166">
          <cell r="E166" t="str">
            <v>CANTAGALLO</v>
          </cell>
        </row>
        <row r="167">
          <cell r="E167" t="str">
            <v>CAÑASGORDAS</v>
          </cell>
        </row>
        <row r="168">
          <cell r="E168" t="str">
            <v>CAPARRAPI</v>
          </cell>
        </row>
        <row r="169">
          <cell r="E169" t="str">
            <v>CAPITANEJO</v>
          </cell>
        </row>
        <row r="170">
          <cell r="E170" t="str">
            <v>CAQUEZA</v>
          </cell>
        </row>
        <row r="171">
          <cell r="E171" t="str">
            <v>CARACOLI</v>
          </cell>
        </row>
        <row r="172">
          <cell r="E172" t="str">
            <v>CARAMANTA</v>
          </cell>
        </row>
        <row r="173">
          <cell r="E173" t="str">
            <v>CARCASI</v>
          </cell>
        </row>
        <row r="174">
          <cell r="E174" t="str">
            <v>CAREPA</v>
          </cell>
        </row>
        <row r="175">
          <cell r="E175" t="str">
            <v>CARMEN DE APICALA</v>
          </cell>
        </row>
        <row r="176">
          <cell r="E176" t="str">
            <v>CARMEN DE CARUPA</v>
          </cell>
        </row>
        <row r="177">
          <cell r="E177" t="str">
            <v>CARMEN DEL DARIEN</v>
          </cell>
        </row>
        <row r="178">
          <cell r="E178" t="str">
            <v>CAROLINA</v>
          </cell>
        </row>
        <row r="179">
          <cell r="E179" t="str">
            <v>CARTAGENA</v>
          </cell>
        </row>
        <row r="180">
          <cell r="E180" t="str">
            <v>CARTAGENA DEL CHAIRA</v>
          </cell>
        </row>
        <row r="181">
          <cell r="E181" t="str">
            <v>CARTAGO</v>
          </cell>
        </row>
        <row r="182">
          <cell r="E182" t="str">
            <v>CARURU</v>
          </cell>
        </row>
        <row r="183">
          <cell r="E183" t="str">
            <v>CASABIANCA</v>
          </cell>
        </row>
        <row r="184">
          <cell r="E184" t="str">
            <v>CASTILLA LA NUEVA</v>
          </cell>
        </row>
        <row r="185">
          <cell r="E185" t="str">
            <v>CAUCASIA</v>
          </cell>
        </row>
        <row r="186">
          <cell r="E186" t="str">
            <v>CEPITA</v>
          </cell>
        </row>
        <row r="187">
          <cell r="E187" t="str">
            <v>CERETE</v>
          </cell>
        </row>
        <row r="188">
          <cell r="E188" t="str">
            <v>CERINZA</v>
          </cell>
        </row>
        <row r="189">
          <cell r="E189" t="str">
            <v>CERRITO</v>
          </cell>
        </row>
        <row r="190">
          <cell r="E190" t="str">
            <v>CERRO SAN ANTONIO</v>
          </cell>
        </row>
        <row r="191">
          <cell r="E191" t="str">
            <v>CERTEGUI</v>
          </cell>
        </row>
        <row r="192">
          <cell r="E192" t="str">
            <v>CHACHAGsI</v>
          </cell>
        </row>
        <row r="193">
          <cell r="E193" t="str">
            <v>CHAGUANI</v>
          </cell>
        </row>
        <row r="194">
          <cell r="E194" t="str">
            <v>CHALAN</v>
          </cell>
        </row>
        <row r="195">
          <cell r="E195" t="str">
            <v>CHAMEZA</v>
          </cell>
        </row>
        <row r="196">
          <cell r="E196" t="str">
            <v>CHAPARRAL</v>
          </cell>
        </row>
        <row r="197">
          <cell r="E197" t="str">
            <v>CHARALA</v>
          </cell>
        </row>
        <row r="198">
          <cell r="E198" t="str">
            <v>CHARTA</v>
          </cell>
        </row>
        <row r="199">
          <cell r="E199" t="str">
            <v>CHIA</v>
          </cell>
        </row>
        <row r="200">
          <cell r="E200" t="str">
            <v>CHIBOLO</v>
          </cell>
        </row>
        <row r="201">
          <cell r="E201" t="str">
            <v>CHIGORODO</v>
          </cell>
        </row>
        <row r="202">
          <cell r="E202" t="str">
            <v>CHIMA</v>
          </cell>
        </row>
        <row r="203">
          <cell r="E203" t="str">
            <v>CHIMA</v>
          </cell>
        </row>
        <row r="204">
          <cell r="E204" t="str">
            <v>CHIMICHAGUA</v>
          </cell>
        </row>
        <row r="205">
          <cell r="E205" t="str">
            <v>CHINACOTA</v>
          </cell>
        </row>
        <row r="206">
          <cell r="E206" t="str">
            <v>CHINAVITA</v>
          </cell>
        </row>
        <row r="207">
          <cell r="E207" t="str">
            <v>CHINCHINA</v>
          </cell>
        </row>
        <row r="208">
          <cell r="E208" t="str">
            <v>CHINU</v>
          </cell>
        </row>
        <row r="209">
          <cell r="E209" t="str">
            <v>CHIPAQUE</v>
          </cell>
        </row>
        <row r="210">
          <cell r="E210" t="str">
            <v>CHIPATA</v>
          </cell>
        </row>
        <row r="211">
          <cell r="E211" t="str">
            <v>CHIQUINQUIRA</v>
          </cell>
        </row>
        <row r="212">
          <cell r="E212" t="str">
            <v>CHIQUIZA</v>
          </cell>
        </row>
        <row r="213">
          <cell r="E213" t="str">
            <v>CHIRIGUANA</v>
          </cell>
        </row>
        <row r="214">
          <cell r="E214" t="str">
            <v>CHISCAS</v>
          </cell>
        </row>
        <row r="215">
          <cell r="E215" t="str">
            <v>CHITA</v>
          </cell>
        </row>
        <row r="216">
          <cell r="E216" t="str">
            <v>CHITAGA</v>
          </cell>
        </row>
        <row r="217">
          <cell r="E217" t="str">
            <v>CHITARAQUE</v>
          </cell>
        </row>
        <row r="218">
          <cell r="E218" t="str">
            <v>CHIVATA</v>
          </cell>
        </row>
        <row r="219">
          <cell r="E219" t="str">
            <v>CHIVOR</v>
          </cell>
        </row>
        <row r="220">
          <cell r="E220" t="str">
            <v>CHOACHI</v>
          </cell>
        </row>
        <row r="221">
          <cell r="E221" t="str">
            <v>CHOCONTA</v>
          </cell>
        </row>
        <row r="222">
          <cell r="E222" t="str">
            <v>CICUCO</v>
          </cell>
        </row>
        <row r="223">
          <cell r="E223" t="str">
            <v>CIENAGA</v>
          </cell>
        </row>
        <row r="224">
          <cell r="E224" t="str">
            <v>CIENAGA DE ORO</v>
          </cell>
        </row>
        <row r="225">
          <cell r="E225" t="str">
            <v>CIENEGA</v>
          </cell>
        </row>
        <row r="226">
          <cell r="E226" t="str">
            <v>CIMITARRA</v>
          </cell>
        </row>
        <row r="227">
          <cell r="E227" t="str">
            <v>CIRCASIA</v>
          </cell>
        </row>
        <row r="228">
          <cell r="E228" t="str">
            <v>CISNEROS</v>
          </cell>
        </row>
        <row r="229">
          <cell r="E229" t="str">
            <v>CIUDAD BOLIVAR</v>
          </cell>
        </row>
        <row r="230">
          <cell r="E230" t="str">
            <v>CLEMENCIA</v>
          </cell>
        </row>
        <row r="231">
          <cell r="E231" t="str">
            <v>COCORNA</v>
          </cell>
        </row>
        <row r="232">
          <cell r="E232" t="str">
            <v>COELLO</v>
          </cell>
        </row>
        <row r="233">
          <cell r="E233" t="str">
            <v>COGUA</v>
          </cell>
        </row>
        <row r="234">
          <cell r="E234" t="str">
            <v>COLOMBIA</v>
          </cell>
        </row>
        <row r="235">
          <cell r="E235" t="str">
            <v>COLON</v>
          </cell>
        </row>
        <row r="236">
          <cell r="E236" t="str">
            <v>COLON</v>
          </cell>
        </row>
        <row r="237">
          <cell r="E237" t="str">
            <v>COLOSO</v>
          </cell>
        </row>
        <row r="238">
          <cell r="E238" t="str">
            <v>COMBITA</v>
          </cell>
        </row>
        <row r="239">
          <cell r="E239" t="str">
            <v>CONCEPCION</v>
          </cell>
        </row>
        <row r="240">
          <cell r="E240" t="str">
            <v>CONCEPCION</v>
          </cell>
        </row>
        <row r="241">
          <cell r="E241" t="str">
            <v>CONCORDIA</v>
          </cell>
        </row>
        <row r="242">
          <cell r="E242" t="str">
            <v>CONCORDIA</v>
          </cell>
        </row>
        <row r="243">
          <cell r="E243" t="str">
            <v>CONDOTO</v>
          </cell>
        </row>
        <row r="244">
          <cell r="E244" t="str">
            <v>CONFINES</v>
          </cell>
        </row>
        <row r="245">
          <cell r="E245" t="str">
            <v>CONSACA</v>
          </cell>
        </row>
        <row r="246">
          <cell r="E246" t="str">
            <v>CONTADERO</v>
          </cell>
        </row>
        <row r="247">
          <cell r="E247" t="str">
            <v>CONTRATACION</v>
          </cell>
        </row>
        <row r="248">
          <cell r="E248" t="str">
            <v>CONVENCION</v>
          </cell>
        </row>
        <row r="249">
          <cell r="E249" t="str">
            <v>COPACABANA</v>
          </cell>
        </row>
        <row r="250">
          <cell r="E250" t="str">
            <v>COPER</v>
          </cell>
        </row>
        <row r="251">
          <cell r="E251" t="str">
            <v>CORDOBA</v>
          </cell>
        </row>
        <row r="252">
          <cell r="E252" t="str">
            <v>CORDOBA</v>
          </cell>
        </row>
        <row r="253">
          <cell r="E253" t="str">
            <v>CORDOBA</v>
          </cell>
        </row>
        <row r="254">
          <cell r="E254" t="str">
            <v>CORINTO</v>
          </cell>
        </row>
        <row r="255">
          <cell r="E255" t="str">
            <v>COROMORO</v>
          </cell>
        </row>
        <row r="256">
          <cell r="E256" t="str">
            <v>COROZAL</v>
          </cell>
        </row>
        <row r="257">
          <cell r="E257" t="str">
            <v>CORRALES</v>
          </cell>
        </row>
        <row r="258">
          <cell r="E258" t="str">
            <v>COTA</v>
          </cell>
        </row>
        <row r="259">
          <cell r="E259" t="str">
            <v>COTORRA</v>
          </cell>
        </row>
        <row r="260">
          <cell r="E260" t="str">
            <v>COVARACHIA</v>
          </cell>
        </row>
        <row r="261">
          <cell r="E261" t="str">
            <v>COVEÑAS</v>
          </cell>
        </row>
        <row r="262">
          <cell r="E262" t="str">
            <v>COYAIMA</v>
          </cell>
        </row>
        <row r="263">
          <cell r="E263" t="str">
            <v>CRAVO NORTE</v>
          </cell>
        </row>
        <row r="264">
          <cell r="E264" t="str">
            <v>CUASPUD</v>
          </cell>
        </row>
        <row r="265">
          <cell r="E265" t="str">
            <v>CUBARA</v>
          </cell>
        </row>
        <row r="266">
          <cell r="E266" t="str">
            <v>CUBARRAL</v>
          </cell>
        </row>
        <row r="267">
          <cell r="E267" t="str">
            <v>CUCAITA</v>
          </cell>
        </row>
        <row r="268">
          <cell r="E268" t="str">
            <v>CUCUNUBA</v>
          </cell>
        </row>
        <row r="269">
          <cell r="E269" t="str">
            <v>CUCUTA</v>
          </cell>
        </row>
        <row r="270">
          <cell r="E270" t="str">
            <v>CUCUTILLA</v>
          </cell>
        </row>
        <row r="271">
          <cell r="E271" t="str">
            <v>CUITIVA</v>
          </cell>
        </row>
        <row r="272">
          <cell r="E272" t="str">
            <v>CUMARAL</v>
          </cell>
        </row>
        <row r="273">
          <cell r="E273" t="str">
            <v>CUMARIBO</v>
          </cell>
        </row>
        <row r="274">
          <cell r="E274" t="str">
            <v>CUMBAL</v>
          </cell>
        </row>
        <row r="275">
          <cell r="E275" t="str">
            <v>CUMBITARA</v>
          </cell>
        </row>
        <row r="276">
          <cell r="E276" t="str">
            <v>CUNDAY</v>
          </cell>
        </row>
        <row r="277">
          <cell r="E277" t="str">
            <v>CURILLO</v>
          </cell>
        </row>
        <row r="278">
          <cell r="E278" t="str">
            <v>CURITI</v>
          </cell>
        </row>
        <row r="279">
          <cell r="E279" t="str">
            <v>CURUMANI</v>
          </cell>
        </row>
        <row r="280">
          <cell r="E280" t="str">
            <v>DABEIBA</v>
          </cell>
        </row>
        <row r="281">
          <cell r="E281" t="str">
            <v>DAGUA</v>
          </cell>
        </row>
        <row r="282">
          <cell r="E282" t="str">
            <v>DIBULLA</v>
          </cell>
        </row>
        <row r="283">
          <cell r="E283" t="str">
            <v>DISTRACCION</v>
          </cell>
        </row>
        <row r="284">
          <cell r="E284" t="str">
            <v>DOLORES</v>
          </cell>
        </row>
        <row r="285">
          <cell r="E285" t="str">
            <v>DON MATIAS</v>
          </cell>
        </row>
        <row r="286">
          <cell r="E286" t="str">
            <v>DOSQUEBRADAS</v>
          </cell>
        </row>
        <row r="287">
          <cell r="E287" t="str">
            <v>DUITAMA</v>
          </cell>
        </row>
        <row r="288">
          <cell r="E288" t="str">
            <v>DURANIA</v>
          </cell>
        </row>
        <row r="289">
          <cell r="E289" t="str">
            <v>EBEJICO</v>
          </cell>
        </row>
        <row r="290">
          <cell r="E290" t="str">
            <v>EL AGUILA</v>
          </cell>
        </row>
        <row r="291">
          <cell r="E291" t="str">
            <v>EL BAGRE</v>
          </cell>
        </row>
        <row r="292">
          <cell r="E292" t="str">
            <v>EL BANCO</v>
          </cell>
        </row>
        <row r="293">
          <cell r="E293" t="str">
            <v>EL CAIRO</v>
          </cell>
        </row>
        <row r="294">
          <cell r="E294" t="str">
            <v>EL CALVARIO</v>
          </cell>
        </row>
        <row r="295">
          <cell r="E295" t="str">
            <v>EL CANTON DEL SAN PABLO</v>
          </cell>
        </row>
        <row r="296">
          <cell r="E296" t="str">
            <v>EL CARMEN</v>
          </cell>
        </row>
        <row r="297">
          <cell r="E297" t="str">
            <v>EL CARMEN DE ATRATO</v>
          </cell>
        </row>
        <row r="298">
          <cell r="E298" t="str">
            <v>EL CARMEN DE BOLIVAR</v>
          </cell>
        </row>
        <row r="299">
          <cell r="E299" t="str">
            <v>EL CARMEN DE CHUCURI</v>
          </cell>
        </row>
        <row r="300">
          <cell r="E300" t="str">
            <v>EL CARMEN DE VIBORAL</v>
          </cell>
        </row>
        <row r="301">
          <cell r="E301" t="str">
            <v>EL CASTILLO</v>
          </cell>
        </row>
        <row r="302">
          <cell r="E302" t="str">
            <v>EL CERRITO</v>
          </cell>
        </row>
        <row r="303">
          <cell r="E303" t="str">
            <v>EL CHARCO</v>
          </cell>
        </row>
        <row r="304">
          <cell r="E304" t="str">
            <v>EL COCUY</v>
          </cell>
        </row>
        <row r="305">
          <cell r="E305" t="str">
            <v>EL COLEGIO</v>
          </cell>
        </row>
        <row r="306">
          <cell r="E306" t="str">
            <v>EL COPEY</v>
          </cell>
        </row>
        <row r="307">
          <cell r="E307" t="str">
            <v>EL DONCELLO</v>
          </cell>
        </row>
        <row r="308">
          <cell r="E308" t="str">
            <v>EL DORADO</v>
          </cell>
        </row>
        <row r="309">
          <cell r="E309" t="str">
            <v>EL DOVIO</v>
          </cell>
        </row>
        <row r="310">
          <cell r="E310" t="str">
            <v>EL ENCANTO</v>
          </cell>
        </row>
        <row r="311">
          <cell r="E311" t="str">
            <v>EL ESPINO</v>
          </cell>
        </row>
        <row r="312">
          <cell r="E312" t="str">
            <v>EL GUACAMAYO</v>
          </cell>
        </row>
        <row r="313">
          <cell r="E313" t="str">
            <v>EL GUAMO</v>
          </cell>
        </row>
        <row r="314">
          <cell r="E314" t="str">
            <v>EL LITORAL DEL SAN JUAN</v>
          </cell>
        </row>
        <row r="315">
          <cell r="E315" t="str">
            <v>EL MOLINO</v>
          </cell>
        </row>
        <row r="316">
          <cell r="E316" t="str">
            <v>EL PASO</v>
          </cell>
        </row>
        <row r="317">
          <cell r="E317" t="str">
            <v>EL PAUJIL</v>
          </cell>
        </row>
        <row r="318">
          <cell r="E318" t="str">
            <v>EL PEÑOL</v>
          </cell>
        </row>
        <row r="319">
          <cell r="E319" t="str">
            <v>EL PEÑON</v>
          </cell>
        </row>
        <row r="320">
          <cell r="E320" t="str">
            <v>EL PEÑON</v>
          </cell>
        </row>
        <row r="321">
          <cell r="E321" t="str">
            <v>EL PEÑON</v>
          </cell>
        </row>
        <row r="322">
          <cell r="E322" t="str">
            <v>EL PIÑON</v>
          </cell>
        </row>
        <row r="323">
          <cell r="E323" t="str">
            <v>EL PLAYON</v>
          </cell>
        </row>
        <row r="324">
          <cell r="E324" t="str">
            <v>EL RETEN</v>
          </cell>
        </row>
        <row r="325">
          <cell r="E325" t="str">
            <v>EL RETORNO</v>
          </cell>
        </row>
        <row r="326">
          <cell r="E326" t="str">
            <v>EL ROBLE</v>
          </cell>
        </row>
        <row r="327">
          <cell r="E327" t="str">
            <v>EL ROSAL</v>
          </cell>
        </row>
        <row r="328">
          <cell r="E328" t="str">
            <v>EL ROSARIO</v>
          </cell>
        </row>
        <row r="329">
          <cell r="E329" t="str">
            <v>EL SANTUARIO</v>
          </cell>
        </row>
        <row r="330">
          <cell r="E330" t="str">
            <v>EL TABLON DE GOMEZ</v>
          </cell>
        </row>
        <row r="331">
          <cell r="E331" t="str">
            <v>EL TAMBO</v>
          </cell>
        </row>
        <row r="332">
          <cell r="E332" t="str">
            <v>EL TAMBO</v>
          </cell>
        </row>
        <row r="333">
          <cell r="E333" t="str">
            <v>EL TARRA</v>
          </cell>
        </row>
        <row r="334">
          <cell r="E334" t="str">
            <v>EL ZULIA</v>
          </cell>
        </row>
        <row r="335">
          <cell r="E335" t="str">
            <v>ELIAS</v>
          </cell>
        </row>
        <row r="336">
          <cell r="E336" t="str">
            <v>ENCINO</v>
          </cell>
        </row>
        <row r="337">
          <cell r="E337" t="str">
            <v>ENCISO</v>
          </cell>
        </row>
        <row r="338">
          <cell r="E338" t="str">
            <v>ENTRERRIOS</v>
          </cell>
        </row>
        <row r="339">
          <cell r="E339" t="str">
            <v>ENVIGADO</v>
          </cell>
        </row>
        <row r="340">
          <cell r="E340" t="str">
            <v>ESPINAL</v>
          </cell>
        </row>
        <row r="341">
          <cell r="E341" t="str">
            <v>FACATATIVA</v>
          </cell>
        </row>
        <row r="342">
          <cell r="E342" t="str">
            <v>FALAN</v>
          </cell>
        </row>
        <row r="343">
          <cell r="E343" t="str">
            <v>FILADELFIA</v>
          </cell>
        </row>
        <row r="344">
          <cell r="E344" t="str">
            <v>FILANDIA</v>
          </cell>
        </row>
        <row r="345">
          <cell r="E345" t="str">
            <v>FIRAVITOBA</v>
          </cell>
        </row>
        <row r="346">
          <cell r="E346" t="str">
            <v>FLANDES</v>
          </cell>
        </row>
        <row r="347">
          <cell r="E347" t="str">
            <v>FLORENCIA</v>
          </cell>
        </row>
        <row r="348">
          <cell r="E348" t="str">
            <v>FLORENCIA</v>
          </cell>
        </row>
        <row r="349">
          <cell r="E349" t="str">
            <v>FLORESTA</v>
          </cell>
        </row>
        <row r="350">
          <cell r="E350" t="str">
            <v>FLORIAN</v>
          </cell>
        </row>
        <row r="351">
          <cell r="E351" t="str">
            <v>FLORIDA</v>
          </cell>
        </row>
        <row r="352">
          <cell r="E352" t="str">
            <v>FLORIDABLANCA</v>
          </cell>
        </row>
        <row r="353">
          <cell r="E353" t="str">
            <v>FOMEQUE</v>
          </cell>
        </row>
        <row r="354">
          <cell r="E354" t="str">
            <v>FONSECA</v>
          </cell>
        </row>
        <row r="355">
          <cell r="E355" t="str">
            <v>FORTUL</v>
          </cell>
        </row>
        <row r="356">
          <cell r="E356" t="str">
            <v>FOSCA</v>
          </cell>
        </row>
        <row r="357">
          <cell r="E357" t="str">
            <v>FRANCISCO PIZARRO</v>
          </cell>
        </row>
        <row r="358">
          <cell r="E358" t="str">
            <v>FREDONIA</v>
          </cell>
        </row>
        <row r="359">
          <cell r="E359" t="str">
            <v>FRESNO</v>
          </cell>
        </row>
        <row r="360">
          <cell r="E360" t="str">
            <v>FRONTINO</v>
          </cell>
        </row>
        <row r="361">
          <cell r="E361" t="str">
            <v>FUENTE DE ORO</v>
          </cell>
        </row>
        <row r="362">
          <cell r="E362" t="str">
            <v>FUNDACION</v>
          </cell>
        </row>
        <row r="363">
          <cell r="E363" t="str">
            <v>FUNES</v>
          </cell>
        </row>
        <row r="364">
          <cell r="E364" t="str">
            <v>FUNZA</v>
          </cell>
        </row>
        <row r="365">
          <cell r="E365" t="str">
            <v>FUQUENE</v>
          </cell>
        </row>
        <row r="366">
          <cell r="E366" t="str">
            <v>FUSAGASUGA</v>
          </cell>
        </row>
        <row r="367">
          <cell r="E367" t="str">
            <v>GACHALA</v>
          </cell>
        </row>
        <row r="368">
          <cell r="E368" t="str">
            <v>GACHANCIPA</v>
          </cell>
        </row>
        <row r="369">
          <cell r="E369" t="str">
            <v>GACHANTIVA</v>
          </cell>
        </row>
        <row r="370">
          <cell r="E370" t="str">
            <v>GACHETA</v>
          </cell>
        </row>
        <row r="371">
          <cell r="E371" t="str">
            <v>GALAN</v>
          </cell>
        </row>
        <row r="372">
          <cell r="E372" t="str">
            <v>GALAPA</v>
          </cell>
        </row>
        <row r="373">
          <cell r="E373" t="str">
            <v>GALERAS</v>
          </cell>
        </row>
        <row r="374">
          <cell r="E374" t="str">
            <v>GAMA</v>
          </cell>
        </row>
        <row r="375">
          <cell r="E375" t="str">
            <v>GAMARRA</v>
          </cell>
        </row>
        <row r="376">
          <cell r="E376" t="str">
            <v>GAMBITA</v>
          </cell>
        </row>
        <row r="377">
          <cell r="E377" t="str">
            <v>GAMEZA</v>
          </cell>
        </row>
        <row r="378">
          <cell r="E378" t="str">
            <v>GARAGOA</v>
          </cell>
        </row>
        <row r="379">
          <cell r="E379" t="str">
            <v>GARZON</v>
          </cell>
        </row>
        <row r="380">
          <cell r="E380" t="str">
            <v>GENOVA</v>
          </cell>
        </row>
        <row r="381">
          <cell r="E381" t="str">
            <v>GIGANTE</v>
          </cell>
        </row>
        <row r="382">
          <cell r="E382" t="str">
            <v>GINEBRA</v>
          </cell>
        </row>
        <row r="383">
          <cell r="E383" t="str">
            <v>GIRALDO</v>
          </cell>
        </row>
        <row r="384">
          <cell r="E384" t="str">
            <v>GIRARDOT</v>
          </cell>
        </row>
        <row r="385">
          <cell r="E385" t="str">
            <v>GIRARDOTA</v>
          </cell>
        </row>
        <row r="386">
          <cell r="E386" t="str">
            <v>GIRON</v>
          </cell>
        </row>
        <row r="387">
          <cell r="E387" t="str">
            <v>GOMEZ PLATA</v>
          </cell>
        </row>
        <row r="388">
          <cell r="E388" t="str">
            <v>GONZALEZ</v>
          </cell>
        </row>
        <row r="389">
          <cell r="E389" t="str">
            <v>GRAMALOTE</v>
          </cell>
        </row>
        <row r="390">
          <cell r="E390" t="str">
            <v>GRANADA</v>
          </cell>
        </row>
        <row r="391">
          <cell r="E391" t="str">
            <v>GRANADA</v>
          </cell>
        </row>
        <row r="392">
          <cell r="E392" t="str">
            <v>GRANADA</v>
          </cell>
        </row>
        <row r="393">
          <cell r="E393" t="str">
            <v>GsEPSA</v>
          </cell>
        </row>
        <row r="394">
          <cell r="E394" t="str">
            <v>GsICAN</v>
          </cell>
        </row>
        <row r="395">
          <cell r="E395" t="str">
            <v>GUACA</v>
          </cell>
        </row>
        <row r="396">
          <cell r="E396" t="str">
            <v>GUACAMAYAS</v>
          </cell>
        </row>
        <row r="397">
          <cell r="E397" t="str">
            <v>GUACARI</v>
          </cell>
        </row>
        <row r="398">
          <cell r="E398" t="str">
            <v>GUACHENE</v>
          </cell>
        </row>
        <row r="399">
          <cell r="E399" t="str">
            <v>GUACHETA</v>
          </cell>
        </row>
        <row r="400">
          <cell r="E400" t="str">
            <v>GUACHUCAL</v>
          </cell>
        </row>
        <row r="401">
          <cell r="E401" t="str">
            <v>GUADALAJARA DE BUGA</v>
          </cell>
        </row>
        <row r="402">
          <cell r="E402" t="str">
            <v>GUADALUPE</v>
          </cell>
        </row>
        <row r="403">
          <cell r="E403" t="str">
            <v>GUADALUPE</v>
          </cell>
        </row>
        <row r="404">
          <cell r="E404" t="str">
            <v>GUADALUPE</v>
          </cell>
        </row>
        <row r="405">
          <cell r="E405" t="str">
            <v>GUADUAS</v>
          </cell>
        </row>
        <row r="406">
          <cell r="E406" t="str">
            <v>GUAITARILLA</v>
          </cell>
        </row>
        <row r="407">
          <cell r="E407" t="str">
            <v>GUALMATAN</v>
          </cell>
        </row>
        <row r="408">
          <cell r="E408" t="str">
            <v>GUAMAL</v>
          </cell>
        </row>
        <row r="409">
          <cell r="E409" t="str">
            <v>GUAMAL</v>
          </cell>
        </row>
        <row r="410">
          <cell r="E410" t="str">
            <v>GUAMO</v>
          </cell>
        </row>
        <row r="411">
          <cell r="E411" t="str">
            <v>GUAPI</v>
          </cell>
        </row>
        <row r="412">
          <cell r="E412" t="str">
            <v>GUAPOTA</v>
          </cell>
        </row>
        <row r="413">
          <cell r="E413" t="str">
            <v>GUARANDA</v>
          </cell>
        </row>
        <row r="414">
          <cell r="E414" t="str">
            <v>GUARNE</v>
          </cell>
        </row>
        <row r="415">
          <cell r="E415" t="str">
            <v>GUASCA</v>
          </cell>
        </row>
        <row r="416">
          <cell r="E416" t="str">
            <v>GUATAPE</v>
          </cell>
        </row>
        <row r="417">
          <cell r="E417" t="str">
            <v>GUATAQUI</v>
          </cell>
        </row>
        <row r="418">
          <cell r="E418" t="str">
            <v>GUATAVITA</v>
          </cell>
        </row>
        <row r="419">
          <cell r="E419" t="str">
            <v>GUATEQUE</v>
          </cell>
        </row>
        <row r="420">
          <cell r="E420" t="str">
            <v>GUATICA</v>
          </cell>
        </row>
        <row r="421">
          <cell r="E421" t="str">
            <v>GUAVATA</v>
          </cell>
        </row>
        <row r="422">
          <cell r="E422" t="str">
            <v>GUAYABAL DE SIQUIMA</v>
          </cell>
        </row>
        <row r="423">
          <cell r="E423" t="str">
            <v>GUAYABETAL</v>
          </cell>
        </row>
        <row r="424">
          <cell r="E424" t="str">
            <v>GUAYATA</v>
          </cell>
        </row>
        <row r="425">
          <cell r="E425" t="str">
            <v>GUTIERREZ</v>
          </cell>
        </row>
        <row r="426">
          <cell r="E426" t="str">
            <v>HACARI</v>
          </cell>
        </row>
        <row r="427">
          <cell r="E427" t="str">
            <v>HATILLO DE LOBA</v>
          </cell>
        </row>
        <row r="428">
          <cell r="E428" t="str">
            <v>HATO</v>
          </cell>
        </row>
        <row r="429">
          <cell r="E429" t="str">
            <v>HATO COROZAL</v>
          </cell>
        </row>
        <row r="430">
          <cell r="E430" t="str">
            <v>HATONUEVO</v>
          </cell>
        </row>
        <row r="431">
          <cell r="E431" t="str">
            <v>HELICONIA</v>
          </cell>
        </row>
        <row r="432">
          <cell r="E432" t="str">
            <v>HERRAN</v>
          </cell>
        </row>
        <row r="433">
          <cell r="E433" t="str">
            <v>HERVEO</v>
          </cell>
        </row>
        <row r="434">
          <cell r="E434" t="str">
            <v>HISPANIA</v>
          </cell>
        </row>
        <row r="435">
          <cell r="E435" t="str">
            <v>HOBO</v>
          </cell>
        </row>
        <row r="436">
          <cell r="E436" t="str">
            <v>HONDA</v>
          </cell>
        </row>
        <row r="437">
          <cell r="E437" t="str">
            <v>IBAGUE</v>
          </cell>
        </row>
        <row r="438">
          <cell r="E438" t="str">
            <v>ICONONZO</v>
          </cell>
        </row>
        <row r="439">
          <cell r="E439" t="str">
            <v>ILES</v>
          </cell>
        </row>
        <row r="440">
          <cell r="E440" t="str">
            <v>IMUES</v>
          </cell>
        </row>
        <row r="441">
          <cell r="E441" t="str">
            <v>INIRIDA</v>
          </cell>
        </row>
        <row r="442">
          <cell r="E442" t="str">
            <v>INZA</v>
          </cell>
        </row>
        <row r="443">
          <cell r="E443" t="str">
            <v>IPIALES</v>
          </cell>
        </row>
        <row r="444">
          <cell r="E444" t="str">
            <v>IQUIRA</v>
          </cell>
        </row>
        <row r="445">
          <cell r="E445" t="str">
            <v>ISNOS</v>
          </cell>
        </row>
        <row r="446">
          <cell r="E446" t="str">
            <v>ISTMINA</v>
          </cell>
        </row>
        <row r="447">
          <cell r="E447" t="str">
            <v>ITAGUI</v>
          </cell>
        </row>
        <row r="448">
          <cell r="E448" t="str">
            <v>ITUANGO</v>
          </cell>
        </row>
        <row r="449">
          <cell r="E449" t="str">
            <v>IZA</v>
          </cell>
        </row>
        <row r="450">
          <cell r="E450" t="str">
            <v>JAMBALO</v>
          </cell>
        </row>
        <row r="451">
          <cell r="E451" t="str">
            <v>JAMUNDI</v>
          </cell>
        </row>
        <row r="452">
          <cell r="E452" t="str">
            <v>JARDIN</v>
          </cell>
        </row>
        <row r="453">
          <cell r="E453" t="str">
            <v>JENESANO</v>
          </cell>
        </row>
        <row r="454">
          <cell r="E454" t="str">
            <v>JERICO</v>
          </cell>
        </row>
        <row r="455">
          <cell r="E455" t="str">
            <v>JERICO</v>
          </cell>
        </row>
        <row r="456">
          <cell r="E456" t="str">
            <v>JERUSALEN</v>
          </cell>
        </row>
        <row r="457">
          <cell r="E457" t="str">
            <v>JESUS MARIA</v>
          </cell>
        </row>
        <row r="458">
          <cell r="E458" t="str">
            <v>JORDAN</v>
          </cell>
        </row>
        <row r="459">
          <cell r="E459" t="str">
            <v>JUAN DE ACOSTA</v>
          </cell>
        </row>
        <row r="460">
          <cell r="E460" t="str">
            <v>JUNIN</v>
          </cell>
        </row>
        <row r="461">
          <cell r="E461" t="str">
            <v>JURADO</v>
          </cell>
        </row>
        <row r="462">
          <cell r="E462" t="str">
            <v>LA APARTADA</v>
          </cell>
        </row>
        <row r="463">
          <cell r="E463" t="str">
            <v>LA ARGENTINA</v>
          </cell>
        </row>
        <row r="464">
          <cell r="E464" t="str">
            <v>LA BELLEZA</v>
          </cell>
        </row>
        <row r="465">
          <cell r="E465" t="str">
            <v>LA CALERA</v>
          </cell>
        </row>
        <row r="466">
          <cell r="E466" t="str">
            <v>LA CAPILLA</v>
          </cell>
        </row>
        <row r="467">
          <cell r="E467" t="str">
            <v>LA CEJA</v>
          </cell>
        </row>
        <row r="468">
          <cell r="E468" t="str">
            <v>LA CELIA</v>
          </cell>
        </row>
        <row r="469">
          <cell r="E469" t="str">
            <v>LA CHORRERA</v>
          </cell>
        </row>
        <row r="470">
          <cell r="E470" t="str">
            <v>LA CRUZ</v>
          </cell>
        </row>
        <row r="471">
          <cell r="E471" t="str">
            <v>LA CUMBRE</v>
          </cell>
        </row>
        <row r="472">
          <cell r="E472" t="str">
            <v>LA DORADA</v>
          </cell>
        </row>
        <row r="473">
          <cell r="E473" t="str">
            <v>LA ESPERANZA</v>
          </cell>
        </row>
        <row r="474">
          <cell r="E474" t="str">
            <v>LA ESTRELLA</v>
          </cell>
        </row>
        <row r="475">
          <cell r="E475" t="str">
            <v>LA FLORIDA</v>
          </cell>
        </row>
        <row r="476">
          <cell r="E476" t="str">
            <v>LA GLORIA</v>
          </cell>
        </row>
        <row r="477">
          <cell r="E477" t="str">
            <v>LA GUADALUPE</v>
          </cell>
        </row>
        <row r="478">
          <cell r="E478" t="str">
            <v>LA JAGUA DE IBIRICO</v>
          </cell>
        </row>
        <row r="479">
          <cell r="E479" t="str">
            <v>LA JAGUA DEL PILAR</v>
          </cell>
        </row>
        <row r="480">
          <cell r="E480" t="str">
            <v>LA LLANADA</v>
          </cell>
        </row>
        <row r="481">
          <cell r="E481" t="str">
            <v>LA MACARENA</v>
          </cell>
        </row>
        <row r="482">
          <cell r="E482" t="str">
            <v>LA MERCED</v>
          </cell>
        </row>
        <row r="483">
          <cell r="E483" t="str">
            <v>LA MESA</v>
          </cell>
        </row>
        <row r="484">
          <cell r="E484" t="str">
            <v>LA MONTAÑITA</v>
          </cell>
        </row>
        <row r="485">
          <cell r="E485" t="str">
            <v>LA PALMA</v>
          </cell>
        </row>
        <row r="486">
          <cell r="E486" t="str">
            <v>LA PAZ</v>
          </cell>
        </row>
        <row r="487">
          <cell r="E487" t="str">
            <v>LA PAZ</v>
          </cell>
        </row>
        <row r="488">
          <cell r="E488" t="str">
            <v>LA PEDRERA</v>
          </cell>
        </row>
        <row r="489">
          <cell r="E489" t="str">
            <v>LA PEÑA</v>
          </cell>
        </row>
        <row r="490">
          <cell r="E490" t="str">
            <v>LA PINTADA</v>
          </cell>
        </row>
        <row r="491">
          <cell r="E491" t="str">
            <v>LA PLATA</v>
          </cell>
        </row>
        <row r="492">
          <cell r="E492" t="str">
            <v>LA PLAYA</v>
          </cell>
        </row>
        <row r="493">
          <cell r="E493" t="str">
            <v>LA PRIMAVERA</v>
          </cell>
        </row>
        <row r="494">
          <cell r="E494" t="str">
            <v>LA SALINA</v>
          </cell>
        </row>
        <row r="495">
          <cell r="E495" t="str">
            <v>LA SIERRA</v>
          </cell>
        </row>
        <row r="496">
          <cell r="E496" t="str">
            <v>LA TEBAIDA</v>
          </cell>
        </row>
        <row r="497">
          <cell r="E497" t="str">
            <v>LA TOLA</v>
          </cell>
        </row>
        <row r="498">
          <cell r="E498" t="str">
            <v>LA UNION</v>
          </cell>
        </row>
        <row r="499">
          <cell r="E499" t="str">
            <v>LA UNION</v>
          </cell>
        </row>
        <row r="500">
          <cell r="E500" t="str">
            <v>LA UNION</v>
          </cell>
        </row>
        <row r="501">
          <cell r="E501" t="str">
            <v>LA UNION</v>
          </cell>
        </row>
        <row r="502">
          <cell r="E502" t="str">
            <v>LA UVITA</v>
          </cell>
        </row>
        <row r="503">
          <cell r="E503" t="str">
            <v>LA VEGA</v>
          </cell>
        </row>
        <row r="504">
          <cell r="E504" t="str">
            <v>LA VEGA</v>
          </cell>
        </row>
        <row r="505">
          <cell r="E505" t="str">
            <v>LA VICTORIA</v>
          </cell>
        </row>
        <row r="506">
          <cell r="E506" t="str">
            <v>LA VICTORIA</v>
          </cell>
        </row>
        <row r="507">
          <cell r="E507" t="str">
            <v>LA VICTORIA</v>
          </cell>
        </row>
        <row r="508">
          <cell r="E508" t="str">
            <v>LA VIRGINIA</v>
          </cell>
        </row>
        <row r="509">
          <cell r="E509" t="str">
            <v>LABATECA</v>
          </cell>
        </row>
        <row r="510">
          <cell r="E510" t="str">
            <v>LABRANZAGRANDE</v>
          </cell>
        </row>
        <row r="511">
          <cell r="E511" t="str">
            <v>LANDAZURI</v>
          </cell>
        </row>
        <row r="512">
          <cell r="E512" t="str">
            <v>LEBRIJA</v>
          </cell>
        </row>
        <row r="513">
          <cell r="E513" t="str">
            <v>LEGUIZAMO</v>
          </cell>
        </row>
        <row r="514">
          <cell r="E514" t="str">
            <v>LEIVA</v>
          </cell>
        </row>
        <row r="515">
          <cell r="E515" t="str">
            <v>LEJANIAS</v>
          </cell>
        </row>
        <row r="516">
          <cell r="E516" t="str">
            <v>LENGUAZAQUE</v>
          </cell>
        </row>
        <row r="517">
          <cell r="E517" t="str">
            <v>LERIDA</v>
          </cell>
        </row>
        <row r="518">
          <cell r="E518" t="str">
            <v>LETICIA</v>
          </cell>
        </row>
        <row r="519">
          <cell r="E519" t="str">
            <v>LIBANO</v>
          </cell>
        </row>
        <row r="520">
          <cell r="E520" t="str">
            <v>LIBORINA</v>
          </cell>
        </row>
        <row r="521">
          <cell r="E521" t="str">
            <v>LINARES</v>
          </cell>
        </row>
        <row r="522">
          <cell r="E522" t="str">
            <v>LLORO</v>
          </cell>
        </row>
        <row r="523">
          <cell r="E523" t="str">
            <v>LOPEZ</v>
          </cell>
        </row>
        <row r="524">
          <cell r="E524" t="str">
            <v>LORICA</v>
          </cell>
        </row>
        <row r="525">
          <cell r="E525" t="str">
            <v>LOS ANDES</v>
          </cell>
        </row>
        <row r="526">
          <cell r="E526" t="str">
            <v>LOS CORDOBAS</v>
          </cell>
        </row>
        <row r="527">
          <cell r="E527" t="str">
            <v>LOS PALMITOS</v>
          </cell>
        </row>
        <row r="528">
          <cell r="E528" t="str">
            <v>LOS PATIOS</v>
          </cell>
        </row>
        <row r="529">
          <cell r="E529" t="str">
            <v>LOS SANTOS</v>
          </cell>
        </row>
        <row r="530">
          <cell r="E530" t="str">
            <v>LOURDES</v>
          </cell>
        </row>
        <row r="531">
          <cell r="E531" t="str">
            <v>LURUACO</v>
          </cell>
        </row>
        <row r="532">
          <cell r="E532" t="str">
            <v>MACANAL</v>
          </cell>
        </row>
        <row r="533">
          <cell r="E533" t="str">
            <v>MACARAVITA</v>
          </cell>
        </row>
        <row r="534">
          <cell r="E534" t="str">
            <v>MACEO</v>
          </cell>
        </row>
        <row r="535">
          <cell r="E535" t="str">
            <v>MACHETA</v>
          </cell>
        </row>
        <row r="536">
          <cell r="E536" t="str">
            <v>MADRID</v>
          </cell>
        </row>
        <row r="537">
          <cell r="E537" t="str">
            <v>MAGANGUE</v>
          </cell>
        </row>
        <row r="538">
          <cell r="E538" t="str">
            <v>MAGsI</v>
          </cell>
        </row>
        <row r="539">
          <cell r="E539" t="str">
            <v>MAHATES</v>
          </cell>
        </row>
        <row r="540">
          <cell r="E540" t="str">
            <v>MAICAO</v>
          </cell>
        </row>
        <row r="541">
          <cell r="E541" t="str">
            <v>MAJAGUAL</v>
          </cell>
        </row>
        <row r="542">
          <cell r="E542" t="str">
            <v>MALAGA</v>
          </cell>
        </row>
        <row r="543">
          <cell r="E543" t="str">
            <v>MALAMBO</v>
          </cell>
        </row>
        <row r="544">
          <cell r="E544" t="str">
            <v>MALLAMA</v>
          </cell>
        </row>
        <row r="545">
          <cell r="E545" t="str">
            <v>MANATI</v>
          </cell>
        </row>
        <row r="546">
          <cell r="E546" t="str">
            <v>MANAURE</v>
          </cell>
        </row>
        <row r="547">
          <cell r="E547" t="str">
            <v>MANAURE</v>
          </cell>
        </row>
        <row r="548">
          <cell r="E548" t="str">
            <v>MANI</v>
          </cell>
        </row>
        <row r="549">
          <cell r="E549" t="str">
            <v>MANIZALES</v>
          </cell>
        </row>
        <row r="550">
          <cell r="E550" t="str">
            <v>MANTA</v>
          </cell>
        </row>
        <row r="551">
          <cell r="E551" t="str">
            <v>MANZANARES</v>
          </cell>
        </row>
        <row r="552">
          <cell r="E552" t="str">
            <v>MAPIRIPAN</v>
          </cell>
        </row>
        <row r="553">
          <cell r="E553" t="str">
            <v>MAPIRIPANA</v>
          </cell>
        </row>
        <row r="554">
          <cell r="E554" t="str">
            <v>MARGARITA</v>
          </cell>
        </row>
        <row r="555">
          <cell r="E555" t="str">
            <v>MARIA LA BAJA</v>
          </cell>
        </row>
        <row r="556">
          <cell r="E556" t="str">
            <v>MARINILLA</v>
          </cell>
        </row>
        <row r="557">
          <cell r="E557" t="str">
            <v>MARIPI</v>
          </cell>
        </row>
        <row r="558">
          <cell r="E558" t="str">
            <v>MARIQUITA</v>
          </cell>
        </row>
        <row r="559">
          <cell r="E559" t="str">
            <v>MARMATO</v>
          </cell>
        </row>
        <row r="560">
          <cell r="E560" t="str">
            <v>MARQUETALIA</v>
          </cell>
        </row>
        <row r="561">
          <cell r="E561" t="str">
            <v>MARSELLA</v>
          </cell>
        </row>
        <row r="562">
          <cell r="E562" t="str">
            <v>MARULANDA</v>
          </cell>
        </row>
        <row r="563">
          <cell r="E563" t="str">
            <v>MATANZA</v>
          </cell>
        </row>
        <row r="564">
          <cell r="E564" t="str">
            <v>MEDELLIN</v>
          </cell>
        </row>
        <row r="565">
          <cell r="E565" t="str">
            <v>MEDINA</v>
          </cell>
        </row>
        <row r="566">
          <cell r="E566" t="str">
            <v>MEDIO ATRATO</v>
          </cell>
        </row>
        <row r="567">
          <cell r="E567" t="str">
            <v>MEDIO BAUDO</v>
          </cell>
        </row>
        <row r="568">
          <cell r="E568" t="str">
            <v>MEDIO SAN JUAN</v>
          </cell>
        </row>
        <row r="569">
          <cell r="E569" t="str">
            <v>MELGAR</v>
          </cell>
        </row>
        <row r="570">
          <cell r="E570" t="str">
            <v>MERCADERES</v>
          </cell>
        </row>
        <row r="571">
          <cell r="E571" t="str">
            <v>MESETAS</v>
          </cell>
        </row>
        <row r="572">
          <cell r="E572" t="str">
            <v>MILAN</v>
          </cell>
        </row>
        <row r="573">
          <cell r="E573" t="str">
            <v>MIRAFLORES</v>
          </cell>
        </row>
        <row r="574">
          <cell r="E574" t="str">
            <v>MIRAFLORES</v>
          </cell>
        </row>
        <row r="575">
          <cell r="E575" t="str">
            <v>MIRANDA</v>
          </cell>
        </row>
        <row r="576">
          <cell r="E576" t="str">
            <v>MIRITI - PARANA</v>
          </cell>
        </row>
        <row r="577">
          <cell r="E577" t="str">
            <v>MISTRATO</v>
          </cell>
        </row>
        <row r="578">
          <cell r="E578" t="str">
            <v>MITU</v>
          </cell>
        </row>
        <row r="579">
          <cell r="E579" t="str">
            <v>MOCOA</v>
          </cell>
        </row>
        <row r="580">
          <cell r="E580" t="str">
            <v>MOGOTES</v>
          </cell>
        </row>
        <row r="581">
          <cell r="E581" t="str">
            <v>MOLAGAVITA</v>
          </cell>
        </row>
        <row r="582">
          <cell r="E582" t="str">
            <v>MOMIL</v>
          </cell>
        </row>
        <row r="583">
          <cell r="E583" t="str">
            <v>MOMPOS</v>
          </cell>
        </row>
        <row r="584">
          <cell r="E584" t="str">
            <v>MONGUA</v>
          </cell>
        </row>
        <row r="585">
          <cell r="E585" t="str">
            <v>MONGUI</v>
          </cell>
        </row>
        <row r="586">
          <cell r="E586" t="str">
            <v>MONIQUIRA</v>
          </cell>
        </row>
        <row r="587">
          <cell r="E587" t="str">
            <v>MONTEBELLO</v>
          </cell>
        </row>
        <row r="588">
          <cell r="E588" t="str">
            <v>MONTECRISTO</v>
          </cell>
        </row>
        <row r="589">
          <cell r="E589" t="str">
            <v>MONTELIBANO</v>
          </cell>
        </row>
        <row r="590">
          <cell r="E590" t="str">
            <v>MONTENEGRO</v>
          </cell>
        </row>
        <row r="591">
          <cell r="E591" t="str">
            <v>MONTERIA</v>
          </cell>
        </row>
        <row r="592">
          <cell r="E592" t="str">
            <v>MONTERREY</v>
          </cell>
        </row>
        <row r="593">
          <cell r="E593" t="str">
            <v>MOÑITOS</v>
          </cell>
        </row>
        <row r="594">
          <cell r="E594" t="str">
            <v>MORALES</v>
          </cell>
        </row>
        <row r="595">
          <cell r="E595" t="str">
            <v>MORALES</v>
          </cell>
        </row>
        <row r="596">
          <cell r="E596" t="str">
            <v>MORELIA</v>
          </cell>
        </row>
        <row r="597">
          <cell r="E597" t="str">
            <v>MORICHAL</v>
          </cell>
        </row>
        <row r="598">
          <cell r="E598" t="str">
            <v>MORROA</v>
          </cell>
        </row>
        <row r="599">
          <cell r="E599" t="str">
            <v>MOSQUERA</v>
          </cell>
        </row>
        <row r="600">
          <cell r="E600" t="str">
            <v>MOSQUERA</v>
          </cell>
        </row>
        <row r="601">
          <cell r="E601" t="str">
            <v>MOTAVITA</v>
          </cell>
        </row>
        <row r="602">
          <cell r="E602" t="str">
            <v>MURILLO</v>
          </cell>
        </row>
        <row r="603">
          <cell r="E603" t="str">
            <v>MURINDO</v>
          </cell>
        </row>
        <row r="604">
          <cell r="E604" t="str">
            <v>MUTATA</v>
          </cell>
        </row>
        <row r="605">
          <cell r="E605" t="str">
            <v>MUTISCUA</v>
          </cell>
        </row>
        <row r="606">
          <cell r="E606" t="str">
            <v>MUZO</v>
          </cell>
        </row>
        <row r="607">
          <cell r="E607" t="str">
            <v>NARIÑO</v>
          </cell>
        </row>
        <row r="608">
          <cell r="E608" t="str">
            <v>NARIÑO</v>
          </cell>
        </row>
        <row r="609">
          <cell r="E609" t="str">
            <v>NARIÑO</v>
          </cell>
        </row>
        <row r="610">
          <cell r="E610" t="str">
            <v>NATAGA</v>
          </cell>
        </row>
        <row r="611">
          <cell r="E611" t="str">
            <v>NATAGAIMA</v>
          </cell>
        </row>
        <row r="612">
          <cell r="E612" t="str">
            <v>NECHI</v>
          </cell>
        </row>
        <row r="613">
          <cell r="E613" t="str">
            <v>NECOCLI</v>
          </cell>
        </row>
        <row r="614">
          <cell r="E614" t="str">
            <v>NEIRA</v>
          </cell>
        </row>
        <row r="615">
          <cell r="E615" t="str">
            <v>NEIVA</v>
          </cell>
        </row>
        <row r="616">
          <cell r="E616" t="str">
            <v>NEMOCON</v>
          </cell>
        </row>
        <row r="617">
          <cell r="E617" t="str">
            <v>NILO</v>
          </cell>
        </row>
        <row r="618">
          <cell r="E618" t="str">
            <v>NIMAIMA</v>
          </cell>
        </row>
        <row r="619">
          <cell r="E619" t="str">
            <v>NOBSA</v>
          </cell>
        </row>
        <row r="620">
          <cell r="E620" t="str">
            <v>NOCAIMA</v>
          </cell>
        </row>
        <row r="621">
          <cell r="E621" t="str">
            <v>NORCASIA</v>
          </cell>
        </row>
        <row r="622">
          <cell r="E622" t="str">
            <v>NOROSI</v>
          </cell>
        </row>
        <row r="623">
          <cell r="E623" t="str">
            <v>NOVITA</v>
          </cell>
        </row>
        <row r="624">
          <cell r="E624" t="str">
            <v>NUEVA GRANADA</v>
          </cell>
        </row>
        <row r="625">
          <cell r="E625" t="str">
            <v>NUEVO COLON</v>
          </cell>
        </row>
        <row r="626">
          <cell r="E626" t="str">
            <v>NUNCHIA</v>
          </cell>
        </row>
        <row r="627">
          <cell r="E627" t="str">
            <v>NUQUI</v>
          </cell>
        </row>
        <row r="628">
          <cell r="E628" t="str">
            <v>OBANDO</v>
          </cell>
        </row>
        <row r="629">
          <cell r="E629" t="str">
            <v>OCAMONTE</v>
          </cell>
        </row>
        <row r="630">
          <cell r="E630" t="str">
            <v>OCAÑA</v>
          </cell>
        </row>
        <row r="631">
          <cell r="E631" t="str">
            <v>OIBA</v>
          </cell>
        </row>
        <row r="632">
          <cell r="E632" t="str">
            <v>OICATA</v>
          </cell>
        </row>
        <row r="633">
          <cell r="E633" t="str">
            <v>OLAYA</v>
          </cell>
        </row>
        <row r="634">
          <cell r="E634" t="str">
            <v>OLAYA HERRERA</v>
          </cell>
        </row>
        <row r="635">
          <cell r="E635" t="str">
            <v>ONZAGA</v>
          </cell>
        </row>
        <row r="636">
          <cell r="E636" t="str">
            <v>OPORAPA</v>
          </cell>
        </row>
        <row r="637">
          <cell r="E637" t="str">
            <v>ORITO</v>
          </cell>
        </row>
        <row r="638">
          <cell r="E638" t="str">
            <v>OROCUE</v>
          </cell>
        </row>
        <row r="639">
          <cell r="E639" t="str">
            <v>ORTEGA</v>
          </cell>
        </row>
        <row r="640">
          <cell r="E640" t="str">
            <v>OSPINA</v>
          </cell>
        </row>
        <row r="641">
          <cell r="E641" t="str">
            <v>OTANCHE</v>
          </cell>
        </row>
        <row r="642">
          <cell r="E642" t="str">
            <v>OVEJAS</v>
          </cell>
        </row>
        <row r="643">
          <cell r="E643" t="str">
            <v>PACHAVITA</v>
          </cell>
        </row>
        <row r="644">
          <cell r="E644" t="str">
            <v>PACHO</v>
          </cell>
        </row>
        <row r="645">
          <cell r="E645" t="str">
            <v>PACOA</v>
          </cell>
        </row>
        <row r="646">
          <cell r="E646" t="str">
            <v>PACORA</v>
          </cell>
        </row>
        <row r="647">
          <cell r="E647" t="str">
            <v>PADILLA</v>
          </cell>
        </row>
        <row r="648">
          <cell r="E648" t="str">
            <v>PAEZ</v>
          </cell>
        </row>
        <row r="649">
          <cell r="E649" t="str">
            <v>PAEZ</v>
          </cell>
        </row>
        <row r="650">
          <cell r="E650" t="str">
            <v>PAICOL</v>
          </cell>
        </row>
        <row r="651">
          <cell r="E651" t="str">
            <v>PAILITAS</v>
          </cell>
        </row>
        <row r="652">
          <cell r="E652" t="str">
            <v>PAIME</v>
          </cell>
        </row>
        <row r="653">
          <cell r="E653" t="str">
            <v>PAIPA</v>
          </cell>
        </row>
        <row r="654">
          <cell r="E654" t="str">
            <v>PAJARITO</v>
          </cell>
        </row>
        <row r="655">
          <cell r="E655" t="str">
            <v>PALERMO</v>
          </cell>
        </row>
        <row r="656">
          <cell r="E656" t="str">
            <v>PALESTINA</v>
          </cell>
        </row>
        <row r="657">
          <cell r="E657" t="str">
            <v>PALESTINA</v>
          </cell>
        </row>
        <row r="658">
          <cell r="E658" t="str">
            <v>PALMAR</v>
          </cell>
        </row>
        <row r="659">
          <cell r="E659" t="str">
            <v>PALMAR DE VARELA</v>
          </cell>
        </row>
        <row r="660">
          <cell r="E660" t="str">
            <v>PALMAS DEL SOCORRO</v>
          </cell>
        </row>
        <row r="661">
          <cell r="E661" t="str">
            <v>PALMIRA</v>
          </cell>
        </row>
        <row r="662">
          <cell r="E662" t="str">
            <v>PALMITO</v>
          </cell>
        </row>
        <row r="663">
          <cell r="E663" t="str">
            <v>PALOCABILDO</v>
          </cell>
        </row>
        <row r="664">
          <cell r="E664" t="str">
            <v>PAMPLONA</v>
          </cell>
        </row>
        <row r="665">
          <cell r="E665" t="str">
            <v>PAMPLONITA</v>
          </cell>
        </row>
        <row r="666">
          <cell r="E666" t="str">
            <v>PANA PANA</v>
          </cell>
        </row>
        <row r="667">
          <cell r="E667" t="str">
            <v>PANDI</v>
          </cell>
        </row>
        <row r="668">
          <cell r="E668" t="str">
            <v>PANQUEBA</v>
          </cell>
        </row>
        <row r="669">
          <cell r="E669" t="str">
            <v>PAPUNAUA</v>
          </cell>
        </row>
        <row r="670">
          <cell r="E670" t="str">
            <v>PARAMO</v>
          </cell>
        </row>
        <row r="671">
          <cell r="E671" t="str">
            <v>PARATEBUENO</v>
          </cell>
        </row>
        <row r="672">
          <cell r="E672" t="str">
            <v>PASCA</v>
          </cell>
        </row>
        <row r="673">
          <cell r="E673" t="str">
            <v>PASTO</v>
          </cell>
        </row>
        <row r="674">
          <cell r="E674" t="str">
            <v>PATIA</v>
          </cell>
        </row>
        <row r="675">
          <cell r="E675" t="str">
            <v>PAUNA</v>
          </cell>
        </row>
        <row r="676">
          <cell r="E676" t="str">
            <v>PAYA</v>
          </cell>
        </row>
        <row r="677">
          <cell r="E677" t="str">
            <v>PAZ DE ARIPORO</v>
          </cell>
        </row>
        <row r="678">
          <cell r="E678" t="str">
            <v>PAZ DE RIO</v>
          </cell>
        </row>
        <row r="679">
          <cell r="E679" t="str">
            <v>PEÐOL</v>
          </cell>
        </row>
        <row r="680">
          <cell r="E680" t="str">
            <v>PEDRAZA</v>
          </cell>
        </row>
        <row r="681">
          <cell r="E681" t="str">
            <v>PELAYA</v>
          </cell>
        </row>
        <row r="682">
          <cell r="E682" t="str">
            <v>PENSILVANIA</v>
          </cell>
        </row>
        <row r="683">
          <cell r="E683" t="str">
            <v>PEQUE</v>
          </cell>
        </row>
        <row r="684">
          <cell r="E684" t="str">
            <v>PEREIRA</v>
          </cell>
        </row>
        <row r="685">
          <cell r="E685" t="str">
            <v>PESCA</v>
          </cell>
        </row>
        <row r="686">
          <cell r="E686" t="str">
            <v>PIAMONTE</v>
          </cell>
        </row>
        <row r="687">
          <cell r="E687" t="str">
            <v>PIEDECUESTA</v>
          </cell>
        </row>
        <row r="688">
          <cell r="E688" t="str">
            <v>PIEDRAS</v>
          </cell>
        </row>
        <row r="689">
          <cell r="E689" t="str">
            <v>PIENDAMO</v>
          </cell>
        </row>
        <row r="690">
          <cell r="E690" t="str">
            <v>PIJAO</v>
          </cell>
        </row>
        <row r="691">
          <cell r="E691" t="str">
            <v>PIJIÑO DEL CARMEN</v>
          </cell>
        </row>
        <row r="692">
          <cell r="E692" t="str">
            <v>PINCHOTE</v>
          </cell>
        </row>
        <row r="693">
          <cell r="E693" t="str">
            <v>PINILLOS</v>
          </cell>
        </row>
        <row r="694">
          <cell r="E694" t="str">
            <v>PIOJO</v>
          </cell>
        </row>
        <row r="695">
          <cell r="E695" t="str">
            <v>PISBA</v>
          </cell>
        </row>
        <row r="696">
          <cell r="E696" t="str">
            <v>PITAL</v>
          </cell>
        </row>
        <row r="697">
          <cell r="E697" t="str">
            <v>PITALITO</v>
          </cell>
        </row>
        <row r="698">
          <cell r="E698" t="str">
            <v>PIVIJAY</v>
          </cell>
        </row>
        <row r="699">
          <cell r="E699" t="str">
            <v>PLANADAS</v>
          </cell>
        </row>
        <row r="700">
          <cell r="E700" t="str">
            <v>PLANETA RICA</v>
          </cell>
        </row>
        <row r="701">
          <cell r="E701" t="str">
            <v>PLATO</v>
          </cell>
        </row>
        <row r="702">
          <cell r="E702" t="str">
            <v>POLICARPA</v>
          </cell>
        </row>
        <row r="703">
          <cell r="E703" t="str">
            <v>POLONUEVO</v>
          </cell>
        </row>
        <row r="704">
          <cell r="E704" t="str">
            <v>PONEDERA</v>
          </cell>
        </row>
        <row r="705">
          <cell r="E705" t="str">
            <v>POPAYAN</v>
          </cell>
        </row>
        <row r="706">
          <cell r="E706" t="str">
            <v>PORE</v>
          </cell>
        </row>
        <row r="707">
          <cell r="E707" t="str">
            <v>POTOSI</v>
          </cell>
        </row>
        <row r="708">
          <cell r="E708" t="str">
            <v>PRADERA</v>
          </cell>
        </row>
        <row r="709">
          <cell r="E709" t="str">
            <v>PRADO</v>
          </cell>
        </row>
        <row r="710">
          <cell r="E710" t="str">
            <v>PROVIDENCIA</v>
          </cell>
        </row>
        <row r="711">
          <cell r="E711" t="str">
            <v>PROVIDENCIA</v>
          </cell>
        </row>
        <row r="712">
          <cell r="E712" t="str">
            <v>PUEBLO BELLO</v>
          </cell>
        </row>
        <row r="713">
          <cell r="E713" t="str">
            <v>PUEBLO NUEVO</v>
          </cell>
        </row>
        <row r="714">
          <cell r="E714" t="str">
            <v>PUEBLO RICO</v>
          </cell>
        </row>
        <row r="715">
          <cell r="E715" t="str">
            <v>PUEBLORRICO</v>
          </cell>
        </row>
        <row r="716">
          <cell r="E716" t="str">
            <v>PUEBLOVIEJO</v>
          </cell>
        </row>
        <row r="717">
          <cell r="E717" t="str">
            <v>PUENTE NACIONAL</v>
          </cell>
        </row>
        <row r="718">
          <cell r="E718" t="str">
            <v>PUERRES</v>
          </cell>
        </row>
        <row r="719">
          <cell r="E719" t="str">
            <v>PUERTO ALEGRIA</v>
          </cell>
        </row>
        <row r="720">
          <cell r="E720" t="str">
            <v>PUERTO ARICA</v>
          </cell>
        </row>
        <row r="721">
          <cell r="E721" t="str">
            <v>PUERTO ASIS</v>
          </cell>
        </row>
        <row r="722">
          <cell r="E722" t="str">
            <v>PUERTO BERRIO</v>
          </cell>
        </row>
        <row r="723">
          <cell r="E723" t="str">
            <v>PUERTO BOYACA</v>
          </cell>
        </row>
        <row r="724">
          <cell r="E724" t="str">
            <v>PUERTO CAICEDO</v>
          </cell>
        </row>
        <row r="725">
          <cell r="E725" t="str">
            <v>PUERTO CARREÑO</v>
          </cell>
        </row>
        <row r="726">
          <cell r="E726" t="str">
            <v>PUERTO COLOMBIA</v>
          </cell>
        </row>
        <row r="727">
          <cell r="E727" t="str">
            <v>PUERTO COLOMBIA</v>
          </cell>
        </row>
        <row r="728">
          <cell r="E728" t="str">
            <v>PUERTO CONCORDIA</v>
          </cell>
        </row>
        <row r="729">
          <cell r="E729" t="str">
            <v>PUERTO ESCONDIDO</v>
          </cell>
        </row>
        <row r="730">
          <cell r="E730" t="str">
            <v>PUERTO GAITAN</v>
          </cell>
        </row>
        <row r="731">
          <cell r="E731" t="str">
            <v>PUERTO GUZMAN</v>
          </cell>
        </row>
        <row r="732">
          <cell r="E732" t="str">
            <v>PUERTO LIBERTADOR</v>
          </cell>
        </row>
        <row r="733">
          <cell r="E733" t="str">
            <v>PUERTO LLERAS</v>
          </cell>
        </row>
        <row r="734">
          <cell r="E734" t="str">
            <v>PUERTO LOPEZ</v>
          </cell>
        </row>
        <row r="735">
          <cell r="E735" t="str">
            <v>PUERTO NARE</v>
          </cell>
        </row>
        <row r="736">
          <cell r="E736" t="str">
            <v>PUERTO NARIÑO</v>
          </cell>
        </row>
        <row r="737">
          <cell r="E737" t="str">
            <v>PUERTO PARRA</v>
          </cell>
        </row>
        <row r="738">
          <cell r="E738" t="str">
            <v>PUERTO RICO</v>
          </cell>
        </row>
        <row r="739">
          <cell r="E739" t="str">
            <v>PUERTO RICO</v>
          </cell>
        </row>
        <row r="740">
          <cell r="E740" t="str">
            <v>PUERTO RONDON</v>
          </cell>
        </row>
        <row r="741">
          <cell r="E741" t="str">
            <v>PUERTO SALGAR</v>
          </cell>
        </row>
        <row r="742">
          <cell r="E742" t="str">
            <v>PUERTO SANTANDER</v>
          </cell>
        </row>
        <row r="743">
          <cell r="E743" t="str">
            <v>PUERTO SANTANDER</v>
          </cell>
        </row>
        <row r="744">
          <cell r="E744" t="str">
            <v>PUERTO TEJADA</v>
          </cell>
        </row>
        <row r="745">
          <cell r="E745" t="str">
            <v>PUERTO TRIUNFO</v>
          </cell>
        </row>
        <row r="746">
          <cell r="E746" t="str">
            <v>PUERTO WILCHES</v>
          </cell>
        </row>
        <row r="747">
          <cell r="E747" t="str">
            <v>PULI</v>
          </cell>
        </row>
        <row r="748">
          <cell r="E748" t="str">
            <v>PUPIALES</v>
          </cell>
        </row>
        <row r="749">
          <cell r="E749" t="str">
            <v>PURACE</v>
          </cell>
        </row>
        <row r="750">
          <cell r="E750" t="str">
            <v>PURIFICACION</v>
          </cell>
        </row>
        <row r="751">
          <cell r="E751" t="str">
            <v>PURISIMA</v>
          </cell>
        </row>
        <row r="752">
          <cell r="E752" t="str">
            <v>QUEBRADANEGRA</v>
          </cell>
        </row>
        <row r="753">
          <cell r="E753" t="str">
            <v>QUETAME</v>
          </cell>
        </row>
        <row r="754">
          <cell r="E754" t="str">
            <v>QUIBDO</v>
          </cell>
        </row>
        <row r="755">
          <cell r="E755" t="str">
            <v>QUIMBAYA</v>
          </cell>
        </row>
        <row r="756">
          <cell r="E756" t="str">
            <v>QUINCHIA</v>
          </cell>
        </row>
        <row r="757">
          <cell r="E757" t="str">
            <v>QUIPAMA</v>
          </cell>
        </row>
        <row r="758">
          <cell r="E758" t="str">
            <v>QUIPILE</v>
          </cell>
        </row>
        <row r="759">
          <cell r="E759" t="str">
            <v>RAGONVALIA</v>
          </cell>
        </row>
        <row r="760">
          <cell r="E760" t="str">
            <v>RAMIRIQUI</v>
          </cell>
        </row>
        <row r="761">
          <cell r="E761" t="str">
            <v>RAQUIRA</v>
          </cell>
        </row>
        <row r="762">
          <cell r="E762" t="str">
            <v>RECETOR</v>
          </cell>
        </row>
        <row r="763">
          <cell r="E763" t="str">
            <v>REGIDOR</v>
          </cell>
        </row>
        <row r="764">
          <cell r="E764" t="str">
            <v>REMEDIOS</v>
          </cell>
        </row>
        <row r="765">
          <cell r="E765" t="str">
            <v>REMOLINO</v>
          </cell>
        </row>
        <row r="766">
          <cell r="E766" t="str">
            <v>REPELON</v>
          </cell>
        </row>
        <row r="767">
          <cell r="E767" t="str">
            <v>RESTREPO</v>
          </cell>
        </row>
        <row r="768">
          <cell r="E768" t="str">
            <v>RESTREPO</v>
          </cell>
        </row>
        <row r="769">
          <cell r="E769" t="str">
            <v>RETIRO</v>
          </cell>
        </row>
        <row r="770">
          <cell r="E770" t="str">
            <v>RICAURTE</v>
          </cell>
        </row>
        <row r="771">
          <cell r="E771" t="str">
            <v>RICAURTE</v>
          </cell>
        </row>
        <row r="772">
          <cell r="E772" t="str">
            <v>RIO DE ORO</v>
          </cell>
        </row>
        <row r="773">
          <cell r="E773" t="str">
            <v>RIO IRO</v>
          </cell>
        </row>
        <row r="774">
          <cell r="E774" t="str">
            <v>RIO QUITO</v>
          </cell>
        </row>
        <row r="775">
          <cell r="E775" t="str">
            <v>RIO VIEJO</v>
          </cell>
        </row>
        <row r="776">
          <cell r="E776" t="str">
            <v>RIOBLANCO</v>
          </cell>
        </row>
        <row r="777">
          <cell r="E777" t="str">
            <v>RIOFRIO</v>
          </cell>
        </row>
        <row r="778">
          <cell r="E778" t="str">
            <v>RIOHACHA</v>
          </cell>
        </row>
        <row r="779">
          <cell r="E779" t="str">
            <v>RIONEGRO</v>
          </cell>
        </row>
        <row r="780">
          <cell r="E780" t="str">
            <v>RIONEGRO</v>
          </cell>
        </row>
        <row r="781">
          <cell r="E781" t="str">
            <v>RIOSUCIO</v>
          </cell>
        </row>
        <row r="782">
          <cell r="E782" t="str">
            <v>RIOSUCIO</v>
          </cell>
        </row>
        <row r="783">
          <cell r="E783" t="str">
            <v>RISARALDA</v>
          </cell>
        </row>
        <row r="784">
          <cell r="E784" t="str">
            <v>RIVERA</v>
          </cell>
        </row>
        <row r="785">
          <cell r="E785" t="str">
            <v>ROBERTO PAYAN</v>
          </cell>
        </row>
        <row r="786">
          <cell r="E786" t="str">
            <v>ROLDANILLO</v>
          </cell>
        </row>
        <row r="787">
          <cell r="E787" t="str">
            <v>RONCESVALLES</v>
          </cell>
        </row>
        <row r="788">
          <cell r="E788" t="str">
            <v>RONDON</v>
          </cell>
        </row>
        <row r="789">
          <cell r="E789" t="str">
            <v>ROSAS</v>
          </cell>
        </row>
        <row r="790">
          <cell r="E790" t="str">
            <v>ROVIRA</v>
          </cell>
        </row>
        <row r="791">
          <cell r="E791" t="str">
            <v>SABANA DE TORRES</v>
          </cell>
        </row>
        <row r="792">
          <cell r="E792" t="str">
            <v>SABANAGRANDE</v>
          </cell>
        </row>
        <row r="793">
          <cell r="E793" t="str">
            <v>SABANALARGA</v>
          </cell>
        </row>
        <row r="794">
          <cell r="E794" t="str">
            <v>SABANALARGA</v>
          </cell>
        </row>
        <row r="795">
          <cell r="E795" t="str">
            <v>SABANALARGA</v>
          </cell>
        </row>
        <row r="796">
          <cell r="E796" t="str">
            <v>SABANAS DE SAN ANGEL</v>
          </cell>
        </row>
        <row r="797">
          <cell r="E797" t="str">
            <v>SABANETA</v>
          </cell>
        </row>
        <row r="798">
          <cell r="E798" t="str">
            <v>SABOYA</v>
          </cell>
        </row>
        <row r="799">
          <cell r="E799" t="str">
            <v>SACAMA</v>
          </cell>
        </row>
        <row r="800">
          <cell r="E800" t="str">
            <v>SACHICA</v>
          </cell>
        </row>
        <row r="801">
          <cell r="E801" t="str">
            <v>SAHAGUN</v>
          </cell>
        </row>
        <row r="802">
          <cell r="E802" t="str">
            <v>SALADOBLANCO</v>
          </cell>
        </row>
        <row r="803">
          <cell r="E803" t="str">
            <v>SALAMINA</v>
          </cell>
        </row>
        <row r="804">
          <cell r="E804" t="str">
            <v>SALAMINA</v>
          </cell>
        </row>
        <row r="805">
          <cell r="E805" t="str">
            <v>SALAZAR</v>
          </cell>
        </row>
        <row r="806">
          <cell r="E806" t="str">
            <v>SALDAÑA</v>
          </cell>
        </row>
        <row r="807">
          <cell r="E807" t="str">
            <v>SALENTO</v>
          </cell>
        </row>
        <row r="808">
          <cell r="E808" t="str">
            <v>SALGAR</v>
          </cell>
        </row>
        <row r="809">
          <cell r="E809" t="str">
            <v>SAMACA</v>
          </cell>
        </row>
        <row r="810">
          <cell r="E810" t="str">
            <v>SAMANA</v>
          </cell>
        </row>
        <row r="811">
          <cell r="E811" t="str">
            <v>SAMANIEGO</v>
          </cell>
        </row>
        <row r="812">
          <cell r="E812" t="str">
            <v>SAMPUES</v>
          </cell>
        </row>
        <row r="813">
          <cell r="E813" t="str">
            <v>SAN AGUSTIN</v>
          </cell>
        </row>
        <row r="814">
          <cell r="E814" t="str">
            <v>SAN ALBERTO</v>
          </cell>
        </row>
        <row r="815">
          <cell r="E815" t="str">
            <v>SAN ANDRES</v>
          </cell>
        </row>
        <row r="816">
          <cell r="E816" t="str">
            <v>SAN ANDRES</v>
          </cell>
        </row>
        <row r="817">
          <cell r="E817" t="str">
            <v>SAN ANDRES DE CUERQUIA</v>
          </cell>
        </row>
        <row r="818">
          <cell r="E818" t="str">
            <v>SAN ANDRES DE TUMACO</v>
          </cell>
        </row>
        <row r="819">
          <cell r="E819" t="str">
            <v>SAN ANDRES SOTAVENTO</v>
          </cell>
        </row>
        <row r="820">
          <cell r="E820" t="str">
            <v>SAN ANTERO</v>
          </cell>
        </row>
        <row r="821">
          <cell r="E821" t="str">
            <v>SAN ANTONIO</v>
          </cell>
        </row>
        <row r="822">
          <cell r="E822" t="str">
            <v>SAN ANTONIO DEL TEQUENDAMA</v>
          </cell>
        </row>
        <row r="823">
          <cell r="E823" t="str">
            <v>SAN BENITO</v>
          </cell>
        </row>
        <row r="824">
          <cell r="E824" t="str">
            <v>SAN BENITO ABAD</v>
          </cell>
        </row>
        <row r="825">
          <cell r="E825" t="str">
            <v>SAN BERNARDO</v>
          </cell>
        </row>
        <row r="826">
          <cell r="E826" t="str">
            <v>SAN BERNARDO</v>
          </cell>
        </row>
        <row r="827">
          <cell r="E827" t="str">
            <v>SAN BERNARDO DEL VIENTO</v>
          </cell>
        </row>
        <row r="828">
          <cell r="E828" t="str">
            <v>SAN CALIXTO</v>
          </cell>
        </row>
        <row r="829">
          <cell r="E829" t="str">
            <v>SAN CARLOS</v>
          </cell>
        </row>
        <row r="830">
          <cell r="E830" t="str">
            <v>SAN CARLOS</v>
          </cell>
        </row>
        <row r="831">
          <cell r="E831" t="str">
            <v>SAN CARLOS DE GUAROA</v>
          </cell>
        </row>
        <row r="832">
          <cell r="E832" t="str">
            <v>SAN CAYETANO</v>
          </cell>
        </row>
        <row r="833">
          <cell r="E833" t="str">
            <v>SAN CAYETANO</v>
          </cell>
        </row>
        <row r="834">
          <cell r="E834" t="str">
            <v>SAN CRISTOBAL</v>
          </cell>
        </row>
        <row r="835">
          <cell r="E835" t="str">
            <v>SAN DIEGO</v>
          </cell>
        </row>
        <row r="836">
          <cell r="E836" t="str">
            <v>SAN EDUARDO</v>
          </cell>
        </row>
        <row r="837">
          <cell r="E837" t="str">
            <v>SAN ESTANISLAO</v>
          </cell>
        </row>
        <row r="838">
          <cell r="E838" t="str">
            <v>SAN FELIPE</v>
          </cell>
        </row>
        <row r="839">
          <cell r="E839" t="str">
            <v>SAN FERNANDO</v>
          </cell>
        </row>
        <row r="840">
          <cell r="E840" t="str">
            <v>SAN FRANCISCO</v>
          </cell>
        </row>
        <row r="841">
          <cell r="E841" t="str">
            <v>SAN FRANCISCO</v>
          </cell>
        </row>
        <row r="842">
          <cell r="E842" t="str">
            <v>SAN FRANCISCO</v>
          </cell>
        </row>
        <row r="843">
          <cell r="E843" t="str">
            <v>SAN GIL</v>
          </cell>
        </row>
        <row r="844">
          <cell r="E844" t="str">
            <v>SAN JACINTO</v>
          </cell>
        </row>
        <row r="845">
          <cell r="E845" t="str">
            <v>SAN JACINTO DEL CAUCA</v>
          </cell>
        </row>
        <row r="846">
          <cell r="E846" t="str">
            <v>SAN JERONIMO</v>
          </cell>
        </row>
        <row r="847">
          <cell r="E847" t="str">
            <v>SAN JOAQUIN</v>
          </cell>
        </row>
        <row r="848">
          <cell r="E848" t="str">
            <v>SAN JOSE</v>
          </cell>
        </row>
        <row r="849">
          <cell r="E849" t="str">
            <v>SAN JOSE DE LA MONTAÑA</v>
          </cell>
        </row>
        <row r="850">
          <cell r="E850" t="str">
            <v>SAN JOSE DE MIRANDA</v>
          </cell>
        </row>
        <row r="851">
          <cell r="E851" t="str">
            <v>SAN JOSE DE PARE</v>
          </cell>
        </row>
        <row r="852">
          <cell r="E852" t="str">
            <v>SAN JOSE DEL FRAGUA</v>
          </cell>
        </row>
        <row r="853">
          <cell r="E853" t="str">
            <v>SAN JOSE DEL GUAVIARE</v>
          </cell>
        </row>
        <row r="854">
          <cell r="E854" t="str">
            <v>SAN JOSE DEL PALMAR</v>
          </cell>
        </row>
        <row r="855">
          <cell r="E855" t="str">
            <v>SAN JUAN DE ARAMA</v>
          </cell>
        </row>
        <row r="856">
          <cell r="E856" t="str">
            <v>SAN JUAN DE BETULIA</v>
          </cell>
        </row>
        <row r="857">
          <cell r="E857" t="str">
            <v>SAN JUAN DE RIO SECO</v>
          </cell>
        </row>
        <row r="858">
          <cell r="E858" t="str">
            <v>SAN JUAN DE URABA</v>
          </cell>
        </row>
        <row r="859">
          <cell r="E859" t="str">
            <v>SAN JUAN DEL CESAR</v>
          </cell>
        </row>
        <row r="860">
          <cell r="E860" t="str">
            <v>SAN JUAN NEPOMUCENO</v>
          </cell>
        </row>
        <row r="861">
          <cell r="E861" t="str">
            <v>SAN JUANITO</v>
          </cell>
        </row>
        <row r="862">
          <cell r="E862" t="str">
            <v>SAN LORENZO</v>
          </cell>
        </row>
        <row r="863">
          <cell r="E863" t="str">
            <v>SAN LUIS</v>
          </cell>
        </row>
        <row r="864">
          <cell r="E864" t="str">
            <v>SAN LUIS</v>
          </cell>
        </row>
        <row r="865">
          <cell r="E865" t="str">
            <v>SAN LUIS DE GACENO</v>
          </cell>
        </row>
        <row r="866">
          <cell r="E866" t="str">
            <v>SAN LUIS DE PALENQUE</v>
          </cell>
        </row>
        <row r="867">
          <cell r="E867" t="str">
            <v>SAN LUIS DE SINCE</v>
          </cell>
        </row>
        <row r="868">
          <cell r="E868" t="str">
            <v>SAN MARCOS</v>
          </cell>
        </row>
        <row r="869">
          <cell r="E869" t="str">
            <v>SAN MARTIN</v>
          </cell>
        </row>
        <row r="870">
          <cell r="E870" t="str">
            <v>SAN MARTIN</v>
          </cell>
        </row>
        <row r="871">
          <cell r="E871" t="str">
            <v>SAN MARTIN DE LOBA</v>
          </cell>
        </row>
        <row r="872">
          <cell r="E872" t="str">
            <v>SAN MATEO</v>
          </cell>
        </row>
        <row r="873">
          <cell r="E873" t="str">
            <v>SAN MIGUEL</v>
          </cell>
        </row>
        <row r="874">
          <cell r="E874" t="str">
            <v>SAN MIGUEL</v>
          </cell>
        </row>
        <row r="875">
          <cell r="E875" t="str">
            <v>SAN MIGUEL DE SEMA</v>
          </cell>
        </row>
        <row r="876">
          <cell r="E876" t="str">
            <v>SAN ONOFRE</v>
          </cell>
        </row>
        <row r="877">
          <cell r="E877" t="str">
            <v>SAN PABLO</v>
          </cell>
        </row>
        <row r="878">
          <cell r="E878" t="str">
            <v>SAN PABLO</v>
          </cell>
        </row>
        <row r="879">
          <cell r="E879" t="str">
            <v>SAN PABLO DE BORBUR</v>
          </cell>
        </row>
        <row r="880">
          <cell r="E880" t="str">
            <v>SAN PEDRO</v>
          </cell>
        </row>
        <row r="881">
          <cell r="E881" t="str">
            <v>SAN PEDRO</v>
          </cell>
        </row>
        <row r="882">
          <cell r="E882" t="str">
            <v>SAN PEDRO</v>
          </cell>
        </row>
        <row r="883">
          <cell r="E883" t="str">
            <v>SAN PEDRO DE CARTAGO</v>
          </cell>
        </row>
        <row r="884">
          <cell r="E884" t="str">
            <v>SAN PEDRO DE URABA</v>
          </cell>
        </row>
        <row r="885">
          <cell r="E885" t="str">
            <v>SAN PELAYO</v>
          </cell>
        </row>
        <row r="886">
          <cell r="E886" t="str">
            <v>SAN RAFAEL</v>
          </cell>
        </row>
        <row r="887">
          <cell r="E887" t="str">
            <v>SAN ROQUE</v>
          </cell>
        </row>
        <row r="888">
          <cell r="E888" t="str">
            <v>SAN SEBASTIAN</v>
          </cell>
        </row>
        <row r="889">
          <cell r="E889" t="str">
            <v>SAN SEBASTIAN DE BUENAVISTA</v>
          </cell>
        </row>
        <row r="890">
          <cell r="E890" t="str">
            <v>SAN VICENTE</v>
          </cell>
        </row>
        <row r="891">
          <cell r="E891" t="str">
            <v>SAN VICENTE DE CHUCURI</v>
          </cell>
        </row>
        <row r="892">
          <cell r="E892" t="str">
            <v>SAN VICENTE DEL CAGUAN</v>
          </cell>
        </row>
        <row r="893">
          <cell r="E893" t="str">
            <v>SAN ZENON</v>
          </cell>
        </row>
        <row r="894">
          <cell r="E894" t="str">
            <v>SANDONA</v>
          </cell>
        </row>
        <row r="895">
          <cell r="E895" t="str">
            <v>SANTA ANA</v>
          </cell>
        </row>
        <row r="896">
          <cell r="E896" t="str">
            <v>SANTA BARBARA</v>
          </cell>
        </row>
        <row r="897">
          <cell r="E897" t="str">
            <v>SANTA BARBARA</v>
          </cell>
        </row>
        <row r="898">
          <cell r="E898" t="str">
            <v>SANTA BARBARA</v>
          </cell>
        </row>
        <row r="899">
          <cell r="E899" t="str">
            <v>SANTA BARBARA DE PINTO</v>
          </cell>
        </row>
        <row r="900">
          <cell r="E900" t="str">
            <v>SANTA CATALINA</v>
          </cell>
        </row>
        <row r="901">
          <cell r="E901" t="str">
            <v>SANTA HELENA DEL OPON</v>
          </cell>
        </row>
        <row r="902">
          <cell r="E902" t="str">
            <v>SANTA ISABEL</v>
          </cell>
        </row>
        <row r="903">
          <cell r="E903" t="str">
            <v>SANTA LUCIA</v>
          </cell>
        </row>
        <row r="904">
          <cell r="E904" t="str">
            <v>SANTA MARIA</v>
          </cell>
        </row>
        <row r="905">
          <cell r="E905" t="str">
            <v>SANTA MARIA</v>
          </cell>
        </row>
        <row r="906">
          <cell r="E906" t="str">
            <v>SANTA MARTA</v>
          </cell>
        </row>
        <row r="907">
          <cell r="E907" t="str">
            <v>SANTA ROSA</v>
          </cell>
        </row>
        <row r="908">
          <cell r="E908" t="str">
            <v>SANTA ROSA</v>
          </cell>
        </row>
        <row r="909">
          <cell r="E909" t="str">
            <v>SANTA ROSA DE CABAL</v>
          </cell>
        </row>
        <row r="910">
          <cell r="E910" t="str">
            <v>SANTA ROSA DE OSOS</v>
          </cell>
        </row>
        <row r="911">
          <cell r="E911" t="str">
            <v>SANTA ROSA DE VITERBO</v>
          </cell>
        </row>
        <row r="912">
          <cell r="E912" t="str">
            <v>SANTA ROSA DEL SUR</v>
          </cell>
        </row>
        <row r="913">
          <cell r="E913" t="str">
            <v>SANTA ROSALIA</v>
          </cell>
        </row>
        <row r="914">
          <cell r="E914" t="str">
            <v>SANTA SOFIA</v>
          </cell>
        </row>
        <row r="915">
          <cell r="E915" t="str">
            <v>SANTACRUZ</v>
          </cell>
        </row>
        <row r="916">
          <cell r="E916" t="str">
            <v>SANTAFE DE ANTIOQUIA</v>
          </cell>
        </row>
        <row r="917">
          <cell r="E917" t="str">
            <v>SANTANA</v>
          </cell>
        </row>
        <row r="918">
          <cell r="E918" t="str">
            <v>SANTANDER DE QUILICHAO</v>
          </cell>
        </row>
        <row r="919">
          <cell r="E919" t="str">
            <v>SANTIAGO</v>
          </cell>
        </row>
        <row r="920">
          <cell r="E920" t="str">
            <v>SANTIAGO</v>
          </cell>
        </row>
        <row r="921">
          <cell r="E921" t="str">
            <v>SANTIAGO DE TOLU</v>
          </cell>
        </row>
        <row r="922">
          <cell r="E922" t="str">
            <v>SANTO DOMINGO</v>
          </cell>
        </row>
        <row r="923">
          <cell r="E923" t="str">
            <v>SANTO TOMAS</v>
          </cell>
        </row>
        <row r="924">
          <cell r="E924" t="str">
            <v>SANTUARIO</v>
          </cell>
        </row>
        <row r="925">
          <cell r="E925" t="str">
            <v>SAPUYES</v>
          </cell>
        </row>
        <row r="926">
          <cell r="E926" t="str">
            <v>SARAVENA</v>
          </cell>
        </row>
        <row r="927">
          <cell r="E927" t="str">
            <v>SARDINATA</v>
          </cell>
        </row>
        <row r="928">
          <cell r="E928" t="str">
            <v>SASAIMA</v>
          </cell>
        </row>
        <row r="929">
          <cell r="E929" t="str">
            <v>SATIVANORTE</v>
          </cell>
        </row>
        <row r="930">
          <cell r="E930" t="str">
            <v>SATIVASUR</v>
          </cell>
        </row>
        <row r="931">
          <cell r="E931" t="str">
            <v>SEGOVIA</v>
          </cell>
        </row>
        <row r="932">
          <cell r="E932" t="str">
            <v>SESQUILE</v>
          </cell>
        </row>
        <row r="933">
          <cell r="E933" t="str">
            <v>SEVILLA</v>
          </cell>
        </row>
        <row r="934">
          <cell r="E934" t="str">
            <v>SIACHOQUE</v>
          </cell>
        </row>
        <row r="935">
          <cell r="E935" t="str">
            <v>SIBATE</v>
          </cell>
        </row>
        <row r="936">
          <cell r="E936" t="str">
            <v>SIBUNDOY</v>
          </cell>
        </row>
        <row r="937">
          <cell r="E937" t="str">
            <v>SILOS</v>
          </cell>
        </row>
        <row r="938">
          <cell r="E938" t="str">
            <v>SILVANIA</v>
          </cell>
        </row>
        <row r="939">
          <cell r="E939" t="str">
            <v>SILVIA</v>
          </cell>
        </row>
        <row r="940">
          <cell r="E940" t="str">
            <v>SIMACOTA</v>
          </cell>
        </row>
        <row r="941">
          <cell r="E941" t="str">
            <v>SIMIJACA</v>
          </cell>
        </row>
        <row r="942">
          <cell r="E942" t="str">
            <v>SIMITI</v>
          </cell>
        </row>
        <row r="943">
          <cell r="E943" t="str">
            <v>SINCELEJO</v>
          </cell>
        </row>
        <row r="944">
          <cell r="E944" t="str">
            <v>SIPI</v>
          </cell>
        </row>
        <row r="945">
          <cell r="E945" t="str">
            <v>SITIONUEVO</v>
          </cell>
        </row>
        <row r="946">
          <cell r="E946" t="str">
            <v>SOACHA</v>
          </cell>
        </row>
        <row r="947">
          <cell r="E947" t="str">
            <v>SOATA</v>
          </cell>
        </row>
        <row r="948">
          <cell r="E948" t="str">
            <v>SOCHA</v>
          </cell>
        </row>
        <row r="949">
          <cell r="E949" t="str">
            <v>SOCORRO</v>
          </cell>
        </row>
        <row r="950">
          <cell r="E950" t="str">
            <v>SOCOTA</v>
          </cell>
        </row>
        <row r="951">
          <cell r="E951" t="str">
            <v>SOGAMOSO</v>
          </cell>
        </row>
        <row r="952">
          <cell r="E952" t="str">
            <v>SOLANO</v>
          </cell>
        </row>
        <row r="953">
          <cell r="E953" t="str">
            <v>SOLEDAD</v>
          </cell>
        </row>
        <row r="954">
          <cell r="E954" t="str">
            <v>SOLITA</v>
          </cell>
        </row>
        <row r="955">
          <cell r="E955" t="str">
            <v>SOMONDOCO</v>
          </cell>
        </row>
        <row r="956">
          <cell r="E956" t="str">
            <v>SONSON</v>
          </cell>
        </row>
        <row r="957">
          <cell r="E957" t="str">
            <v>SOPETRAN</v>
          </cell>
        </row>
        <row r="958">
          <cell r="E958" t="str">
            <v>SOPLAVIENTO</v>
          </cell>
        </row>
        <row r="959">
          <cell r="E959" t="str">
            <v>SOPO</v>
          </cell>
        </row>
        <row r="960">
          <cell r="E960" t="str">
            <v>SORA</v>
          </cell>
        </row>
        <row r="961">
          <cell r="E961" t="str">
            <v>SORACA</v>
          </cell>
        </row>
        <row r="962">
          <cell r="E962" t="str">
            <v>SOTAQUIRA</v>
          </cell>
        </row>
        <row r="963">
          <cell r="E963" t="str">
            <v>SOTARA</v>
          </cell>
        </row>
        <row r="964">
          <cell r="E964" t="str">
            <v>SUAITA</v>
          </cell>
        </row>
        <row r="965">
          <cell r="E965" t="str">
            <v>SUAN</v>
          </cell>
        </row>
        <row r="966">
          <cell r="E966" t="str">
            <v>SUAREZ</v>
          </cell>
        </row>
        <row r="967">
          <cell r="E967" t="str">
            <v>SUAREZ</v>
          </cell>
        </row>
        <row r="968">
          <cell r="E968" t="str">
            <v>SUAZA</v>
          </cell>
        </row>
        <row r="969">
          <cell r="E969" t="str">
            <v>SUBACHOQUE</v>
          </cell>
        </row>
        <row r="970">
          <cell r="E970" t="str">
            <v>SUCRE</v>
          </cell>
        </row>
        <row r="971">
          <cell r="E971" t="str">
            <v>SUCRE</v>
          </cell>
        </row>
        <row r="972">
          <cell r="E972" t="str">
            <v>SUCRE</v>
          </cell>
        </row>
        <row r="973">
          <cell r="E973" t="str">
            <v>SUESCA</v>
          </cell>
        </row>
        <row r="974">
          <cell r="E974" t="str">
            <v>SUPATA</v>
          </cell>
        </row>
        <row r="975">
          <cell r="E975" t="str">
            <v>SUPIA</v>
          </cell>
        </row>
        <row r="976">
          <cell r="E976" t="str">
            <v>SURATA</v>
          </cell>
        </row>
        <row r="977">
          <cell r="E977" t="str">
            <v>SUSA</v>
          </cell>
        </row>
        <row r="978">
          <cell r="E978" t="str">
            <v>SUSACON</v>
          </cell>
        </row>
        <row r="979">
          <cell r="E979" t="str">
            <v>SUTAMARCHAN</v>
          </cell>
        </row>
        <row r="980">
          <cell r="E980" t="str">
            <v>SUTATAUSA</v>
          </cell>
        </row>
        <row r="981">
          <cell r="E981" t="str">
            <v>SUTATENZA</v>
          </cell>
        </row>
        <row r="982">
          <cell r="E982" t="str">
            <v>TABIO</v>
          </cell>
        </row>
        <row r="983">
          <cell r="E983" t="str">
            <v>TADO</v>
          </cell>
        </row>
        <row r="984">
          <cell r="E984" t="str">
            <v>TALAIGUA NUEVO</v>
          </cell>
        </row>
        <row r="985">
          <cell r="E985" t="str">
            <v>TAMALAMEQUE</v>
          </cell>
        </row>
        <row r="986">
          <cell r="E986" t="str">
            <v>TAMARA</v>
          </cell>
        </row>
        <row r="987">
          <cell r="E987" t="str">
            <v>TAME</v>
          </cell>
        </row>
        <row r="988">
          <cell r="E988" t="str">
            <v>TAMESIS</v>
          </cell>
        </row>
        <row r="989">
          <cell r="E989" t="str">
            <v>TAMINANGO</v>
          </cell>
        </row>
        <row r="990">
          <cell r="E990" t="str">
            <v>TANGUA</v>
          </cell>
        </row>
        <row r="991">
          <cell r="E991" t="str">
            <v>TARAIRA</v>
          </cell>
        </row>
        <row r="992">
          <cell r="E992" t="str">
            <v>TARAPACA</v>
          </cell>
        </row>
        <row r="993">
          <cell r="E993" t="str">
            <v>TARAZA</v>
          </cell>
        </row>
        <row r="994">
          <cell r="E994" t="str">
            <v>TARQUI</v>
          </cell>
        </row>
        <row r="995">
          <cell r="E995" t="str">
            <v>TARSO</v>
          </cell>
        </row>
        <row r="996">
          <cell r="E996" t="str">
            <v>TASCO</v>
          </cell>
        </row>
        <row r="997">
          <cell r="E997" t="str">
            <v>TAURAMENA</v>
          </cell>
        </row>
        <row r="998">
          <cell r="E998" t="str">
            <v>TAUSA</v>
          </cell>
        </row>
        <row r="999">
          <cell r="E999" t="str">
            <v>TELLO</v>
          </cell>
        </row>
        <row r="1000">
          <cell r="E1000" t="str">
            <v>TENA</v>
          </cell>
        </row>
        <row r="1001">
          <cell r="E1001" t="str">
            <v>TENERIFE</v>
          </cell>
        </row>
        <row r="1002">
          <cell r="E1002" t="str">
            <v>TENJO</v>
          </cell>
        </row>
        <row r="1003">
          <cell r="E1003" t="str">
            <v>TENZA</v>
          </cell>
        </row>
        <row r="1004">
          <cell r="E1004" t="str">
            <v>TEORAMA</v>
          </cell>
        </row>
        <row r="1005">
          <cell r="E1005" t="str">
            <v>TERUEL</v>
          </cell>
        </row>
        <row r="1006">
          <cell r="E1006" t="str">
            <v>TESALIA</v>
          </cell>
        </row>
        <row r="1007">
          <cell r="E1007" t="str">
            <v>TIBACUY</v>
          </cell>
        </row>
        <row r="1008">
          <cell r="E1008" t="str">
            <v>TIBANA</v>
          </cell>
        </row>
        <row r="1009">
          <cell r="E1009" t="str">
            <v>TIBASOSA</v>
          </cell>
        </row>
        <row r="1010">
          <cell r="E1010" t="str">
            <v>TIBIRITA</v>
          </cell>
        </row>
        <row r="1011">
          <cell r="E1011" t="str">
            <v>TIBU</v>
          </cell>
        </row>
        <row r="1012">
          <cell r="E1012" t="str">
            <v>TIERRALTA</v>
          </cell>
        </row>
        <row r="1013">
          <cell r="E1013" t="str">
            <v>TIMANA</v>
          </cell>
        </row>
        <row r="1014">
          <cell r="E1014" t="str">
            <v>TIMBIO</v>
          </cell>
        </row>
        <row r="1015">
          <cell r="E1015" t="str">
            <v>TIMBIQUI</v>
          </cell>
        </row>
        <row r="1016">
          <cell r="E1016" t="str">
            <v>TINJACA</v>
          </cell>
        </row>
        <row r="1017">
          <cell r="E1017" t="str">
            <v>TIPACOQUE</v>
          </cell>
        </row>
        <row r="1018">
          <cell r="E1018" t="str">
            <v>TIQUISIO</v>
          </cell>
        </row>
        <row r="1019">
          <cell r="E1019" t="str">
            <v>TITIRIBI</v>
          </cell>
        </row>
        <row r="1020">
          <cell r="E1020" t="str">
            <v>TOCA</v>
          </cell>
        </row>
        <row r="1021">
          <cell r="E1021" t="str">
            <v>TOCAIMA</v>
          </cell>
        </row>
        <row r="1022">
          <cell r="E1022" t="str">
            <v>TOCANCIPA</v>
          </cell>
        </row>
        <row r="1023">
          <cell r="E1023" t="str">
            <v>TOGsI</v>
          </cell>
        </row>
        <row r="1024">
          <cell r="E1024" t="str">
            <v>TOLEDO</v>
          </cell>
        </row>
        <row r="1025">
          <cell r="E1025" t="str">
            <v>TOLEDO</v>
          </cell>
        </row>
        <row r="1026">
          <cell r="E1026" t="str">
            <v>TOLU VIEJO</v>
          </cell>
        </row>
        <row r="1027">
          <cell r="E1027" t="str">
            <v>TONA</v>
          </cell>
        </row>
        <row r="1028">
          <cell r="E1028" t="str">
            <v>TOPAGA</v>
          </cell>
        </row>
        <row r="1029">
          <cell r="E1029" t="str">
            <v>TOPAIPI</v>
          </cell>
        </row>
        <row r="1030">
          <cell r="E1030" t="str">
            <v>TORIBIO</v>
          </cell>
        </row>
        <row r="1031">
          <cell r="E1031" t="str">
            <v>TORO</v>
          </cell>
        </row>
        <row r="1032">
          <cell r="E1032" t="str">
            <v>TOTA</v>
          </cell>
        </row>
        <row r="1033">
          <cell r="E1033" t="str">
            <v>TOTORO</v>
          </cell>
        </row>
        <row r="1034">
          <cell r="E1034" t="str">
            <v>TRINIDAD</v>
          </cell>
        </row>
        <row r="1035">
          <cell r="E1035" t="str">
            <v>TRUJILLO</v>
          </cell>
        </row>
        <row r="1036">
          <cell r="E1036" t="str">
            <v>TUBARA</v>
          </cell>
        </row>
        <row r="1037">
          <cell r="E1037" t="str">
            <v>TULUA</v>
          </cell>
        </row>
        <row r="1038">
          <cell r="E1038" t="str">
            <v>TUNJA</v>
          </cell>
        </row>
        <row r="1039">
          <cell r="E1039" t="str">
            <v>TUNUNGUA</v>
          </cell>
        </row>
        <row r="1040">
          <cell r="E1040" t="str">
            <v>TUQUERRES</v>
          </cell>
        </row>
        <row r="1041">
          <cell r="E1041" t="str">
            <v>TURBACO</v>
          </cell>
        </row>
        <row r="1042">
          <cell r="E1042" t="str">
            <v>TURBANA</v>
          </cell>
        </row>
        <row r="1043">
          <cell r="E1043" t="str">
            <v>TURBO</v>
          </cell>
        </row>
        <row r="1044">
          <cell r="E1044" t="str">
            <v>TURMEQUE</v>
          </cell>
        </row>
        <row r="1045">
          <cell r="E1045" t="str">
            <v>TUTA</v>
          </cell>
        </row>
        <row r="1046">
          <cell r="E1046" t="str">
            <v>TUTAZA</v>
          </cell>
        </row>
        <row r="1047">
          <cell r="E1047" t="str">
            <v>UBALA</v>
          </cell>
        </row>
        <row r="1048">
          <cell r="E1048" t="str">
            <v>UBAQUE</v>
          </cell>
        </row>
        <row r="1049">
          <cell r="E1049" t="str">
            <v>ULLOA</v>
          </cell>
        </row>
        <row r="1050">
          <cell r="E1050" t="str">
            <v>UMBITA</v>
          </cell>
        </row>
        <row r="1051">
          <cell r="E1051" t="str">
            <v>UNE</v>
          </cell>
        </row>
        <row r="1052">
          <cell r="E1052" t="str">
            <v>UNGUIA</v>
          </cell>
        </row>
        <row r="1053">
          <cell r="E1053" t="str">
            <v>UNION PANAMERICANA</v>
          </cell>
        </row>
        <row r="1054">
          <cell r="E1054" t="str">
            <v>URAMITA</v>
          </cell>
        </row>
        <row r="1055">
          <cell r="E1055" t="str">
            <v>URIBE</v>
          </cell>
        </row>
        <row r="1056">
          <cell r="E1056" t="str">
            <v>URIBIA</v>
          </cell>
        </row>
        <row r="1057">
          <cell r="E1057" t="str">
            <v>URRAO</v>
          </cell>
        </row>
        <row r="1058">
          <cell r="E1058" t="str">
            <v>URUMITA</v>
          </cell>
        </row>
        <row r="1059">
          <cell r="E1059" t="str">
            <v>USIACURI</v>
          </cell>
        </row>
        <row r="1060">
          <cell r="E1060" t="str">
            <v>UTICA</v>
          </cell>
        </row>
        <row r="1061">
          <cell r="E1061" t="str">
            <v>VALDIVIA</v>
          </cell>
        </row>
        <row r="1062">
          <cell r="E1062" t="str">
            <v>VALENCIA</v>
          </cell>
        </row>
        <row r="1063">
          <cell r="E1063" t="str">
            <v>VALLE DE SAN JOSE</v>
          </cell>
        </row>
        <row r="1064">
          <cell r="E1064" t="str">
            <v>VALLE DE SAN JUAN</v>
          </cell>
        </row>
        <row r="1065">
          <cell r="E1065" t="str">
            <v>VALLE DEL GUAMUEZ</v>
          </cell>
        </row>
        <row r="1066">
          <cell r="E1066" t="str">
            <v>VALLEDUPAR</v>
          </cell>
        </row>
        <row r="1067">
          <cell r="E1067" t="str">
            <v>VALPARAISO</v>
          </cell>
        </row>
        <row r="1068">
          <cell r="E1068" t="str">
            <v>VALPARAISO</v>
          </cell>
        </row>
        <row r="1069">
          <cell r="E1069" t="str">
            <v>VEGACHI</v>
          </cell>
        </row>
        <row r="1070">
          <cell r="E1070" t="str">
            <v>VELEZ</v>
          </cell>
        </row>
        <row r="1071">
          <cell r="E1071" t="str">
            <v>VENADILLO</v>
          </cell>
        </row>
        <row r="1072">
          <cell r="E1072" t="str">
            <v>VENECIA</v>
          </cell>
        </row>
        <row r="1073">
          <cell r="E1073" t="str">
            <v>VENECIA</v>
          </cell>
        </row>
        <row r="1074">
          <cell r="E1074" t="str">
            <v>VENTAQUEMADA</v>
          </cell>
        </row>
        <row r="1075">
          <cell r="E1075" t="str">
            <v>VERGARA</v>
          </cell>
        </row>
        <row r="1076">
          <cell r="E1076" t="str">
            <v>VERSALLES</v>
          </cell>
        </row>
        <row r="1077">
          <cell r="E1077" t="str">
            <v>VETAS</v>
          </cell>
        </row>
        <row r="1078">
          <cell r="E1078" t="str">
            <v>VIANI</v>
          </cell>
        </row>
        <row r="1079">
          <cell r="E1079" t="str">
            <v>VICTORIA</v>
          </cell>
        </row>
        <row r="1080">
          <cell r="E1080" t="str">
            <v>VIGIA DEL FUERTE</v>
          </cell>
        </row>
        <row r="1081">
          <cell r="E1081" t="str">
            <v>VIJES</v>
          </cell>
        </row>
        <row r="1082">
          <cell r="E1082" t="str">
            <v>VILLA CARO</v>
          </cell>
        </row>
        <row r="1083">
          <cell r="E1083" t="str">
            <v>VILLA DE LEYVA</v>
          </cell>
        </row>
        <row r="1084">
          <cell r="E1084" t="str">
            <v>VILLA DE SAN DIEGO DE UBATE</v>
          </cell>
        </row>
        <row r="1085">
          <cell r="E1085" t="str">
            <v>VILLA DEL ROSARIO</v>
          </cell>
        </row>
        <row r="1086">
          <cell r="E1086" t="str">
            <v>VILLA RICA</v>
          </cell>
        </row>
        <row r="1087">
          <cell r="E1087" t="str">
            <v>VILLAGARZON</v>
          </cell>
        </row>
        <row r="1088">
          <cell r="E1088" t="str">
            <v>VILLAGOMEZ</v>
          </cell>
        </row>
        <row r="1089">
          <cell r="E1089" t="str">
            <v>VILLAHERMOSA</v>
          </cell>
        </row>
        <row r="1090">
          <cell r="E1090" t="str">
            <v>VILLAMARIA</v>
          </cell>
        </row>
        <row r="1091">
          <cell r="E1091" t="str">
            <v>VILLANUEVA</v>
          </cell>
        </row>
        <row r="1092">
          <cell r="E1092" t="str">
            <v>VILLANUEVA</v>
          </cell>
        </row>
        <row r="1093">
          <cell r="E1093" t="str">
            <v>VILLANUEVA</v>
          </cell>
        </row>
        <row r="1094">
          <cell r="E1094" t="str">
            <v>VILLANUEVA</v>
          </cell>
        </row>
        <row r="1095">
          <cell r="E1095" t="str">
            <v>VILLAPINZON</v>
          </cell>
        </row>
        <row r="1096">
          <cell r="E1096" t="str">
            <v>VILLARRICA</v>
          </cell>
        </row>
        <row r="1097">
          <cell r="E1097" t="str">
            <v>VILLAVICENCIO</v>
          </cell>
        </row>
        <row r="1098">
          <cell r="E1098" t="str">
            <v>VILLAVIEJA</v>
          </cell>
        </row>
        <row r="1099">
          <cell r="E1099" t="str">
            <v>VILLETA</v>
          </cell>
        </row>
        <row r="1100">
          <cell r="E1100" t="str">
            <v>VIOTA</v>
          </cell>
        </row>
        <row r="1101">
          <cell r="E1101" t="str">
            <v>VIRACACHA</v>
          </cell>
        </row>
        <row r="1102">
          <cell r="E1102" t="str">
            <v>VISTAHERMOSA</v>
          </cell>
        </row>
        <row r="1103">
          <cell r="E1103" t="str">
            <v>VITERBO</v>
          </cell>
        </row>
        <row r="1104">
          <cell r="E1104" t="str">
            <v>YACOPI</v>
          </cell>
        </row>
        <row r="1105">
          <cell r="E1105" t="str">
            <v>YACUANQUER</v>
          </cell>
        </row>
        <row r="1106">
          <cell r="E1106" t="str">
            <v>YAGUARA</v>
          </cell>
        </row>
        <row r="1107">
          <cell r="E1107" t="str">
            <v>YALI</v>
          </cell>
        </row>
        <row r="1108">
          <cell r="E1108" t="str">
            <v>YARUMAL</v>
          </cell>
        </row>
        <row r="1109">
          <cell r="E1109" t="str">
            <v>YAVARATE</v>
          </cell>
        </row>
        <row r="1110">
          <cell r="E1110" t="str">
            <v>YOLOMBO</v>
          </cell>
        </row>
        <row r="1111">
          <cell r="E1111" t="str">
            <v>YONDO</v>
          </cell>
        </row>
        <row r="1112">
          <cell r="E1112" t="str">
            <v>YOPAL</v>
          </cell>
        </row>
        <row r="1113">
          <cell r="E1113" t="str">
            <v>YOTOCO</v>
          </cell>
        </row>
        <row r="1114">
          <cell r="E1114" t="str">
            <v>YUMBO</v>
          </cell>
        </row>
        <row r="1115">
          <cell r="E1115" t="str">
            <v>ZAMBRANO</v>
          </cell>
        </row>
        <row r="1116">
          <cell r="E1116" t="str">
            <v>ZAPATOCA</v>
          </cell>
        </row>
        <row r="1117">
          <cell r="E1117" t="str">
            <v>ZAPAYAN</v>
          </cell>
        </row>
        <row r="1118">
          <cell r="E1118" t="str">
            <v>ZARAGOZA</v>
          </cell>
        </row>
        <row r="1119">
          <cell r="E1119" t="str">
            <v>ZARZAL</v>
          </cell>
        </row>
        <row r="1120">
          <cell r="E1120" t="str">
            <v>ZETAQUIRA</v>
          </cell>
        </row>
        <row r="1121">
          <cell r="E1121" t="str">
            <v>ZIPACON</v>
          </cell>
        </row>
        <row r="1122">
          <cell r="E1122" t="str">
            <v>ZIPAQUIRA</v>
          </cell>
        </row>
        <row r="1123">
          <cell r="E1123" t="str">
            <v>ZONA BANANERA</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31122002"/>
      <sheetName val="INF 31012003"/>
      <sheetName val="INF28022003"/>
      <sheetName val="INF30042003"/>
      <sheetName val="INF30052003"/>
      <sheetName val="INF30062003"/>
      <sheetName val="#¡REF"/>
      <sheetName val="CONTROL CUENTA"/>
      <sheetName val="INF_31122002"/>
      <sheetName val="INF_31012003"/>
      <sheetName val="Validaciones"/>
      <sheetName val="INF_311220021"/>
      <sheetName val="INF_310120031"/>
      <sheetName val="CONTROL_CUENTA"/>
      <sheetName val="Listas"/>
      <sheetName val="PARAMETROS"/>
      <sheetName val="INDEP"/>
      <sheetName val="LOPEZ"/>
      <sheetName val="Casos Pendientes"/>
      <sheetName val="Cerrados"/>
      <sheetName val="Indicador"/>
      <sheetName val="Control de Cobros"/>
      <sheetName val="Clientes cambio de intermediari"/>
      <sheetName val="Planillas ABC"/>
      <sheetName val="Entrega Polizas Ana"/>
      <sheetName val="Condiciones"/>
      <sheetName val="Base de Datos"/>
      <sheetName val="Siniestralidad"/>
    </sheetNames>
    <sheetDataSet>
      <sheetData sheetId="0"/>
      <sheetData sheetId="1"/>
      <sheetData sheetId="2"/>
      <sheetData sheetId="3"/>
      <sheetData sheetId="4">
        <row r="2">
          <cell r="A2" t="str">
            <v>Armenia</v>
          </cell>
          <cell r="B2">
            <v>10350595</v>
          </cell>
          <cell r="C2">
            <v>37267</v>
          </cell>
          <cell r="D2">
            <v>37631</v>
          </cell>
          <cell r="E2" t="str">
            <v>A</v>
          </cell>
          <cell r="F2" t="str">
            <v>AUCOLESP</v>
          </cell>
          <cell r="G2">
            <v>57130</v>
          </cell>
          <cell r="H2" t="str">
            <v>COOPERATIVA_DE AHORRO Y CREDITO CAFETERA</v>
          </cell>
          <cell r="I2">
            <v>50350817</v>
          </cell>
          <cell r="J2">
            <v>50350817</v>
          </cell>
          <cell r="K2">
            <v>36077670.4912</v>
          </cell>
          <cell r="L2">
            <v>0</v>
          </cell>
          <cell r="M2">
            <v>4000000</v>
          </cell>
          <cell r="N2">
            <v>4000000</v>
          </cell>
          <cell r="O2">
            <v>0.1</v>
          </cell>
          <cell r="P2">
            <v>400000</v>
          </cell>
          <cell r="Q2">
            <v>0.1</v>
          </cell>
          <cell r="R2">
            <v>400000</v>
          </cell>
          <cell r="S2">
            <v>4800000</v>
          </cell>
          <cell r="T2">
            <v>0.13304628415991568</v>
          </cell>
          <cell r="U2">
            <v>0.19</v>
          </cell>
          <cell r="V2">
            <v>6854757.3933279999</v>
          </cell>
          <cell r="W2">
            <v>0</v>
          </cell>
          <cell r="X2">
            <v>0</v>
          </cell>
          <cell r="Y2">
            <v>0</v>
          </cell>
          <cell r="Z2">
            <v>0</v>
          </cell>
          <cell r="AA2">
            <v>0.67695371584008435</v>
          </cell>
          <cell r="AB2">
            <v>24422913.097872</v>
          </cell>
          <cell r="AC2">
            <v>35.829669952392578</v>
          </cell>
          <cell r="AD2">
            <v>35.829669952392578</v>
          </cell>
        </row>
        <row r="3">
          <cell r="A3" t="str">
            <v>Armenia</v>
          </cell>
          <cell r="B3">
            <v>10350595</v>
          </cell>
          <cell r="C3">
            <v>37632</v>
          </cell>
          <cell r="D3">
            <v>37777</v>
          </cell>
          <cell r="E3" t="str">
            <v>A</v>
          </cell>
          <cell r="F3" t="str">
            <v>AUCOLESP</v>
          </cell>
          <cell r="G3">
            <v>57130</v>
          </cell>
          <cell r="H3" t="str">
            <v>COOPERATIVA_DE AHORRO Y CREDITO CAFETERA</v>
          </cell>
          <cell r="I3">
            <v>-926317</v>
          </cell>
          <cell r="J3">
            <v>-926317</v>
          </cell>
          <cell r="K3">
            <v>11255701.7305</v>
          </cell>
          <cell r="L3">
            <v>0</v>
          </cell>
          <cell r="M3">
            <v>0</v>
          </cell>
          <cell r="N3">
            <v>0</v>
          </cell>
          <cell r="O3">
            <v>0.1</v>
          </cell>
          <cell r="P3">
            <v>0</v>
          </cell>
          <cell r="Q3">
            <v>0.1</v>
          </cell>
          <cell r="R3">
            <v>0</v>
          </cell>
          <cell r="S3">
            <v>0</v>
          </cell>
          <cell r="T3">
            <v>0</v>
          </cell>
          <cell r="U3">
            <v>0.19</v>
          </cell>
          <cell r="V3">
            <v>2138583.328795</v>
          </cell>
          <cell r="W3">
            <v>0.125</v>
          </cell>
          <cell r="X3">
            <v>1406962.7163124999</v>
          </cell>
          <cell r="Y3">
            <v>0</v>
          </cell>
          <cell r="Z3">
            <v>0</v>
          </cell>
          <cell r="AA3">
            <v>0.68500000000000005</v>
          </cell>
          <cell r="AB3">
            <v>7710155.6853924999</v>
          </cell>
          <cell r="AC3">
            <v>15</v>
          </cell>
          <cell r="AD3">
            <v>27.510345458984375</v>
          </cell>
        </row>
        <row r="4">
          <cell r="B4" t="str">
            <v>Total 10350595</v>
          </cell>
          <cell r="C4">
            <v>49424500</v>
          </cell>
          <cell r="D4">
            <v>49424500</v>
          </cell>
          <cell r="E4">
            <v>47333372.221699998</v>
          </cell>
          <cell r="F4">
            <v>0</v>
          </cell>
          <cell r="G4">
            <v>4000000</v>
          </cell>
          <cell r="H4">
            <v>4000000</v>
          </cell>
          <cell r="I4">
            <v>49424500</v>
          </cell>
          <cell r="J4">
            <v>49424500</v>
          </cell>
          <cell r="K4">
            <v>47333372.221699998</v>
          </cell>
          <cell r="L4">
            <v>0</v>
          </cell>
          <cell r="M4">
            <v>4000000</v>
          </cell>
          <cell r="N4">
            <v>4000000</v>
          </cell>
          <cell r="O4">
            <v>32133068.783264499</v>
          </cell>
          <cell r="P4">
            <v>400000</v>
          </cell>
          <cell r="Q4">
            <v>400000</v>
          </cell>
          <cell r="R4">
            <v>400000</v>
          </cell>
          <cell r="S4">
            <v>4800000</v>
          </cell>
          <cell r="T4">
            <v>1406962.7163124999</v>
          </cell>
          <cell r="U4">
            <v>0</v>
          </cell>
          <cell r="V4">
            <v>8993340.7221230008</v>
          </cell>
          <cell r="W4">
            <v>15</v>
          </cell>
          <cell r="X4">
            <v>1406962.7163124999</v>
          </cell>
          <cell r="Y4">
            <v>0</v>
          </cell>
          <cell r="Z4">
            <v>0</v>
          </cell>
          <cell r="AA4">
            <v>15</v>
          </cell>
          <cell r="AB4">
            <v>32133068.783264499</v>
          </cell>
          <cell r="AC4">
            <v>15</v>
          </cell>
        </row>
        <row r="5">
          <cell r="H5" t="str">
            <v>Total COOPERATIVA_DE AHORRO Y CREDITO CAFETERA</v>
          </cell>
          <cell r="I5">
            <v>49424500</v>
          </cell>
          <cell r="J5">
            <v>49424500</v>
          </cell>
          <cell r="K5">
            <v>47333372.221699998</v>
          </cell>
          <cell r="L5">
            <v>0</v>
          </cell>
          <cell r="M5">
            <v>4000000</v>
          </cell>
          <cell r="N5">
            <v>4000000</v>
          </cell>
          <cell r="O5">
            <v>400000</v>
          </cell>
          <cell r="P5">
            <v>400000</v>
          </cell>
          <cell r="Q5">
            <v>4800000</v>
          </cell>
          <cell r="R5">
            <v>400000</v>
          </cell>
          <cell r="S5">
            <v>4800000</v>
          </cell>
          <cell r="T5">
            <v>0</v>
          </cell>
          <cell r="U5">
            <v>32133068.783264499</v>
          </cell>
          <cell r="V5">
            <v>8993340.7221230008</v>
          </cell>
          <cell r="W5">
            <v>1406962.7163124999</v>
          </cell>
          <cell r="X5">
            <v>1406962.7163124999</v>
          </cell>
          <cell r="Y5">
            <v>32133068.783264499</v>
          </cell>
          <cell r="Z5">
            <v>0</v>
          </cell>
          <cell r="AA5">
            <v>32133068.783264499</v>
          </cell>
          <cell r="AB5">
            <v>32133068.783264499</v>
          </cell>
          <cell r="AC5">
            <v>15</v>
          </cell>
        </row>
        <row r="6">
          <cell r="A6" t="str">
            <v>Armenia</v>
          </cell>
          <cell r="B6">
            <v>10346495</v>
          </cell>
          <cell r="C6">
            <v>37225</v>
          </cell>
          <cell r="D6">
            <v>37589</v>
          </cell>
          <cell r="E6" t="str">
            <v>M</v>
          </cell>
          <cell r="F6" t="str">
            <v>AUCOLESP</v>
          </cell>
          <cell r="G6">
            <v>72690</v>
          </cell>
          <cell r="H6" t="str">
            <v>HEATH LAMBERT BENEFICIOS INTEGRALES OPORTUNOS</v>
          </cell>
          <cell r="I6">
            <v>1233668</v>
          </cell>
          <cell r="J6">
            <v>1233668</v>
          </cell>
          <cell r="K6">
            <v>1233668</v>
          </cell>
          <cell r="L6">
            <v>2398457</v>
          </cell>
          <cell r="M6">
            <v>0</v>
          </cell>
          <cell r="N6">
            <v>2398457</v>
          </cell>
          <cell r="O6">
            <v>0.1</v>
          </cell>
          <cell r="P6">
            <v>0</v>
          </cell>
          <cell r="Q6">
            <v>0.1</v>
          </cell>
          <cell r="R6">
            <v>239845.7</v>
          </cell>
          <cell r="S6">
            <v>2638302.7000000002</v>
          </cell>
          <cell r="T6">
            <v>2.1385840436811203</v>
          </cell>
          <cell r="U6">
            <v>0.19</v>
          </cell>
          <cell r="V6">
            <v>234396.92</v>
          </cell>
          <cell r="W6">
            <v>0.125</v>
          </cell>
          <cell r="X6">
            <v>154208.5</v>
          </cell>
          <cell r="Y6">
            <v>0</v>
          </cell>
          <cell r="Z6">
            <v>0</v>
          </cell>
          <cell r="AA6">
            <v>-1.4535840436811203</v>
          </cell>
          <cell r="AB6">
            <v>-1793240.1200000003</v>
          </cell>
          <cell r="AC6">
            <v>1.8049451112747192</v>
          </cell>
          <cell r="AD6">
            <v>1.8049451112747192</v>
          </cell>
        </row>
        <row r="7">
          <cell r="B7" t="str">
            <v>Total 10346495</v>
          </cell>
          <cell r="C7">
            <v>1233668</v>
          </cell>
          <cell r="D7">
            <v>1233668</v>
          </cell>
          <cell r="E7">
            <v>1233668</v>
          </cell>
          <cell r="F7">
            <v>2398457</v>
          </cell>
          <cell r="G7">
            <v>0</v>
          </cell>
          <cell r="H7">
            <v>2398457</v>
          </cell>
          <cell r="I7">
            <v>1233668</v>
          </cell>
          <cell r="J7">
            <v>1233668</v>
          </cell>
          <cell r="K7">
            <v>1233668</v>
          </cell>
          <cell r="L7">
            <v>2398457</v>
          </cell>
          <cell r="M7">
            <v>0</v>
          </cell>
          <cell r="N7">
            <v>2398457</v>
          </cell>
          <cell r="O7">
            <v>-1793240.1200000003</v>
          </cell>
          <cell r="P7">
            <v>0</v>
          </cell>
          <cell r="Q7">
            <v>239845.7</v>
          </cell>
          <cell r="R7">
            <v>239845.7</v>
          </cell>
          <cell r="S7">
            <v>2638302.7000000002</v>
          </cell>
          <cell r="T7">
            <v>154208.5</v>
          </cell>
          <cell r="U7">
            <v>0</v>
          </cell>
          <cell r="V7">
            <v>234396.92</v>
          </cell>
          <cell r="W7">
            <v>0</v>
          </cell>
          <cell r="X7">
            <v>154208.5</v>
          </cell>
          <cell r="Y7">
            <v>0</v>
          </cell>
          <cell r="Z7">
            <v>0</v>
          </cell>
          <cell r="AA7">
            <v>0</v>
          </cell>
          <cell r="AB7">
            <v>-1793240.1200000003</v>
          </cell>
          <cell r="AC7">
            <v>0</v>
          </cell>
        </row>
        <row r="8">
          <cell r="H8" t="str">
            <v>Total HEATH LAMBERT BENEFICIOS INTEGRALES OPORTUNOS</v>
          </cell>
          <cell r="I8">
            <v>1233668</v>
          </cell>
          <cell r="J8">
            <v>1233668</v>
          </cell>
          <cell r="K8">
            <v>1233668</v>
          </cell>
          <cell r="L8">
            <v>2398457</v>
          </cell>
          <cell r="M8">
            <v>0</v>
          </cell>
          <cell r="N8">
            <v>2398457</v>
          </cell>
          <cell r="O8">
            <v>0</v>
          </cell>
          <cell r="P8">
            <v>0</v>
          </cell>
          <cell r="Q8">
            <v>2638302.7000000002</v>
          </cell>
          <cell r="R8">
            <v>239845.7</v>
          </cell>
          <cell r="S8">
            <v>2638302.7000000002</v>
          </cell>
          <cell r="T8">
            <v>0</v>
          </cell>
          <cell r="U8">
            <v>-1793240.1200000003</v>
          </cell>
          <cell r="V8">
            <v>234396.92</v>
          </cell>
          <cell r="W8">
            <v>154208.5</v>
          </cell>
          <cell r="X8">
            <v>154208.5</v>
          </cell>
          <cell r="Y8">
            <v>-1793240.1200000003</v>
          </cell>
          <cell r="Z8">
            <v>0</v>
          </cell>
          <cell r="AA8">
            <v>-1793240.1200000003</v>
          </cell>
          <cell r="AB8">
            <v>-1793240.1200000003</v>
          </cell>
          <cell r="AC8">
            <v>0</v>
          </cell>
        </row>
        <row r="9">
          <cell r="A9" t="str">
            <v>Total Armenia</v>
          </cell>
          <cell r="B9">
            <v>50658168</v>
          </cell>
          <cell r="C9">
            <v>50658168</v>
          </cell>
          <cell r="D9">
            <v>48567040.221699998</v>
          </cell>
          <cell r="E9">
            <v>2398457</v>
          </cell>
          <cell r="F9">
            <v>4000000</v>
          </cell>
          <cell r="G9">
            <v>6398457</v>
          </cell>
          <cell r="H9">
            <v>400000</v>
          </cell>
          <cell r="I9">
            <v>50658168</v>
          </cell>
          <cell r="J9">
            <v>50658168</v>
          </cell>
          <cell r="K9">
            <v>48567040.221699998</v>
          </cell>
          <cell r="L9">
            <v>2398457</v>
          </cell>
          <cell r="M9">
            <v>4000000</v>
          </cell>
          <cell r="N9">
            <v>6398457</v>
          </cell>
          <cell r="O9">
            <v>15</v>
          </cell>
          <cell r="P9">
            <v>400000</v>
          </cell>
          <cell r="Q9">
            <v>639845.69999999995</v>
          </cell>
          <cell r="R9">
            <v>639845.69999999995</v>
          </cell>
          <cell r="S9">
            <v>7438302.7000000002</v>
          </cell>
          <cell r="T9">
            <v>1561171.2163124999</v>
          </cell>
          <cell r="U9">
            <v>0</v>
          </cell>
          <cell r="V9">
            <v>9227737.6421230007</v>
          </cell>
          <cell r="W9">
            <v>15</v>
          </cell>
          <cell r="X9">
            <v>1561171.2163124999</v>
          </cell>
          <cell r="Y9">
            <v>0</v>
          </cell>
          <cell r="Z9">
            <v>0</v>
          </cell>
          <cell r="AA9">
            <v>15</v>
          </cell>
          <cell r="AB9">
            <v>30339828.663264498</v>
          </cell>
          <cell r="AC9">
            <v>15</v>
          </cell>
        </row>
        <row r="10">
          <cell r="A10" t="str">
            <v>Barranquilla</v>
          </cell>
          <cell r="B10">
            <v>1065887</v>
          </cell>
          <cell r="C10">
            <v>36831</v>
          </cell>
          <cell r="D10">
            <v>37195</v>
          </cell>
          <cell r="E10" t="str">
            <v>A</v>
          </cell>
          <cell r="F10" t="str">
            <v>AUCOL98</v>
          </cell>
          <cell r="G10">
            <v>66670</v>
          </cell>
          <cell r="H10" t="str">
            <v>ASEO TECNICO S.A.</v>
          </cell>
          <cell r="I10">
            <v>227906955.71880001</v>
          </cell>
          <cell r="J10">
            <v>230443879.17969999</v>
          </cell>
          <cell r="K10">
            <v>227906957.15630001</v>
          </cell>
          <cell r="L10">
            <v>40116558</v>
          </cell>
          <cell r="M10">
            <v>0</v>
          </cell>
          <cell r="N10">
            <v>40116558</v>
          </cell>
          <cell r="O10">
            <v>0.1</v>
          </cell>
          <cell r="P10">
            <v>0</v>
          </cell>
          <cell r="Q10">
            <v>0.1</v>
          </cell>
          <cell r="R10">
            <v>4011655.8000000003</v>
          </cell>
          <cell r="S10">
            <v>44128213.799999997</v>
          </cell>
          <cell r="T10">
            <v>0.19362381188625405</v>
          </cell>
          <cell r="U10">
            <v>0.19</v>
          </cell>
          <cell r="V10">
            <v>43302321.859696999</v>
          </cell>
          <cell r="W10">
            <v>0.125</v>
          </cell>
          <cell r="X10">
            <v>28488369.644537501</v>
          </cell>
          <cell r="Y10">
            <v>0</v>
          </cell>
          <cell r="Z10">
            <v>0</v>
          </cell>
          <cell r="AA10">
            <v>0.491376188113746</v>
          </cell>
          <cell r="AB10">
            <v>111988051.85206552</v>
          </cell>
          <cell r="AC10">
            <v>115.32417297363281</v>
          </cell>
          <cell r="AD10">
            <v>115.32417297363281</v>
          </cell>
        </row>
        <row r="11">
          <cell r="A11" t="str">
            <v>Barranquilla</v>
          </cell>
          <cell r="B11">
            <v>1065887</v>
          </cell>
          <cell r="C11">
            <v>37196</v>
          </cell>
          <cell r="D11">
            <v>37560</v>
          </cell>
          <cell r="E11" t="str">
            <v>A</v>
          </cell>
          <cell r="F11" t="str">
            <v>AUCOL98</v>
          </cell>
          <cell r="G11">
            <v>66670</v>
          </cell>
          <cell r="H11" t="str">
            <v>ASEO TECNICO S.A.</v>
          </cell>
          <cell r="I11">
            <v>269781528.75</v>
          </cell>
          <cell r="J11">
            <v>269827488.75</v>
          </cell>
          <cell r="K11">
            <v>269781529.84380001</v>
          </cell>
          <cell r="L11">
            <v>20184600</v>
          </cell>
          <cell r="M11">
            <v>0</v>
          </cell>
          <cell r="N11">
            <v>20184600</v>
          </cell>
          <cell r="O11">
            <v>0.1</v>
          </cell>
          <cell r="P11">
            <v>0</v>
          </cell>
          <cell r="Q11">
            <v>0.1</v>
          </cell>
          <cell r="R11">
            <v>2018460</v>
          </cell>
          <cell r="S11">
            <v>22203060</v>
          </cell>
          <cell r="T11">
            <v>8.2300148616012675E-2</v>
          </cell>
          <cell r="U11">
            <v>0.19</v>
          </cell>
          <cell r="V11">
            <v>51258490.670322001</v>
          </cell>
          <cell r="W11">
            <v>0.125</v>
          </cell>
          <cell r="X11">
            <v>33722691.230475001</v>
          </cell>
          <cell r="Y11">
            <v>0</v>
          </cell>
          <cell r="Z11">
            <v>0</v>
          </cell>
          <cell r="AA11">
            <v>0.60269985138398741</v>
          </cell>
          <cell r="AB11">
            <v>162597287.94300303</v>
          </cell>
          <cell r="AC11">
            <v>119.06593322753906</v>
          </cell>
          <cell r="AD11">
            <v>119.06593322753906</v>
          </cell>
        </row>
        <row r="12">
          <cell r="A12" t="str">
            <v>Barranquilla</v>
          </cell>
          <cell r="B12">
            <v>1065887</v>
          </cell>
          <cell r="C12">
            <v>37561</v>
          </cell>
          <cell r="D12">
            <v>37777</v>
          </cell>
          <cell r="E12" t="str">
            <v>A</v>
          </cell>
          <cell r="F12" t="str">
            <v>AUCOL98</v>
          </cell>
          <cell r="G12">
            <v>66670</v>
          </cell>
          <cell r="H12" t="str">
            <v>ASEO TECNICO S.A.</v>
          </cell>
          <cell r="I12">
            <v>218326375.1602</v>
          </cell>
          <cell r="J12">
            <v>218326375.1602</v>
          </cell>
          <cell r="K12">
            <v>130328230.45900001</v>
          </cell>
          <cell r="L12">
            <v>4987292</v>
          </cell>
          <cell r="M12">
            <v>2500000</v>
          </cell>
          <cell r="N12">
            <v>7487292</v>
          </cell>
          <cell r="O12">
            <v>0.1</v>
          </cell>
          <cell r="P12">
            <v>250000</v>
          </cell>
          <cell r="Q12">
            <v>0.1</v>
          </cell>
          <cell r="R12">
            <v>748729.20000000007</v>
          </cell>
          <cell r="S12">
            <v>8486021.1999999993</v>
          </cell>
          <cell r="T12">
            <v>6.5112686408104178E-2</v>
          </cell>
          <cell r="U12">
            <v>0.19</v>
          </cell>
          <cell r="V12">
            <v>24762363.787210003</v>
          </cell>
          <cell r="W12">
            <v>0.125</v>
          </cell>
          <cell r="X12">
            <v>16291028.807375001</v>
          </cell>
          <cell r="Y12">
            <v>0</v>
          </cell>
          <cell r="Z12">
            <v>0</v>
          </cell>
          <cell r="AA12">
            <v>0.61988731359189586</v>
          </cell>
          <cell r="AB12">
            <v>80788816.664415017</v>
          </cell>
          <cell r="AC12">
            <v>118</v>
          </cell>
          <cell r="AD12">
            <v>119.07407379150391</v>
          </cell>
        </row>
        <row r="13">
          <cell r="B13" t="str">
            <v>Total 1065887</v>
          </cell>
          <cell r="C13">
            <v>716014859.62899995</v>
          </cell>
          <cell r="D13">
            <v>718597743.08990002</v>
          </cell>
          <cell r="E13">
            <v>628016717.45910001</v>
          </cell>
          <cell r="F13">
            <v>65288450</v>
          </cell>
          <cell r="G13">
            <v>2500000</v>
          </cell>
          <cell r="H13">
            <v>67788450</v>
          </cell>
          <cell r="I13">
            <v>716014859.62899995</v>
          </cell>
          <cell r="J13">
            <v>718597743.08990002</v>
          </cell>
          <cell r="K13">
            <v>628016717.45910001</v>
          </cell>
          <cell r="L13">
            <v>65288450</v>
          </cell>
          <cell r="M13">
            <v>2500000</v>
          </cell>
          <cell r="N13">
            <v>67788450</v>
          </cell>
          <cell r="O13">
            <v>355374156.45948356</v>
          </cell>
          <cell r="P13">
            <v>250000</v>
          </cell>
          <cell r="Q13">
            <v>6778845.0000000009</v>
          </cell>
          <cell r="R13">
            <v>6778845.0000000009</v>
          </cell>
          <cell r="S13">
            <v>74817295</v>
          </cell>
          <cell r="T13">
            <v>78502089.682387501</v>
          </cell>
          <cell r="U13">
            <v>0</v>
          </cell>
          <cell r="V13">
            <v>119323176.317229</v>
          </cell>
          <cell r="W13">
            <v>118</v>
          </cell>
          <cell r="X13">
            <v>78502089.682387501</v>
          </cell>
          <cell r="Y13">
            <v>0</v>
          </cell>
          <cell r="Z13">
            <v>0</v>
          </cell>
          <cell r="AA13">
            <v>118</v>
          </cell>
          <cell r="AB13">
            <v>355374156.45948356</v>
          </cell>
          <cell r="AC13">
            <v>118</v>
          </cell>
        </row>
        <row r="14">
          <cell r="H14" t="str">
            <v>Total ASEO TECNICO S.A.</v>
          </cell>
          <cell r="I14">
            <v>716014859.62899995</v>
          </cell>
          <cell r="J14">
            <v>718597743.08990002</v>
          </cell>
          <cell r="K14">
            <v>628016717.45910001</v>
          </cell>
          <cell r="L14">
            <v>65288450</v>
          </cell>
          <cell r="M14">
            <v>2500000</v>
          </cell>
          <cell r="N14">
            <v>67788450</v>
          </cell>
          <cell r="O14">
            <v>250000</v>
          </cell>
          <cell r="P14">
            <v>250000</v>
          </cell>
          <cell r="Q14">
            <v>74817295</v>
          </cell>
          <cell r="R14">
            <v>6778845.0000000009</v>
          </cell>
          <cell r="S14">
            <v>74817295</v>
          </cell>
          <cell r="T14">
            <v>0</v>
          </cell>
          <cell r="U14">
            <v>355374156.45948356</v>
          </cell>
          <cell r="V14">
            <v>119323176.317229</v>
          </cell>
          <cell r="W14">
            <v>78502089.682387501</v>
          </cell>
          <cell r="X14">
            <v>78502089.682387501</v>
          </cell>
          <cell r="Y14">
            <v>355374156.45948356</v>
          </cell>
          <cell r="Z14">
            <v>0</v>
          </cell>
          <cell r="AA14">
            <v>355374156.45948356</v>
          </cell>
          <cell r="AB14">
            <v>355374156.45948356</v>
          </cell>
          <cell r="AC14">
            <v>118</v>
          </cell>
        </row>
        <row r="15">
          <cell r="A15" t="str">
            <v>Barranquilla</v>
          </cell>
          <cell r="B15">
            <v>12025239</v>
          </cell>
          <cell r="C15">
            <v>37586</v>
          </cell>
          <cell r="D15">
            <v>37777</v>
          </cell>
          <cell r="E15" t="str">
            <v>A</v>
          </cell>
          <cell r="F15" t="str">
            <v>AUCOL98</v>
          </cell>
          <cell r="G15">
            <v>65922</v>
          </cell>
          <cell r="H15" t="str">
            <v>BUSES &amp; AUTOS DE COLOMBIA BYAC S.A.</v>
          </cell>
          <cell r="I15">
            <v>24534138</v>
          </cell>
          <cell r="J15">
            <v>24534138</v>
          </cell>
          <cell r="K15">
            <v>12905630</v>
          </cell>
          <cell r="L15">
            <v>0</v>
          </cell>
          <cell r="M15">
            <v>0.1</v>
          </cell>
          <cell r="N15">
            <v>0</v>
          </cell>
          <cell r="O15">
            <v>0.1</v>
          </cell>
          <cell r="P15">
            <v>0</v>
          </cell>
          <cell r="Q15">
            <v>0.1</v>
          </cell>
          <cell r="R15">
            <v>0</v>
          </cell>
          <cell r="S15">
            <v>0</v>
          </cell>
          <cell r="T15">
            <v>0</v>
          </cell>
          <cell r="U15">
            <v>0.19</v>
          </cell>
          <cell r="V15">
            <v>2452069.7000000002</v>
          </cell>
          <cell r="W15">
            <v>0.125</v>
          </cell>
          <cell r="X15">
            <v>1613203.75</v>
          </cell>
          <cell r="Y15">
            <v>0</v>
          </cell>
          <cell r="Z15">
            <v>0</v>
          </cell>
          <cell r="AA15">
            <v>0.68500000000000005</v>
          </cell>
          <cell r="AB15">
            <v>8840356.5500000007</v>
          </cell>
          <cell r="AC15">
            <v>1</v>
          </cell>
          <cell r="AD15">
            <v>1</v>
          </cell>
        </row>
        <row r="16">
          <cell r="B16" t="str">
            <v>Total 12025239</v>
          </cell>
          <cell r="C16">
            <v>24534138</v>
          </cell>
          <cell r="D16">
            <v>24534138</v>
          </cell>
          <cell r="E16">
            <v>12905630</v>
          </cell>
          <cell r="F16">
            <v>0</v>
          </cell>
          <cell r="G16">
            <v>0</v>
          </cell>
          <cell r="H16">
            <v>0</v>
          </cell>
          <cell r="I16">
            <v>24534138</v>
          </cell>
          <cell r="J16">
            <v>24534138</v>
          </cell>
          <cell r="K16">
            <v>12905630</v>
          </cell>
          <cell r="L16">
            <v>0</v>
          </cell>
          <cell r="M16">
            <v>0</v>
          </cell>
          <cell r="N16">
            <v>0</v>
          </cell>
          <cell r="O16">
            <v>8840356.5500000007</v>
          </cell>
          <cell r="P16">
            <v>0</v>
          </cell>
          <cell r="Q16">
            <v>0</v>
          </cell>
          <cell r="R16">
            <v>0</v>
          </cell>
          <cell r="S16">
            <v>0</v>
          </cell>
          <cell r="T16">
            <v>1613203.75</v>
          </cell>
          <cell r="U16">
            <v>0</v>
          </cell>
          <cell r="V16">
            <v>2452069.7000000002</v>
          </cell>
          <cell r="W16">
            <v>1</v>
          </cell>
          <cell r="X16">
            <v>1613203.75</v>
          </cell>
          <cell r="Y16">
            <v>0</v>
          </cell>
          <cell r="Z16">
            <v>0</v>
          </cell>
          <cell r="AA16">
            <v>1</v>
          </cell>
          <cell r="AB16">
            <v>8840356.5500000007</v>
          </cell>
          <cell r="AC16">
            <v>1</v>
          </cell>
        </row>
        <row r="17">
          <cell r="A17" t="str">
            <v>Barranquilla</v>
          </cell>
          <cell r="B17">
            <v>12026700</v>
          </cell>
          <cell r="C17">
            <v>37586</v>
          </cell>
          <cell r="D17">
            <v>37777</v>
          </cell>
          <cell r="E17" t="str">
            <v>A</v>
          </cell>
          <cell r="F17" t="str">
            <v>AUCOL98</v>
          </cell>
          <cell r="G17">
            <v>65922</v>
          </cell>
          <cell r="H17" t="str">
            <v>BUSES &amp; AUTOS DE COLOMBIA BYAC S.A.</v>
          </cell>
          <cell r="I17">
            <v>9013738</v>
          </cell>
          <cell r="J17">
            <v>9013738</v>
          </cell>
          <cell r="K17">
            <v>4803353.625</v>
          </cell>
          <cell r="L17">
            <v>0</v>
          </cell>
          <cell r="M17">
            <v>0.1</v>
          </cell>
          <cell r="N17">
            <v>0</v>
          </cell>
          <cell r="O17">
            <v>0.1</v>
          </cell>
          <cell r="P17">
            <v>0</v>
          </cell>
          <cell r="Q17">
            <v>0.1</v>
          </cell>
          <cell r="R17">
            <v>0</v>
          </cell>
          <cell r="S17">
            <v>0</v>
          </cell>
          <cell r="T17">
            <v>0</v>
          </cell>
          <cell r="U17">
            <v>0.19</v>
          </cell>
          <cell r="V17">
            <v>912637.18874999997</v>
          </cell>
          <cell r="W17">
            <v>0.125</v>
          </cell>
          <cell r="X17">
            <v>600419.203125</v>
          </cell>
          <cell r="Y17">
            <v>0</v>
          </cell>
          <cell r="Z17">
            <v>0</v>
          </cell>
          <cell r="AA17">
            <v>0.68500000000000005</v>
          </cell>
          <cell r="AB17">
            <v>3290297.2331250003</v>
          </cell>
          <cell r="AC17">
            <v>3</v>
          </cell>
          <cell r="AD17">
            <v>3.2251307964324951</v>
          </cell>
        </row>
        <row r="18">
          <cell r="B18" t="str">
            <v>Total 12026700</v>
          </cell>
          <cell r="C18">
            <v>9013738</v>
          </cell>
          <cell r="D18">
            <v>9013738</v>
          </cell>
          <cell r="E18">
            <v>4803353.625</v>
          </cell>
          <cell r="F18">
            <v>0</v>
          </cell>
          <cell r="G18">
            <v>0</v>
          </cell>
          <cell r="H18">
            <v>0</v>
          </cell>
          <cell r="I18">
            <v>9013738</v>
          </cell>
          <cell r="J18">
            <v>9013738</v>
          </cell>
          <cell r="K18">
            <v>4803353.625</v>
          </cell>
          <cell r="L18">
            <v>0</v>
          </cell>
          <cell r="M18">
            <v>0</v>
          </cell>
          <cell r="N18">
            <v>0</v>
          </cell>
          <cell r="O18">
            <v>3290297.2331250003</v>
          </cell>
          <cell r="P18">
            <v>0</v>
          </cell>
          <cell r="Q18">
            <v>0</v>
          </cell>
          <cell r="R18">
            <v>0</v>
          </cell>
          <cell r="S18">
            <v>0</v>
          </cell>
          <cell r="T18">
            <v>600419.203125</v>
          </cell>
          <cell r="U18">
            <v>0</v>
          </cell>
          <cell r="V18">
            <v>912637.18874999997</v>
          </cell>
          <cell r="W18">
            <v>3</v>
          </cell>
          <cell r="X18">
            <v>600419.203125</v>
          </cell>
          <cell r="Y18">
            <v>0</v>
          </cell>
          <cell r="Z18">
            <v>0</v>
          </cell>
          <cell r="AA18">
            <v>3</v>
          </cell>
          <cell r="AB18">
            <v>3290297.2331250003</v>
          </cell>
          <cell r="AC18">
            <v>3</v>
          </cell>
        </row>
        <row r="19">
          <cell r="H19" t="str">
            <v>Total BUSES &amp; AUTOS DE COLOMBIA BYAC S.A.</v>
          </cell>
          <cell r="I19">
            <v>33547876</v>
          </cell>
          <cell r="J19">
            <v>33547876</v>
          </cell>
          <cell r="K19">
            <v>17708983.625</v>
          </cell>
          <cell r="L19">
            <v>0</v>
          </cell>
          <cell r="M19">
            <v>0</v>
          </cell>
          <cell r="N19">
            <v>0</v>
          </cell>
          <cell r="O19">
            <v>0</v>
          </cell>
          <cell r="P19">
            <v>0</v>
          </cell>
          <cell r="Q19">
            <v>0</v>
          </cell>
          <cell r="R19">
            <v>0</v>
          </cell>
          <cell r="S19">
            <v>0</v>
          </cell>
          <cell r="T19">
            <v>0</v>
          </cell>
          <cell r="U19">
            <v>12130653.783125002</v>
          </cell>
          <cell r="V19">
            <v>3364706.8887499999</v>
          </cell>
          <cell r="W19">
            <v>2213622.953125</v>
          </cell>
          <cell r="X19">
            <v>2213622.953125</v>
          </cell>
          <cell r="Y19">
            <v>12130653.783125002</v>
          </cell>
          <cell r="Z19">
            <v>0</v>
          </cell>
          <cell r="AA19">
            <v>12130653.783125002</v>
          </cell>
          <cell r="AB19">
            <v>12130653.783125002</v>
          </cell>
          <cell r="AC19">
            <v>4</v>
          </cell>
        </row>
        <row r="20">
          <cell r="A20" t="str">
            <v>Barranquilla</v>
          </cell>
          <cell r="B20">
            <v>244756</v>
          </cell>
          <cell r="C20">
            <v>36891</v>
          </cell>
          <cell r="D20">
            <v>37255</v>
          </cell>
          <cell r="E20" t="str">
            <v>A</v>
          </cell>
          <cell r="F20" t="str">
            <v>AUCOL98</v>
          </cell>
          <cell r="G20">
            <v>71167</v>
          </cell>
          <cell r="H20" t="str">
            <v>CERVECERIA AGUILA S.A</v>
          </cell>
          <cell r="I20">
            <v>92175638.592500001</v>
          </cell>
          <cell r="J20">
            <v>92206878.592500001</v>
          </cell>
          <cell r="K20">
            <v>92206566.805500001</v>
          </cell>
          <cell r="L20">
            <v>48843507</v>
          </cell>
          <cell r="M20">
            <v>818680</v>
          </cell>
          <cell r="N20">
            <v>49662187</v>
          </cell>
          <cell r="O20">
            <v>0.1</v>
          </cell>
          <cell r="P20">
            <v>81868</v>
          </cell>
          <cell r="Q20">
            <v>0.1</v>
          </cell>
          <cell r="R20">
            <v>4966218.7</v>
          </cell>
          <cell r="S20">
            <v>54710273.700000003</v>
          </cell>
          <cell r="T20">
            <v>0.59334465641048684</v>
          </cell>
          <cell r="U20">
            <v>0.19</v>
          </cell>
          <cell r="V20">
            <v>17519247.693045001</v>
          </cell>
          <cell r="W20">
            <v>0.125</v>
          </cell>
          <cell r="X20">
            <v>11525820.8506875</v>
          </cell>
          <cell r="Y20">
            <v>0</v>
          </cell>
          <cell r="Z20">
            <v>0</v>
          </cell>
          <cell r="AA20">
            <v>9.1655343589513216E-2</v>
          </cell>
          <cell r="AB20">
            <v>8451224.5617675073</v>
          </cell>
          <cell r="AC20">
            <v>98.961540222167969</v>
          </cell>
          <cell r="AD20">
            <v>98.961540222167969</v>
          </cell>
        </row>
        <row r="21">
          <cell r="A21" t="str">
            <v>Barranquilla</v>
          </cell>
          <cell r="B21">
            <v>244756</v>
          </cell>
          <cell r="C21">
            <v>37256</v>
          </cell>
          <cell r="D21">
            <v>37620</v>
          </cell>
          <cell r="E21" t="str">
            <v>A</v>
          </cell>
          <cell r="F21" t="str">
            <v>AUCOL98</v>
          </cell>
          <cell r="G21">
            <v>71167</v>
          </cell>
          <cell r="H21" t="str">
            <v>CERVECERIA AGUILA S.A</v>
          </cell>
          <cell r="I21">
            <v>105422346.09810001</v>
          </cell>
          <cell r="J21">
            <v>111139653.825</v>
          </cell>
          <cell r="K21">
            <v>105422346.9104</v>
          </cell>
          <cell r="L21">
            <v>71057359</v>
          </cell>
          <cell r="M21">
            <v>44685797</v>
          </cell>
          <cell r="N21">
            <v>115743156</v>
          </cell>
          <cell r="O21">
            <v>0.1</v>
          </cell>
          <cell r="P21">
            <v>4468579.7</v>
          </cell>
          <cell r="Q21">
            <v>0.1</v>
          </cell>
          <cell r="R21">
            <v>11574315.600000001</v>
          </cell>
          <cell r="S21">
            <v>131786051.30000001</v>
          </cell>
          <cell r="T21">
            <v>1.2500770013402083</v>
          </cell>
          <cell r="U21">
            <v>0.19</v>
          </cell>
          <cell r="V21">
            <v>20030245.912976</v>
          </cell>
          <cell r="W21">
            <v>0.125</v>
          </cell>
          <cell r="X21">
            <v>13177793.3638</v>
          </cell>
          <cell r="Y21">
            <v>0</v>
          </cell>
          <cell r="Z21">
            <v>0</v>
          </cell>
          <cell r="AA21">
            <v>-0.56507700134020822</v>
          </cell>
          <cell r="AB21">
            <v>-59571743.666375995</v>
          </cell>
          <cell r="AC21">
            <v>83.725273132324219</v>
          </cell>
          <cell r="AD21">
            <v>83.725273132324219</v>
          </cell>
        </row>
        <row r="22">
          <cell r="A22" t="str">
            <v>Barranquilla</v>
          </cell>
          <cell r="B22">
            <v>244756</v>
          </cell>
          <cell r="C22">
            <v>37621</v>
          </cell>
          <cell r="D22">
            <v>37777</v>
          </cell>
          <cell r="E22" t="str">
            <v>A</v>
          </cell>
          <cell r="F22" t="str">
            <v>AUCOL98</v>
          </cell>
          <cell r="G22">
            <v>71167</v>
          </cell>
          <cell r="H22" t="str">
            <v>CERVECERIA AGUILA S.A</v>
          </cell>
          <cell r="I22">
            <v>108110239.9883</v>
          </cell>
          <cell r="J22">
            <v>108110239.9883</v>
          </cell>
          <cell r="K22">
            <v>46141542.3398</v>
          </cell>
          <cell r="L22">
            <v>0</v>
          </cell>
          <cell r="M22">
            <v>0.1</v>
          </cell>
          <cell r="N22">
            <v>0</v>
          </cell>
          <cell r="O22">
            <v>0.1</v>
          </cell>
          <cell r="P22">
            <v>0</v>
          </cell>
          <cell r="Q22">
            <v>0.1</v>
          </cell>
          <cell r="R22">
            <v>0</v>
          </cell>
          <cell r="S22">
            <v>0</v>
          </cell>
          <cell r="T22">
            <v>0</v>
          </cell>
          <cell r="U22">
            <v>0.19</v>
          </cell>
          <cell r="V22">
            <v>8766893.0445620008</v>
          </cell>
          <cell r="W22">
            <v>0.125</v>
          </cell>
          <cell r="X22">
            <v>5767692.792475</v>
          </cell>
          <cell r="Y22">
            <v>0</v>
          </cell>
          <cell r="Z22">
            <v>0</v>
          </cell>
          <cell r="AA22">
            <v>0.68500000000000005</v>
          </cell>
          <cell r="AB22">
            <v>31606956.502763003</v>
          </cell>
          <cell r="AC22">
            <v>81</v>
          </cell>
          <cell r="AD22">
            <v>81</v>
          </cell>
        </row>
        <row r="23">
          <cell r="B23" t="str">
            <v>Total 244756</v>
          </cell>
          <cell r="C23">
            <v>305708224.6789</v>
          </cell>
          <cell r="D23">
            <v>311456772.40579998</v>
          </cell>
          <cell r="E23">
            <v>243770456.0557</v>
          </cell>
          <cell r="F23">
            <v>119900866</v>
          </cell>
          <cell r="G23">
            <v>45504477</v>
          </cell>
          <cell r="H23">
            <v>165405343</v>
          </cell>
          <cell r="I23">
            <v>305708224.6789</v>
          </cell>
          <cell r="J23">
            <v>311456772.40579998</v>
          </cell>
          <cell r="K23">
            <v>243770456.0557</v>
          </cell>
          <cell r="L23">
            <v>119900866</v>
          </cell>
          <cell r="M23">
            <v>45504477</v>
          </cell>
          <cell r="N23">
            <v>165405343</v>
          </cell>
          <cell r="O23">
            <v>-19513562.601845488</v>
          </cell>
          <cell r="P23">
            <v>4550447.7</v>
          </cell>
          <cell r="Q23">
            <v>16540534.300000001</v>
          </cell>
          <cell r="R23">
            <v>16540534.300000001</v>
          </cell>
          <cell r="S23">
            <v>186496325</v>
          </cell>
          <cell r="T23">
            <v>30471307.006962501</v>
          </cell>
          <cell r="U23">
            <v>0</v>
          </cell>
          <cell r="V23">
            <v>46316386.650582999</v>
          </cell>
          <cell r="W23">
            <v>81</v>
          </cell>
          <cell r="X23">
            <v>30471307.006962501</v>
          </cell>
          <cell r="Y23">
            <v>0</v>
          </cell>
          <cell r="Z23">
            <v>0</v>
          </cell>
          <cell r="AA23">
            <v>81</v>
          </cell>
          <cell r="AB23">
            <v>-19513562.601845488</v>
          </cell>
          <cell r="AC23">
            <v>81</v>
          </cell>
        </row>
        <row r="24">
          <cell r="A24" t="str">
            <v>Barranquilla</v>
          </cell>
          <cell r="B24">
            <v>354039</v>
          </cell>
          <cell r="C24">
            <v>36891</v>
          </cell>
          <cell r="D24">
            <v>37255</v>
          </cell>
          <cell r="E24" t="str">
            <v>A</v>
          </cell>
          <cell r="F24" t="str">
            <v>AUCOL98</v>
          </cell>
          <cell r="G24">
            <v>71167</v>
          </cell>
          <cell r="H24" t="str">
            <v>CERVECERIA AGUILA S.A</v>
          </cell>
          <cell r="I24">
            <v>83160249.299199998</v>
          </cell>
          <cell r="J24">
            <v>83160249.299199998</v>
          </cell>
          <cell r="K24">
            <v>83160249.343099996</v>
          </cell>
          <cell r="L24">
            <v>22013246</v>
          </cell>
          <cell r="M24">
            <v>4879730</v>
          </cell>
          <cell r="N24">
            <v>26892976</v>
          </cell>
          <cell r="O24">
            <v>0.1</v>
          </cell>
          <cell r="P24">
            <v>487973</v>
          </cell>
          <cell r="Q24">
            <v>0.1</v>
          </cell>
          <cell r="R24">
            <v>2689297.6</v>
          </cell>
          <cell r="S24">
            <v>30070246.600000001</v>
          </cell>
          <cell r="T24">
            <v>0.36159399277336346</v>
          </cell>
          <cell r="U24">
            <v>0.19</v>
          </cell>
          <cell r="V24">
            <v>15800447.375188999</v>
          </cell>
          <cell r="W24">
            <v>0.125</v>
          </cell>
          <cell r="X24">
            <v>10395031.1678875</v>
          </cell>
          <cell r="Y24">
            <v>0</v>
          </cell>
          <cell r="Z24">
            <v>0</v>
          </cell>
          <cell r="AA24">
            <v>0.32340600722663659</v>
          </cell>
          <cell r="AB24">
            <v>26894524.200023498</v>
          </cell>
          <cell r="AC24">
            <v>107.34615325927734</v>
          </cell>
          <cell r="AD24">
            <v>107.34615325927734</v>
          </cell>
        </row>
        <row r="25">
          <cell r="A25" t="str">
            <v>Barranquilla</v>
          </cell>
          <cell r="B25">
            <v>354039</v>
          </cell>
          <cell r="C25">
            <v>37256</v>
          </cell>
          <cell r="D25">
            <v>37620</v>
          </cell>
          <cell r="E25" t="str">
            <v>A</v>
          </cell>
          <cell r="F25" t="str">
            <v>AUCOL98</v>
          </cell>
          <cell r="G25">
            <v>71167</v>
          </cell>
          <cell r="H25" t="str">
            <v>CERVECERIA AGUILA S.A</v>
          </cell>
          <cell r="I25">
            <v>72401224.898699999</v>
          </cell>
          <cell r="J25">
            <v>77585902.924600005</v>
          </cell>
          <cell r="K25">
            <v>72401225.363499999</v>
          </cell>
          <cell r="L25">
            <v>11691106</v>
          </cell>
          <cell r="M25">
            <v>390644</v>
          </cell>
          <cell r="N25">
            <v>12081750</v>
          </cell>
          <cell r="O25">
            <v>0.1</v>
          </cell>
          <cell r="P25">
            <v>39064.400000000001</v>
          </cell>
          <cell r="Q25">
            <v>0.1</v>
          </cell>
          <cell r="R25">
            <v>1208175</v>
          </cell>
          <cell r="S25">
            <v>13328989.4</v>
          </cell>
          <cell r="T25">
            <v>0.1840989476777504</v>
          </cell>
          <cell r="U25">
            <v>0.19</v>
          </cell>
          <cell r="V25">
            <v>13756232.819065001</v>
          </cell>
          <cell r="W25">
            <v>0.125</v>
          </cell>
          <cell r="X25">
            <v>9050153.1704374999</v>
          </cell>
          <cell r="Y25">
            <v>0</v>
          </cell>
          <cell r="Z25">
            <v>0</v>
          </cell>
          <cell r="AA25">
            <v>0.50090105232224968</v>
          </cell>
          <cell r="AB25">
            <v>36265849.973997504</v>
          </cell>
          <cell r="AC25">
            <v>80.530220031738281</v>
          </cell>
          <cell r="AD25">
            <v>80.530220031738281</v>
          </cell>
        </row>
        <row r="26">
          <cell r="A26" t="str">
            <v>Barranquilla</v>
          </cell>
          <cell r="B26">
            <v>354039</v>
          </cell>
          <cell r="C26">
            <v>37621</v>
          </cell>
          <cell r="D26">
            <v>37777</v>
          </cell>
          <cell r="E26" t="str">
            <v>A</v>
          </cell>
          <cell r="F26" t="str">
            <v>AUCOL98</v>
          </cell>
          <cell r="G26">
            <v>71167</v>
          </cell>
          <cell r="H26" t="str">
            <v>CERVECERIA AGUILA S.A</v>
          </cell>
          <cell r="I26">
            <v>81272392.664100006</v>
          </cell>
          <cell r="J26">
            <v>82989067.664100006</v>
          </cell>
          <cell r="K26">
            <v>33734413.202600002</v>
          </cell>
          <cell r="L26">
            <v>7520408</v>
          </cell>
          <cell r="M26">
            <v>0</v>
          </cell>
          <cell r="N26">
            <v>7520408</v>
          </cell>
          <cell r="O26">
            <v>0.1</v>
          </cell>
          <cell r="P26">
            <v>0</v>
          </cell>
          <cell r="Q26">
            <v>0.1</v>
          </cell>
          <cell r="R26">
            <v>752040.8</v>
          </cell>
          <cell r="S26">
            <v>8272448.7999999998</v>
          </cell>
          <cell r="T26">
            <v>0.24522284559443353</v>
          </cell>
          <cell r="U26">
            <v>0.19</v>
          </cell>
          <cell r="V26">
            <v>6409538.5084940009</v>
          </cell>
          <cell r="W26">
            <v>0.125</v>
          </cell>
          <cell r="X26">
            <v>4216801.6503250003</v>
          </cell>
          <cell r="Y26">
            <v>0</v>
          </cell>
          <cell r="Z26">
            <v>0</v>
          </cell>
          <cell r="AA26">
            <v>0.43977715440556653</v>
          </cell>
          <cell r="AB26">
            <v>14835624.243781004</v>
          </cell>
          <cell r="AC26">
            <v>94</v>
          </cell>
          <cell r="AD26">
            <v>89.480766296386719</v>
          </cell>
        </row>
        <row r="27">
          <cell r="B27" t="str">
            <v>Total 354039</v>
          </cell>
          <cell r="C27">
            <v>236833866.86199999</v>
          </cell>
          <cell r="D27">
            <v>243735219.88789999</v>
          </cell>
          <cell r="E27">
            <v>189295887.90920001</v>
          </cell>
          <cell r="F27">
            <v>41224760</v>
          </cell>
          <cell r="G27">
            <v>5270374</v>
          </cell>
          <cell r="H27">
            <v>46495134</v>
          </cell>
          <cell r="I27">
            <v>236833866.86199999</v>
          </cell>
          <cell r="J27">
            <v>243735219.88789999</v>
          </cell>
          <cell r="K27">
            <v>189295887.90920001</v>
          </cell>
          <cell r="L27">
            <v>41224760</v>
          </cell>
          <cell r="M27">
            <v>5270374</v>
          </cell>
          <cell r="N27">
            <v>46495134</v>
          </cell>
          <cell r="O27">
            <v>77995998.417802006</v>
          </cell>
          <cell r="P27">
            <v>527037.4</v>
          </cell>
          <cell r="Q27">
            <v>4649513.4000000004</v>
          </cell>
          <cell r="R27">
            <v>4649513.4000000004</v>
          </cell>
          <cell r="S27">
            <v>51671684.799999997</v>
          </cell>
          <cell r="T27">
            <v>23661985.988650002</v>
          </cell>
          <cell r="U27">
            <v>0</v>
          </cell>
          <cell r="V27">
            <v>35966218.702748001</v>
          </cell>
          <cell r="W27">
            <v>94</v>
          </cell>
          <cell r="X27">
            <v>23661985.988650002</v>
          </cell>
          <cell r="Y27">
            <v>0</v>
          </cell>
          <cell r="Z27">
            <v>0</v>
          </cell>
          <cell r="AA27">
            <v>94</v>
          </cell>
          <cell r="AB27">
            <v>77995998.417802006</v>
          </cell>
          <cell r="AC27">
            <v>94</v>
          </cell>
        </row>
        <row r="28">
          <cell r="A28" t="str">
            <v>Barranquilla</v>
          </cell>
          <cell r="B28">
            <v>452227</v>
          </cell>
          <cell r="C28">
            <v>36891</v>
          </cell>
          <cell r="D28">
            <v>37255</v>
          </cell>
          <cell r="E28" t="str">
            <v>A</v>
          </cell>
          <cell r="F28" t="str">
            <v>AUCOL98</v>
          </cell>
          <cell r="G28">
            <v>71167</v>
          </cell>
          <cell r="H28" t="str">
            <v>CERVECERIA AGUILA S.A</v>
          </cell>
          <cell r="I28">
            <v>52044153.8477</v>
          </cell>
          <cell r="J28">
            <v>52044153.8477</v>
          </cell>
          <cell r="K28">
            <v>52044153.923799999</v>
          </cell>
          <cell r="L28">
            <v>36441214</v>
          </cell>
          <cell r="M28">
            <v>0</v>
          </cell>
          <cell r="N28">
            <v>36441214</v>
          </cell>
          <cell r="O28">
            <v>0.1</v>
          </cell>
          <cell r="P28">
            <v>0</v>
          </cell>
          <cell r="Q28">
            <v>0.1</v>
          </cell>
          <cell r="R28">
            <v>3644121.4000000004</v>
          </cell>
          <cell r="S28">
            <v>40085335.399999999</v>
          </cell>
          <cell r="T28">
            <v>0.77021783193345017</v>
          </cell>
          <cell r="U28">
            <v>0.19</v>
          </cell>
          <cell r="V28">
            <v>9888389.2455219999</v>
          </cell>
          <cell r="W28">
            <v>0.125</v>
          </cell>
          <cell r="X28">
            <v>6505519.2404749999</v>
          </cell>
          <cell r="Y28">
            <v>0</v>
          </cell>
          <cell r="Z28">
            <v>0</v>
          </cell>
          <cell r="AA28">
            <v>-8.5217831933450117E-2</v>
          </cell>
          <cell r="AB28">
            <v>-4435089.9621969964</v>
          </cell>
          <cell r="AC28">
            <v>43.021976470947266</v>
          </cell>
          <cell r="AD28">
            <v>43.021976470947266</v>
          </cell>
        </row>
        <row r="29">
          <cell r="A29" t="str">
            <v>Barranquilla</v>
          </cell>
          <cell r="B29">
            <v>452227</v>
          </cell>
          <cell r="C29">
            <v>37256</v>
          </cell>
          <cell r="D29">
            <v>37620</v>
          </cell>
          <cell r="E29" t="str">
            <v>A</v>
          </cell>
          <cell r="F29" t="str">
            <v>AUCOL98</v>
          </cell>
          <cell r="G29">
            <v>71167</v>
          </cell>
          <cell r="H29" t="str">
            <v>CERVECERIA AGUILA S.A</v>
          </cell>
          <cell r="I29">
            <v>54985982.9375</v>
          </cell>
          <cell r="J29">
            <v>54995990.937700003</v>
          </cell>
          <cell r="K29">
            <v>54985982.8398</v>
          </cell>
          <cell r="L29">
            <v>0</v>
          </cell>
          <cell r="M29">
            <v>0.1</v>
          </cell>
          <cell r="N29">
            <v>0</v>
          </cell>
          <cell r="O29">
            <v>0.1</v>
          </cell>
          <cell r="P29">
            <v>0</v>
          </cell>
          <cell r="Q29">
            <v>0.1</v>
          </cell>
          <cell r="R29">
            <v>0</v>
          </cell>
          <cell r="S29">
            <v>0</v>
          </cell>
          <cell r="T29">
            <v>0</v>
          </cell>
          <cell r="U29">
            <v>0.19</v>
          </cell>
          <cell r="V29">
            <v>10447336.739562001</v>
          </cell>
          <cell r="W29">
            <v>0.125</v>
          </cell>
          <cell r="X29">
            <v>6873247.854975</v>
          </cell>
          <cell r="Y29">
            <v>0</v>
          </cell>
          <cell r="Z29">
            <v>0</v>
          </cell>
          <cell r="AA29">
            <v>0.68500000000000005</v>
          </cell>
          <cell r="AB29">
            <v>37665398.245263003</v>
          </cell>
          <cell r="AC29">
            <v>46.00274658203125</v>
          </cell>
          <cell r="AD29">
            <v>46.00274658203125</v>
          </cell>
        </row>
        <row r="30">
          <cell r="A30" t="str">
            <v>Barranquilla</v>
          </cell>
          <cell r="B30">
            <v>452227</v>
          </cell>
          <cell r="C30">
            <v>37621</v>
          </cell>
          <cell r="D30">
            <v>37777</v>
          </cell>
          <cell r="E30" t="str">
            <v>A</v>
          </cell>
          <cell r="F30" t="str">
            <v>AUCOL98</v>
          </cell>
          <cell r="G30">
            <v>71167</v>
          </cell>
          <cell r="H30" t="str">
            <v>CERVECERIA AGUILA S.A</v>
          </cell>
          <cell r="I30">
            <v>56478046.136699997</v>
          </cell>
          <cell r="J30">
            <v>56478046.136699997</v>
          </cell>
          <cell r="K30">
            <v>24293296.556600001</v>
          </cell>
          <cell r="L30">
            <v>0</v>
          </cell>
          <cell r="M30">
            <v>895000</v>
          </cell>
          <cell r="N30">
            <v>895000</v>
          </cell>
          <cell r="O30">
            <v>0.1</v>
          </cell>
          <cell r="P30">
            <v>89500</v>
          </cell>
          <cell r="Q30">
            <v>0.1</v>
          </cell>
          <cell r="R30">
            <v>89500</v>
          </cell>
          <cell r="S30">
            <v>1074000</v>
          </cell>
          <cell r="T30">
            <v>4.4209726641986587E-2</v>
          </cell>
          <cell r="U30">
            <v>0.19</v>
          </cell>
          <cell r="V30">
            <v>4615726.3457540004</v>
          </cell>
          <cell r="W30">
            <v>0.125</v>
          </cell>
          <cell r="X30">
            <v>3036662.0695750001</v>
          </cell>
          <cell r="Y30">
            <v>0</v>
          </cell>
          <cell r="Z30">
            <v>0</v>
          </cell>
          <cell r="AA30">
            <v>0.64079027335801342</v>
          </cell>
          <cell r="AB30">
            <v>15566908.141271001</v>
          </cell>
          <cell r="AC30">
            <v>47</v>
          </cell>
          <cell r="AD30">
            <v>47</v>
          </cell>
        </row>
        <row r="31">
          <cell r="B31" t="str">
            <v>Total 452227</v>
          </cell>
          <cell r="C31">
            <v>163508182.9219</v>
          </cell>
          <cell r="D31">
            <v>163518190.92210001</v>
          </cell>
          <cell r="E31">
            <v>131323433.3202</v>
          </cell>
          <cell r="F31">
            <v>36441214</v>
          </cell>
          <cell r="G31">
            <v>895000</v>
          </cell>
          <cell r="H31">
            <v>37336214</v>
          </cell>
          <cell r="I31">
            <v>163508182.9219</v>
          </cell>
          <cell r="J31">
            <v>163518190.92210001</v>
          </cell>
          <cell r="K31">
            <v>131323433.3202</v>
          </cell>
          <cell r="L31">
            <v>36441214</v>
          </cell>
          <cell r="M31">
            <v>895000</v>
          </cell>
          <cell r="N31">
            <v>37336214</v>
          </cell>
          <cell r="O31">
            <v>48797216.424337007</v>
          </cell>
          <cell r="P31">
            <v>89500</v>
          </cell>
          <cell r="Q31">
            <v>3733621.4000000004</v>
          </cell>
          <cell r="R31">
            <v>3733621.4000000004</v>
          </cell>
          <cell r="S31">
            <v>41159335.399999999</v>
          </cell>
          <cell r="T31">
            <v>16415429.165025</v>
          </cell>
          <cell r="U31">
            <v>0</v>
          </cell>
          <cell r="V31">
            <v>24951452.330838002</v>
          </cell>
          <cell r="W31">
            <v>47</v>
          </cell>
          <cell r="X31">
            <v>16415429.165025</v>
          </cell>
          <cell r="Y31">
            <v>0</v>
          </cell>
          <cell r="Z31">
            <v>0</v>
          </cell>
          <cell r="AA31">
            <v>47</v>
          </cell>
          <cell r="AB31">
            <v>48797216.424337007</v>
          </cell>
          <cell r="AC31">
            <v>47</v>
          </cell>
        </row>
        <row r="32">
          <cell r="A32" t="str">
            <v>Barranquilla</v>
          </cell>
          <cell r="B32">
            <v>1118629</v>
          </cell>
          <cell r="C32">
            <v>36891</v>
          </cell>
          <cell r="D32">
            <v>37255</v>
          </cell>
          <cell r="E32" t="str">
            <v>A</v>
          </cell>
          <cell r="F32" t="str">
            <v>AUCOL98</v>
          </cell>
          <cell r="G32">
            <v>60888</v>
          </cell>
          <cell r="H32" t="str">
            <v>CERVECERIA AGUILA S.A</v>
          </cell>
          <cell r="I32">
            <v>13980562.875</v>
          </cell>
          <cell r="J32">
            <v>13980562.875</v>
          </cell>
          <cell r="K32">
            <v>13980562.6875</v>
          </cell>
          <cell r="L32">
            <v>0</v>
          </cell>
          <cell r="M32">
            <v>0</v>
          </cell>
          <cell r="N32">
            <v>0</v>
          </cell>
          <cell r="O32">
            <v>0.1</v>
          </cell>
          <cell r="P32">
            <v>0</v>
          </cell>
          <cell r="Q32">
            <v>0.1</v>
          </cell>
          <cell r="R32">
            <v>0</v>
          </cell>
          <cell r="S32">
            <v>0</v>
          </cell>
          <cell r="T32">
            <v>0</v>
          </cell>
          <cell r="U32">
            <v>0.19</v>
          </cell>
          <cell r="V32">
            <v>2656306.910625</v>
          </cell>
          <cell r="W32">
            <v>0.125</v>
          </cell>
          <cell r="X32">
            <v>1747570.3359375</v>
          </cell>
          <cell r="Y32">
            <v>0</v>
          </cell>
          <cell r="Z32">
            <v>0</v>
          </cell>
          <cell r="AA32">
            <v>0.68500000000000005</v>
          </cell>
          <cell r="AB32">
            <v>9576685.4409375004</v>
          </cell>
          <cell r="AC32">
            <v>12.34890079498291</v>
          </cell>
          <cell r="AD32">
            <v>12.34890079498291</v>
          </cell>
        </row>
        <row r="33">
          <cell r="A33" t="str">
            <v>Barranquilla</v>
          </cell>
          <cell r="B33">
            <v>1118629</v>
          </cell>
          <cell r="C33">
            <v>37256</v>
          </cell>
          <cell r="D33">
            <v>37620</v>
          </cell>
          <cell r="E33" t="str">
            <v>A</v>
          </cell>
          <cell r="F33" t="str">
            <v>AUCOL98</v>
          </cell>
          <cell r="G33">
            <v>60888</v>
          </cell>
          <cell r="H33" t="str">
            <v>CERVECERIA AGUILA S.A</v>
          </cell>
          <cell r="I33">
            <v>13562359.6875</v>
          </cell>
          <cell r="J33">
            <v>13562359.6875</v>
          </cell>
          <cell r="K33">
            <v>13562359.468800001</v>
          </cell>
          <cell r="L33">
            <v>0</v>
          </cell>
          <cell r="M33">
            <v>0.1</v>
          </cell>
          <cell r="N33">
            <v>0</v>
          </cell>
          <cell r="O33">
            <v>0.1</v>
          </cell>
          <cell r="P33">
            <v>0</v>
          </cell>
          <cell r="Q33">
            <v>0.1</v>
          </cell>
          <cell r="R33">
            <v>0</v>
          </cell>
          <cell r="S33">
            <v>0</v>
          </cell>
          <cell r="T33">
            <v>0</v>
          </cell>
          <cell r="U33">
            <v>0.19</v>
          </cell>
          <cell r="V33">
            <v>2576848.2990720002</v>
          </cell>
          <cell r="W33">
            <v>0.125</v>
          </cell>
          <cell r="X33">
            <v>1695294.9336000001</v>
          </cell>
          <cell r="Y33">
            <v>0</v>
          </cell>
          <cell r="Z33">
            <v>0</v>
          </cell>
          <cell r="AA33">
            <v>0.68500000000000005</v>
          </cell>
          <cell r="AB33">
            <v>9290216.2361280005</v>
          </cell>
          <cell r="AC33">
            <v>12</v>
          </cell>
          <cell r="AD33">
            <v>12</v>
          </cell>
        </row>
        <row r="34">
          <cell r="A34" t="str">
            <v>Barranquilla</v>
          </cell>
          <cell r="B34">
            <v>1118629</v>
          </cell>
          <cell r="C34">
            <v>37621</v>
          </cell>
          <cell r="D34">
            <v>37777</v>
          </cell>
          <cell r="E34" t="str">
            <v>A</v>
          </cell>
          <cell r="F34" t="str">
            <v>AUCOL98</v>
          </cell>
          <cell r="G34">
            <v>60888</v>
          </cell>
          <cell r="H34" t="str">
            <v>CERVECERIA AGUILA S.A</v>
          </cell>
          <cell r="I34">
            <v>12946203</v>
          </cell>
          <cell r="J34">
            <v>12946203</v>
          </cell>
          <cell r="K34">
            <v>55686.330099999999</v>
          </cell>
          <cell r="L34">
            <v>0</v>
          </cell>
          <cell r="M34">
            <v>0.1</v>
          </cell>
          <cell r="N34">
            <v>0</v>
          </cell>
          <cell r="O34">
            <v>0.1</v>
          </cell>
          <cell r="P34">
            <v>0</v>
          </cell>
          <cell r="Q34">
            <v>0.1</v>
          </cell>
          <cell r="R34">
            <v>0</v>
          </cell>
          <cell r="S34">
            <v>0</v>
          </cell>
          <cell r="T34">
            <v>0</v>
          </cell>
          <cell r="U34">
            <v>0.19</v>
          </cell>
          <cell r="V34">
            <v>10580.402719</v>
          </cell>
          <cell r="W34">
            <v>0.125</v>
          </cell>
          <cell r="X34">
            <v>6960.7912624999999</v>
          </cell>
          <cell r="Y34">
            <v>0</v>
          </cell>
          <cell r="Z34">
            <v>0</v>
          </cell>
          <cell r="AA34">
            <v>0.68500000000000005</v>
          </cell>
          <cell r="AB34">
            <v>38145.136118500006</v>
          </cell>
          <cell r="AC34">
            <v>4</v>
          </cell>
          <cell r="AD34">
            <v>4</v>
          </cell>
        </row>
        <row r="35">
          <cell r="B35" t="str">
            <v>Total 1118629</v>
          </cell>
          <cell r="C35">
            <v>40489125.5625</v>
          </cell>
          <cell r="D35">
            <v>40489125.5625</v>
          </cell>
          <cell r="E35">
            <v>27598608.486400001</v>
          </cell>
          <cell r="F35">
            <v>0</v>
          </cell>
          <cell r="G35">
            <v>0</v>
          </cell>
          <cell r="H35">
            <v>0</v>
          </cell>
          <cell r="I35">
            <v>40489125.5625</v>
          </cell>
          <cell r="J35">
            <v>40489125.5625</v>
          </cell>
          <cell r="K35">
            <v>27598608.486400001</v>
          </cell>
          <cell r="L35">
            <v>0</v>
          </cell>
          <cell r="M35">
            <v>0</v>
          </cell>
          <cell r="N35">
            <v>0</v>
          </cell>
          <cell r="O35">
            <v>18905046.813184001</v>
          </cell>
          <cell r="P35">
            <v>0</v>
          </cell>
          <cell r="Q35">
            <v>0</v>
          </cell>
          <cell r="R35">
            <v>0</v>
          </cell>
          <cell r="S35">
            <v>0</v>
          </cell>
          <cell r="T35">
            <v>3449826.0608000001</v>
          </cell>
          <cell r="U35">
            <v>0</v>
          </cell>
          <cell r="V35">
            <v>5243735.612416001</v>
          </cell>
          <cell r="W35">
            <v>4</v>
          </cell>
          <cell r="X35">
            <v>3449826.0608000001</v>
          </cell>
          <cell r="Y35">
            <v>0</v>
          </cell>
          <cell r="Z35">
            <v>0</v>
          </cell>
          <cell r="AA35">
            <v>4</v>
          </cell>
          <cell r="AB35">
            <v>18905046.813184001</v>
          </cell>
          <cell r="AC35">
            <v>4</v>
          </cell>
        </row>
        <row r="36">
          <cell r="H36" t="str">
            <v>Total CERVECERIA AGUILA S.A</v>
          </cell>
          <cell r="I36">
            <v>746539400.02530003</v>
          </cell>
          <cell r="J36">
            <v>759199308.77830005</v>
          </cell>
          <cell r="K36">
            <v>591988385.77149999</v>
          </cell>
          <cell r="L36">
            <v>197566840</v>
          </cell>
          <cell r="M36">
            <v>51669851</v>
          </cell>
          <cell r="N36">
            <v>249236691</v>
          </cell>
          <cell r="O36">
            <v>5166985.1000000006</v>
          </cell>
          <cell r="P36">
            <v>5166985.1000000006</v>
          </cell>
          <cell r="Q36">
            <v>279327345.19999999</v>
          </cell>
          <cell r="R36">
            <v>24923669.100000001</v>
          </cell>
          <cell r="S36">
            <v>279327345.19999999</v>
          </cell>
          <cell r="T36">
            <v>0</v>
          </cell>
          <cell r="U36">
            <v>126184699.05347753</v>
          </cell>
          <cell r="V36">
            <v>112477793.29658499</v>
          </cell>
          <cell r="W36">
            <v>73998548.221437499</v>
          </cell>
          <cell r="X36">
            <v>73998548.221437499</v>
          </cell>
          <cell r="Y36">
            <v>126184699.05347753</v>
          </cell>
          <cell r="Z36">
            <v>0</v>
          </cell>
          <cell r="AA36">
            <v>126184699.05347753</v>
          </cell>
          <cell r="AB36">
            <v>126184699.05347753</v>
          </cell>
          <cell r="AC36">
            <v>226</v>
          </cell>
        </row>
        <row r="37">
          <cell r="A37" t="str">
            <v>Barranquilla</v>
          </cell>
          <cell r="B37">
            <v>819760</v>
          </cell>
          <cell r="C37">
            <v>36734</v>
          </cell>
          <cell r="D37">
            <v>37098</v>
          </cell>
          <cell r="E37" t="str">
            <v>A</v>
          </cell>
          <cell r="F37" t="str">
            <v>AUCOL98</v>
          </cell>
          <cell r="G37">
            <v>91420</v>
          </cell>
          <cell r="H37" t="str">
            <v>COOP. DE EMP. DE LA DIAN</v>
          </cell>
          <cell r="I37">
            <v>5039921.9375</v>
          </cell>
          <cell r="J37">
            <v>5039921.9375</v>
          </cell>
          <cell r="K37">
            <v>7789090.5986000001</v>
          </cell>
          <cell r="L37">
            <v>0</v>
          </cell>
          <cell r="M37">
            <v>0.1</v>
          </cell>
          <cell r="N37">
            <v>0</v>
          </cell>
          <cell r="O37">
            <v>0.1</v>
          </cell>
          <cell r="P37">
            <v>0</v>
          </cell>
          <cell r="Q37">
            <v>0.1</v>
          </cell>
          <cell r="R37">
            <v>0</v>
          </cell>
          <cell r="S37">
            <v>0</v>
          </cell>
          <cell r="T37">
            <v>0</v>
          </cell>
          <cell r="U37">
            <v>0.19</v>
          </cell>
          <cell r="V37">
            <v>1479927.213734</v>
          </cell>
          <cell r="W37">
            <v>0.125</v>
          </cell>
          <cell r="X37">
            <v>973636.32482500002</v>
          </cell>
          <cell r="Y37">
            <v>0</v>
          </cell>
          <cell r="Z37">
            <v>0</v>
          </cell>
          <cell r="AA37">
            <v>0.68500000000000005</v>
          </cell>
          <cell r="AB37">
            <v>5335527.0600410001</v>
          </cell>
          <cell r="AC37">
            <v>9.9945058822631836</v>
          </cell>
          <cell r="AD37">
            <v>9.9945058822631836</v>
          </cell>
        </row>
        <row r="38">
          <cell r="A38" t="str">
            <v>Barranquilla</v>
          </cell>
          <cell r="B38">
            <v>819760</v>
          </cell>
          <cell r="C38">
            <v>37099</v>
          </cell>
          <cell r="D38">
            <v>37463</v>
          </cell>
          <cell r="E38" t="str">
            <v>A</v>
          </cell>
          <cell r="F38" t="str">
            <v>AUCOL98</v>
          </cell>
          <cell r="G38">
            <v>91420</v>
          </cell>
          <cell r="H38" t="str">
            <v>COOP. DE EMP. DE LA DIAN</v>
          </cell>
          <cell r="I38">
            <v>0</v>
          </cell>
          <cell r="J38">
            <v>0</v>
          </cell>
          <cell r="K38">
            <v>1565565.6229999999</v>
          </cell>
          <cell r="L38">
            <v>0</v>
          </cell>
          <cell r="M38">
            <v>0.1</v>
          </cell>
          <cell r="N38">
            <v>0</v>
          </cell>
          <cell r="O38">
            <v>0.1</v>
          </cell>
          <cell r="P38">
            <v>0</v>
          </cell>
          <cell r="Q38">
            <v>0.1</v>
          </cell>
          <cell r="R38">
            <v>0</v>
          </cell>
          <cell r="S38">
            <v>0</v>
          </cell>
          <cell r="T38">
            <v>0</v>
          </cell>
          <cell r="U38">
            <v>0.19</v>
          </cell>
          <cell r="V38">
            <v>297457.46836999996</v>
          </cell>
          <cell r="W38">
            <v>0.125</v>
          </cell>
          <cell r="X38">
            <v>195695.70287499999</v>
          </cell>
          <cell r="Y38">
            <v>0</v>
          </cell>
          <cell r="Z38">
            <v>0</v>
          </cell>
          <cell r="AA38">
            <v>0.68500000000000005</v>
          </cell>
          <cell r="AB38">
            <v>1072412.451755</v>
          </cell>
          <cell r="AC38">
            <v>2.3296704292297363</v>
          </cell>
          <cell r="AD38">
            <v>2.3296704292297363</v>
          </cell>
        </row>
        <row r="39">
          <cell r="B39" t="str">
            <v>Total 819760</v>
          </cell>
          <cell r="C39">
            <v>5039921.9375</v>
          </cell>
          <cell r="D39">
            <v>5039921.9375</v>
          </cell>
          <cell r="E39">
            <v>9354656.2215999998</v>
          </cell>
          <cell r="F39">
            <v>0</v>
          </cell>
          <cell r="G39">
            <v>0</v>
          </cell>
          <cell r="H39">
            <v>0</v>
          </cell>
          <cell r="I39">
            <v>5039921.9375</v>
          </cell>
          <cell r="J39">
            <v>5039921.9375</v>
          </cell>
          <cell r="K39">
            <v>9354656.2215999998</v>
          </cell>
          <cell r="L39">
            <v>0</v>
          </cell>
          <cell r="M39">
            <v>0</v>
          </cell>
          <cell r="N39">
            <v>0</v>
          </cell>
          <cell r="O39">
            <v>6407939.5117960004</v>
          </cell>
          <cell r="P39">
            <v>0</v>
          </cell>
          <cell r="Q39">
            <v>0</v>
          </cell>
          <cell r="R39">
            <v>0</v>
          </cell>
          <cell r="S39">
            <v>0</v>
          </cell>
          <cell r="T39">
            <v>1169332.0277</v>
          </cell>
          <cell r="U39">
            <v>0</v>
          </cell>
          <cell r="V39">
            <v>1777384.6821039999</v>
          </cell>
          <cell r="W39">
            <v>0</v>
          </cell>
          <cell r="X39">
            <v>1169332.0277</v>
          </cell>
          <cell r="Y39">
            <v>0</v>
          </cell>
          <cell r="Z39">
            <v>0</v>
          </cell>
          <cell r="AA39">
            <v>0</v>
          </cell>
          <cell r="AB39">
            <v>6407939.5117960004</v>
          </cell>
          <cell r="AC39">
            <v>0</v>
          </cell>
        </row>
        <row r="40">
          <cell r="H40" t="str">
            <v>Total COOP. DE EMP. DE LA DIAN</v>
          </cell>
          <cell r="I40">
            <v>5039921.9375</v>
          </cell>
          <cell r="J40">
            <v>5039921.9375</v>
          </cell>
          <cell r="K40">
            <v>9354656.2215999998</v>
          </cell>
          <cell r="L40">
            <v>0</v>
          </cell>
          <cell r="M40">
            <v>0</v>
          </cell>
          <cell r="N40">
            <v>0</v>
          </cell>
          <cell r="O40">
            <v>0</v>
          </cell>
          <cell r="P40">
            <v>0</v>
          </cell>
          <cell r="Q40">
            <v>0</v>
          </cell>
          <cell r="R40">
            <v>0</v>
          </cell>
          <cell r="S40">
            <v>0</v>
          </cell>
          <cell r="T40">
            <v>0</v>
          </cell>
          <cell r="U40">
            <v>6407939.5117960004</v>
          </cell>
          <cell r="V40">
            <v>1777384.6821039999</v>
          </cell>
          <cell r="W40">
            <v>1169332.0277</v>
          </cell>
          <cell r="X40">
            <v>1169332.0277</v>
          </cell>
          <cell r="Y40">
            <v>6407939.5117960004</v>
          </cell>
          <cell r="Z40">
            <v>0</v>
          </cell>
          <cell r="AA40">
            <v>6407939.5117960004</v>
          </cell>
          <cell r="AB40">
            <v>6407939.5117960004</v>
          </cell>
          <cell r="AC40">
            <v>0</v>
          </cell>
        </row>
        <row r="41">
          <cell r="A41" t="str">
            <v>Barranquilla</v>
          </cell>
          <cell r="B41">
            <v>10909733</v>
          </cell>
          <cell r="C41">
            <v>37405</v>
          </cell>
          <cell r="D41">
            <v>37769</v>
          </cell>
          <cell r="E41" t="str">
            <v>A</v>
          </cell>
          <cell r="F41" t="str">
            <v>AUCOL98</v>
          </cell>
          <cell r="G41">
            <v>53725</v>
          </cell>
          <cell r="H41" t="str">
            <v>COOP. DE TRANS. DE BARRANQUILLA</v>
          </cell>
          <cell r="I41">
            <v>24273165</v>
          </cell>
          <cell r="J41">
            <v>24273165</v>
          </cell>
          <cell r="K41">
            <v>24273165</v>
          </cell>
          <cell r="L41">
            <v>4395735</v>
          </cell>
          <cell r="M41">
            <v>0</v>
          </cell>
          <cell r="N41">
            <v>4395735</v>
          </cell>
          <cell r="O41">
            <v>0.1</v>
          </cell>
          <cell r="P41">
            <v>0</v>
          </cell>
          <cell r="Q41">
            <v>0.1</v>
          </cell>
          <cell r="R41">
            <v>439573.5</v>
          </cell>
          <cell r="S41">
            <v>4835308.5</v>
          </cell>
          <cell r="T41">
            <v>0.19920387390766717</v>
          </cell>
          <cell r="U41">
            <v>0.19</v>
          </cell>
          <cell r="V41">
            <v>4611901.3499999996</v>
          </cell>
          <cell r="W41">
            <v>0.125</v>
          </cell>
          <cell r="X41">
            <v>3034145.625</v>
          </cell>
          <cell r="Y41">
            <v>0</v>
          </cell>
          <cell r="Z41">
            <v>0</v>
          </cell>
          <cell r="AA41">
            <v>0.48579612609233291</v>
          </cell>
          <cell r="AB41">
            <v>11791809.525000002</v>
          </cell>
          <cell r="AC41">
            <v>9</v>
          </cell>
          <cell r="AD41">
            <v>9</v>
          </cell>
        </row>
        <row r="42">
          <cell r="B42" t="str">
            <v>Total 10909733</v>
          </cell>
          <cell r="C42">
            <v>24273165</v>
          </cell>
          <cell r="D42">
            <v>24273165</v>
          </cell>
          <cell r="E42">
            <v>24273165</v>
          </cell>
          <cell r="F42">
            <v>4395735</v>
          </cell>
          <cell r="G42">
            <v>0</v>
          </cell>
          <cell r="H42">
            <v>4395735</v>
          </cell>
          <cell r="I42">
            <v>24273165</v>
          </cell>
          <cell r="J42">
            <v>24273165</v>
          </cell>
          <cell r="K42">
            <v>24273165</v>
          </cell>
          <cell r="L42">
            <v>4395735</v>
          </cell>
          <cell r="M42">
            <v>0</v>
          </cell>
          <cell r="N42">
            <v>4395735</v>
          </cell>
          <cell r="O42">
            <v>11791809.525000002</v>
          </cell>
          <cell r="P42">
            <v>0</v>
          </cell>
          <cell r="Q42">
            <v>439573.5</v>
          </cell>
          <cell r="R42">
            <v>439573.5</v>
          </cell>
          <cell r="S42">
            <v>4835308.5</v>
          </cell>
          <cell r="T42">
            <v>3034145.625</v>
          </cell>
          <cell r="U42">
            <v>0</v>
          </cell>
          <cell r="V42">
            <v>4611901.3499999996</v>
          </cell>
          <cell r="W42">
            <v>0</v>
          </cell>
          <cell r="X42">
            <v>3034145.625</v>
          </cell>
          <cell r="Y42">
            <v>0</v>
          </cell>
          <cell r="Z42">
            <v>0</v>
          </cell>
          <cell r="AA42">
            <v>0</v>
          </cell>
          <cell r="AB42">
            <v>11791809.525000002</v>
          </cell>
          <cell r="AC42">
            <v>0</v>
          </cell>
        </row>
        <row r="43">
          <cell r="H43" t="str">
            <v>Total COOP. DE TRANS. DE BARRANQUILLA</v>
          </cell>
          <cell r="I43">
            <v>24273165</v>
          </cell>
          <cell r="J43">
            <v>24273165</v>
          </cell>
          <cell r="K43">
            <v>24273165</v>
          </cell>
          <cell r="L43">
            <v>4395735</v>
          </cell>
          <cell r="M43">
            <v>0</v>
          </cell>
          <cell r="N43">
            <v>4395735</v>
          </cell>
          <cell r="O43">
            <v>0</v>
          </cell>
          <cell r="P43">
            <v>0</v>
          </cell>
          <cell r="Q43">
            <v>4835308.5</v>
          </cell>
          <cell r="R43">
            <v>439573.5</v>
          </cell>
          <cell r="S43">
            <v>4835308.5</v>
          </cell>
          <cell r="T43">
            <v>0</v>
          </cell>
          <cell r="U43">
            <v>11791809.525000002</v>
          </cell>
          <cell r="V43">
            <v>4611901.3499999996</v>
          </cell>
          <cell r="W43">
            <v>3034145.625</v>
          </cell>
          <cell r="X43">
            <v>3034145.625</v>
          </cell>
          <cell r="Y43">
            <v>11791809.525000002</v>
          </cell>
          <cell r="Z43">
            <v>0</v>
          </cell>
          <cell r="AA43">
            <v>11791809.525000002</v>
          </cell>
          <cell r="AB43">
            <v>11791809.525000002</v>
          </cell>
          <cell r="AC43">
            <v>0</v>
          </cell>
        </row>
        <row r="44">
          <cell r="A44" t="str">
            <v>Barranquilla</v>
          </cell>
          <cell r="B44">
            <v>784459</v>
          </cell>
          <cell r="C44">
            <v>36706</v>
          </cell>
          <cell r="D44">
            <v>37070</v>
          </cell>
          <cell r="E44" t="str">
            <v>A</v>
          </cell>
          <cell r="F44" t="str">
            <v>AUCOL98</v>
          </cell>
          <cell r="G44">
            <v>52733</v>
          </cell>
          <cell r="H44" t="str">
            <v>COOP. TRABAJADORES METROTEL</v>
          </cell>
          <cell r="I44">
            <v>987452</v>
          </cell>
          <cell r="J44">
            <v>987452</v>
          </cell>
          <cell r="K44">
            <v>1208403.0898</v>
          </cell>
          <cell r="L44">
            <v>12268689</v>
          </cell>
          <cell r="M44">
            <v>0</v>
          </cell>
          <cell r="N44">
            <v>12268689</v>
          </cell>
          <cell r="O44">
            <v>0.1</v>
          </cell>
          <cell r="P44">
            <v>0</v>
          </cell>
          <cell r="Q44">
            <v>0.1</v>
          </cell>
          <cell r="R44">
            <v>1226868.9000000001</v>
          </cell>
          <cell r="S44">
            <v>13495557.9</v>
          </cell>
          <cell r="T44">
            <v>11.168092844113481</v>
          </cell>
          <cell r="U44">
            <v>0.19</v>
          </cell>
          <cell r="V44">
            <v>229596.58706200001</v>
          </cell>
          <cell r="W44">
            <v>0.125</v>
          </cell>
          <cell r="X44">
            <v>151050.38622499999</v>
          </cell>
          <cell r="Y44">
            <v>0</v>
          </cell>
          <cell r="Z44">
            <v>0</v>
          </cell>
          <cell r="AA44">
            <v>-10.483092844113481</v>
          </cell>
          <cell r="AB44">
            <v>-12667801.783487</v>
          </cell>
          <cell r="AC44">
            <v>2.4285714626312256</v>
          </cell>
          <cell r="AD44">
            <v>2.4285714626312256</v>
          </cell>
        </row>
        <row r="45">
          <cell r="A45" t="str">
            <v>Barranquilla</v>
          </cell>
          <cell r="B45">
            <v>784459</v>
          </cell>
          <cell r="C45">
            <v>37071</v>
          </cell>
          <cell r="D45">
            <v>37435</v>
          </cell>
          <cell r="E45" t="str">
            <v>A</v>
          </cell>
          <cell r="F45" t="str">
            <v>AUCOL98</v>
          </cell>
          <cell r="G45">
            <v>52733</v>
          </cell>
          <cell r="H45" t="str">
            <v>COOP. TRABAJADORES METROTEL</v>
          </cell>
          <cell r="I45">
            <v>0</v>
          </cell>
          <cell r="J45">
            <v>0</v>
          </cell>
          <cell r="K45">
            <v>159989.83590000001</v>
          </cell>
          <cell r="L45">
            <v>0</v>
          </cell>
          <cell r="M45">
            <v>0.1</v>
          </cell>
          <cell r="N45">
            <v>0</v>
          </cell>
          <cell r="O45">
            <v>0.1</v>
          </cell>
          <cell r="P45">
            <v>0</v>
          </cell>
          <cell r="Q45">
            <v>0.1</v>
          </cell>
          <cell r="R45">
            <v>0</v>
          </cell>
          <cell r="S45">
            <v>0</v>
          </cell>
          <cell r="T45">
            <v>0</v>
          </cell>
          <cell r="U45">
            <v>0.19</v>
          </cell>
          <cell r="V45">
            <v>30398.068821000001</v>
          </cell>
          <cell r="W45">
            <v>0.125</v>
          </cell>
          <cell r="X45">
            <v>19998.729487500001</v>
          </cell>
          <cell r="Y45">
            <v>0</v>
          </cell>
          <cell r="Z45">
            <v>0</v>
          </cell>
          <cell r="AA45">
            <v>0.68500000000000005</v>
          </cell>
          <cell r="AB45">
            <v>109593.03759150002</v>
          </cell>
          <cell r="AC45">
            <v>0.34340658783912659</v>
          </cell>
          <cell r="AD45">
            <v>0.34340658783912659</v>
          </cell>
        </row>
        <row r="46">
          <cell r="B46" t="str">
            <v>Total 784459</v>
          </cell>
          <cell r="C46">
            <v>987452</v>
          </cell>
          <cell r="D46">
            <v>987452</v>
          </cell>
          <cell r="E46">
            <v>1368392.9257</v>
          </cell>
          <cell r="F46">
            <v>12268689</v>
          </cell>
          <cell r="G46">
            <v>0</v>
          </cell>
          <cell r="H46">
            <v>12268689</v>
          </cell>
          <cell r="I46">
            <v>987452</v>
          </cell>
          <cell r="J46">
            <v>987452</v>
          </cell>
          <cell r="K46">
            <v>1368392.9257</v>
          </cell>
          <cell r="L46">
            <v>12268689</v>
          </cell>
          <cell r="M46">
            <v>0</v>
          </cell>
          <cell r="N46">
            <v>12268689</v>
          </cell>
          <cell r="O46">
            <v>-12558208.745895499</v>
          </cell>
          <cell r="P46">
            <v>0</v>
          </cell>
          <cell r="Q46">
            <v>1226868.9000000001</v>
          </cell>
          <cell r="R46">
            <v>1226868.9000000001</v>
          </cell>
          <cell r="S46">
            <v>13495557.9</v>
          </cell>
          <cell r="T46">
            <v>171049.1157125</v>
          </cell>
          <cell r="U46">
            <v>0</v>
          </cell>
          <cell r="V46">
            <v>259994.655883</v>
          </cell>
          <cell r="W46">
            <v>0</v>
          </cell>
          <cell r="X46">
            <v>171049.1157125</v>
          </cell>
          <cell r="Y46">
            <v>0</v>
          </cell>
          <cell r="Z46">
            <v>0</v>
          </cell>
          <cell r="AA46">
            <v>0</v>
          </cell>
          <cell r="AB46">
            <v>-12558208.745895499</v>
          </cell>
          <cell r="AC46">
            <v>0</v>
          </cell>
        </row>
        <row r="47">
          <cell r="H47" t="str">
            <v>Total COOP. TRABAJADORES METROTEL</v>
          </cell>
          <cell r="I47">
            <v>987452</v>
          </cell>
          <cell r="J47">
            <v>987452</v>
          </cell>
          <cell r="K47">
            <v>1368392.9257</v>
          </cell>
          <cell r="L47">
            <v>12268689</v>
          </cell>
          <cell r="M47">
            <v>0</v>
          </cell>
          <cell r="N47">
            <v>12268689</v>
          </cell>
          <cell r="O47">
            <v>0</v>
          </cell>
          <cell r="P47">
            <v>0</v>
          </cell>
          <cell r="Q47">
            <v>13495557.9</v>
          </cell>
          <cell r="R47">
            <v>1226868.9000000001</v>
          </cell>
          <cell r="S47">
            <v>13495557.9</v>
          </cell>
          <cell r="T47">
            <v>0</v>
          </cell>
          <cell r="U47">
            <v>-12558208.745895499</v>
          </cell>
          <cell r="V47">
            <v>259994.655883</v>
          </cell>
          <cell r="W47">
            <v>171049.1157125</v>
          </cell>
          <cell r="X47">
            <v>171049.1157125</v>
          </cell>
          <cell r="Y47">
            <v>-12558208.745895499</v>
          </cell>
          <cell r="Z47">
            <v>0</v>
          </cell>
          <cell r="AA47">
            <v>-12558208.745895499</v>
          </cell>
          <cell r="AB47">
            <v>-12558208.745895499</v>
          </cell>
          <cell r="AC47">
            <v>0</v>
          </cell>
        </row>
        <row r="48">
          <cell r="A48" t="str">
            <v>Barranquilla</v>
          </cell>
          <cell r="B48">
            <v>1100429</v>
          </cell>
          <cell r="C48">
            <v>36860</v>
          </cell>
          <cell r="D48">
            <v>37224</v>
          </cell>
          <cell r="E48" t="str">
            <v>A</v>
          </cell>
          <cell r="F48" t="str">
            <v>AUCOL98</v>
          </cell>
          <cell r="G48">
            <v>53725</v>
          </cell>
          <cell r="H48" t="str">
            <v>COOTRANSNORTE</v>
          </cell>
          <cell r="I48">
            <v>270261</v>
          </cell>
          <cell r="J48">
            <v>270261</v>
          </cell>
          <cell r="K48">
            <v>5509703.7890999997</v>
          </cell>
          <cell r="L48">
            <v>0</v>
          </cell>
          <cell r="M48">
            <v>0.1</v>
          </cell>
          <cell r="N48">
            <v>0</v>
          </cell>
          <cell r="O48">
            <v>0.1</v>
          </cell>
          <cell r="P48">
            <v>0</v>
          </cell>
          <cell r="Q48">
            <v>0.1</v>
          </cell>
          <cell r="R48">
            <v>0</v>
          </cell>
          <cell r="S48">
            <v>0</v>
          </cell>
          <cell r="T48">
            <v>0</v>
          </cell>
          <cell r="U48">
            <v>0.19</v>
          </cell>
          <cell r="V48">
            <v>1046843.719929</v>
          </cell>
          <cell r="W48">
            <v>0.125</v>
          </cell>
          <cell r="X48">
            <v>688712.97363749996</v>
          </cell>
          <cell r="Y48">
            <v>0</v>
          </cell>
          <cell r="Z48">
            <v>0</v>
          </cell>
          <cell r="AA48">
            <v>0.68500000000000005</v>
          </cell>
          <cell r="AB48">
            <v>3774147.0955335</v>
          </cell>
          <cell r="AC48">
            <v>2.5082416534423828</v>
          </cell>
          <cell r="AD48">
            <v>2.5082416534423828</v>
          </cell>
        </row>
        <row r="49">
          <cell r="A49" t="str">
            <v>Barranquilla</v>
          </cell>
          <cell r="B49">
            <v>1100429</v>
          </cell>
          <cell r="C49">
            <v>37225</v>
          </cell>
          <cell r="D49">
            <v>37589</v>
          </cell>
          <cell r="E49" t="str">
            <v>A</v>
          </cell>
          <cell r="F49" t="str">
            <v>AUCOL98</v>
          </cell>
          <cell r="G49">
            <v>53725</v>
          </cell>
          <cell r="H49" t="str">
            <v>COOTRANSNORTE</v>
          </cell>
          <cell r="I49">
            <v>0</v>
          </cell>
          <cell r="J49">
            <v>0</v>
          </cell>
          <cell r="K49">
            <v>5463.1094000000003</v>
          </cell>
          <cell r="L49">
            <v>0</v>
          </cell>
          <cell r="M49">
            <v>0.1</v>
          </cell>
          <cell r="N49">
            <v>0</v>
          </cell>
          <cell r="O49">
            <v>0.1</v>
          </cell>
          <cell r="P49">
            <v>0</v>
          </cell>
          <cell r="Q49">
            <v>0.1</v>
          </cell>
          <cell r="R49">
            <v>0</v>
          </cell>
          <cell r="S49">
            <v>0</v>
          </cell>
          <cell r="T49">
            <v>0</v>
          </cell>
          <cell r="U49">
            <v>0.19</v>
          </cell>
          <cell r="V49">
            <v>1037.9907860000001</v>
          </cell>
          <cell r="W49">
            <v>0.125</v>
          </cell>
          <cell r="X49">
            <v>682.88867500000003</v>
          </cell>
          <cell r="Y49">
            <v>0</v>
          </cell>
          <cell r="Z49">
            <v>0</v>
          </cell>
          <cell r="AA49">
            <v>0.68500000000000005</v>
          </cell>
          <cell r="AB49">
            <v>3742.2299390000003</v>
          </cell>
          <cell r="AC49">
            <v>0</v>
          </cell>
          <cell r="AD49">
            <v>0</v>
          </cell>
        </row>
        <row r="50">
          <cell r="B50" t="str">
            <v>Total 1100429</v>
          </cell>
          <cell r="C50">
            <v>270261</v>
          </cell>
          <cell r="D50">
            <v>270261</v>
          </cell>
          <cell r="E50">
            <v>5515166.8985000001</v>
          </cell>
          <cell r="F50">
            <v>0</v>
          </cell>
          <cell r="G50">
            <v>0</v>
          </cell>
          <cell r="H50">
            <v>0</v>
          </cell>
          <cell r="I50">
            <v>270261</v>
          </cell>
          <cell r="J50">
            <v>270261</v>
          </cell>
          <cell r="K50">
            <v>5515166.8985000001</v>
          </cell>
          <cell r="L50">
            <v>0</v>
          </cell>
          <cell r="M50">
            <v>0</v>
          </cell>
          <cell r="N50">
            <v>0</v>
          </cell>
          <cell r="O50">
            <v>3777889.3254725002</v>
          </cell>
          <cell r="P50">
            <v>0</v>
          </cell>
          <cell r="Q50">
            <v>0</v>
          </cell>
          <cell r="R50">
            <v>0</v>
          </cell>
          <cell r="S50">
            <v>0</v>
          </cell>
          <cell r="T50">
            <v>689395.86231250002</v>
          </cell>
          <cell r="U50">
            <v>0</v>
          </cell>
          <cell r="V50">
            <v>1047881.7107150001</v>
          </cell>
          <cell r="W50">
            <v>0</v>
          </cell>
          <cell r="X50">
            <v>689395.86231250002</v>
          </cell>
          <cell r="Y50">
            <v>0</v>
          </cell>
          <cell r="Z50">
            <v>0</v>
          </cell>
          <cell r="AA50">
            <v>0</v>
          </cell>
          <cell r="AB50">
            <v>3777889.3254725002</v>
          </cell>
          <cell r="AC50">
            <v>0</v>
          </cell>
        </row>
        <row r="51">
          <cell r="H51" t="str">
            <v>Total COOTRANSNORTE</v>
          </cell>
          <cell r="I51">
            <v>270261</v>
          </cell>
          <cell r="J51">
            <v>270261</v>
          </cell>
          <cell r="K51">
            <v>5515166.8985000001</v>
          </cell>
          <cell r="L51">
            <v>0</v>
          </cell>
          <cell r="M51">
            <v>0</v>
          </cell>
          <cell r="N51">
            <v>0</v>
          </cell>
          <cell r="O51">
            <v>0</v>
          </cell>
          <cell r="P51">
            <v>0</v>
          </cell>
          <cell r="Q51">
            <v>0</v>
          </cell>
          <cell r="R51">
            <v>0</v>
          </cell>
          <cell r="S51">
            <v>0</v>
          </cell>
          <cell r="T51">
            <v>0</v>
          </cell>
          <cell r="U51">
            <v>3777889.3254725002</v>
          </cell>
          <cell r="V51">
            <v>1047881.7107150001</v>
          </cell>
          <cell r="W51">
            <v>689395.86231250002</v>
          </cell>
          <cell r="X51">
            <v>689395.86231250002</v>
          </cell>
          <cell r="Y51">
            <v>3777889.3254725002</v>
          </cell>
          <cell r="Z51">
            <v>0</v>
          </cell>
          <cell r="AA51">
            <v>3777889.3254725002</v>
          </cell>
          <cell r="AB51">
            <v>3777889.3254725002</v>
          </cell>
          <cell r="AC51">
            <v>0</v>
          </cell>
        </row>
        <row r="52">
          <cell r="A52" t="str">
            <v>Barranquilla</v>
          </cell>
          <cell r="B52">
            <v>7216690</v>
          </cell>
          <cell r="C52">
            <v>36946</v>
          </cell>
          <cell r="D52">
            <v>37310</v>
          </cell>
          <cell r="E52" t="str">
            <v>A</v>
          </cell>
          <cell r="F52" t="str">
            <v>AUCOL98</v>
          </cell>
          <cell r="G52">
            <v>65039</v>
          </cell>
          <cell r="H52" t="str">
            <v>EMPAQUES INDUSTRIALES COLOMBIANOS</v>
          </cell>
          <cell r="I52">
            <v>34981802.171899997</v>
          </cell>
          <cell r="J52">
            <v>34981802.171899997</v>
          </cell>
          <cell r="K52">
            <v>34981802.308600001</v>
          </cell>
          <cell r="L52">
            <v>21887035</v>
          </cell>
          <cell r="M52">
            <v>5000000</v>
          </cell>
          <cell r="N52">
            <v>26887035</v>
          </cell>
          <cell r="O52">
            <v>0.1</v>
          </cell>
          <cell r="P52">
            <v>500000</v>
          </cell>
          <cell r="Q52">
            <v>0.1</v>
          </cell>
          <cell r="R52">
            <v>2688703.5</v>
          </cell>
          <cell r="S52">
            <v>30075738.5</v>
          </cell>
          <cell r="T52">
            <v>0.85975382956772683</v>
          </cell>
          <cell r="U52">
            <v>0.19</v>
          </cell>
          <cell r="V52">
            <v>6646542.4386340007</v>
          </cell>
          <cell r="W52">
            <v>0.125</v>
          </cell>
          <cell r="X52">
            <v>4372725.2885750001</v>
          </cell>
          <cell r="Y52">
            <v>0</v>
          </cell>
          <cell r="Z52">
            <v>0</v>
          </cell>
          <cell r="AA52">
            <v>-0.17475382956772678</v>
          </cell>
          <cell r="AB52">
            <v>-6113203.9186089961</v>
          </cell>
          <cell r="AC52">
            <v>47.425823211669922</v>
          </cell>
          <cell r="AD52">
            <v>47.425823211669922</v>
          </cell>
        </row>
        <row r="53">
          <cell r="A53" t="str">
            <v>Barranquilla</v>
          </cell>
          <cell r="B53">
            <v>7216690</v>
          </cell>
          <cell r="C53">
            <v>37311</v>
          </cell>
          <cell r="D53">
            <v>37675</v>
          </cell>
          <cell r="E53" t="str">
            <v>A</v>
          </cell>
          <cell r="F53" t="str">
            <v>AUCOL98</v>
          </cell>
          <cell r="G53">
            <v>65039</v>
          </cell>
          <cell r="H53" t="str">
            <v>EMPAQUES INDUSTRIALES COLOMBIANOS</v>
          </cell>
          <cell r="I53">
            <v>43670603.854500003</v>
          </cell>
          <cell r="J53">
            <v>43740478.854500003</v>
          </cell>
          <cell r="K53">
            <v>43670603.780299999</v>
          </cell>
          <cell r="L53">
            <v>18395575</v>
          </cell>
          <cell r="M53">
            <v>8446800</v>
          </cell>
          <cell r="N53">
            <v>26842375</v>
          </cell>
          <cell r="O53">
            <v>0.1</v>
          </cell>
          <cell r="P53">
            <v>844680</v>
          </cell>
          <cell r="Q53">
            <v>0.1</v>
          </cell>
          <cell r="R53">
            <v>2684237.5</v>
          </cell>
          <cell r="S53">
            <v>30371292.5</v>
          </cell>
          <cell r="T53">
            <v>0.69546307746953162</v>
          </cell>
          <cell r="U53">
            <v>0.19</v>
          </cell>
          <cell r="V53">
            <v>8297414.7182569997</v>
          </cell>
          <cell r="W53">
            <v>0.125</v>
          </cell>
          <cell r="X53">
            <v>5458825.4725374999</v>
          </cell>
          <cell r="Y53">
            <v>0</v>
          </cell>
          <cell r="Z53">
            <v>0</v>
          </cell>
          <cell r="AA53">
            <v>-1.0463077469531568E-2</v>
          </cell>
          <cell r="AB53">
            <v>-456928.91049449705</v>
          </cell>
          <cell r="AC53">
            <v>46.560440063476563</v>
          </cell>
          <cell r="AD53">
            <v>46.560440063476563</v>
          </cell>
        </row>
        <row r="54">
          <cell r="A54" t="str">
            <v>Barranquilla</v>
          </cell>
          <cell r="B54">
            <v>7216690</v>
          </cell>
          <cell r="C54">
            <v>37676</v>
          </cell>
          <cell r="D54">
            <v>37777</v>
          </cell>
          <cell r="E54" t="str">
            <v>A</v>
          </cell>
          <cell r="F54" t="str">
            <v>AUCOL98</v>
          </cell>
          <cell r="G54">
            <v>65039</v>
          </cell>
          <cell r="H54" t="str">
            <v>EMPAQUES INDUSTRIALES COLOMBIANOS</v>
          </cell>
          <cell r="I54">
            <v>33088157.695300002</v>
          </cell>
          <cell r="J54">
            <v>31445567.039099999</v>
          </cell>
          <cell r="K54">
            <v>9277495.1649999991</v>
          </cell>
          <cell r="L54">
            <v>30096858</v>
          </cell>
          <cell r="M54">
            <v>2611111</v>
          </cell>
          <cell r="N54">
            <v>32707969</v>
          </cell>
          <cell r="O54">
            <v>0.1</v>
          </cell>
          <cell r="P54">
            <v>261111.1</v>
          </cell>
          <cell r="Q54">
            <v>0.1</v>
          </cell>
          <cell r="R54">
            <v>3270796.9000000004</v>
          </cell>
          <cell r="S54">
            <v>36239877</v>
          </cell>
          <cell r="T54">
            <v>3.9062135151217836</v>
          </cell>
          <cell r="U54">
            <v>0.19</v>
          </cell>
          <cell r="V54">
            <v>1762724.0813499999</v>
          </cell>
          <cell r="W54">
            <v>0.125</v>
          </cell>
          <cell r="X54">
            <v>1159686.8956249999</v>
          </cell>
          <cell r="Y54">
            <v>0</v>
          </cell>
          <cell r="Z54">
            <v>0</v>
          </cell>
          <cell r="AA54">
            <v>-3.2212135151217836</v>
          </cell>
          <cell r="AB54">
            <v>-29884792.811974999</v>
          </cell>
          <cell r="AC54">
            <v>42</v>
          </cell>
          <cell r="AD54">
            <v>42.574256896972656</v>
          </cell>
        </row>
        <row r="55">
          <cell r="B55" t="str">
            <v>Total 7216690</v>
          </cell>
          <cell r="C55">
            <v>111740563.7217</v>
          </cell>
          <cell r="D55">
            <v>110167848.06549999</v>
          </cell>
          <cell r="E55">
            <v>87929901.253899992</v>
          </cell>
          <cell r="F55">
            <v>70379468</v>
          </cell>
          <cell r="G55">
            <v>16057911</v>
          </cell>
          <cell r="H55">
            <v>86437379</v>
          </cell>
          <cell r="I55">
            <v>111740563.7217</v>
          </cell>
          <cell r="J55">
            <v>110167848.06549999</v>
          </cell>
          <cell r="K55">
            <v>87929901.253899992</v>
          </cell>
          <cell r="L55">
            <v>70379468</v>
          </cell>
          <cell r="M55">
            <v>16057911</v>
          </cell>
          <cell r="N55">
            <v>86437379</v>
          </cell>
          <cell r="O55">
            <v>-36454925.641078494</v>
          </cell>
          <cell r="P55">
            <v>1605791.1</v>
          </cell>
          <cell r="Q55">
            <v>8643737.9000000004</v>
          </cell>
          <cell r="R55">
            <v>8643737.9000000004</v>
          </cell>
          <cell r="S55">
            <v>96686908</v>
          </cell>
          <cell r="T55">
            <v>10991237.656737499</v>
          </cell>
          <cell r="U55">
            <v>0</v>
          </cell>
          <cell r="V55">
            <v>16706681.238241</v>
          </cell>
          <cell r="W55">
            <v>42</v>
          </cell>
          <cell r="X55">
            <v>10991237.656737499</v>
          </cell>
          <cell r="Y55">
            <v>0</v>
          </cell>
          <cell r="Z55">
            <v>0</v>
          </cell>
          <cell r="AA55">
            <v>42</v>
          </cell>
          <cell r="AB55">
            <v>-36454925.641078494</v>
          </cell>
          <cell r="AC55">
            <v>42</v>
          </cell>
        </row>
        <row r="56">
          <cell r="H56" t="str">
            <v>Total EMPAQUES INDUSTRIALES COLOMBIANOS</v>
          </cell>
          <cell r="I56">
            <v>111740563.7217</v>
          </cell>
          <cell r="J56">
            <v>110167848.06549999</v>
          </cell>
          <cell r="K56">
            <v>87929901.253899992</v>
          </cell>
          <cell r="L56">
            <v>70379468</v>
          </cell>
          <cell r="M56">
            <v>16057911</v>
          </cell>
          <cell r="N56">
            <v>86437379</v>
          </cell>
          <cell r="O56">
            <v>1605791.1</v>
          </cell>
          <cell r="P56">
            <v>1605791.1</v>
          </cell>
          <cell r="Q56">
            <v>96686908</v>
          </cell>
          <cell r="R56">
            <v>8643737.9000000004</v>
          </cell>
          <cell r="S56">
            <v>96686908</v>
          </cell>
          <cell r="T56">
            <v>0</v>
          </cell>
          <cell r="U56">
            <v>-36454925.641078494</v>
          </cell>
          <cell r="V56">
            <v>16706681.238241</v>
          </cell>
          <cell r="W56">
            <v>10991237.656737499</v>
          </cell>
          <cell r="X56">
            <v>10991237.656737499</v>
          </cell>
          <cell r="Y56">
            <v>-36454925.641078494</v>
          </cell>
          <cell r="Z56">
            <v>0</v>
          </cell>
          <cell r="AA56">
            <v>-36454925.641078494</v>
          </cell>
          <cell r="AB56">
            <v>-36454925.641078494</v>
          </cell>
          <cell r="AC56">
            <v>42</v>
          </cell>
        </row>
        <row r="57">
          <cell r="A57" t="str">
            <v>Barranquilla</v>
          </cell>
          <cell r="B57">
            <v>904374</v>
          </cell>
          <cell r="C57">
            <v>36725</v>
          </cell>
          <cell r="D57">
            <v>37089</v>
          </cell>
          <cell r="E57" t="str">
            <v>A</v>
          </cell>
          <cell r="F57" t="str">
            <v>AUCOL98</v>
          </cell>
          <cell r="G57">
            <v>60839</v>
          </cell>
          <cell r="H57" t="str">
            <v>EUSSE JIMENEZ E HIJOS S. EN C.</v>
          </cell>
          <cell r="I57">
            <v>6805984</v>
          </cell>
          <cell r="J57">
            <v>6805984</v>
          </cell>
          <cell r="K57">
            <v>6805983.9219000004</v>
          </cell>
          <cell r="L57">
            <v>0</v>
          </cell>
          <cell r="M57">
            <v>0.1</v>
          </cell>
          <cell r="N57">
            <v>0</v>
          </cell>
          <cell r="O57">
            <v>0.1</v>
          </cell>
          <cell r="P57">
            <v>0</v>
          </cell>
          <cell r="Q57">
            <v>0.1</v>
          </cell>
          <cell r="R57">
            <v>0</v>
          </cell>
          <cell r="S57">
            <v>0</v>
          </cell>
          <cell r="T57">
            <v>0</v>
          </cell>
          <cell r="U57">
            <v>0.19</v>
          </cell>
          <cell r="V57">
            <v>1293136.9451610001</v>
          </cell>
          <cell r="W57">
            <v>0.125</v>
          </cell>
          <cell r="X57">
            <v>850747.99023750005</v>
          </cell>
          <cell r="Y57">
            <v>0</v>
          </cell>
          <cell r="Z57">
            <v>0</v>
          </cell>
          <cell r="AA57">
            <v>0.68500000000000005</v>
          </cell>
          <cell r="AB57">
            <v>4662098.9865015009</v>
          </cell>
          <cell r="AC57">
            <v>24.175825119018555</v>
          </cell>
          <cell r="AD57">
            <v>24.175825119018555</v>
          </cell>
        </row>
        <row r="58">
          <cell r="A58" t="str">
            <v>Barranquilla</v>
          </cell>
          <cell r="B58">
            <v>904374</v>
          </cell>
          <cell r="C58">
            <v>37090</v>
          </cell>
          <cell r="D58">
            <v>37454</v>
          </cell>
          <cell r="E58" t="str">
            <v>A</v>
          </cell>
          <cell r="F58" t="str">
            <v>AUCOL98</v>
          </cell>
          <cell r="G58">
            <v>60839</v>
          </cell>
          <cell r="H58" t="str">
            <v>EUSSE JIMENEZ E HIJOS S. EN C.</v>
          </cell>
          <cell r="I58">
            <v>6559666</v>
          </cell>
          <cell r="J58">
            <v>6559666</v>
          </cell>
          <cell r="K58">
            <v>6559666.0469000004</v>
          </cell>
          <cell r="L58">
            <v>0</v>
          </cell>
          <cell r="M58">
            <v>0.1</v>
          </cell>
          <cell r="N58">
            <v>0</v>
          </cell>
          <cell r="O58">
            <v>0.1</v>
          </cell>
          <cell r="P58">
            <v>0</v>
          </cell>
          <cell r="Q58">
            <v>0.1</v>
          </cell>
          <cell r="R58">
            <v>0</v>
          </cell>
          <cell r="S58">
            <v>0</v>
          </cell>
          <cell r="T58">
            <v>0</v>
          </cell>
          <cell r="U58">
            <v>0.19</v>
          </cell>
          <cell r="V58">
            <v>1246336.5489110001</v>
          </cell>
          <cell r="W58">
            <v>0.125</v>
          </cell>
          <cell r="X58">
            <v>819958.25586250005</v>
          </cell>
          <cell r="Y58">
            <v>0</v>
          </cell>
          <cell r="Z58">
            <v>0</v>
          </cell>
          <cell r="AA58">
            <v>0.68500000000000005</v>
          </cell>
          <cell r="AB58">
            <v>4493371.2421265002</v>
          </cell>
          <cell r="AC58">
            <v>24.112636566162109</v>
          </cell>
          <cell r="AD58">
            <v>24.112636566162109</v>
          </cell>
        </row>
        <row r="59">
          <cell r="A59" t="str">
            <v>Barranquilla</v>
          </cell>
          <cell r="B59">
            <v>904374</v>
          </cell>
          <cell r="C59">
            <v>37455</v>
          </cell>
          <cell r="D59">
            <v>37777</v>
          </cell>
          <cell r="E59" t="str">
            <v>A</v>
          </cell>
          <cell r="F59" t="str">
            <v>AUCOL98</v>
          </cell>
          <cell r="G59">
            <v>60839</v>
          </cell>
          <cell r="H59" t="str">
            <v>EUSSE JIMENEZ E HIJOS S. EN C.</v>
          </cell>
          <cell r="I59">
            <v>6747818</v>
          </cell>
          <cell r="J59">
            <v>6747818</v>
          </cell>
          <cell r="K59">
            <v>5956064.2910000002</v>
          </cell>
          <cell r="L59">
            <v>0</v>
          </cell>
          <cell r="M59">
            <v>0.1</v>
          </cell>
          <cell r="N59">
            <v>0</v>
          </cell>
          <cell r="O59">
            <v>0.1</v>
          </cell>
          <cell r="P59">
            <v>0</v>
          </cell>
          <cell r="Q59">
            <v>0.1</v>
          </cell>
          <cell r="R59">
            <v>0</v>
          </cell>
          <cell r="S59">
            <v>0</v>
          </cell>
          <cell r="T59">
            <v>0</v>
          </cell>
          <cell r="U59">
            <v>0.19</v>
          </cell>
          <cell r="V59">
            <v>1131652.21529</v>
          </cell>
          <cell r="W59">
            <v>0.125</v>
          </cell>
          <cell r="X59">
            <v>744508.03637500003</v>
          </cell>
          <cell r="Y59">
            <v>0</v>
          </cell>
          <cell r="Z59">
            <v>0</v>
          </cell>
          <cell r="AA59">
            <v>0.68500000000000005</v>
          </cell>
          <cell r="AB59">
            <v>4079904.0393350003</v>
          </cell>
          <cell r="AC59">
            <v>26</v>
          </cell>
          <cell r="AD59">
            <v>25.524845123291016</v>
          </cell>
        </row>
        <row r="60">
          <cell r="B60" t="str">
            <v>Total 904374</v>
          </cell>
          <cell r="C60">
            <v>20113468</v>
          </cell>
          <cell r="D60">
            <v>20113468</v>
          </cell>
          <cell r="E60">
            <v>19321714.259800002</v>
          </cell>
          <cell r="F60">
            <v>0</v>
          </cell>
          <cell r="G60">
            <v>0</v>
          </cell>
          <cell r="H60">
            <v>0</v>
          </cell>
          <cell r="I60">
            <v>20113468</v>
          </cell>
          <cell r="J60">
            <v>20113468</v>
          </cell>
          <cell r="K60">
            <v>19321714.259800002</v>
          </cell>
          <cell r="L60">
            <v>0</v>
          </cell>
          <cell r="M60">
            <v>0</v>
          </cell>
          <cell r="N60">
            <v>0</v>
          </cell>
          <cell r="O60">
            <v>13235374.267963003</v>
          </cell>
          <cell r="P60">
            <v>0</v>
          </cell>
          <cell r="Q60">
            <v>0</v>
          </cell>
          <cell r="R60">
            <v>0</v>
          </cell>
          <cell r="S60">
            <v>0</v>
          </cell>
          <cell r="T60">
            <v>2415214.2824750002</v>
          </cell>
          <cell r="U60">
            <v>0</v>
          </cell>
          <cell r="V60">
            <v>3671125.7093620002</v>
          </cell>
          <cell r="W60">
            <v>26</v>
          </cell>
          <cell r="X60">
            <v>2415214.2824750002</v>
          </cell>
          <cell r="Y60">
            <v>0</v>
          </cell>
          <cell r="Z60">
            <v>0</v>
          </cell>
          <cell r="AA60">
            <v>26</v>
          </cell>
          <cell r="AB60">
            <v>13235374.267963003</v>
          </cell>
          <cell r="AC60">
            <v>26</v>
          </cell>
        </row>
        <row r="61">
          <cell r="H61" t="str">
            <v>Total EUSSE JIMENEZ E HIJOS S. EN C.</v>
          </cell>
          <cell r="I61">
            <v>20113468</v>
          </cell>
          <cell r="J61">
            <v>20113468</v>
          </cell>
          <cell r="K61">
            <v>19321714.259800002</v>
          </cell>
          <cell r="L61">
            <v>0</v>
          </cell>
          <cell r="M61">
            <v>0</v>
          </cell>
          <cell r="N61">
            <v>0</v>
          </cell>
          <cell r="O61">
            <v>0</v>
          </cell>
          <cell r="P61">
            <v>0</v>
          </cell>
          <cell r="Q61">
            <v>0</v>
          </cell>
          <cell r="R61">
            <v>0</v>
          </cell>
          <cell r="S61">
            <v>0</v>
          </cell>
          <cell r="T61">
            <v>0</v>
          </cell>
          <cell r="U61">
            <v>13235374.267963003</v>
          </cell>
          <cell r="V61">
            <v>3671125.7093620002</v>
          </cell>
          <cell r="W61">
            <v>2415214.2824750002</v>
          </cell>
          <cell r="X61">
            <v>2415214.2824750002</v>
          </cell>
          <cell r="Y61">
            <v>13235374.267963003</v>
          </cell>
          <cell r="Z61">
            <v>0</v>
          </cell>
          <cell r="AA61">
            <v>13235374.267963003</v>
          </cell>
          <cell r="AB61">
            <v>13235374.267963003</v>
          </cell>
          <cell r="AC61">
            <v>26</v>
          </cell>
        </row>
        <row r="62">
          <cell r="A62" t="str">
            <v>Barranquilla</v>
          </cell>
          <cell r="B62">
            <v>7359060</v>
          </cell>
          <cell r="C62">
            <v>37012</v>
          </cell>
          <cell r="D62">
            <v>37376</v>
          </cell>
          <cell r="E62" t="str">
            <v>A</v>
          </cell>
          <cell r="F62" t="str">
            <v>AUCOL98</v>
          </cell>
          <cell r="G62">
            <v>52276</v>
          </cell>
          <cell r="H62" t="str">
            <v>EXPRESO BRASILIA S.A.</v>
          </cell>
          <cell r="I62">
            <v>1141844.9375</v>
          </cell>
          <cell r="J62">
            <v>1173610.9375</v>
          </cell>
          <cell r="K62">
            <v>90932046.195299998</v>
          </cell>
          <cell r="L62">
            <v>6590082</v>
          </cell>
          <cell r="M62">
            <v>5886268</v>
          </cell>
          <cell r="N62">
            <v>12476350</v>
          </cell>
          <cell r="O62">
            <v>0.1</v>
          </cell>
          <cell r="P62">
            <v>588626.80000000005</v>
          </cell>
          <cell r="Q62">
            <v>0.1</v>
          </cell>
          <cell r="R62">
            <v>1247635</v>
          </cell>
          <cell r="S62">
            <v>14312611.800000001</v>
          </cell>
          <cell r="T62">
            <v>0.15739898527368426</v>
          </cell>
          <cell r="U62">
            <v>0.19</v>
          </cell>
          <cell r="V62">
            <v>17277088.777107</v>
          </cell>
          <cell r="W62">
            <v>0.125</v>
          </cell>
          <cell r="X62">
            <v>11366505.7744125</v>
          </cell>
          <cell r="Y62">
            <v>0</v>
          </cell>
          <cell r="Z62">
            <v>0</v>
          </cell>
          <cell r="AA62">
            <v>0.52760101472631582</v>
          </cell>
          <cell r="AB62">
            <v>47975839.843780503</v>
          </cell>
          <cell r="AC62">
            <v>26.818681716918945</v>
          </cell>
          <cell r="AD62">
            <v>26.818681716918945</v>
          </cell>
        </row>
        <row r="63">
          <cell r="A63" t="str">
            <v>Barranquilla</v>
          </cell>
          <cell r="B63">
            <v>7359060</v>
          </cell>
          <cell r="C63">
            <v>37377</v>
          </cell>
          <cell r="D63">
            <v>37741</v>
          </cell>
          <cell r="E63" t="str">
            <v>A</v>
          </cell>
          <cell r="F63" t="str">
            <v>AUCOL98</v>
          </cell>
          <cell r="G63">
            <v>52276</v>
          </cell>
          <cell r="H63" t="str">
            <v>EXPRESO BRASILIA S.A.</v>
          </cell>
          <cell r="I63">
            <v>0</v>
          </cell>
          <cell r="J63">
            <v>0</v>
          </cell>
          <cell r="K63">
            <v>1465448.875</v>
          </cell>
          <cell r="L63">
            <v>0</v>
          </cell>
          <cell r="M63">
            <v>0.1</v>
          </cell>
          <cell r="N63">
            <v>0</v>
          </cell>
          <cell r="O63">
            <v>0.1</v>
          </cell>
          <cell r="P63">
            <v>0</v>
          </cell>
          <cell r="Q63">
            <v>0.1</v>
          </cell>
          <cell r="R63">
            <v>0</v>
          </cell>
          <cell r="S63">
            <v>0</v>
          </cell>
          <cell r="T63">
            <v>0</v>
          </cell>
          <cell r="U63">
            <v>0.19</v>
          </cell>
          <cell r="V63">
            <v>278435.28625</v>
          </cell>
          <cell r="W63">
            <v>0.125</v>
          </cell>
          <cell r="X63">
            <v>183181.109375</v>
          </cell>
          <cell r="Y63">
            <v>0</v>
          </cell>
          <cell r="Z63">
            <v>0</v>
          </cell>
          <cell r="AA63">
            <v>0.68500000000000005</v>
          </cell>
          <cell r="AB63">
            <v>1003832.4793750001</v>
          </cell>
          <cell r="AC63">
            <v>0.29120880365371704</v>
          </cell>
          <cell r="AD63">
            <v>0.29120880365371704</v>
          </cell>
        </row>
        <row r="64">
          <cell r="B64" t="str">
            <v>Total 7359060</v>
          </cell>
          <cell r="C64">
            <v>1141844.9375</v>
          </cell>
          <cell r="D64">
            <v>1173610.9375</v>
          </cell>
          <cell r="E64">
            <v>92397495.070299998</v>
          </cell>
          <cell r="F64">
            <v>6590082</v>
          </cell>
          <cell r="G64">
            <v>5886268</v>
          </cell>
          <cell r="H64">
            <v>12476350</v>
          </cell>
          <cell r="I64">
            <v>1141844.9375</v>
          </cell>
          <cell r="J64">
            <v>1173610.9375</v>
          </cell>
          <cell r="K64">
            <v>92397495.070299998</v>
          </cell>
          <cell r="L64">
            <v>6590082</v>
          </cell>
          <cell r="M64">
            <v>5886268</v>
          </cell>
          <cell r="N64">
            <v>12476350</v>
          </cell>
          <cell r="O64">
            <v>48979672.3231555</v>
          </cell>
          <cell r="P64">
            <v>588626.80000000005</v>
          </cell>
          <cell r="Q64">
            <v>1247635</v>
          </cell>
          <cell r="R64">
            <v>1247635</v>
          </cell>
          <cell r="S64">
            <v>14312611.800000001</v>
          </cell>
          <cell r="T64">
            <v>11549686.8837875</v>
          </cell>
          <cell r="U64">
            <v>0</v>
          </cell>
          <cell r="V64">
            <v>17555524.063356999</v>
          </cell>
          <cell r="W64">
            <v>0</v>
          </cell>
          <cell r="X64">
            <v>11549686.8837875</v>
          </cell>
          <cell r="Y64">
            <v>0</v>
          </cell>
          <cell r="Z64">
            <v>0</v>
          </cell>
          <cell r="AA64">
            <v>0</v>
          </cell>
          <cell r="AB64">
            <v>48979672.3231555</v>
          </cell>
          <cell r="AC64">
            <v>0</v>
          </cell>
        </row>
        <row r="65">
          <cell r="A65" t="str">
            <v>Barranquilla</v>
          </cell>
          <cell r="B65">
            <v>7373004</v>
          </cell>
          <cell r="C65">
            <v>37012</v>
          </cell>
          <cell r="D65">
            <v>37376</v>
          </cell>
          <cell r="E65" t="str">
            <v>A</v>
          </cell>
          <cell r="F65" t="str">
            <v>AUCOL98</v>
          </cell>
          <cell r="G65">
            <v>65922</v>
          </cell>
          <cell r="H65" t="str">
            <v>EXPRESO BRASILIA S.A.</v>
          </cell>
          <cell r="I65">
            <v>-704056.9375</v>
          </cell>
          <cell r="J65">
            <v>-704056.9375</v>
          </cell>
          <cell r="K65">
            <v>32590212.718800001</v>
          </cell>
          <cell r="L65">
            <v>0</v>
          </cell>
          <cell r="M65">
            <v>0.1</v>
          </cell>
          <cell r="N65">
            <v>0</v>
          </cell>
          <cell r="O65">
            <v>0.1</v>
          </cell>
          <cell r="P65">
            <v>0</v>
          </cell>
          <cell r="Q65">
            <v>0.1</v>
          </cell>
          <cell r="R65">
            <v>0</v>
          </cell>
          <cell r="S65">
            <v>0</v>
          </cell>
          <cell r="T65">
            <v>0</v>
          </cell>
          <cell r="U65">
            <v>0.19</v>
          </cell>
          <cell r="V65">
            <v>6192140.4165719999</v>
          </cell>
          <cell r="W65">
            <v>0.125</v>
          </cell>
          <cell r="X65">
            <v>4073776.5898500001</v>
          </cell>
          <cell r="Y65">
            <v>0</v>
          </cell>
          <cell r="Z65">
            <v>0</v>
          </cell>
          <cell r="AA65">
            <v>0.68500000000000005</v>
          </cell>
          <cell r="AB65">
            <v>22324295.712378003</v>
          </cell>
          <cell r="AC65">
            <v>10.230769157409668</v>
          </cell>
          <cell r="AD65">
            <v>10.230769157409668</v>
          </cell>
        </row>
        <row r="66">
          <cell r="B66" t="str">
            <v>Total 7373004</v>
          </cell>
          <cell r="C66">
            <v>-704056.9375</v>
          </cell>
          <cell r="D66">
            <v>-704056.9375</v>
          </cell>
          <cell r="E66">
            <v>32590212.718800001</v>
          </cell>
          <cell r="F66">
            <v>0</v>
          </cell>
          <cell r="G66">
            <v>0</v>
          </cell>
          <cell r="H66">
            <v>0</v>
          </cell>
          <cell r="I66">
            <v>-704056.9375</v>
          </cell>
          <cell r="J66">
            <v>-704056.9375</v>
          </cell>
          <cell r="K66">
            <v>32590212.718800001</v>
          </cell>
          <cell r="L66">
            <v>0</v>
          </cell>
          <cell r="M66">
            <v>0</v>
          </cell>
          <cell r="N66">
            <v>0</v>
          </cell>
          <cell r="O66">
            <v>22324295.712378003</v>
          </cell>
          <cell r="P66">
            <v>0</v>
          </cell>
          <cell r="Q66">
            <v>0</v>
          </cell>
          <cell r="R66">
            <v>0</v>
          </cell>
          <cell r="S66">
            <v>0</v>
          </cell>
          <cell r="T66">
            <v>4073776.5898500001</v>
          </cell>
          <cell r="U66">
            <v>0</v>
          </cell>
          <cell r="V66">
            <v>6192140.4165719999</v>
          </cell>
          <cell r="W66">
            <v>0</v>
          </cell>
          <cell r="X66">
            <v>4073776.5898500001</v>
          </cell>
          <cell r="Y66">
            <v>0</v>
          </cell>
          <cell r="Z66">
            <v>0</v>
          </cell>
          <cell r="AA66">
            <v>0</v>
          </cell>
          <cell r="AB66">
            <v>22324295.712378003</v>
          </cell>
          <cell r="AC66">
            <v>0</v>
          </cell>
        </row>
        <row r="67">
          <cell r="A67" t="str">
            <v>Barranquilla</v>
          </cell>
          <cell r="B67">
            <v>8715252</v>
          </cell>
          <cell r="C67">
            <v>36978</v>
          </cell>
          <cell r="D67">
            <v>37342</v>
          </cell>
          <cell r="E67" t="str">
            <v>A</v>
          </cell>
          <cell r="F67" t="str">
            <v>AUCOL98</v>
          </cell>
          <cell r="G67">
            <v>52276</v>
          </cell>
          <cell r="H67" t="str">
            <v>EXPRESO BRASILIA S.A.</v>
          </cell>
          <cell r="I67">
            <v>244084085</v>
          </cell>
          <cell r="J67">
            <v>244751759</v>
          </cell>
          <cell r="K67">
            <v>116429767.7383</v>
          </cell>
          <cell r="L67">
            <v>27591000</v>
          </cell>
          <cell r="M67">
            <v>6109000</v>
          </cell>
          <cell r="N67">
            <v>33700000</v>
          </cell>
          <cell r="O67">
            <v>0.1</v>
          </cell>
          <cell r="P67">
            <v>610900</v>
          </cell>
          <cell r="Q67">
            <v>0.1</v>
          </cell>
          <cell r="R67">
            <v>3370000</v>
          </cell>
          <cell r="S67">
            <v>37680900</v>
          </cell>
          <cell r="T67">
            <v>0.32363630652167602</v>
          </cell>
          <cell r="U67">
            <v>0.19</v>
          </cell>
          <cell r="V67">
            <v>22121655.870276999</v>
          </cell>
          <cell r="W67">
            <v>0.125</v>
          </cell>
          <cell r="X67">
            <v>14553720.967287499</v>
          </cell>
          <cell r="Y67">
            <v>0</v>
          </cell>
          <cell r="Z67">
            <v>0</v>
          </cell>
          <cell r="AA67">
            <v>0.36136369347832403</v>
          </cell>
          <cell r="AB67">
            <v>42073490.900735497</v>
          </cell>
          <cell r="AC67">
            <v>29.44505500793457</v>
          </cell>
          <cell r="AD67">
            <v>29.44505500793457</v>
          </cell>
        </row>
        <row r="68">
          <cell r="A68" t="str">
            <v>Barranquilla</v>
          </cell>
          <cell r="B68">
            <v>8715252</v>
          </cell>
          <cell r="C68">
            <v>37343</v>
          </cell>
          <cell r="D68">
            <v>37707</v>
          </cell>
          <cell r="E68" t="str">
            <v>A</v>
          </cell>
          <cell r="F68" t="str">
            <v>AUCOL98</v>
          </cell>
          <cell r="G68">
            <v>52276</v>
          </cell>
          <cell r="H68" t="str">
            <v>EXPRESO BRASILIA S.A.</v>
          </cell>
          <cell r="I68">
            <v>256385592.375</v>
          </cell>
          <cell r="J68">
            <v>257859033.375</v>
          </cell>
          <cell r="K68">
            <v>240380618.60550001</v>
          </cell>
          <cell r="L68">
            <v>182724958</v>
          </cell>
          <cell r="M68">
            <v>50754000</v>
          </cell>
          <cell r="N68">
            <v>233478958</v>
          </cell>
          <cell r="O68">
            <v>0.1</v>
          </cell>
          <cell r="P68">
            <v>5075400</v>
          </cell>
          <cell r="Q68">
            <v>0.1</v>
          </cell>
          <cell r="R68">
            <v>23347895.800000001</v>
          </cell>
          <cell r="S68">
            <v>261902253.80000001</v>
          </cell>
          <cell r="T68">
            <v>1.0895314910135088</v>
          </cell>
          <cell r="U68">
            <v>0.19</v>
          </cell>
          <cell r="V68">
            <v>45672317.535045005</v>
          </cell>
          <cell r="W68">
            <v>0.125</v>
          </cell>
          <cell r="X68">
            <v>30047577.325687502</v>
          </cell>
          <cell r="Y68">
            <v>0</v>
          </cell>
          <cell r="Z68">
            <v>0</v>
          </cell>
          <cell r="AA68">
            <v>-0.40453149101350871</v>
          </cell>
          <cell r="AB68">
            <v>-97241530.055232495</v>
          </cell>
          <cell r="AC68">
            <v>60.296703338623047</v>
          </cell>
          <cell r="AD68">
            <v>60.296703338623047</v>
          </cell>
        </row>
        <row r="69">
          <cell r="A69" t="str">
            <v>Barranquilla</v>
          </cell>
          <cell r="B69">
            <v>8715252</v>
          </cell>
          <cell r="C69">
            <v>37708</v>
          </cell>
          <cell r="D69">
            <v>37777</v>
          </cell>
          <cell r="E69" t="str">
            <v>A</v>
          </cell>
          <cell r="F69" t="str">
            <v>AUCOL98</v>
          </cell>
          <cell r="G69">
            <v>52276</v>
          </cell>
          <cell r="H69" t="str">
            <v>EXPRESO BRASILIA S.A.</v>
          </cell>
          <cell r="I69">
            <v>46531792</v>
          </cell>
          <cell r="J69">
            <v>14562360</v>
          </cell>
          <cell r="K69">
            <v>49619478.884300001</v>
          </cell>
          <cell r="L69">
            <v>0</v>
          </cell>
          <cell r="M69">
            <v>3800000</v>
          </cell>
          <cell r="N69">
            <v>3800000</v>
          </cell>
          <cell r="O69">
            <v>0.1</v>
          </cell>
          <cell r="P69">
            <v>380000</v>
          </cell>
          <cell r="Q69">
            <v>0.1</v>
          </cell>
          <cell r="R69">
            <v>380000</v>
          </cell>
          <cell r="S69">
            <v>4560000</v>
          </cell>
          <cell r="T69">
            <v>9.1899393192595991E-2</v>
          </cell>
          <cell r="U69">
            <v>0.19</v>
          </cell>
          <cell r="V69">
            <v>9427700.9880170003</v>
          </cell>
          <cell r="W69">
            <v>0.125</v>
          </cell>
          <cell r="X69">
            <v>6202434.8605375001</v>
          </cell>
          <cell r="Y69">
            <v>0</v>
          </cell>
          <cell r="Z69">
            <v>0</v>
          </cell>
          <cell r="AA69">
            <v>0.59310060680740406</v>
          </cell>
          <cell r="AB69">
            <v>29429343.035745502</v>
          </cell>
          <cell r="AC69">
            <v>59</v>
          </cell>
          <cell r="AD69">
            <v>59.391304016113281</v>
          </cell>
        </row>
        <row r="70">
          <cell r="B70" t="str">
            <v>Total 8715252</v>
          </cell>
          <cell r="C70">
            <v>547001469.375</v>
          </cell>
          <cell r="D70">
            <v>517173152.375</v>
          </cell>
          <cell r="E70">
            <v>406429865.2281</v>
          </cell>
          <cell r="F70">
            <v>210315958</v>
          </cell>
          <cell r="G70">
            <v>60663000</v>
          </cell>
          <cell r="H70">
            <v>270978958</v>
          </cell>
          <cell r="I70">
            <v>547001469.375</v>
          </cell>
          <cell r="J70">
            <v>517173152.375</v>
          </cell>
          <cell r="K70">
            <v>406429865.2281</v>
          </cell>
          <cell r="L70">
            <v>210315958</v>
          </cell>
          <cell r="M70">
            <v>60663000</v>
          </cell>
          <cell r="N70">
            <v>270978958</v>
          </cell>
          <cell r="O70">
            <v>-25738696.118751496</v>
          </cell>
          <cell r="P70">
            <v>6066300</v>
          </cell>
          <cell r="Q70">
            <v>27097895.800000001</v>
          </cell>
          <cell r="R70">
            <v>27097895.800000001</v>
          </cell>
          <cell r="S70">
            <v>304143153.80000001</v>
          </cell>
          <cell r="T70">
            <v>50803733.1535125</v>
          </cell>
          <cell r="U70">
            <v>0</v>
          </cell>
          <cell r="V70">
            <v>77221674.393339008</v>
          </cell>
          <cell r="W70">
            <v>59</v>
          </cell>
          <cell r="X70">
            <v>50803733.1535125</v>
          </cell>
          <cell r="Y70">
            <v>0</v>
          </cell>
          <cell r="Z70">
            <v>0</v>
          </cell>
          <cell r="AA70">
            <v>59</v>
          </cell>
          <cell r="AB70">
            <v>-25738696.118751496</v>
          </cell>
          <cell r="AC70">
            <v>59</v>
          </cell>
        </row>
        <row r="71">
          <cell r="A71" t="str">
            <v>Barranquilla</v>
          </cell>
          <cell r="B71">
            <v>8719403</v>
          </cell>
          <cell r="C71">
            <v>37012</v>
          </cell>
          <cell r="D71">
            <v>37376</v>
          </cell>
          <cell r="E71" t="str">
            <v>A</v>
          </cell>
          <cell r="F71" t="str">
            <v>AUCOL98</v>
          </cell>
          <cell r="G71">
            <v>65922</v>
          </cell>
          <cell r="H71" t="str">
            <v>EXPRESO BRASILIA S.A.</v>
          </cell>
          <cell r="I71">
            <v>95227447.75</v>
          </cell>
          <cell r="J71">
            <v>95227447.75</v>
          </cell>
          <cell r="K71">
            <v>54029682.0625</v>
          </cell>
          <cell r="L71">
            <v>2200000</v>
          </cell>
          <cell r="M71">
            <v>5000000</v>
          </cell>
          <cell r="N71">
            <v>7200000</v>
          </cell>
          <cell r="O71">
            <v>0.1</v>
          </cell>
          <cell r="P71">
            <v>500000</v>
          </cell>
          <cell r="Q71">
            <v>0.1</v>
          </cell>
          <cell r="R71">
            <v>720000</v>
          </cell>
          <cell r="S71">
            <v>8420000</v>
          </cell>
          <cell r="T71">
            <v>0.15584026554625999</v>
          </cell>
          <cell r="U71">
            <v>0.19</v>
          </cell>
          <cell r="V71">
            <v>10265639.591875</v>
          </cell>
          <cell r="W71">
            <v>0.125</v>
          </cell>
          <cell r="X71">
            <v>6753710.2578125</v>
          </cell>
          <cell r="Y71">
            <v>0</v>
          </cell>
          <cell r="Z71">
            <v>0</v>
          </cell>
          <cell r="AA71">
            <v>0.52915973445374009</v>
          </cell>
          <cell r="AB71">
            <v>28590332.212812506</v>
          </cell>
          <cell r="AC71">
            <v>12.120879173278809</v>
          </cell>
          <cell r="AD71">
            <v>12.120879173278809</v>
          </cell>
        </row>
        <row r="72">
          <cell r="A72" t="str">
            <v>Barranquilla</v>
          </cell>
          <cell r="B72">
            <v>8719403</v>
          </cell>
          <cell r="C72">
            <v>37377</v>
          </cell>
          <cell r="D72">
            <v>37741</v>
          </cell>
          <cell r="E72" t="str">
            <v>A</v>
          </cell>
          <cell r="F72" t="str">
            <v>AUCOL98</v>
          </cell>
          <cell r="G72">
            <v>65922</v>
          </cell>
          <cell r="H72" t="str">
            <v>EXPRESO BRASILIA S.A.</v>
          </cell>
          <cell r="I72">
            <v>46785265.125</v>
          </cell>
          <cell r="J72">
            <v>46835339.125</v>
          </cell>
          <cell r="K72">
            <v>68691259.226600006</v>
          </cell>
          <cell r="L72">
            <v>92922800</v>
          </cell>
          <cell r="M72">
            <v>22417200</v>
          </cell>
          <cell r="N72">
            <v>115340000</v>
          </cell>
          <cell r="O72">
            <v>0.1</v>
          </cell>
          <cell r="P72">
            <v>2241720</v>
          </cell>
          <cell r="Q72">
            <v>0.1</v>
          </cell>
          <cell r="R72">
            <v>11534000</v>
          </cell>
          <cell r="S72">
            <v>129115720</v>
          </cell>
          <cell r="T72">
            <v>1.8796528328891258</v>
          </cell>
          <cell r="U72">
            <v>0.19</v>
          </cell>
          <cell r="V72">
            <v>13051339.253054</v>
          </cell>
          <cell r="W72">
            <v>0.125</v>
          </cell>
          <cell r="X72">
            <v>8586407.4033250008</v>
          </cell>
          <cell r="Y72">
            <v>0</v>
          </cell>
          <cell r="Z72">
            <v>0</v>
          </cell>
          <cell r="AA72">
            <v>-1.1946528328891257</v>
          </cell>
          <cell r="AB72">
            <v>-82062207.429778993</v>
          </cell>
          <cell r="AC72">
            <v>16.846153259277344</v>
          </cell>
          <cell r="AD72">
            <v>16.846153259277344</v>
          </cell>
        </row>
        <row r="73">
          <cell r="A73" t="str">
            <v>Barranquilla</v>
          </cell>
          <cell r="B73">
            <v>8719403</v>
          </cell>
          <cell r="C73">
            <v>37742</v>
          </cell>
          <cell r="D73">
            <v>37777</v>
          </cell>
          <cell r="E73" t="str">
            <v>A</v>
          </cell>
          <cell r="F73" t="str">
            <v>AUCOL98</v>
          </cell>
          <cell r="G73">
            <v>65922</v>
          </cell>
          <cell r="H73" t="str">
            <v>EXPRESO BRASILIA S.A.</v>
          </cell>
          <cell r="I73">
            <v>0</v>
          </cell>
          <cell r="J73">
            <v>0</v>
          </cell>
          <cell r="K73">
            <v>4689877.1523000002</v>
          </cell>
          <cell r="L73">
            <v>0</v>
          </cell>
          <cell r="M73">
            <v>0.1</v>
          </cell>
          <cell r="N73">
            <v>0</v>
          </cell>
          <cell r="O73">
            <v>0.1</v>
          </cell>
          <cell r="P73">
            <v>0</v>
          </cell>
          <cell r="Q73">
            <v>0.1</v>
          </cell>
          <cell r="R73">
            <v>0</v>
          </cell>
          <cell r="S73">
            <v>0</v>
          </cell>
          <cell r="T73">
            <v>0</v>
          </cell>
          <cell r="U73">
            <v>0.19</v>
          </cell>
          <cell r="V73">
            <v>891076.65893700009</v>
          </cell>
          <cell r="W73">
            <v>0.125</v>
          </cell>
          <cell r="X73">
            <v>586234.64403750002</v>
          </cell>
          <cell r="Y73">
            <v>0</v>
          </cell>
          <cell r="Z73">
            <v>0</v>
          </cell>
          <cell r="AA73">
            <v>0.68500000000000005</v>
          </cell>
          <cell r="AB73">
            <v>3212565.8493255004</v>
          </cell>
          <cell r="AC73">
            <v>9</v>
          </cell>
          <cell r="AD73">
            <v>9</v>
          </cell>
        </row>
        <row r="74">
          <cell r="B74" t="str">
            <v>Total 8719403</v>
          </cell>
          <cell r="C74">
            <v>142012712.875</v>
          </cell>
          <cell r="D74">
            <v>142062786.875</v>
          </cell>
          <cell r="E74">
            <v>127410818.44140001</v>
          </cell>
          <cell r="F74">
            <v>95122800</v>
          </cell>
          <cell r="G74">
            <v>27417200</v>
          </cell>
          <cell r="H74">
            <v>122540000</v>
          </cell>
          <cell r="I74">
            <v>142012712.875</v>
          </cell>
          <cell r="J74">
            <v>142062786.875</v>
          </cell>
          <cell r="K74">
            <v>127410818.44140001</v>
          </cell>
          <cell r="L74">
            <v>95122800</v>
          </cell>
          <cell r="M74">
            <v>27417200</v>
          </cell>
          <cell r="N74">
            <v>122540000</v>
          </cell>
          <cell r="O74">
            <v>-50259309.367640987</v>
          </cell>
          <cell r="P74">
            <v>2741720</v>
          </cell>
          <cell r="Q74">
            <v>12254000</v>
          </cell>
          <cell r="R74">
            <v>12254000</v>
          </cell>
          <cell r="S74">
            <v>137535720</v>
          </cell>
          <cell r="T74">
            <v>15926352.305175001</v>
          </cell>
          <cell r="U74">
            <v>0</v>
          </cell>
          <cell r="V74">
            <v>24208055.503866002</v>
          </cell>
          <cell r="W74">
            <v>9</v>
          </cell>
          <cell r="X74">
            <v>15926352.305175001</v>
          </cell>
          <cell r="Y74">
            <v>0</v>
          </cell>
          <cell r="Z74">
            <v>0</v>
          </cell>
          <cell r="AA74">
            <v>9</v>
          </cell>
          <cell r="AB74">
            <v>-50259309.367640987</v>
          </cell>
          <cell r="AC74">
            <v>9</v>
          </cell>
        </row>
        <row r="75">
          <cell r="H75" t="str">
            <v>Total EXPRESO BRASILIA S.A.</v>
          </cell>
          <cell r="I75">
            <v>689451970.25</v>
          </cell>
          <cell r="J75">
            <v>659705493.25</v>
          </cell>
          <cell r="K75">
            <v>658828391.45860004</v>
          </cell>
          <cell r="L75">
            <v>312028840</v>
          </cell>
          <cell r="M75">
            <v>93966468</v>
          </cell>
          <cell r="N75">
            <v>405995308</v>
          </cell>
          <cell r="O75">
            <v>9396646.8000000007</v>
          </cell>
          <cell r="P75">
            <v>9396646.8000000007</v>
          </cell>
          <cell r="Q75">
            <v>455991485.60000002</v>
          </cell>
          <cell r="R75">
            <v>40599530.799999997</v>
          </cell>
          <cell r="S75">
            <v>455991485.60000002</v>
          </cell>
          <cell r="T75">
            <v>0</v>
          </cell>
          <cell r="U75">
            <v>-4694037.4508589879</v>
          </cell>
          <cell r="V75">
            <v>125177394.37713403</v>
          </cell>
          <cell r="W75">
            <v>82353548.932325006</v>
          </cell>
          <cell r="X75">
            <v>82353548.932325006</v>
          </cell>
          <cell r="Y75">
            <v>-4694037.4508589879</v>
          </cell>
          <cell r="Z75">
            <v>0</v>
          </cell>
          <cell r="AA75">
            <v>-4694037.4508589879</v>
          </cell>
          <cell r="AB75">
            <v>-4694037.4508589879</v>
          </cell>
          <cell r="AC75">
            <v>68</v>
          </cell>
        </row>
        <row r="76">
          <cell r="A76" t="str">
            <v>Barranquilla</v>
          </cell>
          <cell r="B76">
            <v>7500333</v>
          </cell>
          <cell r="C76">
            <v>36812</v>
          </cell>
          <cell r="D76">
            <v>37176</v>
          </cell>
          <cell r="E76" t="str">
            <v>A</v>
          </cell>
          <cell r="F76" t="str">
            <v>AUCOL98</v>
          </cell>
          <cell r="G76">
            <v>65922</v>
          </cell>
          <cell r="H76" t="str">
            <v>FLOTA ROJA LTDA.</v>
          </cell>
          <cell r="I76">
            <v>21618126</v>
          </cell>
          <cell r="J76">
            <v>21618126</v>
          </cell>
          <cell r="K76">
            <v>21618125.25</v>
          </cell>
          <cell r="L76">
            <v>12739015</v>
          </cell>
          <cell r="M76">
            <v>0</v>
          </cell>
          <cell r="N76">
            <v>12739015</v>
          </cell>
          <cell r="O76">
            <v>0.1</v>
          </cell>
          <cell r="P76">
            <v>0</v>
          </cell>
          <cell r="Q76">
            <v>0.1</v>
          </cell>
          <cell r="R76">
            <v>1273901.5</v>
          </cell>
          <cell r="S76">
            <v>14012916.5</v>
          </cell>
          <cell r="T76">
            <v>0.64820220708083831</v>
          </cell>
          <cell r="U76">
            <v>0.19</v>
          </cell>
          <cell r="V76">
            <v>4107443.7974999999</v>
          </cell>
          <cell r="W76">
            <v>0.125</v>
          </cell>
          <cell r="X76">
            <v>2702265.65625</v>
          </cell>
          <cell r="Y76">
            <v>0</v>
          </cell>
          <cell r="Z76">
            <v>0</v>
          </cell>
          <cell r="AA76">
            <v>3.6797792919161743E-2</v>
          </cell>
          <cell r="AB76">
            <v>795499.29625000164</v>
          </cell>
          <cell r="AC76">
            <v>49</v>
          </cell>
          <cell r="AD76">
            <v>49</v>
          </cell>
        </row>
        <row r="77">
          <cell r="A77" t="str">
            <v>Barranquilla</v>
          </cell>
          <cell r="B77">
            <v>7500333</v>
          </cell>
          <cell r="C77">
            <v>37177</v>
          </cell>
          <cell r="D77">
            <v>37541</v>
          </cell>
          <cell r="E77" t="str">
            <v>A</v>
          </cell>
          <cell r="F77" t="str">
            <v>AUCOL98</v>
          </cell>
          <cell r="G77">
            <v>65922</v>
          </cell>
          <cell r="H77" t="str">
            <v>FLOTA ROJA LTDA.</v>
          </cell>
          <cell r="I77">
            <v>18001785</v>
          </cell>
          <cell r="J77">
            <v>18001785</v>
          </cell>
          <cell r="K77">
            <v>18001784.968800001</v>
          </cell>
          <cell r="L77">
            <v>13545000</v>
          </cell>
          <cell r="M77">
            <v>0</v>
          </cell>
          <cell r="N77">
            <v>13545000</v>
          </cell>
          <cell r="O77">
            <v>0.1</v>
          </cell>
          <cell r="P77">
            <v>0</v>
          </cell>
          <cell r="Q77">
            <v>0.1</v>
          </cell>
          <cell r="R77">
            <v>1354500</v>
          </cell>
          <cell r="S77">
            <v>14899500</v>
          </cell>
          <cell r="T77">
            <v>0.82766792436545811</v>
          </cell>
          <cell r="U77">
            <v>0.19</v>
          </cell>
          <cell r="V77">
            <v>3420339.1440720004</v>
          </cell>
          <cell r="W77">
            <v>0.125</v>
          </cell>
          <cell r="X77">
            <v>2250223.1211000001</v>
          </cell>
          <cell r="Y77">
            <v>0</v>
          </cell>
          <cell r="Z77">
            <v>0</v>
          </cell>
          <cell r="AA77">
            <v>-0.14266792436545805</v>
          </cell>
          <cell r="AB77">
            <v>-2568277.2963719983</v>
          </cell>
          <cell r="AC77">
            <v>47</v>
          </cell>
          <cell r="AD77">
            <v>47</v>
          </cell>
        </row>
        <row r="78">
          <cell r="A78" t="str">
            <v>Barranquilla</v>
          </cell>
          <cell r="B78">
            <v>7500333</v>
          </cell>
          <cell r="C78">
            <v>37542</v>
          </cell>
          <cell r="D78">
            <v>37777</v>
          </cell>
          <cell r="E78" t="str">
            <v>A</v>
          </cell>
          <cell r="F78" t="str">
            <v>AUCOL98</v>
          </cell>
          <cell r="G78">
            <v>65922</v>
          </cell>
          <cell r="H78" t="str">
            <v>FLOTA ROJA LTDA.</v>
          </cell>
          <cell r="I78">
            <v>17426155</v>
          </cell>
          <cell r="J78">
            <v>17811217</v>
          </cell>
          <cell r="K78">
            <v>11500174.9531</v>
          </cell>
          <cell r="L78">
            <v>0</v>
          </cell>
          <cell r="M78">
            <v>0.1</v>
          </cell>
          <cell r="N78">
            <v>0</v>
          </cell>
          <cell r="O78">
            <v>0.1</v>
          </cell>
          <cell r="P78">
            <v>0</v>
          </cell>
          <cell r="Q78">
            <v>0.1</v>
          </cell>
          <cell r="R78">
            <v>0</v>
          </cell>
          <cell r="S78">
            <v>0</v>
          </cell>
          <cell r="T78">
            <v>0</v>
          </cell>
          <cell r="U78">
            <v>0.19</v>
          </cell>
          <cell r="V78">
            <v>2185033.2410889999</v>
          </cell>
          <cell r="W78">
            <v>0.125</v>
          </cell>
          <cell r="X78">
            <v>1437521.8691374999</v>
          </cell>
          <cell r="Y78">
            <v>0</v>
          </cell>
          <cell r="Z78">
            <v>0</v>
          </cell>
          <cell r="AA78">
            <v>0.68500000000000005</v>
          </cell>
          <cell r="AB78">
            <v>7877619.8428735007</v>
          </cell>
          <cell r="AC78">
            <v>44</v>
          </cell>
          <cell r="AD78">
            <v>46.340427398681641</v>
          </cell>
        </row>
        <row r="79">
          <cell r="B79" t="str">
            <v>Total 7500333</v>
          </cell>
          <cell r="C79">
            <v>57046066</v>
          </cell>
          <cell r="D79">
            <v>57431128</v>
          </cell>
          <cell r="E79">
            <v>51120085.171900004</v>
          </cell>
          <cell r="F79">
            <v>26284015</v>
          </cell>
          <cell r="G79">
            <v>0</v>
          </cell>
          <cell r="H79">
            <v>26284015</v>
          </cell>
          <cell r="I79">
            <v>57046066</v>
          </cell>
          <cell r="J79">
            <v>57431128</v>
          </cell>
          <cell r="K79">
            <v>51120085.171900004</v>
          </cell>
          <cell r="L79">
            <v>26284015</v>
          </cell>
          <cell r="M79">
            <v>0</v>
          </cell>
          <cell r="N79">
            <v>26284015</v>
          </cell>
          <cell r="O79">
            <v>6104841.8427515039</v>
          </cell>
          <cell r="P79">
            <v>0</v>
          </cell>
          <cell r="Q79">
            <v>2628401.5</v>
          </cell>
          <cell r="R79">
            <v>2628401.5</v>
          </cell>
          <cell r="S79">
            <v>28912416.5</v>
          </cell>
          <cell r="T79">
            <v>6390010.6464875005</v>
          </cell>
          <cell r="U79">
            <v>0</v>
          </cell>
          <cell r="V79">
            <v>9712816.1826610006</v>
          </cell>
          <cell r="W79">
            <v>44</v>
          </cell>
          <cell r="X79">
            <v>6390010.6464875005</v>
          </cell>
          <cell r="Y79">
            <v>0</v>
          </cell>
          <cell r="Z79">
            <v>0</v>
          </cell>
          <cell r="AA79">
            <v>44</v>
          </cell>
          <cell r="AB79">
            <v>6104841.8427515039</v>
          </cell>
          <cell r="AC79">
            <v>44</v>
          </cell>
        </row>
        <row r="80">
          <cell r="H80" t="str">
            <v>Total FLOTA ROJA LTDA.</v>
          </cell>
          <cell r="I80">
            <v>57046066</v>
          </cell>
          <cell r="J80">
            <v>57431128</v>
          </cell>
          <cell r="K80">
            <v>51120085.171900004</v>
          </cell>
          <cell r="L80">
            <v>26284015</v>
          </cell>
          <cell r="M80">
            <v>0</v>
          </cell>
          <cell r="N80">
            <v>26284015</v>
          </cell>
          <cell r="O80">
            <v>0</v>
          </cell>
          <cell r="P80">
            <v>0</v>
          </cell>
          <cell r="Q80">
            <v>28912416.5</v>
          </cell>
          <cell r="R80">
            <v>2628401.5</v>
          </cell>
          <cell r="S80">
            <v>28912416.5</v>
          </cell>
          <cell r="T80">
            <v>0</v>
          </cell>
          <cell r="U80">
            <v>6104841.8427515039</v>
          </cell>
          <cell r="V80">
            <v>9712816.1826610006</v>
          </cell>
          <cell r="W80">
            <v>6390010.6464875005</v>
          </cell>
          <cell r="X80">
            <v>6390010.6464875005</v>
          </cell>
          <cell r="Y80">
            <v>6104841.8427515039</v>
          </cell>
          <cell r="Z80">
            <v>0</v>
          </cell>
          <cell r="AA80">
            <v>6104841.8427515039</v>
          </cell>
          <cell r="AB80">
            <v>6104841.8427515039</v>
          </cell>
          <cell r="AC80">
            <v>44</v>
          </cell>
        </row>
        <row r="81">
          <cell r="A81" t="str">
            <v>Barranquilla</v>
          </cell>
          <cell r="B81">
            <v>630829</v>
          </cell>
          <cell r="C81">
            <v>36993</v>
          </cell>
          <cell r="D81">
            <v>37357</v>
          </cell>
          <cell r="E81" t="str">
            <v>A</v>
          </cell>
          <cell r="F81" t="str">
            <v>AUCOL98</v>
          </cell>
          <cell r="G81">
            <v>66407</v>
          </cell>
          <cell r="H81" t="str">
            <v>FUNDACION MARIO SANTODOMINGO</v>
          </cell>
          <cell r="I81">
            <v>36562417.5625</v>
          </cell>
          <cell r="J81">
            <v>36562417.5625</v>
          </cell>
          <cell r="K81">
            <v>36562417.0625</v>
          </cell>
          <cell r="L81">
            <v>2685610</v>
          </cell>
          <cell r="M81">
            <v>0</v>
          </cell>
          <cell r="N81">
            <v>2685610</v>
          </cell>
          <cell r="O81">
            <v>0.1</v>
          </cell>
          <cell r="P81">
            <v>0</v>
          </cell>
          <cell r="Q81">
            <v>0.1</v>
          </cell>
          <cell r="R81">
            <v>268561</v>
          </cell>
          <cell r="S81">
            <v>2954171</v>
          </cell>
          <cell r="T81">
            <v>8.0798022596540148E-2</v>
          </cell>
          <cell r="U81">
            <v>0.19</v>
          </cell>
          <cell r="V81">
            <v>6946859.2418750003</v>
          </cell>
          <cell r="W81">
            <v>0.125</v>
          </cell>
          <cell r="X81">
            <v>4570302.1328125</v>
          </cell>
          <cell r="Y81">
            <v>0</v>
          </cell>
          <cell r="Z81">
            <v>0</v>
          </cell>
          <cell r="AA81">
            <v>0.60420197740345993</v>
          </cell>
          <cell r="AB81">
            <v>22091084.687812503</v>
          </cell>
          <cell r="AC81">
            <v>19</v>
          </cell>
          <cell r="AD81">
            <v>19</v>
          </cell>
        </row>
        <row r="82">
          <cell r="A82" t="str">
            <v>Barranquilla</v>
          </cell>
          <cell r="B82">
            <v>630829</v>
          </cell>
          <cell r="C82">
            <v>37358</v>
          </cell>
          <cell r="D82">
            <v>37722</v>
          </cell>
          <cell r="E82" t="str">
            <v>A</v>
          </cell>
          <cell r="F82" t="str">
            <v>AUCOL98</v>
          </cell>
          <cell r="G82">
            <v>66407</v>
          </cell>
          <cell r="H82" t="str">
            <v>FUNDACION MARIO SANTODOMINGO</v>
          </cell>
          <cell r="I82">
            <v>33893530.5</v>
          </cell>
          <cell r="J82">
            <v>33893530.5</v>
          </cell>
          <cell r="K82">
            <v>33893530.5</v>
          </cell>
          <cell r="L82">
            <v>0</v>
          </cell>
          <cell r="M82">
            <v>0.1</v>
          </cell>
          <cell r="N82">
            <v>0</v>
          </cell>
          <cell r="O82">
            <v>0.1</v>
          </cell>
          <cell r="P82">
            <v>0</v>
          </cell>
          <cell r="Q82">
            <v>0.1</v>
          </cell>
          <cell r="R82">
            <v>0</v>
          </cell>
          <cell r="S82">
            <v>0</v>
          </cell>
          <cell r="T82">
            <v>0</v>
          </cell>
          <cell r="U82">
            <v>0.19</v>
          </cell>
          <cell r="V82">
            <v>6439770.7949999999</v>
          </cell>
          <cell r="W82">
            <v>0.125</v>
          </cell>
          <cell r="X82">
            <v>4236691.3125</v>
          </cell>
          <cell r="Y82">
            <v>0</v>
          </cell>
          <cell r="Z82">
            <v>0</v>
          </cell>
          <cell r="AA82">
            <v>0.68500000000000005</v>
          </cell>
          <cell r="AB82">
            <v>23217068.392500002</v>
          </cell>
          <cell r="AC82">
            <v>18</v>
          </cell>
          <cell r="AD82">
            <v>18</v>
          </cell>
        </row>
        <row r="83">
          <cell r="A83" t="str">
            <v>Barranquilla</v>
          </cell>
          <cell r="B83">
            <v>630829</v>
          </cell>
          <cell r="C83">
            <v>37723</v>
          </cell>
          <cell r="D83">
            <v>37777</v>
          </cell>
          <cell r="E83" t="str">
            <v>A</v>
          </cell>
          <cell r="F83" t="str">
            <v>AUCOL98</v>
          </cell>
          <cell r="G83">
            <v>66407</v>
          </cell>
          <cell r="H83" t="str">
            <v>FUNDACION MARIO SANTODOMINGO</v>
          </cell>
          <cell r="I83">
            <v>35471099.25</v>
          </cell>
          <cell r="J83">
            <v>36268243.25</v>
          </cell>
          <cell r="K83">
            <v>5330356.4609000003</v>
          </cell>
          <cell r="L83">
            <v>0</v>
          </cell>
          <cell r="M83">
            <v>0.1</v>
          </cell>
          <cell r="N83">
            <v>0</v>
          </cell>
          <cell r="O83">
            <v>0.1</v>
          </cell>
          <cell r="P83">
            <v>0</v>
          </cell>
          <cell r="Q83">
            <v>0.1</v>
          </cell>
          <cell r="R83">
            <v>0</v>
          </cell>
          <cell r="S83">
            <v>0</v>
          </cell>
          <cell r="T83">
            <v>0</v>
          </cell>
          <cell r="U83">
            <v>0.19</v>
          </cell>
          <cell r="V83">
            <v>1012767.7275710001</v>
          </cell>
          <cell r="W83">
            <v>0.125</v>
          </cell>
          <cell r="X83">
            <v>666294.55761250004</v>
          </cell>
          <cell r="Y83">
            <v>0</v>
          </cell>
          <cell r="Z83">
            <v>0</v>
          </cell>
          <cell r="AA83">
            <v>0.68500000000000005</v>
          </cell>
          <cell r="AB83">
            <v>3651294.1757165003</v>
          </cell>
          <cell r="AC83">
            <v>3</v>
          </cell>
          <cell r="AD83">
            <v>3</v>
          </cell>
        </row>
        <row r="84">
          <cell r="B84" t="str">
            <v>Total 630829</v>
          </cell>
          <cell r="C84">
            <v>105927047.3125</v>
          </cell>
          <cell r="D84">
            <v>106724191.3125</v>
          </cell>
          <cell r="E84">
            <v>75786304.023399994</v>
          </cell>
          <cell r="F84">
            <v>2685610</v>
          </cell>
          <cell r="G84">
            <v>0</v>
          </cell>
          <cell r="H84">
            <v>2685610</v>
          </cell>
          <cell r="I84">
            <v>105927047.3125</v>
          </cell>
          <cell r="J84">
            <v>106724191.3125</v>
          </cell>
          <cell r="K84">
            <v>75786304.023399994</v>
          </cell>
          <cell r="L84">
            <v>2685610</v>
          </cell>
          <cell r="M84">
            <v>0</v>
          </cell>
          <cell r="N84">
            <v>2685610</v>
          </cell>
          <cell r="O84">
            <v>48959447.256029002</v>
          </cell>
          <cell r="P84">
            <v>0</v>
          </cell>
          <cell r="Q84">
            <v>268561</v>
          </cell>
          <cell r="R84">
            <v>268561</v>
          </cell>
          <cell r="S84">
            <v>2954171</v>
          </cell>
          <cell r="T84">
            <v>9473288.0029249992</v>
          </cell>
          <cell r="U84">
            <v>0</v>
          </cell>
          <cell r="V84">
            <v>14399397.764446</v>
          </cell>
          <cell r="W84">
            <v>3</v>
          </cell>
          <cell r="X84">
            <v>9473288.0029249992</v>
          </cell>
          <cell r="Y84">
            <v>0</v>
          </cell>
          <cell r="Z84">
            <v>0</v>
          </cell>
          <cell r="AA84">
            <v>3</v>
          </cell>
          <cell r="AB84">
            <v>48959447.256029002</v>
          </cell>
          <cell r="AC84">
            <v>3</v>
          </cell>
        </row>
        <row r="85">
          <cell r="H85" t="str">
            <v>Total FUNDACION MARIO SANTODOMINGO</v>
          </cell>
          <cell r="I85">
            <v>105927047.3125</v>
          </cell>
          <cell r="J85">
            <v>106724191.3125</v>
          </cell>
          <cell r="K85">
            <v>75786304.023399994</v>
          </cell>
          <cell r="L85">
            <v>2685610</v>
          </cell>
          <cell r="M85">
            <v>0</v>
          </cell>
          <cell r="N85">
            <v>2685610</v>
          </cell>
          <cell r="O85">
            <v>0</v>
          </cell>
          <cell r="P85">
            <v>0</v>
          </cell>
          <cell r="Q85">
            <v>2954171</v>
          </cell>
          <cell r="R85">
            <v>268561</v>
          </cell>
          <cell r="S85">
            <v>2954171</v>
          </cell>
          <cell r="T85">
            <v>0</v>
          </cell>
          <cell r="U85">
            <v>48959447.256029002</v>
          </cell>
          <cell r="V85">
            <v>14399397.764446</v>
          </cell>
          <cell r="W85">
            <v>9473288.0029249992</v>
          </cell>
          <cell r="X85">
            <v>9473288.0029249992</v>
          </cell>
          <cell r="Y85">
            <v>48959447.256029002</v>
          </cell>
          <cell r="Z85">
            <v>0</v>
          </cell>
          <cell r="AA85">
            <v>48959447.256029002</v>
          </cell>
          <cell r="AB85">
            <v>48959447.256029002</v>
          </cell>
          <cell r="AC85">
            <v>3</v>
          </cell>
        </row>
        <row r="86">
          <cell r="A86" t="str">
            <v>Barranquilla</v>
          </cell>
          <cell r="B86">
            <v>7549025</v>
          </cell>
          <cell r="C86">
            <v>37239</v>
          </cell>
          <cell r="D86">
            <v>37603</v>
          </cell>
          <cell r="E86" t="str">
            <v>M</v>
          </cell>
          <cell r="F86" t="str">
            <v>AUCOL98</v>
          </cell>
          <cell r="G86">
            <v>52278</v>
          </cell>
          <cell r="H86" t="str">
            <v>FUNDACION UNIVERSIDAD DEL NORTE</v>
          </cell>
          <cell r="I86">
            <v>32032807.0625</v>
          </cell>
          <cell r="J86">
            <v>33001243</v>
          </cell>
          <cell r="K86">
            <v>32032807.0352</v>
          </cell>
          <cell r="L86">
            <v>9676138</v>
          </cell>
          <cell r="M86">
            <v>1299539</v>
          </cell>
          <cell r="N86">
            <v>10975677</v>
          </cell>
          <cell r="O86">
            <v>0.1</v>
          </cell>
          <cell r="P86">
            <v>129953.90000000001</v>
          </cell>
          <cell r="Q86">
            <v>0.1</v>
          </cell>
          <cell r="R86">
            <v>1097567.7</v>
          </cell>
          <cell r="S86">
            <v>12203198.6</v>
          </cell>
          <cell r="T86">
            <v>0.38095938912222799</v>
          </cell>
          <cell r="U86">
            <v>0.19</v>
          </cell>
          <cell r="V86">
            <v>6086233.3366879998</v>
          </cell>
          <cell r="W86">
            <v>0.125</v>
          </cell>
          <cell r="X86">
            <v>4004100.8794</v>
          </cell>
          <cell r="Y86">
            <v>0</v>
          </cell>
          <cell r="Z86">
            <v>0</v>
          </cell>
          <cell r="AA86">
            <v>0.30404061087777207</v>
          </cell>
          <cell r="AB86">
            <v>9739274.2191120032</v>
          </cell>
          <cell r="AC86">
            <v>28.986263275146484</v>
          </cell>
          <cell r="AD86">
            <v>28.986263275146484</v>
          </cell>
        </row>
        <row r="87">
          <cell r="A87" t="str">
            <v>Barranquilla</v>
          </cell>
          <cell r="B87">
            <v>7549025</v>
          </cell>
          <cell r="C87">
            <v>37604</v>
          </cell>
          <cell r="D87">
            <v>37777</v>
          </cell>
          <cell r="E87" t="str">
            <v>M</v>
          </cell>
          <cell r="F87" t="str">
            <v>AUCOL98</v>
          </cell>
          <cell r="G87">
            <v>52278</v>
          </cell>
          <cell r="H87" t="str">
            <v>FUNDACION UNIVERSIDAD DEL NORTE</v>
          </cell>
          <cell r="I87">
            <v>14792168</v>
          </cell>
          <cell r="J87">
            <v>14422555</v>
          </cell>
          <cell r="K87">
            <v>14792168</v>
          </cell>
          <cell r="L87">
            <v>0</v>
          </cell>
          <cell r="M87">
            <v>0.1</v>
          </cell>
          <cell r="N87">
            <v>0</v>
          </cell>
          <cell r="O87">
            <v>0.1</v>
          </cell>
          <cell r="P87">
            <v>0</v>
          </cell>
          <cell r="Q87">
            <v>0.1</v>
          </cell>
          <cell r="R87">
            <v>0</v>
          </cell>
          <cell r="S87">
            <v>0</v>
          </cell>
          <cell r="T87">
            <v>0</v>
          </cell>
          <cell r="U87">
            <v>0.19</v>
          </cell>
          <cell r="V87">
            <v>2810511.92</v>
          </cell>
          <cell r="W87">
            <v>0.125</v>
          </cell>
          <cell r="X87">
            <v>1849021</v>
          </cell>
          <cell r="Y87">
            <v>0</v>
          </cell>
          <cell r="Z87">
            <v>0</v>
          </cell>
          <cell r="AA87">
            <v>0.68500000000000005</v>
          </cell>
          <cell r="AB87">
            <v>10132635.08</v>
          </cell>
          <cell r="AC87">
            <v>33</v>
          </cell>
          <cell r="AD87">
            <v>33.138729095458984</v>
          </cell>
        </row>
        <row r="88">
          <cell r="B88" t="str">
            <v>Total 7549025</v>
          </cell>
          <cell r="C88">
            <v>46824975.0625</v>
          </cell>
          <cell r="D88">
            <v>47423798</v>
          </cell>
          <cell r="E88">
            <v>46824975.0352</v>
          </cell>
          <cell r="F88">
            <v>9676138</v>
          </cell>
          <cell r="G88">
            <v>1299539</v>
          </cell>
          <cell r="H88">
            <v>10975677</v>
          </cell>
          <cell r="I88">
            <v>46824975.0625</v>
          </cell>
          <cell r="J88">
            <v>47423798</v>
          </cell>
          <cell r="K88">
            <v>46824975.0352</v>
          </cell>
          <cell r="L88">
            <v>9676138</v>
          </cell>
          <cell r="M88">
            <v>1299539</v>
          </cell>
          <cell r="N88">
            <v>10975677</v>
          </cell>
          <cell r="O88">
            <v>19871909.299112003</v>
          </cell>
          <cell r="P88">
            <v>129953.90000000001</v>
          </cell>
          <cell r="Q88">
            <v>1097567.7</v>
          </cell>
          <cell r="R88">
            <v>1097567.7</v>
          </cell>
          <cell r="S88">
            <v>12203198.6</v>
          </cell>
          <cell r="T88">
            <v>5853121.8794</v>
          </cell>
          <cell r="U88">
            <v>0</v>
          </cell>
          <cell r="V88">
            <v>8896745.2566879988</v>
          </cell>
          <cell r="W88">
            <v>33</v>
          </cell>
          <cell r="X88">
            <v>5853121.8794</v>
          </cell>
          <cell r="Y88">
            <v>0</v>
          </cell>
          <cell r="Z88">
            <v>0</v>
          </cell>
          <cell r="AA88">
            <v>33</v>
          </cell>
          <cell r="AB88">
            <v>19871909.299112003</v>
          </cell>
          <cell r="AC88">
            <v>33</v>
          </cell>
        </row>
        <row r="89">
          <cell r="H89" t="str">
            <v>Total FUNDACION UNIVERSIDAD DEL NORTE</v>
          </cell>
          <cell r="I89">
            <v>46824975.0625</v>
          </cell>
          <cell r="J89">
            <v>47423798</v>
          </cell>
          <cell r="K89">
            <v>46824975.0352</v>
          </cell>
          <cell r="L89">
            <v>9676138</v>
          </cell>
          <cell r="M89">
            <v>1299539</v>
          </cell>
          <cell r="N89">
            <v>10975677</v>
          </cell>
          <cell r="O89">
            <v>129953.90000000001</v>
          </cell>
          <cell r="P89">
            <v>129953.90000000001</v>
          </cell>
          <cell r="Q89">
            <v>12203198.6</v>
          </cell>
          <cell r="R89">
            <v>1097567.7</v>
          </cell>
          <cell r="S89">
            <v>12203198.6</v>
          </cell>
          <cell r="T89">
            <v>0</v>
          </cell>
          <cell r="U89">
            <v>19871909.299112003</v>
          </cell>
          <cell r="V89">
            <v>8896745.2566879988</v>
          </cell>
          <cell r="W89">
            <v>5853121.8794</v>
          </cell>
          <cell r="X89">
            <v>5853121.8794</v>
          </cell>
          <cell r="Y89">
            <v>19871909.299112003</v>
          </cell>
          <cell r="Z89">
            <v>0</v>
          </cell>
          <cell r="AA89">
            <v>19871909.299112003</v>
          </cell>
          <cell r="AB89">
            <v>19871909.299112003</v>
          </cell>
          <cell r="AC89">
            <v>33</v>
          </cell>
        </row>
        <row r="90">
          <cell r="A90" t="str">
            <v>Barranquilla</v>
          </cell>
          <cell r="B90">
            <v>952794</v>
          </cell>
          <cell r="C90">
            <v>36774</v>
          </cell>
          <cell r="D90">
            <v>37138</v>
          </cell>
          <cell r="E90" t="str">
            <v>A</v>
          </cell>
          <cell r="F90" t="str">
            <v>AUCOL98</v>
          </cell>
          <cell r="G90">
            <v>66259</v>
          </cell>
          <cell r="H90" t="str">
            <v>GRANJA EL SOCORRO LTDA</v>
          </cell>
          <cell r="I90">
            <v>23661528</v>
          </cell>
          <cell r="J90">
            <v>23661528</v>
          </cell>
          <cell r="K90">
            <v>23661528.0625</v>
          </cell>
          <cell r="L90">
            <v>0</v>
          </cell>
          <cell r="M90">
            <v>0.1</v>
          </cell>
          <cell r="N90">
            <v>0</v>
          </cell>
          <cell r="O90">
            <v>0.1</v>
          </cell>
          <cell r="P90">
            <v>0</v>
          </cell>
          <cell r="Q90">
            <v>0.1</v>
          </cell>
          <cell r="R90">
            <v>0</v>
          </cell>
          <cell r="S90">
            <v>0</v>
          </cell>
          <cell r="T90">
            <v>0</v>
          </cell>
          <cell r="U90">
            <v>0.19</v>
          </cell>
          <cell r="V90">
            <v>4495690.3318750001</v>
          </cell>
          <cell r="W90">
            <v>0.125</v>
          </cell>
          <cell r="X90">
            <v>2957691.0078125</v>
          </cell>
          <cell r="Y90">
            <v>0</v>
          </cell>
          <cell r="Z90">
            <v>0</v>
          </cell>
          <cell r="AA90">
            <v>0.68500000000000005</v>
          </cell>
          <cell r="AB90">
            <v>16208146.722812502</v>
          </cell>
          <cell r="AC90">
            <v>26.255495071411133</v>
          </cell>
          <cell r="AD90">
            <v>26.255495071411133</v>
          </cell>
        </row>
        <row r="91">
          <cell r="A91" t="str">
            <v>Barranquilla</v>
          </cell>
          <cell r="B91">
            <v>952794</v>
          </cell>
          <cell r="C91">
            <v>37139</v>
          </cell>
          <cell r="D91">
            <v>37503</v>
          </cell>
          <cell r="E91" t="str">
            <v>A</v>
          </cell>
          <cell r="F91" t="str">
            <v>AUCOL98</v>
          </cell>
          <cell r="G91">
            <v>66259</v>
          </cell>
          <cell r="H91" t="str">
            <v>GRANJA EL SOCORRO LTDA</v>
          </cell>
          <cell r="I91">
            <v>22669077.6875</v>
          </cell>
          <cell r="J91">
            <v>22669077.6875</v>
          </cell>
          <cell r="K91">
            <v>22669077.656300001</v>
          </cell>
          <cell r="L91">
            <v>0</v>
          </cell>
          <cell r="M91">
            <v>0</v>
          </cell>
          <cell r="N91">
            <v>0</v>
          </cell>
          <cell r="O91">
            <v>0.1</v>
          </cell>
          <cell r="P91">
            <v>0</v>
          </cell>
          <cell r="Q91">
            <v>0.1</v>
          </cell>
          <cell r="R91">
            <v>0</v>
          </cell>
          <cell r="S91">
            <v>0</v>
          </cell>
          <cell r="T91">
            <v>0</v>
          </cell>
          <cell r="U91">
            <v>0.19</v>
          </cell>
          <cell r="V91">
            <v>4307124.7546970006</v>
          </cell>
          <cell r="W91">
            <v>0.125</v>
          </cell>
          <cell r="X91">
            <v>2833634.7070375001</v>
          </cell>
          <cell r="Y91">
            <v>0</v>
          </cell>
          <cell r="Z91">
            <v>0</v>
          </cell>
          <cell r="AA91">
            <v>0.68500000000000005</v>
          </cell>
          <cell r="AB91">
            <v>15528318.194565501</v>
          </cell>
          <cell r="AC91">
            <v>23.744504928588867</v>
          </cell>
          <cell r="AD91">
            <v>23.744504928588867</v>
          </cell>
        </row>
        <row r="92">
          <cell r="A92" t="str">
            <v>Barranquilla</v>
          </cell>
          <cell r="B92">
            <v>952794</v>
          </cell>
          <cell r="C92">
            <v>37504</v>
          </cell>
          <cell r="D92">
            <v>37777</v>
          </cell>
          <cell r="E92" t="str">
            <v>A</v>
          </cell>
          <cell r="F92" t="str">
            <v>AUCOL98</v>
          </cell>
          <cell r="G92">
            <v>66259</v>
          </cell>
          <cell r="H92" t="str">
            <v>GRANJA EL SOCORRO LTDA</v>
          </cell>
          <cell r="I92">
            <v>22356664</v>
          </cell>
          <cell r="J92">
            <v>22356664</v>
          </cell>
          <cell r="K92">
            <v>16782810.875</v>
          </cell>
          <cell r="L92">
            <v>0</v>
          </cell>
          <cell r="M92">
            <v>0</v>
          </cell>
          <cell r="N92">
            <v>0</v>
          </cell>
          <cell r="O92">
            <v>0.1</v>
          </cell>
          <cell r="P92">
            <v>0</v>
          </cell>
          <cell r="Q92">
            <v>0.1</v>
          </cell>
          <cell r="R92">
            <v>0</v>
          </cell>
          <cell r="S92">
            <v>0</v>
          </cell>
          <cell r="T92">
            <v>0</v>
          </cell>
          <cell r="U92">
            <v>0.19</v>
          </cell>
          <cell r="V92">
            <v>3188734.0662500001</v>
          </cell>
          <cell r="W92">
            <v>0.125</v>
          </cell>
          <cell r="X92">
            <v>2097851.359375</v>
          </cell>
          <cell r="Y92">
            <v>0</v>
          </cell>
          <cell r="Z92">
            <v>0</v>
          </cell>
          <cell r="AA92">
            <v>0.68500000000000005</v>
          </cell>
          <cell r="AB92">
            <v>11496225.449375002</v>
          </cell>
          <cell r="AC92">
            <v>22</v>
          </cell>
          <cell r="AD92">
            <v>22</v>
          </cell>
        </row>
        <row r="93">
          <cell r="B93" t="str">
            <v>Total 952794</v>
          </cell>
          <cell r="C93">
            <v>68687269.6875</v>
          </cell>
          <cell r="D93">
            <v>68687269.6875</v>
          </cell>
          <cell r="E93">
            <v>63113416.593800001</v>
          </cell>
          <cell r="F93">
            <v>0</v>
          </cell>
          <cell r="G93">
            <v>0</v>
          </cell>
          <cell r="H93">
            <v>0</v>
          </cell>
          <cell r="I93">
            <v>68687269.6875</v>
          </cell>
          <cell r="J93">
            <v>68687269.6875</v>
          </cell>
          <cell r="K93">
            <v>63113416.593800001</v>
          </cell>
          <cell r="L93">
            <v>0</v>
          </cell>
          <cell r="M93">
            <v>0</v>
          </cell>
          <cell r="N93">
            <v>0</v>
          </cell>
          <cell r="O93">
            <v>43232690.366753004</v>
          </cell>
          <cell r="P93">
            <v>0</v>
          </cell>
          <cell r="Q93">
            <v>0</v>
          </cell>
          <cell r="R93">
            <v>0</v>
          </cell>
          <cell r="S93">
            <v>0</v>
          </cell>
          <cell r="T93">
            <v>7889177.0742250001</v>
          </cell>
          <cell r="U93">
            <v>0</v>
          </cell>
          <cell r="V93">
            <v>11991549.152822001</v>
          </cell>
          <cell r="W93">
            <v>22</v>
          </cell>
          <cell r="X93">
            <v>7889177.0742250001</v>
          </cell>
          <cell r="Y93">
            <v>0</v>
          </cell>
          <cell r="Z93">
            <v>0</v>
          </cell>
          <cell r="AA93">
            <v>22</v>
          </cell>
          <cell r="AB93">
            <v>43232690.366753004</v>
          </cell>
          <cell r="AC93">
            <v>22</v>
          </cell>
        </row>
        <row r="94">
          <cell r="H94" t="str">
            <v>Total GRANJA EL SOCORRO LTDA</v>
          </cell>
          <cell r="I94">
            <v>68687269.6875</v>
          </cell>
          <cell r="J94">
            <v>68687269.6875</v>
          </cell>
          <cell r="K94">
            <v>63113416.593800001</v>
          </cell>
          <cell r="L94">
            <v>0</v>
          </cell>
          <cell r="M94">
            <v>0</v>
          </cell>
          <cell r="N94">
            <v>0</v>
          </cell>
          <cell r="O94">
            <v>0</v>
          </cell>
          <cell r="P94">
            <v>0</v>
          </cell>
          <cell r="Q94">
            <v>0</v>
          </cell>
          <cell r="R94">
            <v>0</v>
          </cell>
          <cell r="S94">
            <v>0</v>
          </cell>
          <cell r="T94">
            <v>0</v>
          </cell>
          <cell r="U94">
            <v>43232690.366753004</v>
          </cell>
          <cell r="V94">
            <v>11991549.152822001</v>
          </cell>
          <cell r="W94">
            <v>7889177.0742250001</v>
          </cell>
          <cell r="X94">
            <v>7889177.0742250001</v>
          </cell>
          <cell r="Y94">
            <v>43232690.366753004</v>
          </cell>
          <cell r="Z94">
            <v>0</v>
          </cell>
          <cell r="AA94">
            <v>43232690.366753004</v>
          </cell>
          <cell r="AB94">
            <v>43232690.366753004</v>
          </cell>
          <cell r="AC94">
            <v>22</v>
          </cell>
        </row>
        <row r="95">
          <cell r="A95" t="str">
            <v>Barranquilla</v>
          </cell>
          <cell r="B95">
            <v>10357311</v>
          </cell>
          <cell r="C95">
            <v>37279</v>
          </cell>
          <cell r="D95">
            <v>37643</v>
          </cell>
          <cell r="E95" t="str">
            <v>M</v>
          </cell>
          <cell r="F95" t="str">
            <v>AUCOLESP</v>
          </cell>
          <cell r="G95">
            <v>72690</v>
          </cell>
          <cell r="H95" t="str">
            <v>HEATH LAMBERT BENEFICIOS INTEGRALES OPORTUNOS</v>
          </cell>
          <cell r="I95">
            <v>16096098</v>
          </cell>
          <cell r="J95">
            <v>16144031</v>
          </cell>
          <cell r="K95">
            <v>15359656.425799999</v>
          </cell>
          <cell r="L95">
            <v>4750121</v>
          </cell>
          <cell r="M95">
            <v>0</v>
          </cell>
          <cell r="N95">
            <v>4750121</v>
          </cell>
          <cell r="O95">
            <v>0.1</v>
          </cell>
          <cell r="P95">
            <v>0</v>
          </cell>
          <cell r="Q95">
            <v>0.1</v>
          </cell>
          <cell r="R95">
            <v>475012.10000000003</v>
          </cell>
          <cell r="S95">
            <v>5225133.0999999996</v>
          </cell>
          <cell r="T95">
            <v>0.34018554550629221</v>
          </cell>
          <cell r="U95">
            <v>0.19</v>
          </cell>
          <cell r="V95">
            <v>2918334.7209020001</v>
          </cell>
          <cell r="W95">
            <v>0.125</v>
          </cell>
          <cell r="X95">
            <v>1919957.0532249999</v>
          </cell>
          <cell r="Y95">
            <v>0</v>
          </cell>
          <cell r="Z95">
            <v>0</v>
          </cell>
          <cell r="AA95">
            <v>0.34481445449370784</v>
          </cell>
          <cell r="AB95">
            <v>5296231.5516730016</v>
          </cell>
          <cell r="AC95">
            <v>16.843406677246094</v>
          </cell>
          <cell r="AD95">
            <v>16.843406677246094</v>
          </cell>
        </row>
        <row r="96">
          <cell r="A96" t="str">
            <v>Barranquilla</v>
          </cell>
          <cell r="B96">
            <v>10357311</v>
          </cell>
          <cell r="C96">
            <v>37644</v>
          </cell>
          <cell r="D96">
            <v>37777</v>
          </cell>
          <cell r="E96" t="str">
            <v>M</v>
          </cell>
          <cell r="F96" t="str">
            <v>AUCOLESP</v>
          </cell>
          <cell r="G96">
            <v>72690</v>
          </cell>
          <cell r="H96" t="str">
            <v>HEATH LAMBERT BENEFICIOS INTEGRALES OPORTUNOS</v>
          </cell>
          <cell r="I96">
            <v>2280454</v>
          </cell>
          <cell r="J96">
            <v>2003370</v>
          </cell>
          <cell r="K96">
            <v>3006250.4186999998</v>
          </cell>
          <cell r="L96">
            <v>0</v>
          </cell>
          <cell r="M96">
            <v>0.1</v>
          </cell>
          <cell r="N96">
            <v>0</v>
          </cell>
          <cell r="O96">
            <v>0.1</v>
          </cell>
          <cell r="P96">
            <v>0</v>
          </cell>
          <cell r="Q96">
            <v>0.1</v>
          </cell>
          <cell r="R96">
            <v>0</v>
          </cell>
          <cell r="S96">
            <v>0</v>
          </cell>
          <cell r="T96">
            <v>0</v>
          </cell>
          <cell r="U96">
            <v>0.19</v>
          </cell>
          <cell r="V96">
            <v>571187.57955299993</v>
          </cell>
          <cell r="W96">
            <v>0.125</v>
          </cell>
          <cell r="X96">
            <v>375781.30233749998</v>
          </cell>
          <cell r="Y96">
            <v>0</v>
          </cell>
          <cell r="Z96">
            <v>0</v>
          </cell>
          <cell r="AA96">
            <v>0.68500000000000005</v>
          </cell>
          <cell r="AB96">
            <v>2059281.5368095001</v>
          </cell>
          <cell r="AC96">
            <v>16</v>
          </cell>
          <cell r="AD96">
            <v>17.428571701049805</v>
          </cell>
        </row>
        <row r="97">
          <cell r="B97" t="str">
            <v>Total 10357311</v>
          </cell>
          <cell r="C97">
            <v>18376552</v>
          </cell>
          <cell r="D97">
            <v>18147401</v>
          </cell>
          <cell r="E97">
            <v>18365906.844499998</v>
          </cell>
          <cell r="F97">
            <v>4750121</v>
          </cell>
          <cell r="G97">
            <v>0</v>
          </cell>
          <cell r="H97">
            <v>4750121</v>
          </cell>
          <cell r="I97">
            <v>18376552</v>
          </cell>
          <cell r="J97">
            <v>18147401</v>
          </cell>
          <cell r="K97">
            <v>18365906.844499998</v>
          </cell>
          <cell r="L97">
            <v>4750121</v>
          </cell>
          <cell r="M97">
            <v>0</v>
          </cell>
          <cell r="N97">
            <v>4750121</v>
          </cell>
          <cell r="O97">
            <v>7355513.0884825019</v>
          </cell>
          <cell r="P97">
            <v>0</v>
          </cell>
          <cell r="Q97">
            <v>475012.10000000003</v>
          </cell>
          <cell r="R97">
            <v>475012.10000000003</v>
          </cell>
          <cell r="S97">
            <v>5225133.0999999996</v>
          </cell>
          <cell r="T97">
            <v>2295738.3555624997</v>
          </cell>
          <cell r="U97">
            <v>0</v>
          </cell>
          <cell r="V97">
            <v>3489522.3004550003</v>
          </cell>
          <cell r="W97">
            <v>16</v>
          </cell>
          <cell r="X97">
            <v>2295738.3555624997</v>
          </cell>
          <cell r="Y97">
            <v>0</v>
          </cell>
          <cell r="Z97">
            <v>0</v>
          </cell>
          <cell r="AA97">
            <v>16</v>
          </cell>
          <cell r="AB97">
            <v>7355513.0884825019</v>
          </cell>
          <cell r="AC97">
            <v>16</v>
          </cell>
        </row>
        <row r="98">
          <cell r="H98" t="str">
            <v>Total HEATH LAMBERT BENEFICIOS INTEGRALES OPORTUNOS</v>
          </cell>
          <cell r="I98">
            <v>18376552</v>
          </cell>
          <cell r="J98">
            <v>18147401</v>
          </cell>
          <cell r="K98">
            <v>18365906.844499998</v>
          </cell>
          <cell r="L98">
            <v>4750121</v>
          </cell>
          <cell r="M98">
            <v>0</v>
          </cell>
          <cell r="N98">
            <v>4750121</v>
          </cell>
          <cell r="O98">
            <v>0</v>
          </cell>
          <cell r="P98">
            <v>0</v>
          </cell>
          <cell r="Q98">
            <v>5225133.0999999996</v>
          </cell>
          <cell r="R98">
            <v>475012.10000000003</v>
          </cell>
          <cell r="S98">
            <v>5225133.0999999996</v>
          </cell>
          <cell r="T98">
            <v>0</v>
          </cell>
          <cell r="U98">
            <v>7355513.0884825019</v>
          </cell>
          <cell r="V98">
            <v>3489522.3004550003</v>
          </cell>
          <cell r="W98">
            <v>2295738.3555624997</v>
          </cell>
          <cell r="X98">
            <v>2295738.3555624997</v>
          </cell>
          <cell r="Y98">
            <v>7355513.0884825019</v>
          </cell>
          <cell r="Z98">
            <v>0</v>
          </cell>
          <cell r="AA98">
            <v>7355513.0884825019</v>
          </cell>
          <cell r="AB98">
            <v>7355513.0884825019</v>
          </cell>
          <cell r="AC98">
            <v>16</v>
          </cell>
        </row>
        <row r="99">
          <cell r="A99" t="str">
            <v>Barranquilla</v>
          </cell>
          <cell r="B99">
            <v>7335060</v>
          </cell>
          <cell r="C99">
            <v>37022</v>
          </cell>
          <cell r="D99">
            <v>37386</v>
          </cell>
          <cell r="E99" t="str">
            <v>A</v>
          </cell>
          <cell r="F99" t="str">
            <v>AUCOLESP</v>
          </cell>
          <cell r="G99">
            <v>65922</v>
          </cell>
          <cell r="H99" t="str">
            <v>INDUSTRIAS METALMECANICAS Y CARROCERIAS DE CO</v>
          </cell>
          <cell r="I99">
            <v>180957829.125</v>
          </cell>
          <cell r="J99">
            <v>191213841.5</v>
          </cell>
          <cell r="K99">
            <v>178095007.54879999</v>
          </cell>
          <cell r="L99">
            <v>163410170</v>
          </cell>
          <cell r="M99">
            <v>65230003</v>
          </cell>
          <cell r="N99">
            <v>228640173</v>
          </cell>
          <cell r="O99">
            <v>0.1</v>
          </cell>
          <cell r="P99">
            <v>6523000.3000000007</v>
          </cell>
          <cell r="Q99">
            <v>0.1</v>
          </cell>
          <cell r="R99">
            <v>22864017.300000001</v>
          </cell>
          <cell r="S99">
            <v>258027190.60000002</v>
          </cell>
          <cell r="T99">
            <v>1.4488176516082167</v>
          </cell>
          <cell r="U99">
            <v>0.19</v>
          </cell>
          <cell r="V99">
            <v>33838051.434271999</v>
          </cell>
          <cell r="W99">
            <v>0.125</v>
          </cell>
          <cell r="X99">
            <v>22261875.943599999</v>
          </cell>
          <cell r="Y99">
            <v>0</v>
          </cell>
          <cell r="Z99">
            <v>0</v>
          </cell>
          <cell r="AA99">
            <v>-0.76381765160821669</v>
          </cell>
          <cell r="AB99">
            <v>-136032110.42907202</v>
          </cell>
          <cell r="AC99">
            <v>63.829669952392578</v>
          </cell>
          <cell r="AD99">
            <v>63.829669952392578</v>
          </cell>
        </row>
        <row r="100">
          <cell r="A100" t="str">
            <v>Barranquilla</v>
          </cell>
          <cell r="B100">
            <v>7335060</v>
          </cell>
          <cell r="C100">
            <v>37387</v>
          </cell>
          <cell r="D100">
            <v>37751</v>
          </cell>
          <cell r="E100" t="str">
            <v>A</v>
          </cell>
          <cell r="F100" t="str">
            <v>AUCOLESP</v>
          </cell>
          <cell r="G100">
            <v>65922</v>
          </cell>
          <cell r="H100" t="str">
            <v>INDUSTRIAS METALMECANICAS Y CARROCERIAS DE CO</v>
          </cell>
          <cell r="I100">
            <v>98467419</v>
          </cell>
          <cell r="J100">
            <v>98467419</v>
          </cell>
          <cell r="K100">
            <v>159099806.55270001</v>
          </cell>
          <cell r="L100">
            <v>11379776</v>
          </cell>
          <cell r="M100">
            <v>22403346</v>
          </cell>
          <cell r="N100">
            <v>33783122</v>
          </cell>
          <cell r="O100">
            <v>0.1</v>
          </cell>
          <cell r="P100">
            <v>2240334.6</v>
          </cell>
          <cell r="Q100">
            <v>0.1</v>
          </cell>
          <cell r="R100">
            <v>3378312.2</v>
          </cell>
          <cell r="S100">
            <v>39401768.800000004</v>
          </cell>
          <cell r="T100">
            <v>0.24765441048445658</v>
          </cell>
          <cell r="U100">
            <v>0.19</v>
          </cell>
          <cell r="V100">
            <v>30228963.245013002</v>
          </cell>
          <cell r="W100">
            <v>0.125</v>
          </cell>
          <cell r="X100">
            <v>19887475.819087502</v>
          </cell>
          <cell r="Y100">
            <v>0</v>
          </cell>
          <cell r="Z100">
            <v>0</v>
          </cell>
          <cell r="AA100">
            <v>0.43734558951554348</v>
          </cell>
          <cell r="AB100">
            <v>69581598.688599512</v>
          </cell>
          <cell r="AC100">
            <v>59.170330047607422</v>
          </cell>
          <cell r="AD100">
            <v>59.170330047607422</v>
          </cell>
        </row>
        <row r="101">
          <cell r="A101" t="str">
            <v>Barranquilla</v>
          </cell>
          <cell r="B101">
            <v>7335060</v>
          </cell>
          <cell r="C101">
            <v>37752</v>
          </cell>
          <cell r="D101">
            <v>37777</v>
          </cell>
          <cell r="E101" t="str">
            <v>A</v>
          </cell>
          <cell r="F101" t="str">
            <v>AUCOLESP</v>
          </cell>
          <cell r="G101">
            <v>65922</v>
          </cell>
          <cell r="H101" t="str">
            <v>INDUSTRIAS METALMECANICAS Y CARROCERIAS DE CO</v>
          </cell>
          <cell r="I101">
            <v>0</v>
          </cell>
          <cell r="J101">
            <v>0</v>
          </cell>
          <cell r="K101">
            <v>6763021.8770000003</v>
          </cell>
          <cell r="L101">
            <v>0</v>
          </cell>
          <cell r="M101">
            <v>0.1</v>
          </cell>
          <cell r="N101">
            <v>0</v>
          </cell>
          <cell r="O101">
            <v>0.1</v>
          </cell>
          <cell r="P101">
            <v>0</v>
          </cell>
          <cell r="Q101">
            <v>0.1</v>
          </cell>
          <cell r="R101">
            <v>0</v>
          </cell>
          <cell r="S101">
            <v>0</v>
          </cell>
          <cell r="T101">
            <v>0</v>
          </cell>
          <cell r="U101">
            <v>0.19</v>
          </cell>
          <cell r="V101">
            <v>1284974.1566300001</v>
          </cell>
          <cell r="W101">
            <v>0.125</v>
          </cell>
          <cell r="X101">
            <v>845377.73462500004</v>
          </cell>
          <cell r="Y101">
            <v>0</v>
          </cell>
          <cell r="Z101">
            <v>0</v>
          </cell>
          <cell r="AA101">
            <v>0.68500000000000005</v>
          </cell>
          <cell r="AB101">
            <v>4632669.9857450007</v>
          </cell>
          <cell r="AC101">
            <v>29</v>
          </cell>
          <cell r="AD101">
            <v>34.439998626708984</v>
          </cell>
        </row>
        <row r="102">
          <cell r="B102" t="str">
            <v>Total 7335060</v>
          </cell>
          <cell r="C102">
            <v>279425248.125</v>
          </cell>
          <cell r="D102">
            <v>289681260.5</v>
          </cell>
          <cell r="E102">
            <v>343957835.97850001</v>
          </cell>
          <cell r="F102">
            <v>174789946</v>
          </cell>
          <cell r="G102">
            <v>87633349</v>
          </cell>
          <cell r="H102">
            <v>262423295</v>
          </cell>
          <cell r="I102">
            <v>279425248.125</v>
          </cell>
          <cell r="J102">
            <v>289681260.5</v>
          </cell>
          <cell r="K102">
            <v>343957835.97850001</v>
          </cell>
          <cell r="L102">
            <v>174789946</v>
          </cell>
          <cell r="M102">
            <v>87633349</v>
          </cell>
          <cell r="N102">
            <v>262423295</v>
          </cell>
          <cell r="O102">
            <v>-61817841.754727513</v>
          </cell>
          <cell r="P102">
            <v>8763334.9000000004</v>
          </cell>
          <cell r="Q102">
            <v>26242329.5</v>
          </cell>
          <cell r="R102">
            <v>26242329.5</v>
          </cell>
          <cell r="S102">
            <v>297428959.40000004</v>
          </cell>
          <cell r="T102">
            <v>42994729.497312501</v>
          </cell>
          <cell r="U102">
            <v>0</v>
          </cell>
          <cell r="V102">
            <v>65351988.835915007</v>
          </cell>
          <cell r="W102">
            <v>29</v>
          </cell>
          <cell r="X102">
            <v>42994729.497312501</v>
          </cell>
          <cell r="Y102">
            <v>0</v>
          </cell>
          <cell r="Z102">
            <v>0</v>
          </cell>
          <cell r="AA102">
            <v>29</v>
          </cell>
          <cell r="AB102">
            <v>-61817841.754727513</v>
          </cell>
          <cell r="AC102">
            <v>29</v>
          </cell>
        </row>
        <row r="103">
          <cell r="H103" t="str">
            <v>Total INDUSTRIAS METALMECANICAS Y CARROCERIAS DE CO</v>
          </cell>
          <cell r="I103">
            <v>279425248.125</v>
          </cell>
          <cell r="J103">
            <v>289681260.5</v>
          </cell>
          <cell r="K103">
            <v>343957835.97850001</v>
          </cell>
          <cell r="L103">
            <v>174789946</v>
          </cell>
          <cell r="M103">
            <v>87633349</v>
          </cell>
          <cell r="N103">
            <v>262423295</v>
          </cell>
          <cell r="O103">
            <v>8763334.9000000004</v>
          </cell>
          <cell r="P103">
            <v>8763334.9000000004</v>
          </cell>
          <cell r="Q103">
            <v>297428959.40000004</v>
          </cell>
          <cell r="R103">
            <v>26242329.5</v>
          </cell>
          <cell r="S103">
            <v>297428959.40000004</v>
          </cell>
          <cell r="T103">
            <v>0</v>
          </cell>
          <cell r="U103">
            <v>-61817841.754727513</v>
          </cell>
          <cell r="V103">
            <v>65351988.835915007</v>
          </cell>
          <cell r="W103">
            <v>42994729.497312501</v>
          </cell>
          <cell r="X103">
            <v>42994729.497312501</v>
          </cell>
          <cell r="Y103">
            <v>-61817841.754727513</v>
          </cell>
          <cell r="Z103">
            <v>0</v>
          </cell>
          <cell r="AA103">
            <v>-61817841.754727513</v>
          </cell>
          <cell r="AB103">
            <v>-61817841.754727513</v>
          </cell>
          <cell r="AC103">
            <v>29</v>
          </cell>
        </row>
        <row r="104">
          <cell r="A104" t="str">
            <v>Barranquilla</v>
          </cell>
          <cell r="B104">
            <v>7573926</v>
          </cell>
          <cell r="C104">
            <v>36913</v>
          </cell>
          <cell r="D104">
            <v>37277</v>
          </cell>
          <cell r="E104" t="str">
            <v>A</v>
          </cell>
          <cell r="F104" t="str">
            <v>AUCOL98</v>
          </cell>
          <cell r="G104">
            <v>53976</v>
          </cell>
          <cell r="H104" t="str">
            <v>MOVILIZADORA GANADERA LTDA</v>
          </cell>
          <cell r="I104">
            <v>33968778.875</v>
          </cell>
          <cell r="J104">
            <v>33968778.875</v>
          </cell>
          <cell r="K104">
            <v>33968778.968800001</v>
          </cell>
          <cell r="L104">
            <v>7768546</v>
          </cell>
          <cell r="M104">
            <v>0</v>
          </cell>
          <cell r="N104">
            <v>7768546</v>
          </cell>
          <cell r="O104">
            <v>0.1</v>
          </cell>
          <cell r="P104">
            <v>0</v>
          </cell>
          <cell r="Q104">
            <v>0.1</v>
          </cell>
          <cell r="R104">
            <v>776854.60000000009</v>
          </cell>
          <cell r="S104">
            <v>8545400.5999999996</v>
          </cell>
          <cell r="T104">
            <v>0.25156631646515376</v>
          </cell>
          <cell r="U104">
            <v>0.19</v>
          </cell>
          <cell r="V104">
            <v>6454068.0040720003</v>
          </cell>
          <cell r="W104">
            <v>0.125</v>
          </cell>
          <cell r="X104">
            <v>4246097.3711000001</v>
          </cell>
          <cell r="Y104">
            <v>0</v>
          </cell>
          <cell r="Z104">
            <v>0</v>
          </cell>
          <cell r="AA104">
            <v>0.43343368353484629</v>
          </cell>
          <cell r="AB104">
            <v>14723212.993628003</v>
          </cell>
          <cell r="AC104">
            <v>29.318681716918945</v>
          </cell>
          <cell r="AD104">
            <v>29.318681716918945</v>
          </cell>
        </row>
        <row r="105">
          <cell r="A105" t="str">
            <v>Barranquilla</v>
          </cell>
          <cell r="B105">
            <v>7573926</v>
          </cell>
          <cell r="C105">
            <v>37278</v>
          </cell>
          <cell r="D105">
            <v>37642</v>
          </cell>
          <cell r="E105" t="str">
            <v>A</v>
          </cell>
          <cell r="F105" t="str">
            <v>AUCOL98</v>
          </cell>
          <cell r="G105">
            <v>53976</v>
          </cell>
          <cell r="H105" t="str">
            <v>MOVILIZADORA GANADERA LTDA</v>
          </cell>
          <cell r="I105">
            <v>57189732.5</v>
          </cell>
          <cell r="J105">
            <v>57491184.5</v>
          </cell>
          <cell r="K105">
            <v>57189732.25</v>
          </cell>
          <cell r="L105">
            <v>44780000</v>
          </cell>
          <cell r="M105">
            <v>0</v>
          </cell>
          <cell r="N105">
            <v>44780000</v>
          </cell>
          <cell r="O105">
            <v>0.1</v>
          </cell>
          <cell r="P105">
            <v>0</v>
          </cell>
          <cell r="Q105">
            <v>0.1</v>
          </cell>
          <cell r="R105">
            <v>4478000</v>
          </cell>
          <cell r="S105">
            <v>49258000</v>
          </cell>
          <cell r="T105">
            <v>0.8613084562919946</v>
          </cell>
          <cell r="U105">
            <v>0.19</v>
          </cell>
          <cell r="V105">
            <v>10866049.127499999</v>
          </cell>
          <cell r="W105">
            <v>0.125</v>
          </cell>
          <cell r="X105">
            <v>7148716.53125</v>
          </cell>
          <cell r="Y105">
            <v>0</v>
          </cell>
          <cell r="Z105">
            <v>0</v>
          </cell>
          <cell r="AA105">
            <v>-0.17630845629199454</v>
          </cell>
          <cell r="AB105">
            <v>-10083033.408749996</v>
          </cell>
          <cell r="AC105">
            <v>29.357143402099609</v>
          </cell>
          <cell r="AD105">
            <v>29.357143402099609</v>
          </cell>
        </row>
        <row r="106">
          <cell r="A106" t="str">
            <v>Barranquilla</v>
          </cell>
          <cell r="B106">
            <v>7573926</v>
          </cell>
          <cell r="C106">
            <v>37643</v>
          </cell>
          <cell r="D106">
            <v>37777</v>
          </cell>
          <cell r="E106" t="str">
            <v>A</v>
          </cell>
          <cell r="F106" t="str">
            <v>AUCOL98</v>
          </cell>
          <cell r="G106">
            <v>53976</v>
          </cell>
          <cell r="H106" t="str">
            <v>MOVILIZADORA GANADERA LTDA</v>
          </cell>
          <cell r="I106">
            <v>58770485.875</v>
          </cell>
          <cell r="J106">
            <v>58831548.875</v>
          </cell>
          <cell r="K106">
            <v>22077503.308600001</v>
          </cell>
          <cell r="L106">
            <v>0</v>
          </cell>
          <cell r="M106">
            <v>0.1</v>
          </cell>
          <cell r="N106">
            <v>0</v>
          </cell>
          <cell r="O106">
            <v>0.1</v>
          </cell>
          <cell r="P106">
            <v>0</v>
          </cell>
          <cell r="Q106">
            <v>0.1</v>
          </cell>
          <cell r="R106">
            <v>0</v>
          </cell>
          <cell r="S106">
            <v>0</v>
          </cell>
          <cell r="T106">
            <v>0</v>
          </cell>
          <cell r="U106">
            <v>0.19</v>
          </cell>
          <cell r="V106">
            <v>4194725.6286340002</v>
          </cell>
          <cell r="W106">
            <v>0.125</v>
          </cell>
          <cell r="X106">
            <v>2759687.9135750001</v>
          </cell>
          <cell r="Y106">
            <v>0</v>
          </cell>
          <cell r="Z106">
            <v>0</v>
          </cell>
          <cell r="AA106">
            <v>0.68500000000000005</v>
          </cell>
          <cell r="AB106">
            <v>15123089.766391002</v>
          </cell>
          <cell r="AC106">
            <v>21</v>
          </cell>
          <cell r="AD106">
            <v>22.91044807434082</v>
          </cell>
        </row>
        <row r="107">
          <cell r="B107" t="str">
            <v>Total 7573926</v>
          </cell>
          <cell r="C107">
            <v>149928997.25</v>
          </cell>
          <cell r="D107">
            <v>150291512.25</v>
          </cell>
          <cell r="E107">
            <v>113236014.52740002</v>
          </cell>
          <cell r="F107">
            <v>52548546</v>
          </cell>
          <cell r="G107">
            <v>0</v>
          </cell>
          <cell r="H107">
            <v>52548546</v>
          </cell>
          <cell r="I107">
            <v>149928997.25</v>
          </cell>
          <cell r="J107">
            <v>150291512.25</v>
          </cell>
          <cell r="K107">
            <v>113236014.52740002</v>
          </cell>
          <cell r="L107">
            <v>52548546</v>
          </cell>
          <cell r="M107">
            <v>0</v>
          </cell>
          <cell r="N107">
            <v>52548546</v>
          </cell>
          <cell r="O107">
            <v>19763269.351269007</v>
          </cell>
          <cell r="P107">
            <v>0</v>
          </cell>
          <cell r="Q107">
            <v>5254854.5999999996</v>
          </cell>
          <cell r="R107">
            <v>5254854.5999999996</v>
          </cell>
          <cell r="S107">
            <v>57803400.600000001</v>
          </cell>
          <cell r="T107">
            <v>14154501.815925002</v>
          </cell>
          <cell r="U107">
            <v>0</v>
          </cell>
          <cell r="V107">
            <v>21514842.760205999</v>
          </cell>
          <cell r="W107">
            <v>21</v>
          </cell>
          <cell r="X107">
            <v>14154501.815925002</v>
          </cell>
          <cell r="Y107">
            <v>0</v>
          </cell>
          <cell r="Z107">
            <v>0</v>
          </cell>
          <cell r="AA107">
            <v>21</v>
          </cell>
          <cell r="AB107">
            <v>19763269.351269007</v>
          </cell>
          <cell r="AC107">
            <v>21</v>
          </cell>
        </row>
        <row r="108">
          <cell r="H108" t="str">
            <v>Total MOVILIZADORA GANADERA LTDA</v>
          </cell>
          <cell r="I108">
            <v>149928997.25</v>
          </cell>
          <cell r="J108">
            <v>150291512.25</v>
          </cell>
          <cell r="K108">
            <v>113236014.52740002</v>
          </cell>
          <cell r="L108">
            <v>52548546</v>
          </cell>
          <cell r="M108">
            <v>0</v>
          </cell>
          <cell r="N108">
            <v>52548546</v>
          </cell>
          <cell r="O108">
            <v>0</v>
          </cell>
          <cell r="P108">
            <v>0</v>
          </cell>
          <cell r="Q108">
            <v>57803400.600000001</v>
          </cell>
          <cell r="R108">
            <v>5254854.5999999996</v>
          </cell>
          <cell r="S108">
            <v>57803400.600000001</v>
          </cell>
          <cell r="T108">
            <v>0</v>
          </cell>
          <cell r="U108">
            <v>19763269.351269007</v>
          </cell>
          <cell r="V108">
            <v>21514842.760205999</v>
          </cell>
          <cell r="W108">
            <v>14154501.815925002</v>
          </cell>
          <cell r="X108">
            <v>14154501.815925002</v>
          </cell>
          <cell r="Y108">
            <v>19763269.351269007</v>
          </cell>
          <cell r="Z108">
            <v>0</v>
          </cell>
          <cell r="AA108">
            <v>19763269.351269007</v>
          </cell>
          <cell r="AB108">
            <v>19763269.351269007</v>
          </cell>
          <cell r="AC108">
            <v>21</v>
          </cell>
        </row>
        <row r="109">
          <cell r="A109" t="str">
            <v>Barranquilla</v>
          </cell>
          <cell r="B109">
            <v>12013171</v>
          </cell>
          <cell r="C109">
            <v>37553</v>
          </cell>
          <cell r="D109">
            <v>37777</v>
          </cell>
          <cell r="E109" t="str">
            <v>A</v>
          </cell>
          <cell r="F109" t="str">
            <v>AUCOL98</v>
          </cell>
          <cell r="G109">
            <v>65922</v>
          </cell>
          <cell r="H109" t="str">
            <v>SODETRANS LTDA</v>
          </cell>
          <cell r="I109">
            <v>134837191.9375</v>
          </cell>
          <cell r="J109">
            <v>134761944.9375</v>
          </cell>
          <cell r="K109">
            <v>83166015.828099996</v>
          </cell>
          <cell r="L109">
            <v>1588600</v>
          </cell>
          <cell r="M109">
            <v>63100001</v>
          </cell>
          <cell r="N109">
            <v>64688601</v>
          </cell>
          <cell r="O109">
            <v>0.1</v>
          </cell>
          <cell r="P109">
            <v>6310000.1000000006</v>
          </cell>
          <cell r="Q109">
            <v>0.1</v>
          </cell>
          <cell r="R109">
            <v>6468860.1000000006</v>
          </cell>
          <cell r="S109">
            <v>77467461.199999988</v>
          </cell>
          <cell r="T109">
            <v>0.93147976885319794</v>
          </cell>
          <cell r="U109">
            <v>0.19</v>
          </cell>
          <cell r="V109">
            <v>15801543.007338999</v>
          </cell>
          <cell r="W109">
            <v>0.125</v>
          </cell>
          <cell r="X109">
            <v>10395751.978512499</v>
          </cell>
          <cell r="Y109">
            <v>0</v>
          </cell>
          <cell r="Z109">
            <v>0</v>
          </cell>
          <cell r="AA109">
            <v>-0.24647976885319789</v>
          </cell>
          <cell r="AB109">
            <v>-20498740.357751485</v>
          </cell>
          <cell r="AC109">
            <v>172</v>
          </cell>
          <cell r="AD109">
            <v>174.72767639160156</v>
          </cell>
        </row>
        <row r="110">
          <cell r="B110" t="str">
            <v>Total 12013171</v>
          </cell>
          <cell r="C110">
            <v>134837191.9375</v>
          </cell>
          <cell r="D110">
            <v>134761944.9375</v>
          </cell>
          <cell r="E110">
            <v>83166015.828099996</v>
          </cell>
          <cell r="F110">
            <v>1588600</v>
          </cell>
          <cell r="G110">
            <v>63100001</v>
          </cell>
          <cell r="H110">
            <v>64688601</v>
          </cell>
          <cell r="I110">
            <v>134837191.9375</v>
          </cell>
          <cell r="J110">
            <v>134761944.9375</v>
          </cell>
          <cell r="K110">
            <v>83166015.828099996</v>
          </cell>
          <cell r="L110">
            <v>1588600</v>
          </cell>
          <cell r="M110">
            <v>63100001</v>
          </cell>
          <cell r="N110">
            <v>64688601</v>
          </cell>
          <cell r="O110">
            <v>-20498740.357751485</v>
          </cell>
          <cell r="P110">
            <v>6310000.1000000006</v>
          </cell>
          <cell r="Q110">
            <v>6468860.1000000006</v>
          </cell>
          <cell r="R110">
            <v>6468860.1000000006</v>
          </cell>
          <cell r="S110">
            <v>77467461.199999988</v>
          </cell>
          <cell r="T110">
            <v>10395751.978512499</v>
          </cell>
          <cell r="U110">
            <v>0</v>
          </cell>
          <cell r="V110">
            <v>15801543.007338999</v>
          </cell>
          <cell r="W110">
            <v>172</v>
          </cell>
          <cell r="X110">
            <v>10395751.978512499</v>
          </cell>
          <cell r="Y110">
            <v>0</v>
          </cell>
          <cell r="Z110">
            <v>0</v>
          </cell>
          <cell r="AA110">
            <v>172</v>
          </cell>
          <cell r="AB110">
            <v>-20498740.357751485</v>
          </cell>
          <cell r="AC110">
            <v>172</v>
          </cell>
        </row>
        <row r="111">
          <cell r="H111" t="str">
            <v>Total SODETRANS LTDA</v>
          </cell>
          <cell r="I111">
            <v>134837191.9375</v>
          </cell>
          <cell r="J111">
            <v>134761944.9375</v>
          </cell>
          <cell r="K111">
            <v>83166015.828099996</v>
          </cell>
          <cell r="L111">
            <v>1588600</v>
          </cell>
          <cell r="M111">
            <v>63100001</v>
          </cell>
          <cell r="N111">
            <v>64688601</v>
          </cell>
          <cell r="O111">
            <v>6310000.1000000006</v>
          </cell>
          <cell r="P111">
            <v>6310000.1000000006</v>
          </cell>
          <cell r="Q111">
            <v>77467461.199999988</v>
          </cell>
          <cell r="R111">
            <v>6468860.1000000006</v>
          </cell>
          <cell r="S111">
            <v>77467461.199999988</v>
          </cell>
          <cell r="T111">
            <v>0</v>
          </cell>
          <cell r="U111">
            <v>-20498740.357751485</v>
          </cell>
          <cell r="V111">
            <v>15801543.007338999</v>
          </cell>
          <cell r="W111">
            <v>10395751.978512499</v>
          </cell>
          <cell r="X111">
            <v>10395751.978512499</v>
          </cell>
          <cell r="Y111">
            <v>-20498740.357751485</v>
          </cell>
          <cell r="Z111">
            <v>0</v>
          </cell>
          <cell r="AA111">
            <v>-20498740.357751485</v>
          </cell>
          <cell r="AB111">
            <v>-20498740.357751485</v>
          </cell>
          <cell r="AC111">
            <v>172</v>
          </cell>
        </row>
        <row r="112">
          <cell r="A112" t="str">
            <v>Barranquilla</v>
          </cell>
          <cell r="B112">
            <v>12010245</v>
          </cell>
          <cell r="C112">
            <v>37549</v>
          </cell>
          <cell r="D112">
            <v>37777</v>
          </cell>
          <cell r="E112" t="str">
            <v>A</v>
          </cell>
          <cell r="F112" t="str">
            <v>AUCOL98</v>
          </cell>
          <cell r="G112">
            <v>66984</v>
          </cell>
          <cell r="H112" t="str">
            <v>TRANSPORTE SERVI BUS LTDA.</v>
          </cell>
          <cell r="I112">
            <v>4210273</v>
          </cell>
          <cell r="J112">
            <v>4210273</v>
          </cell>
          <cell r="K112">
            <v>2641513.75</v>
          </cell>
          <cell r="L112">
            <v>0</v>
          </cell>
          <cell r="M112">
            <v>0.1</v>
          </cell>
          <cell r="N112">
            <v>0</v>
          </cell>
          <cell r="O112">
            <v>0.1</v>
          </cell>
          <cell r="P112">
            <v>0</v>
          </cell>
          <cell r="Q112">
            <v>0.1</v>
          </cell>
          <cell r="R112">
            <v>0</v>
          </cell>
          <cell r="S112">
            <v>0</v>
          </cell>
          <cell r="T112">
            <v>0</v>
          </cell>
          <cell r="U112">
            <v>0.19</v>
          </cell>
          <cell r="V112">
            <v>501887.61249999999</v>
          </cell>
          <cell r="W112">
            <v>0.125</v>
          </cell>
          <cell r="X112">
            <v>330189.21875</v>
          </cell>
          <cell r="Y112">
            <v>0</v>
          </cell>
          <cell r="Z112">
            <v>0</v>
          </cell>
          <cell r="AA112">
            <v>0.68500000000000005</v>
          </cell>
          <cell r="AB112">
            <v>1809436.9187500002</v>
          </cell>
          <cell r="AC112">
            <v>1</v>
          </cell>
          <cell r="AD112">
            <v>1</v>
          </cell>
        </row>
        <row r="113">
          <cell r="B113" t="str">
            <v>Total 12010245</v>
          </cell>
          <cell r="C113">
            <v>4210273</v>
          </cell>
          <cell r="D113">
            <v>4210273</v>
          </cell>
          <cell r="E113">
            <v>2641513.75</v>
          </cell>
          <cell r="F113">
            <v>0</v>
          </cell>
          <cell r="G113">
            <v>0</v>
          </cell>
          <cell r="H113">
            <v>0</v>
          </cell>
          <cell r="I113">
            <v>4210273</v>
          </cell>
          <cell r="J113">
            <v>4210273</v>
          </cell>
          <cell r="K113">
            <v>2641513.75</v>
          </cell>
          <cell r="L113">
            <v>0</v>
          </cell>
          <cell r="M113">
            <v>0</v>
          </cell>
          <cell r="N113">
            <v>0</v>
          </cell>
          <cell r="O113">
            <v>1809436.9187500002</v>
          </cell>
          <cell r="P113">
            <v>0</v>
          </cell>
          <cell r="Q113">
            <v>0</v>
          </cell>
          <cell r="R113">
            <v>0</v>
          </cell>
          <cell r="S113">
            <v>0</v>
          </cell>
          <cell r="T113">
            <v>330189.21875</v>
          </cell>
          <cell r="U113">
            <v>0</v>
          </cell>
          <cell r="V113">
            <v>501887.61249999999</v>
          </cell>
          <cell r="W113">
            <v>1</v>
          </cell>
          <cell r="X113">
            <v>330189.21875</v>
          </cell>
          <cell r="Y113">
            <v>0</v>
          </cell>
          <cell r="Z113">
            <v>0</v>
          </cell>
          <cell r="AA113">
            <v>1</v>
          </cell>
          <cell r="AB113">
            <v>1809436.9187500002</v>
          </cell>
          <cell r="AC113">
            <v>1</v>
          </cell>
        </row>
        <row r="114">
          <cell r="H114" t="str">
            <v>Total TRANSPORTE SERVI BUS LTDA.</v>
          </cell>
          <cell r="I114">
            <v>4210273</v>
          </cell>
          <cell r="J114">
            <v>4210273</v>
          </cell>
          <cell r="K114">
            <v>2641513.75</v>
          </cell>
          <cell r="L114">
            <v>0</v>
          </cell>
          <cell r="M114">
            <v>0</v>
          </cell>
          <cell r="N114">
            <v>0</v>
          </cell>
          <cell r="O114">
            <v>0</v>
          </cell>
          <cell r="P114">
            <v>0</v>
          </cell>
          <cell r="Q114">
            <v>0</v>
          </cell>
          <cell r="R114">
            <v>0</v>
          </cell>
          <cell r="S114">
            <v>0</v>
          </cell>
          <cell r="T114">
            <v>0</v>
          </cell>
          <cell r="U114">
            <v>1809436.9187500002</v>
          </cell>
          <cell r="V114">
            <v>501887.61249999999</v>
          </cell>
          <cell r="W114">
            <v>330189.21875</v>
          </cell>
          <cell r="X114">
            <v>330189.21875</v>
          </cell>
          <cell r="Y114">
            <v>1809436.9187500002</v>
          </cell>
          <cell r="Z114">
            <v>0</v>
          </cell>
          <cell r="AA114">
            <v>1809436.9187500002</v>
          </cell>
          <cell r="AB114">
            <v>1809436.9187500002</v>
          </cell>
          <cell r="AC114">
            <v>1</v>
          </cell>
        </row>
        <row r="115">
          <cell r="A115" t="str">
            <v>Barranquilla</v>
          </cell>
          <cell r="B115">
            <v>7584519</v>
          </cell>
          <cell r="C115">
            <v>36907</v>
          </cell>
          <cell r="D115">
            <v>37271</v>
          </cell>
          <cell r="E115" t="str">
            <v>A</v>
          </cell>
          <cell r="F115" t="str">
            <v>AUCOL98</v>
          </cell>
          <cell r="G115">
            <v>65922</v>
          </cell>
          <cell r="H115" t="str">
            <v>TRANSPORTES E. DANIES &amp; CIA. LTDA.</v>
          </cell>
          <cell r="I115">
            <v>70390814.875</v>
          </cell>
          <cell r="J115">
            <v>71260695.9375</v>
          </cell>
          <cell r="K115">
            <v>70390815.122999996</v>
          </cell>
          <cell r="L115">
            <v>9228800</v>
          </cell>
          <cell r="M115">
            <v>15613200</v>
          </cell>
          <cell r="N115">
            <v>24842000</v>
          </cell>
          <cell r="O115">
            <v>0.1</v>
          </cell>
          <cell r="P115">
            <v>1561320</v>
          </cell>
          <cell r="Q115">
            <v>0.1</v>
          </cell>
          <cell r="R115">
            <v>2484200</v>
          </cell>
          <cell r="S115">
            <v>28887520</v>
          </cell>
          <cell r="T115">
            <v>0.41038763295356534</v>
          </cell>
          <cell r="U115">
            <v>0.19</v>
          </cell>
          <cell r="V115">
            <v>13374254.873369999</v>
          </cell>
          <cell r="W115">
            <v>0.125</v>
          </cell>
          <cell r="X115">
            <v>8798851.8903749995</v>
          </cell>
          <cell r="Y115">
            <v>0</v>
          </cell>
          <cell r="Z115">
            <v>0</v>
          </cell>
          <cell r="AA115">
            <v>0.27461236704643471</v>
          </cell>
          <cell r="AB115">
            <v>19330188.359255001</v>
          </cell>
          <cell r="AC115">
            <v>25.956043243408203</v>
          </cell>
          <cell r="AD115">
            <v>25.956043243408203</v>
          </cell>
        </row>
        <row r="116">
          <cell r="A116" t="str">
            <v>Barranquilla</v>
          </cell>
          <cell r="B116">
            <v>7584519</v>
          </cell>
          <cell r="C116">
            <v>37272</v>
          </cell>
          <cell r="D116">
            <v>37636</v>
          </cell>
          <cell r="E116" t="str">
            <v>A</v>
          </cell>
          <cell r="F116" t="str">
            <v>AUCOL98</v>
          </cell>
          <cell r="G116">
            <v>65922</v>
          </cell>
          <cell r="H116" t="str">
            <v>TRANSPORTES E. DANIES &amp; CIA. LTDA.</v>
          </cell>
          <cell r="I116">
            <v>75224806.75</v>
          </cell>
          <cell r="J116">
            <v>75717976.75</v>
          </cell>
          <cell r="K116">
            <v>75224806.781299993</v>
          </cell>
          <cell r="L116">
            <v>0</v>
          </cell>
          <cell r="M116">
            <v>0</v>
          </cell>
          <cell r="N116">
            <v>0</v>
          </cell>
          <cell r="O116">
            <v>0.1</v>
          </cell>
          <cell r="P116">
            <v>0</v>
          </cell>
          <cell r="Q116">
            <v>0.1</v>
          </cell>
          <cell r="R116">
            <v>0</v>
          </cell>
          <cell r="S116">
            <v>0</v>
          </cell>
          <cell r="T116">
            <v>0</v>
          </cell>
          <cell r="U116">
            <v>0.19</v>
          </cell>
          <cell r="V116">
            <v>14292713.288446998</v>
          </cell>
          <cell r="W116">
            <v>0.125</v>
          </cell>
          <cell r="X116">
            <v>9403100.8476624992</v>
          </cell>
          <cell r="Y116">
            <v>0</v>
          </cell>
          <cell r="Z116">
            <v>0</v>
          </cell>
          <cell r="AA116">
            <v>0.68500000000000005</v>
          </cell>
          <cell r="AB116">
            <v>51528992.6451905</v>
          </cell>
          <cell r="AC116">
            <v>20.189559936523438</v>
          </cell>
          <cell r="AD116">
            <v>20.189559936523438</v>
          </cell>
        </row>
        <row r="117">
          <cell r="A117" t="str">
            <v>Barranquilla</v>
          </cell>
          <cell r="B117">
            <v>7584519</v>
          </cell>
          <cell r="C117">
            <v>37637</v>
          </cell>
          <cell r="D117">
            <v>37777</v>
          </cell>
          <cell r="E117" t="str">
            <v>A</v>
          </cell>
          <cell r="F117" t="str">
            <v>AUCOL98</v>
          </cell>
          <cell r="G117">
            <v>65922</v>
          </cell>
          <cell r="H117" t="str">
            <v>TRANSPORTES E. DANIES &amp; CIA. LTDA.</v>
          </cell>
          <cell r="I117">
            <v>72971011.875</v>
          </cell>
          <cell r="J117">
            <v>72971011.875</v>
          </cell>
          <cell r="K117">
            <v>28147979.406300001</v>
          </cell>
          <cell r="L117">
            <v>1688350</v>
          </cell>
          <cell r="M117">
            <v>2590683</v>
          </cell>
          <cell r="N117">
            <v>4279033</v>
          </cell>
          <cell r="O117">
            <v>0.1</v>
          </cell>
          <cell r="P117">
            <v>259068.30000000002</v>
          </cell>
          <cell r="Q117">
            <v>0.1</v>
          </cell>
          <cell r="R117">
            <v>427903.30000000005</v>
          </cell>
          <cell r="S117">
            <v>4966004.5999999996</v>
          </cell>
          <cell r="T117">
            <v>0.17642490525939927</v>
          </cell>
          <cell r="U117">
            <v>0.19</v>
          </cell>
          <cell r="V117">
            <v>5348116.0871970002</v>
          </cell>
          <cell r="W117">
            <v>0.125</v>
          </cell>
          <cell r="X117">
            <v>3518497.4257875001</v>
          </cell>
          <cell r="Y117">
            <v>0</v>
          </cell>
          <cell r="Z117">
            <v>0</v>
          </cell>
          <cell r="AA117">
            <v>0.50857509474060081</v>
          </cell>
          <cell r="AB117">
            <v>14315361.293315504</v>
          </cell>
          <cell r="AC117">
            <v>14</v>
          </cell>
          <cell r="AD117">
            <v>13.764286041259766</v>
          </cell>
        </row>
        <row r="118">
          <cell r="B118" t="str">
            <v>Total 7584519</v>
          </cell>
          <cell r="C118">
            <v>218586633.5</v>
          </cell>
          <cell r="D118">
            <v>219949684.5625</v>
          </cell>
          <cell r="E118">
            <v>173763601.31059998</v>
          </cell>
          <cell r="F118">
            <v>10917150</v>
          </cell>
          <cell r="G118">
            <v>18203883</v>
          </cell>
          <cell r="H118">
            <v>29121033</v>
          </cell>
          <cell r="I118">
            <v>218586633.5</v>
          </cell>
          <cell r="J118">
            <v>219949684.5625</v>
          </cell>
          <cell r="K118">
            <v>173763601.31059998</v>
          </cell>
          <cell r="L118">
            <v>10917150</v>
          </cell>
          <cell r="M118">
            <v>18203883</v>
          </cell>
          <cell r="N118">
            <v>29121033</v>
          </cell>
          <cell r="O118">
            <v>85174542.297760993</v>
          </cell>
          <cell r="P118">
            <v>1820388.3</v>
          </cell>
          <cell r="Q118">
            <v>2912103.3</v>
          </cell>
          <cell r="R118">
            <v>2912103.3</v>
          </cell>
          <cell r="S118">
            <v>33853524.600000001</v>
          </cell>
          <cell r="T118">
            <v>21720450.163824998</v>
          </cell>
          <cell r="U118">
            <v>0</v>
          </cell>
          <cell r="V118">
            <v>33015084.249013998</v>
          </cell>
          <cell r="W118">
            <v>14</v>
          </cell>
          <cell r="X118">
            <v>21720450.163824998</v>
          </cell>
          <cell r="Y118">
            <v>0</v>
          </cell>
          <cell r="Z118">
            <v>0</v>
          </cell>
          <cell r="AA118">
            <v>14</v>
          </cell>
          <cell r="AB118">
            <v>85174542.297760993</v>
          </cell>
          <cell r="AC118">
            <v>14</v>
          </cell>
        </row>
        <row r="119">
          <cell r="H119" t="str">
            <v>Total TRANSPORTES E. DANIES &amp; CIA. LTDA.</v>
          </cell>
          <cell r="I119">
            <v>218586633.5</v>
          </cell>
          <cell r="J119">
            <v>219949684.5625</v>
          </cell>
          <cell r="K119">
            <v>173763601.31059998</v>
          </cell>
          <cell r="L119">
            <v>10917150</v>
          </cell>
          <cell r="M119">
            <v>18203883</v>
          </cell>
          <cell r="N119">
            <v>29121033</v>
          </cell>
          <cell r="O119">
            <v>1820388.3</v>
          </cell>
          <cell r="P119">
            <v>1820388.3</v>
          </cell>
          <cell r="Q119">
            <v>33853524.600000001</v>
          </cell>
          <cell r="R119">
            <v>2912103.3</v>
          </cell>
          <cell r="S119">
            <v>33853524.600000001</v>
          </cell>
          <cell r="T119">
            <v>0</v>
          </cell>
          <cell r="U119">
            <v>85174542.297760993</v>
          </cell>
          <cell r="V119">
            <v>33015084.249013998</v>
          </cell>
          <cell r="W119">
            <v>21720450.163824998</v>
          </cell>
          <cell r="X119">
            <v>21720450.163824998</v>
          </cell>
          <cell r="Y119">
            <v>85174542.297760993</v>
          </cell>
          <cell r="Z119">
            <v>0</v>
          </cell>
          <cell r="AA119">
            <v>85174542.297760993</v>
          </cell>
          <cell r="AB119">
            <v>85174542.297760993</v>
          </cell>
          <cell r="AC119">
            <v>14</v>
          </cell>
        </row>
        <row r="120">
          <cell r="A120" t="str">
            <v>Barranquilla</v>
          </cell>
          <cell r="B120">
            <v>10945980</v>
          </cell>
          <cell r="C120">
            <v>37459</v>
          </cell>
          <cell r="D120">
            <v>37777</v>
          </cell>
          <cell r="E120" t="str">
            <v>A</v>
          </cell>
          <cell r="F120" t="str">
            <v>AUCOL98</v>
          </cell>
          <cell r="G120">
            <v>53725</v>
          </cell>
          <cell r="H120" t="str">
            <v>TRANSPORTES MONTERREY LTDA.</v>
          </cell>
          <cell r="I120">
            <v>3239702</v>
          </cell>
          <cell r="J120">
            <v>3239702</v>
          </cell>
          <cell r="K120">
            <v>2742651.75</v>
          </cell>
          <cell r="L120">
            <v>0</v>
          </cell>
          <cell r="M120">
            <v>0.1</v>
          </cell>
          <cell r="N120">
            <v>0</v>
          </cell>
          <cell r="O120">
            <v>0.1</v>
          </cell>
          <cell r="P120">
            <v>0</v>
          </cell>
          <cell r="Q120">
            <v>0.1</v>
          </cell>
          <cell r="R120">
            <v>0</v>
          </cell>
          <cell r="S120">
            <v>0</v>
          </cell>
          <cell r="T120">
            <v>0</v>
          </cell>
          <cell r="U120">
            <v>0.19</v>
          </cell>
          <cell r="V120">
            <v>521103.83250000002</v>
          </cell>
          <cell r="W120">
            <v>0.125</v>
          </cell>
          <cell r="X120">
            <v>342831.46875</v>
          </cell>
          <cell r="Y120">
            <v>0</v>
          </cell>
          <cell r="Z120">
            <v>0</v>
          </cell>
          <cell r="AA120">
            <v>0.68500000000000005</v>
          </cell>
          <cell r="AB120">
            <v>1878716.4487500002</v>
          </cell>
          <cell r="AC120">
            <v>2</v>
          </cell>
          <cell r="AD120">
            <v>1.9371069669723511</v>
          </cell>
        </row>
        <row r="121">
          <cell r="B121" t="str">
            <v>Total 10945980</v>
          </cell>
          <cell r="C121">
            <v>3239702</v>
          </cell>
          <cell r="D121">
            <v>3239702</v>
          </cell>
          <cell r="E121">
            <v>2742651.75</v>
          </cell>
          <cell r="F121">
            <v>0</v>
          </cell>
          <cell r="G121">
            <v>0</v>
          </cell>
          <cell r="H121">
            <v>0</v>
          </cell>
          <cell r="I121">
            <v>3239702</v>
          </cell>
          <cell r="J121">
            <v>3239702</v>
          </cell>
          <cell r="K121">
            <v>2742651.75</v>
          </cell>
          <cell r="L121">
            <v>0</v>
          </cell>
          <cell r="M121">
            <v>0</v>
          </cell>
          <cell r="N121">
            <v>0</v>
          </cell>
          <cell r="O121">
            <v>1878716.4487500002</v>
          </cell>
          <cell r="P121">
            <v>0</v>
          </cell>
          <cell r="Q121">
            <v>0</v>
          </cell>
          <cell r="R121">
            <v>0</v>
          </cell>
          <cell r="S121">
            <v>0</v>
          </cell>
          <cell r="T121">
            <v>342831.46875</v>
          </cell>
          <cell r="U121">
            <v>0</v>
          </cell>
          <cell r="V121">
            <v>521103.83250000002</v>
          </cell>
          <cell r="W121">
            <v>2</v>
          </cell>
          <cell r="X121">
            <v>342831.46875</v>
          </cell>
          <cell r="Y121">
            <v>0</v>
          </cell>
          <cell r="Z121">
            <v>0</v>
          </cell>
          <cell r="AA121">
            <v>2</v>
          </cell>
          <cell r="AB121">
            <v>1878716.4487500002</v>
          </cell>
          <cell r="AC121">
            <v>2</v>
          </cell>
        </row>
        <row r="122">
          <cell r="H122" t="str">
            <v>Total TRANSPORTES MONTERREY LTDA.</v>
          </cell>
          <cell r="I122">
            <v>3239702</v>
          </cell>
          <cell r="J122">
            <v>3239702</v>
          </cell>
          <cell r="K122">
            <v>2742651.75</v>
          </cell>
          <cell r="L122">
            <v>0</v>
          </cell>
          <cell r="M122">
            <v>0</v>
          </cell>
          <cell r="N122">
            <v>0</v>
          </cell>
          <cell r="O122">
            <v>0</v>
          </cell>
          <cell r="P122">
            <v>0</v>
          </cell>
          <cell r="Q122">
            <v>0</v>
          </cell>
          <cell r="R122">
            <v>0</v>
          </cell>
          <cell r="S122">
            <v>0</v>
          </cell>
          <cell r="T122">
            <v>0</v>
          </cell>
          <cell r="U122">
            <v>1878716.4487500002</v>
          </cell>
          <cell r="V122">
            <v>521103.83250000002</v>
          </cell>
          <cell r="W122">
            <v>342831.46875</v>
          </cell>
          <cell r="X122">
            <v>342831.46875</v>
          </cell>
          <cell r="Y122">
            <v>1878716.4487500002</v>
          </cell>
          <cell r="Z122">
            <v>0</v>
          </cell>
          <cell r="AA122">
            <v>1878716.4487500002</v>
          </cell>
          <cell r="AB122">
            <v>1878716.4487500002</v>
          </cell>
          <cell r="AC122">
            <v>2</v>
          </cell>
        </row>
        <row r="123">
          <cell r="A123" t="str">
            <v>Barranquilla</v>
          </cell>
          <cell r="B123">
            <v>7521552</v>
          </cell>
          <cell r="C123">
            <v>36846</v>
          </cell>
          <cell r="D123">
            <v>37210</v>
          </cell>
          <cell r="E123" t="str">
            <v>A</v>
          </cell>
          <cell r="F123" t="str">
            <v>AUCOL98</v>
          </cell>
          <cell r="G123">
            <v>65922</v>
          </cell>
          <cell r="H123" t="str">
            <v>TRANSPORTES SAN CARLOS LTDA.</v>
          </cell>
          <cell r="I123">
            <v>28535461</v>
          </cell>
          <cell r="J123">
            <v>28584089</v>
          </cell>
          <cell r="K123">
            <v>28535459.324200001</v>
          </cell>
          <cell r="L123">
            <v>1145026</v>
          </cell>
          <cell r="M123">
            <v>9200000</v>
          </cell>
          <cell r="N123">
            <v>10345026</v>
          </cell>
          <cell r="O123">
            <v>0.1</v>
          </cell>
          <cell r="P123">
            <v>920000</v>
          </cell>
          <cell r="Q123">
            <v>0.1</v>
          </cell>
          <cell r="R123">
            <v>1034502.6000000001</v>
          </cell>
          <cell r="S123">
            <v>12299528.6</v>
          </cell>
          <cell r="T123">
            <v>0.43102612999010559</v>
          </cell>
          <cell r="U123">
            <v>0.19</v>
          </cell>
          <cell r="V123">
            <v>5421737.2715980001</v>
          </cell>
          <cell r="W123">
            <v>0.125</v>
          </cell>
          <cell r="X123">
            <v>3566932.4155250001</v>
          </cell>
          <cell r="Y123">
            <v>0</v>
          </cell>
          <cell r="Z123">
            <v>0</v>
          </cell>
          <cell r="AA123">
            <v>0.25397387000989446</v>
          </cell>
          <cell r="AB123">
            <v>7247261.0370770022</v>
          </cell>
          <cell r="AC123">
            <v>62.239009857177734</v>
          </cell>
          <cell r="AD123">
            <v>62.239009857177734</v>
          </cell>
        </row>
        <row r="124">
          <cell r="A124" t="str">
            <v>Barranquilla</v>
          </cell>
          <cell r="B124">
            <v>7521552</v>
          </cell>
          <cell r="C124">
            <v>37211</v>
          </cell>
          <cell r="D124">
            <v>37575</v>
          </cell>
          <cell r="E124" t="str">
            <v>A</v>
          </cell>
          <cell r="F124" t="str">
            <v>AUCOL98</v>
          </cell>
          <cell r="G124">
            <v>65922</v>
          </cell>
          <cell r="H124" t="str">
            <v>TRANSPORTES SAN CARLOS LTDA.</v>
          </cell>
          <cell r="I124">
            <v>21815157</v>
          </cell>
          <cell r="J124">
            <v>21798040</v>
          </cell>
          <cell r="K124">
            <v>21815156.793000001</v>
          </cell>
          <cell r="L124">
            <v>18092038</v>
          </cell>
          <cell r="M124">
            <v>15391238</v>
          </cell>
          <cell r="N124">
            <v>33483276</v>
          </cell>
          <cell r="O124">
            <v>0.1</v>
          </cell>
          <cell r="P124">
            <v>1539123.8</v>
          </cell>
          <cell r="Q124">
            <v>0.1</v>
          </cell>
          <cell r="R124">
            <v>3348327.6</v>
          </cell>
          <cell r="S124">
            <v>38370727.399999999</v>
          </cell>
          <cell r="T124">
            <v>1.7589022056587882</v>
          </cell>
          <cell r="U124">
            <v>0.19</v>
          </cell>
          <cell r="V124">
            <v>4144879.7906700005</v>
          </cell>
          <cell r="W124">
            <v>0.125</v>
          </cell>
          <cell r="X124">
            <v>2726894.5991250002</v>
          </cell>
          <cell r="Y124">
            <v>0</v>
          </cell>
          <cell r="Z124">
            <v>0</v>
          </cell>
          <cell r="AA124">
            <v>-1.0739022056587881</v>
          </cell>
          <cell r="AB124">
            <v>-23427344.996794995</v>
          </cell>
          <cell r="AC124">
            <v>63.590660095214844</v>
          </cell>
          <cell r="AD124">
            <v>63.590660095214844</v>
          </cell>
        </row>
        <row r="125">
          <cell r="A125" t="str">
            <v>Barranquilla</v>
          </cell>
          <cell r="B125">
            <v>7521552</v>
          </cell>
          <cell r="C125">
            <v>37576</v>
          </cell>
          <cell r="D125">
            <v>37777</v>
          </cell>
          <cell r="E125" t="str">
            <v>A</v>
          </cell>
          <cell r="F125" t="str">
            <v>AUCOL98</v>
          </cell>
          <cell r="G125">
            <v>65922</v>
          </cell>
          <cell r="H125" t="str">
            <v>TRANSPORTES SAN CARLOS LTDA.</v>
          </cell>
          <cell r="I125">
            <v>24681438.0625</v>
          </cell>
          <cell r="J125">
            <v>22530081.0625</v>
          </cell>
          <cell r="K125">
            <v>12930758.091800001</v>
          </cell>
          <cell r="L125">
            <v>550000</v>
          </cell>
          <cell r="M125">
            <v>18350000</v>
          </cell>
          <cell r="N125">
            <v>18900000</v>
          </cell>
          <cell r="O125">
            <v>0.1</v>
          </cell>
          <cell r="P125">
            <v>1835000</v>
          </cell>
          <cell r="Q125">
            <v>0.1</v>
          </cell>
          <cell r="R125">
            <v>1890000</v>
          </cell>
          <cell r="S125">
            <v>22625000</v>
          </cell>
          <cell r="T125">
            <v>1.7497040652510214</v>
          </cell>
          <cell r="U125">
            <v>0.19</v>
          </cell>
          <cell r="V125">
            <v>2456844.0374420001</v>
          </cell>
          <cell r="W125">
            <v>0.125</v>
          </cell>
          <cell r="X125">
            <v>1616344.7614750001</v>
          </cell>
          <cell r="Y125">
            <v>0</v>
          </cell>
          <cell r="Z125">
            <v>0</v>
          </cell>
          <cell r="AA125">
            <v>-1.0647040652510213</v>
          </cell>
          <cell r="AB125">
            <v>-13767430.707117001</v>
          </cell>
          <cell r="AC125">
            <v>61</v>
          </cell>
          <cell r="AD125">
            <v>55.965175628662109</v>
          </cell>
        </row>
        <row r="126">
          <cell r="B126" t="str">
            <v>Total 7521552</v>
          </cell>
          <cell r="C126">
            <v>75032056.0625</v>
          </cell>
          <cell r="D126">
            <v>72912210.0625</v>
          </cell>
          <cell r="E126">
            <v>63281374.209000006</v>
          </cell>
          <cell r="F126">
            <v>19787064</v>
          </cell>
          <cell r="G126">
            <v>42941238</v>
          </cell>
          <cell r="H126">
            <v>62728302</v>
          </cell>
          <cell r="I126">
            <v>75032056.0625</v>
          </cell>
          <cell r="J126">
            <v>72912210.0625</v>
          </cell>
          <cell r="K126">
            <v>63281374.209000006</v>
          </cell>
          <cell r="L126">
            <v>19787064</v>
          </cell>
          <cell r="M126">
            <v>42941238</v>
          </cell>
          <cell r="N126">
            <v>62728302</v>
          </cell>
          <cell r="O126">
            <v>-29947514.666834995</v>
          </cell>
          <cell r="P126">
            <v>4294123.8</v>
          </cell>
          <cell r="Q126">
            <v>6272830.2000000002</v>
          </cell>
          <cell r="R126">
            <v>6272830.2000000002</v>
          </cell>
          <cell r="S126">
            <v>73295256</v>
          </cell>
          <cell r="T126">
            <v>7910171.7761250008</v>
          </cell>
          <cell r="U126">
            <v>0</v>
          </cell>
          <cell r="V126">
            <v>12023461.099710001</v>
          </cell>
          <cell r="W126">
            <v>61</v>
          </cell>
          <cell r="X126">
            <v>7910171.7761250008</v>
          </cell>
          <cell r="Y126">
            <v>0</v>
          </cell>
          <cell r="Z126">
            <v>0</v>
          </cell>
          <cell r="AA126">
            <v>61</v>
          </cell>
          <cell r="AB126">
            <v>-29947514.666834995</v>
          </cell>
          <cell r="AC126">
            <v>61</v>
          </cell>
        </row>
        <row r="127">
          <cell r="H127" t="str">
            <v>Total TRANSPORTES SAN CARLOS LTDA.</v>
          </cell>
          <cell r="I127">
            <v>75032056.0625</v>
          </cell>
          <cell r="J127">
            <v>72912210.0625</v>
          </cell>
          <cell r="K127">
            <v>63281374.209000006</v>
          </cell>
          <cell r="L127">
            <v>19787064</v>
          </cell>
          <cell r="M127">
            <v>42941238</v>
          </cell>
          <cell r="N127">
            <v>62728302</v>
          </cell>
          <cell r="O127">
            <v>4294123.8</v>
          </cell>
          <cell r="P127">
            <v>4294123.8</v>
          </cell>
          <cell r="Q127">
            <v>73295256</v>
          </cell>
          <cell r="R127">
            <v>6272830.2000000002</v>
          </cell>
          <cell r="S127">
            <v>73295256</v>
          </cell>
          <cell r="T127">
            <v>0</v>
          </cell>
          <cell r="U127">
            <v>-29947514.666834995</v>
          </cell>
          <cell r="V127">
            <v>12023461.099710001</v>
          </cell>
          <cell r="W127">
            <v>7910171.7761250008</v>
          </cell>
          <cell r="X127">
            <v>7910171.7761250008</v>
          </cell>
          <cell r="Y127">
            <v>-29947514.666834995</v>
          </cell>
          <cell r="Z127">
            <v>0</v>
          </cell>
          <cell r="AA127">
            <v>-29947514.666834995</v>
          </cell>
          <cell r="AB127">
            <v>-29947514.666834995</v>
          </cell>
          <cell r="AC127">
            <v>61</v>
          </cell>
        </row>
        <row r="128">
          <cell r="A128" t="str">
            <v>Barranquilla</v>
          </cell>
          <cell r="B128">
            <v>7616360</v>
          </cell>
          <cell r="C128">
            <v>36919</v>
          </cell>
          <cell r="D128">
            <v>37283</v>
          </cell>
          <cell r="E128" t="str">
            <v>A</v>
          </cell>
          <cell r="F128" t="str">
            <v>AUCOL98</v>
          </cell>
          <cell r="G128">
            <v>66984</v>
          </cell>
          <cell r="H128" t="str">
            <v>TRASALIANCO S.A.</v>
          </cell>
          <cell r="I128">
            <v>222646220.5625</v>
          </cell>
          <cell r="J128">
            <v>223568060.5625</v>
          </cell>
          <cell r="K128">
            <v>222646219.84380001</v>
          </cell>
          <cell r="L128">
            <v>59000676</v>
          </cell>
          <cell r="M128">
            <v>10110139</v>
          </cell>
          <cell r="N128">
            <v>69110815</v>
          </cell>
          <cell r="O128">
            <v>0.1</v>
          </cell>
          <cell r="P128">
            <v>1011013.9</v>
          </cell>
          <cell r="Q128">
            <v>0.1</v>
          </cell>
          <cell r="R128">
            <v>6911081.5</v>
          </cell>
          <cell r="S128">
            <v>77032910.400000006</v>
          </cell>
          <cell r="T128">
            <v>0.34598795548401101</v>
          </cell>
          <cell r="U128">
            <v>0.19</v>
          </cell>
          <cell r="V128">
            <v>42302781.770322002</v>
          </cell>
          <cell r="W128">
            <v>0.125</v>
          </cell>
          <cell r="X128">
            <v>27830777.480475001</v>
          </cell>
          <cell r="Y128">
            <v>0</v>
          </cell>
          <cell r="Z128">
            <v>0</v>
          </cell>
          <cell r="AA128">
            <v>0.33901204451598904</v>
          </cell>
          <cell r="AB128">
            <v>75479750.193003014</v>
          </cell>
          <cell r="AC128">
            <v>141.91209411621094</v>
          </cell>
          <cell r="AD128">
            <v>141.91209411621094</v>
          </cell>
        </row>
        <row r="129">
          <cell r="A129" t="str">
            <v>Barranquilla</v>
          </cell>
          <cell r="B129">
            <v>7616360</v>
          </cell>
          <cell r="C129">
            <v>37284</v>
          </cell>
          <cell r="D129">
            <v>37648</v>
          </cell>
          <cell r="E129" t="str">
            <v>A</v>
          </cell>
          <cell r="F129" t="str">
            <v>AUCOL98</v>
          </cell>
          <cell r="G129">
            <v>66984</v>
          </cell>
          <cell r="H129" t="str">
            <v>TRASALIANCO S.A.</v>
          </cell>
          <cell r="I129">
            <v>267981284.125</v>
          </cell>
          <cell r="J129">
            <v>270143313.25</v>
          </cell>
          <cell r="K129">
            <v>267981284.53130001</v>
          </cell>
          <cell r="L129">
            <v>56615380</v>
          </cell>
          <cell r="M129">
            <v>47238889</v>
          </cell>
          <cell r="N129">
            <v>103854269</v>
          </cell>
          <cell r="O129">
            <v>0.1</v>
          </cell>
          <cell r="P129">
            <v>4723888.9000000004</v>
          </cell>
          <cell r="Q129">
            <v>0.1</v>
          </cell>
          <cell r="R129">
            <v>10385426.9</v>
          </cell>
          <cell r="S129">
            <v>118963584.80000001</v>
          </cell>
          <cell r="T129">
            <v>0.44392497411924731</v>
          </cell>
          <cell r="U129">
            <v>0.19</v>
          </cell>
          <cell r="V129">
            <v>50916444.060947001</v>
          </cell>
          <cell r="W129">
            <v>0.125</v>
          </cell>
          <cell r="X129">
            <v>33497660.566412501</v>
          </cell>
          <cell r="Y129">
            <v>0</v>
          </cell>
          <cell r="Z129">
            <v>0</v>
          </cell>
          <cell r="AA129">
            <v>0.24107502588075275</v>
          </cell>
          <cell r="AB129">
            <v>64603595.103940517</v>
          </cell>
          <cell r="AC129">
            <v>144.55769348144531</v>
          </cell>
          <cell r="AD129">
            <v>144.55769348144531</v>
          </cell>
        </row>
        <row r="130">
          <cell r="A130" t="str">
            <v>Barranquilla</v>
          </cell>
          <cell r="B130">
            <v>7616360</v>
          </cell>
          <cell r="C130">
            <v>37649</v>
          </cell>
          <cell r="D130">
            <v>37777</v>
          </cell>
          <cell r="E130" t="str">
            <v>A</v>
          </cell>
          <cell r="F130" t="str">
            <v>AUCOL98</v>
          </cell>
          <cell r="G130">
            <v>66984</v>
          </cell>
          <cell r="H130" t="str">
            <v>TRASALIANCO S.A.</v>
          </cell>
          <cell r="I130">
            <v>279394819.9375</v>
          </cell>
          <cell r="J130">
            <v>282871837.8125</v>
          </cell>
          <cell r="K130">
            <v>96259810.987299994</v>
          </cell>
          <cell r="L130">
            <v>0</v>
          </cell>
          <cell r="M130">
            <v>7600000</v>
          </cell>
          <cell r="N130">
            <v>7600000</v>
          </cell>
          <cell r="O130">
            <v>0.1</v>
          </cell>
          <cell r="P130">
            <v>760000</v>
          </cell>
          <cell r="Q130">
            <v>0.1</v>
          </cell>
          <cell r="R130">
            <v>760000</v>
          </cell>
          <cell r="S130">
            <v>9120000</v>
          </cell>
          <cell r="T130">
            <v>9.4743589317905941E-2</v>
          </cell>
          <cell r="U130">
            <v>0.19</v>
          </cell>
          <cell r="V130">
            <v>18289364.087586999</v>
          </cell>
          <cell r="W130">
            <v>0.125</v>
          </cell>
          <cell r="X130">
            <v>12032476.373412499</v>
          </cell>
          <cell r="Y130">
            <v>0</v>
          </cell>
          <cell r="Z130">
            <v>0</v>
          </cell>
          <cell r="AA130">
            <v>0.59025641068209411</v>
          </cell>
          <cell r="AB130">
            <v>56817970.526300497</v>
          </cell>
          <cell r="AC130">
            <v>87</v>
          </cell>
          <cell r="AD130">
            <v>83.8359375</v>
          </cell>
        </row>
        <row r="131">
          <cell r="B131" t="str">
            <v>Total 7616360</v>
          </cell>
          <cell r="C131">
            <v>770022324.625</v>
          </cell>
          <cell r="D131">
            <v>776583211.625</v>
          </cell>
          <cell r="E131">
            <v>586887315.36240005</v>
          </cell>
          <cell r="F131">
            <v>115616056</v>
          </cell>
          <cell r="G131">
            <v>64949028</v>
          </cell>
          <cell r="H131">
            <v>180565084</v>
          </cell>
          <cell r="I131">
            <v>770022324.625</v>
          </cell>
          <cell r="J131">
            <v>776583211.625</v>
          </cell>
          <cell r="K131">
            <v>586887315.36240005</v>
          </cell>
          <cell r="L131">
            <v>115616056</v>
          </cell>
          <cell r="M131">
            <v>64949028</v>
          </cell>
          <cell r="N131">
            <v>180565084</v>
          </cell>
          <cell r="O131">
            <v>196901315.82324404</v>
          </cell>
          <cell r="P131">
            <v>6494902.8000000007</v>
          </cell>
          <cell r="Q131">
            <v>18056508.399999999</v>
          </cell>
          <cell r="R131">
            <v>18056508.399999999</v>
          </cell>
          <cell r="S131">
            <v>205116495.20000002</v>
          </cell>
          <cell r="T131">
            <v>73360914.420300007</v>
          </cell>
          <cell r="U131">
            <v>0</v>
          </cell>
          <cell r="V131">
            <v>111508589.91885599</v>
          </cell>
          <cell r="W131">
            <v>87</v>
          </cell>
          <cell r="X131">
            <v>73360914.420300007</v>
          </cell>
          <cell r="Y131">
            <v>0</v>
          </cell>
          <cell r="Z131">
            <v>0</v>
          </cell>
          <cell r="AA131">
            <v>87</v>
          </cell>
          <cell r="AB131">
            <v>196901315.82324404</v>
          </cell>
          <cell r="AC131">
            <v>87</v>
          </cell>
        </row>
        <row r="132">
          <cell r="H132" t="str">
            <v>Total TRASALIANCO S.A.</v>
          </cell>
          <cell r="I132">
            <v>770022324.625</v>
          </cell>
          <cell r="J132">
            <v>776583211.625</v>
          </cell>
          <cell r="K132">
            <v>586887315.36240005</v>
          </cell>
          <cell r="L132">
            <v>115616056</v>
          </cell>
          <cell r="M132">
            <v>64949028</v>
          </cell>
          <cell r="N132">
            <v>180565084</v>
          </cell>
          <cell r="O132">
            <v>6494902.8000000007</v>
          </cell>
          <cell r="P132">
            <v>6494902.8000000007</v>
          </cell>
          <cell r="Q132">
            <v>205116495.20000002</v>
          </cell>
          <cell r="R132">
            <v>18056508.399999999</v>
          </cell>
          <cell r="S132">
            <v>205116495.20000002</v>
          </cell>
          <cell r="T132">
            <v>0</v>
          </cell>
          <cell r="U132">
            <v>196901315.82324404</v>
          </cell>
          <cell r="V132">
            <v>111508589.91885599</v>
          </cell>
          <cell r="W132">
            <v>73360914.420300007</v>
          </cell>
          <cell r="X132">
            <v>73360914.420300007</v>
          </cell>
          <cell r="Y132">
            <v>196901315.82324404</v>
          </cell>
          <cell r="Z132">
            <v>0</v>
          </cell>
          <cell r="AA132">
            <v>196901315.82324404</v>
          </cell>
          <cell r="AB132">
            <v>196901315.82324404</v>
          </cell>
          <cell r="AC132">
            <v>87</v>
          </cell>
        </row>
        <row r="133">
          <cell r="A133" t="str">
            <v>Barranquilla</v>
          </cell>
          <cell r="B133">
            <v>7532351</v>
          </cell>
          <cell r="C133">
            <v>36861</v>
          </cell>
          <cell r="D133">
            <v>37225</v>
          </cell>
          <cell r="E133" t="str">
            <v>A</v>
          </cell>
          <cell r="F133" t="str">
            <v>AUCOL98</v>
          </cell>
          <cell r="G133">
            <v>65922</v>
          </cell>
          <cell r="H133" t="str">
            <v>UNION DE TRANSPORTADORES DE LA COSTA S.A</v>
          </cell>
          <cell r="I133">
            <v>242738661.4375</v>
          </cell>
          <cell r="J133">
            <v>242995476.4375</v>
          </cell>
          <cell r="K133">
            <v>242738661.96880001</v>
          </cell>
          <cell r="L133">
            <v>19242282</v>
          </cell>
          <cell r="M133">
            <v>6100000</v>
          </cell>
          <cell r="N133">
            <v>25342282</v>
          </cell>
          <cell r="O133">
            <v>0.1</v>
          </cell>
          <cell r="P133">
            <v>610000</v>
          </cell>
          <cell r="Q133">
            <v>0.1</v>
          </cell>
          <cell r="R133">
            <v>2534228.2000000002</v>
          </cell>
          <cell r="S133">
            <v>28486510.199999999</v>
          </cell>
          <cell r="T133">
            <v>0.11735464787089196</v>
          </cell>
          <cell r="U133">
            <v>0.19</v>
          </cell>
          <cell r="V133">
            <v>46120345.774071999</v>
          </cell>
          <cell r="W133">
            <v>0.125</v>
          </cell>
          <cell r="X133">
            <v>30342332.746100001</v>
          </cell>
          <cell r="Y133">
            <v>0</v>
          </cell>
          <cell r="Z133">
            <v>0</v>
          </cell>
          <cell r="AA133">
            <v>0.56764535212910805</v>
          </cell>
          <cell r="AB133">
            <v>137789473.24862802</v>
          </cell>
          <cell r="AC133">
            <v>63.447803497314453</v>
          </cell>
          <cell r="AD133">
            <v>63.447803497314453</v>
          </cell>
        </row>
        <row r="134">
          <cell r="A134" t="str">
            <v>Barranquilla</v>
          </cell>
          <cell r="B134">
            <v>7532351</v>
          </cell>
          <cell r="C134">
            <v>37226</v>
          </cell>
          <cell r="D134">
            <v>37590</v>
          </cell>
          <cell r="E134" t="str">
            <v>A</v>
          </cell>
          <cell r="F134" t="str">
            <v>AUCOL98</v>
          </cell>
          <cell r="G134">
            <v>65922</v>
          </cell>
          <cell r="H134" t="str">
            <v>UNION DE TRANSPORTADORES DE LA COSTA S.A</v>
          </cell>
          <cell r="I134">
            <v>317461017.8125</v>
          </cell>
          <cell r="J134">
            <v>317144943.8125</v>
          </cell>
          <cell r="K134">
            <v>317461018.98439997</v>
          </cell>
          <cell r="L134">
            <v>233574157</v>
          </cell>
          <cell r="M134">
            <v>77176600</v>
          </cell>
          <cell r="N134">
            <v>310750757</v>
          </cell>
          <cell r="O134">
            <v>0.1</v>
          </cell>
          <cell r="P134">
            <v>7717660</v>
          </cell>
          <cell r="Q134">
            <v>0.1</v>
          </cell>
          <cell r="R134">
            <v>31075075.700000003</v>
          </cell>
          <cell r="S134">
            <v>349543492.69999999</v>
          </cell>
          <cell r="T134">
            <v>1.1010595688826179</v>
          </cell>
          <cell r="U134">
            <v>0.19</v>
          </cell>
          <cell r="V134">
            <v>60317593.607035995</v>
          </cell>
          <cell r="W134">
            <v>0.125</v>
          </cell>
          <cell r="X134">
            <v>39682627.373049997</v>
          </cell>
          <cell r="Y134">
            <v>0</v>
          </cell>
          <cell r="Z134">
            <v>0</v>
          </cell>
          <cell r="AA134">
            <v>-0.41605956888261786</v>
          </cell>
          <cell r="AB134">
            <v>-132082694.69568601</v>
          </cell>
          <cell r="AC134">
            <v>77.057693481445313</v>
          </cell>
          <cell r="AD134">
            <v>77.057693481445313</v>
          </cell>
        </row>
        <row r="135">
          <cell r="A135" t="str">
            <v>Barranquilla</v>
          </cell>
          <cell r="B135">
            <v>7532351</v>
          </cell>
          <cell r="C135">
            <v>37591</v>
          </cell>
          <cell r="D135">
            <v>37777</v>
          </cell>
          <cell r="E135" t="str">
            <v>A</v>
          </cell>
          <cell r="F135" t="str">
            <v>AUCOL98</v>
          </cell>
          <cell r="G135">
            <v>65922</v>
          </cell>
          <cell r="H135" t="str">
            <v>UNION DE TRANSPORTADORES DE LA COSTA S.A</v>
          </cell>
          <cell r="I135">
            <v>409217078.15630001</v>
          </cell>
          <cell r="J135">
            <v>399817829.5</v>
          </cell>
          <cell r="K135">
            <v>217614723.71090001</v>
          </cell>
          <cell r="L135">
            <v>8667179</v>
          </cell>
          <cell r="M135">
            <v>18232821</v>
          </cell>
          <cell r="N135">
            <v>26900000</v>
          </cell>
          <cell r="O135">
            <v>0.1</v>
          </cell>
          <cell r="P135">
            <v>1823282.1</v>
          </cell>
          <cell r="Q135">
            <v>0.1</v>
          </cell>
          <cell r="R135">
            <v>2690000</v>
          </cell>
          <cell r="S135">
            <v>31413282.100000001</v>
          </cell>
          <cell r="T135">
            <v>0.14435274215053748</v>
          </cell>
          <cell r="U135">
            <v>0.19</v>
          </cell>
          <cell r="V135">
            <v>41346797.505070999</v>
          </cell>
          <cell r="W135">
            <v>0.125</v>
          </cell>
          <cell r="X135">
            <v>27201840.463862501</v>
          </cell>
          <cell r="Y135">
            <v>0</v>
          </cell>
          <cell r="Z135">
            <v>0</v>
          </cell>
          <cell r="AA135">
            <v>0.54064725784946255</v>
          </cell>
          <cell r="AB135">
            <v>117652803.64196651</v>
          </cell>
          <cell r="AC135">
            <v>73</v>
          </cell>
          <cell r="AD135">
            <v>76.994621276855469</v>
          </cell>
        </row>
        <row r="136">
          <cell r="B136" t="str">
            <v>Total 7532351</v>
          </cell>
          <cell r="C136">
            <v>969416757.40630007</v>
          </cell>
          <cell r="D136">
            <v>959958249.75</v>
          </cell>
          <cell r="E136">
            <v>777814404.66409993</v>
          </cell>
          <cell r="F136">
            <v>261483618</v>
          </cell>
          <cell r="G136">
            <v>101509421</v>
          </cell>
          <cell r="H136">
            <v>362993039</v>
          </cell>
          <cell r="I136">
            <v>969416757.40630007</v>
          </cell>
          <cell r="J136">
            <v>959958249.75</v>
          </cell>
          <cell r="K136">
            <v>777814404.66409993</v>
          </cell>
          <cell r="L136">
            <v>261483618</v>
          </cell>
          <cell r="M136">
            <v>101509421</v>
          </cell>
          <cell r="N136">
            <v>362993039</v>
          </cell>
          <cell r="O136">
            <v>123359582.19490851</v>
          </cell>
          <cell r="P136">
            <v>10150942.1</v>
          </cell>
          <cell r="Q136">
            <v>36299303.900000006</v>
          </cell>
          <cell r="R136">
            <v>36299303.900000006</v>
          </cell>
          <cell r="S136">
            <v>409443285</v>
          </cell>
          <cell r="T136">
            <v>97226800.583012491</v>
          </cell>
          <cell r="U136">
            <v>0</v>
          </cell>
          <cell r="V136">
            <v>147784736.88617897</v>
          </cell>
          <cell r="W136">
            <v>73</v>
          </cell>
          <cell r="X136">
            <v>97226800.583012491</v>
          </cell>
          <cell r="Y136">
            <v>0</v>
          </cell>
          <cell r="Z136">
            <v>0</v>
          </cell>
          <cell r="AA136">
            <v>73</v>
          </cell>
          <cell r="AB136">
            <v>123359582.19490851</v>
          </cell>
          <cell r="AC136">
            <v>73</v>
          </cell>
        </row>
        <row r="137">
          <cell r="H137" t="str">
            <v>Total UNION DE TRANSPORTADORES DE LA COSTA S.A</v>
          </cell>
          <cell r="I137">
            <v>969416757.40630007</v>
          </cell>
          <cell r="J137">
            <v>959958249.75</v>
          </cell>
          <cell r="K137">
            <v>777814404.66409993</v>
          </cell>
          <cell r="L137">
            <v>261483618</v>
          </cell>
          <cell r="M137">
            <v>101509421</v>
          </cell>
          <cell r="N137">
            <v>362993039</v>
          </cell>
          <cell r="O137">
            <v>10150942.1</v>
          </cell>
          <cell r="P137">
            <v>10150942.1</v>
          </cell>
          <cell r="Q137">
            <v>409443285</v>
          </cell>
          <cell r="R137">
            <v>36299303.900000006</v>
          </cell>
          <cell r="S137">
            <v>409443285</v>
          </cell>
          <cell r="T137">
            <v>0</v>
          </cell>
          <cell r="U137">
            <v>123359582.19490851</v>
          </cell>
          <cell r="V137">
            <v>147784736.88617897</v>
          </cell>
          <cell r="W137">
            <v>97226800.583012491</v>
          </cell>
          <cell r="X137">
            <v>97226800.583012491</v>
          </cell>
          <cell r="Y137">
            <v>123359582.19490851</v>
          </cell>
          <cell r="Z137">
            <v>0</v>
          </cell>
          <cell r="AA137">
            <v>123359582.19490851</v>
          </cell>
          <cell r="AB137">
            <v>123359582.19490851</v>
          </cell>
          <cell r="AC137">
            <v>73</v>
          </cell>
        </row>
        <row r="138">
          <cell r="A138" t="str">
            <v>Barranquilla</v>
          </cell>
          <cell r="B138">
            <v>1045020</v>
          </cell>
          <cell r="C138">
            <v>36831</v>
          </cell>
          <cell r="D138">
            <v>37195</v>
          </cell>
          <cell r="E138" t="str">
            <v>A</v>
          </cell>
          <cell r="F138" t="str">
            <v>AUCOL98</v>
          </cell>
          <cell r="G138">
            <v>67920</v>
          </cell>
          <cell r="H138" t="str">
            <v>VIGINORTE LTDA.</v>
          </cell>
          <cell r="I138">
            <v>24712366.875</v>
          </cell>
          <cell r="J138">
            <v>24867328.875</v>
          </cell>
          <cell r="K138">
            <v>24712366.843800001</v>
          </cell>
          <cell r="L138">
            <v>30397799</v>
          </cell>
          <cell r="M138">
            <v>0</v>
          </cell>
          <cell r="N138">
            <v>30397799</v>
          </cell>
          <cell r="O138">
            <v>0.1</v>
          </cell>
          <cell r="P138">
            <v>0</v>
          </cell>
          <cell r="Q138">
            <v>0.1</v>
          </cell>
          <cell r="R138">
            <v>3039779.9000000004</v>
          </cell>
          <cell r="S138">
            <v>33437578.899999999</v>
          </cell>
          <cell r="T138">
            <v>1.3530706755589068</v>
          </cell>
          <cell r="U138">
            <v>0.19</v>
          </cell>
          <cell r="V138">
            <v>4695349.7003220003</v>
          </cell>
          <cell r="W138">
            <v>0.125</v>
          </cell>
          <cell r="X138">
            <v>3089045.8554750001</v>
          </cell>
          <cell r="Y138">
            <v>0</v>
          </cell>
          <cell r="Z138">
            <v>0</v>
          </cell>
          <cell r="AA138">
            <v>-0.66807067555890676</v>
          </cell>
          <cell r="AB138">
            <v>-16509607.611996995</v>
          </cell>
          <cell r="AC138">
            <v>30.241758346557617</v>
          </cell>
          <cell r="AD138">
            <v>30.241758346557617</v>
          </cell>
        </row>
        <row r="139">
          <cell r="A139" t="str">
            <v>Barranquilla</v>
          </cell>
          <cell r="B139">
            <v>1045020</v>
          </cell>
          <cell r="C139">
            <v>37196</v>
          </cell>
          <cell r="D139">
            <v>37560</v>
          </cell>
          <cell r="E139" t="str">
            <v>A</v>
          </cell>
          <cell r="F139" t="str">
            <v>AUCOL98</v>
          </cell>
          <cell r="G139">
            <v>67920</v>
          </cell>
          <cell r="H139" t="str">
            <v>VIGINORTE LTDA.</v>
          </cell>
          <cell r="I139">
            <v>42996821</v>
          </cell>
          <cell r="J139">
            <v>43195178</v>
          </cell>
          <cell r="K139">
            <v>42996821.117200002</v>
          </cell>
          <cell r="L139">
            <v>51723683</v>
          </cell>
          <cell r="M139">
            <v>2228391</v>
          </cell>
          <cell r="N139">
            <v>53952074</v>
          </cell>
          <cell r="O139">
            <v>0.1</v>
          </cell>
          <cell r="P139">
            <v>222839.1</v>
          </cell>
          <cell r="Q139">
            <v>0.1</v>
          </cell>
          <cell r="R139">
            <v>5395207.4000000004</v>
          </cell>
          <cell r="S139">
            <v>59570120.5</v>
          </cell>
          <cell r="T139">
            <v>1.3854540626997698</v>
          </cell>
          <cell r="U139">
            <v>0.19</v>
          </cell>
          <cell r="V139">
            <v>8169396.0122680003</v>
          </cell>
          <cell r="W139">
            <v>0.125</v>
          </cell>
          <cell r="X139">
            <v>5374602.6396500003</v>
          </cell>
          <cell r="Y139">
            <v>0</v>
          </cell>
          <cell r="Z139">
            <v>0</v>
          </cell>
          <cell r="AA139">
            <v>-0.70045406269976973</v>
          </cell>
          <cell r="AB139">
            <v>-30117298.034717992</v>
          </cell>
          <cell r="AC139">
            <v>39.134616851806641</v>
          </cell>
          <cell r="AD139">
            <v>39.134616851806641</v>
          </cell>
        </row>
        <row r="140">
          <cell r="A140" t="str">
            <v>Barranquilla</v>
          </cell>
          <cell r="B140">
            <v>1045020</v>
          </cell>
          <cell r="C140">
            <v>37561</v>
          </cell>
          <cell r="D140">
            <v>37777</v>
          </cell>
          <cell r="E140" t="str">
            <v>A</v>
          </cell>
          <cell r="F140" t="str">
            <v>AUCOL98</v>
          </cell>
          <cell r="G140">
            <v>67920</v>
          </cell>
          <cell r="H140" t="str">
            <v>VIGINORTE LTDA.</v>
          </cell>
          <cell r="I140">
            <v>61116584.875</v>
          </cell>
          <cell r="J140">
            <v>59552357.875</v>
          </cell>
          <cell r="K140">
            <v>33500249.324200001</v>
          </cell>
          <cell r="L140">
            <v>3577573</v>
          </cell>
          <cell r="M140">
            <v>0</v>
          </cell>
          <cell r="N140">
            <v>3577573</v>
          </cell>
          <cell r="O140">
            <v>0.1</v>
          </cell>
          <cell r="P140">
            <v>0</v>
          </cell>
          <cell r="Q140">
            <v>0.1</v>
          </cell>
          <cell r="R140">
            <v>357757.30000000005</v>
          </cell>
          <cell r="S140">
            <v>3935330.3</v>
          </cell>
          <cell r="T140">
            <v>0.11747167198415999</v>
          </cell>
          <cell r="U140">
            <v>0.19</v>
          </cell>
          <cell r="V140">
            <v>6365047.3715980006</v>
          </cell>
          <cell r="W140">
            <v>0.125</v>
          </cell>
          <cell r="X140">
            <v>4187531.1655250001</v>
          </cell>
          <cell r="Y140">
            <v>0</v>
          </cell>
          <cell r="Z140">
            <v>0</v>
          </cell>
          <cell r="AA140">
            <v>0.56752832801584008</v>
          </cell>
          <cell r="AB140">
            <v>19012340.487077001</v>
          </cell>
          <cell r="AC140">
            <v>41</v>
          </cell>
          <cell r="AD140">
            <v>36.361110687255859</v>
          </cell>
        </row>
        <row r="141">
          <cell r="B141" t="str">
            <v>Total 1045020</v>
          </cell>
          <cell r="C141">
            <v>128825772.75</v>
          </cell>
          <cell r="D141">
            <v>127614864.75</v>
          </cell>
          <cell r="E141">
            <v>101209437.2852</v>
          </cell>
          <cell r="F141">
            <v>85699055</v>
          </cell>
          <cell r="G141">
            <v>2228391</v>
          </cell>
          <cell r="H141">
            <v>87927446</v>
          </cell>
          <cell r="I141">
            <v>128825772.75</v>
          </cell>
          <cell r="J141">
            <v>127614864.75</v>
          </cell>
          <cell r="K141">
            <v>101209437.2852</v>
          </cell>
          <cell r="L141">
            <v>85699055</v>
          </cell>
          <cell r="M141">
            <v>2228391</v>
          </cell>
          <cell r="N141">
            <v>87927446</v>
          </cell>
          <cell r="O141">
            <v>-27614565.159637984</v>
          </cell>
          <cell r="P141">
            <v>222839.1</v>
          </cell>
          <cell r="Q141">
            <v>8792744.6000000015</v>
          </cell>
          <cell r="R141">
            <v>8792744.6000000015</v>
          </cell>
          <cell r="S141">
            <v>96943029.700000003</v>
          </cell>
          <cell r="T141">
            <v>12651179.66065</v>
          </cell>
          <cell r="U141">
            <v>0</v>
          </cell>
          <cell r="V141">
            <v>19229793.084188003</v>
          </cell>
          <cell r="W141">
            <v>41</v>
          </cell>
          <cell r="X141">
            <v>12651179.66065</v>
          </cell>
          <cell r="Y141">
            <v>0</v>
          </cell>
          <cell r="Z141">
            <v>0</v>
          </cell>
          <cell r="AA141">
            <v>41</v>
          </cell>
          <cell r="AB141">
            <v>-27614565.159637984</v>
          </cell>
          <cell r="AC141">
            <v>41</v>
          </cell>
        </row>
        <row r="142">
          <cell r="H142" t="str">
            <v>Total VIGINORTE LTDA.</v>
          </cell>
          <cell r="I142">
            <v>128825772.75</v>
          </cell>
          <cell r="J142">
            <v>127614864.75</v>
          </cell>
          <cell r="K142">
            <v>101209437.2852</v>
          </cell>
          <cell r="L142">
            <v>85699055</v>
          </cell>
          <cell r="M142">
            <v>2228391</v>
          </cell>
          <cell r="N142">
            <v>87927446</v>
          </cell>
          <cell r="O142">
            <v>222839.1</v>
          </cell>
          <cell r="P142">
            <v>222839.1</v>
          </cell>
          <cell r="Q142">
            <v>96943029.700000003</v>
          </cell>
          <cell r="R142">
            <v>8792744.6000000015</v>
          </cell>
          <cell r="S142">
            <v>96943029.700000003</v>
          </cell>
          <cell r="T142">
            <v>0</v>
          </cell>
          <cell r="U142">
            <v>-27614565.159637984</v>
          </cell>
          <cell r="V142">
            <v>19229793.084188003</v>
          </cell>
          <cell r="W142">
            <v>12651179.66065</v>
          </cell>
          <cell r="X142">
            <v>12651179.66065</v>
          </cell>
          <cell r="Y142">
            <v>-27614565.159637984</v>
          </cell>
          <cell r="Z142">
            <v>0</v>
          </cell>
          <cell r="AA142">
            <v>-27614565.159637984</v>
          </cell>
          <cell r="AB142">
            <v>-27614565.159637984</v>
          </cell>
          <cell r="AC142">
            <v>41</v>
          </cell>
        </row>
        <row r="143">
          <cell r="A143" t="str">
            <v>Total Barranquilla</v>
          </cell>
          <cell r="B143">
            <v>5378365804.282299</v>
          </cell>
          <cell r="C143">
            <v>5369519238.5586996</v>
          </cell>
          <cell r="D143">
            <v>4548216327.2077999</v>
          </cell>
          <cell r="E143">
            <v>1427753941</v>
          </cell>
          <cell r="F143">
            <v>546059080</v>
          </cell>
          <cell r="G143">
            <v>1973813021</v>
          </cell>
          <cell r="H143">
            <v>54605908</v>
          </cell>
          <cell r="I143">
            <v>5378365804.282299</v>
          </cell>
          <cell r="J143">
            <v>5369519238.5586996</v>
          </cell>
          <cell r="K143">
            <v>4548216327.2077999</v>
          </cell>
          <cell r="L143">
            <v>1427753941</v>
          </cell>
          <cell r="M143">
            <v>546059080</v>
          </cell>
          <cell r="N143">
            <v>1973813021</v>
          </cell>
          <cell r="O143">
            <v>1103</v>
          </cell>
          <cell r="P143">
            <v>54605908</v>
          </cell>
          <cell r="Q143">
            <v>197381302.10000002</v>
          </cell>
          <cell r="R143">
            <v>197381302.10000002</v>
          </cell>
          <cell r="S143">
            <v>2225800231.0999999</v>
          </cell>
          <cell r="T143">
            <v>568527040.90097499</v>
          </cell>
          <cell r="U143">
            <v>0</v>
          </cell>
          <cell r="V143">
            <v>864161102.16948223</v>
          </cell>
          <cell r="W143">
            <v>1103</v>
          </cell>
          <cell r="X143">
            <v>568527040.90097499</v>
          </cell>
          <cell r="Y143">
            <v>0</v>
          </cell>
          <cell r="Z143">
            <v>0</v>
          </cell>
          <cell r="AA143">
            <v>1103</v>
          </cell>
          <cell r="AB143">
            <v>889727953.0373435</v>
          </cell>
          <cell r="AC143">
            <v>1103</v>
          </cell>
        </row>
        <row r="144">
          <cell r="A144" t="str">
            <v>Bucaramanga</v>
          </cell>
          <cell r="B144">
            <v>661144</v>
          </cell>
          <cell r="C144">
            <v>37042</v>
          </cell>
          <cell r="D144">
            <v>37406</v>
          </cell>
          <cell r="E144" t="str">
            <v>M</v>
          </cell>
          <cell r="F144" t="str">
            <v>AUCOL98</v>
          </cell>
          <cell r="G144">
            <v>52359</v>
          </cell>
          <cell r="H144" t="str">
            <v>ALEDAUTOS</v>
          </cell>
          <cell r="I144">
            <v>25775426.1646</v>
          </cell>
          <cell r="J144">
            <v>25695167.1646</v>
          </cell>
          <cell r="K144">
            <v>25775426.132300001</v>
          </cell>
          <cell r="L144">
            <v>9682598</v>
          </cell>
          <cell r="M144">
            <v>8511780</v>
          </cell>
          <cell r="N144">
            <v>18194378</v>
          </cell>
          <cell r="O144">
            <v>0.1</v>
          </cell>
          <cell r="P144">
            <v>851178</v>
          </cell>
          <cell r="Q144">
            <v>0.1</v>
          </cell>
          <cell r="R144">
            <v>1819437.8</v>
          </cell>
          <cell r="S144">
            <v>20864993.800000001</v>
          </cell>
          <cell r="T144">
            <v>0.80949171093832739</v>
          </cell>
          <cell r="U144">
            <v>0.19</v>
          </cell>
          <cell r="V144">
            <v>4897330.9651370002</v>
          </cell>
          <cell r="W144">
            <v>0.125</v>
          </cell>
          <cell r="X144">
            <v>3221928.2665375001</v>
          </cell>
          <cell r="Y144">
            <v>0</v>
          </cell>
          <cell r="Z144">
            <v>0</v>
          </cell>
          <cell r="AA144">
            <v>-0.12449171093832734</v>
          </cell>
          <cell r="AB144">
            <v>-3208826.8993745004</v>
          </cell>
          <cell r="AC144">
            <v>31.038461685180664</v>
          </cell>
          <cell r="AD144">
            <v>31.038461685180664</v>
          </cell>
        </row>
        <row r="145">
          <cell r="A145" t="str">
            <v>Bucaramanga</v>
          </cell>
          <cell r="B145">
            <v>661144</v>
          </cell>
          <cell r="C145">
            <v>37407</v>
          </cell>
          <cell r="D145">
            <v>37771</v>
          </cell>
          <cell r="E145" t="str">
            <v>M</v>
          </cell>
          <cell r="F145" t="str">
            <v>AUCOL98</v>
          </cell>
          <cell r="G145">
            <v>52359</v>
          </cell>
          <cell r="H145" t="str">
            <v>ALEDAUTOS</v>
          </cell>
          <cell r="I145">
            <v>29435219</v>
          </cell>
          <cell r="J145">
            <v>26399479</v>
          </cell>
          <cell r="K145">
            <v>29435219.003899999</v>
          </cell>
          <cell r="L145">
            <v>7413861</v>
          </cell>
          <cell r="M145">
            <v>2611111</v>
          </cell>
          <cell r="N145">
            <v>10024972</v>
          </cell>
          <cell r="O145">
            <v>0.1</v>
          </cell>
          <cell r="P145">
            <v>261111.1</v>
          </cell>
          <cell r="Q145">
            <v>0.1</v>
          </cell>
          <cell r="R145">
            <v>1002497.2000000001</v>
          </cell>
          <cell r="S145">
            <v>11288580.299999999</v>
          </cell>
          <cell r="T145">
            <v>0.38350590489930875</v>
          </cell>
          <cell r="U145">
            <v>0.19</v>
          </cell>
          <cell r="V145">
            <v>5592691.6107409997</v>
          </cell>
          <cell r="W145">
            <v>0.125</v>
          </cell>
          <cell r="X145">
            <v>3679402.3754874999</v>
          </cell>
          <cell r="Y145">
            <v>0</v>
          </cell>
          <cell r="Z145">
            <v>0</v>
          </cell>
          <cell r="AA145">
            <v>0.30149409510069131</v>
          </cell>
          <cell r="AB145">
            <v>8874544.7176715024</v>
          </cell>
          <cell r="AC145">
            <v>36.475273132324219</v>
          </cell>
          <cell r="AD145">
            <v>36.475273132324219</v>
          </cell>
        </row>
        <row r="146">
          <cell r="B146" t="str">
            <v>Total 661144</v>
          </cell>
          <cell r="C146">
            <v>55210645.1646</v>
          </cell>
          <cell r="D146">
            <v>52094646.1646</v>
          </cell>
          <cell r="E146">
            <v>55210645.136199996</v>
          </cell>
          <cell r="F146">
            <v>17096459</v>
          </cell>
          <cell r="G146">
            <v>11122891</v>
          </cell>
          <cell r="H146">
            <v>28219350</v>
          </cell>
          <cell r="I146">
            <v>55210645.1646</v>
          </cell>
          <cell r="J146">
            <v>52094646.1646</v>
          </cell>
          <cell r="K146">
            <v>55210645.136199996</v>
          </cell>
          <cell r="L146">
            <v>17096459</v>
          </cell>
          <cell r="M146">
            <v>11122891</v>
          </cell>
          <cell r="N146">
            <v>28219350</v>
          </cell>
          <cell r="O146">
            <v>5665717.8182970025</v>
          </cell>
          <cell r="P146">
            <v>1112289.1000000001</v>
          </cell>
          <cell r="Q146">
            <v>2821935</v>
          </cell>
          <cell r="R146">
            <v>2821935</v>
          </cell>
          <cell r="S146">
            <v>32153574.100000001</v>
          </cell>
          <cell r="T146">
            <v>6901330.6420249995</v>
          </cell>
          <cell r="U146">
            <v>0</v>
          </cell>
          <cell r="V146">
            <v>10490022.575878</v>
          </cell>
          <cell r="W146">
            <v>0</v>
          </cell>
          <cell r="X146">
            <v>6901330.6420249995</v>
          </cell>
          <cell r="Y146">
            <v>0</v>
          </cell>
          <cell r="Z146">
            <v>0</v>
          </cell>
          <cell r="AA146">
            <v>0</v>
          </cell>
          <cell r="AB146">
            <v>5665717.8182970025</v>
          </cell>
          <cell r="AC146">
            <v>0</v>
          </cell>
        </row>
        <row r="147">
          <cell r="A147" t="str">
            <v>Bucaramanga</v>
          </cell>
          <cell r="B147">
            <v>7349079</v>
          </cell>
          <cell r="C147">
            <v>37042</v>
          </cell>
          <cell r="D147">
            <v>37406</v>
          </cell>
          <cell r="E147" t="str">
            <v>M</v>
          </cell>
          <cell r="F147" t="str">
            <v>AUCOL98</v>
          </cell>
          <cell r="G147">
            <v>53382</v>
          </cell>
          <cell r="H147" t="str">
            <v>ALEDAUTOS</v>
          </cell>
          <cell r="I147">
            <v>93322622.067699999</v>
          </cell>
          <cell r="J147">
            <v>93322622.067699999</v>
          </cell>
          <cell r="K147">
            <v>93322622.082399994</v>
          </cell>
          <cell r="L147">
            <v>6995632</v>
          </cell>
          <cell r="M147">
            <v>0</v>
          </cell>
          <cell r="N147">
            <v>6995632</v>
          </cell>
          <cell r="O147">
            <v>0.1</v>
          </cell>
          <cell r="P147">
            <v>0</v>
          </cell>
          <cell r="Q147">
            <v>0.1</v>
          </cell>
          <cell r="R147">
            <v>699563.20000000007</v>
          </cell>
          <cell r="S147">
            <v>7695195.2000000002</v>
          </cell>
          <cell r="T147">
            <v>8.2457983158740047E-2</v>
          </cell>
          <cell r="U147">
            <v>0.19</v>
          </cell>
          <cell r="V147">
            <v>17731298.195655998</v>
          </cell>
          <cell r="W147">
            <v>0.125</v>
          </cell>
          <cell r="X147">
            <v>11665327.760299999</v>
          </cell>
          <cell r="Y147">
            <v>0</v>
          </cell>
          <cell r="Z147">
            <v>0</v>
          </cell>
          <cell r="AA147">
            <v>0.60254201684125996</v>
          </cell>
          <cell r="AB147">
            <v>56230800.926443994</v>
          </cell>
          <cell r="AC147">
            <v>29.631868362426758</v>
          </cell>
          <cell r="AD147">
            <v>29.631868362426758</v>
          </cell>
        </row>
        <row r="148">
          <cell r="A148" t="str">
            <v>Bucaramanga</v>
          </cell>
          <cell r="B148">
            <v>7349079</v>
          </cell>
          <cell r="C148">
            <v>37407</v>
          </cell>
          <cell r="D148">
            <v>37771</v>
          </cell>
          <cell r="E148" t="str">
            <v>M</v>
          </cell>
          <cell r="F148" t="str">
            <v>AUCOL98</v>
          </cell>
          <cell r="G148">
            <v>53382</v>
          </cell>
          <cell r="H148" t="str">
            <v>ALEDAUTOS</v>
          </cell>
          <cell r="I148">
            <v>56945124</v>
          </cell>
          <cell r="J148">
            <v>52023975</v>
          </cell>
          <cell r="K148">
            <v>56945123.951200001</v>
          </cell>
          <cell r="L148">
            <v>3478000</v>
          </cell>
          <cell r="M148">
            <v>0</v>
          </cell>
          <cell r="N148">
            <v>3478000</v>
          </cell>
          <cell r="O148">
            <v>0.1</v>
          </cell>
          <cell r="P148">
            <v>0</v>
          </cell>
          <cell r="Q148">
            <v>0.1</v>
          </cell>
          <cell r="R148">
            <v>347800</v>
          </cell>
          <cell r="S148">
            <v>3825800</v>
          </cell>
          <cell r="T148">
            <v>6.7183978794717839E-2</v>
          </cell>
          <cell r="U148">
            <v>0.19</v>
          </cell>
          <cell r="V148">
            <v>10819573.550728001</v>
          </cell>
          <cell r="W148">
            <v>0.125</v>
          </cell>
          <cell r="X148">
            <v>7118140.4939000001</v>
          </cell>
          <cell r="Y148">
            <v>0</v>
          </cell>
          <cell r="Z148">
            <v>0</v>
          </cell>
          <cell r="AA148">
            <v>0.61781602120528223</v>
          </cell>
          <cell r="AB148">
            <v>35181609.906572007</v>
          </cell>
          <cell r="AC148">
            <v>15.991758346557617</v>
          </cell>
          <cell r="AD148">
            <v>15.991758346557617</v>
          </cell>
        </row>
        <row r="149">
          <cell r="B149" t="str">
            <v>Total 7349079</v>
          </cell>
          <cell r="C149">
            <v>150267746.0677</v>
          </cell>
          <cell r="D149">
            <v>145346597.0677</v>
          </cell>
          <cell r="E149">
            <v>150267746.0336</v>
          </cell>
          <cell r="F149">
            <v>10473632</v>
          </cell>
          <cell r="G149">
            <v>0</v>
          </cell>
          <cell r="H149">
            <v>10473632</v>
          </cell>
          <cell r="I149">
            <v>150267746.0677</v>
          </cell>
          <cell r="J149">
            <v>145346597.0677</v>
          </cell>
          <cell r="K149">
            <v>150267746.0336</v>
          </cell>
          <cell r="L149">
            <v>10473632</v>
          </cell>
          <cell r="M149">
            <v>0</v>
          </cell>
          <cell r="N149">
            <v>10473632</v>
          </cell>
          <cell r="O149">
            <v>91412410.833016008</v>
          </cell>
          <cell r="P149">
            <v>0</v>
          </cell>
          <cell r="Q149">
            <v>1047363.2000000001</v>
          </cell>
          <cell r="R149">
            <v>1047363.2000000001</v>
          </cell>
          <cell r="S149">
            <v>11520995.199999999</v>
          </cell>
          <cell r="T149">
            <v>18783468.2542</v>
          </cell>
          <cell r="U149">
            <v>0</v>
          </cell>
          <cell r="V149">
            <v>28550871.746383999</v>
          </cell>
          <cell r="W149">
            <v>0</v>
          </cell>
          <cell r="X149">
            <v>18783468.2542</v>
          </cell>
          <cell r="Y149">
            <v>0</v>
          </cell>
          <cell r="Z149">
            <v>0</v>
          </cell>
          <cell r="AA149">
            <v>0</v>
          </cell>
          <cell r="AB149">
            <v>91412410.833016008</v>
          </cell>
          <cell r="AC149">
            <v>0</v>
          </cell>
        </row>
        <row r="150">
          <cell r="H150" t="str">
            <v>Total ALEDAUTOS</v>
          </cell>
          <cell r="I150">
            <v>205478391.23229998</v>
          </cell>
          <cell r="J150">
            <v>197441243.23229998</v>
          </cell>
          <cell r="K150">
            <v>205478391.16979998</v>
          </cell>
          <cell r="L150">
            <v>27570091</v>
          </cell>
          <cell r="M150">
            <v>11122891</v>
          </cell>
          <cell r="N150">
            <v>38692982</v>
          </cell>
          <cell r="O150">
            <v>1112289.1000000001</v>
          </cell>
          <cell r="P150">
            <v>1112289.1000000001</v>
          </cell>
          <cell r="Q150">
            <v>43674569.300000004</v>
          </cell>
          <cell r="R150">
            <v>3869298.2</v>
          </cell>
          <cell r="S150">
            <v>43674569.300000004</v>
          </cell>
          <cell r="T150">
            <v>0</v>
          </cell>
          <cell r="U150">
            <v>97078128.651313007</v>
          </cell>
          <cell r="V150">
            <v>39040894.322261997</v>
          </cell>
          <cell r="W150">
            <v>25684798.896224998</v>
          </cell>
          <cell r="X150">
            <v>25684798.896224998</v>
          </cell>
          <cell r="Y150">
            <v>97078128.651313007</v>
          </cell>
          <cell r="Z150">
            <v>0</v>
          </cell>
          <cell r="AA150">
            <v>97078128.651313007</v>
          </cell>
          <cell r="AB150">
            <v>97078128.651313007</v>
          </cell>
          <cell r="AC150">
            <v>0</v>
          </cell>
        </row>
        <row r="151">
          <cell r="A151" t="str">
            <v>Bucaramanga</v>
          </cell>
          <cell r="B151">
            <v>859093</v>
          </cell>
          <cell r="C151">
            <v>36728</v>
          </cell>
          <cell r="D151">
            <v>37092</v>
          </cell>
          <cell r="E151" t="str">
            <v>M</v>
          </cell>
          <cell r="F151" t="str">
            <v>AUCOL98</v>
          </cell>
          <cell r="G151">
            <v>65376</v>
          </cell>
          <cell r="H151" t="str">
            <v>ASES.DE SEGUROS PRADILLA DAZA Y CIA. LTDA. AS</v>
          </cell>
          <cell r="I151">
            <v>37290554</v>
          </cell>
          <cell r="J151">
            <v>37127629</v>
          </cell>
          <cell r="K151">
            <v>37290553.925800003</v>
          </cell>
          <cell r="L151">
            <v>8054321</v>
          </cell>
          <cell r="M151">
            <v>5000000</v>
          </cell>
          <cell r="N151">
            <v>13054321</v>
          </cell>
          <cell r="O151">
            <v>0.1</v>
          </cell>
          <cell r="P151">
            <v>500000</v>
          </cell>
          <cell r="Q151">
            <v>0.1</v>
          </cell>
          <cell r="R151">
            <v>1305432.1000000001</v>
          </cell>
          <cell r="S151">
            <v>14859753.1</v>
          </cell>
          <cell r="T151">
            <v>0.39848571650524789</v>
          </cell>
          <cell r="U151">
            <v>0.19</v>
          </cell>
          <cell r="V151">
            <v>7085205.2459020009</v>
          </cell>
          <cell r="W151">
            <v>0.125</v>
          </cell>
          <cell r="X151">
            <v>4661319.2407250004</v>
          </cell>
          <cell r="Y151">
            <v>0</v>
          </cell>
          <cell r="Z151">
            <v>0</v>
          </cell>
          <cell r="AA151">
            <v>0.28651428349475216</v>
          </cell>
          <cell r="AB151">
            <v>10684276.339173006</v>
          </cell>
          <cell r="AC151">
            <v>41.821430206298828</v>
          </cell>
          <cell r="AD151">
            <v>41.821430206298828</v>
          </cell>
        </row>
        <row r="152">
          <cell r="A152" t="str">
            <v>Bucaramanga</v>
          </cell>
          <cell r="B152">
            <v>859093</v>
          </cell>
          <cell r="C152">
            <v>37093</v>
          </cell>
          <cell r="D152">
            <v>37457</v>
          </cell>
          <cell r="E152" t="str">
            <v>M</v>
          </cell>
          <cell r="F152" t="str">
            <v>AUCOL98</v>
          </cell>
          <cell r="G152">
            <v>65376</v>
          </cell>
          <cell r="H152" t="str">
            <v>ASES.DE SEGUROS PRADILLA DAZA Y CIA. LTDA. AS</v>
          </cell>
          <cell r="I152">
            <v>38664315</v>
          </cell>
          <cell r="J152">
            <v>38617030</v>
          </cell>
          <cell r="K152">
            <v>38664315.060500003</v>
          </cell>
          <cell r="L152">
            <v>11188515</v>
          </cell>
          <cell r="M152">
            <v>275486</v>
          </cell>
          <cell r="N152">
            <v>11464001</v>
          </cell>
          <cell r="O152">
            <v>0.1</v>
          </cell>
          <cell r="P152">
            <v>27548.600000000002</v>
          </cell>
          <cell r="Q152">
            <v>0.1</v>
          </cell>
          <cell r="R152">
            <v>1146400.1000000001</v>
          </cell>
          <cell r="S152">
            <v>12637949.699999999</v>
          </cell>
          <cell r="T152">
            <v>0.32686340570690992</v>
          </cell>
          <cell r="U152">
            <v>0.19</v>
          </cell>
          <cell r="V152">
            <v>7346219.8614950003</v>
          </cell>
          <cell r="W152">
            <v>0.125</v>
          </cell>
          <cell r="X152">
            <v>4833039.3825625004</v>
          </cell>
          <cell r="Y152">
            <v>0</v>
          </cell>
          <cell r="Z152">
            <v>0</v>
          </cell>
          <cell r="AA152">
            <v>0.35813659429309014</v>
          </cell>
          <cell r="AB152">
            <v>13847106.116442505</v>
          </cell>
          <cell r="AC152">
            <v>45.609889984130859</v>
          </cell>
          <cell r="AD152">
            <v>45.609889984130859</v>
          </cell>
        </row>
        <row r="153">
          <cell r="A153" t="str">
            <v>Bucaramanga</v>
          </cell>
          <cell r="B153">
            <v>859093</v>
          </cell>
          <cell r="C153">
            <v>37458</v>
          </cell>
          <cell r="D153">
            <v>37777</v>
          </cell>
          <cell r="E153" t="str">
            <v>M</v>
          </cell>
          <cell r="F153" t="str">
            <v>AUCOL98</v>
          </cell>
          <cell r="G153">
            <v>65376</v>
          </cell>
          <cell r="H153" t="str">
            <v>ASES.DE SEGUROS PRADILLA DAZA Y CIA. LTDA. AS</v>
          </cell>
          <cell r="I153">
            <v>76537535</v>
          </cell>
          <cell r="J153">
            <v>62987674</v>
          </cell>
          <cell r="K153">
            <v>73087497.353499994</v>
          </cell>
          <cell r="L153">
            <v>13558150</v>
          </cell>
          <cell r="M153">
            <v>32812905</v>
          </cell>
          <cell r="N153">
            <v>46371055</v>
          </cell>
          <cell r="O153">
            <v>0.1</v>
          </cell>
          <cell r="P153">
            <v>3281290.5</v>
          </cell>
          <cell r="Q153">
            <v>0.1</v>
          </cell>
          <cell r="R153">
            <v>4637105.5</v>
          </cell>
          <cell r="S153">
            <v>54289451</v>
          </cell>
          <cell r="T153">
            <v>0.74280079310172464</v>
          </cell>
          <cell r="U153">
            <v>0.19</v>
          </cell>
          <cell r="V153">
            <v>13886624.497164998</v>
          </cell>
          <cell r="W153">
            <v>0.125</v>
          </cell>
          <cell r="X153">
            <v>9135937.1691874992</v>
          </cell>
          <cell r="Y153">
            <v>0</v>
          </cell>
          <cell r="Z153">
            <v>0</v>
          </cell>
          <cell r="AA153">
            <v>-5.780079310172459E-2</v>
          </cell>
          <cell r="AB153">
            <v>-4224515.3128524963</v>
          </cell>
          <cell r="AC153">
            <v>107</v>
          </cell>
          <cell r="AD153">
            <v>99.385581970214844</v>
          </cell>
        </row>
        <row r="154">
          <cell r="B154" t="str">
            <v>Total 859093</v>
          </cell>
          <cell r="C154">
            <v>152492404</v>
          </cell>
          <cell r="D154">
            <v>138732333</v>
          </cell>
          <cell r="E154">
            <v>149042366.3398</v>
          </cell>
          <cell r="F154">
            <v>32800986</v>
          </cell>
          <cell r="G154">
            <v>38088391</v>
          </cell>
          <cell r="H154">
            <v>70889377</v>
          </cell>
          <cell r="I154">
            <v>152492404</v>
          </cell>
          <cell r="J154">
            <v>138732333</v>
          </cell>
          <cell r="K154">
            <v>149042366.3398</v>
          </cell>
          <cell r="L154">
            <v>32800986</v>
          </cell>
          <cell r="M154">
            <v>38088391</v>
          </cell>
          <cell r="N154">
            <v>70889377</v>
          </cell>
          <cell r="O154">
            <v>20306867.142763019</v>
          </cell>
          <cell r="P154">
            <v>3808839.1</v>
          </cell>
          <cell r="Q154">
            <v>7088937.7000000002</v>
          </cell>
          <cell r="R154">
            <v>7088937.7000000002</v>
          </cell>
          <cell r="S154">
            <v>81787153.799999997</v>
          </cell>
          <cell r="T154">
            <v>18630295.792475</v>
          </cell>
          <cell r="U154">
            <v>0</v>
          </cell>
          <cell r="V154">
            <v>28318049.604561999</v>
          </cell>
          <cell r="W154">
            <v>107</v>
          </cell>
          <cell r="X154">
            <v>18630295.792475</v>
          </cell>
          <cell r="Y154">
            <v>0</v>
          </cell>
          <cell r="Z154">
            <v>0</v>
          </cell>
          <cell r="AA154">
            <v>107</v>
          </cell>
          <cell r="AB154">
            <v>20306867.142763019</v>
          </cell>
          <cell r="AC154">
            <v>107</v>
          </cell>
        </row>
        <row r="155">
          <cell r="H155" t="str">
            <v>Total ASES.DE SEGUROS PRADILLA DAZA Y CIA. LTDA. AS</v>
          </cell>
          <cell r="I155">
            <v>152492404</v>
          </cell>
          <cell r="J155">
            <v>138732333</v>
          </cell>
          <cell r="K155">
            <v>149042366.3398</v>
          </cell>
          <cell r="L155">
            <v>32800986</v>
          </cell>
          <cell r="M155">
            <v>38088391</v>
          </cell>
          <cell r="N155">
            <v>70889377</v>
          </cell>
          <cell r="O155">
            <v>3808839.1</v>
          </cell>
          <cell r="P155">
            <v>3808839.1</v>
          </cell>
          <cell r="Q155">
            <v>81787153.799999997</v>
          </cell>
          <cell r="R155">
            <v>7088937.7000000002</v>
          </cell>
          <cell r="S155">
            <v>81787153.799999997</v>
          </cell>
          <cell r="T155">
            <v>0</v>
          </cell>
          <cell r="U155">
            <v>20306867.142763019</v>
          </cell>
          <cell r="V155">
            <v>28318049.604561999</v>
          </cell>
          <cell r="W155">
            <v>18630295.792475</v>
          </cell>
          <cell r="X155">
            <v>18630295.792475</v>
          </cell>
          <cell r="Y155">
            <v>20306867.142763019</v>
          </cell>
          <cell r="Z155">
            <v>0</v>
          </cell>
          <cell r="AA155">
            <v>20306867.142763019</v>
          </cell>
          <cell r="AB155">
            <v>20306867.142763019</v>
          </cell>
          <cell r="AC155">
            <v>107</v>
          </cell>
        </row>
        <row r="156">
          <cell r="A156" t="str">
            <v>Bucaramanga</v>
          </cell>
          <cell r="B156">
            <v>790656</v>
          </cell>
          <cell r="C156">
            <v>36709</v>
          </cell>
          <cell r="D156">
            <v>37073</v>
          </cell>
          <cell r="E156" t="str">
            <v>M</v>
          </cell>
          <cell r="F156" t="str">
            <v>AUCOL98</v>
          </cell>
          <cell r="G156">
            <v>61393</v>
          </cell>
          <cell r="H156" t="str">
            <v>ASOVENTAS</v>
          </cell>
          <cell r="I156">
            <v>87336556</v>
          </cell>
          <cell r="J156">
            <v>87336556</v>
          </cell>
          <cell r="K156">
            <v>87336556.075100005</v>
          </cell>
          <cell r="L156">
            <v>4287101</v>
          </cell>
          <cell r="M156">
            <v>1000001</v>
          </cell>
          <cell r="N156">
            <v>5287102</v>
          </cell>
          <cell r="O156">
            <v>0.1</v>
          </cell>
          <cell r="P156">
            <v>100000.1</v>
          </cell>
          <cell r="Q156">
            <v>0.1</v>
          </cell>
          <cell r="R156">
            <v>528710.20000000007</v>
          </cell>
          <cell r="S156">
            <v>5915812.2999999998</v>
          </cell>
          <cell r="T156">
            <v>6.7735809217311482E-2</v>
          </cell>
          <cell r="U156">
            <v>0.19</v>
          </cell>
          <cell r="V156">
            <v>16593945.654269001</v>
          </cell>
          <cell r="W156">
            <v>0.125</v>
          </cell>
          <cell r="X156">
            <v>10917069.509387501</v>
          </cell>
          <cell r="Y156">
            <v>0</v>
          </cell>
          <cell r="Z156">
            <v>0</v>
          </cell>
          <cell r="AA156">
            <v>0.61726419078268857</v>
          </cell>
          <cell r="AB156">
            <v>53909728.611443505</v>
          </cell>
          <cell r="AC156">
            <v>96.785713195800781</v>
          </cell>
          <cell r="AD156">
            <v>96.785713195800781</v>
          </cell>
        </row>
        <row r="157">
          <cell r="A157" t="str">
            <v>Bucaramanga</v>
          </cell>
          <cell r="B157">
            <v>790656</v>
          </cell>
          <cell r="C157">
            <v>37074</v>
          </cell>
          <cell r="D157">
            <v>37438</v>
          </cell>
          <cell r="E157" t="str">
            <v>M</v>
          </cell>
          <cell r="F157" t="str">
            <v>AUCOL98</v>
          </cell>
          <cell r="G157">
            <v>61393</v>
          </cell>
          <cell r="H157" t="str">
            <v>ASOVENTAS</v>
          </cell>
          <cell r="I157">
            <v>70903071</v>
          </cell>
          <cell r="J157">
            <v>70904120</v>
          </cell>
          <cell r="K157">
            <v>70903070.972599998</v>
          </cell>
          <cell r="L157">
            <v>29263275</v>
          </cell>
          <cell r="M157">
            <v>15320598</v>
          </cell>
          <cell r="N157">
            <v>44583873</v>
          </cell>
          <cell r="O157">
            <v>0.1</v>
          </cell>
          <cell r="P157">
            <v>1532059.8</v>
          </cell>
          <cell r="Q157">
            <v>0.1</v>
          </cell>
          <cell r="R157">
            <v>4458387.3</v>
          </cell>
          <cell r="S157">
            <v>50574320.099999994</v>
          </cell>
          <cell r="T157">
            <v>0.71328814684971953</v>
          </cell>
          <cell r="U157">
            <v>0.19</v>
          </cell>
          <cell r="V157">
            <v>13471583.484794</v>
          </cell>
          <cell r="W157">
            <v>0.125</v>
          </cell>
          <cell r="X157">
            <v>8862883.8715749998</v>
          </cell>
          <cell r="Y157">
            <v>0</v>
          </cell>
          <cell r="Z157">
            <v>0</v>
          </cell>
          <cell r="AA157">
            <v>-2.8288146849719475E-2</v>
          </cell>
          <cell r="AB157">
            <v>-2005716.483768991</v>
          </cell>
          <cell r="AC157">
            <v>81.771980285644531</v>
          </cell>
          <cell r="AD157">
            <v>81.771980285644531</v>
          </cell>
        </row>
        <row r="158">
          <cell r="A158" t="str">
            <v>Bucaramanga</v>
          </cell>
          <cell r="B158">
            <v>790656</v>
          </cell>
          <cell r="C158">
            <v>37439</v>
          </cell>
          <cell r="D158">
            <v>37777</v>
          </cell>
          <cell r="E158" t="str">
            <v>M</v>
          </cell>
          <cell r="F158" t="str">
            <v>AUCOL98</v>
          </cell>
          <cell r="G158">
            <v>61393</v>
          </cell>
          <cell r="H158" t="str">
            <v>ASOVENTAS</v>
          </cell>
          <cell r="I158">
            <v>60769002</v>
          </cell>
          <cell r="J158">
            <v>56572054</v>
          </cell>
          <cell r="K158">
            <v>60745239.823200002</v>
          </cell>
          <cell r="L158">
            <v>10268526</v>
          </cell>
          <cell r="M158">
            <v>6642865</v>
          </cell>
          <cell r="N158">
            <v>16911391</v>
          </cell>
          <cell r="O158">
            <v>0.1</v>
          </cell>
          <cell r="P158">
            <v>664286.5</v>
          </cell>
          <cell r="Q158">
            <v>0.1</v>
          </cell>
          <cell r="R158">
            <v>1691139.1</v>
          </cell>
          <cell r="S158">
            <v>19266816.600000001</v>
          </cell>
          <cell r="T158">
            <v>0.31717409719800893</v>
          </cell>
          <cell r="U158">
            <v>0.19</v>
          </cell>
          <cell r="V158">
            <v>11541595.566408001</v>
          </cell>
          <cell r="W158">
            <v>0.125</v>
          </cell>
          <cell r="X158">
            <v>7593154.9779000003</v>
          </cell>
          <cell r="Y158">
            <v>0</v>
          </cell>
          <cell r="Z158">
            <v>0</v>
          </cell>
          <cell r="AA158">
            <v>0.36782590280199112</v>
          </cell>
          <cell r="AB158">
            <v>22343672.678892005</v>
          </cell>
          <cell r="AC158">
            <v>84</v>
          </cell>
          <cell r="AD158">
            <v>82.431953430175781</v>
          </cell>
        </row>
        <row r="159">
          <cell r="B159" t="str">
            <v>Total 790656</v>
          </cell>
          <cell r="C159">
            <v>219008629</v>
          </cell>
          <cell r="D159">
            <v>214812730</v>
          </cell>
          <cell r="E159">
            <v>218984866.87089998</v>
          </cell>
          <cell r="F159">
            <v>43818902</v>
          </cell>
          <cell r="G159">
            <v>22963464</v>
          </cell>
          <cell r="H159">
            <v>66782366</v>
          </cell>
          <cell r="I159">
            <v>219008629</v>
          </cell>
          <cell r="J159">
            <v>214812730</v>
          </cell>
          <cell r="K159">
            <v>218984866.87089998</v>
          </cell>
          <cell r="L159">
            <v>43818902</v>
          </cell>
          <cell r="M159">
            <v>22963464</v>
          </cell>
          <cell r="N159">
            <v>66782366</v>
          </cell>
          <cell r="O159">
            <v>74247684.806566522</v>
          </cell>
          <cell r="P159">
            <v>2296346.4000000004</v>
          </cell>
          <cell r="Q159">
            <v>6678236.5999999996</v>
          </cell>
          <cell r="R159">
            <v>6678236.5999999996</v>
          </cell>
          <cell r="S159">
            <v>75756949</v>
          </cell>
          <cell r="T159">
            <v>27373108.358862497</v>
          </cell>
          <cell r="U159">
            <v>0</v>
          </cell>
          <cell r="V159">
            <v>41607124.705471002</v>
          </cell>
          <cell r="W159">
            <v>84</v>
          </cell>
          <cell r="X159">
            <v>27373108.358862497</v>
          </cell>
          <cell r="Y159">
            <v>0</v>
          </cell>
          <cell r="Z159">
            <v>0</v>
          </cell>
          <cell r="AA159">
            <v>84</v>
          </cell>
          <cell r="AB159">
            <v>74247684.806566522</v>
          </cell>
          <cell r="AC159">
            <v>84</v>
          </cell>
        </row>
        <row r="160">
          <cell r="A160" t="str">
            <v>Bucaramanga</v>
          </cell>
          <cell r="B160">
            <v>797347</v>
          </cell>
          <cell r="C160">
            <v>36709</v>
          </cell>
          <cell r="D160">
            <v>37073</v>
          </cell>
          <cell r="E160" t="str">
            <v>M</v>
          </cell>
          <cell r="F160" t="str">
            <v>AUCOL98</v>
          </cell>
          <cell r="G160">
            <v>61393</v>
          </cell>
          <cell r="H160" t="str">
            <v>ASOVENTAS</v>
          </cell>
          <cell r="I160">
            <v>762721144</v>
          </cell>
          <cell r="J160">
            <v>762721144</v>
          </cell>
          <cell r="K160">
            <v>762721144.57179999</v>
          </cell>
          <cell r="L160">
            <v>344257711</v>
          </cell>
          <cell r="M160">
            <v>99894472</v>
          </cell>
          <cell r="N160">
            <v>444152183</v>
          </cell>
          <cell r="O160">
            <v>0.1</v>
          </cell>
          <cell r="P160">
            <v>9989447.2000000011</v>
          </cell>
          <cell r="Q160">
            <v>0.1</v>
          </cell>
          <cell r="R160">
            <v>44415218.300000004</v>
          </cell>
          <cell r="S160">
            <v>498556848.5</v>
          </cell>
          <cell r="T160">
            <v>0.65365547034872784</v>
          </cell>
          <cell r="U160">
            <v>0.19</v>
          </cell>
          <cell r="V160">
            <v>144917017.468642</v>
          </cell>
          <cell r="W160">
            <v>0.125</v>
          </cell>
          <cell r="X160">
            <v>95340143.071474999</v>
          </cell>
          <cell r="Y160">
            <v>0</v>
          </cell>
          <cell r="Z160">
            <v>0</v>
          </cell>
          <cell r="AA160">
            <v>3.1344529651272213E-2</v>
          </cell>
          <cell r="AB160">
            <v>23907135.531683065</v>
          </cell>
          <cell r="AC160">
            <v>228.72528076171875</v>
          </cell>
          <cell r="AD160">
            <v>228.72528076171875</v>
          </cell>
        </row>
        <row r="161">
          <cell r="A161" t="str">
            <v>Bucaramanga</v>
          </cell>
          <cell r="B161">
            <v>797347</v>
          </cell>
          <cell r="C161">
            <v>37074</v>
          </cell>
          <cell r="D161">
            <v>37438</v>
          </cell>
          <cell r="E161" t="str">
            <v>M</v>
          </cell>
          <cell r="F161" t="str">
            <v>AUCOL98</v>
          </cell>
          <cell r="G161">
            <v>61393</v>
          </cell>
          <cell r="H161" t="str">
            <v>ASOVENTAS</v>
          </cell>
          <cell r="I161">
            <v>511214854.1875</v>
          </cell>
          <cell r="J161">
            <v>511222125.1875</v>
          </cell>
          <cell r="K161">
            <v>511214853.99169999</v>
          </cell>
          <cell r="L161">
            <v>129616330</v>
          </cell>
          <cell r="M161">
            <v>64935480</v>
          </cell>
          <cell r="N161">
            <v>194551810</v>
          </cell>
          <cell r="O161">
            <v>0.1</v>
          </cell>
          <cell r="P161">
            <v>6493548</v>
          </cell>
          <cell r="Q161">
            <v>0.1</v>
          </cell>
          <cell r="R161">
            <v>19455181</v>
          </cell>
          <cell r="S161">
            <v>220500539</v>
          </cell>
          <cell r="T161">
            <v>0.43132654945034132</v>
          </cell>
          <cell r="U161">
            <v>0.19</v>
          </cell>
          <cell r="V161">
            <v>97130822.258423001</v>
          </cell>
          <cell r="W161">
            <v>0.125</v>
          </cell>
          <cell r="X161">
            <v>63901856.748962499</v>
          </cell>
          <cell r="Y161">
            <v>0</v>
          </cell>
          <cell r="Z161">
            <v>0</v>
          </cell>
          <cell r="AA161">
            <v>0.25367345054965873</v>
          </cell>
          <cell r="AB161">
            <v>129681635.98431452</v>
          </cell>
          <cell r="AC161">
            <v>183.81044006347656</v>
          </cell>
          <cell r="AD161">
            <v>183.81044006347656</v>
          </cell>
        </row>
        <row r="162">
          <cell r="A162" t="str">
            <v>Bucaramanga</v>
          </cell>
          <cell r="B162">
            <v>797347</v>
          </cell>
          <cell r="C162">
            <v>37439</v>
          </cell>
          <cell r="D162">
            <v>37777</v>
          </cell>
          <cell r="E162" t="str">
            <v>M</v>
          </cell>
          <cell r="F162" t="str">
            <v>AUCOL98</v>
          </cell>
          <cell r="G162">
            <v>61393</v>
          </cell>
          <cell r="H162" t="str">
            <v>ASOVENTAS</v>
          </cell>
          <cell r="I162">
            <v>354004213.5</v>
          </cell>
          <cell r="J162">
            <v>321948279.25</v>
          </cell>
          <cell r="K162">
            <v>353896012.2615</v>
          </cell>
          <cell r="L162">
            <v>90020474</v>
          </cell>
          <cell r="M162">
            <v>67100602</v>
          </cell>
          <cell r="N162">
            <v>157121076</v>
          </cell>
          <cell r="O162">
            <v>0.1</v>
          </cell>
          <cell r="P162">
            <v>6710060.2000000002</v>
          </cell>
          <cell r="Q162">
            <v>0.1</v>
          </cell>
          <cell r="R162">
            <v>15712107.600000001</v>
          </cell>
          <cell r="S162">
            <v>179543243.79999998</v>
          </cell>
          <cell r="T162">
            <v>0.50733333402844993</v>
          </cell>
          <cell r="U162">
            <v>0.19</v>
          </cell>
          <cell r="V162">
            <v>67240242.329685003</v>
          </cell>
          <cell r="W162">
            <v>0.125</v>
          </cell>
          <cell r="X162">
            <v>44237001.5326875</v>
          </cell>
          <cell r="Y162">
            <v>0</v>
          </cell>
          <cell r="Z162">
            <v>0</v>
          </cell>
          <cell r="AA162">
            <v>0.17766666597155012</v>
          </cell>
          <cell r="AB162">
            <v>62875524.599127524</v>
          </cell>
          <cell r="AC162">
            <v>168</v>
          </cell>
          <cell r="AD162">
            <v>166</v>
          </cell>
        </row>
        <row r="163">
          <cell r="B163" t="str">
            <v>Total 797347</v>
          </cell>
          <cell r="C163">
            <v>1627940211.6875</v>
          </cell>
          <cell r="D163">
            <v>1595891548.4375</v>
          </cell>
          <cell r="E163">
            <v>1627832010.8249998</v>
          </cell>
          <cell r="F163">
            <v>563894515</v>
          </cell>
          <cell r="G163">
            <v>231930554</v>
          </cell>
          <cell r="H163">
            <v>795825069</v>
          </cell>
          <cell r="I163">
            <v>1627940211.6875</v>
          </cell>
          <cell r="J163">
            <v>1595891548.4375</v>
          </cell>
          <cell r="K163">
            <v>1627832010.8249998</v>
          </cell>
          <cell r="L163">
            <v>563894515</v>
          </cell>
          <cell r="M163">
            <v>231930554</v>
          </cell>
          <cell r="N163">
            <v>795825069</v>
          </cell>
          <cell r="O163">
            <v>216464296.11512512</v>
          </cell>
          <cell r="P163">
            <v>23193055.400000002</v>
          </cell>
          <cell r="Q163">
            <v>79582506.900000006</v>
          </cell>
          <cell r="R163">
            <v>79582506.900000006</v>
          </cell>
          <cell r="S163">
            <v>898600631.29999995</v>
          </cell>
          <cell r="T163">
            <v>203479001.35312498</v>
          </cell>
          <cell r="U163">
            <v>0</v>
          </cell>
          <cell r="V163">
            <v>309288082.05675</v>
          </cell>
          <cell r="W163">
            <v>168</v>
          </cell>
          <cell r="X163">
            <v>203479001.35312498</v>
          </cell>
          <cell r="Y163">
            <v>0</v>
          </cell>
          <cell r="Z163">
            <v>0</v>
          </cell>
          <cell r="AA163">
            <v>168</v>
          </cell>
          <cell r="AB163">
            <v>216464296.11512512</v>
          </cell>
          <cell r="AC163">
            <v>168</v>
          </cell>
        </row>
        <row r="164">
          <cell r="A164" t="str">
            <v>Bucaramanga</v>
          </cell>
          <cell r="B164">
            <v>801546</v>
          </cell>
          <cell r="C164">
            <v>36709</v>
          </cell>
          <cell r="D164">
            <v>37073</v>
          </cell>
          <cell r="E164" t="str">
            <v>M</v>
          </cell>
          <cell r="F164" t="str">
            <v>AUCOL98</v>
          </cell>
          <cell r="G164">
            <v>61393</v>
          </cell>
          <cell r="H164" t="str">
            <v>ASOVENTAS</v>
          </cell>
          <cell r="I164">
            <v>37371363</v>
          </cell>
          <cell r="J164">
            <v>37371363</v>
          </cell>
          <cell r="K164">
            <v>37371363.001000002</v>
          </cell>
          <cell r="L164">
            <v>4196280</v>
          </cell>
          <cell r="M164">
            <v>1896050</v>
          </cell>
          <cell r="N164">
            <v>6092330</v>
          </cell>
          <cell r="O164">
            <v>0.1</v>
          </cell>
          <cell r="P164">
            <v>189605</v>
          </cell>
          <cell r="Q164">
            <v>0.1</v>
          </cell>
          <cell r="R164">
            <v>609233</v>
          </cell>
          <cell r="S164">
            <v>6891168</v>
          </cell>
          <cell r="T164">
            <v>0.18439702078341649</v>
          </cell>
          <cell r="U164">
            <v>0.19</v>
          </cell>
          <cell r="V164">
            <v>7100558.9701900007</v>
          </cell>
          <cell r="W164">
            <v>0.125</v>
          </cell>
          <cell r="X164">
            <v>4671420.3751250003</v>
          </cell>
          <cell r="Y164">
            <v>0</v>
          </cell>
          <cell r="Z164">
            <v>0</v>
          </cell>
          <cell r="AA164">
            <v>0.50060297921658359</v>
          </cell>
          <cell r="AB164">
            <v>18708215.655685004</v>
          </cell>
          <cell r="AC164">
            <v>24.318681716918945</v>
          </cell>
          <cell r="AD164">
            <v>24.318681716918945</v>
          </cell>
        </row>
        <row r="165">
          <cell r="A165" t="str">
            <v>Bucaramanga</v>
          </cell>
          <cell r="B165">
            <v>801546</v>
          </cell>
          <cell r="C165">
            <v>37074</v>
          </cell>
          <cell r="D165">
            <v>37438</v>
          </cell>
          <cell r="E165" t="str">
            <v>M</v>
          </cell>
          <cell r="F165" t="str">
            <v>AUCOL98</v>
          </cell>
          <cell r="G165">
            <v>61393</v>
          </cell>
          <cell r="H165" t="str">
            <v>ASOVENTAS</v>
          </cell>
          <cell r="I165">
            <v>42951913</v>
          </cell>
          <cell r="J165">
            <v>42951913</v>
          </cell>
          <cell r="K165">
            <v>42951912.970899999</v>
          </cell>
          <cell r="L165">
            <v>0</v>
          </cell>
          <cell r="M165">
            <v>19600000</v>
          </cell>
          <cell r="N165">
            <v>19600000</v>
          </cell>
          <cell r="O165">
            <v>0.1</v>
          </cell>
          <cell r="P165">
            <v>1960000</v>
          </cell>
          <cell r="Q165">
            <v>0.1</v>
          </cell>
          <cell r="R165">
            <v>1960000</v>
          </cell>
          <cell r="S165">
            <v>23520000</v>
          </cell>
          <cell r="T165">
            <v>0.54758911473709782</v>
          </cell>
          <cell r="U165">
            <v>0.19</v>
          </cell>
          <cell r="V165">
            <v>8160863.4644710002</v>
          </cell>
          <cell r="W165">
            <v>0.125</v>
          </cell>
          <cell r="X165">
            <v>5368989.1213624999</v>
          </cell>
          <cell r="Y165">
            <v>0</v>
          </cell>
          <cell r="Z165">
            <v>0</v>
          </cell>
          <cell r="AA165">
            <v>0.13741088526290224</v>
          </cell>
          <cell r="AB165">
            <v>5902060.3850665018</v>
          </cell>
          <cell r="AC165">
            <v>26.178571701049805</v>
          </cell>
          <cell r="AD165">
            <v>26.178571701049805</v>
          </cell>
        </row>
        <row r="166">
          <cell r="A166" t="str">
            <v>Bucaramanga</v>
          </cell>
          <cell r="B166">
            <v>801546</v>
          </cell>
          <cell r="C166">
            <v>37439</v>
          </cell>
          <cell r="D166">
            <v>37777</v>
          </cell>
          <cell r="E166" t="str">
            <v>M</v>
          </cell>
          <cell r="F166" t="str">
            <v>AUCOL98</v>
          </cell>
          <cell r="G166">
            <v>61393</v>
          </cell>
          <cell r="H166" t="str">
            <v>ASOVENTAS</v>
          </cell>
          <cell r="I166">
            <v>73255483</v>
          </cell>
          <cell r="J166">
            <v>67954085</v>
          </cell>
          <cell r="K166">
            <v>73255482.980499998</v>
          </cell>
          <cell r="L166">
            <v>13255738</v>
          </cell>
          <cell r="M166">
            <v>27298350</v>
          </cell>
          <cell r="N166">
            <v>40554088</v>
          </cell>
          <cell r="O166">
            <v>0.1</v>
          </cell>
          <cell r="P166">
            <v>2729835</v>
          </cell>
          <cell r="Q166">
            <v>0.1</v>
          </cell>
          <cell r="R166">
            <v>4055408.8000000003</v>
          </cell>
          <cell r="S166">
            <v>47339331.799999997</v>
          </cell>
          <cell r="T166">
            <v>0.64622236962933322</v>
          </cell>
          <cell r="U166">
            <v>0.19</v>
          </cell>
          <cell r="V166">
            <v>13918541.766294999</v>
          </cell>
          <cell r="W166">
            <v>0.125</v>
          </cell>
          <cell r="X166">
            <v>9156935.3725624997</v>
          </cell>
          <cell r="Y166">
            <v>0</v>
          </cell>
          <cell r="Z166">
            <v>0</v>
          </cell>
          <cell r="AA166">
            <v>3.8777630370666838E-2</v>
          </cell>
          <cell r="AB166">
            <v>2840674.0416425043</v>
          </cell>
          <cell r="AC166">
            <v>48</v>
          </cell>
          <cell r="AD166">
            <v>39.363906860351563</v>
          </cell>
        </row>
        <row r="167">
          <cell r="B167" t="str">
            <v>Total 801546</v>
          </cell>
          <cell r="C167">
            <v>153578759</v>
          </cell>
          <cell r="D167">
            <v>148277361</v>
          </cell>
          <cell r="E167">
            <v>153578758.9524</v>
          </cell>
          <cell r="F167">
            <v>17452018</v>
          </cell>
          <cell r="G167">
            <v>48794400</v>
          </cell>
          <cell r="H167">
            <v>66246418</v>
          </cell>
          <cell r="I167">
            <v>153578759</v>
          </cell>
          <cell r="J167">
            <v>148277361</v>
          </cell>
          <cell r="K167">
            <v>153578758.9524</v>
          </cell>
          <cell r="L167">
            <v>17452018</v>
          </cell>
          <cell r="M167">
            <v>48794400</v>
          </cell>
          <cell r="N167">
            <v>66246418</v>
          </cell>
          <cell r="O167">
            <v>27450950.082394011</v>
          </cell>
          <cell r="P167">
            <v>4879440</v>
          </cell>
          <cell r="Q167">
            <v>6624641.8000000007</v>
          </cell>
          <cell r="R167">
            <v>6624641.8000000007</v>
          </cell>
          <cell r="S167">
            <v>77750499.799999997</v>
          </cell>
          <cell r="T167">
            <v>19197344.86905</v>
          </cell>
          <cell r="U167">
            <v>0</v>
          </cell>
          <cell r="V167">
            <v>29179964.200956002</v>
          </cell>
          <cell r="W167">
            <v>48</v>
          </cell>
          <cell r="X167">
            <v>19197344.86905</v>
          </cell>
          <cell r="Y167">
            <v>0</v>
          </cell>
          <cell r="Z167">
            <v>0</v>
          </cell>
          <cell r="AA167">
            <v>48</v>
          </cell>
          <cell r="AB167">
            <v>27450950.082394011</v>
          </cell>
          <cell r="AC167">
            <v>48</v>
          </cell>
        </row>
        <row r="168">
          <cell r="A168" t="str">
            <v>Bucaramanga</v>
          </cell>
          <cell r="B168">
            <v>7411556</v>
          </cell>
          <cell r="C168">
            <v>36709</v>
          </cell>
          <cell r="D168">
            <v>37073</v>
          </cell>
          <cell r="E168" t="str">
            <v>M</v>
          </cell>
          <cell r="F168" t="str">
            <v>AUCOL98</v>
          </cell>
          <cell r="G168">
            <v>61393</v>
          </cell>
          <cell r="H168" t="str">
            <v>ASOVENTAS</v>
          </cell>
          <cell r="I168">
            <v>334131928</v>
          </cell>
          <cell r="J168">
            <v>334032484</v>
          </cell>
          <cell r="K168">
            <v>334131927.98030001</v>
          </cell>
          <cell r="L168">
            <v>62176815</v>
          </cell>
          <cell r="M168">
            <v>20111112</v>
          </cell>
          <cell r="N168">
            <v>82287927</v>
          </cell>
          <cell r="O168">
            <v>0.1</v>
          </cell>
          <cell r="P168">
            <v>2011111.2000000002</v>
          </cell>
          <cell r="Q168">
            <v>0.1</v>
          </cell>
          <cell r="R168">
            <v>8228792.7000000002</v>
          </cell>
          <cell r="S168">
            <v>92527830.900000006</v>
          </cell>
          <cell r="T168">
            <v>0.27692005208629844</v>
          </cell>
          <cell r="U168">
            <v>0.19</v>
          </cell>
          <cell r="V168">
            <v>63485066.316257</v>
          </cell>
          <cell r="W168">
            <v>0.125</v>
          </cell>
          <cell r="X168">
            <v>41766490.997537501</v>
          </cell>
          <cell r="Y168">
            <v>0</v>
          </cell>
          <cell r="Z168">
            <v>0</v>
          </cell>
          <cell r="AA168">
            <v>0.40807994791370161</v>
          </cell>
          <cell r="AB168">
            <v>136352539.76650554</v>
          </cell>
          <cell r="AC168">
            <v>151.0164794921875</v>
          </cell>
          <cell r="AD168">
            <v>151.0164794921875</v>
          </cell>
        </row>
        <row r="169">
          <cell r="A169" t="str">
            <v>Bucaramanga</v>
          </cell>
          <cell r="B169">
            <v>7411556</v>
          </cell>
          <cell r="C169">
            <v>37074</v>
          </cell>
          <cell r="D169">
            <v>37438</v>
          </cell>
          <cell r="E169" t="str">
            <v>M</v>
          </cell>
          <cell r="F169" t="str">
            <v>AUCOL98</v>
          </cell>
          <cell r="G169">
            <v>61393</v>
          </cell>
          <cell r="H169" t="str">
            <v>ASOVENTAS</v>
          </cell>
          <cell r="I169">
            <v>199392359.0625</v>
          </cell>
          <cell r="J169">
            <v>199437794.0625</v>
          </cell>
          <cell r="K169">
            <v>199392359.28130001</v>
          </cell>
          <cell r="L169">
            <v>45576628</v>
          </cell>
          <cell r="M169">
            <v>16157728</v>
          </cell>
          <cell r="N169">
            <v>61734356</v>
          </cell>
          <cell r="O169">
            <v>0.1</v>
          </cell>
          <cell r="P169">
            <v>1615772.8</v>
          </cell>
          <cell r="Q169">
            <v>0.1</v>
          </cell>
          <cell r="R169">
            <v>6173435.6000000006</v>
          </cell>
          <cell r="S169">
            <v>69523564.399999991</v>
          </cell>
          <cell r="T169">
            <v>0.34867717424375877</v>
          </cell>
          <cell r="U169">
            <v>0.19</v>
          </cell>
          <cell r="V169">
            <v>37884548.263447002</v>
          </cell>
          <cell r="W169">
            <v>0.125</v>
          </cell>
          <cell r="X169">
            <v>24924044.910162501</v>
          </cell>
          <cell r="Y169">
            <v>0</v>
          </cell>
          <cell r="Z169">
            <v>0</v>
          </cell>
          <cell r="AA169">
            <v>0.33632282575624128</v>
          </cell>
          <cell r="AB169">
            <v>67060201.707690522</v>
          </cell>
          <cell r="AC169">
            <v>92.417579650878906</v>
          </cell>
          <cell r="AD169">
            <v>92.417579650878906</v>
          </cell>
        </row>
        <row r="170">
          <cell r="A170" t="str">
            <v>Bucaramanga</v>
          </cell>
          <cell r="B170">
            <v>7411556</v>
          </cell>
          <cell r="C170">
            <v>37439</v>
          </cell>
          <cell r="D170">
            <v>37777</v>
          </cell>
          <cell r="E170" t="str">
            <v>M</v>
          </cell>
          <cell r="F170" t="str">
            <v>AUCOL98</v>
          </cell>
          <cell r="G170">
            <v>61393</v>
          </cell>
          <cell r="H170" t="str">
            <v>ASOVENTAS</v>
          </cell>
          <cell r="I170">
            <v>112616458</v>
          </cell>
          <cell r="J170">
            <v>103882193</v>
          </cell>
          <cell r="K170">
            <v>112616457.96879999</v>
          </cell>
          <cell r="L170">
            <v>17695909</v>
          </cell>
          <cell r="M170">
            <v>14900000</v>
          </cell>
          <cell r="N170">
            <v>32595909</v>
          </cell>
          <cell r="O170">
            <v>0.1</v>
          </cell>
          <cell r="P170">
            <v>1490000</v>
          </cell>
          <cell r="Q170">
            <v>0.1</v>
          </cell>
          <cell r="R170">
            <v>3259590.9000000004</v>
          </cell>
          <cell r="S170">
            <v>37345499.899999999</v>
          </cell>
          <cell r="T170">
            <v>0.3316167154746284</v>
          </cell>
          <cell r="U170">
            <v>0.19</v>
          </cell>
          <cell r="V170">
            <v>21397127.014071997</v>
          </cell>
          <cell r="W170">
            <v>0.125</v>
          </cell>
          <cell r="X170">
            <v>14077057.246099999</v>
          </cell>
          <cell r="Y170">
            <v>0</v>
          </cell>
          <cell r="Z170">
            <v>0</v>
          </cell>
          <cell r="AA170">
            <v>0.35338328452537165</v>
          </cell>
          <cell r="AB170">
            <v>39796773.808628008</v>
          </cell>
          <cell r="AC170">
            <v>61</v>
          </cell>
          <cell r="AD170">
            <v>66.035499572753906</v>
          </cell>
        </row>
        <row r="171">
          <cell r="B171" t="str">
            <v>Total 7411556</v>
          </cell>
          <cell r="C171">
            <v>646140745.0625</v>
          </cell>
          <cell r="D171">
            <v>637352471.0625</v>
          </cell>
          <cell r="E171">
            <v>646140745.23039997</v>
          </cell>
          <cell r="F171">
            <v>125449352</v>
          </cell>
          <cell r="G171">
            <v>51168840</v>
          </cell>
          <cell r="H171">
            <v>176618192</v>
          </cell>
          <cell r="I171">
            <v>646140745.0625</v>
          </cell>
          <cell r="J171">
            <v>637352471.0625</v>
          </cell>
          <cell r="K171">
            <v>646140745.23039997</v>
          </cell>
          <cell r="L171">
            <v>125449352</v>
          </cell>
          <cell r="M171">
            <v>51168840</v>
          </cell>
          <cell r="N171">
            <v>176618192</v>
          </cell>
          <cell r="O171">
            <v>243209515.2828241</v>
          </cell>
          <cell r="P171">
            <v>5116884</v>
          </cell>
          <cell r="Q171">
            <v>17661819.200000003</v>
          </cell>
          <cell r="R171">
            <v>17661819.200000003</v>
          </cell>
          <cell r="S171">
            <v>199396895.20000002</v>
          </cell>
          <cell r="T171">
            <v>80767593.153799996</v>
          </cell>
          <cell r="U171">
            <v>0</v>
          </cell>
          <cell r="V171">
            <v>122766741.593776</v>
          </cell>
          <cell r="W171">
            <v>61</v>
          </cell>
          <cell r="X171">
            <v>80767593.153799996</v>
          </cell>
          <cell r="Y171">
            <v>0</v>
          </cell>
          <cell r="Z171">
            <v>0</v>
          </cell>
          <cell r="AA171">
            <v>61</v>
          </cell>
          <cell r="AB171">
            <v>243209515.2828241</v>
          </cell>
          <cell r="AC171">
            <v>61</v>
          </cell>
        </row>
        <row r="172">
          <cell r="A172" t="str">
            <v>Bucaramanga</v>
          </cell>
          <cell r="B172">
            <v>7411705</v>
          </cell>
          <cell r="C172">
            <v>36709</v>
          </cell>
          <cell r="D172">
            <v>37073</v>
          </cell>
          <cell r="E172" t="str">
            <v>M</v>
          </cell>
          <cell r="F172" t="str">
            <v>AUCOL98</v>
          </cell>
          <cell r="G172">
            <v>61393</v>
          </cell>
          <cell r="H172" t="str">
            <v>ASOVENTAS</v>
          </cell>
          <cell r="I172">
            <v>1218527947.9375</v>
          </cell>
          <cell r="J172">
            <v>1218002988.9375</v>
          </cell>
          <cell r="K172">
            <v>1218527947.8559</v>
          </cell>
          <cell r="L172">
            <v>871698702</v>
          </cell>
          <cell r="M172">
            <v>44718497</v>
          </cell>
          <cell r="N172">
            <v>916417199</v>
          </cell>
          <cell r="O172">
            <v>0.1</v>
          </cell>
          <cell r="P172">
            <v>4471849.7</v>
          </cell>
          <cell r="Q172">
            <v>0.1</v>
          </cell>
          <cell r="R172">
            <v>91641719.900000006</v>
          </cell>
          <cell r="S172">
            <v>1012530768.6</v>
          </cell>
          <cell r="T172">
            <v>0.83094587233853034</v>
          </cell>
          <cell r="U172">
            <v>0.19</v>
          </cell>
          <cell r="V172">
            <v>231520310.092621</v>
          </cell>
          <cell r="W172">
            <v>0.125</v>
          </cell>
          <cell r="X172">
            <v>152315993.48198751</v>
          </cell>
          <cell r="Y172">
            <v>0</v>
          </cell>
          <cell r="Z172">
            <v>0</v>
          </cell>
          <cell r="AA172">
            <v>-0.14594587233853029</v>
          </cell>
          <cell r="AB172">
            <v>-177839124.31870848</v>
          </cell>
          <cell r="AC172">
            <v>331.11538696289063</v>
          </cell>
          <cell r="AD172">
            <v>331.11538696289063</v>
          </cell>
        </row>
        <row r="173">
          <cell r="A173" t="str">
            <v>Bucaramanga</v>
          </cell>
          <cell r="B173">
            <v>7411705</v>
          </cell>
          <cell r="C173">
            <v>37074</v>
          </cell>
          <cell r="D173">
            <v>37438</v>
          </cell>
          <cell r="E173" t="str">
            <v>M</v>
          </cell>
          <cell r="F173" t="str">
            <v>AUCOL98</v>
          </cell>
          <cell r="G173">
            <v>61393</v>
          </cell>
          <cell r="H173" t="str">
            <v>ASOVENTAS</v>
          </cell>
          <cell r="I173">
            <v>863247284.5625</v>
          </cell>
          <cell r="J173">
            <v>863134935.5625</v>
          </cell>
          <cell r="K173">
            <v>863247283.29299998</v>
          </cell>
          <cell r="L173">
            <v>149677303</v>
          </cell>
          <cell r="M173">
            <v>46651039</v>
          </cell>
          <cell r="N173">
            <v>196328342</v>
          </cell>
          <cell r="O173">
            <v>0.1</v>
          </cell>
          <cell r="P173">
            <v>4665103.9000000004</v>
          </cell>
          <cell r="Q173">
            <v>0.1</v>
          </cell>
          <cell r="R173">
            <v>19632834.199999999</v>
          </cell>
          <cell r="S173">
            <v>220626280.09999999</v>
          </cell>
          <cell r="T173">
            <v>0.25557714964173933</v>
          </cell>
          <cell r="U173">
            <v>0.19</v>
          </cell>
          <cell r="V173">
            <v>164016983.82567</v>
          </cell>
          <cell r="W173">
            <v>0.125</v>
          </cell>
          <cell r="X173">
            <v>107905910.411625</v>
          </cell>
          <cell r="Y173">
            <v>0</v>
          </cell>
          <cell r="Z173">
            <v>0</v>
          </cell>
          <cell r="AA173">
            <v>0.42942285035826072</v>
          </cell>
          <cell r="AB173">
            <v>370698108.95570505</v>
          </cell>
          <cell r="AC173">
            <v>261.4505615234375</v>
          </cell>
          <cell r="AD173">
            <v>261.4505615234375</v>
          </cell>
        </row>
        <row r="174">
          <cell r="A174" t="str">
            <v>Bucaramanga</v>
          </cell>
          <cell r="B174">
            <v>7411705</v>
          </cell>
          <cell r="C174">
            <v>37439</v>
          </cell>
          <cell r="D174">
            <v>37777</v>
          </cell>
          <cell r="E174" t="str">
            <v>M</v>
          </cell>
          <cell r="F174" t="str">
            <v>AUCOL98</v>
          </cell>
          <cell r="G174">
            <v>61393</v>
          </cell>
          <cell r="H174" t="str">
            <v>ASOVENTAS</v>
          </cell>
          <cell r="I174">
            <v>670692860.375</v>
          </cell>
          <cell r="J174">
            <v>617564913.375</v>
          </cell>
          <cell r="K174">
            <v>670181967.94729996</v>
          </cell>
          <cell r="L174">
            <v>177501799</v>
          </cell>
          <cell r="M174">
            <v>227456071</v>
          </cell>
          <cell r="N174">
            <v>404957870</v>
          </cell>
          <cell r="O174">
            <v>0.1</v>
          </cell>
          <cell r="P174">
            <v>22745607.100000001</v>
          </cell>
          <cell r="Q174">
            <v>0.1</v>
          </cell>
          <cell r="R174">
            <v>40495787</v>
          </cell>
          <cell r="S174">
            <v>468199264.10000002</v>
          </cell>
          <cell r="T174">
            <v>0.69861513214694115</v>
          </cell>
          <cell r="U174">
            <v>0.19</v>
          </cell>
          <cell r="V174">
            <v>127334573.90998699</v>
          </cell>
          <cell r="W174">
            <v>0.125</v>
          </cell>
          <cell r="X174">
            <v>83772745.993412495</v>
          </cell>
          <cell r="Y174">
            <v>0</v>
          </cell>
          <cell r="Z174">
            <v>0</v>
          </cell>
          <cell r="AA174">
            <v>-1.36151321469411E-2</v>
          </cell>
          <cell r="AB174">
            <v>-9124616.056099534</v>
          </cell>
          <cell r="AC174">
            <v>239</v>
          </cell>
          <cell r="AD174">
            <v>235.60946655273438</v>
          </cell>
        </row>
        <row r="175">
          <cell r="B175" t="str">
            <v>Total 7411705</v>
          </cell>
          <cell r="C175">
            <v>2752468092.875</v>
          </cell>
          <cell r="D175">
            <v>2698702837.875</v>
          </cell>
          <cell r="E175">
            <v>2751957199.0962</v>
          </cell>
          <cell r="F175">
            <v>1198877804</v>
          </cell>
          <cell r="G175">
            <v>318825607</v>
          </cell>
          <cell r="H175">
            <v>1517703411</v>
          </cell>
          <cell r="I175">
            <v>2752468092.875</v>
          </cell>
          <cell r="J175">
            <v>2698702837.875</v>
          </cell>
          <cell r="K175">
            <v>2751957199.0962</v>
          </cell>
          <cell r="L175">
            <v>1198877804</v>
          </cell>
          <cell r="M175">
            <v>318825607</v>
          </cell>
          <cell r="N175">
            <v>1517703411</v>
          </cell>
          <cell r="O175">
            <v>183734368.58089703</v>
          </cell>
          <cell r="P175">
            <v>31882560.700000003</v>
          </cell>
          <cell r="Q175">
            <v>151770341.10000002</v>
          </cell>
          <cell r="R175">
            <v>151770341.10000002</v>
          </cell>
          <cell r="S175">
            <v>1701356312.8000002</v>
          </cell>
          <cell r="T175">
            <v>343994649.887025</v>
          </cell>
          <cell r="U175">
            <v>0</v>
          </cell>
          <cell r="V175">
            <v>522871867.82827795</v>
          </cell>
          <cell r="W175">
            <v>239</v>
          </cell>
          <cell r="X175">
            <v>343994649.887025</v>
          </cell>
          <cell r="Y175">
            <v>0</v>
          </cell>
          <cell r="Z175">
            <v>0</v>
          </cell>
          <cell r="AA175">
            <v>239</v>
          </cell>
          <cell r="AB175">
            <v>183734368.58089703</v>
          </cell>
          <cell r="AC175">
            <v>239</v>
          </cell>
        </row>
        <row r="176">
          <cell r="H176" t="str">
            <v>Total ASOVENTAS</v>
          </cell>
          <cell r="I176">
            <v>5399136437.625</v>
          </cell>
          <cell r="J176">
            <v>5295036948.375</v>
          </cell>
          <cell r="K176">
            <v>5398493580.9749002</v>
          </cell>
          <cell r="L176">
            <v>1949492591</v>
          </cell>
          <cell r="M176">
            <v>673682865</v>
          </cell>
          <cell r="N176">
            <v>2623175456</v>
          </cell>
          <cell r="O176">
            <v>67368286.5</v>
          </cell>
          <cell r="P176">
            <v>67368286.5</v>
          </cell>
          <cell r="Q176">
            <v>2952861288.0999999</v>
          </cell>
          <cell r="R176">
            <v>262317545.59999999</v>
          </cell>
          <cell r="S176">
            <v>2952861288.0999999</v>
          </cell>
          <cell r="T176">
            <v>0</v>
          </cell>
          <cell r="U176">
            <v>745106814.86780679</v>
          </cell>
          <cell r="V176">
            <v>1025713780.3852309</v>
          </cell>
          <cell r="W176">
            <v>674811697.62186253</v>
          </cell>
          <cell r="X176">
            <v>674811697.62186253</v>
          </cell>
          <cell r="Y176">
            <v>745106814.86780679</v>
          </cell>
          <cell r="Z176">
            <v>0</v>
          </cell>
          <cell r="AA176">
            <v>745106814.86780679</v>
          </cell>
          <cell r="AB176">
            <v>745106814.86780679</v>
          </cell>
          <cell r="AC176">
            <v>600</v>
          </cell>
        </row>
        <row r="177">
          <cell r="A177" t="str">
            <v>Bucaramanga</v>
          </cell>
          <cell r="B177">
            <v>686608</v>
          </cell>
          <cell r="C177">
            <v>37031</v>
          </cell>
          <cell r="D177">
            <v>37395</v>
          </cell>
          <cell r="E177" t="str">
            <v>M</v>
          </cell>
          <cell r="F177" t="str">
            <v>AUCOL98</v>
          </cell>
          <cell r="G177">
            <v>66331</v>
          </cell>
          <cell r="H177" t="str">
            <v>CARYMA ASRS. DE SGRS. LTDA.</v>
          </cell>
          <cell r="I177">
            <v>127769606.00229999</v>
          </cell>
          <cell r="J177">
            <v>127769606.00229999</v>
          </cell>
          <cell r="K177">
            <v>127769605.8356</v>
          </cell>
          <cell r="L177">
            <v>76756919</v>
          </cell>
          <cell r="M177">
            <v>28944582</v>
          </cell>
          <cell r="N177">
            <v>105701501</v>
          </cell>
          <cell r="O177">
            <v>0.1</v>
          </cell>
          <cell r="P177">
            <v>2894458.2</v>
          </cell>
          <cell r="Q177">
            <v>0.1</v>
          </cell>
          <cell r="R177">
            <v>10570150.100000001</v>
          </cell>
          <cell r="S177">
            <v>119166109.30000001</v>
          </cell>
          <cell r="T177">
            <v>0.93266398155231034</v>
          </cell>
          <cell r="U177">
            <v>0.19</v>
          </cell>
          <cell r="V177">
            <v>24276225.108764</v>
          </cell>
          <cell r="W177">
            <v>0.125</v>
          </cell>
          <cell r="X177">
            <v>15971200.72945</v>
          </cell>
          <cell r="Y177">
            <v>0</v>
          </cell>
          <cell r="Z177">
            <v>0</v>
          </cell>
          <cell r="AA177">
            <v>-0.24766398155231029</v>
          </cell>
          <cell r="AB177">
            <v>-31643929.302613996</v>
          </cell>
          <cell r="AC177">
            <v>159.45054626464844</v>
          </cell>
          <cell r="AD177">
            <v>159.45054626464844</v>
          </cell>
        </row>
        <row r="178">
          <cell r="A178" t="str">
            <v>Bucaramanga</v>
          </cell>
          <cell r="B178">
            <v>686608</v>
          </cell>
          <cell r="C178">
            <v>37396</v>
          </cell>
          <cell r="D178">
            <v>37760</v>
          </cell>
          <cell r="E178" t="str">
            <v>M</v>
          </cell>
          <cell r="F178" t="str">
            <v>AUCOL98</v>
          </cell>
          <cell r="G178">
            <v>66331</v>
          </cell>
          <cell r="H178" t="str">
            <v>CARYMA ASRS. DE SGRS. LTDA.</v>
          </cell>
          <cell r="I178">
            <v>128153221</v>
          </cell>
          <cell r="J178">
            <v>123893505</v>
          </cell>
          <cell r="K178">
            <v>128153221.103</v>
          </cell>
          <cell r="L178">
            <v>25800609</v>
          </cell>
          <cell r="M178">
            <v>8084962</v>
          </cell>
          <cell r="N178">
            <v>33885571</v>
          </cell>
          <cell r="O178">
            <v>0.1</v>
          </cell>
          <cell r="P178">
            <v>808496.20000000007</v>
          </cell>
          <cell r="Q178">
            <v>0.1</v>
          </cell>
          <cell r="R178">
            <v>3388557.1</v>
          </cell>
          <cell r="S178">
            <v>38082624.300000004</v>
          </cell>
          <cell r="T178">
            <v>0.29716478424987874</v>
          </cell>
          <cell r="U178">
            <v>0.19</v>
          </cell>
          <cell r="V178">
            <v>24349112.009569999</v>
          </cell>
          <cell r="W178">
            <v>0.125</v>
          </cell>
          <cell r="X178">
            <v>16019152.637875</v>
          </cell>
          <cell r="Y178">
            <v>0</v>
          </cell>
          <cell r="Z178">
            <v>0</v>
          </cell>
          <cell r="AA178">
            <v>0.38783521575012131</v>
          </cell>
          <cell r="AB178">
            <v>49702332.155555002</v>
          </cell>
          <cell r="AC178">
            <v>151.78021240234375</v>
          </cell>
          <cell r="AD178">
            <v>151.78021240234375</v>
          </cell>
        </row>
        <row r="179">
          <cell r="A179" t="str">
            <v>Bucaramanga</v>
          </cell>
          <cell r="B179">
            <v>686608</v>
          </cell>
          <cell r="C179">
            <v>37761</v>
          </cell>
          <cell r="D179">
            <v>37777</v>
          </cell>
          <cell r="E179" t="str">
            <v>M</v>
          </cell>
          <cell r="F179" t="str">
            <v>AUCOL98</v>
          </cell>
          <cell r="G179">
            <v>66331</v>
          </cell>
          <cell r="H179" t="str">
            <v>CARYMA ASRS. DE SGRS. LTDA.</v>
          </cell>
          <cell r="I179">
            <v>8658575</v>
          </cell>
          <cell r="J179">
            <v>0</v>
          </cell>
          <cell r="K179">
            <v>4745934.7832000004</v>
          </cell>
          <cell r="L179">
            <v>0</v>
          </cell>
          <cell r="M179">
            <v>0.1</v>
          </cell>
          <cell r="N179">
            <v>0</v>
          </cell>
          <cell r="O179">
            <v>0.1</v>
          </cell>
          <cell r="P179">
            <v>0</v>
          </cell>
          <cell r="Q179">
            <v>0.1</v>
          </cell>
          <cell r="R179">
            <v>0</v>
          </cell>
          <cell r="S179">
            <v>0</v>
          </cell>
          <cell r="T179">
            <v>0</v>
          </cell>
          <cell r="U179">
            <v>0.19</v>
          </cell>
          <cell r="V179">
            <v>901727.60880800011</v>
          </cell>
          <cell r="W179">
            <v>0.125</v>
          </cell>
          <cell r="X179">
            <v>593241.84790000005</v>
          </cell>
          <cell r="Y179">
            <v>0</v>
          </cell>
          <cell r="Z179">
            <v>0</v>
          </cell>
          <cell r="AA179">
            <v>0.68500000000000005</v>
          </cell>
          <cell r="AB179">
            <v>3250965.3264920004</v>
          </cell>
          <cell r="AC179">
            <v>74</v>
          </cell>
          <cell r="AD179">
            <v>73.875</v>
          </cell>
        </row>
        <row r="180">
          <cell r="B180" t="str">
            <v>Total 686608</v>
          </cell>
          <cell r="C180">
            <v>264581402.00229999</v>
          </cell>
          <cell r="D180">
            <v>251663111.00229999</v>
          </cell>
          <cell r="E180">
            <v>260668761.7218</v>
          </cell>
          <cell r="F180">
            <v>102557528</v>
          </cell>
          <cell r="G180">
            <v>37029544</v>
          </cell>
          <cell r="H180">
            <v>139587072</v>
          </cell>
          <cell r="I180">
            <v>264581402.00229999</v>
          </cell>
          <cell r="J180">
            <v>251663111.00229999</v>
          </cell>
          <cell r="K180">
            <v>260668761.7218</v>
          </cell>
          <cell r="L180">
            <v>102557528</v>
          </cell>
          <cell r="M180">
            <v>37029544</v>
          </cell>
          <cell r="N180">
            <v>139587072</v>
          </cell>
          <cell r="O180">
            <v>21309368.179433007</v>
          </cell>
          <cell r="P180">
            <v>3702954.4000000004</v>
          </cell>
          <cell r="Q180">
            <v>13958707.200000001</v>
          </cell>
          <cell r="R180">
            <v>13958707.200000001</v>
          </cell>
          <cell r="S180">
            <v>157248733.60000002</v>
          </cell>
          <cell r="T180">
            <v>32583595.215225</v>
          </cell>
          <cell r="U180">
            <v>0</v>
          </cell>
          <cell r="V180">
            <v>49527064.727141999</v>
          </cell>
          <cell r="W180">
            <v>74</v>
          </cell>
          <cell r="X180">
            <v>32583595.215225</v>
          </cell>
          <cell r="Y180">
            <v>0</v>
          </cell>
          <cell r="Z180">
            <v>0</v>
          </cell>
          <cell r="AA180">
            <v>74</v>
          </cell>
          <cell r="AB180">
            <v>21309368.179433007</v>
          </cell>
          <cell r="AC180">
            <v>74</v>
          </cell>
        </row>
        <row r="181">
          <cell r="H181" t="str">
            <v>Total CARYMA ASRS. DE SGRS. LTDA.</v>
          </cell>
          <cell r="I181">
            <v>264581402.00229999</v>
          </cell>
          <cell r="J181">
            <v>251663111.00229999</v>
          </cell>
          <cell r="K181">
            <v>260668761.7218</v>
          </cell>
          <cell r="L181">
            <v>102557528</v>
          </cell>
          <cell r="M181">
            <v>37029544</v>
          </cell>
          <cell r="N181">
            <v>139587072</v>
          </cell>
          <cell r="O181">
            <v>3702954.4000000004</v>
          </cell>
          <cell r="P181">
            <v>3702954.4000000004</v>
          </cell>
          <cell r="Q181">
            <v>157248733.60000002</v>
          </cell>
          <cell r="R181">
            <v>13958707.200000001</v>
          </cell>
          <cell r="S181">
            <v>157248733.60000002</v>
          </cell>
          <cell r="T181">
            <v>0</v>
          </cell>
          <cell r="U181">
            <v>21309368.179433007</v>
          </cell>
          <cell r="V181">
            <v>49527064.727141999</v>
          </cell>
          <cell r="W181">
            <v>32583595.215225</v>
          </cell>
          <cell r="X181">
            <v>32583595.215225</v>
          </cell>
          <cell r="Y181">
            <v>21309368.179433007</v>
          </cell>
          <cell r="Z181">
            <v>0</v>
          </cell>
          <cell r="AA181">
            <v>21309368.179433007</v>
          </cell>
          <cell r="AB181">
            <v>21309368.179433007</v>
          </cell>
          <cell r="AC181">
            <v>74</v>
          </cell>
        </row>
        <row r="182">
          <cell r="A182" t="str">
            <v>Bucaramanga</v>
          </cell>
          <cell r="B182">
            <v>798890</v>
          </cell>
          <cell r="C182">
            <v>36688</v>
          </cell>
          <cell r="D182">
            <v>37052</v>
          </cell>
          <cell r="E182" t="str">
            <v>M</v>
          </cell>
          <cell r="F182" t="str">
            <v>AUCOL98</v>
          </cell>
          <cell r="G182">
            <v>65872</v>
          </cell>
          <cell r="H182" t="str">
            <v>CODIESEL S.A.</v>
          </cell>
          <cell r="I182">
            <v>40733629.75</v>
          </cell>
          <cell r="J182">
            <v>40733629.75</v>
          </cell>
          <cell r="K182">
            <v>40733629.906499997</v>
          </cell>
          <cell r="L182">
            <v>44633500</v>
          </cell>
          <cell r="M182">
            <v>0</v>
          </cell>
          <cell r="N182">
            <v>44633500</v>
          </cell>
          <cell r="O182">
            <v>0.1</v>
          </cell>
          <cell r="P182">
            <v>0</v>
          </cell>
          <cell r="Q182">
            <v>0.1</v>
          </cell>
          <cell r="R182">
            <v>4463350</v>
          </cell>
          <cell r="S182">
            <v>49096850</v>
          </cell>
          <cell r="T182">
            <v>1.2053148740413497</v>
          </cell>
          <cell r="U182">
            <v>0.19</v>
          </cell>
          <cell r="V182">
            <v>7739389.6822349997</v>
          </cell>
          <cell r="W182">
            <v>0.125</v>
          </cell>
          <cell r="X182">
            <v>5091703.7383124996</v>
          </cell>
          <cell r="Y182">
            <v>0</v>
          </cell>
          <cell r="Z182">
            <v>0</v>
          </cell>
          <cell r="AA182">
            <v>-0.52031487404134968</v>
          </cell>
          <cell r="AB182">
            <v>-21194313.5140475</v>
          </cell>
          <cell r="AC182">
            <v>10.730769157409668</v>
          </cell>
          <cell r="AD182">
            <v>10.730769157409668</v>
          </cell>
        </row>
        <row r="183">
          <cell r="A183" t="str">
            <v>Bucaramanga</v>
          </cell>
          <cell r="B183">
            <v>798890</v>
          </cell>
          <cell r="C183">
            <v>37053</v>
          </cell>
          <cell r="D183">
            <v>37417</v>
          </cell>
          <cell r="E183" t="str">
            <v>M</v>
          </cell>
          <cell r="F183" t="str">
            <v>AUCOL98</v>
          </cell>
          <cell r="G183">
            <v>65872</v>
          </cell>
          <cell r="H183" t="str">
            <v>CODIESEL S.A.</v>
          </cell>
          <cell r="I183">
            <v>44907250.0625</v>
          </cell>
          <cell r="J183">
            <v>44907250.0625</v>
          </cell>
          <cell r="K183">
            <v>44907250.070299998</v>
          </cell>
          <cell r="L183">
            <v>37075064</v>
          </cell>
          <cell r="M183">
            <v>0</v>
          </cell>
          <cell r="N183">
            <v>37075064</v>
          </cell>
          <cell r="O183">
            <v>0.1</v>
          </cell>
          <cell r="P183">
            <v>0</v>
          </cell>
          <cell r="Q183">
            <v>0.1</v>
          </cell>
          <cell r="R183">
            <v>3707506.4000000004</v>
          </cell>
          <cell r="S183">
            <v>40782570.399999999</v>
          </cell>
          <cell r="T183">
            <v>0.90815114121120699</v>
          </cell>
          <cell r="U183">
            <v>0.19</v>
          </cell>
          <cell r="V183">
            <v>8532377.5133570004</v>
          </cell>
          <cell r="W183">
            <v>0.125</v>
          </cell>
          <cell r="X183">
            <v>5613406.2587874997</v>
          </cell>
          <cell r="Y183">
            <v>0</v>
          </cell>
          <cell r="Z183">
            <v>0</v>
          </cell>
          <cell r="AA183">
            <v>-0.22315114121120694</v>
          </cell>
          <cell r="AB183">
            <v>-10021104.101844497</v>
          </cell>
          <cell r="AC183">
            <v>10.813186645507813</v>
          </cell>
          <cell r="AD183">
            <v>10.813186645507813</v>
          </cell>
        </row>
        <row r="184">
          <cell r="A184" t="str">
            <v>Bucaramanga</v>
          </cell>
          <cell r="B184">
            <v>798890</v>
          </cell>
          <cell r="C184">
            <v>37418</v>
          </cell>
          <cell r="D184">
            <v>37777</v>
          </cell>
          <cell r="E184" t="str">
            <v>M</v>
          </cell>
          <cell r="F184" t="str">
            <v>AUCOL98</v>
          </cell>
          <cell r="G184">
            <v>65872</v>
          </cell>
          <cell r="H184" t="str">
            <v>CODIESEL S.A.</v>
          </cell>
          <cell r="I184">
            <v>44567283.75</v>
          </cell>
          <cell r="J184">
            <v>40646610.6875</v>
          </cell>
          <cell r="K184">
            <v>43934917.132799998</v>
          </cell>
          <cell r="L184">
            <v>0</v>
          </cell>
          <cell r="M184">
            <v>0.1</v>
          </cell>
          <cell r="N184">
            <v>0</v>
          </cell>
          <cell r="O184">
            <v>0.1</v>
          </cell>
          <cell r="P184">
            <v>0</v>
          </cell>
          <cell r="Q184">
            <v>0.1</v>
          </cell>
          <cell r="R184">
            <v>0</v>
          </cell>
          <cell r="S184">
            <v>0</v>
          </cell>
          <cell r="T184">
            <v>0</v>
          </cell>
          <cell r="U184">
            <v>0.19</v>
          </cell>
          <cell r="V184">
            <v>8347634.2552319998</v>
          </cell>
          <cell r="W184">
            <v>0.125</v>
          </cell>
          <cell r="X184">
            <v>5491864.6415999997</v>
          </cell>
          <cell r="Y184">
            <v>0</v>
          </cell>
          <cell r="Z184">
            <v>0</v>
          </cell>
          <cell r="AA184">
            <v>0.68500000000000005</v>
          </cell>
          <cell r="AB184">
            <v>30095418.235968001</v>
          </cell>
          <cell r="AC184">
            <v>5</v>
          </cell>
          <cell r="AD184">
            <v>8.4456825256347656</v>
          </cell>
        </row>
        <row r="185">
          <cell r="B185" t="str">
            <v>Total 798890</v>
          </cell>
          <cell r="C185">
            <v>130208163.5625</v>
          </cell>
          <cell r="D185">
            <v>126287490.5</v>
          </cell>
          <cell r="E185">
            <v>129575797.10959999</v>
          </cell>
          <cell r="F185">
            <v>81708564</v>
          </cell>
          <cell r="G185">
            <v>0</v>
          </cell>
          <cell r="H185">
            <v>81708564</v>
          </cell>
          <cell r="I185">
            <v>130208163.5625</v>
          </cell>
          <cell r="J185">
            <v>126287490.5</v>
          </cell>
          <cell r="K185">
            <v>129575797.10959999</v>
          </cell>
          <cell r="L185">
            <v>81708564</v>
          </cell>
          <cell r="M185">
            <v>0</v>
          </cell>
          <cell r="N185">
            <v>81708564</v>
          </cell>
          <cell r="O185">
            <v>-1119999.3799239956</v>
          </cell>
          <cell r="P185">
            <v>0</v>
          </cell>
          <cell r="Q185">
            <v>8170856.4000000004</v>
          </cell>
          <cell r="R185">
            <v>8170856.4000000004</v>
          </cell>
          <cell r="S185">
            <v>89879420.400000006</v>
          </cell>
          <cell r="T185">
            <v>16196974.638699999</v>
          </cell>
          <cell r="U185">
            <v>0</v>
          </cell>
          <cell r="V185">
            <v>24619401.450824</v>
          </cell>
          <cell r="W185">
            <v>5</v>
          </cell>
          <cell r="X185">
            <v>16196974.638699999</v>
          </cell>
          <cell r="Y185">
            <v>0</v>
          </cell>
          <cell r="Z185">
            <v>0</v>
          </cell>
          <cell r="AA185">
            <v>5</v>
          </cell>
          <cell r="AB185">
            <v>-1119999.3799239956</v>
          </cell>
          <cell r="AC185">
            <v>5</v>
          </cell>
        </row>
        <row r="186">
          <cell r="A186" t="str">
            <v>Bucaramanga</v>
          </cell>
          <cell r="B186">
            <v>1087055</v>
          </cell>
          <cell r="C186">
            <v>36850</v>
          </cell>
          <cell r="D186">
            <v>37214</v>
          </cell>
          <cell r="E186" t="str">
            <v>M</v>
          </cell>
          <cell r="F186" t="str">
            <v>AUCOL98</v>
          </cell>
          <cell r="G186">
            <v>65872</v>
          </cell>
          <cell r="H186" t="str">
            <v>CODIESEL S.A.</v>
          </cell>
          <cell r="I186">
            <v>175209509</v>
          </cell>
          <cell r="J186">
            <v>175209509</v>
          </cell>
          <cell r="K186">
            <v>175209508.96880001</v>
          </cell>
          <cell r="L186">
            <v>10295561</v>
          </cell>
          <cell r="M186">
            <v>2200000</v>
          </cell>
          <cell r="N186">
            <v>12495561</v>
          </cell>
          <cell r="O186">
            <v>0.1</v>
          </cell>
          <cell r="P186">
            <v>220000</v>
          </cell>
          <cell r="Q186">
            <v>0.1</v>
          </cell>
          <cell r="R186">
            <v>1249556.1000000001</v>
          </cell>
          <cell r="S186">
            <v>13965117.1</v>
          </cell>
          <cell r="T186">
            <v>7.9705246491426462E-2</v>
          </cell>
          <cell r="U186">
            <v>0.19</v>
          </cell>
          <cell r="V186">
            <v>33289806.704072002</v>
          </cell>
          <cell r="W186">
            <v>0.125</v>
          </cell>
          <cell r="X186">
            <v>21901188.621100001</v>
          </cell>
          <cell r="Y186">
            <v>0</v>
          </cell>
          <cell r="Z186">
            <v>0</v>
          </cell>
          <cell r="AA186">
            <v>0.60529475350857354</v>
          </cell>
          <cell r="AB186">
            <v>106053396.54362801</v>
          </cell>
          <cell r="AC186">
            <v>51.596153259277344</v>
          </cell>
          <cell r="AD186">
            <v>51.596153259277344</v>
          </cell>
        </row>
        <row r="187">
          <cell r="A187" t="str">
            <v>Bucaramanga</v>
          </cell>
          <cell r="B187">
            <v>1087055</v>
          </cell>
          <cell r="C187">
            <v>37215</v>
          </cell>
          <cell r="D187">
            <v>37579</v>
          </cell>
          <cell r="E187" t="str">
            <v>M</v>
          </cell>
          <cell r="F187" t="str">
            <v>AUCOL98</v>
          </cell>
          <cell r="G187">
            <v>65872</v>
          </cell>
          <cell r="H187" t="str">
            <v>CODIESEL S.A.</v>
          </cell>
          <cell r="I187">
            <v>168470771</v>
          </cell>
          <cell r="J187">
            <v>168470771</v>
          </cell>
          <cell r="K187">
            <v>168470771.08590001</v>
          </cell>
          <cell r="L187">
            <v>13966833</v>
          </cell>
          <cell r="M187">
            <v>3036692</v>
          </cell>
          <cell r="N187">
            <v>17003525</v>
          </cell>
          <cell r="O187">
            <v>0.1</v>
          </cell>
          <cell r="P187">
            <v>303669.2</v>
          </cell>
          <cell r="Q187">
            <v>0.1</v>
          </cell>
          <cell r="R187">
            <v>1700352.5</v>
          </cell>
          <cell r="S187">
            <v>19007546.699999999</v>
          </cell>
          <cell r="T187">
            <v>0.11282400251084751</v>
          </cell>
          <cell r="U187">
            <v>0.19</v>
          </cell>
          <cell r="V187">
            <v>32009446.506321002</v>
          </cell>
          <cell r="W187">
            <v>0.125</v>
          </cell>
          <cell r="X187">
            <v>21058846.385737501</v>
          </cell>
          <cell r="Y187">
            <v>0</v>
          </cell>
          <cell r="Z187">
            <v>0</v>
          </cell>
          <cell r="AA187">
            <v>0.57217599748915249</v>
          </cell>
          <cell r="AB187">
            <v>96394931.493841514</v>
          </cell>
          <cell r="AC187">
            <v>46.299449920654297</v>
          </cell>
          <cell r="AD187">
            <v>46.299449920654297</v>
          </cell>
        </row>
        <row r="188">
          <cell r="A188" t="str">
            <v>Bucaramanga</v>
          </cell>
          <cell r="B188">
            <v>1087055</v>
          </cell>
          <cell r="C188">
            <v>37580</v>
          </cell>
          <cell r="D188">
            <v>37777</v>
          </cell>
          <cell r="E188" t="str">
            <v>M</v>
          </cell>
          <cell r="F188" t="str">
            <v>AUCOL98</v>
          </cell>
          <cell r="G188">
            <v>65872</v>
          </cell>
          <cell r="H188" t="str">
            <v>CODIESEL S.A.</v>
          </cell>
          <cell r="I188">
            <v>82459732</v>
          </cell>
          <cell r="J188">
            <v>59057419</v>
          </cell>
          <cell r="K188">
            <v>77059358.511700004</v>
          </cell>
          <cell r="L188">
            <v>0</v>
          </cell>
          <cell r="M188">
            <v>5600000</v>
          </cell>
          <cell r="N188">
            <v>5600000</v>
          </cell>
          <cell r="O188">
            <v>0.1</v>
          </cell>
          <cell r="P188">
            <v>560000</v>
          </cell>
          <cell r="Q188">
            <v>0.1</v>
          </cell>
          <cell r="R188">
            <v>560000</v>
          </cell>
          <cell r="S188">
            <v>6720000</v>
          </cell>
          <cell r="T188">
            <v>8.7205501444444222E-2</v>
          </cell>
          <cell r="U188">
            <v>0.19</v>
          </cell>
          <cell r="V188">
            <v>14641278.117223</v>
          </cell>
          <cell r="W188">
            <v>0.125</v>
          </cell>
          <cell r="X188">
            <v>9632419.8139625005</v>
          </cell>
          <cell r="Y188">
            <v>0</v>
          </cell>
          <cell r="Z188">
            <v>0</v>
          </cell>
          <cell r="AA188">
            <v>0.59779449855555589</v>
          </cell>
          <cell r="AB188">
            <v>46065660.580514513</v>
          </cell>
          <cell r="AC188">
            <v>28</v>
          </cell>
          <cell r="AD188">
            <v>27.208122253417969</v>
          </cell>
        </row>
        <row r="189">
          <cell r="B189" t="str">
            <v>Total 1087055</v>
          </cell>
          <cell r="C189">
            <v>426140012</v>
          </cell>
          <cell r="D189">
            <v>402737699</v>
          </cell>
          <cell r="E189">
            <v>420739638.56640005</v>
          </cell>
          <cell r="F189">
            <v>24262394</v>
          </cell>
          <cell r="G189">
            <v>10836692</v>
          </cell>
          <cell r="H189">
            <v>35099086</v>
          </cell>
          <cell r="I189">
            <v>426140012</v>
          </cell>
          <cell r="J189">
            <v>402737699</v>
          </cell>
          <cell r="K189">
            <v>420739638.56640005</v>
          </cell>
          <cell r="L189">
            <v>24262394</v>
          </cell>
          <cell r="M189">
            <v>10836692</v>
          </cell>
          <cell r="N189">
            <v>35099086</v>
          </cell>
          <cell r="O189">
            <v>248513988.61798403</v>
          </cell>
          <cell r="P189">
            <v>1083669.2</v>
          </cell>
          <cell r="Q189">
            <v>3509908.6</v>
          </cell>
          <cell r="R189">
            <v>3509908.6</v>
          </cell>
          <cell r="S189">
            <v>39692663.799999997</v>
          </cell>
          <cell r="T189">
            <v>52592454.820800006</v>
          </cell>
          <cell r="U189">
            <v>0</v>
          </cell>
          <cell r="V189">
            <v>79940531.327616006</v>
          </cell>
          <cell r="W189">
            <v>28</v>
          </cell>
          <cell r="X189">
            <v>52592454.820800006</v>
          </cell>
          <cell r="Y189">
            <v>0</v>
          </cell>
          <cell r="Z189">
            <v>0</v>
          </cell>
          <cell r="AA189">
            <v>28</v>
          </cell>
          <cell r="AB189">
            <v>248513988.61798403</v>
          </cell>
          <cell r="AC189">
            <v>28</v>
          </cell>
        </row>
        <row r="190">
          <cell r="A190" t="str">
            <v>Bucaramanga</v>
          </cell>
          <cell r="B190">
            <v>1115682</v>
          </cell>
          <cell r="C190">
            <v>36869</v>
          </cell>
          <cell r="D190">
            <v>37233</v>
          </cell>
          <cell r="E190" t="str">
            <v>M</v>
          </cell>
          <cell r="F190" t="str">
            <v>AUCOL98</v>
          </cell>
          <cell r="G190">
            <v>65872</v>
          </cell>
          <cell r="H190" t="str">
            <v>CODIESEL S.A.</v>
          </cell>
          <cell r="I190">
            <v>51887631</v>
          </cell>
          <cell r="J190">
            <v>51887631</v>
          </cell>
          <cell r="K190">
            <v>51887631.0537</v>
          </cell>
          <cell r="L190">
            <v>41971949</v>
          </cell>
          <cell r="M190">
            <v>0</v>
          </cell>
          <cell r="N190">
            <v>41971949</v>
          </cell>
          <cell r="O190">
            <v>0.1</v>
          </cell>
          <cell r="P190">
            <v>0</v>
          </cell>
          <cell r="Q190">
            <v>0.1</v>
          </cell>
          <cell r="R190">
            <v>4197194.9000000004</v>
          </cell>
          <cell r="S190">
            <v>46169143.899999999</v>
          </cell>
          <cell r="T190">
            <v>0.88979093788687758</v>
          </cell>
          <cell r="U190">
            <v>0.19</v>
          </cell>
          <cell r="V190">
            <v>9858649.9002030008</v>
          </cell>
          <cell r="W190">
            <v>0.125</v>
          </cell>
          <cell r="X190">
            <v>6485953.8817125</v>
          </cell>
          <cell r="Y190">
            <v>0</v>
          </cell>
          <cell r="Z190">
            <v>0</v>
          </cell>
          <cell r="AA190">
            <v>-0.20479093788687752</v>
          </cell>
          <cell r="AB190">
            <v>-10626116.628215494</v>
          </cell>
          <cell r="AC190">
            <v>47.142856597900391</v>
          </cell>
          <cell r="AD190">
            <v>47.142856597900391</v>
          </cell>
        </row>
        <row r="191">
          <cell r="A191" t="str">
            <v>Bucaramanga</v>
          </cell>
          <cell r="B191">
            <v>1115682</v>
          </cell>
          <cell r="C191">
            <v>37234</v>
          </cell>
          <cell r="D191">
            <v>37598</v>
          </cell>
          <cell r="E191" t="str">
            <v>M</v>
          </cell>
          <cell r="F191" t="str">
            <v>AUCOL98</v>
          </cell>
          <cell r="G191">
            <v>65872</v>
          </cell>
          <cell r="H191" t="str">
            <v>CODIESEL S.A.</v>
          </cell>
          <cell r="I191">
            <v>68068342</v>
          </cell>
          <cell r="J191">
            <v>68077018</v>
          </cell>
          <cell r="K191">
            <v>68068342.000100002</v>
          </cell>
          <cell r="L191">
            <v>31661051</v>
          </cell>
          <cell r="M191">
            <v>3811111</v>
          </cell>
          <cell r="N191">
            <v>35472162</v>
          </cell>
          <cell r="O191">
            <v>0.1</v>
          </cell>
          <cell r="P191">
            <v>381111.10000000003</v>
          </cell>
          <cell r="Q191">
            <v>0.1</v>
          </cell>
          <cell r="R191">
            <v>3547216.2</v>
          </cell>
          <cell r="S191">
            <v>39400489.300000004</v>
          </cell>
          <cell r="T191">
            <v>0.57883721187071258</v>
          </cell>
          <cell r="U191">
            <v>0.19</v>
          </cell>
          <cell r="V191">
            <v>12932984.980019001</v>
          </cell>
          <cell r="W191">
            <v>0.125</v>
          </cell>
          <cell r="X191">
            <v>8508542.7500125002</v>
          </cell>
          <cell r="Y191">
            <v>0</v>
          </cell>
          <cell r="Z191">
            <v>0</v>
          </cell>
          <cell r="AA191">
            <v>0.10616278812928748</v>
          </cell>
          <cell r="AB191">
            <v>7226324.9700684967</v>
          </cell>
          <cell r="AC191">
            <v>66.107139587402344</v>
          </cell>
          <cell r="AD191">
            <v>66.107139587402344</v>
          </cell>
        </row>
        <row r="192">
          <cell r="A192" t="str">
            <v>Bucaramanga</v>
          </cell>
          <cell r="B192">
            <v>1115682</v>
          </cell>
          <cell r="C192">
            <v>37599</v>
          </cell>
          <cell r="D192">
            <v>37777</v>
          </cell>
          <cell r="E192" t="str">
            <v>M</v>
          </cell>
          <cell r="F192" t="str">
            <v>AUCOL98</v>
          </cell>
          <cell r="G192">
            <v>65872</v>
          </cell>
          <cell r="H192" t="str">
            <v>CODIESEL S.A.</v>
          </cell>
          <cell r="I192">
            <v>38210852</v>
          </cell>
          <cell r="J192">
            <v>31283966</v>
          </cell>
          <cell r="K192">
            <v>37499623.091799997</v>
          </cell>
          <cell r="L192">
            <v>7921781</v>
          </cell>
          <cell r="M192">
            <v>5122222</v>
          </cell>
          <cell r="N192">
            <v>13044003</v>
          </cell>
          <cell r="O192">
            <v>0.1</v>
          </cell>
          <cell r="P192">
            <v>512222.2</v>
          </cell>
          <cell r="Q192">
            <v>0.1</v>
          </cell>
          <cell r="R192">
            <v>1304400.3</v>
          </cell>
          <cell r="S192">
            <v>14860625.5</v>
          </cell>
          <cell r="T192">
            <v>0.39628732970517661</v>
          </cell>
          <cell r="U192">
            <v>0.19</v>
          </cell>
          <cell r="V192">
            <v>7124928.3874419993</v>
          </cell>
          <cell r="W192">
            <v>0.125</v>
          </cell>
          <cell r="X192">
            <v>4687452.8864749996</v>
          </cell>
          <cell r="Y192">
            <v>0</v>
          </cell>
          <cell r="Z192">
            <v>0</v>
          </cell>
          <cell r="AA192">
            <v>0.28871267029482345</v>
          </cell>
          <cell r="AB192">
            <v>10826616.317883</v>
          </cell>
          <cell r="AC192">
            <v>95</v>
          </cell>
          <cell r="AD192">
            <v>85.471908569335938</v>
          </cell>
        </row>
        <row r="193">
          <cell r="B193" t="str">
            <v>Total 1115682</v>
          </cell>
          <cell r="C193">
            <v>158166825</v>
          </cell>
          <cell r="D193">
            <v>151248615</v>
          </cell>
          <cell r="E193">
            <v>157455596.14559999</v>
          </cell>
          <cell r="F193">
            <v>81554781</v>
          </cell>
          <cell r="G193">
            <v>8933333</v>
          </cell>
          <cell r="H193">
            <v>90488114</v>
          </cell>
          <cell r="I193">
            <v>158166825</v>
          </cell>
          <cell r="J193">
            <v>151248615</v>
          </cell>
          <cell r="K193">
            <v>157455596.14559999</v>
          </cell>
          <cell r="L193">
            <v>81554781</v>
          </cell>
          <cell r="M193">
            <v>8933333</v>
          </cell>
          <cell r="N193">
            <v>90488114</v>
          </cell>
          <cell r="O193">
            <v>7426824.6597360028</v>
          </cell>
          <cell r="P193">
            <v>893333.3</v>
          </cell>
          <cell r="Q193">
            <v>9048811.4000000004</v>
          </cell>
          <cell r="R193">
            <v>9048811.4000000004</v>
          </cell>
          <cell r="S193">
            <v>100430258.7</v>
          </cell>
          <cell r="T193">
            <v>19681949.518199999</v>
          </cell>
          <cell r="U193">
            <v>0</v>
          </cell>
          <cell r="V193">
            <v>29916563.267664</v>
          </cell>
          <cell r="W193">
            <v>95</v>
          </cell>
          <cell r="X193">
            <v>19681949.518199999</v>
          </cell>
          <cell r="Y193">
            <v>0</v>
          </cell>
          <cell r="Z193">
            <v>0</v>
          </cell>
          <cell r="AA193">
            <v>95</v>
          </cell>
          <cell r="AB193">
            <v>7426824.6597360028</v>
          </cell>
          <cell r="AC193">
            <v>95</v>
          </cell>
        </row>
        <row r="194">
          <cell r="H194" t="str">
            <v>Total CODIESEL S.A.</v>
          </cell>
          <cell r="I194">
            <v>714515000.5625</v>
          </cell>
          <cell r="J194">
            <v>680273804.5</v>
          </cell>
          <cell r="K194">
            <v>707771031.82159996</v>
          </cell>
          <cell r="L194">
            <v>187525739</v>
          </cell>
          <cell r="M194">
            <v>19770025</v>
          </cell>
          <cell r="N194">
            <v>207295764</v>
          </cell>
          <cell r="O194">
            <v>1977002.5</v>
          </cell>
          <cell r="P194">
            <v>1977002.5</v>
          </cell>
          <cell r="Q194">
            <v>230002342.90000001</v>
          </cell>
          <cell r="R194">
            <v>20729576.400000002</v>
          </cell>
          <cell r="S194">
            <v>230002342.90000001</v>
          </cell>
          <cell r="T194">
            <v>0</v>
          </cell>
          <cell r="U194">
            <v>254820813.89779603</v>
          </cell>
          <cell r="V194">
            <v>134476496.04610401</v>
          </cell>
          <cell r="W194">
            <v>88471378.977699995</v>
          </cell>
          <cell r="X194">
            <v>88471378.977699995</v>
          </cell>
          <cell r="Y194">
            <v>254820813.89779603</v>
          </cell>
          <cell r="Z194">
            <v>0</v>
          </cell>
          <cell r="AA194">
            <v>254820813.89779603</v>
          </cell>
          <cell r="AB194">
            <v>254820813.89779603</v>
          </cell>
          <cell r="AC194">
            <v>128</v>
          </cell>
        </row>
        <row r="195">
          <cell r="A195" t="str">
            <v>Bucaramanga</v>
          </cell>
          <cell r="B195">
            <v>865932</v>
          </cell>
          <cell r="C195">
            <v>36739</v>
          </cell>
          <cell r="D195">
            <v>37103</v>
          </cell>
          <cell r="E195" t="str">
            <v>M</v>
          </cell>
          <cell r="F195" t="str">
            <v>AUCOL98</v>
          </cell>
          <cell r="G195">
            <v>65255</v>
          </cell>
          <cell r="H195" t="str">
            <v>CONADIL LTDA CONADIL LTDA CONADIL LTDA</v>
          </cell>
          <cell r="I195">
            <v>38473123</v>
          </cell>
          <cell r="J195">
            <v>38473123</v>
          </cell>
          <cell r="K195">
            <v>38473123.076300003</v>
          </cell>
          <cell r="L195">
            <v>19690811</v>
          </cell>
          <cell r="M195">
            <v>0</v>
          </cell>
          <cell r="N195">
            <v>19690811</v>
          </cell>
          <cell r="O195">
            <v>0.1</v>
          </cell>
          <cell r="P195">
            <v>0</v>
          </cell>
          <cell r="Q195">
            <v>0.1</v>
          </cell>
          <cell r="R195">
            <v>1969081.1</v>
          </cell>
          <cell r="S195">
            <v>21659892.100000001</v>
          </cell>
          <cell r="T195">
            <v>0.56298762273715197</v>
          </cell>
          <cell r="U195">
            <v>0.19</v>
          </cell>
          <cell r="V195">
            <v>7309893.3844970008</v>
          </cell>
          <cell r="W195">
            <v>0.125</v>
          </cell>
          <cell r="X195">
            <v>4809140.3845375003</v>
          </cell>
          <cell r="Y195">
            <v>0</v>
          </cell>
          <cell r="Z195">
            <v>0</v>
          </cell>
          <cell r="AA195">
            <v>0.12201237726284808</v>
          </cell>
          <cell r="AB195">
            <v>4694197.2072655018</v>
          </cell>
          <cell r="AC195">
            <v>13.395604133605957</v>
          </cell>
          <cell r="AD195">
            <v>13.395604133605957</v>
          </cell>
        </row>
        <row r="196">
          <cell r="A196" t="str">
            <v>Bucaramanga</v>
          </cell>
          <cell r="B196">
            <v>865932</v>
          </cell>
          <cell r="C196">
            <v>37104</v>
          </cell>
          <cell r="D196">
            <v>37468</v>
          </cell>
          <cell r="E196" t="str">
            <v>M</v>
          </cell>
          <cell r="F196" t="str">
            <v>AUCOL98</v>
          </cell>
          <cell r="G196">
            <v>65255</v>
          </cell>
          <cell r="H196" t="str">
            <v>CONADIL LTDA CONADIL LTDA CONADIL LTDA</v>
          </cell>
          <cell r="I196">
            <v>35227469.5625</v>
          </cell>
          <cell r="J196">
            <v>35227469.5625</v>
          </cell>
          <cell r="K196">
            <v>35227469.460900001</v>
          </cell>
          <cell r="L196">
            <v>0</v>
          </cell>
          <cell r="M196">
            <v>2000000</v>
          </cell>
          <cell r="N196">
            <v>2000000</v>
          </cell>
          <cell r="O196">
            <v>0.1</v>
          </cell>
          <cell r="P196">
            <v>200000</v>
          </cell>
          <cell r="Q196">
            <v>0.1</v>
          </cell>
          <cell r="R196">
            <v>200000</v>
          </cell>
          <cell r="S196">
            <v>2400000</v>
          </cell>
          <cell r="T196">
            <v>6.8128651780220262E-2</v>
          </cell>
          <cell r="U196">
            <v>0.19</v>
          </cell>
          <cell r="V196">
            <v>6693219.1975710001</v>
          </cell>
          <cell r="W196">
            <v>0.125</v>
          </cell>
          <cell r="X196">
            <v>4403433.6826125002</v>
          </cell>
          <cell r="Y196">
            <v>0</v>
          </cell>
          <cell r="Z196">
            <v>0</v>
          </cell>
          <cell r="AA196">
            <v>0.61687134821977985</v>
          </cell>
          <cell r="AB196">
            <v>21730816.580716506</v>
          </cell>
          <cell r="AC196">
            <v>10.752747535705566</v>
          </cell>
          <cell r="AD196">
            <v>10.752747535705566</v>
          </cell>
        </row>
        <row r="197">
          <cell r="A197" t="str">
            <v>Bucaramanga</v>
          </cell>
          <cell r="B197">
            <v>865932</v>
          </cell>
          <cell r="C197">
            <v>37469</v>
          </cell>
          <cell r="D197">
            <v>37777</v>
          </cell>
          <cell r="E197" t="str">
            <v>M</v>
          </cell>
          <cell r="F197" t="str">
            <v>AUCOL98</v>
          </cell>
          <cell r="G197">
            <v>65255</v>
          </cell>
          <cell r="H197" t="str">
            <v>CONADIL LTDA CONADIL LTDA CONADIL LTDA</v>
          </cell>
          <cell r="I197">
            <v>23237862</v>
          </cell>
          <cell r="J197">
            <v>19884612</v>
          </cell>
          <cell r="K197">
            <v>23237862</v>
          </cell>
          <cell r="L197">
            <v>0</v>
          </cell>
          <cell r="M197">
            <v>0.1</v>
          </cell>
          <cell r="N197">
            <v>0</v>
          </cell>
          <cell r="O197">
            <v>0.1</v>
          </cell>
          <cell r="P197">
            <v>0</v>
          </cell>
          <cell r="Q197">
            <v>0.1</v>
          </cell>
          <cell r="R197">
            <v>0</v>
          </cell>
          <cell r="S197">
            <v>0</v>
          </cell>
          <cell r="T197">
            <v>0</v>
          </cell>
          <cell r="U197">
            <v>0.19</v>
          </cell>
          <cell r="V197">
            <v>4415193.78</v>
          </cell>
          <cell r="W197">
            <v>0.125</v>
          </cell>
          <cell r="X197">
            <v>2904732.75</v>
          </cell>
          <cell r="Y197">
            <v>0</v>
          </cell>
          <cell r="Z197">
            <v>0</v>
          </cell>
          <cell r="AA197">
            <v>0.68500000000000005</v>
          </cell>
          <cell r="AB197">
            <v>15917935.470000001</v>
          </cell>
          <cell r="AC197">
            <v>11</v>
          </cell>
          <cell r="AD197">
            <v>8.6038961410522461</v>
          </cell>
        </row>
        <row r="198">
          <cell r="B198" t="str">
            <v>Total 865932</v>
          </cell>
          <cell r="C198">
            <v>96938454.5625</v>
          </cell>
          <cell r="D198">
            <v>93585204.5625</v>
          </cell>
          <cell r="E198">
            <v>96938454.537200004</v>
          </cell>
          <cell r="F198">
            <v>19690811</v>
          </cell>
          <cell r="G198">
            <v>2000000</v>
          </cell>
          <cell r="H198">
            <v>21690811</v>
          </cell>
          <cell r="I198">
            <v>96938454.5625</v>
          </cell>
          <cell r="J198">
            <v>93585204.5625</v>
          </cell>
          <cell r="K198">
            <v>96938454.537200004</v>
          </cell>
          <cell r="L198">
            <v>19690811</v>
          </cell>
          <cell r="M198">
            <v>2000000</v>
          </cell>
          <cell r="N198">
            <v>21690811</v>
          </cell>
          <cell r="O198">
            <v>42342949.257982008</v>
          </cell>
          <cell r="P198">
            <v>200000</v>
          </cell>
          <cell r="Q198">
            <v>2169081.1</v>
          </cell>
          <cell r="R198">
            <v>2169081.1</v>
          </cell>
          <cell r="S198">
            <v>24059892.100000001</v>
          </cell>
          <cell r="T198">
            <v>12117306.81715</v>
          </cell>
          <cell r="U198">
            <v>0</v>
          </cell>
          <cell r="V198">
            <v>18418306.362068001</v>
          </cell>
          <cell r="W198">
            <v>11</v>
          </cell>
          <cell r="X198">
            <v>12117306.81715</v>
          </cell>
          <cell r="Y198">
            <v>0</v>
          </cell>
          <cell r="Z198">
            <v>0</v>
          </cell>
          <cell r="AA198">
            <v>11</v>
          </cell>
          <cell r="AB198">
            <v>42342949.257982008</v>
          </cell>
          <cell r="AC198">
            <v>11</v>
          </cell>
        </row>
        <row r="199">
          <cell r="H199" t="str">
            <v>Total CONADIL LTDA CONADIL LTDA CONADIL LTDA</v>
          </cell>
          <cell r="I199">
            <v>96938454.5625</v>
          </cell>
          <cell r="J199">
            <v>93585204.5625</v>
          </cell>
          <cell r="K199">
            <v>96938454.537200004</v>
          </cell>
          <cell r="L199">
            <v>19690811</v>
          </cell>
          <cell r="M199">
            <v>2000000</v>
          </cell>
          <cell r="N199">
            <v>21690811</v>
          </cell>
          <cell r="O199">
            <v>200000</v>
          </cell>
          <cell r="P199">
            <v>200000</v>
          </cell>
          <cell r="Q199">
            <v>24059892.100000001</v>
          </cell>
          <cell r="R199">
            <v>2169081.1</v>
          </cell>
          <cell r="S199">
            <v>24059892.100000001</v>
          </cell>
          <cell r="T199">
            <v>0</v>
          </cell>
          <cell r="U199">
            <v>42342949.257982008</v>
          </cell>
          <cell r="V199">
            <v>18418306.362068001</v>
          </cell>
          <cell r="W199">
            <v>12117306.81715</v>
          </cell>
          <cell r="X199">
            <v>12117306.81715</v>
          </cell>
          <cell r="Y199">
            <v>42342949.257982008</v>
          </cell>
          <cell r="Z199">
            <v>0</v>
          </cell>
          <cell r="AA199">
            <v>42342949.257982008</v>
          </cell>
          <cell r="AB199">
            <v>42342949.257982008</v>
          </cell>
          <cell r="AC199">
            <v>11</v>
          </cell>
        </row>
        <row r="200">
          <cell r="A200" t="str">
            <v>Bucaramanga</v>
          </cell>
          <cell r="B200">
            <v>7396732</v>
          </cell>
          <cell r="C200">
            <v>36689</v>
          </cell>
          <cell r="D200">
            <v>37053</v>
          </cell>
          <cell r="E200" t="str">
            <v>M</v>
          </cell>
          <cell r="F200" t="str">
            <v>AUCOL98</v>
          </cell>
          <cell r="G200">
            <v>53379</v>
          </cell>
          <cell r="H200" t="str">
            <v>CONFINAUTOS LTDA</v>
          </cell>
          <cell r="I200">
            <v>37860099</v>
          </cell>
          <cell r="J200">
            <v>37860099</v>
          </cell>
          <cell r="K200">
            <v>35577817.644500002</v>
          </cell>
          <cell r="L200">
            <v>9740000</v>
          </cell>
          <cell r="M200">
            <v>0</v>
          </cell>
          <cell r="N200">
            <v>9740000</v>
          </cell>
          <cell r="O200">
            <v>0.1</v>
          </cell>
          <cell r="P200">
            <v>0</v>
          </cell>
          <cell r="Q200">
            <v>0.1</v>
          </cell>
          <cell r="R200">
            <v>974000</v>
          </cell>
          <cell r="S200">
            <v>10714000</v>
          </cell>
          <cell r="T200">
            <v>0.30114269815693107</v>
          </cell>
          <cell r="U200">
            <v>0.19</v>
          </cell>
          <cell r="V200">
            <v>6759785.3524550004</v>
          </cell>
          <cell r="W200">
            <v>0.125</v>
          </cell>
          <cell r="X200">
            <v>4447227.2055625003</v>
          </cell>
          <cell r="Y200">
            <v>0</v>
          </cell>
          <cell r="Z200">
            <v>0</v>
          </cell>
          <cell r="AA200">
            <v>0.38385730184306899</v>
          </cell>
          <cell r="AB200">
            <v>13656805.086482503</v>
          </cell>
          <cell r="AC200">
            <v>17.406593322753906</v>
          </cell>
          <cell r="AD200">
            <v>17.406593322753906</v>
          </cell>
        </row>
        <row r="201">
          <cell r="A201" t="str">
            <v>Bucaramanga</v>
          </cell>
          <cell r="B201">
            <v>7396732</v>
          </cell>
          <cell r="C201">
            <v>37054</v>
          </cell>
          <cell r="D201">
            <v>37418</v>
          </cell>
          <cell r="E201" t="str">
            <v>M</v>
          </cell>
          <cell r="F201" t="str">
            <v>AUCOL98</v>
          </cell>
          <cell r="G201">
            <v>53379</v>
          </cell>
          <cell r="H201" t="str">
            <v>CONFINAUTOS LTDA</v>
          </cell>
          <cell r="I201">
            <v>9541387</v>
          </cell>
          <cell r="J201">
            <v>9541387</v>
          </cell>
          <cell r="K201">
            <v>11823668.478499999</v>
          </cell>
          <cell r="L201">
            <v>1707000</v>
          </cell>
          <cell r="M201">
            <v>0</v>
          </cell>
          <cell r="N201">
            <v>1707000</v>
          </cell>
          <cell r="O201">
            <v>0.1</v>
          </cell>
          <cell r="P201">
            <v>0</v>
          </cell>
          <cell r="Q201">
            <v>0.1</v>
          </cell>
          <cell r="R201">
            <v>170700</v>
          </cell>
          <cell r="S201">
            <v>1877700</v>
          </cell>
          <cell r="T201">
            <v>0.15880857987640506</v>
          </cell>
          <cell r="U201">
            <v>0.19</v>
          </cell>
          <cell r="V201">
            <v>2246497.010915</v>
          </cell>
          <cell r="W201">
            <v>0.125</v>
          </cell>
          <cell r="X201">
            <v>1477958.5598124999</v>
          </cell>
          <cell r="Y201">
            <v>0</v>
          </cell>
          <cell r="Z201">
            <v>0</v>
          </cell>
          <cell r="AA201">
            <v>0.52619142012359499</v>
          </cell>
          <cell r="AB201">
            <v>6221512.9077725001</v>
          </cell>
          <cell r="AC201">
            <v>5.1950550079345703</v>
          </cell>
          <cell r="AD201">
            <v>5.1950550079345703</v>
          </cell>
        </row>
        <row r="202">
          <cell r="B202" t="str">
            <v>Total 7396732</v>
          </cell>
          <cell r="C202">
            <v>47401486</v>
          </cell>
          <cell r="D202">
            <v>47401486</v>
          </cell>
          <cell r="E202">
            <v>47401486.123000003</v>
          </cell>
          <cell r="F202">
            <v>11447000</v>
          </cell>
          <cell r="G202">
            <v>0</v>
          </cell>
          <cell r="H202">
            <v>11447000</v>
          </cell>
          <cell r="I202">
            <v>47401486</v>
          </cell>
          <cell r="J202">
            <v>47401486</v>
          </cell>
          <cell r="K202">
            <v>47401486.123000003</v>
          </cell>
          <cell r="L202">
            <v>11447000</v>
          </cell>
          <cell r="M202">
            <v>0</v>
          </cell>
          <cell r="N202">
            <v>11447000</v>
          </cell>
          <cell r="O202">
            <v>19878317.994255003</v>
          </cell>
          <cell r="P202">
            <v>0</v>
          </cell>
          <cell r="Q202">
            <v>1144700</v>
          </cell>
          <cell r="R202">
            <v>1144700</v>
          </cell>
          <cell r="S202">
            <v>12591700</v>
          </cell>
          <cell r="T202">
            <v>5925185.7653750004</v>
          </cell>
          <cell r="U202">
            <v>0</v>
          </cell>
          <cell r="V202">
            <v>9006282.3633700013</v>
          </cell>
          <cell r="W202">
            <v>0</v>
          </cell>
          <cell r="X202">
            <v>5925185.7653750004</v>
          </cell>
          <cell r="Y202">
            <v>0</v>
          </cell>
          <cell r="Z202">
            <v>0</v>
          </cell>
          <cell r="AA202">
            <v>0</v>
          </cell>
          <cell r="AB202">
            <v>19878317.994255003</v>
          </cell>
          <cell r="AC202">
            <v>0</v>
          </cell>
        </row>
        <row r="203">
          <cell r="H203" t="str">
            <v>Total CONFINAUTOS LTDA</v>
          </cell>
          <cell r="I203">
            <v>47401486</v>
          </cell>
          <cell r="J203">
            <v>47401486</v>
          </cell>
          <cell r="K203">
            <v>47401486.123000003</v>
          </cell>
          <cell r="L203">
            <v>11447000</v>
          </cell>
          <cell r="M203">
            <v>0</v>
          </cell>
          <cell r="N203">
            <v>11447000</v>
          </cell>
          <cell r="O203">
            <v>0</v>
          </cell>
          <cell r="P203">
            <v>0</v>
          </cell>
          <cell r="Q203">
            <v>12591700</v>
          </cell>
          <cell r="R203">
            <v>1144700</v>
          </cell>
          <cell r="S203">
            <v>12591700</v>
          </cell>
          <cell r="T203">
            <v>0</v>
          </cell>
          <cell r="U203">
            <v>19878317.994255003</v>
          </cell>
          <cell r="V203">
            <v>9006282.3633700013</v>
          </cell>
          <cell r="W203">
            <v>5925185.7653750004</v>
          </cell>
          <cell r="X203">
            <v>5925185.7653750004</v>
          </cell>
          <cell r="Y203">
            <v>19878317.994255003</v>
          </cell>
          <cell r="Z203">
            <v>0</v>
          </cell>
          <cell r="AA203">
            <v>19878317.994255003</v>
          </cell>
          <cell r="AB203">
            <v>19878317.994255003</v>
          </cell>
          <cell r="AC203">
            <v>0</v>
          </cell>
        </row>
        <row r="204">
          <cell r="A204" t="str">
            <v>Bucaramanga</v>
          </cell>
          <cell r="B204">
            <v>974912</v>
          </cell>
          <cell r="C204">
            <v>36782</v>
          </cell>
          <cell r="D204">
            <v>37146</v>
          </cell>
          <cell r="E204" t="str">
            <v>M</v>
          </cell>
          <cell r="F204" t="str">
            <v>AUCOL98</v>
          </cell>
          <cell r="G204">
            <v>52618</v>
          </cell>
          <cell r="H204" t="str">
            <v>COOPERATIVA DE TRANSPORTES DEL SUR LTDA -COTR</v>
          </cell>
          <cell r="I204">
            <v>20061910</v>
          </cell>
          <cell r="J204">
            <v>20061910</v>
          </cell>
          <cell r="K204">
            <v>20061910.019499999</v>
          </cell>
          <cell r="L204">
            <v>1546400</v>
          </cell>
          <cell r="M204">
            <v>0</v>
          </cell>
          <cell r="N204">
            <v>1546400</v>
          </cell>
          <cell r="O204">
            <v>0.1</v>
          </cell>
          <cell r="P204">
            <v>0</v>
          </cell>
          <cell r="Q204">
            <v>0.1</v>
          </cell>
          <cell r="R204">
            <v>154640</v>
          </cell>
          <cell r="S204">
            <v>1701040</v>
          </cell>
          <cell r="T204">
            <v>8.4789533915096027E-2</v>
          </cell>
          <cell r="U204">
            <v>0.19</v>
          </cell>
          <cell r="V204">
            <v>3811762.9037049999</v>
          </cell>
          <cell r="W204">
            <v>0.125</v>
          </cell>
          <cell r="X204">
            <v>2507738.7524374998</v>
          </cell>
          <cell r="Y204">
            <v>0</v>
          </cell>
          <cell r="Z204">
            <v>0</v>
          </cell>
          <cell r="AA204">
            <v>0.60021046608490403</v>
          </cell>
          <cell r="AB204">
            <v>12041368.363357499</v>
          </cell>
          <cell r="AC204">
            <v>21.129121780395508</v>
          </cell>
          <cell r="AD204">
            <v>21.129121780395508</v>
          </cell>
        </row>
        <row r="205">
          <cell r="A205" t="str">
            <v>Bucaramanga</v>
          </cell>
          <cell r="B205">
            <v>974912</v>
          </cell>
          <cell r="C205">
            <v>37147</v>
          </cell>
          <cell r="D205">
            <v>37511</v>
          </cell>
          <cell r="E205" t="str">
            <v>M</v>
          </cell>
          <cell r="F205" t="str">
            <v>AUCOL98</v>
          </cell>
          <cell r="G205">
            <v>52618</v>
          </cell>
          <cell r="H205" t="str">
            <v>COOPERATIVA DE TRANSPORTES DEL SUR LTDA -COTR</v>
          </cell>
          <cell r="I205">
            <v>30434878</v>
          </cell>
          <cell r="J205">
            <v>30434878</v>
          </cell>
          <cell r="K205">
            <v>30434877.992199998</v>
          </cell>
          <cell r="L205">
            <v>0</v>
          </cell>
          <cell r="M205">
            <v>0.1</v>
          </cell>
          <cell r="N205">
            <v>0</v>
          </cell>
          <cell r="O205">
            <v>0.1</v>
          </cell>
          <cell r="P205">
            <v>0</v>
          </cell>
          <cell r="Q205">
            <v>0.1</v>
          </cell>
          <cell r="R205">
            <v>0</v>
          </cell>
          <cell r="S205">
            <v>0</v>
          </cell>
          <cell r="T205">
            <v>0</v>
          </cell>
          <cell r="U205">
            <v>0.19</v>
          </cell>
          <cell r="V205">
            <v>5782626.8185179997</v>
          </cell>
          <cell r="W205">
            <v>0.125</v>
          </cell>
          <cell r="X205">
            <v>3804359.7490249998</v>
          </cell>
          <cell r="Y205">
            <v>0</v>
          </cell>
          <cell r="Z205">
            <v>0</v>
          </cell>
          <cell r="AA205">
            <v>0.68500000000000005</v>
          </cell>
          <cell r="AB205">
            <v>20847891.424657002</v>
          </cell>
          <cell r="AC205">
            <v>32.118133544921875</v>
          </cell>
          <cell r="AD205">
            <v>32.118133544921875</v>
          </cell>
        </row>
        <row r="206">
          <cell r="B206" t="str">
            <v>Total 974912</v>
          </cell>
          <cell r="C206">
            <v>50496788</v>
          </cell>
          <cell r="D206">
            <v>50496788</v>
          </cell>
          <cell r="E206">
            <v>50496788.011699997</v>
          </cell>
          <cell r="F206">
            <v>1546400</v>
          </cell>
          <cell r="G206">
            <v>0</v>
          </cell>
          <cell r="H206">
            <v>1546400</v>
          </cell>
          <cell r="I206">
            <v>50496788</v>
          </cell>
          <cell r="J206">
            <v>50496788</v>
          </cell>
          <cell r="K206">
            <v>50496788.011699997</v>
          </cell>
          <cell r="L206">
            <v>1546400</v>
          </cell>
          <cell r="M206">
            <v>0</v>
          </cell>
          <cell r="N206">
            <v>1546400</v>
          </cell>
          <cell r="O206">
            <v>32889259.788014501</v>
          </cell>
          <cell r="P206">
            <v>0</v>
          </cell>
          <cell r="Q206">
            <v>154640</v>
          </cell>
          <cell r="R206">
            <v>154640</v>
          </cell>
          <cell r="S206">
            <v>1701040</v>
          </cell>
          <cell r="T206">
            <v>6312098.5014624996</v>
          </cell>
          <cell r="U206">
            <v>0</v>
          </cell>
          <cell r="V206">
            <v>9594389.7222229987</v>
          </cell>
          <cell r="W206">
            <v>0</v>
          </cell>
          <cell r="X206">
            <v>6312098.5014624996</v>
          </cell>
          <cell r="Y206">
            <v>0</v>
          </cell>
          <cell r="Z206">
            <v>0</v>
          </cell>
          <cell r="AA206">
            <v>0</v>
          </cell>
          <cell r="AB206">
            <v>32889259.788014501</v>
          </cell>
          <cell r="AC206">
            <v>0</v>
          </cell>
        </row>
        <row r="207">
          <cell r="A207" t="str">
            <v>Bucaramanga</v>
          </cell>
          <cell r="B207">
            <v>10272625</v>
          </cell>
          <cell r="C207">
            <v>37104</v>
          </cell>
          <cell r="D207">
            <v>37468</v>
          </cell>
          <cell r="E207" t="str">
            <v>A</v>
          </cell>
          <cell r="F207" t="str">
            <v>AUCOL98</v>
          </cell>
          <cell r="G207">
            <v>52618</v>
          </cell>
          <cell r="H207" t="str">
            <v>COOPERATIVA DE TRANSPORTES DEL SUR LTDA -COTR</v>
          </cell>
          <cell r="I207">
            <v>197195774.875</v>
          </cell>
          <cell r="J207">
            <v>197513589.875</v>
          </cell>
          <cell r="K207">
            <v>197195785.49219999</v>
          </cell>
          <cell r="L207">
            <v>41890064</v>
          </cell>
          <cell r="M207">
            <v>42085200</v>
          </cell>
          <cell r="N207">
            <v>83975264</v>
          </cell>
          <cell r="O207">
            <v>0.1</v>
          </cell>
          <cell r="P207">
            <v>4208520</v>
          </cell>
          <cell r="Q207">
            <v>0.1</v>
          </cell>
          <cell r="R207">
            <v>8397526.4000000004</v>
          </cell>
          <cell r="S207">
            <v>96581310.400000006</v>
          </cell>
          <cell r="T207">
            <v>0.48977370464045872</v>
          </cell>
          <cell r="U207">
            <v>0.19</v>
          </cell>
          <cell r="V207">
            <v>37467199.243517995</v>
          </cell>
          <cell r="W207">
            <v>0.125</v>
          </cell>
          <cell r="X207">
            <v>24649473.186524998</v>
          </cell>
          <cell r="Y207">
            <v>0</v>
          </cell>
          <cell r="Z207">
            <v>0</v>
          </cell>
          <cell r="AA207">
            <v>0.19522629535954134</v>
          </cell>
          <cell r="AB207">
            <v>38497802.662156992</v>
          </cell>
          <cell r="AC207">
            <v>269.41757202148438</v>
          </cell>
          <cell r="AD207">
            <v>269.41757202148438</v>
          </cell>
        </row>
        <row r="208">
          <cell r="A208" t="str">
            <v>Bucaramanga</v>
          </cell>
          <cell r="B208">
            <v>10272625</v>
          </cell>
          <cell r="C208">
            <v>37469</v>
          </cell>
          <cell r="D208">
            <v>37777</v>
          </cell>
          <cell r="E208" t="str">
            <v>A</v>
          </cell>
          <cell r="F208" t="str">
            <v>AUCOL98</v>
          </cell>
          <cell r="G208">
            <v>52618</v>
          </cell>
          <cell r="H208" t="str">
            <v>COOPERATIVA DE TRANSPORTES DEL SUR LTDA -COTR</v>
          </cell>
          <cell r="I208">
            <v>208984191.8125</v>
          </cell>
          <cell r="J208">
            <v>207376499.8125</v>
          </cell>
          <cell r="K208">
            <v>176065189.1719</v>
          </cell>
          <cell r="L208">
            <v>15292975</v>
          </cell>
          <cell r="M208">
            <v>29091731</v>
          </cell>
          <cell r="N208">
            <v>44384706</v>
          </cell>
          <cell r="O208">
            <v>0.1</v>
          </cell>
          <cell r="P208">
            <v>2909173.1</v>
          </cell>
          <cell r="Q208">
            <v>0.1</v>
          </cell>
          <cell r="R208">
            <v>4438470.6000000006</v>
          </cell>
          <cell r="S208">
            <v>51732349.700000003</v>
          </cell>
          <cell r="T208">
            <v>0.29382497439338501</v>
          </cell>
          <cell r="U208">
            <v>0.19</v>
          </cell>
          <cell r="V208">
            <v>33452385.942661002</v>
          </cell>
          <cell r="W208">
            <v>0.125</v>
          </cell>
          <cell r="X208">
            <v>22008148.646487501</v>
          </cell>
          <cell r="Y208">
            <v>0</v>
          </cell>
          <cell r="Z208">
            <v>0</v>
          </cell>
          <cell r="AA208">
            <v>0.39117502560661505</v>
          </cell>
          <cell r="AB208">
            <v>68872304.88275151</v>
          </cell>
          <cell r="AC208">
            <v>327</v>
          </cell>
          <cell r="AD208">
            <v>320.08767700195313</v>
          </cell>
        </row>
        <row r="209">
          <cell r="B209" t="str">
            <v>Total 10272625</v>
          </cell>
          <cell r="C209">
            <v>406179966.6875</v>
          </cell>
          <cell r="D209">
            <v>404890089.6875</v>
          </cell>
          <cell r="E209">
            <v>373260974.66409999</v>
          </cell>
          <cell r="F209">
            <v>57183039</v>
          </cell>
          <cell r="G209">
            <v>71176931</v>
          </cell>
          <cell r="H209">
            <v>128359970</v>
          </cell>
          <cell r="I209">
            <v>406179966.6875</v>
          </cell>
          <cell r="J209">
            <v>404890089.6875</v>
          </cell>
          <cell r="K209">
            <v>373260974.66409999</v>
          </cell>
          <cell r="L209">
            <v>57183039</v>
          </cell>
          <cell r="M209">
            <v>71176931</v>
          </cell>
          <cell r="N209">
            <v>128359970</v>
          </cell>
          <cell r="O209">
            <v>107370107.54490849</v>
          </cell>
          <cell r="P209">
            <v>7117693.0999999996</v>
          </cell>
          <cell r="Q209">
            <v>12835997</v>
          </cell>
          <cell r="R209">
            <v>12835997</v>
          </cell>
          <cell r="S209">
            <v>148313660.10000002</v>
          </cell>
          <cell r="T209">
            <v>46657621.833012499</v>
          </cell>
          <cell r="U209">
            <v>0</v>
          </cell>
          <cell r="V209">
            <v>70919585.186178997</v>
          </cell>
          <cell r="W209">
            <v>327</v>
          </cell>
          <cell r="X209">
            <v>46657621.833012499</v>
          </cell>
          <cell r="Y209">
            <v>0</v>
          </cell>
          <cell r="Z209">
            <v>0</v>
          </cell>
          <cell r="AA209">
            <v>327</v>
          </cell>
          <cell r="AB209">
            <v>107370107.54490849</v>
          </cell>
          <cell r="AC209">
            <v>327</v>
          </cell>
        </row>
        <row r="210">
          <cell r="H210" t="str">
            <v>Total COOPERATIVA DE TRANSPORTES DEL SUR LTDA -COTR</v>
          </cell>
          <cell r="I210">
            <v>456676754.6875</v>
          </cell>
          <cell r="J210">
            <v>455386877.6875</v>
          </cell>
          <cell r="K210">
            <v>423757762.67579997</v>
          </cell>
          <cell r="L210">
            <v>58729439</v>
          </cell>
          <cell r="M210">
            <v>71176931</v>
          </cell>
          <cell r="N210">
            <v>129906370</v>
          </cell>
          <cell r="O210">
            <v>7117693.0999999996</v>
          </cell>
          <cell r="P210">
            <v>7117693.0999999996</v>
          </cell>
          <cell r="Q210">
            <v>150014700.10000002</v>
          </cell>
          <cell r="R210">
            <v>12990637</v>
          </cell>
          <cell r="S210">
            <v>150014700.10000002</v>
          </cell>
          <cell r="T210">
            <v>0</v>
          </cell>
          <cell r="U210">
            <v>140259367.332923</v>
          </cell>
          <cell r="V210">
            <v>80513974.908401996</v>
          </cell>
          <cell r="W210">
            <v>52969720.334474996</v>
          </cell>
          <cell r="X210">
            <v>52969720.334474996</v>
          </cell>
          <cell r="Y210">
            <v>140259367.332923</v>
          </cell>
          <cell r="Z210">
            <v>0</v>
          </cell>
          <cell r="AA210">
            <v>140259367.332923</v>
          </cell>
          <cell r="AB210">
            <v>140259367.332923</v>
          </cell>
          <cell r="AC210">
            <v>327</v>
          </cell>
        </row>
        <row r="211">
          <cell r="A211" t="str">
            <v>Bucaramanga</v>
          </cell>
          <cell r="B211">
            <v>10916896</v>
          </cell>
          <cell r="C211">
            <v>37407</v>
          </cell>
          <cell r="D211">
            <v>37771</v>
          </cell>
          <cell r="E211" t="str">
            <v>M</v>
          </cell>
          <cell r="F211" t="str">
            <v>AUCOL98</v>
          </cell>
          <cell r="G211">
            <v>72690</v>
          </cell>
          <cell r="H211" t="str">
            <v>COOPRUIS</v>
          </cell>
          <cell r="I211">
            <v>283567433</v>
          </cell>
          <cell r="J211">
            <v>259774081</v>
          </cell>
          <cell r="K211">
            <v>283567432.91500002</v>
          </cell>
          <cell r="L211">
            <v>68247696</v>
          </cell>
          <cell r="M211">
            <v>64037069</v>
          </cell>
          <cell r="N211">
            <v>132284765</v>
          </cell>
          <cell r="O211">
            <v>0.1</v>
          </cell>
          <cell r="P211">
            <v>6403706.9000000004</v>
          </cell>
          <cell r="Q211">
            <v>0.1</v>
          </cell>
          <cell r="R211">
            <v>13228476.5</v>
          </cell>
          <cell r="S211">
            <v>151916948.40000001</v>
          </cell>
          <cell r="T211">
            <v>0.53573482271335948</v>
          </cell>
          <cell r="U211">
            <v>0.19</v>
          </cell>
          <cell r="V211">
            <v>53877812.253850006</v>
          </cell>
          <cell r="W211">
            <v>0.125</v>
          </cell>
          <cell r="X211">
            <v>35445929.114375003</v>
          </cell>
          <cell r="Y211">
            <v>0</v>
          </cell>
          <cell r="Z211">
            <v>0</v>
          </cell>
          <cell r="AA211">
            <v>0.14926517728664057</v>
          </cell>
          <cell r="AB211">
            <v>42326743.146775037</v>
          </cell>
          <cell r="AC211">
            <v>387.9835205078125</v>
          </cell>
          <cell r="AD211">
            <v>387.9835205078125</v>
          </cell>
        </row>
        <row r="212">
          <cell r="A212" t="str">
            <v>Bucaramanga</v>
          </cell>
          <cell r="B212">
            <v>10916896</v>
          </cell>
          <cell r="C212">
            <v>37772</v>
          </cell>
          <cell r="D212">
            <v>37777</v>
          </cell>
          <cell r="E212" t="str">
            <v>M</v>
          </cell>
          <cell r="F212" t="str">
            <v>AUCOL98</v>
          </cell>
          <cell r="G212">
            <v>72690</v>
          </cell>
          <cell r="H212" t="str">
            <v>COOPRUIS</v>
          </cell>
          <cell r="I212">
            <v>26219554</v>
          </cell>
          <cell r="J212">
            <v>0</v>
          </cell>
          <cell r="K212">
            <v>5243910.7907999996</v>
          </cell>
          <cell r="L212">
            <v>0</v>
          </cell>
          <cell r="M212">
            <v>0.1</v>
          </cell>
          <cell r="N212">
            <v>0</v>
          </cell>
          <cell r="O212">
            <v>0.1</v>
          </cell>
          <cell r="P212">
            <v>0</v>
          </cell>
          <cell r="Q212">
            <v>0.1</v>
          </cell>
          <cell r="R212">
            <v>0</v>
          </cell>
          <cell r="S212">
            <v>0</v>
          </cell>
          <cell r="T212">
            <v>0</v>
          </cell>
          <cell r="U212">
            <v>0.19</v>
          </cell>
          <cell r="V212">
            <v>996343.05025199999</v>
          </cell>
          <cell r="W212">
            <v>0.125</v>
          </cell>
          <cell r="X212">
            <v>655488.84884999995</v>
          </cell>
          <cell r="Y212">
            <v>0</v>
          </cell>
          <cell r="Z212">
            <v>0</v>
          </cell>
          <cell r="AA212">
            <v>0.68500000000000005</v>
          </cell>
          <cell r="AB212">
            <v>3592078.891698</v>
          </cell>
          <cell r="AC212">
            <v>370</v>
          </cell>
          <cell r="AD212">
            <v>370</v>
          </cell>
        </row>
        <row r="213">
          <cell r="B213" t="str">
            <v>Total 10916896</v>
          </cell>
          <cell r="C213">
            <v>309786987</v>
          </cell>
          <cell r="D213">
            <v>259774081</v>
          </cell>
          <cell r="E213">
            <v>288811343.7058</v>
          </cell>
          <cell r="F213">
            <v>68247696</v>
          </cell>
          <cell r="G213">
            <v>64037069</v>
          </cell>
          <cell r="H213">
            <v>132284765</v>
          </cell>
          <cell r="I213">
            <v>309786987</v>
          </cell>
          <cell r="J213">
            <v>259774081</v>
          </cell>
          <cell r="K213">
            <v>288811343.7058</v>
          </cell>
          <cell r="L213">
            <v>68247696</v>
          </cell>
          <cell r="M213">
            <v>64037069</v>
          </cell>
          <cell r="N213">
            <v>132284765</v>
          </cell>
          <cell r="O213">
            <v>45918822.03847304</v>
          </cell>
          <cell r="P213">
            <v>6403706.9000000004</v>
          </cell>
          <cell r="Q213">
            <v>13228476.5</v>
          </cell>
          <cell r="R213">
            <v>13228476.5</v>
          </cell>
          <cell r="S213">
            <v>151916948.40000001</v>
          </cell>
          <cell r="T213">
            <v>36101417.963225</v>
          </cell>
          <cell r="U213">
            <v>0</v>
          </cell>
          <cell r="V213">
            <v>54874155.304102004</v>
          </cell>
          <cell r="W213">
            <v>370</v>
          </cell>
          <cell r="X213">
            <v>36101417.963225</v>
          </cell>
          <cell r="Y213">
            <v>0</v>
          </cell>
          <cell r="Z213">
            <v>0</v>
          </cell>
          <cell r="AA213">
            <v>370</v>
          </cell>
          <cell r="AB213">
            <v>45918822.03847304</v>
          </cell>
          <cell r="AC213">
            <v>370</v>
          </cell>
        </row>
        <row r="214">
          <cell r="H214" t="str">
            <v>Total COOPRUIS</v>
          </cell>
          <cell r="I214">
            <v>309786987</v>
          </cell>
          <cell r="J214">
            <v>259774081</v>
          </cell>
          <cell r="K214">
            <v>288811343.7058</v>
          </cell>
          <cell r="L214">
            <v>68247696</v>
          </cell>
          <cell r="M214">
            <v>64037069</v>
          </cell>
          <cell r="N214">
            <v>132284765</v>
          </cell>
          <cell r="O214">
            <v>6403706.9000000004</v>
          </cell>
          <cell r="P214">
            <v>6403706.9000000004</v>
          </cell>
          <cell r="Q214">
            <v>151916948.40000001</v>
          </cell>
          <cell r="R214">
            <v>13228476.5</v>
          </cell>
          <cell r="S214">
            <v>151916948.40000001</v>
          </cell>
          <cell r="T214">
            <v>0</v>
          </cell>
          <cell r="U214">
            <v>45918822.03847304</v>
          </cell>
          <cell r="V214">
            <v>54874155.304102004</v>
          </cell>
          <cell r="W214">
            <v>36101417.963225</v>
          </cell>
          <cell r="X214">
            <v>36101417.963225</v>
          </cell>
          <cell r="Y214">
            <v>45918822.03847304</v>
          </cell>
          <cell r="Z214">
            <v>0</v>
          </cell>
          <cell r="AA214">
            <v>45918822.03847304</v>
          </cell>
          <cell r="AB214">
            <v>45918822.03847304</v>
          </cell>
          <cell r="AC214">
            <v>370</v>
          </cell>
        </row>
        <row r="215">
          <cell r="A215" t="str">
            <v>Bucaramanga</v>
          </cell>
          <cell r="B215">
            <v>390810</v>
          </cell>
          <cell r="C215">
            <v>36890</v>
          </cell>
          <cell r="D215">
            <v>37254</v>
          </cell>
          <cell r="E215" t="str">
            <v>M</v>
          </cell>
          <cell r="F215" t="str">
            <v>AUCOL98</v>
          </cell>
          <cell r="G215">
            <v>65903</v>
          </cell>
          <cell r="H215" t="str">
            <v>COPETRAN LTDA.</v>
          </cell>
          <cell r="I215">
            <v>86683015.8125</v>
          </cell>
          <cell r="J215">
            <v>86452176.8125</v>
          </cell>
          <cell r="K215">
            <v>86683015.935499996</v>
          </cell>
          <cell r="L215">
            <v>9810796</v>
          </cell>
          <cell r="M215">
            <v>0</v>
          </cell>
          <cell r="N215">
            <v>9810796</v>
          </cell>
          <cell r="O215">
            <v>0.1</v>
          </cell>
          <cell r="P215">
            <v>0</v>
          </cell>
          <cell r="Q215">
            <v>0.1</v>
          </cell>
          <cell r="R215">
            <v>981079.60000000009</v>
          </cell>
          <cell r="S215">
            <v>10791875.6</v>
          </cell>
          <cell r="T215">
            <v>0.12449815553291467</v>
          </cell>
          <cell r="U215">
            <v>0.19</v>
          </cell>
          <cell r="V215">
            <v>16469773.027744999</v>
          </cell>
          <cell r="W215">
            <v>0.125</v>
          </cell>
          <cell r="X215">
            <v>10835376.991937499</v>
          </cell>
          <cell r="Y215">
            <v>0</v>
          </cell>
          <cell r="Z215">
            <v>0</v>
          </cell>
          <cell r="AA215">
            <v>0.5605018444670854</v>
          </cell>
          <cell r="AB215">
            <v>48585990.315817505</v>
          </cell>
          <cell r="AC215">
            <v>40.318679809570313</v>
          </cell>
          <cell r="AD215">
            <v>40.318679809570313</v>
          </cell>
        </row>
        <row r="216">
          <cell r="A216" t="str">
            <v>Bucaramanga</v>
          </cell>
          <cell r="B216">
            <v>390810</v>
          </cell>
          <cell r="C216">
            <v>37255</v>
          </cell>
          <cell r="D216">
            <v>37619</v>
          </cell>
          <cell r="E216" t="str">
            <v>M</v>
          </cell>
          <cell r="F216" t="str">
            <v>AUCOL98</v>
          </cell>
          <cell r="G216">
            <v>65903</v>
          </cell>
          <cell r="H216" t="str">
            <v>COPETRAN LTDA.</v>
          </cell>
          <cell r="I216">
            <v>129095419.0625</v>
          </cell>
          <cell r="J216">
            <v>129095501.0625</v>
          </cell>
          <cell r="K216">
            <v>129095419.1436</v>
          </cell>
          <cell r="L216">
            <v>32418351</v>
          </cell>
          <cell r="M216">
            <v>5600001</v>
          </cell>
          <cell r="N216">
            <v>38018352</v>
          </cell>
          <cell r="O216">
            <v>0.1</v>
          </cell>
          <cell r="P216">
            <v>560000.1</v>
          </cell>
          <cell r="Q216">
            <v>0.1</v>
          </cell>
          <cell r="R216">
            <v>3801835.2</v>
          </cell>
          <cell r="S216">
            <v>42380187.300000004</v>
          </cell>
          <cell r="T216">
            <v>0.32828575623475975</v>
          </cell>
          <cell r="U216">
            <v>0.19</v>
          </cell>
          <cell r="V216">
            <v>24528129.637283999</v>
          </cell>
          <cell r="W216">
            <v>0.125</v>
          </cell>
          <cell r="X216">
            <v>16136927.39295</v>
          </cell>
          <cell r="Y216">
            <v>0</v>
          </cell>
          <cell r="Z216">
            <v>0</v>
          </cell>
          <cell r="AA216">
            <v>0.3567142437652403</v>
          </cell>
          <cell r="AB216">
            <v>46050174.813366003</v>
          </cell>
          <cell r="AC216">
            <v>76.153846740722656</v>
          </cell>
          <cell r="AD216">
            <v>76.153846740722656</v>
          </cell>
        </row>
        <row r="217">
          <cell r="A217" t="str">
            <v>Bucaramanga</v>
          </cell>
          <cell r="B217">
            <v>390810</v>
          </cell>
          <cell r="C217">
            <v>37620</v>
          </cell>
          <cell r="D217">
            <v>37777</v>
          </cell>
          <cell r="E217" t="str">
            <v>M</v>
          </cell>
          <cell r="F217" t="str">
            <v>AUCOL98</v>
          </cell>
          <cell r="G217">
            <v>65903</v>
          </cell>
          <cell r="H217" t="str">
            <v>COPETRAN LTDA.</v>
          </cell>
          <cell r="I217">
            <v>66768853.125</v>
          </cell>
          <cell r="J217">
            <v>52626992.0625</v>
          </cell>
          <cell r="K217">
            <v>57934808.803199999</v>
          </cell>
          <cell r="L217">
            <v>26879841</v>
          </cell>
          <cell r="M217">
            <v>0</v>
          </cell>
          <cell r="N217">
            <v>26879841</v>
          </cell>
          <cell r="O217">
            <v>0.1</v>
          </cell>
          <cell r="P217">
            <v>0</v>
          </cell>
          <cell r="Q217">
            <v>0.1</v>
          </cell>
          <cell r="R217">
            <v>2687984.1</v>
          </cell>
          <cell r="S217">
            <v>29567825.100000001</v>
          </cell>
          <cell r="T217">
            <v>0.51036372969555455</v>
          </cell>
          <cell r="U217">
            <v>0.19</v>
          </cell>
          <cell r="V217">
            <v>11007613.672607999</v>
          </cell>
          <cell r="W217">
            <v>0.125</v>
          </cell>
          <cell r="X217">
            <v>7241851.1003999999</v>
          </cell>
          <cell r="Y217">
            <v>0</v>
          </cell>
          <cell r="Z217">
            <v>0</v>
          </cell>
          <cell r="AA217">
            <v>0.17463627030444551</v>
          </cell>
          <cell r="AB217">
            <v>10117518.930192005</v>
          </cell>
          <cell r="AC217">
            <v>85</v>
          </cell>
          <cell r="AD217">
            <v>84.5350341796875</v>
          </cell>
        </row>
        <row r="218">
          <cell r="B218" t="str">
            <v>Total 390810</v>
          </cell>
          <cell r="C218">
            <v>282547288</v>
          </cell>
          <cell r="D218">
            <v>268174669.9375</v>
          </cell>
          <cell r="E218">
            <v>273713243.88230002</v>
          </cell>
          <cell r="F218">
            <v>69108988</v>
          </cell>
          <cell r="G218">
            <v>5600001</v>
          </cell>
          <cell r="H218">
            <v>74708989</v>
          </cell>
          <cell r="I218">
            <v>282547288</v>
          </cell>
          <cell r="J218">
            <v>268174669.9375</v>
          </cell>
          <cell r="K218">
            <v>273713243.88230002</v>
          </cell>
          <cell r="L218">
            <v>69108988</v>
          </cell>
          <cell r="M218">
            <v>5600001</v>
          </cell>
          <cell r="N218">
            <v>74708989</v>
          </cell>
          <cell r="O218">
            <v>104753684.05937551</v>
          </cell>
          <cell r="P218">
            <v>560000.1</v>
          </cell>
          <cell r="Q218">
            <v>7470898.9000000004</v>
          </cell>
          <cell r="R218">
            <v>7470898.9000000004</v>
          </cell>
          <cell r="S218">
            <v>82739888</v>
          </cell>
          <cell r="T218">
            <v>34214155.485287502</v>
          </cell>
          <cell r="U218">
            <v>0</v>
          </cell>
          <cell r="V218">
            <v>52005516.337636992</v>
          </cell>
          <cell r="W218">
            <v>85</v>
          </cell>
          <cell r="X218">
            <v>34214155.485287502</v>
          </cell>
          <cell r="Y218">
            <v>0</v>
          </cell>
          <cell r="Z218">
            <v>0</v>
          </cell>
          <cell r="AA218">
            <v>85</v>
          </cell>
          <cell r="AB218">
            <v>104753684.05937551</v>
          </cell>
          <cell r="AC218">
            <v>85</v>
          </cell>
        </row>
        <row r="219">
          <cell r="A219" t="str">
            <v>Bucaramanga</v>
          </cell>
          <cell r="B219">
            <v>927091</v>
          </cell>
          <cell r="C219">
            <v>36799</v>
          </cell>
          <cell r="D219">
            <v>37163</v>
          </cell>
          <cell r="E219" t="str">
            <v>A</v>
          </cell>
          <cell r="F219" t="str">
            <v>AUCOL98</v>
          </cell>
          <cell r="G219">
            <v>61393</v>
          </cell>
          <cell r="H219" t="str">
            <v>COPETRAN LTDA.</v>
          </cell>
          <cell r="I219">
            <v>169139707.5853</v>
          </cell>
          <cell r="J219">
            <v>169139707.5853</v>
          </cell>
          <cell r="K219">
            <v>169139707.4262</v>
          </cell>
          <cell r="L219">
            <v>80480673</v>
          </cell>
          <cell r="M219">
            <v>41491964</v>
          </cell>
          <cell r="N219">
            <v>121972637</v>
          </cell>
          <cell r="O219">
            <v>0.1</v>
          </cell>
          <cell r="P219">
            <v>4149196.4000000004</v>
          </cell>
          <cell r="Q219">
            <v>0.1</v>
          </cell>
          <cell r="R219">
            <v>12197263.700000001</v>
          </cell>
          <cell r="S219">
            <v>138319097.09999999</v>
          </cell>
          <cell r="T219">
            <v>0.81778016058323955</v>
          </cell>
          <cell r="U219">
            <v>0.19</v>
          </cell>
          <cell r="V219">
            <v>32136544.410978001</v>
          </cell>
          <cell r="W219">
            <v>0.125</v>
          </cell>
          <cell r="X219">
            <v>21142463.428275</v>
          </cell>
          <cell r="Y219">
            <v>0</v>
          </cell>
          <cell r="Z219">
            <v>0</v>
          </cell>
          <cell r="AA219">
            <v>-0.13278016058323949</v>
          </cell>
          <cell r="AB219">
            <v>-22458397.513052981</v>
          </cell>
          <cell r="AC219">
            <v>451.39285278320313</v>
          </cell>
          <cell r="AD219">
            <v>451.39285278320313</v>
          </cell>
        </row>
        <row r="220">
          <cell r="A220" t="str">
            <v>Bucaramanga</v>
          </cell>
          <cell r="B220">
            <v>927091</v>
          </cell>
          <cell r="C220">
            <v>37164</v>
          </cell>
          <cell r="D220">
            <v>37528</v>
          </cell>
          <cell r="E220" t="str">
            <v>A</v>
          </cell>
          <cell r="F220" t="str">
            <v>AUCOL98</v>
          </cell>
          <cell r="G220">
            <v>61393</v>
          </cell>
          <cell r="H220" t="str">
            <v>COPETRAN LTDA.</v>
          </cell>
          <cell r="I220">
            <v>263815257.3154</v>
          </cell>
          <cell r="J220">
            <v>264061217.3154</v>
          </cell>
          <cell r="K220">
            <v>263815258.86570001</v>
          </cell>
          <cell r="L220">
            <v>16241485</v>
          </cell>
          <cell r="M220">
            <v>42254390</v>
          </cell>
          <cell r="N220">
            <v>58495875</v>
          </cell>
          <cell r="O220">
            <v>0.1</v>
          </cell>
          <cell r="P220">
            <v>4225439</v>
          </cell>
          <cell r="Q220">
            <v>0.1</v>
          </cell>
          <cell r="R220">
            <v>5849587.5</v>
          </cell>
          <cell r="S220">
            <v>68570901.5</v>
          </cell>
          <cell r="T220">
            <v>0.25992014940616937</v>
          </cell>
          <cell r="U220">
            <v>0.19</v>
          </cell>
          <cell r="V220">
            <v>50124899.184482999</v>
          </cell>
          <cell r="W220">
            <v>0.125</v>
          </cell>
          <cell r="X220">
            <v>32976907.358212501</v>
          </cell>
          <cell r="Y220">
            <v>0</v>
          </cell>
          <cell r="Z220">
            <v>0</v>
          </cell>
          <cell r="AA220">
            <v>0.42507985059383069</v>
          </cell>
          <cell r="AB220">
            <v>112142550.82300453</v>
          </cell>
          <cell r="AC220">
            <v>362.25274658203125</v>
          </cell>
          <cell r="AD220">
            <v>362.25274658203125</v>
          </cell>
        </row>
        <row r="221">
          <cell r="A221" t="str">
            <v>Bucaramanga</v>
          </cell>
          <cell r="B221">
            <v>927091</v>
          </cell>
          <cell r="C221">
            <v>37529</v>
          </cell>
          <cell r="D221">
            <v>37777</v>
          </cell>
          <cell r="E221" t="str">
            <v>A</v>
          </cell>
          <cell r="F221" t="str">
            <v>AUCOL98</v>
          </cell>
          <cell r="G221">
            <v>61393</v>
          </cell>
          <cell r="H221" t="str">
            <v>COPETRAN LTDA.</v>
          </cell>
          <cell r="I221">
            <v>215698489.49759999</v>
          </cell>
          <cell r="J221">
            <v>216437821.10499999</v>
          </cell>
          <cell r="K221">
            <v>148584532.01710001</v>
          </cell>
          <cell r="L221">
            <v>5712210</v>
          </cell>
          <cell r="M221">
            <v>43365790</v>
          </cell>
          <cell r="N221">
            <v>49078000</v>
          </cell>
          <cell r="O221">
            <v>0.1</v>
          </cell>
          <cell r="P221">
            <v>4336579</v>
          </cell>
          <cell r="Q221">
            <v>0.1</v>
          </cell>
          <cell r="R221">
            <v>4907800</v>
          </cell>
          <cell r="S221">
            <v>58322379</v>
          </cell>
          <cell r="T221">
            <v>0.39251985525174254</v>
          </cell>
          <cell r="U221">
            <v>0.19</v>
          </cell>
          <cell r="V221">
            <v>28231061.083249003</v>
          </cell>
          <cell r="W221">
            <v>0.125</v>
          </cell>
          <cell r="X221">
            <v>18573066.502137501</v>
          </cell>
          <cell r="Y221">
            <v>0</v>
          </cell>
          <cell r="Z221">
            <v>0</v>
          </cell>
          <cell r="AA221">
            <v>0.29248014474825751</v>
          </cell>
          <cell r="AB221">
            <v>43458025.431713514</v>
          </cell>
          <cell r="AC221">
            <v>263</v>
          </cell>
          <cell r="AD221">
            <v>272.241943359375</v>
          </cell>
        </row>
        <row r="222">
          <cell r="B222" t="str">
            <v>Total 927091</v>
          </cell>
          <cell r="C222">
            <v>648653454.39829993</v>
          </cell>
          <cell r="D222">
            <v>649638746.00569999</v>
          </cell>
          <cell r="E222">
            <v>581539498.30900002</v>
          </cell>
          <cell r="F222">
            <v>102434368</v>
          </cell>
          <cell r="G222">
            <v>127112144</v>
          </cell>
          <cell r="H222">
            <v>229546512</v>
          </cell>
          <cell r="I222">
            <v>648653454.39829993</v>
          </cell>
          <cell r="J222">
            <v>649638746.00569999</v>
          </cell>
          <cell r="K222">
            <v>581539498.30900002</v>
          </cell>
          <cell r="L222">
            <v>102434368</v>
          </cell>
          <cell r="M222">
            <v>127112144</v>
          </cell>
          <cell r="N222">
            <v>229546512</v>
          </cell>
          <cell r="O222">
            <v>133142178.74166507</v>
          </cell>
          <cell r="P222">
            <v>12711214.4</v>
          </cell>
          <cell r="Q222">
            <v>22954651.200000003</v>
          </cell>
          <cell r="R222">
            <v>22954651.200000003</v>
          </cell>
          <cell r="S222">
            <v>265212377.59999999</v>
          </cell>
          <cell r="T222">
            <v>72692437.288625002</v>
          </cell>
          <cell r="U222">
            <v>0</v>
          </cell>
          <cell r="V222">
            <v>110492504.67871</v>
          </cell>
          <cell r="W222">
            <v>263</v>
          </cell>
          <cell r="X222">
            <v>72692437.288625002</v>
          </cell>
          <cell r="Y222">
            <v>0</v>
          </cell>
          <cell r="Z222">
            <v>0</v>
          </cell>
          <cell r="AA222">
            <v>263</v>
          </cell>
          <cell r="AB222">
            <v>133142178.74166507</v>
          </cell>
          <cell r="AC222">
            <v>263</v>
          </cell>
        </row>
        <row r="223">
          <cell r="H223" t="str">
            <v>Total COPETRAN LTDA.</v>
          </cell>
          <cell r="I223">
            <v>931200742.39829993</v>
          </cell>
          <cell r="J223">
            <v>917813415.94319999</v>
          </cell>
          <cell r="K223">
            <v>855252742.19130003</v>
          </cell>
          <cell r="L223">
            <v>171543356</v>
          </cell>
          <cell r="M223">
            <v>132712145</v>
          </cell>
          <cell r="N223">
            <v>304255501</v>
          </cell>
          <cell r="O223">
            <v>13271214.5</v>
          </cell>
          <cell r="P223">
            <v>13271214.5</v>
          </cell>
          <cell r="Q223">
            <v>347952265.60000002</v>
          </cell>
          <cell r="R223">
            <v>30425550.100000001</v>
          </cell>
          <cell r="S223">
            <v>347952265.60000002</v>
          </cell>
          <cell r="T223">
            <v>0</v>
          </cell>
          <cell r="U223">
            <v>237895862.80104059</v>
          </cell>
          <cell r="V223">
            <v>162498021.01634699</v>
          </cell>
          <cell r="W223">
            <v>106906592.7739125</v>
          </cell>
          <cell r="X223">
            <v>106906592.7739125</v>
          </cell>
          <cell r="Y223">
            <v>237895862.80104059</v>
          </cell>
          <cell r="Z223">
            <v>0</v>
          </cell>
          <cell r="AA223">
            <v>237895862.80104059</v>
          </cell>
          <cell r="AB223">
            <v>237895862.80104059</v>
          </cell>
          <cell r="AC223">
            <v>348</v>
          </cell>
        </row>
        <row r="224">
          <cell r="A224" t="str">
            <v>Bucaramanga</v>
          </cell>
          <cell r="B224">
            <v>12020412</v>
          </cell>
          <cell r="C224">
            <v>37544</v>
          </cell>
          <cell r="D224">
            <v>37777</v>
          </cell>
          <cell r="E224" t="str">
            <v>M</v>
          </cell>
          <cell r="F224" t="str">
            <v>AUCOL98</v>
          </cell>
          <cell r="G224" t="str">
            <v>COVOLCO LTDA.</v>
          </cell>
          <cell r="H224" t="str">
            <v>COVOLCO LTDA.</v>
          </cell>
          <cell r="I224">
            <v>18097272</v>
          </cell>
          <cell r="J224">
            <v>15022852</v>
          </cell>
          <cell r="K224">
            <v>17394907.992199998</v>
          </cell>
          <cell r="L224">
            <v>5931885</v>
          </cell>
          <cell r="M224">
            <v>5984115</v>
          </cell>
          <cell r="N224">
            <v>11916000</v>
          </cell>
          <cell r="O224">
            <v>0.1</v>
          </cell>
          <cell r="P224">
            <v>598411.5</v>
          </cell>
          <cell r="Q224">
            <v>0.1</v>
          </cell>
          <cell r="R224">
            <v>1191600</v>
          </cell>
          <cell r="S224">
            <v>13706011.5</v>
          </cell>
          <cell r="T224">
            <v>0.78793239413199967</v>
          </cell>
          <cell r="U224">
            <v>0.19</v>
          </cell>
          <cell r="V224">
            <v>3305032.5185179999</v>
          </cell>
          <cell r="W224">
            <v>0.125</v>
          </cell>
          <cell r="X224">
            <v>2174363.4990249998</v>
          </cell>
          <cell r="Y224">
            <v>0</v>
          </cell>
          <cell r="Z224">
            <v>0</v>
          </cell>
          <cell r="AA224">
            <v>-0.10293239413199962</v>
          </cell>
          <cell r="AB224">
            <v>-1790499.5253430004</v>
          </cell>
          <cell r="AC224">
            <v>10</v>
          </cell>
          <cell r="AD224">
            <v>8.3562231063842773</v>
          </cell>
        </row>
        <row r="225">
          <cell r="B225" t="str">
            <v>Total 12020412</v>
          </cell>
          <cell r="C225">
            <v>18097272</v>
          </cell>
          <cell r="D225">
            <v>15022852</v>
          </cell>
          <cell r="E225">
            <v>17394907.992199998</v>
          </cell>
          <cell r="F225">
            <v>5931885</v>
          </cell>
          <cell r="G225">
            <v>5984115</v>
          </cell>
          <cell r="H225">
            <v>11916000</v>
          </cell>
          <cell r="I225">
            <v>18097272</v>
          </cell>
          <cell r="J225">
            <v>15022852</v>
          </cell>
          <cell r="K225">
            <v>17394907.992199998</v>
          </cell>
          <cell r="L225">
            <v>5931885</v>
          </cell>
          <cell r="M225">
            <v>5984115</v>
          </cell>
          <cell r="N225">
            <v>11916000</v>
          </cell>
          <cell r="O225">
            <v>-1790499.5253430004</v>
          </cell>
          <cell r="P225">
            <v>598411.5</v>
          </cell>
          <cell r="Q225">
            <v>1191600</v>
          </cell>
          <cell r="R225">
            <v>1191600</v>
          </cell>
          <cell r="S225">
            <v>13706011.5</v>
          </cell>
          <cell r="T225">
            <v>2174363.4990249998</v>
          </cell>
          <cell r="U225">
            <v>0</v>
          </cell>
          <cell r="V225">
            <v>3305032.5185179999</v>
          </cell>
          <cell r="W225">
            <v>10</v>
          </cell>
          <cell r="X225">
            <v>2174363.4990249998</v>
          </cell>
          <cell r="Y225">
            <v>0</v>
          </cell>
          <cell r="Z225">
            <v>0</v>
          </cell>
          <cell r="AA225">
            <v>10</v>
          </cell>
          <cell r="AB225">
            <v>-1790499.5253430004</v>
          </cell>
          <cell r="AC225">
            <v>10</v>
          </cell>
        </row>
        <row r="226">
          <cell r="H226" t="str">
            <v>Total COVOLCO LTDA.</v>
          </cell>
          <cell r="I226">
            <v>18097272</v>
          </cell>
          <cell r="J226">
            <v>15022852</v>
          </cell>
          <cell r="K226">
            <v>17394907.992199998</v>
          </cell>
          <cell r="L226">
            <v>5931885</v>
          </cell>
          <cell r="M226">
            <v>5984115</v>
          </cell>
          <cell r="N226">
            <v>11916000</v>
          </cell>
          <cell r="O226">
            <v>598411.5</v>
          </cell>
          <cell r="P226">
            <v>598411.5</v>
          </cell>
          <cell r="Q226">
            <v>13706011.5</v>
          </cell>
          <cell r="R226">
            <v>1191600</v>
          </cell>
          <cell r="S226">
            <v>13706011.5</v>
          </cell>
          <cell r="T226">
            <v>0</v>
          </cell>
          <cell r="U226">
            <v>-1790499.5253430004</v>
          </cell>
          <cell r="V226">
            <v>3305032.5185179999</v>
          </cell>
          <cell r="W226">
            <v>2174363.4990249998</v>
          </cell>
          <cell r="X226">
            <v>2174363.4990249998</v>
          </cell>
          <cell r="Y226">
            <v>-1790499.5253430004</v>
          </cell>
          <cell r="Z226">
            <v>0</v>
          </cell>
          <cell r="AA226">
            <v>-1790499.5253430004</v>
          </cell>
          <cell r="AB226">
            <v>-1790499.5253430004</v>
          </cell>
          <cell r="AC226">
            <v>10</v>
          </cell>
        </row>
        <row r="227">
          <cell r="A227" t="str">
            <v>Bucaramanga</v>
          </cell>
          <cell r="B227">
            <v>1021245</v>
          </cell>
          <cell r="C227">
            <v>36832</v>
          </cell>
          <cell r="D227">
            <v>37196</v>
          </cell>
          <cell r="E227" t="str">
            <v>M</v>
          </cell>
          <cell r="F227" t="str">
            <v>AUCOL98</v>
          </cell>
          <cell r="G227">
            <v>52616</v>
          </cell>
          <cell r="H227" t="str">
            <v>DìAZ BARAJAS HUGO ENRIQUE</v>
          </cell>
          <cell r="I227">
            <v>70636158</v>
          </cell>
          <cell r="J227">
            <v>70421970</v>
          </cell>
          <cell r="K227">
            <v>70636157.989299998</v>
          </cell>
          <cell r="L227">
            <v>0</v>
          </cell>
          <cell r="M227">
            <v>9111111</v>
          </cell>
          <cell r="N227">
            <v>9111111</v>
          </cell>
          <cell r="O227">
            <v>0.1</v>
          </cell>
          <cell r="P227">
            <v>911111.10000000009</v>
          </cell>
          <cell r="Q227">
            <v>0.1</v>
          </cell>
          <cell r="R227">
            <v>911111.10000000009</v>
          </cell>
          <cell r="S227">
            <v>10933333.199999999</v>
          </cell>
          <cell r="T227">
            <v>0.15478380352533028</v>
          </cell>
          <cell r="U227">
            <v>0.19</v>
          </cell>
          <cell r="V227">
            <v>13420870.017967001</v>
          </cell>
          <cell r="W227">
            <v>0.125</v>
          </cell>
          <cell r="X227">
            <v>8829519.7486624997</v>
          </cell>
          <cell r="Y227">
            <v>0</v>
          </cell>
          <cell r="Z227">
            <v>0</v>
          </cell>
          <cell r="AA227">
            <v>0.53021619647466978</v>
          </cell>
          <cell r="AB227">
            <v>37452435.0226705</v>
          </cell>
          <cell r="AC227">
            <v>33.181320190429688</v>
          </cell>
          <cell r="AD227">
            <v>33.181320190429688</v>
          </cell>
        </row>
        <row r="228">
          <cell r="A228" t="str">
            <v>Bucaramanga</v>
          </cell>
          <cell r="B228">
            <v>1021245</v>
          </cell>
          <cell r="C228">
            <v>37197</v>
          </cell>
          <cell r="D228">
            <v>37561</v>
          </cell>
          <cell r="E228" t="str">
            <v>M</v>
          </cell>
          <cell r="F228" t="str">
            <v>AUCOL98</v>
          </cell>
          <cell r="G228">
            <v>52616</v>
          </cell>
          <cell r="H228" t="str">
            <v>DìAZ BARAJAS HUGO ENRIQUE</v>
          </cell>
          <cell r="I228">
            <v>75249470.0625</v>
          </cell>
          <cell r="J228">
            <v>75249470.0625</v>
          </cell>
          <cell r="K228">
            <v>75249470.085899994</v>
          </cell>
          <cell r="L228">
            <v>1797706</v>
          </cell>
          <cell r="M228">
            <v>0</v>
          </cell>
          <cell r="N228">
            <v>1797706</v>
          </cell>
          <cell r="O228">
            <v>0.1</v>
          </cell>
          <cell r="P228">
            <v>0</v>
          </cell>
          <cell r="Q228">
            <v>0.1</v>
          </cell>
          <cell r="R228">
            <v>179770.6</v>
          </cell>
          <cell r="S228">
            <v>1977476.6</v>
          </cell>
          <cell r="T228">
            <v>2.6278943861566584E-2</v>
          </cell>
          <cell r="U228">
            <v>0.19</v>
          </cell>
          <cell r="V228">
            <v>14297399.316320999</v>
          </cell>
          <cell r="W228">
            <v>0.125</v>
          </cell>
          <cell r="X228">
            <v>9406183.7607374992</v>
          </cell>
          <cell r="Y228">
            <v>0</v>
          </cell>
          <cell r="Z228">
            <v>0</v>
          </cell>
          <cell r="AA228">
            <v>0.65872105613843346</v>
          </cell>
          <cell r="AB228">
            <v>49568410.408841498</v>
          </cell>
          <cell r="AC228">
            <v>31.50274658203125</v>
          </cell>
          <cell r="AD228">
            <v>31.50274658203125</v>
          </cell>
        </row>
        <row r="229">
          <cell r="A229" t="str">
            <v>Bucaramanga</v>
          </cell>
          <cell r="B229">
            <v>1021245</v>
          </cell>
          <cell r="C229">
            <v>37562</v>
          </cell>
          <cell r="D229">
            <v>37777</v>
          </cell>
          <cell r="E229" t="str">
            <v>M</v>
          </cell>
          <cell r="F229" t="str">
            <v>AUCOL98</v>
          </cell>
          <cell r="G229">
            <v>52616</v>
          </cell>
          <cell r="H229" t="str">
            <v>DìAZ BARAJAS HUGO ENRIQUE</v>
          </cell>
          <cell r="I229">
            <v>37533338</v>
          </cell>
          <cell r="J229">
            <v>32101381</v>
          </cell>
          <cell r="K229">
            <v>37533338.001999997</v>
          </cell>
          <cell r="L229">
            <v>0</v>
          </cell>
          <cell r="M229">
            <v>0.1</v>
          </cell>
          <cell r="N229">
            <v>0</v>
          </cell>
          <cell r="O229">
            <v>0.1</v>
          </cell>
          <cell r="P229">
            <v>0</v>
          </cell>
          <cell r="Q229">
            <v>0.1</v>
          </cell>
          <cell r="R229">
            <v>0</v>
          </cell>
          <cell r="S229">
            <v>0</v>
          </cell>
          <cell r="T229">
            <v>0</v>
          </cell>
          <cell r="U229">
            <v>0.19</v>
          </cell>
          <cell r="V229">
            <v>7131334.2203799998</v>
          </cell>
          <cell r="W229">
            <v>0.125</v>
          </cell>
          <cell r="X229">
            <v>4691667.2502499996</v>
          </cell>
          <cell r="Y229">
            <v>0</v>
          </cell>
          <cell r="Z229">
            <v>0</v>
          </cell>
          <cell r="AA229">
            <v>0.68500000000000005</v>
          </cell>
          <cell r="AB229">
            <v>25710336.531369999</v>
          </cell>
          <cell r="AC229">
            <v>30</v>
          </cell>
          <cell r="AD229">
            <v>29.893022537231445</v>
          </cell>
        </row>
        <row r="230">
          <cell r="B230" t="str">
            <v>Total 1021245</v>
          </cell>
          <cell r="C230">
            <v>183418966.0625</v>
          </cell>
          <cell r="D230">
            <v>177772821.0625</v>
          </cell>
          <cell r="E230">
            <v>183418966.0772</v>
          </cell>
          <cell r="F230">
            <v>1797706</v>
          </cell>
          <cell r="G230">
            <v>9111111</v>
          </cell>
          <cell r="H230">
            <v>10908817</v>
          </cell>
          <cell r="I230">
            <v>183418966.0625</v>
          </cell>
          <cell r="J230">
            <v>177772821.0625</v>
          </cell>
          <cell r="K230">
            <v>183418966.0772</v>
          </cell>
          <cell r="L230">
            <v>1797706</v>
          </cell>
          <cell r="M230">
            <v>9111111</v>
          </cell>
          <cell r="N230">
            <v>10908817</v>
          </cell>
          <cell r="O230">
            <v>112731181.962882</v>
          </cell>
          <cell r="P230">
            <v>911111.10000000009</v>
          </cell>
          <cell r="Q230">
            <v>1090881.7000000002</v>
          </cell>
          <cell r="R230">
            <v>1090881.7000000002</v>
          </cell>
          <cell r="S230">
            <v>12910809.799999999</v>
          </cell>
          <cell r="T230">
            <v>22927370.759649999</v>
          </cell>
          <cell r="U230">
            <v>0</v>
          </cell>
          <cell r="V230">
            <v>34849603.554668002</v>
          </cell>
          <cell r="W230">
            <v>30</v>
          </cell>
          <cell r="X230">
            <v>22927370.759649999</v>
          </cell>
          <cell r="Y230">
            <v>0</v>
          </cell>
          <cell r="Z230">
            <v>0</v>
          </cell>
          <cell r="AA230">
            <v>30</v>
          </cell>
          <cell r="AB230">
            <v>112731181.962882</v>
          </cell>
          <cell r="AC230">
            <v>30</v>
          </cell>
        </row>
        <row r="231">
          <cell r="H231" t="str">
            <v>Total DìAZ BARAJAS HUGO ENRIQUE</v>
          </cell>
          <cell r="I231">
            <v>183418966.0625</v>
          </cell>
          <cell r="J231">
            <v>177772821.0625</v>
          </cell>
          <cell r="K231">
            <v>183418966.0772</v>
          </cell>
          <cell r="L231">
            <v>1797706</v>
          </cell>
          <cell r="M231">
            <v>9111111</v>
          </cell>
          <cell r="N231">
            <v>10908817</v>
          </cell>
          <cell r="O231">
            <v>911111.10000000009</v>
          </cell>
          <cell r="P231">
            <v>911111.10000000009</v>
          </cell>
          <cell r="Q231">
            <v>12910809.799999999</v>
          </cell>
          <cell r="R231">
            <v>1090881.7000000002</v>
          </cell>
          <cell r="S231">
            <v>12910809.799999999</v>
          </cell>
          <cell r="T231">
            <v>0</v>
          </cell>
          <cell r="U231">
            <v>112731181.962882</v>
          </cell>
          <cell r="V231">
            <v>34849603.554668002</v>
          </cell>
          <cell r="W231">
            <v>22927370.759649999</v>
          </cell>
          <cell r="X231">
            <v>22927370.759649999</v>
          </cell>
          <cell r="Y231">
            <v>112731181.962882</v>
          </cell>
          <cell r="Z231">
            <v>0</v>
          </cell>
          <cell r="AA231">
            <v>112731181.962882</v>
          </cell>
          <cell r="AB231">
            <v>112731181.962882</v>
          </cell>
          <cell r="AC231">
            <v>30</v>
          </cell>
        </row>
        <row r="232">
          <cell r="A232" t="str">
            <v>Bucaramanga</v>
          </cell>
          <cell r="B232">
            <v>686528</v>
          </cell>
          <cell r="C232">
            <v>36686</v>
          </cell>
          <cell r="D232">
            <v>37050</v>
          </cell>
          <cell r="E232" t="str">
            <v>M</v>
          </cell>
          <cell r="F232" t="str">
            <v>AUCOL98</v>
          </cell>
          <cell r="G232">
            <v>55953</v>
          </cell>
          <cell r="H232" t="str">
            <v>DISTRIBUIDORA NISSAN S.A.</v>
          </cell>
          <cell r="I232">
            <v>1264782</v>
          </cell>
          <cell r="J232">
            <v>1264782</v>
          </cell>
          <cell r="K232">
            <v>1937771.1854999999</v>
          </cell>
          <cell r="L232">
            <v>0</v>
          </cell>
          <cell r="M232">
            <v>0.1</v>
          </cell>
          <cell r="N232">
            <v>0</v>
          </cell>
          <cell r="O232">
            <v>0.1</v>
          </cell>
          <cell r="P232">
            <v>0</v>
          </cell>
          <cell r="Q232">
            <v>0.1</v>
          </cell>
          <cell r="R232">
            <v>0</v>
          </cell>
          <cell r="S232">
            <v>0</v>
          </cell>
          <cell r="T232">
            <v>0</v>
          </cell>
          <cell r="U232">
            <v>0.19</v>
          </cell>
          <cell r="V232">
            <v>368176.52524499997</v>
          </cell>
          <cell r="W232">
            <v>0.125</v>
          </cell>
          <cell r="X232">
            <v>242221.39818749999</v>
          </cell>
          <cell r="Y232">
            <v>0</v>
          </cell>
          <cell r="Z232">
            <v>0</v>
          </cell>
          <cell r="AA232">
            <v>0.68500000000000005</v>
          </cell>
          <cell r="AB232">
            <v>1327373.2620675</v>
          </cell>
          <cell r="AC232">
            <v>1.6565934419631958</v>
          </cell>
          <cell r="AD232">
            <v>1.6565934419631958</v>
          </cell>
        </row>
        <row r="233">
          <cell r="B233" t="str">
            <v>Total 686528</v>
          </cell>
          <cell r="C233">
            <v>1264782</v>
          </cell>
          <cell r="D233">
            <v>1264782</v>
          </cell>
          <cell r="E233">
            <v>1937771.1854999999</v>
          </cell>
          <cell r="F233">
            <v>0</v>
          </cell>
          <cell r="G233">
            <v>0</v>
          </cell>
          <cell r="H233">
            <v>0</v>
          </cell>
          <cell r="I233">
            <v>1264782</v>
          </cell>
          <cell r="J233">
            <v>1264782</v>
          </cell>
          <cell r="K233">
            <v>1937771.1854999999</v>
          </cell>
          <cell r="L233">
            <v>0</v>
          </cell>
          <cell r="M233">
            <v>0</v>
          </cell>
          <cell r="N233">
            <v>0</v>
          </cell>
          <cell r="O233">
            <v>1327373.2620675</v>
          </cell>
          <cell r="P233">
            <v>0</v>
          </cell>
          <cell r="Q233">
            <v>0</v>
          </cell>
          <cell r="R233">
            <v>0</v>
          </cell>
          <cell r="S233">
            <v>0</v>
          </cell>
          <cell r="T233">
            <v>242221.39818749999</v>
          </cell>
          <cell r="U233">
            <v>0</v>
          </cell>
          <cell r="V233">
            <v>368176.52524499997</v>
          </cell>
          <cell r="W233">
            <v>0</v>
          </cell>
          <cell r="X233">
            <v>242221.39818749999</v>
          </cell>
          <cell r="Y233">
            <v>0</v>
          </cell>
          <cell r="Z233">
            <v>0</v>
          </cell>
          <cell r="AA233">
            <v>0</v>
          </cell>
          <cell r="AB233">
            <v>1327373.2620675</v>
          </cell>
          <cell r="AC233">
            <v>0</v>
          </cell>
        </row>
        <row r="234">
          <cell r="H234" t="str">
            <v>Total DISTRIBUIDORA NISSAN S.A.</v>
          </cell>
          <cell r="I234">
            <v>1264782</v>
          </cell>
          <cell r="J234">
            <v>1264782</v>
          </cell>
          <cell r="K234">
            <v>1937771.1854999999</v>
          </cell>
          <cell r="L234">
            <v>0</v>
          </cell>
          <cell r="M234">
            <v>0</v>
          </cell>
          <cell r="N234">
            <v>0</v>
          </cell>
          <cell r="O234">
            <v>0</v>
          </cell>
          <cell r="P234">
            <v>0</v>
          </cell>
          <cell r="Q234">
            <v>0</v>
          </cell>
          <cell r="R234">
            <v>0</v>
          </cell>
          <cell r="S234">
            <v>0</v>
          </cell>
          <cell r="T234">
            <v>0</v>
          </cell>
          <cell r="U234">
            <v>1327373.2620675</v>
          </cell>
          <cell r="V234">
            <v>368176.52524499997</v>
          </cell>
          <cell r="W234">
            <v>242221.39818749999</v>
          </cell>
          <cell r="X234">
            <v>242221.39818749999</v>
          </cell>
          <cell r="Y234">
            <v>1327373.2620675</v>
          </cell>
          <cell r="Z234">
            <v>0</v>
          </cell>
          <cell r="AA234">
            <v>1327373.2620675</v>
          </cell>
          <cell r="AB234">
            <v>1327373.2620675</v>
          </cell>
          <cell r="AC234">
            <v>0</v>
          </cell>
        </row>
        <row r="235">
          <cell r="A235" t="str">
            <v>Bucaramanga</v>
          </cell>
          <cell r="B235">
            <v>476229</v>
          </cell>
          <cell r="C235">
            <v>36951</v>
          </cell>
          <cell r="D235">
            <v>37315</v>
          </cell>
          <cell r="E235" t="str">
            <v>M</v>
          </cell>
          <cell r="F235" t="str">
            <v>AUCOL98</v>
          </cell>
          <cell r="G235">
            <v>66403</v>
          </cell>
          <cell r="H235" t="str">
            <v>ELECTRIFICADORA DE SANTANDER S.A.</v>
          </cell>
          <cell r="I235">
            <v>10801612</v>
          </cell>
          <cell r="J235">
            <v>10801612</v>
          </cell>
          <cell r="K235">
            <v>10801612</v>
          </cell>
          <cell r="L235">
            <v>2644267</v>
          </cell>
          <cell r="M235">
            <v>37120</v>
          </cell>
          <cell r="N235">
            <v>2681387</v>
          </cell>
          <cell r="O235">
            <v>0.1</v>
          </cell>
          <cell r="P235">
            <v>3712</v>
          </cell>
          <cell r="Q235">
            <v>0.1</v>
          </cell>
          <cell r="R235">
            <v>268138.7</v>
          </cell>
          <cell r="S235">
            <v>2953237.7</v>
          </cell>
          <cell r="T235">
            <v>0.27340712663998673</v>
          </cell>
          <cell r="U235">
            <v>0.19</v>
          </cell>
          <cell r="V235">
            <v>2052306.28</v>
          </cell>
          <cell r="W235">
            <v>0.125</v>
          </cell>
          <cell r="X235">
            <v>1350201.5</v>
          </cell>
          <cell r="Y235">
            <v>0</v>
          </cell>
          <cell r="Z235">
            <v>0</v>
          </cell>
          <cell r="AA235">
            <v>0.41159287336001332</v>
          </cell>
          <cell r="AB235">
            <v>4445866.5200000005</v>
          </cell>
          <cell r="AC235">
            <v>14.607142448425293</v>
          </cell>
          <cell r="AD235">
            <v>14.607142448425293</v>
          </cell>
        </row>
        <row r="236">
          <cell r="A236" t="str">
            <v>Bucaramanga</v>
          </cell>
          <cell r="B236">
            <v>476229</v>
          </cell>
          <cell r="C236">
            <v>37316</v>
          </cell>
          <cell r="D236">
            <v>37680</v>
          </cell>
          <cell r="E236" t="str">
            <v>M</v>
          </cell>
          <cell r="F236" t="str">
            <v>AUCOL98</v>
          </cell>
          <cell r="G236">
            <v>66403</v>
          </cell>
          <cell r="H236" t="str">
            <v>ELECTRIFICADORA DE SANTANDER S.A.</v>
          </cell>
          <cell r="I236">
            <v>15707146</v>
          </cell>
          <cell r="J236">
            <v>15716750</v>
          </cell>
          <cell r="K236">
            <v>15707146.003900001</v>
          </cell>
          <cell r="L236">
            <v>487000</v>
          </cell>
          <cell r="M236">
            <v>0</v>
          </cell>
          <cell r="N236">
            <v>487000</v>
          </cell>
          <cell r="O236">
            <v>0.1</v>
          </cell>
          <cell r="P236">
            <v>0</v>
          </cell>
          <cell r="Q236">
            <v>0.1</v>
          </cell>
          <cell r="R236">
            <v>48700</v>
          </cell>
          <cell r="S236">
            <v>535700</v>
          </cell>
          <cell r="T236">
            <v>3.4105495668467621E-2</v>
          </cell>
          <cell r="U236">
            <v>0.19</v>
          </cell>
          <cell r="V236">
            <v>2984357.740741</v>
          </cell>
          <cell r="W236">
            <v>0.125</v>
          </cell>
          <cell r="X236">
            <v>1963393.2504875001</v>
          </cell>
          <cell r="Y236">
            <v>0</v>
          </cell>
          <cell r="Z236">
            <v>0</v>
          </cell>
          <cell r="AA236">
            <v>0.6508945043315324</v>
          </cell>
          <cell r="AB236">
            <v>10223695.0126715</v>
          </cell>
          <cell r="AC236">
            <v>19.620878219604492</v>
          </cell>
          <cell r="AD236">
            <v>19.620878219604492</v>
          </cell>
        </row>
        <row r="237">
          <cell r="A237" t="str">
            <v>Bucaramanga</v>
          </cell>
          <cell r="B237">
            <v>476229</v>
          </cell>
          <cell r="C237">
            <v>37681</v>
          </cell>
          <cell r="D237">
            <v>37777</v>
          </cell>
          <cell r="E237" t="str">
            <v>M</v>
          </cell>
          <cell r="F237" t="str">
            <v>AUCOL98</v>
          </cell>
          <cell r="G237">
            <v>66403</v>
          </cell>
          <cell r="H237" t="str">
            <v>ELECTRIFICADORA DE SANTANDER S.A.</v>
          </cell>
          <cell r="I237">
            <v>3742371</v>
          </cell>
          <cell r="J237">
            <v>3684604</v>
          </cell>
          <cell r="K237">
            <v>3742371.0233999998</v>
          </cell>
          <cell r="L237">
            <v>0</v>
          </cell>
          <cell r="M237">
            <v>0.1</v>
          </cell>
          <cell r="N237">
            <v>0</v>
          </cell>
          <cell r="O237">
            <v>0.1</v>
          </cell>
          <cell r="P237">
            <v>0</v>
          </cell>
          <cell r="Q237">
            <v>0.1</v>
          </cell>
          <cell r="R237">
            <v>0</v>
          </cell>
          <cell r="S237">
            <v>0</v>
          </cell>
          <cell r="T237">
            <v>0</v>
          </cell>
          <cell r="U237">
            <v>0.19</v>
          </cell>
          <cell r="V237">
            <v>711050.49444599997</v>
          </cell>
          <cell r="W237">
            <v>0.125</v>
          </cell>
          <cell r="X237">
            <v>467796.37792499998</v>
          </cell>
          <cell r="Y237">
            <v>0</v>
          </cell>
          <cell r="Z237">
            <v>0</v>
          </cell>
          <cell r="AA237">
            <v>0.68500000000000005</v>
          </cell>
          <cell r="AB237">
            <v>2563524.1510290001</v>
          </cell>
          <cell r="AC237">
            <v>14</v>
          </cell>
          <cell r="AD237">
            <v>14</v>
          </cell>
        </row>
        <row r="238">
          <cell r="B238" t="str">
            <v>Total 476229</v>
          </cell>
          <cell r="C238">
            <v>30251129</v>
          </cell>
          <cell r="D238">
            <v>30202966</v>
          </cell>
          <cell r="E238">
            <v>30251129.0273</v>
          </cell>
          <cell r="F238">
            <v>3131267</v>
          </cell>
          <cell r="G238">
            <v>37120</v>
          </cell>
          <cell r="H238">
            <v>3168387</v>
          </cell>
          <cell r="I238">
            <v>30251129</v>
          </cell>
          <cell r="J238">
            <v>30202966</v>
          </cell>
          <cell r="K238">
            <v>30251129.0273</v>
          </cell>
          <cell r="L238">
            <v>3131267</v>
          </cell>
          <cell r="M238">
            <v>37120</v>
          </cell>
          <cell r="N238">
            <v>3168387</v>
          </cell>
          <cell r="O238">
            <v>17233085.683700502</v>
          </cell>
          <cell r="P238">
            <v>3712</v>
          </cell>
          <cell r="Q238">
            <v>316838.7</v>
          </cell>
          <cell r="R238">
            <v>316838.7</v>
          </cell>
          <cell r="S238">
            <v>3488937.7</v>
          </cell>
          <cell r="T238">
            <v>3781391.1284125</v>
          </cell>
          <cell r="U238">
            <v>0</v>
          </cell>
          <cell r="V238">
            <v>5747714.5151869999</v>
          </cell>
          <cell r="W238">
            <v>14</v>
          </cell>
          <cell r="X238">
            <v>3781391.1284125</v>
          </cell>
          <cell r="Y238">
            <v>0</v>
          </cell>
          <cell r="Z238">
            <v>0</v>
          </cell>
          <cell r="AA238">
            <v>14</v>
          </cell>
          <cell r="AB238">
            <v>17233085.683700502</v>
          </cell>
          <cell r="AC238">
            <v>14</v>
          </cell>
        </row>
        <row r="239">
          <cell r="A239" t="str">
            <v>Bucaramanga</v>
          </cell>
          <cell r="B239">
            <v>10932636</v>
          </cell>
          <cell r="C239">
            <v>37438</v>
          </cell>
          <cell r="D239">
            <v>37777</v>
          </cell>
          <cell r="E239" t="str">
            <v>M</v>
          </cell>
          <cell r="F239" t="str">
            <v>AUCOL98</v>
          </cell>
          <cell r="G239">
            <v>72690</v>
          </cell>
          <cell r="H239" t="str">
            <v>ELECTRIFICADORA DE SANTANDER S.A.</v>
          </cell>
          <cell r="I239">
            <v>83708744.9375</v>
          </cell>
          <cell r="J239">
            <v>69631594.9375</v>
          </cell>
          <cell r="K239">
            <v>83590918.1426</v>
          </cell>
          <cell r="L239">
            <v>42892848</v>
          </cell>
          <cell r="M239">
            <v>21773175</v>
          </cell>
          <cell r="N239">
            <v>64666023</v>
          </cell>
          <cell r="O239">
            <v>0.1</v>
          </cell>
          <cell r="P239">
            <v>2177317.5</v>
          </cell>
          <cell r="Q239">
            <v>0.1</v>
          </cell>
          <cell r="R239">
            <v>6466602.3000000007</v>
          </cell>
          <cell r="S239">
            <v>73309942.799999997</v>
          </cell>
          <cell r="T239">
            <v>0.87700846490211526</v>
          </cell>
          <cell r="U239">
            <v>0.19</v>
          </cell>
          <cell r="V239">
            <v>15882274.447094001</v>
          </cell>
          <cell r="W239">
            <v>0.125</v>
          </cell>
          <cell r="X239">
            <v>10448864.767825</v>
          </cell>
          <cell r="Y239">
            <v>0</v>
          </cell>
          <cell r="Z239">
            <v>0</v>
          </cell>
          <cell r="AA239">
            <v>-0.19200846490211521</v>
          </cell>
          <cell r="AB239">
            <v>-16050163.872318998</v>
          </cell>
          <cell r="AC239">
            <v>153</v>
          </cell>
          <cell r="AD239">
            <v>126.73746490478516</v>
          </cell>
        </row>
        <row r="240">
          <cell r="B240" t="str">
            <v>Total 10932636</v>
          </cell>
          <cell r="C240">
            <v>83708744.9375</v>
          </cell>
          <cell r="D240">
            <v>69631594.9375</v>
          </cell>
          <cell r="E240">
            <v>83590918.1426</v>
          </cell>
          <cell r="F240">
            <v>42892848</v>
          </cell>
          <cell r="G240">
            <v>21773175</v>
          </cell>
          <cell r="H240">
            <v>64666023</v>
          </cell>
          <cell r="I240">
            <v>83708744.9375</v>
          </cell>
          <cell r="J240">
            <v>69631594.9375</v>
          </cell>
          <cell r="K240">
            <v>83590918.1426</v>
          </cell>
          <cell r="L240">
            <v>42892848</v>
          </cell>
          <cell r="M240">
            <v>21773175</v>
          </cell>
          <cell r="N240">
            <v>64666023</v>
          </cell>
          <cell r="O240">
            <v>-16050163.872318998</v>
          </cell>
          <cell r="P240">
            <v>2177317.5</v>
          </cell>
          <cell r="Q240">
            <v>6466602.3000000007</v>
          </cell>
          <cell r="R240">
            <v>6466602.3000000007</v>
          </cell>
          <cell r="S240">
            <v>73309942.799999997</v>
          </cell>
          <cell r="T240">
            <v>10448864.767825</v>
          </cell>
          <cell r="U240">
            <v>0</v>
          </cell>
          <cell r="V240">
            <v>15882274.447094001</v>
          </cell>
          <cell r="W240">
            <v>153</v>
          </cell>
          <cell r="X240">
            <v>10448864.767825</v>
          </cell>
          <cell r="Y240">
            <v>0</v>
          </cell>
          <cell r="Z240">
            <v>0</v>
          </cell>
          <cell r="AA240">
            <v>153</v>
          </cell>
          <cell r="AB240">
            <v>-16050163.872318998</v>
          </cell>
          <cell r="AC240">
            <v>153</v>
          </cell>
        </row>
        <row r="241">
          <cell r="H241" t="str">
            <v>Total ELECTRIFICADORA DE SANTANDER S.A.</v>
          </cell>
          <cell r="I241">
            <v>113959873.9375</v>
          </cell>
          <cell r="J241">
            <v>99834560.9375</v>
          </cell>
          <cell r="K241">
            <v>113842047.1699</v>
          </cell>
          <cell r="L241">
            <v>46024115</v>
          </cell>
          <cell r="M241">
            <v>21810295</v>
          </cell>
          <cell r="N241">
            <v>67834410</v>
          </cell>
          <cell r="O241">
            <v>2181029.5</v>
          </cell>
          <cell r="P241">
            <v>2181029.5</v>
          </cell>
          <cell r="Q241">
            <v>76798880.5</v>
          </cell>
          <cell r="R241">
            <v>6783441.0000000009</v>
          </cell>
          <cell r="S241">
            <v>76798880.5</v>
          </cell>
          <cell r="T241">
            <v>0</v>
          </cell>
          <cell r="U241">
            <v>1182921.8113815039</v>
          </cell>
          <cell r="V241">
            <v>21629988.962281</v>
          </cell>
          <cell r="W241">
            <v>14230255.8962375</v>
          </cell>
          <cell r="X241">
            <v>14230255.8962375</v>
          </cell>
          <cell r="Y241">
            <v>1182921.8113815039</v>
          </cell>
          <cell r="Z241">
            <v>0</v>
          </cell>
          <cell r="AA241">
            <v>1182921.8113815039</v>
          </cell>
          <cell r="AB241">
            <v>1182921.8113815039</v>
          </cell>
          <cell r="AC241">
            <v>167</v>
          </cell>
        </row>
        <row r="242">
          <cell r="A242" t="str">
            <v>Bucaramanga</v>
          </cell>
          <cell r="B242">
            <v>7522667</v>
          </cell>
          <cell r="C242">
            <v>36800</v>
          </cell>
          <cell r="D242">
            <v>37164</v>
          </cell>
          <cell r="E242" t="str">
            <v>A</v>
          </cell>
          <cell r="F242" t="str">
            <v>AUCOLESP</v>
          </cell>
          <cell r="G242">
            <v>56953</v>
          </cell>
          <cell r="H242" t="str">
            <v>EMPRESA DE ASEO DE BUCARAMANGA S.A. E.S.P.</v>
          </cell>
          <cell r="I242">
            <v>104532392.75</v>
          </cell>
          <cell r="J242">
            <v>104532392.75</v>
          </cell>
          <cell r="K242">
            <v>104532392.46879999</v>
          </cell>
          <cell r="L242">
            <v>10177578</v>
          </cell>
          <cell r="M242">
            <v>10011111</v>
          </cell>
          <cell r="N242">
            <v>20188689</v>
          </cell>
          <cell r="O242">
            <v>0.1</v>
          </cell>
          <cell r="P242">
            <v>1001111.1000000001</v>
          </cell>
          <cell r="Q242">
            <v>0.1</v>
          </cell>
          <cell r="R242">
            <v>2018868.9000000001</v>
          </cell>
          <cell r="S242">
            <v>23208669</v>
          </cell>
          <cell r="T242">
            <v>0.22202370434530275</v>
          </cell>
          <cell r="U242">
            <v>0.19</v>
          </cell>
          <cell r="V242">
            <v>19861154.569072001</v>
          </cell>
          <cell r="W242">
            <v>0.125</v>
          </cell>
          <cell r="X242">
            <v>13066549.058599999</v>
          </cell>
          <cell r="Y242">
            <v>0</v>
          </cell>
          <cell r="Z242">
            <v>0</v>
          </cell>
          <cell r="AA242">
            <v>0.46297629565469733</v>
          </cell>
          <cell r="AB242">
            <v>48396019.841127999</v>
          </cell>
          <cell r="AC242">
            <v>39.24725341796875</v>
          </cell>
          <cell r="AD242">
            <v>39.24725341796875</v>
          </cell>
        </row>
        <row r="243">
          <cell r="A243" t="str">
            <v>Bucaramanga</v>
          </cell>
          <cell r="B243">
            <v>7522667</v>
          </cell>
          <cell r="C243">
            <v>37165</v>
          </cell>
          <cell r="D243">
            <v>37529</v>
          </cell>
          <cell r="E243" t="str">
            <v>A</v>
          </cell>
          <cell r="F243" t="str">
            <v>AUCOLESP</v>
          </cell>
          <cell r="G243">
            <v>56953</v>
          </cell>
          <cell r="H243" t="str">
            <v>EMPRESA DE ASEO DE BUCARAMANGA S.A. E.S.P.</v>
          </cell>
          <cell r="I243">
            <v>106416419</v>
          </cell>
          <cell r="J243">
            <v>106416419</v>
          </cell>
          <cell r="K243">
            <v>106416418.96879999</v>
          </cell>
          <cell r="L243">
            <v>12331138</v>
          </cell>
          <cell r="M243">
            <v>12772390</v>
          </cell>
          <cell r="N243">
            <v>25103528</v>
          </cell>
          <cell r="O243">
            <v>0.1</v>
          </cell>
          <cell r="P243">
            <v>1277239</v>
          </cell>
          <cell r="Q243">
            <v>0.1</v>
          </cell>
          <cell r="R243">
            <v>2510352.8000000003</v>
          </cell>
          <cell r="S243">
            <v>28891119.800000001</v>
          </cell>
          <cell r="T243">
            <v>0.27149118604029071</v>
          </cell>
          <cell r="U243">
            <v>0.19</v>
          </cell>
          <cell r="V243">
            <v>20219119.604072001</v>
          </cell>
          <cell r="W243">
            <v>0.125</v>
          </cell>
          <cell r="X243">
            <v>13302052.371099999</v>
          </cell>
          <cell r="Y243">
            <v>0</v>
          </cell>
          <cell r="Z243">
            <v>0</v>
          </cell>
          <cell r="AA243">
            <v>0.41350881395970934</v>
          </cell>
          <cell r="AB243">
            <v>44004127.193627998</v>
          </cell>
          <cell r="AC243">
            <v>39.876373291015625</v>
          </cell>
          <cell r="AD243">
            <v>39.876373291015625</v>
          </cell>
        </row>
        <row r="244">
          <cell r="A244" t="str">
            <v>Bucaramanga</v>
          </cell>
          <cell r="B244">
            <v>7522667</v>
          </cell>
          <cell r="C244">
            <v>37530</v>
          </cell>
          <cell r="D244">
            <v>37777</v>
          </cell>
          <cell r="E244" t="str">
            <v>A</v>
          </cell>
          <cell r="F244" t="str">
            <v>AUCOLESP</v>
          </cell>
          <cell r="G244">
            <v>56953</v>
          </cell>
          <cell r="H244" t="str">
            <v>EMPRESA DE ASEO DE BUCARAMANGA S.A. E.S.P.</v>
          </cell>
          <cell r="I244">
            <v>83888000</v>
          </cell>
          <cell r="J244">
            <v>83888000</v>
          </cell>
          <cell r="K244">
            <v>56997874.6875</v>
          </cell>
          <cell r="L244">
            <v>2570074</v>
          </cell>
          <cell r="M244">
            <v>0</v>
          </cell>
          <cell r="N244">
            <v>2570074</v>
          </cell>
          <cell r="O244">
            <v>0.1</v>
          </cell>
          <cell r="P244">
            <v>0</v>
          </cell>
          <cell r="Q244">
            <v>0.1</v>
          </cell>
          <cell r="R244">
            <v>257007.40000000002</v>
          </cell>
          <cell r="S244">
            <v>2827081.4</v>
          </cell>
          <cell r="T244">
            <v>4.959976868435758E-2</v>
          </cell>
          <cell r="U244">
            <v>0.19</v>
          </cell>
          <cell r="V244">
            <v>10829596.190625001</v>
          </cell>
          <cell r="W244">
            <v>0.125</v>
          </cell>
          <cell r="X244">
            <v>7124734.3359375</v>
          </cell>
          <cell r="Y244">
            <v>0</v>
          </cell>
          <cell r="Z244">
            <v>0</v>
          </cell>
          <cell r="AA244">
            <v>0.63540023131564249</v>
          </cell>
          <cell r="AB244">
            <v>36216462.760937504</v>
          </cell>
          <cell r="AC244">
            <v>24</v>
          </cell>
          <cell r="AD244">
            <v>24</v>
          </cell>
        </row>
        <row r="245">
          <cell r="B245" t="str">
            <v>Total 7522667</v>
          </cell>
          <cell r="C245">
            <v>294836811.75</v>
          </cell>
          <cell r="D245">
            <v>294836811.75</v>
          </cell>
          <cell r="E245">
            <v>267946686.12509999</v>
          </cell>
          <cell r="F245">
            <v>25078790</v>
          </cell>
          <cell r="G245">
            <v>22783501</v>
          </cell>
          <cell r="H245">
            <v>47862291</v>
          </cell>
          <cell r="I245">
            <v>294836811.75</v>
          </cell>
          <cell r="J245">
            <v>294836811.75</v>
          </cell>
          <cell r="K245">
            <v>267946686.12509999</v>
          </cell>
          <cell r="L245">
            <v>25078790</v>
          </cell>
          <cell r="M245">
            <v>22783501</v>
          </cell>
          <cell r="N245">
            <v>47862291</v>
          </cell>
          <cell r="O245">
            <v>128616609.79569352</v>
          </cell>
          <cell r="P245">
            <v>2278350.1</v>
          </cell>
          <cell r="Q245">
            <v>4786229.1000000006</v>
          </cell>
          <cell r="R245">
            <v>4786229.1000000006</v>
          </cell>
          <cell r="S245">
            <v>54926870.199999996</v>
          </cell>
          <cell r="T245">
            <v>33493335.765637498</v>
          </cell>
          <cell r="U245">
            <v>0</v>
          </cell>
          <cell r="V245">
            <v>50909870.363768995</v>
          </cell>
          <cell r="W245">
            <v>24</v>
          </cell>
          <cell r="X245">
            <v>33493335.765637498</v>
          </cell>
          <cell r="Y245">
            <v>0</v>
          </cell>
          <cell r="Z245">
            <v>0</v>
          </cell>
          <cell r="AA245">
            <v>24</v>
          </cell>
          <cell r="AB245">
            <v>128616609.79569352</v>
          </cell>
          <cell r="AC245">
            <v>24</v>
          </cell>
        </row>
        <row r="246">
          <cell r="H246" t="str">
            <v>Total EMPRESA DE ASEO DE BUCARAMANGA S.A. E.S.P.</v>
          </cell>
          <cell r="I246">
            <v>294836811.75</v>
          </cell>
          <cell r="J246">
            <v>294836811.75</v>
          </cell>
          <cell r="K246">
            <v>267946686.12509999</v>
          </cell>
          <cell r="L246">
            <v>25078790</v>
          </cell>
          <cell r="M246">
            <v>22783501</v>
          </cell>
          <cell r="N246">
            <v>47862291</v>
          </cell>
          <cell r="O246">
            <v>2278350.1</v>
          </cell>
          <cell r="P246">
            <v>2278350.1</v>
          </cell>
          <cell r="Q246">
            <v>54926870.199999996</v>
          </cell>
          <cell r="R246">
            <v>4786229.1000000006</v>
          </cell>
          <cell r="S246">
            <v>54926870.199999996</v>
          </cell>
          <cell r="T246">
            <v>0</v>
          </cell>
          <cell r="U246">
            <v>128616609.79569352</v>
          </cell>
          <cell r="V246">
            <v>50909870.363768995</v>
          </cell>
          <cell r="W246">
            <v>33493335.765637498</v>
          </cell>
          <cell r="X246">
            <v>33493335.765637498</v>
          </cell>
          <cell r="Y246">
            <v>128616609.79569352</v>
          </cell>
          <cell r="Z246">
            <v>0</v>
          </cell>
          <cell r="AA246">
            <v>128616609.79569352</v>
          </cell>
          <cell r="AB246">
            <v>128616609.79569352</v>
          </cell>
          <cell r="AC246">
            <v>24</v>
          </cell>
        </row>
        <row r="247">
          <cell r="A247" t="str">
            <v>Bucaramanga</v>
          </cell>
          <cell r="B247">
            <v>10344451</v>
          </cell>
          <cell r="C247">
            <v>37245</v>
          </cell>
          <cell r="D247">
            <v>37609</v>
          </cell>
          <cell r="E247" t="str">
            <v>A</v>
          </cell>
          <cell r="F247" t="str">
            <v>AUCOLESP</v>
          </cell>
          <cell r="G247">
            <v>72690</v>
          </cell>
          <cell r="H247" t="str">
            <v>EMPRESA DE TELECOMUNICACIONES DE BUCARAMANGA</v>
          </cell>
          <cell r="I247">
            <v>65477369.5</v>
          </cell>
          <cell r="J247">
            <v>65477369.5</v>
          </cell>
          <cell r="K247">
            <v>65477369.5176</v>
          </cell>
          <cell r="L247">
            <v>32408072</v>
          </cell>
          <cell r="M247">
            <v>0</v>
          </cell>
          <cell r="N247">
            <v>32408072</v>
          </cell>
          <cell r="O247">
            <v>0.1</v>
          </cell>
          <cell r="P247">
            <v>0</v>
          </cell>
          <cell r="Q247">
            <v>0.1</v>
          </cell>
          <cell r="R247">
            <v>3240807.2</v>
          </cell>
          <cell r="S247">
            <v>35648879.200000003</v>
          </cell>
          <cell r="T247">
            <v>0.54444580566752543</v>
          </cell>
          <cell r="U247">
            <v>0.19</v>
          </cell>
          <cell r="V247">
            <v>12440700.208343999</v>
          </cell>
          <cell r="W247">
            <v>0.125</v>
          </cell>
          <cell r="X247">
            <v>8184671.1897</v>
          </cell>
          <cell r="Y247">
            <v>0</v>
          </cell>
          <cell r="Z247">
            <v>0</v>
          </cell>
          <cell r="AA247">
            <v>0.14055419433247462</v>
          </cell>
          <cell r="AB247">
            <v>9203118.9195560012</v>
          </cell>
          <cell r="AC247">
            <v>74.00274658203125</v>
          </cell>
          <cell r="AD247">
            <v>74.00274658203125</v>
          </cell>
        </row>
        <row r="248">
          <cell r="A248" t="str">
            <v>Bucaramanga</v>
          </cell>
          <cell r="B248">
            <v>10344451</v>
          </cell>
          <cell r="C248">
            <v>37610</v>
          </cell>
          <cell r="D248">
            <v>37777</v>
          </cell>
          <cell r="E248" t="str">
            <v>A</v>
          </cell>
          <cell r="F248" t="str">
            <v>AUCOLESP</v>
          </cell>
          <cell r="G248">
            <v>72690</v>
          </cell>
          <cell r="H248" t="str">
            <v>EMPRESA DE TELECOMUNICACIONES DE BUCARAMANGA</v>
          </cell>
          <cell r="I248">
            <v>38407351.5</v>
          </cell>
          <cell r="J248">
            <v>38407351.5</v>
          </cell>
          <cell r="K248">
            <v>17677904.230500001</v>
          </cell>
          <cell r="L248">
            <v>0</v>
          </cell>
          <cell r="M248">
            <v>2611111</v>
          </cell>
          <cell r="N248">
            <v>2611111</v>
          </cell>
          <cell r="O248">
            <v>0.1</v>
          </cell>
          <cell r="P248">
            <v>261111.1</v>
          </cell>
          <cell r="Q248">
            <v>0.1</v>
          </cell>
          <cell r="R248">
            <v>261111.1</v>
          </cell>
          <cell r="S248">
            <v>3133333.2</v>
          </cell>
          <cell r="T248">
            <v>0.17724573903924679</v>
          </cell>
          <cell r="U248">
            <v>0.19</v>
          </cell>
          <cell r="V248">
            <v>3358801.8037950005</v>
          </cell>
          <cell r="W248">
            <v>0.125</v>
          </cell>
          <cell r="X248">
            <v>2209738.0288125002</v>
          </cell>
          <cell r="Y248">
            <v>0</v>
          </cell>
          <cell r="Z248">
            <v>0</v>
          </cell>
          <cell r="AA248">
            <v>0.50775426096075327</v>
          </cell>
          <cell r="AB248">
            <v>8976031.197892502</v>
          </cell>
          <cell r="AC248">
            <v>73</v>
          </cell>
          <cell r="AD248">
            <v>73</v>
          </cell>
        </row>
        <row r="249">
          <cell r="B249" t="str">
            <v>Total 10344451</v>
          </cell>
          <cell r="C249">
            <v>103884721</v>
          </cell>
          <cell r="D249">
            <v>103884721</v>
          </cell>
          <cell r="E249">
            <v>83155273.748099998</v>
          </cell>
          <cell r="F249">
            <v>32408072</v>
          </cell>
          <cell r="G249">
            <v>2611111</v>
          </cell>
          <cell r="H249">
            <v>35019183</v>
          </cell>
          <cell r="I249">
            <v>103884721</v>
          </cell>
          <cell r="J249">
            <v>103884721</v>
          </cell>
          <cell r="K249">
            <v>83155273.748099998</v>
          </cell>
          <cell r="L249">
            <v>32408072</v>
          </cell>
          <cell r="M249">
            <v>2611111</v>
          </cell>
          <cell r="N249">
            <v>35019183</v>
          </cell>
          <cell r="O249">
            <v>18179150.117448501</v>
          </cell>
          <cell r="P249">
            <v>261111.1</v>
          </cell>
          <cell r="Q249">
            <v>3501918.3000000003</v>
          </cell>
          <cell r="R249">
            <v>3501918.3000000003</v>
          </cell>
          <cell r="S249">
            <v>38782212.400000006</v>
          </cell>
          <cell r="T249">
            <v>10394409.2185125</v>
          </cell>
          <cell r="U249">
            <v>0</v>
          </cell>
          <cell r="V249">
            <v>15799502.012139</v>
          </cell>
          <cell r="W249">
            <v>73</v>
          </cell>
          <cell r="X249">
            <v>10394409.2185125</v>
          </cell>
          <cell r="Y249">
            <v>0</v>
          </cell>
          <cell r="Z249">
            <v>0</v>
          </cell>
          <cell r="AA249">
            <v>73</v>
          </cell>
          <cell r="AB249">
            <v>18179150.117448501</v>
          </cell>
          <cell r="AC249">
            <v>73</v>
          </cell>
        </row>
        <row r="250">
          <cell r="H250" t="str">
            <v>Total EMPRESA DE TELECOMUNICACIONES DE BUCARAMANGA</v>
          </cell>
          <cell r="I250">
            <v>103884721</v>
          </cell>
          <cell r="J250">
            <v>103884721</v>
          </cell>
          <cell r="K250">
            <v>83155273.748099998</v>
          </cell>
          <cell r="L250">
            <v>32408072</v>
          </cell>
          <cell r="M250">
            <v>2611111</v>
          </cell>
          <cell r="N250">
            <v>35019183</v>
          </cell>
          <cell r="O250">
            <v>261111.1</v>
          </cell>
          <cell r="P250">
            <v>261111.1</v>
          </cell>
          <cell r="Q250">
            <v>38782212.400000006</v>
          </cell>
          <cell r="R250">
            <v>3501918.3000000003</v>
          </cell>
          <cell r="S250">
            <v>38782212.400000006</v>
          </cell>
          <cell r="T250">
            <v>0</v>
          </cell>
          <cell r="U250">
            <v>18179150.117448501</v>
          </cell>
          <cell r="V250">
            <v>15799502.012139</v>
          </cell>
          <cell r="W250">
            <v>10394409.2185125</v>
          </cell>
          <cell r="X250">
            <v>10394409.2185125</v>
          </cell>
          <cell r="Y250">
            <v>18179150.117448501</v>
          </cell>
          <cell r="Z250">
            <v>0</v>
          </cell>
          <cell r="AA250">
            <v>18179150.117448501</v>
          </cell>
          <cell r="AB250">
            <v>18179150.117448501</v>
          </cell>
          <cell r="AC250">
            <v>73</v>
          </cell>
        </row>
        <row r="251">
          <cell r="A251" t="str">
            <v>Bucaramanga</v>
          </cell>
          <cell r="B251">
            <v>10408463</v>
          </cell>
          <cell r="C251">
            <v>37400</v>
          </cell>
          <cell r="D251">
            <v>37764</v>
          </cell>
          <cell r="E251" t="str">
            <v>M</v>
          </cell>
          <cell r="F251" t="str">
            <v>AUCOL98</v>
          </cell>
          <cell r="G251">
            <v>65255</v>
          </cell>
          <cell r="H251" t="str">
            <v>GALVIS RAMIREZ Y CIA S.A.</v>
          </cell>
          <cell r="I251">
            <v>34440539</v>
          </cell>
          <cell r="J251">
            <v>34024939</v>
          </cell>
          <cell r="K251">
            <v>34440538.945299998</v>
          </cell>
          <cell r="L251">
            <v>50628367</v>
          </cell>
          <cell r="M251">
            <v>15880640</v>
          </cell>
          <cell r="N251">
            <v>66509007</v>
          </cell>
          <cell r="O251">
            <v>0.1</v>
          </cell>
          <cell r="P251">
            <v>1588064</v>
          </cell>
          <cell r="Q251">
            <v>0.1</v>
          </cell>
          <cell r="R251">
            <v>6650900.7000000002</v>
          </cell>
          <cell r="S251">
            <v>74747971.700000003</v>
          </cell>
          <cell r="T251">
            <v>2.1703484901533647</v>
          </cell>
          <cell r="U251">
            <v>0.19</v>
          </cell>
          <cell r="V251">
            <v>6543702.3996069999</v>
          </cell>
          <cell r="W251">
            <v>0.125</v>
          </cell>
          <cell r="X251">
            <v>4305067.3681624997</v>
          </cell>
          <cell r="Y251">
            <v>0</v>
          </cell>
          <cell r="Z251">
            <v>0</v>
          </cell>
          <cell r="AA251">
            <v>-1.4853484901533647</v>
          </cell>
          <cell r="AB251">
            <v>-51156202.522469506</v>
          </cell>
          <cell r="AC251">
            <v>18.315933227539063</v>
          </cell>
          <cell r="AD251">
            <v>18.315933227539063</v>
          </cell>
        </row>
        <row r="252">
          <cell r="B252" t="str">
            <v>Total 10408463</v>
          </cell>
          <cell r="C252">
            <v>34440539</v>
          </cell>
          <cell r="D252">
            <v>34024939</v>
          </cell>
          <cell r="E252">
            <v>34440538.945299998</v>
          </cell>
          <cell r="F252">
            <v>50628367</v>
          </cell>
          <cell r="G252">
            <v>15880640</v>
          </cell>
          <cell r="H252">
            <v>66509007</v>
          </cell>
          <cell r="I252">
            <v>34440539</v>
          </cell>
          <cell r="J252">
            <v>34024939</v>
          </cell>
          <cell r="K252">
            <v>34440538.945299998</v>
          </cell>
          <cell r="L252">
            <v>50628367</v>
          </cell>
          <cell r="M252">
            <v>15880640</v>
          </cell>
          <cell r="N252">
            <v>66509007</v>
          </cell>
          <cell r="O252">
            <v>-51156202.522469506</v>
          </cell>
          <cell r="P252">
            <v>1588064</v>
          </cell>
          <cell r="Q252">
            <v>6650900.7000000002</v>
          </cell>
          <cell r="R252">
            <v>6650900.7000000002</v>
          </cell>
          <cell r="S252">
            <v>74747971.700000003</v>
          </cell>
          <cell r="T252">
            <v>4305067.3681624997</v>
          </cell>
          <cell r="U252">
            <v>0</v>
          </cell>
          <cell r="V252">
            <v>6543702.3996069999</v>
          </cell>
          <cell r="W252">
            <v>0</v>
          </cell>
          <cell r="X252">
            <v>4305067.3681624997</v>
          </cell>
          <cell r="Y252">
            <v>0</v>
          </cell>
          <cell r="Z252">
            <v>0</v>
          </cell>
          <cell r="AA252">
            <v>0</v>
          </cell>
          <cell r="AB252">
            <v>-51156202.522469506</v>
          </cell>
          <cell r="AC252">
            <v>0</v>
          </cell>
        </row>
        <row r="253">
          <cell r="H253" t="str">
            <v>Total GALVIS RAMIREZ Y CIA S.A.</v>
          </cell>
          <cell r="I253">
            <v>34440539</v>
          </cell>
          <cell r="J253">
            <v>34024939</v>
          </cell>
          <cell r="K253">
            <v>34440538.945299998</v>
          </cell>
          <cell r="L253">
            <v>50628367</v>
          </cell>
          <cell r="M253">
            <v>15880640</v>
          </cell>
          <cell r="N253">
            <v>66509007</v>
          </cell>
          <cell r="O253">
            <v>1588064</v>
          </cell>
          <cell r="P253">
            <v>1588064</v>
          </cell>
          <cell r="Q253">
            <v>74747971.700000003</v>
          </cell>
          <cell r="R253">
            <v>6650900.7000000002</v>
          </cell>
          <cell r="S253">
            <v>74747971.700000003</v>
          </cell>
          <cell r="T253">
            <v>0</v>
          </cell>
          <cell r="U253">
            <v>-51156202.522469506</v>
          </cell>
          <cell r="V253">
            <v>6543702.3996069999</v>
          </cell>
          <cell r="W253">
            <v>4305067.3681624997</v>
          </cell>
          <cell r="X253">
            <v>4305067.3681624997</v>
          </cell>
          <cell r="Y253">
            <v>-51156202.522469506</v>
          </cell>
          <cell r="Z253">
            <v>0</v>
          </cell>
          <cell r="AA253">
            <v>-51156202.522469506</v>
          </cell>
          <cell r="AB253">
            <v>-51156202.522469506</v>
          </cell>
          <cell r="AC253">
            <v>0</v>
          </cell>
        </row>
        <row r="254">
          <cell r="A254" t="str">
            <v>Bucaramanga</v>
          </cell>
          <cell r="B254">
            <v>483024</v>
          </cell>
          <cell r="C254">
            <v>36951</v>
          </cell>
          <cell r="D254">
            <v>37315</v>
          </cell>
          <cell r="E254" t="str">
            <v>M</v>
          </cell>
          <cell r="F254" t="str">
            <v>AUCOL98</v>
          </cell>
          <cell r="G254">
            <v>90044</v>
          </cell>
          <cell r="H254" t="str">
            <v>GOMEZ Y SERRANO LTDA. AG. DE SGRS.</v>
          </cell>
          <cell r="I254">
            <v>39422662</v>
          </cell>
          <cell r="J254">
            <v>39422662</v>
          </cell>
          <cell r="K254">
            <v>39422662.026900001</v>
          </cell>
          <cell r="L254">
            <v>6816912</v>
          </cell>
          <cell r="M254">
            <v>2000000</v>
          </cell>
          <cell r="N254">
            <v>8816912</v>
          </cell>
          <cell r="O254">
            <v>0.1</v>
          </cell>
          <cell r="P254">
            <v>200000</v>
          </cell>
          <cell r="Q254">
            <v>0.1</v>
          </cell>
          <cell r="R254">
            <v>881691.20000000007</v>
          </cell>
          <cell r="S254">
            <v>9898603.1999999993</v>
          </cell>
          <cell r="T254">
            <v>0.25108916270661025</v>
          </cell>
          <cell r="U254">
            <v>0.19</v>
          </cell>
          <cell r="V254">
            <v>7490305.7851109998</v>
          </cell>
          <cell r="W254">
            <v>0.125</v>
          </cell>
          <cell r="X254">
            <v>4927832.7533625001</v>
          </cell>
          <cell r="Y254">
            <v>0</v>
          </cell>
          <cell r="Z254">
            <v>0</v>
          </cell>
          <cell r="AA254">
            <v>0.43391083729338981</v>
          </cell>
          <cell r="AB254">
            <v>17105920.288426504</v>
          </cell>
          <cell r="AC254">
            <v>40.725273132324219</v>
          </cell>
          <cell r="AD254">
            <v>40.725273132324219</v>
          </cell>
        </row>
        <row r="255">
          <cell r="A255" t="str">
            <v>Bucaramanga</v>
          </cell>
          <cell r="B255">
            <v>483024</v>
          </cell>
          <cell r="C255">
            <v>37316</v>
          </cell>
          <cell r="D255">
            <v>37680</v>
          </cell>
          <cell r="E255" t="str">
            <v>M</v>
          </cell>
          <cell r="F255" t="str">
            <v>AUCOL98</v>
          </cell>
          <cell r="G255">
            <v>90044</v>
          </cell>
          <cell r="H255" t="str">
            <v>GOMEZ Y SERRANO LTDA. AG. DE SGRS.</v>
          </cell>
          <cell r="I255">
            <v>37530297</v>
          </cell>
          <cell r="J255">
            <v>37530297</v>
          </cell>
          <cell r="K255">
            <v>37530297.001999997</v>
          </cell>
          <cell r="L255">
            <v>23808280</v>
          </cell>
          <cell r="M255">
            <v>6912</v>
          </cell>
          <cell r="N255">
            <v>23815192</v>
          </cell>
          <cell r="O255">
            <v>0.1</v>
          </cell>
          <cell r="P255">
            <v>691.2</v>
          </cell>
          <cell r="Q255">
            <v>0.1</v>
          </cell>
          <cell r="R255">
            <v>2381519.2000000002</v>
          </cell>
          <cell r="S255">
            <v>26197402.399999999</v>
          </cell>
          <cell r="T255">
            <v>0.69803344211754925</v>
          </cell>
          <cell r="U255">
            <v>0.19</v>
          </cell>
          <cell r="V255">
            <v>7130756.4303799998</v>
          </cell>
          <cell r="W255">
            <v>0.125</v>
          </cell>
          <cell r="X255">
            <v>4691287.1252499996</v>
          </cell>
          <cell r="Y255">
            <v>0</v>
          </cell>
          <cell r="Z255">
            <v>0</v>
          </cell>
          <cell r="AA255">
            <v>-1.3033442117549199E-2</v>
          </cell>
          <cell r="AB255">
            <v>-489148.95362999721</v>
          </cell>
          <cell r="AC255">
            <v>38.478023529052734</v>
          </cell>
          <cell r="AD255">
            <v>38.478023529052734</v>
          </cell>
        </row>
        <row r="256">
          <cell r="A256" t="str">
            <v>Bucaramanga</v>
          </cell>
          <cell r="B256">
            <v>483024</v>
          </cell>
          <cell r="C256">
            <v>37681</v>
          </cell>
          <cell r="D256">
            <v>37777</v>
          </cell>
          <cell r="E256" t="str">
            <v>M</v>
          </cell>
          <cell r="F256" t="str">
            <v>AUCOL98</v>
          </cell>
          <cell r="G256">
            <v>90044</v>
          </cell>
          <cell r="H256" t="str">
            <v>GOMEZ Y SERRANO LTDA. AG. DE SGRS.</v>
          </cell>
          <cell r="I256">
            <v>6389183</v>
          </cell>
          <cell r="J256">
            <v>4129605</v>
          </cell>
          <cell r="K256">
            <v>6389182.9883000003</v>
          </cell>
          <cell r="L256">
            <v>0</v>
          </cell>
          <cell r="M256">
            <v>0.1</v>
          </cell>
          <cell r="N256">
            <v>0</v>
          </cell>
          <cell r="O256">
            <v>0.1</v>
          </cell>
          <cell r="P256">
            <v>0</v>
          </cell>
          <cell r="Q256">
            <v>0.1</v>
          </cell>
          <cell r="R256">
            <v>0</v>
          </cell>
          <cell r="S256">
            <v>0</v>
          </cell>
          <cell r="T256">
            <v>0</v>
          </cell>
          <cell r="U256">
            <v>0.19</v>
          </cell>
          <cell r="V256">
            <v>1213944.7677770001</v>
          </cell>
          <cell r="W256">
            <v>0.125</v>
          </cell>
          <cell r="X256">
            <v>798647.87353750004</v>
          </cell>
          <cell r="Y256">
            <v>0</v>
          </cell>
          <cell r="Z256">
            <v>0</v>
          </cell>
          <cell r="AA256">
            <v>0.68500000000000005</v>
          </cell>
          <cell r="AB256">
            <v>4376590.3469855003</v>
          </cell>
          <cell r="AC256">
            <v>11</v>
          </cell>
          <cell r="AD256">
            <v>10.291666984558105</v>
          </cell>
        </row>
        <row r="257">
          <cell r="B257" t="str">
            <v>Total 483024</v>
          </cell>
          <cell r="C257">
            <v>83342142</v>
          </cell>
          <cell r="D257">
            <v>81082564</v>
          </cell>
          <cell r="E257">
            <v>83342142.017199993</v>
          </cell>
          <cell r="F257">
            <v>30625192</v>
          </cell>
          <cell r="G257">
            <v>2006912</v>
          </cell>
          <cell r="H257">
            <v>32632104</v>
          </cell>
          <cell r="I257">
            <v>83342142</v>
          </cell>
          <cell r="J257">
            <v>81082564</v>
          </cell>
          <cell r="K257">
            <v>83342142.017199993</v>
          </cell>
          <cell r="L257">
            <v>30625192</v>
          </cell>
          <cell r="M257">
            <v>2006912</v>
          </cell>
          <cell r="N257">
            <v>32632104</v>
          </cell>
          <cell r="O257">
            <v>20993361.681782007</v>
          </cell>
          <cell r="P257">
            <v>200691.20000000001</v>
          </cell>
          <cell r="Q257">
            <v>3263210.4000000004</v>
          </cell>
          <cell r="R257">
            <v>3263210.4000000004</v>
          </cell>
          <cell r="S257">
            <v>36096005.599999994</v>
          </cell>
          <cell r="T257">
            <v>10417767.752149999</v>
          </cell>
          <cell r="U257">
            <v>0</v>
          </cell>
          <cell r="V257">
            <v>15835006.983268</v>
          </cell>
          <cell r="W257">
            <v>11</v>
          </cell>
          <cell r="X257">
            <v>10417767.752149999</v>
          </cell>
          <cell r="Y257">
            <v>0</v>
          </cell>
          <cell r="Z257">
            <v>0</v>
          </cell>
          <cell r="AA257">
            <v>11</v>
          </cell>
          <cell r="AB257">
            <v>20993361.681782007</v>
          </cell>
          <cell r="AC257">
            <v>11</v>
          </cell>
        </row>
        <row r="258">
          <cell r="H258" t="str">
            <v>Total GOMEZ Y SERRANO LTDA. AG. DE SGRS.</v>
          </cell>
          <cell r="I258">
            <v>83342142</v>
          </cell>
          <cell r="J258">
            <v>81082564</v>
          </cell>
          <cell r="K258">
            <v>83342142.017199993</v>
          </cell>
          <cell r="L258">
            <v>30625192</v>
          </cell>
          <cell r="M258">
            <v>2006912</v>
          </cell>
          <cell r="N258">
            <v>32632104</v>
          </cell>
          <cell r="O258">
            <v>200691.20000000001</v>
          </cell>
          <cell r="P258">
            <v>200691.20000000001</v>
          </cell>
          <cell r="Q258">
            <v>36096005.599999994</v>
          </cell>
          <cell r="R258">
            <v>3263210.4000000004</v>
          </cell>
          <cell r="S258">
            <v>36096005.599999994</v>
          </cell>
          <cell r="T258">
            <v>0</v>
          </cell>
          <cell r="U258">
            <v>20993361.681782007</v>
          </cell>
          <cell r="V258">
            <v>15835006.983268</v>
          </cell>
          <cell r="W258">
            <v>10417767.752149999</v>
          </cell>
          <cell r="X258">
            <v>10417767.752149999</v>
          </cell>
          <cell r="Y258">
            <v>20993361.681782007</v>
          </cell>
          <cell r="Z258">
            <v>0</v>
          </cell>
          <cell r="AA258">
            <v>20993361.681782007</v>
          </cell>
          <cell r="AB258">
            <v>20993361.681782007</v>
          </cell>
          <cell r="AC258">
            <v>11</v>
          </cell>
        </row>
        <row r="259">
          <cell r="A259" t="str">
            <v>Bucaramanga</v>
          </cell>
          <cell r="B259">
            <v>790521</v>
          </cell>
          <cell r="C259">
            <v>36713</v>
          </cell>
          <cell r="D259">
            <v>37077</v>
          </cell>
          <cell r="E259" t="str">
            <v>M</v>
          </cell>
          <cell r="F259" t="str">
            <v>AUCOL98</v>
          </cell>
          <cell r="G259">
            <v>66115</v>
          </cell>
          <cell r="H259" t="str">
            <v>GOMO LTDA.</v>
          </cell>
          <cell r="I259">
            <v>67492661.125</v>
          </cell>
          <cell r="J259">
            <v>67492661.125</v>
          </cell>
          <cell r="K259">
            <v>67492661.109400004</v>
          </cell>
          <cell r="L259">
            <v>67084380</v>
          </cell>
          <cell r="M259">
            <v>3959530</v>
          </cell>
          <cell r="N259">
            <v>71043910</v>
          </cell>
          <cell r="O259">
            <v>0.1</v>
          </cell>
          <cell r="P259">
            <v>395953</v>
          </cell>
          <cell r="Q259">
            <v>0.1</v>
          </cell>
          <cell r="R259">
            <v>7104391</v>
          </cell>
          <cell r="S259">
            <v>78544254</v>
          </cell>
          <cell r="T259">
            <v>1.1637451051557484</v>
          </cell>
          <cell r="U259">
            <v>0.19</v>
          </cell>
          <cell r="V259">
            <v>12823605.610786</v>
          </cell>
          <cell r="W259">
            <v>0.125</v>
          </cell>
          <cell r="X259">
            <v>8436582.6386750005</v>
          </cell>
          <cell r="Y259">
            <v>0</v>
          </cell>
          <cell r="Z259">
            <v>0</v>
          </cell>
          <cell r="AA259">
            <v>-0.47874510515574831</v>
          </cell>
          <cell r="AB259">
            <v>-32311781.140060991</v>
          </cell>
          <cell r="AC259">
            <v>18.222526550292969</v>
          </cell>
          <cell r="AD259">
            <v>18.222526550292969</v>
          </cell>
        </row>
        <row r="260">
          <cell r="A260" t="str">
            <v>Bucaramanga</v>
          </cell>
          <cell r="B260">
            <v>790521</v>
          </cell>
          <cell r="C260">
            <v>37078</v>
          </cell>
          <cell r="D260">
            <v>37442</v>
          </cell>
          <cell r="E260" t="str">
            <v>M</v>
          </cell>
          <cell r="F260" t="str">
            <v>AUCOL98</v>
          </cell>
          <cell r="G260">
            <v>66115</v>
          </cell>
          <cell r="H260" t="str">
            <v>GOMO LTDA.</v>
          </cell>
          <cell r="I260">
            <v>47386238.3125</v>
          </cell>
          <cell r="J260">
            <v>47386238.3125</v>
          </cell>
          <cell r="K260">
            <v>47386238.3125</v>
          </cell>
          <cell r="L260">
            <v>6212000</v>
          </cell>
          <cell r="M260">
            <v>0</v>
          </cell>
          <cell r="N260">
            <v>6212000</v>
          </cell>
          <cell r="O260">
            <v>0.1</v>
          </cell>
          <cell r="P260">
            <v>0</v>
          </cell>
          <cell r="Q260">
            <v>0.1</v>
          </cell>
          <cell r="R260">
            <v>621200</v>
          </cell>
          <cell r="S260">
            <v>6833200</v>
          </cell>
          <cell r="T260">
            <v>0.14420220391702779</v>
          </cell>
          <cell r="U260">
            <v>0.19</v>
          </cell>
          <cell r="V260">
            <v>9003385.2793749999</v>
          </cell>
          <cell r="W260">
            <v>0.125</v>
          </cell>
          <cell r="X260">
            <v>5923279.7890625</v>
          </cell>
          <cell r="Y260">
            <v>0</v>
          </cell>
          <cell r="Z260">
            <v>0</v>
          </cell>
          <cell r="AA260">
            <v>0.54079779608297229</v>
          </cell>
          <cell r="AB260">
            <v>25626373.244062506</v>
          </cell>
          <cell r="AC260">
            <v>10.181318283081055</v>
          </cell>
          <cell r="AD260">
            <v>10.181318283081055</v>
          </cell>
        </row>
        <row r="261">
          <cell r="A261" t="str">
            <v>Bucaramanga</v>
          </cell>
          <cell r="B261">
            <v>790521</v>
          </cell>
          <cell r="C261">
            <v>37443</v>
          </cell>
          <cell r="D261">
            <v>37777</v>
          </cell>
          <cell r="E261" t="str">
            <v>M</v>
          </cell>
          <cell r="F261" t="str">
            <v>AUCOL98</v>
          </cell>
          <cell r="G261">
            <v>66115</v>
          </cell>
          <cell r="H261" t="str">
            <v>GOMO LTDA.</v>
          </cell>
          <cell r="I261">
            <v>12796005</v>
          </cell>
          <cell r="J261">
            <v>11515838</v>
          </cell>
          <cell r="K261">
            <v>12796005</v>
          </cell>
          <cell r="L261">
            <v>12568813</v>
          </cell>
          <cell r="M261">
            <v>0</v>
          </cell>
          <cell r="N261">
            <v>12568813</v>
          </cell>
          <cell r="O261">
            <v>0.1</v>
          </cell>
          <cell r="P261">
            <v>0</v>
          </cell>
          <cell r="Q261">
            <v>0.1</v>
          </cell>
          <cell r="R261">
            <v>1256881.3</v>
          </cell>
          <cell r="S261">
            <v>13825694.300000001</v>
          </cell>
          <cell r="T261">
            <v>1.0804695918765272</v>
          </cell>
          <cell r="U261">
            <v>0.19</v>
          </cell>
          <cell r="V261">
            <v>2431240.9500000002</v>
          </cell>
          <cell r="W261">
            <v>0.125</v>
          </cell>
          <cell r="X261">
            <v>1599500.625</v>
          </cell>
          <cell r="Y261">
            <v>0</v>
          </cell>
          <cell r="Z261">
            <v>0</v>
          </cell>
          <cell r="AA261">
            <v>-0.39546959187652719</v>
          </cell>
          <cell r="AB261">
            <v>-5060430.8750000009</v>
          </cell>
          <cell r="AC261">
            <v>5</v>
          </cell>
          <cell r="AD261">
            <v>4.5688624382019043</v>
          </cell>
        </row>
        <row r="262">
          <cell r="B262" t="str">
            <v>Total 790521</v>
          </cell>
          <cell r="C262">
            <v>127674904.4375</v>
          </cell>
          <cell r="D262">
            <v>126394737.4375</v>
          </cell>
          <cell r="E262">
            <v>127674904.4219</v>
          </cell>
          <cell r="F262">
            <v>85865193</v>
          </cell>
          <cell r="G262">
            <v>3959530</v>
          </cell>
          <cell r="H262">
            <v>89824723</v>
          </cell>
          <cell r="I262">
            <v>127674904.4375</v>
          </cell>
          <cell r="J262">
            <v>126394737.4375</v>
          </cell>
          <cell r="K262">
            <v>127674904.4219</v>
          </cell>
          <cell r="L262">
            <v>85865193</v>
          </cell>
          <cell r="M262">
            <v>3959530</v>
          </cell>
          <cell r="N262">
            <v>89824723</v>
          </cell>
          <cell r="O262">
            <v>-11745838.770998485</v>
          </cell>
          <cell r="P262">
            <v>395953</v>
          </cell>
          <cell r="Q262">
            <v>8982472.3000000007</v>
          </cell>
          <cell r="R262">
            <v>8982472.3000000007</v>
          </cell>
          <cell r="S262">
            <v>99203148.299999997</v>
          </cell>
          <cell r="T262">
            <v>15959363.052737501</v>
          </cell>
          <cell r="U262">
            <v>0</v>
          </cell>
          <cell r="V262">
            <v>24258231.840160999</v>
          </cell>
          <cell r="W262">
            <v>5</v>
          </cell>
          <cell r="X262">
            <v>15959363.052737501</v>
          </cell>
          <cell r="Y262">
            <v>0</v>
          </cell>
          <cell r="Z262">
            <v>0</v>
          </cell>
          <cell r="AA262">
            <v>5</v>
          </cell>
          <cell r="AB262">
            <v>-11745838.770998485</v>
          </cell>
          <cell r="AC262">
            <v>5</v>
          </cell>
        </row>
        <row r="263">
          <cell r="A263" t="str">
            <v>Bucaramanga</v>
          </cell>
          <cell r="B263">
            <v>802689</v>
          </cell>
          <cell r="C263">
            <v>36713</v>
          </cell>
          <cell r="D263">
            <v>37077</v>
          </cell>
          <cell r="E263" t="str">
            <v>M</v>
          </cell>
          <cell r="F263" t="str">
            <v>AUCOL98</v>
          </cell>
          <cell r="G263">
            <v>66115</v>
          </cell>
          <cell r="H263" t="str">
            <v>GOMO LTDA.</v>
          </cell>
          <cell r="I263">
            <v>278395299.25</v>
          </cell>
          <cell r="J263">
            <v>278395299.25</v>
          </cell>
          <cell r="K263">
            <v>278395299.07810003</v>
          </cell>
          <cell r="L263">
            <v>157373032</v>
          </cell>
          <cell r="M263">
            <v>0</v>
          </cell>
          <cell r="N263">
            <v>157373032</v>
          </cell>
          <cell r="O263">
            <v>0.1</v>
          </cell>
          <cell r="P263">
            <v>0</v>
          </cell>
          <cell r="Q263">
            <v>0.1</v>
          </cell>
          <cell r="R263">
            <v>15737303.200000001</v>
          </cell>
          <cell r="S263">
            <v>173110335.19999999</v>
          </cell>
          <cell r="T263">
            <v>0.62181486459452118</v>
          </cell>
          <cell r="U263">
            <v>0.19</v>
          </cell>
          <cell r="V263">
            <v>52895106.824839003</v>
          </cell>
          <cell r="W263">
            <v>0.125</v>
          </cell>
          <cell r="X263">
            <v>34799412.384762503</v>
          </cell>
          <cell r="Y263">
            <v>0</v>
          </cell>
          <cell r="Z263">
            <v>0</v>
          </cell>
          <cell r="AA263">
            <v>6.3185135405478876E-2</v>
          </cell>
          <cell r="AB263">
            <v>17590444.668498538</v>
          </cell>
          <cell r="AC263">
            <v>75.412086486816406</v>
          </cell>
          <cell r="AD263">
            <v>75.412086486816406</v>
          </cell>
        </row>
        <row r="264">
          <cell r="A264" t="str">
            <v>Bucaramanga</v>
          </cell>
          <cell r="B264">
            <v>802689</v>
          </cell>
          <cell r="C264">
            <v>37078</v>
          </cell>
          <cell r="D264">
            <v>37442</v>
          </cell>
          <cell r="E264" t="str">
            <v>M</v>
          </cell>
          <cell r="F264" t="str">
            <v>AUCOL98</v>
          </cell>
          <cell r="G264">
            <v>66115</v>
          </cell>
          <cell r="H264" t="str">
            <v>GOMO LTDA.</v>
          </cell>
          <cell r="I264">
            <v>197781293.125</v>
          </cell>
          <cell r="J264">
            <v>197781293.125</v>
          </cell>
          <cell r="K264">
            <v>197781293.40529999</v>
          </cell>
          <cell r="L264">
            <v>88787023</v>
          </cell>
          <cell r="M264">
            <v>2033612</v>
          </cell>
          <cell r="N264">
            <v>90820635</v>
          </cell>
          <cell r="O264">
            <v>0.1</v>
          </cell>
          <cell r="P264">
            <v>203361.2</v>
          </cell>
          <cell r="Q264">
            <v>0.1</v>
          </cell>
          <cell r="R264">
            <v>9082063.5</v>
          </cell>
          <cell r="S264">
            <v>100106059.7</v>
          </cell>
          <cell r="T264">
            <v>0.50614523738025796</v>
          </cell>
          <cell r="U264">
            <v>0.19</v>
          </cell>
          <cell r="V264">
            <v>37578445.747006997</v>
          </cell>
          <cell r="W264">
            <v>0.125</v>
          </cell>
          <cell r="X264">
            <v>24722661.675662499</v>
          </cell>
          <cell r="Y264">
            <v>0</v>
          </cell>
          <cell r="Z264">
            <v>0</v>
          </cell>
          <cell r="AA264">
            <v>0.17885476261974209</v>
          </cell>
          <cell r="AB264">
            <v>35374126.282630488</v>
          </cell>
          <cell r="AC264">
            <v>51.906593322753906</v>
          </cell>
          <cell r="AD264">
            <v>51.906593322753906</v>
          </cell>
        </row>
        <row r="265">
          <cell r="A265" t="str">
            <v>Bucaramanga</v>
          </cell>
          <cell r="B265">
            <v>802689</v>
          </cell>
          <cell r="C265">
            <v>37443</v>
          </cell>
          <cell r="D265">
            <v>37777</v>
          </cell>
          <cell r="E265" t="str">
            <v>M</v>
          </cell>
          <cell r="F265" t="str">
            <v>AUCOL98</v>
          </cell>
          <cell r="G265">
            <v>66115</v>
          </cell>
          <cell r="H265" t="str">
            <v>GOMO LTDA.</v>
          </cell>
          <cell r="I265">
            <v>145945614.75</v>
          </cell>
          <cell r="J265">
            <v>132299245.75</v>
          </cell>
          <cell r="K265">
            <v>145945615.1133</v>
          </cell>
          <cell r="L265">
            <v>3487503</v>
          </cell>
          <cell r="M265">
            <v>2500000</v>
          </cell>
          <cell r="N265">
            <v>5987503</v>
          </cell>
          <cell r="O265">
            <v>0.1</v>
          </cell>
          <cell r="P265">
            <v>250000</v>
          </cell>
          <cell r="Q265">
            <v>0.1</v>
          </cell>
          <cell r="R265">
            <v>598750.30000000005</v>
          </cell>
          <cell r="S265">
            <v>6836253.2999999998</v>
          </cell>
          <cell r="T265">
            <v>4.6841101013503583E-2</v>
          </cell>
          <cell r="U265">
            <v>0.19</v>
          </cell>
          <cell r="V265">
            <v>27729666.871527001</v>
          </cell>
          <cell r="W265">
            <v>0.125</v>
          </cell>
          <cell r="X265">
            <v>18243201.889162499</v>
          </cell>
          <cell r="Y265">
            <v>0</v>
          </cell>
          <cell r="Z265">
            <v>0</v>
          </cell>
          <cell r="AA265">
            <v>0.63815889898649647</v>
          </cell>
          <cell r="AB265">
            <v>93136493.052610502</v>
          </cell>
          <cell r="AC265">
            <v>43</v>
          </cell>
          <cell r="AD265">
            <v>42.284431457519531</v>
          </cell>
        </row>
        <row r="266">
          <cell r="B266" t="str">
            <v>Total 802689</v>
          </cell>
          <cell r="C266">
            <v>622122207.125</v>
          </cell>
          <cell r="D266">
            <v>608475838.125</v>
          </cell>
          <cell r="E266">
            <v>622122207.59669995</v>
          </cell>
          <cell r="F266">
            <v>249647558</v>
          </cell>
          <cell r="G266">
            <v>4533612</v>
          </cell>
          <cell r="H266">
            <v>254181170</v>
          </cell>
          <cell r="I266">
            <v>622122207.125</v>
          </cell>
          <cell r="J266">
            <v>608475838.125</v>
          </cell>
          <cell r="K266">
            <v>622122207.59669995</v>
          </cell>
          <cell r="L266">
            <v>249647558</v>
          </cell>
          <cell r="M266">
            <v>4533612</v>
          </cell>
          <cell r="N266">
            <v>254181170</v>
          </cell>
          <cell r="O266">
            <v>146101064.00373954</v>
          </cell>
          <cell r="P266">
            <v>453361.2</v>
          </cell>
          <cell r="Q266">
            <v>25418117.000000004</v>
          </cell>
          <cell r="R266">
            <v>25418117.000000004</v>
          </cell>
          <cell r="S266">
            <v>280052648.19999999</v>
          </cell>
          <cell r="T266">
            <v>77765275.949587494</v>
          </cell>
          <cell r="U266">
            <v>0</v>
          </cell>
          <cell r="V266">
            <v>118203219.44337301</v>
          </cell>
          <cell r="W266">
            <v>43</v>
          </cell>
          <cell r="X266">
            <v>77765275.949587494</v>
          </cell>
          <cell r="Y266">
            <v>0</v>
          </cell>
          <cell r="Z266">
            <v>0</v>
          </cell>
          <cell r="AA266">
            <v>43</v>
          </cell>
          <cell r="AB266">
            <v>146101064.00373954</v>
          </cell>
          <cell r="AC266">
            <v>43</v>
          </cell>
        </row>
        <row r="267">
          <cell r="A267" t="str">
            <v>Bucaramanga</v>
          </cell>
          <cell r="B267">
            <v>969125</v>
          </cell>
          <cell r="C267">
            <v>36804</v>
          </cell>
          <cell r="D267">
            <v>37168</v>
          </cell>
          <cell r="E267" t="str">
            <v>A</v>
          </cell>
          <cell r="F267" t="str">
            <v>AUCOL98</v>
          </cell>
          <cell r="G267">
            <v>66115</v>
          </cell>
          <cell r="H267" t="str">
            <v>GOMO LTDA.</v>
          </cell>
          <cell r="I267">
            <v>18520936.125</v>
          </cell>
          <cell r="J267">
            <v>18520936.125</v>
          </cell>
          <cell r="K267">
            <v>20522497.478500001</v>
          </cell>
          <cell r="L267">
            <v>26918821</v>
          </cell>
          <cell r="M267">
            <v>0</v>
          </cell>
          <cell r="N267">
            <v>26918821</v>
          </cell>
          <cell r="O267">
            <v>0.1</v>
          </cell>
          <cell r="P267">
            <v>0</v>
          </cell>
          <cell r="Q267">
            <v>0.1</v>
          </cell>
          <cell r="R267">
            <v>2691882.1</v>
          </cell>
          <cell r="S267">
            <v>29610703.100000001</v>
          </cell>
          <cell r="T267">
            <v>1.4428411128334202</v>
          </cell>
          <cell r="U267">
            <v>0.19</v>
          </cell>
          <cell r="V267">
            <v>3899274.5209150002</v>
          </cell>
          <cell r="W267">
            <v>0.125</v>
          </cell>
          <cell r="X267">
            <v>2565312.1848125001</v>
          </cell>
          <cell r="Y267">
            <v>0.1</v>
          </cell>
          <cell r="Z267">
            <v>2052249.7478500002</v>
          </cell>
          <cell r="AA267">
            <v>-0.85784111283342024</v>
          </cell>
          <cell r="AB267">
            <v>-17605042.0750775</v>
          </cell>
          <cell r="AC267">
            <v>24.181318283081055</v>
          </cell>
          <cell r="AD267">
            <v>24.181318283081055</v>
          </cell>
        </row>
        <row r="268">
          <cell r="A268" t="str">
            <v>Bucaramanga</v>
          </cell>
          <cell r="B268">
            <v>969125</v>
          </cell>
          <cell r="C268">
            <v>37169</v>
          </cell>
          <cell r="D268">
            <v>37533</v>
          </cell>
          <cell r="E268" t="str">
            <v>A</v>
          </cell>
          <cell r="F268" t="str">
            <v>AUCOL98</v>
          </cell>
          <cell r="G268">
            <v>66115</v>
          </cell>
          <cell r="H268" t="str">
            <v>GOMO LTDA.</v>
          </cell>
          <cell r="I268">
            <v>97211561.75</v>
          </cell>
          <cell r="J268">
            <v>97211561.75</v>
          </cell>
          <cell r="K268">
            <v>66131106.716600001</v>
          </cell>
          <cell r="L268">
            <v>13067298</v>
          </cell>
          <cell r="M268">
            <v>5711112</v>
          </cell>
          <cell r="N268">
            <v>18778410</v>
          </cell>
          <cell r="O268">
            <v>0.1</v>
          </cell>
          <cell r="P268">
            <v>571111.20000000007</v>
          </cell>
          <cell r="Q268">
            <v>0.1</v>
          </cell>
          <cell r="R268">
            <v>1877841</v>
          </cell>
          <cell r="S268">
            <v>21227362.199999999</v>
          </cell>
          <cell r="T268">
            <v>0.32098906632499441</v>
          </cell>
          <cell r="U268">
            <v>0.19</v>
          </cell>
          <cell r="V268">
            <v>12564910.276154</v>
          </cell>
          <cell r="W268">
            <v>0.125</v>
          </cell>
          <cell r="X268">
            <v>8266388.3395750001</v>
          </cell>
          <cell r="Y268">
            <v>0.1</v>
          </cell>
          <cell r="Z268">
            <v>6613110.6716600005</v>
          </cell>
          <cell r="AA268">
            <v>0.26401093367500555</v>
          </cell>
          <cell r="AB268">
            <v>17459335.229210999</v>
          </cell>
          <cell r="AC268">
            <v>72.206047058105469</v>
          </cell>
          <cell r="AD268">
            <v>72.206047058105469</v>
          </cell>
        </row>
        <row r="269">
          <cell r="A269" t="str">
            <v>Bucaramanga</v>
          </cell>
          <cell r="B269">
            <v>969125</v>
          </cell>
          <cell r="C269">
            <v>37534</v>
          </cell>
          <cell r="D269">
            <v>37777</v>
          </cell>
          <cell r="E269" t="str">
            <v>A</v>
          </cell>
          <cell r="F269" t="str">
            <v>AUCOL98</v>
          </cell>
          <cell r="G269">
            <v>66115</v>
          </cell>
          <cell r="H269" t="str">
            <v>GOMO LTDA.</v>
          </cell>
          <cell r="I269">
            <v>42935111.1875</v>
          </cell>
          <cell r="J269">
            <v>36607865.25</v>
          </cell>
          <cell r="K269">
            <v>51002136.621600002</v>
          </cell>
          <cell r="L269">
            <v>12473284</v>
          </cell>
          <cell r="M269">
            <v>0</v>
          </cell>
          <cell r="N269">
            <v>12473284</v>
          </cell>
          <cell r="O269">
            <v>0.1</v>
          </cell>
          <cell r="P269">
            <v>0</v>
          </cell>
          <cell r="Q269">
            <v>0.1</v>
          </cell>
          <cell r="R269">
            <v>1247328.4000000001</v>
          </cell>
          <cell r="S269">
            <v>13720612.4</v>
          </cell>
          <cell r="T269">
            <v>0.26902034520234513</v>
          </cell>
          <cell r="U269">
            <v>0.19</v>
          </cell>
          <cell r="V269">
            <v>9690405.9581040014</v>
          </cell>
          <cell r="W269">
            <v>0.125</v>
          </cell>
          <cell r="X269">
            <v>6375267.0777000003</v>
          </cell>
          <cell r="Y269">
            <v>0.1</v>
          </cell>
          <cell r="Z269">
            <v>5100213.6621600008</v>
          </cell>
          <cell r="AA269">
            <v>0.31597965479765483</v>
          </cell>
          <cell r="AB269">
            <v>16115637.523635998</v>
          </cell>
          <cell r="AC269">
            <v>74</v>
          </cell>
          <cell r="AD269">
            <v>82.59259033203125</v>
          </cell>
        </row>
        <row r="270">
          <cell r="B270" t="str">
            <v>Total 969125</v>
          </cell>
          <cell r="C270">
            <v>158667609.0625</v>
          </cell>
          <cell r="D270">
            <v>152340363.125</v>
          </cell>
          <cell r="E270">
            <v>137655740.81670001</v>
          </cell>
          <cell r="F270">
            <v>52459403</v>
          </cell>
          <cell r="G270">
            <v>5711112</v>
          </cell>
          <cell r="H270">
            <v>58170515</v>
          </cell>
          <cell r="I270">
            <v>158667609.0625</v>
          </cell>
          <cell r="J270">
            <v>152340363.125</v>
          </cell>
          <cell r="K270">
            <v>137655740.81670001</v>
          </cell>
          <cell r="L270">
            <v>52459403</v>
          </cell>
          <cell r="M270">
            <v>5711112</v>
          </cell>
          <cell r="N270">
            <v>58170515</v>
          </cell>
          <cell r="O270">
            <v>15969930.677769497</v>
          </cell>
          <cell r="P270">
            <v>571111.20000000007</v>
          </cell>
          <cell r="Q270">
            <v>5817051.5</v>
          </cell>
          <cell r="R270">
            <v>5817051.5</v>
          </cell>
          <cell r="S270">
            <v>64558677.699999996</v>
          </cell>
          <cell r="T270">
            <v>17206967.602087501</v>
          </cell>
          <cell r="U270">
            <v>13765574.081670001</v>
          </cell>
          <cell r="V270">
            <v>26154590.755173001</v>
          </cell>
          <cell r="W270">
            <v>74</v>
          </cell>
          <cell r="X270">
            <v>17206967.602087501</v>
          </cell>
          <cell r="Y270">
            <v>13765574.081670001</v>
          </cell>
          <cell r="Z270">
            <v>13765574.081670001</v>
          </cell>
          <cell r="AA270">
            <v>74</v>
          </cell>
          <cell r="AB270">
            <v>15969930.677769497</v>
          </cell>
          <cell r="AC270">
            <v>74</v>
          </cell>
        </row>
        <row r="271">
          <cell r="A271" t="str">
            <v>Bucaramanga</v>
          </cell>
          <cell r="B271">
            <v>7534654</v>
          </cell>
          <cell r="C271">
            <v>36861</v>
          </cell>
          <cell r="D271">
            <v>37225</v>
          </cell>
          <cell r="E271" t="str">
            <v>M</v>
          </cell>
          <cell r="F271" t="str">
            <v>AUCOL98</v>
          </cell>
          <cell r="G271">
            <v>66115</v>
          </cell>
          <cell r="H271" t="str">
            <v>GOMO LTDA.</v>
          </cell>
          <cell r="I271">
            <v>40810165</v>
          </cell>
          <cell r="J271">
            <v>40720929</v>
          </cell>
          <cell r="K271">
            <v>40810165.003899999</v>
          </cell>
          <cell r="L271">
            <v>24948326</v>
          </cell>
          <cell r="M271">
            <v>117245</v>
          </cell>
          <cell r="N271">
            <v>25065571</v>
          </cell>
          <cell r="O271">
            <v>0.1</v>
          </cell>
          <cell r="P271">
            <v>11724.5</v>
          </cell>
          <cell r="Q271">
            <v>0.1</v>
          </cell>
          <cell r="R271">
            <v>2506557.1</v>
          </cell>
          <cell r="S271">
            <v>27583852.600000001</v>
          </cell>
          <cell r="T271">
            <v>0.67590642177908289</v>
          </cell>
          <cell r="U271">
            <v>0.19</v>
          </cell>
          <cell r="V271">
            <v>7753931.3507409999</v>
          </cell>
          <cell r="W271">
            <v>0.125</v>
          </cell>
          <cell r="X271">
            <v>5101270.6254874999</v>
          </cell>
          <cell r="Y271">
            <v>0.1</v>
          </cell>
          <cell r="Z271">
            <v>4081016.5003900002</v>
          </cell>
          <cell r="AA271">
            <v>-9.0906421779082924E-2</v>
          </cell>
          <cell r="AB271">
            <v>-3709906.0727185025</v>
          </cell>
          <cell r="AC271">
            <v>44.362636566162109</v>
          </cell>
          <cell r="AD271">
            <v>44.362636566162109</v>
          </cell>
        </row>
        <row r="272">
          <cell r="A272" t="str">
            <v>Bucaramanga</v>
          </cell>
          <cell r="B272">
            <v>7534654</v>
          </cell>
          <cell r="C272">
            <v>37226</v>
          </cell>
          <cell r="D272">
            <v>37590</v>
          </cell>
          <cell r="E272" t="str">
            <v>M</v>
          </cell>
          <cell r="F272" t="str">
            <v>AUCOL98</v>
          </cell>
          <cell r="G272">
            <v>66115</v>
          </cell>
          <cell r="H272" t="str">
            <v>GOMO LTDA.</v>
          </cell>
          <cell r="I272">
            <v>65058870</v>
          </cell>
          <cell r="J272">
            <v>65005970</v>
          </cell>
          <cell r="K272">
            <v>65058869.9648</v>
          </cell>
          <cell r="L272">
            <v>23208210</v>
          </cell>
          <cell r="M272">
            <v>2495760</v>
          </cell>
          <cell r="N272">
            <v>25703970</v>
          </cell>
          <cell r="O272">
            <v>0.1</v>
          </cell>
          <cell r="P272">
            <v>249576</v>
          </cell>
          <cell r="Q272">
            <v>0.1</v>
          </cell>
          <cell r="R272">
            <v>2570397</v>
          </cell>
          <cell r="S272">
            <v>28523943</v>
          </cell>
          <cell r="T272">
            <v>0.43843280732408718</v>
          </cell>
          <cell r="U272">
            <v>0.19</v>
          </cell>
          <cell r="V272">
            <v>12361185.293312</v>
          </cell>
          <cell r="W272">
            <v>0.125</v>
          </cell>
          <cell r="X272">
            <v>8132358.7456</v>
          </cell>
          <cell r="Y272">
            <v>0.1</v>
          </cell>
          <cell r="Z272">
            <v>6505886.9964800002</v>
          </cell>
          <cell r="AA272">
            <v>0.14656719267591278</v>
          </cell>
          <cell r="AB272">
            <v>9535495.9294079971</v>
          </cell>
          <cell r="AC272">
            <v>67.835166931152344</v>
          </cell>
          <cell r="AD272">
            <v>67.835166931152344</v>
          </cell>
        </row>
        <row r="273">
          <cell r="A273" t="str">
            <v>Bucaramanga</v>
          </cell>
          <cell r="B273">
            <v>7534654</v>
          </cell>
          <cell r="C273">
            <v>37591</v>
          </cell>
          <cell r="D273">
            <v>37777</v>
          </cell>
          <cell r="E273" t="str">
            <v>M</v>
          </cell>
          <cell r="F273" t="str">
            <v>AUCOL98</v>
          </cell>
          <cell r="G273">
            <v>66115</v>
          </cell>
          <cell r="H273" t="str">
            <v>GOMO LTDA.</v>
          </cell>
          <cell r="I273">
            <v>21162360</v>
          </cell>
          <cell r="J273">
            <v>17654868</v>
          </cell>
          <cell r="K273">
            <v>21162360.007800002</v>
          </cell>
          <cell r="L273">
            <v>8752188</v>
          </cell>
          <cell r="M273">
            <v>3014303</v>
          </cell>
          <cell r="N273">
            <v>11766491</v>
          </cell>
          <cell r="O273">
            <v>0.1</v>
          </cell>
          <cell r="P273">
            <v>301430.3</v>
          </cell>
          <cell r="Q273">
            <v>0.1</v>
          </cell>
          <cell r="R273">
            <v>1176649.1000000001</v>
          </cell>
          <cell r="S273">
            <v>13244570.4</v>
          </cell>
          <cell r="T273">
            <v>0.62585507453414124</v>
          </cell>
          <cell r="U273">
            <v>0.19</v>
          </cell>
          <cell r="V273">
            <v>4020848.4014820005</v>
          </cell>
          <cell r="W273">
            <v>0.125</v>
          </cell>
          <cell r="X273">
            <v>2645295.0009750002</v>
          </cell>
          <cell r="Y273">
            <v>0.1</v>
          </cell>
          <cell r="Z273">
            <v>2116236.0007800004</v>
          </cell>
          <cell r="AA273">
            <v>-4.0855074534141278E-2</v>
          </cell>
          <cell r="AB273">
            <v>-864589.79543699964</v>
          </cell>
          <cell r="AC273">
            <v>49</v>
          </cell>
          <cell r="AD273">
            <v>49.779571533203125</v>
          </cell>
        </row>
        <row r="274">
          <cell r="B274" t="str">
            <v>Total 7534654</v>
          </cell>
          <cell r="C274">
            <v>127031395</v>
          </cell>
          <cell r="D274">
            <v>123381767</v>
          </cell>
          <cell r="E274">
            <v>127031394.97649999</v>
          </cell>
          <cell r="F274">
            <v>56908724</v>
          </cell>
          <cell r="G274">
            <v>5627308</v>
          </cell>
          <cell r="H274">
            <v>62536032</v>
          </cell>
          <cell r="I274">
            <v>127031395</v>
          </cell>
          <cell r="J274">
            <v>123381767</v>
          </cell>
          <cell r="K274">
            <v>127031394.97649999</v>
          </cell>
          <cell r="L274">
            <v>56908724</v>
          </cell>
          <cell r="M274">
            <v>5627308</v>
          </cell>
          <cell r="N274">
            <v>62536032</v>
          </cell>
          <cell r="O274">
            <v>4961000.0612524943</v>
          </cell>
          <cell r="P274">
            <v>562730.80000000005</v>
          </cell>
          <cell r="Q274">
            <v>6253603.1999999993</v>
          </cell>
          <cell r="R274">
            <v>6253603.1999999993</v>
          </cell>
          <cell r="S274">
            <v>69352366</v>
          </cell>
          <cell r="T274">
            <v>15878924.372062499</v>
          </cell>
          <cell r="U274">
            <v>12703139.497650001</v>
          </cell>
          <cell r="V274">
            <v>24135965.045535002</v>
          </cell>
          <cell r="W274">
            <v>49</v>
          </cell>
          <cell r="X274">
            <v>15878924.372062499</v>
          </cell>
          <cell r="Y274">
            <v>12703139.497650001</v>
          </cell>
          <cell r="Z274">
            <v>12703139.497650001</v>
          </cell>
          <cell r="AA274">
            <v>49</v>
          </cell>
          <cell r="AB274">
            <v>4961000.0612524943</v>
          </cell>
          <cell r="AC274">
            <v>49</v>
          </cell>
        </row>
        <row r="275">
          <cell r="H275" t="str">
            <v>Total GOMO LTDA.</v>
          </cell>
          <cell r="I275">
            <v>1035496115.625</v>
          </cell>
          <cell r="J275">
            <v>1010592705.6875</v>
          </cell>
          <cell r="K275">
            <v>1014484247.8118001</v>
          </cell>
          <cell r="L275">
            <v>444880878</v>
          </cell>
          <cell r="M275">
            <v>19831562</v>
          </cell>
          <cell r="N275">
            <v>464712440</v>
          </cell>
          <cell r="O275">
            <v>1983156.2</v>
          </cell>
          <cell r="P275">
            <v>1983156.2</v>
          </cell>
          <cell r="Q275">
            <v>513166840.19999999</v>
          </cell>
          <cell r="R275">
            <v>46471244</v>
          </cell>
          <cell r="S275">
            <v>513166840.19999999</v>
          </cell>
          <cell r="T275">
            <v>26468713.579320002</v>
          </cell>
          <cell r="U275">
            <v>155286155.97176301</v>
          </cell>
          <cell r="V275">
            <v>192752007.08424202</v>
          </cell>
          <cell r="W275">
            <v>126810530.97647502</v>
          </cell>
          <cell r="X275">
            <v>126810530.97647502</v>
          </cell>
          <cell r="Y275">
            <v>155286155.97176301</v>
          </cell>
          <cell r="Z275">
            <v>26468713.579320002</v>
          </cell>
          <cell r="AA275">
            <v>155286155.97176301</v>
          </cell>
          <cell r="AB275">
            <v>155286155.97176301</v>
          </cell>
          <cell r="AC275">
            <v>171</v>
          </cell>
        </row>
        <row r="276">
          <cell r="A276" t="str">
            <v>Bucaramanga</v>
          </cell>
          <cell r="B276">
            <v>10916333</v>
          </cell>
          <cell r="C276">
            <v>37408</v>
          </cell>
          <cell r="D276">
            <v>37772</v>
          </cell>
          <cell r="E276" t="str">
            <v>M</v>
          </cell>
          <cell r="F276" t="str">
            <v>AUCOL98</v>
          </cell>
          <cell r="G276">
            <v>72690</v>
          </cell>
          <cell r="H276" t="str">
            <v>HEATH LAMBERT BENEFICIOS INTEGRALES OPORTUNOS</v>
          </cell>
          <cell r="I276">
            <v>139784264</v>
          </cell>
          <cell r="J276">
            <v>129203750</v>
          </cell>
          <cell r="K276">
            <v>139784263.9443</v>
          </cell>
          <cell r="L276">
            <v>33140915</v>
          </cell>
          <cell r="M276">
            <v>39491077</v>
          </cell>
          <cell r="N276">
            <v>72631992</v>
          </cell>
          <cell r="O276">
            <v>0.1</v>
          </cell>
          <cell r="P276">
            <v>3949107.7</v>
          </cell>
          <cell r="Q276">
            <v>0.1</v>
          </cell>
          <cell r="R276">
            <v>7263199.2000000002</v>
          </cell>
          <cell r="S276">
            <v>83844298.900000006</v>
          </cell>
          <cell r="T276">
            <v>0.59981214289907159</v>
          </cell>
          <cell r="U276">
            <v>0.19</v>
          </cell>
          <cell r="V276">
            <v>26559010.149416998</v>
          </cell>
          <cell r="W276">
            <v>0.125</v>
          </cell>
          <cell r="X276">
            <v>17473032.993037499</v>
          </cell>
          <cell r="Y276">
            <v>0</v>
          </cell>
          <cell r="Z276">
            <v>0</v>
          </cell>
          <cell r="AA276">
            <v>8.5187857100928466E-2</v>
          </cell>
          <cell r="AB276">
            <v>11907921.901845496</v>
          </cell>
          <cell r="AC276">
            <v>142.95054626464844</v>
          </cell>
          <cell r="AD276">
            <v>142.95054626464844</v>
          </cell>
        </row>
        <row r="277">
          <cell r="B277" t="str">
            <v>Total 10916333</v>
          </cell>
          <cell r="C277">
            <v>139784264</v>
          </cell>
          <cell r="D277">
            <v>129203750</v>
          </cell>
          <cell r="E277">
            <v>139784263.9443</v>
          </cell>
          <cell r="F277">
            <v>33140915</v>
          </cell>
          <cell r="G277">
            <v>39491077</v>
          </cell>
          <cell r="H277">
            <v>72631992</v>
          </cell>
          <cell r="I277">
            <v>139784264</v>
          </cell>
          <cell r="J277">
            <v>129203750</v>
          </cell>
          <cell r="K277">
            <v>139784263.9443</v>
          </cell>
          <cell r="L277">
            <v>33140915</v>
          </cell>
          <cell r="M277">
            <v>39491077</v>
          </cell>
          <cell r="N277">
            <v>72631992</v>
          </cell>
          <cell r="O277">
            <v>11907921.901845496</v>
          </cell>
          <cell r="P277">
            <v>3949107.7</v>
          </cell>
          <cell r="Q277">
            <v>7263199.2000000002</v>
          </cell>
          <cell r="R277">
            <v>7263199.2000000002</v>
          </cell>
          <cell r="S277">
            <v>83844298.900000006</v>
          </cell>
          <cell r="T277">
            <v>17473032.993037499</v>
          </cell>
          <cell r="U277">
            <v>0</v>
          </cell>
          <cell r="V277">
            <v>26559010.149416998</v>
          </cell>
          <cell r="W277">
            <v>0</v>
          </cell>
          <cell r="X277">
            <v>17473032.993037499</v>
          </cell>
          <cell r="Y277">
            <v>0</v>
          </cell>
          <cell r="Z277">
            <v>0</v>
          </cell>
          <cell r="AA277">
            <v>0</v>
          </cell>
          <cell r="AB277">
            <v>11907921.901845496</v>
          </cell>
          <cell r="AC277">
            <v>0</v>
          </cell>
        </row>
        <row r="278">
          <cell r="H278" t="str">
            <v>Total HEATH LAMBERT BENEFICIOS INTEGRALES OPORTUNOS</v>
          </cell>
          <cell r="I278">
            <v>139784264</v>
          </cell>
          <cell r="J278">
            <v>129203750</v>
          </cell>
          <cell r="K278">
            <v>139784263.9443</v>
          </cell>
          <cell r="L278">
            <v>33140915</v>
          </cell>
          <cell r="M278">
            <v>39491077</v>
          </cell>
          <cell r="N278">
            <v>72631992</v>
          </cell>
          <cell r="O278">
            <v>3949107.7</v>
          </cell>
          <cell r="P278">
            <v>3949107.7</v>
          </cell>
          <cell r="Q278">
            <v>83844298.900000006</v>
          </cell>
          <cell r="R278">
            <v>7263199.2000000002</v>
          </cell>
          <cell r="S278">
            <v>83844298.900000006</v>
          </cell>
          <cell r="T278">
            <v>0</v>
          </cell>
          <cell r="U278">
            <v>11907921.901845496</v>
          </cell>
          <cell r="V278">
            <v>26559010.149416998</v>
          </cell>
          <cell r="W278">
            <v>17473032.993037499</v>
          </cell>
          <cell r="X278">
            <v>17473032.993037499</v>
          </cell>
          <cell r="Y278">
            <v>11907921.901845496</v>
          </cell>
          <cell r="Z278">
            <v>0</v>
          </cell>
          <cell r="AA278">
            <v>11907921.901845496</v>
          </cell>
          <cell r="AB278">
            <v>11907921.901845496</v>
          </cell>
          <cell r="AC278">
            <v>0</v>
          </cell>
        </row>
        <row r="279">
          <cell r="A279" t="str">
            <v>Bucaramanga</v>
          </cell>
          <cell r="B279">
            <v>1117829</v>
          </cell>
          <cell r="C279">
            <v>36835</v>
          </cell>
          <cell r="D279">
            <v>37199</v>
          </cell>
          <cell r="E279" t="str">
            <v>A</v>
          </cell>
          <cell r="F279" t="str">
            <v>AUCOLESP</v>
          </cell>
          <cell r="G279">
            <v>51925</v>
          </cell>
          <cell r="H279" t="str">
            <v>Jimenez Arguello Carlos Fernel</v>
          </cell>
          <cell r="I279">
            <v>-1201808</v>
          </cell>
          <cell r="J279">
            <v>-1201808</v>
          </cell>
          <cell r="K279">
            <v>31362247.6602</v>
          </cell>
          <cell r="L279">
            <v>15827691</v>
          </cell>
          <cell r="M279">
            <v>7480616</v>
          </cell>
          <cell r="N279">
            <v>23308307</v>
          </cell>
          <cell r="O279">
            <v>0.1</v>
          </cell>
          <cell r="P279">
            <v>748061.60000000009</v>
          </cell>
          <cell r="Q279">
            <v>0.1</v>
          </cell>
          <cell r="R279">
            <v>2330830.7000000002</v>
          </cell>
          <cell r="S279">
            <v>26387199.300000001</v>
          </cell>
          <cell r="T279">
            <v>0.84136824585715064</v>
          </cell>
          <cell r="U279">
            <v>0.19</v>
          </cell>
          <cell r="V279">
            <v>5958827.0554379998</v>
          </cell>
          <cell r="W279">
            <v>0.125</v>
          </cell>
          <cell r="X279">
            <v>3920280.957525</v>
          </cell>
          <cell r="Y279">
            <v>0</v>
          </cell>
          <cell r="Z279">
            <v>0</v>
          </cell>
          <cell r="AA279">
            <v>-0.15636824585715059</v>
          </cell>
          <cell r="AB279">
            <v>-4904059.6527629998</v>
          </cell>
          <cell r="AC279">
            <v>38.980770111083984</v>
          </cell>
          <cell r="AD279">
            <v>38.980770111083984</v>
          </cell>
        </row>
        <row r="280">
          <cell r="A280" t="str">
            <v>Bucaramanga</v>
          </cell>
          <cell r="B280">
            <v>1117829</v>
          </cell>
          <cell r="C280">
            <v>37200</v>
          </cell>
          <cell r="D280">
            <v>37564</v>
          </cell>
          <cell r="E280" t="str">
            <v>A</v>
          </cell>
          <cell r="F280" t="str">
            <v>AUCOLESP</v>
          </cell>
          <cell r="G280">
            <v>51925</v>
          </cell>
          <cell r="H280" t="str">
            <v>Jimenez Arguello Carlos Fernel</v>
          </cell>
          <cell r="I280">
            <v>0</v>
          </cell>
          <cell r="J280">
            <v>0</v>
          </cell>
          <cell r="K280">
            <v>33176.546900000001</v>
          </cell>
          <cell r="L280">
            <v>0</v>
          </cell>
          <cell r="M280">
            <v>0.1</v>
          </cell>
          <cell r="N280">
            <v>0</v>
          </cell>
          <cell r="O280">
            <v>0.1</v>
          </cell>
          <cell r="P280">
            <v>0</v>
          </cell>
          <cell r="Q280">
            <v>0.1</v>
          </cell>
          <cell r="R280">
            <v>0</v>
          </cell>
          <cell r="S280">
            <v>0</v>
          </cell>
          <cell r="T280">
            <v>0</v>
          </cell>
          <cell r="U280">
            <v>0.19</v>
          </cell>
          <cell r="V280">
            <v>6303.5439110000007</v>
          </cell>
          <cell r="W280">
            <v>0.125</v>
          </cell>
          <cell r="X280">
            <v>4147.0683625000001</v>
          </cell>
          <cell r="Y280">
            <v>0</v>
          </cell>
          <cell r="Z280">
            <v>0</v>
          </cell>
          <cell r="AA280">
            <v>0.68500000000000005</v>
          </cell>
          <cell r="AB280">
            <v>22725.934626500002</v>
          </cell>
          <cell r="AC280">
            <v>1.9230769947171211E-2</v>
          </cell>
          <cell r="AD280">
            <v>1.9230769947171211E-2</v>
          </cell>
        </row>
        <row r="281">
          <cell r="B281" t="str">
            <v>Total 1117829</v>
          </cell>
          <cell r="C281">
            <v>-1201808</v>
          </cell>
          <cell r="D281">
            <v>-1201808</v>
          </cell>
          <cell r="E281">
            <v>31395424.2071</v>
          </cell>
          <cell r="F281">
            <v>15827691</v>
          </cell>
          <cell r="G281">
            <v>7480616</v>
          </cell>
          <cell r="H281">
            <v>23308307</v>
          </cell>
          <cell r="I281">
            <v>-1201808</v>
          </cell>
          <cell r="J281">
            <v>-1201808</v>
          </cell>
          <cell r="K281">
            <v>31395424.2071</v>
          </cell>
          <cell r="L281">
            <v>15827691</v>
          </cell>
          <cell r="M281">
            <v>7480616</v>
          </cell>
          <cell r="N281">
            <v>23308307</v>
          </cell>
          <cell r="O281">
            <v>-4881333.7181364996</v>
          </cell>
          <cell r="P281">
            <v>748061.60000000009</v>
          </cell>
          <cell r="Q281">
            <v>2330830.7000000002</v>
          </cell>
          <cell r="R281">
            <v>2330830.7000000002</v>
          </cell>
          <cell r="S281">
            <v>26387199.300000001</v>
          </cell>
          <cell r="T281">
            <v>3924428.0258875</v>
          </cell>
          <cell r="U281">
            <v>0</v>
          </cell>
          <cell r="V281">
            <v>5965130.5993489996</v>
          </cell>
          <cell r="W281">
            <v>0</v>
          </cell>
          <cell r="X281">
            <v>3924428.0258875</v>
          </cell>
          <cell r="Y281">
            <v>0</v>
          </cell>
          <cell r="Z281">
            <v>0</v>
          </cell>
          <cell r="AA281">
            <v>0</v>
          </cell>
          <cell r="AB281">
            <v>-4881333.7181364996</v>
          </cell>
          <cell r="AC281">
            <v>0</v>
          </cell>
        </row>
        <row r="282">
          <cell r="H282" t="str">
            <v>Total Jimenez Arguello Carlos Fernel</v>
          </cell>
          <cell r="I282">
            <v>-1201808</v>
          </cell>
          <cell r="J282">
            <v>-1201808</v>
          </cell>
          <cell r="K282">
            <v>31395424.2071</v>
          </cell>
          <cell r="L282">
            <v>15827691</v>
          </cell>
          <cell r="M282">
            <v>7480616</v>
          </cell>
          <cell r="N282">
            <v>23308307</v>
          </cell>
          <cell r="O282">
            <v>748061.60000000009</v>
          </cell>
          <cell r="P282">
            <v>748061.60000000009</v>
          </cell>
          <cell r="Q282">
            <v>26387199.300000001</v>
          </cell>
          <cell r="R282">
            <v>2330830.7000000002</v>
          </cell>
          <cell r="S282">
            <v>26387199.300000001</v>
          </cell>
          <cell r="T282">
            <v>0</v>
          </cell>
          <cell r="U282">
            <v>-4881333.7181364996</v>
          </cell>
          <cell r="V282">
            <v>5965130.5993489996</v>
          </cell>
          <cell r="W282">
            <v>3924428.0258875</v>
          </cell>
          <cell r="X282">
            <v>3924428.0258875</v>
          </cell>
          <cell r="Y282">
            <v>-4881333.7181364996</v>
          </cell>
          <cell r="Z282">
            <v>0</v>
          </cell>
          <cell r="AA282">
            <v>-4881333.7181364996</v>
          </cell>
          <cell r="AB282">
            <v>-4881333.7181364996</v>
          </cell>
          <cell r="AC282">
            <v>0</v>
          </cell>
        </row>
        <row r="283">
          <cell r="A283" t="str">
            <v>Bucaramanga</v>
          </cell>
          <cell r="B283">
            <v>683923</v>
          </cell>
          <cell r="C283">
            <v>37043</v>
          </cell>
          <cell r="D283">
            <v>37407</v>
          </cell>
          <cell r="E283" t="str">
            <v>M</v>
          </cell>
          <cell r="F283" t="str">
            <v>AUCOL98</v>
          </cell>
          <cell r="G283">
            <v>66607</v>
          </cell>
          <cell r="H283" t="str">
            <v>MENSER LTDA</v>
          </cell>
          <cell r="I283">
            <v>39035918</v>
          </cell>
          <cell r="J283">
            <v>39035918</v>
          </cell>
          <cell r="K283">
            <v>39035918</v>
          </cell>
          <cell r="L283">
            <v>6314205</v>
          </cell>
          <cell r="M283">
            <v>2084457</v>
          </cell>
          <cell r="N283">
            <v>8398662</v>
          </cell>
          <cell r="O283">
            <v>0.1</v>
          </cell>
          <cell r="P283">
            <v>208445.7</v>
          </cell>
          <cell r="Q283">
            <v>0.1</v>
          </cell>
          <cell r="R283">
            <v>839866.20000000007</v>
          </cell>
          <cell r="S283">
            <v>9446973.8999999985</v>
          </cell>
          <cell r="T283">
            <v>0.24200721755794236</v>
          </cell>
          <cell r="U283">
            <v>0.19</v>
          </cell>
          <cell r="V283">
            <v>7416824.4199999999</v>
          </cell>
          <cell r="W283">
            <v>0.125</v>
          </cell>
          <cell r="X283">
            <v>4879489.75</v>
          </cell>
          <cell r="Y283">
            <v>0</v>
          </cell>
          <cell r="Z283">
            <v>0</v>
          </cell>
          <cell r="AA283">
            <v>0.4429927824420577</v>
          </cell>
          <cell r="AB283">
            <v>17292629.930000003</v>
          </cell>
          <cell r="AC283">
            <v>8.5</v>
          </cell>
          <cell r="AD283">
            <v>8.5</v>
          </cell>
        </row>
        <row r="284">
          <cell r="A284" t="str">
            <v>Bucaramanga</v>
          </cell>
          <cell r="B284">
            <v>683923</v>
          </cell>
          <cell r="C284">
            <v>37408</v>
          </cell>
          <cell r="D284">
            <v>37772</v>
          </cell>
          <cell r="E284" t="str">
            <v>M</v>
          </cell>
          <cell r="F284" t="str">
            <v>AUCOL98</v>
          </cell>
          <cell r="G284">
            <v>66607</v>
          </cell>
          <cell r="H284" t="str">
            <v>MENSER LTDA</v>
          </cell>
          <cell r="I284">
            <v>73657124.0625</v>
          </cell>
          <cell r="J284">
            <v>65666033.0625</v>
          </cell>
          <cell r="K284">
            <v>73657124.101600006</v>
          </cell>
          <cell r="L284">
            <v>4993285</v>
          </cell>
          <cell r="M284">
            <v>303511</v>
          </cell>
          <cell r="N284">
            <v>5296796</v>
          </cell>
          <cell r="O284">
            <v>0.1</v>
          </cell>
          <cell r="P284">
            <v>30351.100000000002</v>
          </cell>
          <cell r="Q284">
            <v>0.1</v>
          </cell>
          <cell r="R284">
            <v>529679.6</v>
          </cell>
          <cell r="S284">
            <v>5856826.6999999993</v>
          </cell>
          <cell r="T284">
            <v>7.9514734948398225E-2</v>
          </cell>
          <cell r="U284">
            <v>0.19</v>
          </cell>
          <cell r="V284">
            <v>13994853.579304002</v>
          </cell>
          <cell r="W284">
            <v>0.125</v>
          </cell>
          <cell r="X284">
            <v>9207140.5127000008</v>
          </cell>
          <cell r="Y284">
            <v>0</v>
          </cell>
          <cell r="Z284">
            <v>0</v>
          </cell>
          <cell r="AA284">
            <v>0.60548526505160183</v>
          </cell>
          <cell r="AB284">
            <v>44598303.30959601</v>
          </cell>
          <cell r="AC284">
            <v>19.137363433837891</v>
          </cell>
          <cell r="AD284">
            <v>19.137363433837891</v>
          </cell>
        </row>
        <row r="285">
          <cell r="B285" t="str">
            <v>Total 683923</v>
          </cell>
          <cell r="C285">
            <v>112693042.0625</v>
          </cell>
          <cell r="D285">
            <v>104701951.0625</v>
          </cell>
          <cell r="E285">
            <v>112693042.10160001</v>
          </cell>
          <cell r="F285">
            <v>11307490</v>
          </cell>
          <cell r="G285">
            <v>2387968</v>
          </cell>
          <cell r="H285">
            <v>13695458</v>
          </cell>
          <cell r="I285">
            <v>112693042.0625</v>
          </cell>
          <cell r="J285">
            <v>104701951.0625</v>
          </cell>
          <cell r="K285">
            <v>112693042.10160001</v>
          </cell>
          <cell r="L285">
            <v>11307490</v>
          </cell>
          <cell r="M285">
            <v>2387968</v>
          </cell>
          <cell r="N285">
            <v>13695458</v>
          </cell>
          <cell r="O285">
            <v>61890933.239596009</v>
          </cell>
          <cell r="P285">
            <v>238796.80000000002</v>
          </cell>
          <cell r="Q285">
            <v>1369545.8</v>
          </cell>
          <cell r="R285">
            <v>1369545.8</v>
          </cell>
          <cell r="S285">
            <v>15303800.599999998</v>
          </cell>
          <cell r="T285">
            <v>14086630.262700001</v>
          </cell>
          <cell r="U285">
            <v>0</v>
          </cell>
          <cell r="V285">
            <v>21411677.999304004</v>
          </cell>
          <cell r="W285">
            <v>0</v>
          </cell>
          <cell r="X285">
            <v>14086630.262700001</v>
          </cell>
          <cell r="Y285">
            <v>0</v>
          </cell>
          <cell r="Z285">
            <v>0</v>
          </cell>
          <cell r="AA285">
            <v>0</v>
          </cell>
          <cell r="AB285">
            <v>61890933.239596009</v>
          </cell>
          <cell r="AC285">
            <v>0</v>
          </cell>
        </row>
        <row r="286">
          <cell r="H286" t="str">
            <v>Total MENSER LTDA</v>
          </cell>
          <cell r="I286">
            <v>112693042.0625</v>
          </cell>
          <cell r="J286">
            <v>104701951.0625</v>
          </cell>
          <cell r="K286">
            <v>112693042.10160001</v>
          </cell>
          <cell r="L286">
            <v>11307490</v>
          </cell>
          <cell r="M286">
            <v>2387968</v>
          </cell>
          <cell r="N286">
            <v>13695458</v>
          </cell>
          <cell r="O286">
            <v>238796.80000000002</v>
          </cell>
          <cell r="P286">
            <v>238796.80000000002</v>
          </cell>
          <cell r="Q286">
            <v>15303800.599999998</v>
          </cell>
          <cell r="R286">
            <v>1369545.8</v>
          </cell>
          <cell r="S286">
            <v>15303800.599999998</v>
          </cell>
          <cell r="T286">
            <v>0</v>
          </cell>
          <cell r="U286">
            <v>61890933.239596009</v>
          </cell>
          <cell r="V286">
            <v>21411677.999304004</v>
          </cell>
          <cell r="W286">
            <v>14086630.262700001</v>
          </cell>
          <cell r="X286">
            <v>14086630.262700001</v>
          </cell>
          <cell r="Y286">
            <v>61890933.239596009</v>
          </cell>
          <cell r="Z286">
            <v>0</v>
          </cell>
          <cell r="AA286">
            <v>61890933.239596009</v>
          </cell>
          <cell r="AB286">
            <v>61890933.239596009</v>
          </cell>
          <cell r="AC286">
            <v>0</v>
          </cell>
        </row>
        <row r="287">
          <cell r="A287" t="str">
            <v>Bucaramanga</v>
          </cell>
          <cell r="B287">
            <v>802643</v>
          </cell>
          <cell r="C287">
            <v>36715</v>
          </cell>
          <cell r="D287">
            <v>37079</v>
          </cell>
          <cell r="E287" t="str">
            <v>M</v>
          </cell>
          <cell r="F287" t="str">
            <v>AUCOL98</v>
          </cell>
          <cell r="G287">
            <v>53379</v>
          </cell>
          <cell r="H287" t="str">
            <v>Moreno Jimenez Y Cia. Ltda. Asrs. De Sgrs. JI</v>
          </cell>
          <cell r="I287">
            <v>203858493.875</v>
          </cell>
          <cell r="J287">
            <v>203858493.875</v>
          </cell>
          <cell r="K287">
            <v>203858494.08410001</v>
          </cell>
          <cell r="L287">
            <v>79702989</v>
          </cell>
          <cell r="M287">
            <v>24093202</v>
          </cell>
          <cell r="N287">
            <v>103796191</v>
          </cell>
          <cell r="O287">
            <v>0.1</v>
          </cell>
          <cell r="P287">
            <v>2409320.2000000002</v>
          </cell>
          <cell r="Q287">
            <v>0.1</v>
          </cell>
          <cell r="R287">
            <v>10379619.100000001</v>
          </cell>
          <cell r="S287">
            <v>116585130.30000001</v>
          </cell>
          <cell r="T287">
            <v>0.57189243364028708</v>
          </cell>
          <cell r="U287">
            <v>0.19</v>
          </cell>
          <cell r="V287">
            <v>38733113.875978999</v>
          </cell>
          <cell r="W287">
            <v>0.125</v>
          </cell>
          <cell r="X287">
            <v>25482311.760512501</v>
          </cell>
          <cell r="Y287">
            <v>0</v>
          </cell>
          <cell r="Z287">
            <v>0</v>
          </cell>
          <cell r="AA287">
            <v>0.11310756635971297</v>
          </cell>
          <cell r="AB287">
            <v>23057938.147608496</v>
          </cell>
          <cell r="AC287">
            <v>69.626373291015625</v>
          </cell>
          <cell r="AD287">
            <v>69.626373291015625</v>
          </cell>
        </row>
        <row r="288">
          <cell r="A288" t="str">
            <v>Bucaramanga</v>
          </cell>
          <cell r="B288">
            <v>802643</v>
          </cell>
          <cell r="C288">
            <v>37080</v>
          </cell>
          <cell r="D288">
            <v>37444</v>
          </cell>
          <cell r="E288" t="str">
            <v>M</v>
          </cell>
          <cell r="F288" t="str">
            <v>AUCOL98</v>
          </cell>
          <cell r="G288">
            <v>53379</v>
          </cell>
          <cell r="H288" t="str">
            <v>Moreno Jimenez Y Cia. Ltda. Asrs. De Sgrs. JI</v>
          </cell>
          <cell r="I288">
            <v>155150086</v>
          </cell>
          <cell r="J288">
            <v>155150086</v>
          </cell>
          <cell r="K288">
            <v>155150085.9727</v>
          </cell>
          <cell r="L288">
            <v>28033898</v>
          </cell>
          <cell r="M288">
            <v>9458052</v>
          </cell>
          <cell r="N288">
            <v>37491950</v>
          </cell>
          <cell r="O288">
            <v>0.1</v>
          </cell>
          <cell r="P288">
            <v>945805.20000000007</v>
          </cell>
          <cell r="Q288">
            <v>0.1</v>
          </cell>
          <cell r="R288">
            <v>3749195</v>
          </cell>
          <cell r="S288">
            <v>42186950.200000003</v>
          </cell>
          <cell r="T288">
            <v>0.27191058216637509</v>
          </cell>
          <cell r="U288">
            <v>0.19</v>
          </cell>
          <cell r="V288">
            <v>29478516.334812999</v>
          </cell>
          <cell r="W288">
            <v>0.125</v>
          </cell>
          <cell r="X288">
            <v>19393760.7465875</v>
          </cell>
          <cell r="Y288">
            <v>0</v>
          </cell>
          <cell r="Z288">
            <v>0</v>
          </cell>
          <cell r="AA288">
            <v>0.41308941783362496</v>
          </cell>
          <cell r="AB288">
            <v>64090858.691299506</v>
          </cell>
          <cell r="AC288">
            <v>62.274726867675781</v>
          </cell>
          <cell r="AD288">
            <v>62.274726867675781</v>
          </cell>
        </row>
        <row r="289">
          <cell r="A289" t="str">
            <v>Bucaramanga</v>
          </cell>
          <cell r="B289">
            <v>802643</v>
          </cell>
          <cell r="C289">
            <v>37445</v>
          </cell>
          <cell r="D289">
            <v>37777</v>
          </cell>
          <cell r="E289" t="str">
            <v>M</v>
          </cell>
          <cell r="F289" t="str">
            <v>AUCOL98</v>
          </cell>
          <cell r="G289">
            <v>53379</v>
          </cell>
          <cell r="H289" t="str">
            <v>Moreno Jimenez Y Cia. Ltda. Asrs. De Sgrs. JI</v>
          </cell>
          <cell r="I289">
            <v>141749169</v>
          </cell>
          <cell r="J289">
            <v>128653055</v>
          </cell>
          <cell r="K289">
            <v>140954889.9639</v>
          </cell>
          <cell r="L289">
            <v>36822063</v>
          </cell>
          <cell r="M289">
            <v>2609169</v>
          </cell>
          <cell r="N289">
            <v>39431232</v>
          </cell>
          <cell r="O289">
            <v>0.1</v>
          </cell>
          <cell r="P289">
            <v>260916.90000000002</v>
          </cell>
          <cell r="Q289">
            <v>0.1</v>
          </cell>
          <cell r="R289">
            <v>3943123.2</v>
          </cell>
          <cell r="S289">
            <v>43635272.100000001</v>
          </cell>
          <cell r="T289">
            <v>0.30956905511526023</v>
          </cell>
          <cell r="U289">
            <v>0.19</v>
          </cell>
          <cell r="V289">
            <v>26781429.093141001</v>
          </cell>
          <cell r="W289">
            <v>0.125</v>
          </cell>
          <cell r="X289">
            <v>17619361.2454875</v>
          </cell>
          <cell r="Y289">
            <v>0</v>
          </cell>
          <cell r="Z289">
            <v>0</v>
          </cell>
          <cell r="AA289">
            <v>0.37543094488473983</v>
          </cell>
          <cell r="AB289">
            <v>52918827.525271505</v>
          </cell>
          <cell r="AC289">
            <v>60</v>
          </cell>
          <cell r="AD289">
            <v>62.201808929443359</v>
          </cell>
        </row>
        <row r="290">
          <cell r="B290" t="str">
            <v>Total 802643</v>
          </cell>
          <cell r="C290">
            <v>500757748.875</v>
          </cell>
          <cell r="D290">
            <v>487661634.875</v>
          </cell>
          <cell r="E290">
            <v>499963470.02069998</v>
          </cell>
          <cell r="F290">
            <v>144558950</v>
          </cell>
          <cell r="G290">
            <v>36160423</v>
          </cell>
          <cell r="H290">
            <v>180719373</v>
          </cell>
          <cell r="I290">
            <v>500757748.875</v>
          </cell>
          <cell r="J290">
            <v>487661634.875</v>
          </cell>
          <cell r="K290">
            <v>499963470.02069998</v>
          </cell>
          <cell r="L290">
            <v>144558950</v>
          </cell>
          <cell r="M290">
            <v>36160423</v>
          </cell>
          <cell r="N290">
            <v>180719373</v>
          </cell>
          <cell r="O290">
            <v>140067624.36417949</v>
          </cell>
          <cell r="P290">
            <v>3616042.3000000003</v>
          </cell>
          <cell r="Q290">
            <v>18071937.300000001</v>
          </cell>
          <cell r="R290">
            <v>18071937.300000001</v>
          </cell>
          <cell r="S290">
            <v>202407352.59999999</v>
          </cell>
          <cell r="T290">
            <v>62495433.752587497</v>
          </cell>
          <cell r="U290">
            <v>0</v>
          </cell>
          <cell r="V290">
            <v>94993059.30393301</v>
          </cell>
          <cell r="W290">
            <v>60</v>
          </cell>
          <cell r="X290">
            <v>62495433.752587497</v>
          </cell>
          <cell r="Y290">
            <v>0</v>
          </cell>
          <cell r="Z290">
            <v>0</v>
          </cell>
          <cell r="AA290">
            <v>60</v>
          </cell>
          <cell r="AB290">
            <v>140067624.36417949</v>
          </cell>
          <cell r="AC290">
            <v>60</v>
          </cell>
        </row>
        <row r="291">
          <cell r="H291" t="str">
            <v>Total Moreno Jimenez Y Cia. Ltda. Asrs. De Sgrs. JI</v>
          </cell>
          <cell r="I291">
            <v>500757748.875</v>
          </cell>
          <cell r="J291">
            <v>487661634.875</v>
          </cell>
          <cell r="K291">
            <v>499963470.02069998</v>
          </cell>
          <cell r="L291">
            <v>144558950</v>
          </cell>
          <cell r="M291">
            <v>36160423</v>
          </cell>
          <cell r="N291">
            <v>180719373</v>
          </cell>
          <cell r="O291">
            <v>3616042.3000000003</v>
          </cell>
          <cell r="P291">
            <v>3616042.3000000003</v>
          </cell>
          <cell r="Q291">
            <v>202407352.59999999</v>
          </cell>
          <cell r="R291">
            <v>18071937.300000001</v>
          </cell>
          <cell r="S291">
            <v>202407352.59999999</v>
          </cell>
          <cell r="T291">
            <v>0</v>
          </cell>
          <cell r="U291">
            <v>140067624.36417949</v>
          </cell>
          <cell r="V291">
            <v>94993059.30393301</v>
          </cell>
          <cell r="W291">
            <v>62495433.752587497</v>
          </cell>
          <cell r="X291">
            <v>62495433.752587497</v>
          </cell>
          <cell r="Y291">
            <v>140067624.36417949</v>
          </cell>
          <cell r="Z291">
            <v>0</v>
          </cell>
          <cell r="AA291">
            <v>140067624.36417949</v>
          </cell>
          <cell r="AB291">
            <v>140067624.36417949</v>
          </cell>
          <cell r="AC291">
            <v>60</v>
          </cell>
        </row>
        <row r="292">
          <cell r="A292" t="str">
            <v>Bucaramanga</v>
          </cell>
          <cell r="B292">
            <v>709709</v>
          </cell>
          <cell r="C292">
            <v>36700</v>
          </cell>
          <cell r="D292">
            <v>37064</v>
          </cell>
          <cell r="E292" t="str">
            <v>A</v>
          </cell>
          <cell r="F292" t="str">
            <v>AUCOLESP</v>
          </cell>
          <cell r="G292">
            <v>65255</v>
          </cell>
          <cell r="H292" t="str">
            <v>MUNICIPIO DE BUCARAMANGA</v>
          </cell>
          <cell r="I292">
            <v>47948049.1875</v>
          </cell>
          <cell r="J292">
            <v>47948049.1875</v>
          </cell>
          <cell r="K292">
            <v>47948049.261699997</v>
          </cell>
          <cell r="L292">
            <v>10516174</v>
          </cell>
          <cell r="M292">
            <v>1552735</v>
          </cell>
          <cell r="N292">
            <v>12068909</v>
          </cell>
          <cell r="O292">
            <v>0.1</v>
          </cell>
          <cell r="P292">
            <v>155273.5</v>
          </cell>
          <cell r="Q292">
            <v>0.1</v>
          </cell>
          <cell r="R292">
            <v>1206890.9000000001</v>
          </cell>
          <cell r="S292">
            <v>13431073.4</v>
          </cell>
          <cell r="T292">
            <v>0.28011720198862167</v>
          </cell>
          <cell r="U292">
            <v>0.19</v>
          </cell>
          <cell r="V292">
            <v>9110129.3597229999</v>
          </cell>
          <cell r="W292">
            <v>0.125</v>
          </cell>
          <cell r="X292">
            <v>5993506.1577124996</v>
          </cell>
          <cell r="Y292">
            <v>0</v>
          </cell>
          <cell r="Z292">
            <v>0</v>
          </cell>
          <cell r="AA292">
            <v>0.40488279801137839</v>
          </cell>
          <cell r="AB292">
            <v>19413340.3442645</v>
          </cell>
          <cell r="AC292">
            <v>59.120880126953125</v>
          </cell>
          <cell r="AD292">
            <v>59.120880126953125</v>
          </cell>
        </row>
        <row r="293">
          <cell r="A293" t="str">
            <v>Bucaramanga</v>
          </cell>
          <cell r="B293">
            <v>709709</v>
          </cell>
          <cell r="C293">
            <v>37065</v>
          </cell>
          <cell r="D293">
            <v>37429</v>
          </cell>
          <cell r="E293" t="str">
            <v>A</v>
          </cell>
          <cell r="F293" t="str">
            <v>AUCOLESP</v>
          </cell>
          <cell r="G293">
            <v>65255</v>
          </cell>
          <cell r="H293" t="str">
            <v>MUNICIPIO DE BUCARAMANGA</v>
          </cell>
          <cell r="I293">
            <v>74160954.9375</v>
          </cell>
          <cell r="J293">
            <v>74160954.9375</v>
          </cell>
          <cell r="K293">
            <v>74160955.015599996</v>
          </cell>
          <cell r="L293">
            <v>15369589</v>
          </cell>
          <cell r="M293">
            <v>8729849</v>
          </cell>
          <cell r="N293">
            <v>24099438</v>
          </cell>
          <cell r="O293">
            <v>0.1</v>
          </cell>
          <cell r="P293">
            <v>872984.9</v>
          </cell>
          <cell r="Q293">
            <v>0.1</v>
          </cell>
          <cell r="R293">
            <v>2409943.8000000003</v>
          </cell>
          <cell r="S293">
            <v>27382366.699999999</v>
          </cell>
          <cell r="T293">
            <v>0.36922888458272995</v>
          </cell>
          <cell r="U293">
            <v>0.19</v>
          </cell>
          <cell r="V293">
            <v>14090581.452963999</v>
          </cell>
          <cell r="W293">
            <v>0.125</v>
          </cell>
          <cell r="X293">
            <v>9270119.3769499995</v>
          </cell>
          <cell r="Y293">
            <v>0</v>
          </cell>
          <cell r="Z293">
            <v>0</v>
          </cell>
          <cell r="AA293">
            <v>0.3157711154172701</v>
          </cell>
          <cell r="AB293">
            <v>23417887.485686</v>
          </cell>
          <cell r="AC293">
            <v>62.038459777832031</v>
          </cell>
          <cell r="AD293">
            <v>62.038459777832031</v>
          </cell>
        </row>
        <row r="294">
          <cell r="A294" t="str">
            <v>Bucaramanga</v>
          </cell>
          <cell r="B294">
            <v>709709</v>
          </cell>
          <cell r="C294">
            <v>37430</v>
          </cell>
          <cell r="D294">
            <v>37777</v>
          </cell>
          <cell r="E294" t="str">
            <v>A</v>
          </cell>
          <cell r="F294" t="str">
            <v>AUCOLESP</v>
          </cell>
          <cell r="G294">
            <v>65255</v>
          </cell>
          <cell r="H294" t="str">
            <v>MUNICIPIO DE BUCARAMANGA</v>
          </cell>
          <cell r="I294">
            <v>74411</v>
          </cell>
          <cell r="J294">
            <v>74411</v>
          </cell>
          <cell r="K294">
            <v>74411</v>
          </cell>
          <cell r="L294">
            <v>0</v>
          </cell>
          <cell r="M294">
            <v>0.1</v>
          </cell>
          <cell r="N294">
            <v>0</v>
          </cell>
          <cell r="O294">
            <v>0.1</v>
          </cell>
          <cell r="P294">
            <v>0</v>
          </cell>
          <cell r="Q294">
            <v>0.1</v>
          </cell>
          <cell r="R294">
            <v>0</v>
          </cell>
          <cell r="S294">
            <v>0</v>
          </cell>
          <cell r="T294">
            <v>0</v>
          </cell>
          <cell r="U294">
            <v>0.19</v>
          </cell>
          <cell r="V294">
            <v>14138.09</v>
          </cell>
          <cell r="W294">
            <v>0.125</v>
          </cell>
          <cell r="X294">
            <v>9301.375</v>
          </cell>
          <cell r="Y294">
            <v>0</v>
          </cell>
          <cell r="Z294">
            <v>0</v>
          </cell>
          <cell r="AA294">
            <v>0.68500000000000005</v>
          </cell>
          <cell r="AB294">
            <v>50971.535000000003</v>
          </cell>
          <cell r="AC294">
            <v>0</v>
          </cell>
          <cell r="AD294">
            <v>0</v>
          </cell>
        </row>
        <row r="295">
          <cell r="B295" t="str">
            <v>Total 709709</v>
          </cell>
          <cell r="C295">
            <v>122183415.125</v>
          </cell>
          <cell r="D295">
            <v>122183415.125</v>
          </cell>
          <cell r="E295">
            <v>122183415.2773</v>
          </cell>
          <cell r="F295">
            <v>25885763</v>
          </cell>
          <cell r="G295">
            <v>10282584</v>
          </cell>
          <cell r="H295">
            <v>36168347</v>
          </cell>
          <cell r="I295">
            <v>122183415.125</v>
          </cell>
          <cell r="J295">
            <v>122183415.125</v>
          </cell>
          <cell r="K295">
            <v>122183415.2773</v>
          </cell>
          <cell r="L295">
            <v>25885763</v>
          </cell>
          <cell r="M295">
            <v>10282584</v>
          </cell>
          <cell r="N295">
            <v>36168347</v>
          </cell>
          <cell r="O295">
            <v>42882199.364950493</v>
          </cell>
          <cell r="P295">
            <v>1028258.4</v>
          </cell>
          <cell r="Q295">
            <v>3616834.7</v>
          </cell>
          <cell r="R295">
            <v>3616834.7</v>
          </cell>
          <cell r="S295">
            <v>40813440.100000001</v>
          </cell>
          <cell r="T295">
            <v>15272926.9096625</v>
          </cell>
          <cell r="U295">
            <v>0</v>
          </cell>
          <cell r="V295">
            <v>23214848.902686998</v>
          </cell>
          <cell r="W295">
            <v>0</v>
          </cell>
          <cell r="X295">
            <v>15272926.9096625</v>
          </cell>
          <cell r="Y295">
            <v>0</v>
          </cell>
          <cell r="Z295">
            <v>0</v>
          </cell>
          <cell r="AA295">
            <v>0</v>
          </cell>
          <cell r="AB295">
            <v>42882199.364950493</v>
          </cell>
          <cell r="AC295">
            <v>0</v>
          </cell>
        </row>
        <row r="296">
          <cell r="H296" t="str">
            <v>Total MUNICIPIO DE BUCARAMANGA</v>
          </cell>
          <cell r="I296">
            <v>122183415.125</v>
          </cell>
          <cell r="J296">
            <v>122183415.125</v>
          </cell>
          <cell r="K296">
            <v>122183415.2773</v>
          </cell>
          <cell r="L296">
            <v>25885763</v>
          </cell>
          <cell r="M296">
            <v>10282584</v>
          </cell>
          <cell r="N296">
            <v>36168347</v>
          </cell>
          <cell r="O296">
            <v>1028258.4</v>
          </cell>
          <cell r="P296">
            <v>1028258.4</v>
          </cell>
          <cell r="Q296">
            <v>40813440.100000001</v>
          </cell>
          <cell r="R296">
            <v>3616834.7</v>
          </cell>
          <cell r="S296">
            <v>40813440.100000001</v>
          </cell>
          <cell r="T296">
            <v>0</v>
          </cell>
          <cell r="U296">
            <v>42882199.364950493</v>
          </cell>
          <cell r="V296">
            <v>23214848.902686998</v>
          </cell>
          <cell r="W296">
            <v>15272926.9096625</v>
          </cell>
          <cell r="X296">
            <v>15272926.9096625</v>
          </cell>
          <cell r="Y296">
            <v>42882199.364950493</v>
          </cell>
          <cell r="Z296">
            <v>0</v>
          </cell>
          <cell r="AA296">
            <v>42882199.364950493</v>
          </cell>
          <cell r="AB296">
            <v>42882199.364950493</v>
          </cell>
          <cell r="AC296">
            <v>0</v>
          </cell>
        </row>
        <row r="297">
          <cell r="A297" t="str">
            <v>Bucaramanga</v>
          </cell>
          <cell r="B297">
            <v>1018100</v>
          </cell>
          <cell r="C297">
            <v>36831</v>
          </cell>
          <cell r="D297">
            <v>37195</v>
          </cell>
          <cell r="E297" t="str">
            <v>M</v>
          </cell>
          <cell r="F297" t="str">
            <v>AUCOL98</v>
          </cell>
          <cell r="G297">
            <v>66360</v>
          </cell>
          <cell r="H297" t="str">
            <v>PLANSEGUROS LTDA. ASRS. DE SGRS.</v>
          </cell>
          <cell r="I297">
            <v>36289666</v>
          </cell>
          <cell r="J297">
            <v>36289666</v>
          </cell>
          <cell r="K297">
            <v>36289665.9727</v>
          </cell>
          <cell r="L297">
            <v>7190762</v>
          </cell>
          <cell r="M297">
            <v>0</v>
          </cell>
          <cell r="N297">
            <v>7190762</v>
          </cell>
          <cell r="O297">
            <v>0.1</v>
          </cell>
          <cell r="P297">
            <v>0</v>
          </cell>
          <cell r="Q297">
            <v>0.1</v>
          </cell>
          <cell r="R297">
            <v>719076.20000000007</v>
          </cell>
          <cell r="S297">
            <v>7909838.2000000002</v>
          </cell>
          <cell r="T297">
            <v>0.21796392961981009</v>
          </cell>
          <cell r="U297">
            <v>0.19</v>
          </cell>
          <cell r="V297">
            <v>6895036.5348129999</v>
          </cell>
          <cell r="W297">
            <v>0.125</v>
          </cell>
          <cell r="X297">
            <v>4536208.2465875</v>
          </cell>
          <cell r="Y297">
            <v>0</v>
          </cell>
          <cell r="Z297">
            <v>0</v>
          </cell>
          <cell r="AA297">
            <v>0.46703607038018996</v>
          </cell>
          <cell r="AB297">
            <v>16948582.991299503</v>
          </cell>
          <cell r="AC297">
            <v>39.175823211669922</v>
          </cell>
          <cell r="AD297">
            <v>39.175823211669922</v>
          </cell>
        </row>
        <row r="298">
          <cell r="A298" t="str">
            <v>Bucaramanga</v>
          </cell>
          <cell r="B298">
            <v>1018100</v>
          </cell>
          <cell r="C298">
            <v>37196</v>
          </cell>
          <cell r="D298">
            <v>37560</v>
          </cell>
          <cell r="E298" t="str">
            <v>M</v>
          </cell>
          <cell r="F298" t="str">
            <v>AUCOL98</v>
          </cell>
          <cell r="G298">
            <v>66360</v>
          </cell>
          <cell r="H298" t="str">
            <v>PLANSEGUROS LTDA. ASRS. DE SGRS.</v>
          </cell>
          <cell r="I298">
            <v>40386395</v>
          </cell>
          <cell r="J298">
            <v>40386395</v>
          </cell>
          <cell r="K298">
            <v>40386394.992200002</v>
          </cell>
          <cell r="L298">
            <v>3476311</v>
          </cell>
          <cell r="M298">
            <v>0</v>
          </cell>
          <cell r="N298">
            <v>3476311</v>
          </cell>
          <cell r="O298">
            <v>0.1</v>
          </cell>
          <cell r="P298">
            <v>0</v>
          </cell>
          <cell r="Q298">
            <v>0.1</v>
          </cell>
          <cell r="R298">
            <v>347631.10000000003</v>
          </cell>
          <cell r="S298">
            <v>3823942.1</v>
          </cell>
          <cell r="T298">
            <v>9.4683917708885248E-2</v>
          </cell>
          <cell r="U298">
            <v>0.19</v>
          </cell>
          <cell r="V298">
            <v>7673415.0485180002</v>
          </cell>
          <cell r="W298">
            <v>0.125</v>
          </cell>
          <cell r="X298">
            <v>5048299.3740250003</v>
          </cell>
          <cell r="Y298">
            <v>0</v>
          </cell>
          <cell r="Z298">
            <v>0</v>
          </cell>
          <cell r="AA298">
            <v>0.59031608229111476</v>
          </cell>
          <cell r="AB298">
            <v>23840738.469657</v>
          </cell>
          <cell r="AC298">
            <v>40.021976470947266</v>
          </cell>
          <cell r="AD298">
            <v>40.021976470947266</v>
          </cell>
        </row>
        <row r="299">
          <cell r="A299" t="str">
            <v>Bucaramanga</v>
          </cell>
          <cell r="B299">
            <v>1018100</v>
          </cell>
          <cell r="C299">
            <v>37561</v>
          </cell>
          <cell r="D299">
            <v>37777</v>
          </cell>
          <cell r="E299" t="str">
            <v>M</v>
          </cell>
          <cell r="F299" t="str">
            <v>AUCOL98</v>
          </cell>
          <cell r="G299">
            <v>66360</v>
          </cell>
          <cell r="H299" t="str">
            <v>PLANSEGUROS LTDA. ASRS. DE SGRS.</v>
          </cell>
          <cell r="I299">
            <v>9290059</v>
          </cell>
          <cell r="J299">
            <v>7861308</v>
          </cell>
          <cell r="K299">
            <v>9290059.0020000003</v>
          </cell>
          <cell r="L299">
            <v>0</v>
          </cell>
          <cell r="M299">
            <v>0.1</v>
          </cell>
          <cell r="N299">
            <v>0</v>
          </cell>
          <cell r="O299">
            <v>0.1</v>
          </cell>
          <cell r="P299">
            <v>0</v>
          </cell>
          <cell r="Q299">
            <v>0.1</v>
          </cell>
          <cell r="R299">
            <v>0</v>
          </cell>
          <cell r="S299">
            <v>0</v>
          </cell>
          <cell r="T299">
            <v>0</v>
          </cell>
          <cell r="U299">
            <v>0.19</v>
          </cell>
          <cell r="V299">
            <v>1765111.2103800001</v>
          </cell>
          <cell r="W299">
            <v>0.125</v>
          </cell>
          <cell r="X299">
            <v>1161257.37525</v>
          </cell>
          <cell r="Y299">
            <v>0</v>
          </cell>
          <cell r="Z299">
            <v>0</v>
          </cell>
          <cell r="AA299">
            <v>0.68500000000000005</v>
          </cell>
          <cell r="AB299">
            <v>6363690.4163700007</v>
          </cell>
          <cell r="AC299">
            <v>18</v>
          </cell>
          <cell r="AD299">
            <v>16.824073791503906</v>
          </cell>
        </row>
        <row r="300">
          <cell r="B300" t="str">
            <v>Total 1018100</v>
          </cell>
          <cell r="C300">
            <v>85966120</v>
          </cell>
          <cell r="D300">
            <v>84537369</v>
          </cell>
          <cell r="E300">
            <v>85966119.966900006</v>
          </cell>
          <cell r="F300">
            <v>10667073</v>
          </cell>
          <cell r="G300">
            <v>0</v>
          </cell>
          <cell r="H300">
            <v>10667073</v>
          </cell>
          <cell r="I300">
            <v>85966120</v>
          </cell>
          <cell r="J300">
            <v>84537369</v>
          </cell>
          <cell r="K300">
            <v>85966119.966900006</v>
          </cell>
          <cell r="L300">
            <v>10667073</v>
          </cell>
          <cell r="M300">
            <v>0</v>
          </cell>
          <cell r="N300">
            <v>10667073</v>
          </cell>
          <cell r="O300">
            <v>47153011.877326503</v>
          </cell>
          <cell r="P300">
            <v>0</v>
          </cell>
          <cell r="Q300">
            <v>1066707.3</v>
          </cell>
          <cell r="R300">
            <v>1066707.3</v>
          </cell>
          <cell r="S300">
            <v>11733780.300000001</v>
          </cell>
          <cell r="T300">
            <v>10745764.995862501</v>
          </cell>
          <cell r="U300">
            <v>0</v>
          </cell>
          <cell r="V300">
            <v>16333562.793710999</v>
          </cell>
          <cell r="W300">
            <v>18</v>
          </cell>
          <cell r="X300">
            <v>10745764.995862501</v>
          </cell>
          <cell r="Y300">
            <v>0</v>
          </cell>
          <cell r="Z300">
            <v>0</v>
          </cell>
          <cell r="AA300">
            <v>18</v>
          </cell>
          <cell r="AB300">
            <v>47153011.877326503</v>
          </cell>
          <cell r="AC300">
            <v>18</v>
          </cell>
        </row>
        <row r="301">
          <cell r="H301" t="str">
            <v>Total PLANSEGUROS LTDA. ASRS. DE SGRS.</v>
          </cell>
          <cell r="I301">
            <v>85966120</v>
          </cell>
          <cell r="J301">
            <v>84537369</v>
          </cell>
          <cell r="K301">
            <v>85966119.966900006</v>
          </cell>
          <cell r="L301">
            <v>10667073</v>
          </cell>
          <cell r="M301">
            <v>0</v>
          </cell>
          <cell r="N301">
            <v>10667073</v>
          </cell>
          <cell r="O301">
            <v>0</v>
          </cell>
          <cell r="P301">
            <v>0</v>
          </cell>
          <cell r="Q301">
            <v>11733780.300000001</v>
          </cell>
          <cell r="R301">
            <v>1066707.3</v>
          </cell>
          <cell r="S301">
            <v>11733780.300000001</v>
          </cell>
          <cell r="T301">
            <v>0</v>
          </cell>
          <cell r="U301">
            <v>47153011.877326503</v>
          </cell>
          <cell r="V301">
            <v>16333562.793710999</v>
          </cell>
          <cell r="W301">
            <v>10745764.995862501</v>
          </cell>
          <cell r="X301">
            <v>10745764.995862501</v>
          </cell>
          <cell r="Y301">
            <v>47153011.877326503</v>
          </cell>
          <cell r="Z301">
            <v>0</v>
          </cell>
          <cell r="AA301">
            <v>47153011.877326503</v>
          </cell>
          <cell r="AB301">
            <v>47153011.877326503</v>
          </cell>
          <cell r="AC301">
            <v>18</v>
          </cell>
        </row>
        <row r="302">
          <cell r="A302" t="str">
            <v>Bucaramanga</v>
          </cell>
          <cell r="B302">
            <v>10302843</v>
          </cell>
          <cell r="C302">
            <v>37165</v>
          </cell>
          <cell r="D302">
            <v>37529</v>
          </cell>
          <cell r="E302" t="str">
            <v>M</v>
          </cell>
          <cell r="F302" t="str">
            <v>AUCOL98</v>
          </cell>
          <cell r="G302">
            <v>69608</v>
          </cell>
          <cell r="H302" t="str">
            <v>PUBLICIDAD CONDOR</v>
          </cell>
          <cell r="I302">
            <v>63907920</v>
          </cell>
          <cell r="J302">
            <v>63907920</v>
          </cell>
          <cell r="K302">
            <v>63907920.033200003</v>
          </cell>
          <cell r="L302">
            <v>16365554</v>
          </cell>
          <cell r="M302">
            <v>335809</v>
          </cell>
          <cell r="N302">
            <v>16701363</v>
          </cell>
          <cell r="O302">
            <v>0.1</v>
          </cell>
          <cell r="P302">
            <v>33580.9</v>
          </cell>
          <cell r="Q302">
            <v>0.1</v>
          </cell>
          <cell r="R302">
            <v>1670136.3</v>
          </cell>
          <cell r="S302">
            <v>18405080.199999999</v>
          </cell>
          <cell r="T302">
            <v>0.28799372895313458</v>
          </cell>
          <cell r="U302">
            <v>0.19</v>
          </cell>
          <cell r="V302">
            <v>12142504.806308001</v>
          </cell>
          <cell r="W302">
            <v>0.125</v>
          </cell>
          <cell r="X302">
            <v>7988490.0041500004</v>
          </cell>
          <cell r="Y302">
            <v>0</v>
          </cell>
          <cell r="Z302">
            <v>0</v>
          </cell>
          <cell r="AA302">
            <v>0.39700627104686548</v>
          </cell>
          <cell r="AB302">
            <v>25371845.022742003</v>
          </cell>
          <cell r="AC302">
            <v>64.439559936523438</v>
          </cell>
          <cell r="AD302">
            <v>64.439559936523438</v>
          </cell>
        </row>
        <row r="303">
          <cell r="A303" t="str">
            <v>Bucaramanga</v>
          </cell>
          <cell r="B303">
            <v>10302843</v>
          </cell>
          <cell r="C303">
            <v>37530</v>
          </cell>
          <cell r="D303">
            <v>37777</v>
          </cell>
          <cell r="E303" t="str">
            <v>M</v>
          </cell>
          <cell r="F303" t="str">
            <v>AUCOL98</v>
          </cell>
          <cell r="G303">
            <v>69608</v>
          </cell>
          <cell r="H303" t="str">
            <v>PUBLICIDAD CONDOR</v>
          </cell>
          <cell r="I303">
            <v>36655887</v>
          </cell>
          <cell r="J303">
            <v>31479330</v>
          </cell>
          <cell r="K303">
            <v>36655887.046899997</v>
          </cell>
          <cell r="L303">
            <v>10207971</v>
          </cell>
          <cell r="M303">
            <v>11811111</v>
          </cell>
          <cell r="N303">
            <v>22019082</v>
          </cell>
          <cell r="O303">
            <v>0.1</v>
          </cell>
          <cell r="P303">
            <v>1181111.1000000001</v>
          </cell>
          <cell r="Q303">
            <v>0.1</v>
          </cell>
          <cell r="R303">
            <v>2201908.2000000002</v>
          </cell>
          <cell r="S303">
            <v>25402101.300000001</v>
          </cell>
          <cell r="T303">
            <v>0.69298831228661451</v>
          </cell>
          <cell r="U303">
            <v>0.19</v>
          </cell>
          <cell r="V303">
            <v>6964618.5389109999</v>
          </cell>
          <cell r="W303">
            <v>0.125</v>
          </cell>
          <cell r="X303">
            <v>4581985.8808624996</v>
          </cell>
          <cell r="Y303">
            <v>0</v>
          </cell>
          <cell r="Z303">
            <v>0</v>
          </cell>
          <cell r="AA303">
            <v>-7.9883122866144518E-3</v>
          </cell>
          <cell r="AB303">
            <v>-292818.67287350277</v>
          </cell>
          <cell r="AC303">
            <v>59</v>
          </cell>
          <cell r="AD303">
            <v>64.174087524414063</v>
          </cell>
        </row>
        <row r="304">
          <cell r="B304" t="str">
            <v>Total 10302843</v>
          </cell>
          <cell r="C304">
            <v>100563807</v>
          </cell>
          <cell r="D304">
            <v>95387250</v>
          </cell>
          <cell r="E304">
            <v>100563807.0801</v>
          </cell>
          <cell r="F304">
            <v>26573525</v>
          </cell>
          <cell r="G304">
            <v>12146920</v>
          </cell>
          <cell r="H304">
            <v>38720445</v>
          </cell>
          <cell r="I304">
            <v>100563807</v>
          </cell>
          <cell r="J304">
            <v>95387250</v>
          </cell>
          <cell r="K304">
            <v>100563807.0801</v>
          </cell>
          <cell r="L304">
            <v>26573525</v>
          </cell>
          <cell r="M304">
            <v>12146920</v>
          </cell>
          <cell r="N304">
            <v>38720445</v>
          </cell>
          <cell r="O304">
            <v>25079026.349868499</v>
          </cell>
          <cell r="P304">
            <v>1214692</v>
          </cell>
          <cell r="Q304">
            <v>3872044.5</v>
          </cell>
          <cell r="R304">
            <v>3872044.5</v>
          </cell>
          <cell r="S304">
            <v>43807181.5</v>
          </cell>
          <cell r="T304">
            <v>12570475.8850125</v>
          </cell>
          <cell r="U304">
            <v>0</v>
          </cell>
          <cell r="V304">
            <v>19107123.345219001</v>
          </cell>
          <cell r="W304">
            <v>59</v>
          </cell>
          <cell r="X304">
            <v>12570475.8850125</v>
          </cell>
          <cell r="Y304">
            <v>0</v>
          </cell>
          <cell r="Z304">
            <v>0</v>
          </cell>
          <cell r="AA304">
            <v>59</v>
          </cell>
          <cell r="AB304">
            <v>25079026.349868499</v>
          </cell>
          <cell r="AC304">
            <v>59</v>
          </cell>
        </row>
        <row r="305">
          <cell r="H305" t="str">
            <v>Total PUBLICIDAD CONDOR</v>
          </cell>
          <cell r="I305">
            <v>100563807</v>
          </cell>
          <cell r="J305">
            <v>95387250</v>
          </cell>
          <cell r="K305">
            <v>100563807.0801</v>
          </cell>
          <cell r="L305">
            <v>26573525</v>
          </cell>
          <cell r="M305">
            <v>12146920</v>
          </cell>
          <cell r="N305">
            <v>38720445</v>
          </cell>
          <cell r="O305">
            <v>1214692</v>
          </cell>
          <cell r="P305">
            <v>1214692</v>
          </cell>
          <cell r="Q305">
            <v>43807181.5</v>
          </cell>
          <cell r="R305">
            <v>3872044.5</v>
          </cell>
          <cell r="S305">
            <v>43807181.5</v>
          </cell>
          <cell r="T305">
            <v>0</v>
          </cell>
          <cell r="U305">
            <v>25079026.349868499</v>
          </cell>
          <cell r="V305">
            <v>19107123.345219001</v>
          </cell>
          <cell r="W305">
            <v>12570475.8850125</v>
          </cell>
          <cell r="X305">
            <v>12570475.8850125</v>
          </cell>
          <cell r="Y305">
            <v>25079026.349868499</v>
          </cell>
          <cell r="Z305">
            <v>0</v>
          </cell>
          <cell r="AA305">
            <v>25079026.349868499</v>
          </cell>
          <cell r="AB305">
            <v>25079026.349868499</v>
          </cell>
          <cell r="AC305">
            <v>59</v>
          </cell>
        </row>
        <row r="306">
          <cell r="A306" t="str">
            <v>Bucaramanga</v>
          </cell>
          <cell r="B306">
            <v>8746208</v>
          </cell>
          <cell r="C306">
            <v>37055</v>
          </cell>
          <cell r="D306">
            <v>37419</v>
          </cell>
          <cell r="E306" t="str">
            <v>A</v>
          </cell>
          <cell r="F306" t="str">
            <v>AUCOL98</v>
          </cell>
          <cell r="G306">
            <v>67901</v>
          </cell>
          <cell r="H306" t="str">
            <v>PUNTO SEGURO LTDA. ASRS. DE SEG.</v>
          </cell>
          <cell r="I306">
            <v>23547272.0625</v>
          </cell>
          <cell r="J306">
            <v>23547272.0625</v>
          </cell>
          <cell r="K306">
            <v>14571539.7358</v>
          </cell>
          <cell r="L306">
            <v>21460763</v>
          </cell>
          <cell r="M306">
            <v>1390002</v>
          </cell>
          <cell r="N306">
            <v>22850765</v>
          </cell>
          <cell r="O306">
            <v>0.1</v>
          </cell>
          <cell r="P306">
            <v>139000.20000000001</v>
          </cell>
          <cell r="Q306">
            <v>0.1</v>
          </cell>
          <cell r="R306">
            <v>2285076.5</v>
          </cell>
          <cell r="S306">
            <v>25274841.699999999</v>
          </cell>
          <cell r="T306">
            <v>1.7345347271643268</v>
          </cell>
          <cell r="U306">
            <v>0.19</v>
          </cell>
          <cell r="V306">
            <v>2768592.5498020002</v>
          </cell>
          <cell r="W306">
            <v>0.15</v>
          </cell>
          <cell r="X306">
            <v>2185730.96037</v>
          </cell>
          <cell r="Y306">
            <v>0</v>
          </cell>
          <cell r="Z306">
            <v>0</v>
          </cell>
          <cell r="AA306">
            <v>-1.0745347271643269</v>
          </cell>
          <cell r="AB306">
            <v>-15657625.474372</v>
          </cell>
          <cell r="AC306">
            <v>20.510988235473633</v>
          </cell>
          <cell r="AD306">
            <v>20.510988235473633</v>
          </cell>
        </row>
        <row r="307">
          <cell r="A307" t="str">
            <v>Bucaramanga</v>
          </cell>
          <cell r="B307">
            <v>8746208</v>
          </cell>
          <cell r="C307">
            <v>37420</v>
          </cell>
          <cell r="D307">
            <v>37777</v>
          </cell>
          <cell r="E307" t="str">
            <v>A</v>
          </cell>
          <cell r="F307" t="str">
            <v>AUCOL98</v>
          </cell>
          <cell r="G307">
            <v>67901</v>
          </cell>
          <cell r="H307" t="str">
            <v>PUNTO SEGURO LTDA. ASRS. DE SEG.</v>
          </cell>
          <cell r="I307">
            <v>12315258.75</v>
          </cell>
          <cell r="J307">
            <v>12315258.75</v>
          </cell>
          <cell r="K307">
            <v>18446217.8387</v>
          </cell>
          <cell r="L307">
            <v>7705602</v>
          </cell>
          <cell r="M307">
            <v>4608109</v>
          </cell>
          <cell r="N307">
            <v>12313711</v>
          </cell>
          <cell r="O307">
            <v>0.1</v>
          </cell>
          <cell r="P307">
            <v>460810.9</v>
          </cell>
          <cell r="Q307">
            <v>0.1</v>
          </cell>
          <cell r="R307">
            <v>1231371.1000000001</v>
          </cell>
          <cell r="S307">
            <v>14005893</v>
          </cell>
          <cell r="T307">
            <v>0.7592826411610385</v>
          </cell>
          <cell r="U307">
            <v>0.19</v>
          </cell>
          <cell r="V307">
            <v>3504781.3893530001</v>
          </cell>
          <cell r="W307">
            <v>0.15</v>
          </cell>
          <cell r="X307">
            <v>2766932.6758050001</v>
          </cell>
          <cell r="Y307">
            <v>0</v>
          </cell>
          <cell r="Z307">
            <v>0</v>
          </cell>
          <cell r="AA307">
            <v>-9.9282641161038576E-2</v>
          </cell>
          <cell r="AB307">
            <v>-1831389.2264580007</v>
          </cell>
          <cell r="AC307">
            <v>22</v>
          </cell>
          <cell r="AD307">
            <v>28.179271697998047</v>
          </cell>
        </row>
        <row r="308">
          <cell r="B308" t="str">
            <v>Total 8746208</v>
          </cell>
          <cell r="C308">
            <v>35862530.8125</v>
          </cell>
          <cell r="D308">
            <v>35862530.8125</v>
          </cell>
          <cell r="E308">
            <v>33017757.574500002</v>
          </cell>
          <cell r="F308">
            <v>29166365</v>
          </cell>
          <cell r="G308">
            <v>5998111</v>
          </cell>
          <cell r="H308">
            <v>35164476</v>
          </cell>
          <cell r="I308">
            <v>35862530.8125</v>
          </cell>
          <cell r="J308">
            <v>35862530.8125</v>
          </cell>
          <cell r="K308">
            <v>33017757.574500002</v>
          </cell>
          <cell r="L308">
            <v>29166365</v>
          </cell>
          <cell r="M308">
            <v>5998111</v>
          </cell>
          <cell r="N308">
            <v>35164476</v>
          </cell>
          <cell r="O308">
            <v>-17489014.700830001</v>
          </cell>
          <cell r="P308">
            <v>599811.10000000009</v>
          </cell>
          <cell r="Q308">
            <v>3516447.6</v>
          </cell>
          <cell r="R308">
            <v>3516447.6</v>
          </cell>
          <cell r="S308">
            <v>39280734.700000003</v>
          </cell>
          <cell r="T308">
            <v>4952663.6361750001</v>
          </cell>
          <cell r="U308">
            <v>0</v>
          </cell>
          <cell r="V308">
            <v>6273373.9391550003</v>
          </cell>
          <cell r="W308">
            <v>22</v>
          </cell>
          <cell r="X308">
            <v>4952663.6361750001</v>
          </cell>
          <cell r="Y308">
            <v>0</v>
          </cell>
          <cell r="Z308">
            <v>0</v>
          </cell>
          <cell r="AA308">
            <v>22</v>
          </cell>
          <cell r="AB308">
            <v>-17489014.700830001</v>
          </cell>
          <cell r="AC308">
            <v>22</v>
          </cell>
        </row>
        <row r="309">
          <cell r="H309" t="str">
            <v>Total PUNTO SEGURO LTDA. ASRS. DE SEG.</v>
          </cell>
          <cell r="I309">
            <v>35862530.8125</v>
          </cell>
          <cell r="J309">
            <v>35862530.8125</v>
          </cell>
          <cell r="K309">
            <v>33017757.574500002</v>
          </cell>
          <cell r="L309">
            <v>29166365</v>
          </cell>
          <cell r="M309">
            <v>5998111</v>
          </cell>
          <cell r="N309">
            <v>35164476</v>
          </cell>
          <cell r="O309">
            <v>599811.10000000009</v>
          </cell>
          <cell r="P309">
            <v>599811.10000000009</v>
          </cell>
          <cell r="Q309">
            <v>39280734.700000003</v>
          </cell>
          <cell r="R309">
            <v>3516447.6</v>
          </cell>
          <cell r="S309">
            <v>39280734.700000003</v>
          </cell>
          <cell r="T309">
            <v>0</v>
          </cell>
          <cell r="U309">
            <v>-17489014.700830001</v>
          </cell>
          <cell r="V309">
            <v>6273373.9391550003</v>
          </cell>
          <cell r="W309">
            <v>4952663.6361750001</v>
          </cell>
          <cell r="X309">
            <v>4952663.6361750001</v>
          </cell>
          <cell r="Y309">
            <v>-17489014.700830001</v>
          </cell>
          <cell r="Z309">
            <v>0</v>
          </cell>
          <cell r="AA309">
            <v>-17489014.700830001</v>
          </cell>
          <cell r="AB309">
            <v>-17489014.700830001</v>
          </cell>
          <cell r="AC309">
            <v>22</v>
          </cell>
        </row>
        <row r="310">
          <cell r="A310" t="str">
            <v>Bucaramanga</v>
          </cell>
          <cell r="B310">
            <v>498991</v>
          </cell>
          <cell r="C310">
            <v>36954</v>
          </cell>
          <cell r="D310">
            <v>37318</v>
          </cell>
          <cell r="E310" t="str">
            <v>M</v>
          </cell>
          <cell r="F310" t="str">
            <v>AUCOL98</v>
          </cell>
          <cell r="G310">
            <v>69217</v>
          </cell>
          <cell r="H310" t="str">
            <v>RINCON Y RINCON CIA. LTDA. ASRS. DE SGRS.</v>
          </cell>
          <cell r="I310">
            <v>23723128</v>
          </cell>
          <cell r="J310">
            <v>23723128</v>
          </cell>
          <cell r="K310">
            <v>23723128.007800002</v>
          </cell>
          <cell r="L310">
            <v>0</v>
          </cell>
          <cell r="M310">
            <v>0.1</v>
          </cell>
          <cell r="N310">
            <v>0</v>
          </cell>
          <cell r="O310">
            <v>0.1</v>
          </cell>
          <cell r="P310">
            <v>0</v>
          </cell>
          <cell r="Q310">
            <v>0.1</v>
          </cell>
          <cell r="R310">
            <v>0</v>
          </cell>
          <cell r="S310">
            <v>0</v>
          </cell>
          <cell r="T310">
            <v>0</v>
          </cell>
          <cell r="U310">
            <v>0.19</v>
          </cell>
          <cell r="V310">
            <v>4507394.3214819999</v>
          </cell>
          <cell r="W310">
            <v>0.125</v>
          </cell>
          <cell r="X310">
            <v>2965391.0009750002</v>
          </cell>
          <cell r="Y310">
            <v>0</v>
          </cell>
          <cell r="Z310">
            <v>0</v>
          </cell>
          <cell r="AA310">
            <v>0.68500000000000005</v>
          </cell>
          <cell r="AB310">
            <v>16250342.685343003</v>
          </cell>
          <cell r="AC310">
            <v>18.868131637573242</v>
          </cell>
          <cell r="AD310">
            <v>18.868131637573242</v>
          </cell>
        </row>
        <row r="311">
          <cell r="A311" t="str">
            <v>Bucaramanga</v>
          </cell>
          <cell r="B311">
            <v>498991</v>
          </cell>
          <cell r="C311">
            <v>37319</v>
          </cell>
          <cell r="D311">
            <v>37683</v>
          </cell>
          <cell r="E311" t="str">
            <v>M</v>
          </cell>
          <cell r="F311" t="str">
            <v>AUCOL98</v>
          </cell>
          <cell r="G311">
            <v>69217</v>
          </cell>
          <cell r="H311" t="str">
            <v>RINCON Y RINCON CIA. LTDA. ASRS. DE SGRS.</v>
          </cell>
          <cell r="I311">
            <v>45362724</v>
          </cell>
          <cell r="J311">
            <v>45362724</v>
          </cell>
          <cell r="K311">
            <v>45362723.9375</v>
          </cell>
          <cell r="L311">
            <v>43880004</v>
          </cell>
          <cell r="M311">
            <v>16955253</v>
          </cell>
          <cell r="N311">
            <v>60835257</v>
          </cell>
          <cell r="O311">
            <v>0.1</v>
          </cell>
          <cell r="P311">
            <v>1695525.3</v>
          </cell>
          <cell r="Q311">
            <v>0.1</v>
          </cell>
          <cell r="R311">
            <v>6083525.7000000002</v>
          </cell>
          <cell r="S311">
            <v>68614308</v>
          </cell>
          <cell r="T311">
            <v>1.5125702789483197</v>
          </cell>
          <cell r="U311">
            <v>0.19</v>
          </cell>
          <cell r="V311">
            <v>8618917.5481250007</v>
          </cell>
          <cell r="W311">
            <v>0.125</v>
          </cell>
          <cell r="X311">
            <v>5670340.4921875</v>
          </cell>
          <cell r="Y311">
            <v>0</v>
          </cell>
          <cell r="Z311">
            <v>0</v>
          </cell>
          <cell r="AA311">
            <v>-0.82757027894831969</v>
          </cell>
          <cell r="AB311">
            <v>-37540842.102812491</v>
          </cell>
          <cell r="AC311">
            <v>43.5054931640625</v>
          </cell>
          <cell r="AD311">
            <v>43.5054931640625</v>
          </cell>
        </row>
        <row r="312">
          <cell r="A312" t="str">
            <v>Bucaramanga</v>
          </cell>
          <cell r="B312">
            <v>498991</v>
          </cell>
          <cell r="C312">
            <v>37684</v>
          </cell>
          <cell r="D312">
            <v>37777</v>
          </cell>
          <cell r="E312" t="str">
            <v>M</v>
          </cell>
          <cell r="F312" t="str">
            <v>AUCOL98</v>
          </cell>
          <cell r="G312">
            <v>69217</v>
          </cell>
          <cell r="H312" t="str">
            <v>RINCON Y RINCON CIA. LTDA. ASRS. DE SGRS.</v>
          </cell>
          <cell r="I312">
            <v>10303649</v>
          </cell>
          <cell r="J312">
            <v>9203687</v>
          </cell>
          <cell r="K312">
            <v>10303648.996099999</v>
          </cell>
          <cell r="L312">
            <v>0</v>
          </cell>
          <cell r="M312">
            <v>0</v>
          </cell>
          <cell r="N312">
            <v>0</v>
          </cell>
          <cell r="O312">
            <v>0.1</v>
          </cell>
          <cell r="P312">
            <v>0</v>
          </cell>
          <cell r="Q312">
            <v>0.1</v>
          </cell>
          <cell r="R312">
            <v>0</v>
          </cell>
          <cell r="S312">
            <v>0</v>
          </cell>
          <cell r="T312">
            <v>0</v>
          </cell>
          <cell r="U312">
            <v>0.19</v>
          </cell>
          <cell r="V312">
            <v>1957693.3092589998</v>
          </cell>
          <cell r="W312">
            <v>0.125</v>
          </cell>
          <cell r="X312">
            <v>1287956.1245124999</v>
          </cell>
          <cell r="Y312">
            <v>0</v>
          </cell>
          <cell r="Z312">
            <v>0</v>
          </cell>
          <cell r="AA312">
            <v>0.68500000000000005</v>
          </cell>
          <cell r="AB312">
            <v>7057999.5623284997</v>
          </cell>
          <cell r="AC312">
            <v>27</v>
          </cell>
          <cell r="AD312">
            <v>27</v>
          </cell>
        </row>
        <row r="313">
          <cell r="B313" t="str">
            <v>Total 498991</v>
          </cell>
          <cell r="C313">
            <v>79389501</v>
          </cell>
          <cell r="D313">
            <v>78289539</v>
          </cell>
          <cell r="E313">
            <v>79389500.941399992</v>
          </cell>
          <cell r="F313">
            <v>43880004</v>
          </cell>
          <cell r="G313">
            <v>16955253</v>
          </cell>
          <cell r="H313">
            <v>60835257</v>
          </cell>
          <cell r="I313">
            <v>79389501</v>
          </cell>
          <cell r="J313">
            <v>78289539</v>
          </cell>
          <cell r="K313">
            <v>79389500.941399992</v>
          </cell>
          <cell r="L313">
            <v>43880004</v>
          </cell>
          <cell r="M313">
            <v>16955253</v>
          </cell>
          <cell r="N313">
            <v>60835257</v>
          </cell>
          <cell r="O313">
            <v>-14232499.855140988</v>
          </cell>
          <cell r="P313">
            <v>1695525.3</v>
          </cell>
          <cell r="Q313">
            <v>6083525.7000000002</v>
          </cell>
          <cell r="R313">
            <v>6083525.7000000002</v>
          </cell>
          <cell r="S313">
            <v>68614308</v>
          </cell>
          <cell r="T313">
            <v>9923687.6176749989</v>
          </cell>
          <cell r="U313">
            <v>0</v>
          </cell>
          <cell r="V313">
            <v>15084005.178866001</v>
          </cell>
          <cell r="W313">
            <v>27</v>
          </cell>
          <cell r="X313">
            <v>9923687.6176749989</v>
          </cell>
          <cell r="Y313">
            <v>0</v>
          </cell>
          <cell r="Z313">
            <v>0</v>
          </cell>
          <cell r="AA313">
            <v>27</v>
          </cell>
          <cell r="AB313">
            <v>-14232499.855140988</v>
          </cell>
          <cell r="AC313">
            <v>27</v>
          </cell>
        </row>
        <row r="314">
          <cell r="H314" t="str">
            <v>Total RINCON Y RINCON CIA. LTDA. ASRS. DE SGRS.</v>
          </cell>
          <cell r="I314">
            <v>79389501</v>
          </cell>
          <cell r="J314">
            <v>78289539</v>
          </cell>
          <cell r="K314">
            <v>79389500.941399992</v>
          </cell>
          <cell r="L314">
            <v>43880004</v>
          </cell>
          <cell r="M314">
            <v>16955253</v>
          </cell>
          <cell r="N314">
            <v>60835257</v>
          </cell>
          <cell r="O314">
            <v>1695525.3</v>
          </cell>
          <cell r="P314">
            <v>1695525.3</v>
          </cell>
          <cell r="Q314">
            <v>68614308</v>
          </cell>
          <cell r="R314">
            <v>6083525.7000000002</v>
          </cell>
          <cell r="S314">
            <v>68614308</v>
          </cell>
          <cell r="T314">
            <v>0</v>
          </cell>
          <cell r="U314">
            <v>-14232499.855140988</v>
          </cell>
          <cell r="V314">
            <v>15084005.178866001</v>
          </cell>
          <cell r="W314">
            <v>9923687.6176749989</v>
          </cell>
          <cell r="X314">
            <v>9923687.6176749989</v>
          </cell>
          <cell r="Y314">
            <v>-14232499.855140988</v>
          </cell>
          <cell r="Z314">
            <v>0</v>
          </cell>
          <cell r="AA314">
            <v>-14232499.855140988</v>
          </cell>
          <cell r="AB314">
            <v>-14232499.855140988</v>
          </cell>
          <cell r="AC314">
            <v>27</v>
          </cell>
        </row>
        <row r="315">
          <cell r="A315" t="str">
            <v>Bucaramanga</v>
          </cell>
          <cell r="B315">
            <v>905257</v>
          </cell>
          <cell r="C315">
            <v>36770</v>
          </cell>
          <cell r="D315">
            <v>37134</v>
          </cell>
          <cell r="E315" t="str">
            <v>M</v>
          </cell>
          <cell r="F315" t="str">
            <v>AUCOL98</v>
          </cell>
          <cell r="G315">
            <v>69531</v>
          </cell>
          <cell r="H315" t="str">
            <v>SERGIO ARANGO Y CIA. LTDA. ASESORES DE SEGURO</v>
          </cell>
          <cell r="I315">
            <v>35313570</v>
          </cell>
          <cell r="J315">
            <v>35313570</v>
          </cell>
          <cell r="K315">
            <v>35313570.003899999</v>
          </cell>
          <cell r="L315">
            <v>4906277</v>
          </cell>
          <cell r="M315">
            <v>3111111</v>
          </cell>
          <cell r="N315">
            <v>8017388</v>
          </cell>
          <cell r="O315">
            <v>0.1</v>
          </cell>
          <cell r="P315">
            <v>311111.10000000003</v>
          </cell>
          <cell r="Q315">
            <v>0.1</v>
          </cell>
          <cell r="R315">
            <v>801738.8</v>
          </cell>
          <cell r="S315">
            <v>9130237.9000000004</v>
          </cell>
          <cell r="T315">
            <v>0.25854757530863248</v>
          </cell>
          <cell r="U315">
            <v>0.19</v>
          </cell>
          <cell r="V315">
            <v>6709578.3007410001</v>
          </cell>
          <cell r="W315">
            <v>0.125</v>
          </cell>
          <cell r="X315">
            <v>4414196.2504874999</v>
          </cell>
          <cell r="Y315">
            <v>0</v>
          </cell>
          <cell r="Z315">
            <v>0</v>
          </cell>
          <cell r="AA315">
            <v>0.42645242469136757</v>
          </cell>
          <cell r="AB315">
            <v>15059557.552671501</v>
          </cell>
          <cell r="AC315">
            <v>36.851650238037109</v>
          </cell>
          <cell r="AD315">
            <v>36.851650238037109</v>
          </cell>
        </row>
        <row r="316">
          <cell r="A316" t="str">
            <v>Bucaramanga</v>
          </cell>
          <cell r="B316">
            <v>905257</v>
          </cell>
          <cell r="C316">
            <v>37135</v>
          </cell>
          <cell r="D316">
            <v>37499</v>
          </cell>
          <cell r="E316" t="str">
            <v>M</v>
          </cell>
          <cell r="F316" t="str">
            <v>AUCOL98</v>
          </cell>
          <cell r="G316">
            <v>69531</v>
          </cell>
          <cell r="H316" t="str">
            <v>SERGIO ARANGO Y CIA. LTDA. ASESORES DE SEGURO</v>
          </cell>
          <cell r="I316">
            <v>39463873</v>
          </cell>
          <cell r="J316">
            <v>39463873</v>
          </cell>
          <cell r="K316">
            <v>39463873.0176</v>
          </cell>
          <cell r="L316">
            <v>30370302</v>
          </cell>
          <cell r="M316">
            <v>916397</v>
          </cell>
          <cell r="N316">
            <v>31286699</v>
          </cell>
          <cell r="O316">
            <v>0.1</v>
          </cell>
          <cell r="P316">
            <v>91639.700000000012</v>
          </cell>
          <cell r="Q316">
            <v>0.1</v>
          </cell>
          <cell r="R316">
            <v>3128669.9000000004</v>
          </cell>
          <cell r="S316">
            <v>34507008.600000001</v>
          </cell>
          <cell r="T316">
            <v>0.87439488224104744</v>
          </cell>
          <cell r="U316">
            <v>0.19</v>
          </cell>
          <cell r="V316">
            <v>7498135.8733440004</v>
          </cell>
          <cell r="W316">
            <v>0.125</v>
          </cell>
          <cell r="X316">
            <v>4932984.1272</v>
          </cell>
          <cell r="Y316">
            <v>0</v>
          </cell>
          <cell r="Z316">
            <v>0</v>
          </cell>
          <cell r="AA316">
            <v>-0.18939488224104739</v>
          </cell>
          <cell r="AB316">
            <v>-7474255.5829439992</v>
          </cell>
          <cell r="AC316">
            <v>45.675823211669922</v>
          </cell>
          <cell r="AD316">
            <v>45.675823211669922</v>
          </cell>
        </row>
        <row r="317">
          <cell r="A317" t="str">
            <v>Bucaramanga</v>
          </cell>
          <cell r="B317">
            <v>905257</v>
          </cell>
          <cell r="C317">
            <v>37500</v>
          </cell>
          <cell r="D317">
            <v>37777</v>
          </cell>
          <cell r="E317" t="str">
            <v>M</v>
          </cell>
          <cell r="F317" t="str">
            <v>AUCOL98</v>
          </cell>
          <cell r="G317">
            <v>69531</v>
          </cell>
          <cell r="H317" t="str">
            <v>SERGIO ARANGO Y CIA. LTDA. ASESORES DE SEGURO</v>
          </cell>
          <cell r="I317">
            <v>26899516</v>
          </cell>
          <cell r="J317">
            <v>24134032</v>
          </cell>
          <cell r="K317">
            <v>26678196.271499999</v>
          </cell>
          <cell r="L317">
            <v>8310468</v>
          </cell>
          <cell r="M317">
            <v>9722222</v>
          </cell>
          <cell r="N317">
            <v>18032690</v>
          </cell>
          <cell r="O317">
            <v>0.1</v>
          </cell>
          <cell r="P317">
            <v>972222.20000000007</v>
          </cell>
          <cell r="Q317">
            <v>0.1</v>
          </cell>
          <cell r="R317">
            <v>1803269</v>
          </cell>
          <cell r="S317">
            <v>20808181.199999999</v>
          </cell>
          <cell r="T317">
            <v>0.77996956721654875</v>
          </cell>
          <cell r="U317">
            <v>0.19</v>
          </cell>
          <cell r="V317">
            <v>5068857.2915850002</v>
          </cell>
          <cell r="W317">
            <v>0.125</v>
          </cell>
          <cell r="X317">
            <v>3334774.5339374999</v>
          </cell>
          <cell r="Y317">
            <v>0</v>
          </cell>
          <cell r="Z317">
            <v>0</v>
          </cell>
          <cell r="AA317">
            <v>-9.49695672165487E-2</v>
          </cell>
          <cell r="AB317">
            <v>-2533616.7540224981</v>
          </cell>
          <cell r="AC317">
            <v>38</v>
          </cell>
          <cell r="AD317">
            <v>40.29241943359375</v>
          </cell>
        </row>
        <row r="318">
          <cell r="B318" t="str">
            <v>Total 905257</v>
          </cell>
          <cell r="C318">
            <v>101676959</v>
          </cell>
          <cell r="D318">
            <v>98911475</v>
          </cell>
          <cell r="E318">
            <v>101455639.29299998</v>
          </cell>
          <cell r="F318">
            <v>43587047</v>
          </cell>
          <cell r="G318">
            <v>13749730</v>
          </cell>
          <cell r="H318">
            <v>57336777</v>
          </cell>
          <cell r="I318">
            <v>101676959</v>
          </cell>
          <cell r="J318">
            <v>98911475</v>
          </cell>
          <cell r="K318">
            <v>101455639.29299998</v>
          </cell>
          <cell r="L318">
            <v>43587047</v>
          </cell>
          <cell r="M318">
            <v>13749730</v>
          </cell>
          <cell r="N318">
            <v>57336777</v>
          </cell>
          <cell r="O318">
            <v>5051685.2157050036</v>
          </cell>
          <cell r="P318">
            <v>1374973</v>
          </cell>
          <cell r="Q318">
            <v>5733677.7000000002</v>
          </cell>
          <cell r="R318">
            <v>5733677.7000000002</v>
          </cell>
          <cell r="S318">
            <v>64445427.700000003</v>
          </cell>
          <cell r="T318">
            <v>12681954.911624998</v>
          </cell>
          <cell r="U318">
            <v>0</v>
          </cell>
          <cell r="V318">
            <v>19276571.465670001</v>
          </cell>
          <cell r="W318">
            <v>38</v>
          </cell>
          <cell r="X318">
            <v>12681954.911624998</v>
          </cell>
          <cell r="Y318">
            <v>0</v>
          </cell>
          <cell r="Z318">
            <v>0</v>
          </cell>
          <cell r="AA318">
            <v>38</v>
          </cell>
          <cell r="AB318">
            <v>5051685.2157050036</v>
          </cell>
          <cell r="AC318">
            <v>38</v>
          </cell>
        </row>
        <row r="319">
          <cell r="H319" t="str">
            <v>Total SERGIO ARANGO Y CIA. LTDA. ASESORES DE SEGURO</v>
          </cell>
          <cell r="I319">
            <v>101676959</v>
          </cell>
          <cell r="J319">
            <v>98911475</v>
          </cell>
          <cell r="K319">
            <v>101455639.29299998</v>
          </cell>
          <cell r="L319">
            <v>43587047</v>
          </cell>
          <cell r="M319">
            <v>13749730</v>
          </cell>
          <cell r="N319">
            <v>57336777</v>
          </cell>
          <cell r="O319">
            <v>1374973</v>
          </cell>
          <cell r="P319">
            <v>1374973</v>
          </cell>
          <cell r="Q319">
            <v>64445427.700000003</v>
          </cell>
          <cell r="R319">
            <v>5733677.7000000002</v>
          </cell>
          <cell r="S319">
            <v>64445427.700000003</v>
          </cell>
          <cell r="T319">
            <v>0</v>
          </cell>
          <cell r="U319">
            <v>5051685.2157050036</v>
          </cell>
          <cell r="V319">
            <v>19276571.465670001</v>
          </cell>
          <cell r="W319">
            <v>12681954.911624998</v>
          </cell>
          <cell r="X319">
            <v>12681954.911624998</v>
          </cell>
          <cell r="Y319">
            <v>5051685.2157050036</v>
          </cell>
          <cell r="Z319">
            <v>0</v>
          </cell>
          <cell r="AA319">
            <v>5051685.2157050036</v>
          </cell>
          <cell r="AB319">
            <v>5051685.2157050036</v>
          </cell>
          <cell r="AC319">
            <v>38</v>
          </cell>
        </row>
        <row r="320">
          <cell r="A320" t="str">
            <v>Bucaramanga</v>
          </cell>
          <cell r="B320">
            <v>657186</v>
          </cell>
          <cell r="C320">
            <v>36692</v>
          </cell>
          <cell r="D320">
            <v>37056</v>
          </cell>
          <cell r="E320" t="str">
            <v>M</v>
          </cell>
          <cell r="F320" t="str">
            <v>AUCOL98</v>
          </cell>
          <cell r="G320">
            <v>66383</v>
          </cell>
          <cell r="H320" t="str">
            <v>Soc. Admtradora De Sgrs. Cia. Ltda.</v>
          </cell>
          <cell r="I320">
            <v>35975921</v>
          </cell>
          <cell r="J320">
            <v>35975921</v>
          </cell>
          <cell r="K320">
            <v>35975920.960900001</v>
          </cell>
          <cell r="L320">
            <v>5436019</v>
          </cell>
          <cell r="M320">
            <v>0</v>
          </cell>
          <cell r="N320">
            <v>5436019</v>
          </cell>
          <cell r="O320">
            <v>0.1</v>
          </cell>
          <cell r="P320">
            <v>0</v>
          </cell>
          <cell r="Q320">
            <v>0.1</v>
          </cell>
          <cell r="R320">
            <v>543601.9</v>
          </cell>
          <cell r="S320">
            <v>5979620.9000000004</v>
          </cell>
          <cell r="T320">
            <v>0.16621175331408136</v>
          </cell>
          <cell r="U320">
            <v>0.19</v>
          </cell>
          <cell r="V320">
            <v>6835424.9825710002</v>
          </cell>
          <cell r="W320">
            <v>0.125</v>
          </cell>
          <cell r="X320">
            <v>4496990.1201125002</v>
          </cell>
          <cell r="Y320">
            <v>0</v>
          </cell>
          <cell r="Z320">
            <v>0</v>
          </cell>
          <cell r="AA320">
            <v>0.51878824668591872</v>
          </cell>
          <cell r="AB320">
            <v>18663884.958216503</v>
          </cell>
          <cell r="AC320">
            <v>29.472526550292969</v>
          </cell>
          <cell r="AD320">
            <v>29.472526550292969</v>
          </cell>
        </row>
        <row r="321">
          <cell r="A321" t="str">
            <v>Bucaramanga</v>
          </cell>
          <cell r="B321">
            <v>657186</v>
          </cell>
          <cell r="C321">
            <v>37057</v>
          </cell>
          <cell r="D321">
            <v>37421</v>
          </cell>
          <cell r="E321" t="str">
            <v>M</v>
          </cell>
          <cell r="F321" t="str">
            <v>AUCOL98</v>
          </cell>
          <cell r="G321">
            <v>66383</v>
          </cell>
          <cell r="H321" t="str">
            <v>Soc. Admtradora De Sgrs. Cia. Ltda.</v>
          </cell>
          <cell r="I321">
            <v>27455974</v>
          </cell>
          <cell r="J321">
            <v>27471843</v>
          </cell>
          <cell r="K321">
            <v>27455973.9998</v>
          </cell>
          <cell r="L321">
            <v>732074</v>
          </cell>
          <cell r="M321">
            <v>1479037</v>
          </cell>
          <cell r="N321">
            <v>2211111</v>
          </cell>
          <cell r="O321">
            <v>0.1</v>
          </cell>
          <cell r="P321">
            <v>147903.70000000001</v>
          </cell>
          <cell r="Q321">
            <v>0.1</v>
          </cell>
          <cell r="R321">
            <v>221111.1</v>
          </cell>
          <cell r="S321">
            <v>2580125.8000000003</v>
          </cell>
          <cell r="T321">
            <v>9.3973202335447828E-2</v>
          </cell>
          <cell r="U321">
            <v>0.19</v>
          </cell>
          <cell r="V321">
            <v>5216635.0599619998</v>
          </cell>
          <cell r="W321">
            <v>0.125</v>
          </cell>
          <cell r="X321">
            <v>3431996.749975</v>
          </cell>
          <cell r="Y321">
            <v>0</v>
          </cell>
          <cell r="Z321">
            <v>0</v>
          </cell>
          <cell r="AA321">
            <v>0.59102679766455224</v>
          </cell>
          <cell r="AB321">
            <v>16227216.389863001</v>
          </cell>
          <cell r="AC321">
            <v>22.637363433837891</v>
          </cell>
          <cell r="AD321">
            <v>22.637363433837891</v>
          </cell>
        </row>
        <row r="322">
          <cell r="A322" t="str">
            <v>Bucaramanga</v>
          </cell>
          <cell r="B322">
            <v>657186</v>
          </cell>
          <cell r="C322">
            <v>37422</v>
          </cell>
          <cell r="D322">
            <v>37777</v>
          </cell>
          <cell r="E322" t="str">
            <v>M</v>
          </cell>
          <cell r="F322" t="str">
            <v>AUCOL98</v>
          </cell>
          <cell r="G322">
            <v>66383</v>
          </cell>
          <cell r="H322" t="str">
            <v>Soc. Admtradora De Sgrs. Cia. Ltda.</v>
          </cell>
          <cell r="I322">
            <v>24768263</v>
          </cell>
          <cell r="J322">
            <v>20764816</v>
          </cell>
          <cell r="K322">
            <v>24176575.158199999</v>
          </cell>
          <cell r="L322">
            <v>10470436</v>
          </cell>
          <cell r="M322">
            <v>2633248</v>
          </cell>
          <cell r="N322">
            <v>13103684</v>
          </cell>
          <cell r="O322">
            <v>0.1</v>
          </cell>
          <cell r="P322">
            <v>263324.79999999999</v>
          </cell>
          <cell r="Q322">
            <v>0.1</v>
          </cell>
          <cell r="R322">
            <v>1310368.4000000001</v>
          </cell>
          <cell r="S322">
            <v>14677377.200000001</v>
          </cell>
          <cell r="T322">
            <v>0.60709083499040828</v>
          </cell>
          <cell r="U322">
            <v>0.19</v>
          </cell>
          <cell r="V322">
            <v>4593549.2800580002</v>
          </cell>
          <cell r="W322">
            <v>0.125</v>
          </cell>
          <cell r="X322">
            <v>3022071.8947749999</v>
          </cell>
          <cell r="Y322">
            <v>0</v>
          </cell>
          <cell r="Z322">
            <v>0</v>
          </cell>
          <cell r="AA322">
            <v>7.7909165009591774E-2</v>
          </cell>
          <cell r="AB322">
            <v>1883576.7833670012</v>
          </cell>
          <cell r="AC322">
            <v>25</v>
          </cell>
          <cell r="AD322">
            <v>24.921127319335938</v>
          </cell>
        </row>
        <row r="323">
          <cell r="B323" t="str">
            <v>Total 657186</v>
          </cell>
          <cell r="C323">
            <v>88200158</v>
          </cell>
          <cell r="D323">
            <v>84212580</v>
          </cell>
          <cell r="E323">
            <v>87608470.118900001</v>
          </cell>
          <cell r="F323">
            <v>16638529</v>
          </cell>
          <cell r="G323">
            <v>4112285</v>
          </cell>
          <cell r="H323">
            <v>20750814</v>
          </cell>
          <cell r="I323">
            <v>88200158</v>
          </cell>
          <cell r="J323">
            <v>84212580</v>
          </cell>
          <cell r="K323">
            <v>87608470.118900001</v>
          </cell>
          <cell r="L323">
            <v>16638529</v>
          </cell>
          <cell r="M323">
            <v>4112285</v>
          </cell>
          <cell r="N323">
            <v>20750814</v>
          </cell>
          <cell r="O323">
            <v>36774678.131446503</v>
          </cell>
          <cell r="P323">
            <v>411228.5</v>
          </cell>
          <cell r="Q323">
            <v>2075081.4000000001</v>
          </cell>
          <cell r="R323">
            <v>2075081.4000000001</v>
          </cell>
          <cell r="S323">
            <v>23237123.900000002</v>
          </cell>
          <cell r="T323">
            <v>10951058.7648625</v>
          </cell>
          <cell r="U323">
            <v>0</v>
          </cell>
          <cell r="V323">
            <v>16645609.322590999</v>
          </cell>
          <cell r="W323">
            <v>25</v>
          </cell>
          <cell r="X323">
            <v>10951058.7648625</v>
          </cell>
          <cell r="Y323">
            <v>0</v>
          </cell>
          <cell r="Z323">
            <v>0</v>
          </cell>
          <cell r="AA323">
            <v>25</v>
          </cell>
          <cell r="AB323">
            <v>36774678.131446503</v>
          </cell>
          <cell r="AC323">
            <v>25</v>
          </cell>
        </row>
        <row r="324">
          <cell r="H324" t="str">
            <v>Total Soc. Admtradora De Sgrs. Cia. Ltda.</v>
          </cell>
          <cell r="I324">
            <v>88200158</v>
          </cell>
          <cell r="J324">
            <v>84212580</v>
          </cell>
          <cell r="K324">
            <v>87608470.118900001</v>
          </cell>
          <cell r="L324">
            <v>16638529</v>
          </cell>
          <cell r="M324">
            <v>4112285</v>
          </cell>
          <cell r="N324">
            <v>20750814</v>
          </cell>
          <cell r="O324">
            <v>411228.5</v>
          </cell>
          <cell r="P324">
            <v>411228.5</v>
          </cell>
          <cell r="Q324">
            <v>23237123.900000002</v>
          </cell>
          <cell r="R324">
            <v>2075081.4000000001</v>
          </cell>
          <cell r="S324">
            <v>23237123.900000002</v>
          </cell>
          <cell r="T324">
            <v>0</v>
          </cell>
          <cell r="U324">
            <v>36774678.131446503</v>
          </cell>
          <cell r="V324">
            <v>16645609.322590999</v>
          </cell>
          <cell r="W324">
            <v>10951058.7648625</v>
          </cell>
          <cell r="X324">
            <v>10951058.7648625</v>
          </cell>
          <cell r="Y324">
            <v>36774678.131446503</v>
          </cell>
          <cell r="Z324">
            <v>0</v>
          </cell>
          <cell r="AA324">
            <v>36774678.131446503</v>
          </cell>
          <cell r="AB324">
            <v>36774678.131446503</v>
          </cell>
          <cell r="AC324">
            <v>25</v>
          </cell>
        </row>
        <row r="325">
          <cell r="A325" t="str">
            <v>Bucaramanga</v>
          </cell>
          <cell r="B325">
            <v>870784</v>
          </cell>
          <cell r="C325">
            <v>36768</v>
          </cell>
          <cell r="D325">
            <v>37132</v>
          </cell>
          <cell r="E325" t="str">
            <v>M</v>
          </cell>
          <cell r="F325" t="str">
            <v>AUCOL98</v>
          </cell>
          <cell r="G325">
            <v>67901</v>
          </cell>
          <cell r="H325" t="str">
            <v>SOTRASE LTDA</v>
          </cell>
          <cell r="I325">
            <v>394915639.8125</v>
          </cell>
          <cell r="J325">
            <v>394915639.8125</v>
          </cell>
          <cell r="K325">
            <v>394915639.86629999</v>
          </cell>
          <cell r="L325">
            <v>180922719</v>
          </cell>
          <cell r="M325">
            <v>14803950</v>
          </cell>
          <cell r="N325">
            <v>195726669</v>
          </cell>
          <cell r="O325">
            <v>0.1</v>
          </cell>
          <cell r="P325">
            <v>1480395</v>
          </cell>
          <cell r="Q325">
            <v>0.1</v>
          </cell>
          <cell r="R325">
            <v>19572666.900000002</v>
          </cell>
          <cell r="S325">
            <v>216779730.90000001</v>
          </cell>
          <cell r="T325">
            <v>0.54892667956475849</v>
          </cell>
          <cell r="U325">
            <v>0.19</v>
          </cell>
          <cell r="V325">
            <v>75033971.574597001</v>
          </cell>
          <cell r="W325">
            <v>0.125</v>
          </cell>
          <cell r="X325">
            <v>49364454.983287498</v>
          </cell>
          <cell r="Y325">
            <v>0</v>
          </cell>
          <cell r="Z325">
            <v>0</v>
          </cell>
          <cell r="AA325">
            <v>0.13607332043524156</v>
          </cell>
          <cell r="AB325">
            <v>53737482.408415496</v>
          </cell>
          <cell r="AC325">
            <v>168.67582702636719</v>
          </cell>
          <cell r="AD325">
            <v>168.67582702636719</v>
          </cell>
        </row>
        <row r="326">
          <cell r="A326" t="str">
            <v>Bucaramanga</v>
          </cell>
          <cell r="B326">
            <v>870784</v>
          </cell>
          <cell r="C326">
            <v>37133</v>
          </cell>
          <cell r="D326">
            <v>37497</v>
          </cell>
          <cell r="E326" t="str">
            <v>M</v>
          </cell>
          <cell r="F326" t="str">
            <v>AUCOL98</v>
          </cell>
          <cell r="G326">
            <v>67901</v>
          </cell>
          <cell r="H326" t="str">
            <v>SOTRASE LTDA</v>
          </cell>
          <cell r="I326">
            <v>404496875</v>
          </cell>
          <cell r="J326">
            <v>404496875</v>
          </cell>
          <cell r="K326">
            <v>404496875.0043</v>
          </cell>
          <cell r="L326">
            <v>144016633</v>
          </cell>
          <cell r="M326">
            <v>23031870</v>
          </cell>
          <cell r="N326">
            <v>167048503</v>
          </cell>
          <cell r="O326">
            <v>0.1</v>
          </cell>
          <cell r="P326">
            <v>2303187</v>
          </cell>
          <cell r="Q326">
            <v>0.1</v>
          </cell>
          <cell r="R326">
            <v>16704850.300000001</v>
          </cell>
          <cell r="S326">
            <v>186056540.30000001</v>
          </cell>
          <cell r="T326">
            <v>0.45997027862828888</v>
          </cell>
          <cell r="U326">
            <v>0.19</v>
          </cell>
          <cell r="V326">
            <v>76854406.250817001</v>
          </cell>
          <cell r="W326">
            <v>0.125</v>
          </cell>
          <cell r="X326">
            <v>50562109.3755375</v>
          </cell>
          <cell r="Y326">
            <v>0</v>
          </cell>
          <cell r="Z326">
            <v>0</v>
          </cell>
          <cell r="AA326">
            <v>0.22502972137171118</v>
          </cell>
          <cell r="AB326">
            <v>91023819.077945516</v>
          </cell>
          <cell r="AC326">
            <v>167.08790588378906</v>
          </cell>
          <cell r="AD326">
            <v>167.08790588378906</v>
          </cell>
        </row>
        <row r="327">
          <cell r="A327" t="str">
            <v>Bucaramanga</v>
          </cell>
          <cell r="B327">
            <v>870784</v>
          </cell>
          <cell r="C327">
            <v>37498</v>
          </cell>
          <cell r="D327">
            <v>37777</v>
          </cell>
          <cell r="E327" t="str">
            <v>M</v>
          </cell>
          <cell r="F327" t="str">
            <v>AUCOL98</v>
          </cell>
          <cell r="G327">
            <v>67901</v>
          </cell>
          <cell r="H327" t="str">
            <v>SOTRASE LTDA</v>
          </cell>
          <cell r="I327">
            <v>377543050.5625</v>
          </cell>
          <cell r="J327">
            <v>299077933.6875</v>
          </cell>
          <cell r="K327">
            <v>344776296.792</v>
          </cell>
          <cell r="L327">
            <v>149310441</v>
          </cell>
          <cell r="M327">
            <v>60324000</v>
          </cell>
          <cell r="N327">
            <v>209634441</v>
          </cell>
          <cell r="O327">
            <v>0.1</v>
          </cell>
          <cell r="P327">
            <v>6032400</v>
          </cell>
          <cell r="Q327">
            <v>0.1</v>
          </cell>
          <cell r="R327">
            <v>20963444.100000001</v>
          </cell>
          <cell r="S327">
            <v>236630285.09999999</v>
          </cell>
          <cell r="T327">
            <v>0.68632991102273078</v>
          </cell>
          <cell r="U327">
            <v>0.19</v>
          </cell>
          <cell r="V327">
            <v>65507496.390479997</v>
          </cell>
          <cell r="W327">
            <v>0.125</v>
          </cell>
          <cell r="X327">
            <v>43097037.098999999</v>
          </cell>
          <cell r="Y327">
            <v>0</v>
          </cell>
          <cell r="Z327">
            <v>0</v>
          </cell>
          <cell r="AA327">
            <v>-1.3299110227307231E-3</v>
          </cell>
          <cell r="AB327">
            <v>-458521.79747996008</v>
          </cell>
          <cell r="AC327">
            <v>188</v>
          </cell>
          <cell r="AD327">
            <v>177.84230041503906</v>
          </cell>
        </row>
        <row r="328">
          <cell r="B328" t="str">
            <v>Total 870784</v>
          </cell>
          <cell r="C328">
            <v>1176955565.375</v>
          </cell>
          <cell r="D328">
            <v>1098490448.5</v>
          </cell>
          <cell r="E328">
            <v>1144188811.6626</v>
          </cell>
          <cell r="F328">
            <v>474249793</v>
          </cell>
          <cell r="G328">
            <v>98159820</v>
          </cell>
          <cell r="H328">
            <v>572409613</v>
          </cell>
          <cell r="I328">
            <v>1176955565.375</v>
          </cell>
          <cell r="J328">
            <v>1098490448.5</v>
          </cell>
          <cell r="K328">
            <v>1144188811.6626</v>
          </cell>
          <cell r="L328">
            <v>474249793</v>
          </cell>
          <cell r="M328">
            <v>98159820</v>
          </cell>
          <cell r="N328">
            <v>572409613</v>
          </cell>
          <cell r="O328">
            <v>144302779.68888107</v>
          </cell>
          <cell r="P328">
            <v>9815982</v>
          </cell>
          <cell r="Q328">
            <v>57240961.300000004</v>
          </cell>
          <cell r="R328">
            <v>57240961.300000004</v>
          </cell>
          <cell r="S328">
            <v>639466556.30000007</v>
          </cell>
          <cell r="T328">
            <v>143023601.45782501</v>
          </cell>
          <cell r="U328">
            <v>0</v>
          </cell>
          <cell r="V328">
            <v>217395874.21589398</v>
          </cell>
          <cell r="W328">
            <v>188</v>
          </cell>
          <cell r="X328">
            <v>143023601.45782501</v>
          </cell>
          <cell r="Y328">
            <v>0</v>
          </cell>
          <cell r="Z328">
            <v>0</v>
          </cell>
          <cell r="AA328">
            <v>188</v>
          </cell>
          <cell r="AB328">
            <v>144302779.68888107</v>
          </cell>
          <cell r="AC328">
            <v>188</v>
          </cell>
        </row>
        <row r="329">
          <cell r="H329" t="str">
            <v>Total SOTRASE LTDA</v>
          </cell>
          <cell r="I329">
            <v>1176955565.375</v>
          </cell>
          <cell r="J329">
            <v>1098490448.5</v>
          </cell>
          <cell r="K329">
            <v>1144188811.6626</v>
          </cell>
          <cell r="L329">
            <v>474249793</v>
          </cell>
          <cell r="M329">
            <v>98159820</v>
          </cell>
          <cell r="N329">
            <v>572409613</v>
          </cell>
          <cell r="O329">
            <v>9815982</v>
          </cell>
          <cell r="P329">
            <v>9815982</v>
          </cell>
          <cell r="Q329">
            <v>639466556.30000007</v>
          </cell>
          <cell r="R329">
            <v>57240961.300000004</v>
          </cell>
          <cell r="S329">
            <v>639466556.30000007</v>
          </cell>
          <cell r="T329">
            <v>0</v>
          </cell>
          <cell r="U329">
            <v>144302779.68888107</v>
          </cell>
          <cell r="V329">
            <v>217395874.21589398</v>
          </cell>
          <cell r="W329">
            <v>143023601.45782501</v>
          </cell>
          <cell r="X329">
            <v>143023601.45782501</v>
          </cell>
          <cell r="Y329">
            <v>144302779.68888107</v>
          </cell>
          <cell r="Z329">
            <v>0</v>
          </cell>
          <cell r="AA329">
            <v>144302779.68888107</v>
          </cell>
          <cell r="AB329">
            <v>144302779.68888107</v>
          </cell>
          <cell r="AC329">
            <v>188</v>
          </cell>
        </row>
        <row r="330">
          <cell r="A330" t="str">
            <v>Bucaramanga</v>
          </cell>
          <cell r="B330">
            <v>7558828</v>
          </cell>
          <cell r="C330">
            <v>36860</v>
          </cell>
          <cell r="D330">
            <v>37224</v>
          </cell>
          <cell r="E330" t="str">
            <v>A</v>
          </cell>
          <cell r="F330" t="str">
            <v>AUCOLESP</v>
          </cell>
          <cell r="G330">
            <v>72690</v>
          </cell>
          <cell r="H330" t="str">
            <v>TERMOTASAJERO</v>
          </cell>
          <cell r="I330">
            <v>33812196</v>
          </cell>
          <cell r="J330">
            <v>33812196</v>
          </cell>
          <cell r="K330">
            <v>33812196.875</v>
          </cell>
          <cell r="L330">
            <v>4795330</v>
          </cell>
          <cell r="M330">
            <v>0</v>
          </cell>
          <cell r="N330">
            <v>4795330</v>
          </cell>
          <cell r="O330">
            <v>0.1</v>
          </cell>
          <cell r="P330">
            <v>0</v>
          </cell>
          <cell r="Q330">
            <v>0.1</v>
          </cell>
          <cell r="R330">
            <v>479533</v>
          </cell>
          <cell r="S330">
            <v>5274863</v>
          </cell>
          <cell r="T330">
            <v>0.15600474052308971</v>
          </cell>
          <cell r="U330">
            <v>0.19</v>
          </cell>
          <cell r="V330">
            <v>6424317.40625</v>
          </cell>
          <cell r="W330">
            <v>0.125</v>
          </cell>
          <cell r="X330">
            <v>4226524.609375</v>
          </cell>
          <cell r="Y330">
            <v>0</v>
          </cell>
          <cell r="Z330">
            <v>0</v>
          </cell>
          <cell r="AA330">
            <v>0.52899525947691028</v>
          </cell>
          <cell r="AB330">
            <v>17886491.859375</v>
          </cell>
          <cell r="AC330">
            <v>11</v>
          </cell>
          <cell r="AD330">
            <v>11</v>
          </cell>
        </row>
        <row r="331">
          <cell r="A331" t="str">
            <v>Bucaramanga</v>
          </cell>
          <cell r="B331">
            <v>7558828</v>
          </cell>
          <cell r="C331">
            <v>37225</v>
          </cell>
          <cell r="D331">
            <v>37589</v>
          </cell>
          <cell r="E331" t="str">
            <v>A</v>
          </cell>
          <cell r="F331" t="str">
            <v>AUCOLESP</v>
          </cell>
          <cell r="G331">
            <v>72690</v>
          </cell>
          <cell r="H331" t="str">
            <v>TERMOTASAJERO</v>
          </cell>
          <cell r="I331">
            <v>45793302.5</v>
          </cell>
          <cell r="J331">
            <v>45793302.5</v>
          </cell>
          <cell r="K331">
            <v>45793303.343800001</v>
          </cell>
          <cell r="L331">
            <v>5000000</v>
          </cell>
          <cell r="M331">
            <v>0</v>
          </cell>
          <cell r="N331">
            <v>5000000</v>
          </cell>
          <cell r="O331">
            <v>0.1</v>
          </cell>
          <cell r="P331">
            <v>0</v>
          </cell>
          <cell r="Q331">
            <v>0.1</v>
          </cell>
          <cell r="R331">
            <v>500000</v>
          </cell>
          <cell r="S331">
            <v>5500000</v>
          </cell>
          <cell r="T331">
            <v>0.12010489740624161</v>
          </cell>
          <cell r="U331">
            <v>0.19</v>
          </cell>
          <cell r="V331">
            <v>8700727.6353220008</v>
          </cell>
          <cell r="W331">
            <v>0.125</v>
          </cell>
          <cell r="X331">
            <v>5724162.9179750001</v>
          </cell>
          <cell r="Y331">
            <v>0</v>
          </cell>
          <cell r="Z331">
            <v>0</v>
          </cell>
          <cell r="AA331">
            <v>0.56489510259375841</v>
          </cell>
          <cell r="AB331">
            <v>25868412.790503003</v>
          </cell>
          <cell r="AC331">
            <v>12.021978378295898</v>
          </cell>
          <cell r="AD331">
            <v>12.021978378295898</v>
          </cell>
        </row>
        <row r="332">
          <cell r="A332" t="str">
            <v>Bucaramanga</v>
          </cell>
          <cell r="B332">
            <v>7558828</v>
          </cell>
          <cell r="C332">
            <v>37590</v>
          </cell>
          <cell r="D332">
            <v>37777</v>
          </cell>
          <cell r="E332" t="str">
            <v>A</v>
          </cell>
          <cell r="F332" t="str">
            <v>AUCOLESP</v>
          </cell>
          <cell r="G332">
            <v>72690</v>
          </cell>
          <cell r="H332" t="str">
            <v>TERMOTASAJERO</v>
          </cell>
          <cell r="I332">
            <v>63898458</v>
          </cell>
          <cell r="J332">
            <v>63898458</v>
          </cell>
          <cell r="K332">
            <v>32530318.406300001</v>
          </cell>
          <cell r="L332">
            <v>7413230</v>
          </cell>
          <cell r="M332">
            <v>28712043</v>
          </cell>
          <cell r="N332">
            <v>36125273</v>
          </cell>
          <cell r="O332">
            <v>0.1</v>
          </cell>
          <cell r="P332">
            <v>2871204.3000000003</v>
          </cell>
          <cell r="Q332">
            <v>0.1</v>
          </cell>
          <cell r="R332">
            <v>3612527.3000000003</v>
          </cell>
          <cell r="S332">
            <v>42609004.599999994</v>
          </cell>
          <cell r="T332">
            <v>1.3098243942102976</v>
          </cell>
          <cell r="U332">
            <v>0.19</v>
          </cell>
          <cell r="V332">
            <v>6180760.4971970003</v>
          </cell>
          <cell r="W332">
            <v>0.125</v>
          </cell>
          <cell r="X332">
            <v>4066289.8007875001</v>
          </cell>
          <cell r="Y332">
            <v>0</v>
          </cell>
          <cell r="Z332">
            <v>0</v>
          </cell>
          <cell r="AA332">
            <v>-0.62482439421029756</v>
          </cell>
          <cell r="AB332">
            <v>-20325736.491684489</v>
          </cell>
          <cell r="AC332">
            <v>15</v>
          </cell>
          <cell r="AD332">
            <v>14.518716812133789</v>
          </cell>
        </row>
        <row r="333">
          <cell r="B333" t="str">
            <v>Total 7558828</v>
          </cell>
          <cell r="C333">
            <v>143503956.5</v>
          </cell>
          <cell r="D333">
            <v>143503956.5</v>
          </cell>
          <cell r="E333">
            <v>112135818.62510002</v>
          </cell>
          <cell r="F333">
            <v>17208560</v>
          </cell>
          <cell r="G333">
            <v>28712043</v>
          </cell>
          <cell r="H333">
            <v>45920603</v>
          </cell>
          <cell r="I333">
            <v>143503956.5</v>
          </cell>
          <cell r="J333">
            <v>143503956.5</v>
          </cell>
          <cell r="K333">
            <v>112135818.62510002</v>
          </cell>
          <cell r="L333">
            <v>17208560</v>
          </cell>
          <cell r="M333">
            <v>28712043</v>
          </cell>
          <cell r="N333">
            <v>45920603</v>
          </cell>
          <cell r="O333">
            <v>23429168.158193514</v>
          </cell>
          <cell r="P333">
            <v>2871204.3000000003</v>
          </cell>
          <cell r="Q333">
            <v>4592060.3000000007</v>
          </cell>
          <cell r="R333">
            <v>4592060.3000000007</v>
          </cell>
          <cell r="S333">
            <v>53383867.599999994</v>
          </cell>
          <cell r="T333">
            <v>14016977.328137502</v>
          </cell>
          <cell r="U333">
            <v>0</v>
          </cell>
          <cell r="V333">
            <v>21305805.538768999</v>
          </cell>
          <cell r="W333">
            <v>15</v>
          </cell>
          <cell r="X333">
            <v>14016977.328137502</v>
          </cell>
          <cell r="Y333">
            <v>0</v>
          </cell>
          <cell r="Z333">
            <v>0</v>
          </cell>
          <cell r="AA333">
            <v>15</v>
          </cell>
          <cell r="AB333">
            <v>23429168.158193514</v>
          </cell>
          <cell r="AC333">
            <v>15</v>
          </cell>
        </row>
        <row r="334">
          <cell r="H334" t="str">
            <v>Total TERMOTASAJERO</v>
          </cell>
          <cell r="I334">
            <v>143503956.5</v>
          </cell>
          <cell r="J334">
            <v>143503956.5</v>
          </cell>
          <cell r="K334">
            <v>112135818.62510002</v>
          </cell>
          <cell r="L334">
            <v>17208560</v>
          </cell>
          <cell r="M334">
            <v>28712043</v>
          </cell>
          <cell r="N334">
            <v>45920603</v>
          </cell>
          <cell r="O334">
            <v>2871204.3000000003</v>
          </cell>
          <cell r="P334">
            <v>2871204.3000000003</v>
          </cell>
          <cell r="Q334">
            <v>53383867.599999994</v>
          </cell>
          <cell r="R334">
            <v>4592060.3000000007</v>
          </cell>
          <cell r="S334">
            <v>53383867.599999994</v>
          </cell>
          <cell r="T334">
            <v>0</v>
          </cell>
          <cell r="U334">
            <v>23429168.158193514</v>
          </cell>
          <cell r="V334">
            <v>21305805.538768999</v>
          </cell>
          <cell r="W334">
            <v>14016977.328137502</v>
          </cell>
          <cell r="X334">
            <v>14016977.328137502</v>
          </cell>
          <cell r="Y334">
            <v>23429168.158193514</v>
          </cell>
          <cell r="Z334">
            <v>0</v>
          </cell>
          <cell r="AA334">
            <v>23429168.158193514</v>
          </cell>
          <cell r="AB334">
            <v>23429168.158193514</v>
          </cell>
          <cell r="AC334">
            <v>15</v>
          </cell>
        </row>
        <row r="335">
          <cell r="A335" t="str">
            <v>Bucaramanga</v>
          </cell>
          <cell r="B335">
            <v>10970336</v>
          </cell>
          <cell r="C335">
            <v>37441</v>
          </cell>
          <cell r="D335">
            <v>37777</v>
          </cell>
          <cell r="E335" t="str">
            <v>M</v>
          </cell>
          <cell r="F335" t="str">
            <v>AUCOLESP</v>
          </cell>
          <cell r="G335">
            <v>52618</v>
          </cell>
          <cell r="H335" t="str">
            <v>TSP LTDA.</v>
          </cell>
          <cell r="I335">
            <v>50050085</v>
          </cell>
          <cell r="J335">
            <v>40189508</v>
          </cell>
          <cell r="K335">
            <v>50050085.013700001</v>
          </cell>
          <cell r="L335">
            <v>0</v>
          </cell>
          <cell r="M335">
            <v>16200000</v>
          </cell>
          <cell r="N335">
            <v>16200000</v>
          </cell>
          <cell r="O335">
            <v>0.1</v>
          </cell>
          <cell r="P335">
            <v>1620000</v>
          </cell>
          <cell r="Q335">
            <v>0.1</v>
          </cell>
          <cell r="R335">
            <v>1620000</v>
          </cell>
          <cell r="S335">
            <v>19440000</v>
          </cell>
          <cell r="T335">
            <v>0.38841092866633031</v>
          </cell>
          <cell r="U335">
            <v>0.19</v>
          </cell>
          <cell r="V335">
            <v>9509516.1526030004</v>
          </cell>
          <cell r="W335">
            <v>0.125</v>
          </cell>
          <cell r="X335">
            <v>6256260.6267125001</v>
          </cell>
          <cell r="Y335">
            <v>0</v>
          </cell>
          <cell r="Z335">
            <v>0</v>
          </cell>
          <cell r="AA335">
            <v>0.29658907133366974</v>
          </cell>
          <cell r="AB335">
            <v>14844308.234384505</v>
          </cell>
          <cell r="AC335">
            <v>16</v>
          </cell>
          <cell r="AD335">
            <v>15.892857551574707</v>
          </cell>
        </row>
        <row r="336">
          <cell r="B336" t="str">
            <v>Total 10970336</v>
          </cell>
          <cell r="C336">
            <v>50050085</v>
          </cell>
          <cell r="D336">
            <v>40189508</v>
          </cell>
          <cell r="E336">
            <v>50050085.013700001</v>
          </cell>
          <cell r="F336">
            <v>0</v>
          </cell>
          <cell r="G336">
            <v>16200000</v>
          </cell>
          <cell r="H336">
            <v>16200000</v>
          </cell>
          <cell r="I336">
            <v>50050085</v>
          </cell>
          <cell r="J336">
            <v>40189508</v>
          </cell>
          <cell r="K336">
            <v>50050085.013700001</v>
          </cell>
          <cell r="L336">
            <v>0</v>
          </cell>
          <cell r="M336">
            <v>16200000</v>
          </cell>
          <cell r="N336">
            <v>16200000</v>
          </cell>
          <cell r="O336">
            <v>14844308.234384505</v>
          </cell>
          <cell r="P336">
            <v>1620000</v>
          </cell>
          <cell r="Q336">
            <v>1620000</v>
          </cell>
          <cell r="R336">
            <v>1620000</v>
          </cell>
          <cell r="S336">
            <v>19440000</v>
          </cell>
          <cell r="T336">
            <v>6256260.6267125001</v>
          </cell>
          <cell r="U336">
            <v>0</v>
          </cell>
          <cell r="V336">
            <v>9509516.1526030004</v>
          </cell>
          <cell r="W336">
            <v>16</v>
          </cell>
          <cell r="X336">
            <v>6256260.6267125001</v>
          </cell>
          <cell r="Y336">
            <v>0</v>
          </cell>
          <cell r="Z336">
            <v>0</v>
          </cell>
          <cell r="AA336">
            <v>16</v>
          </cell>
          <cell r="AB336">
            <v>14844308.234384505</v>
          </cell>
          <cell r="AC336">
            <v>16</v>
          </cell>
        </row>
        <row r="337">
          <cell r="H337" t="str">
            <v>Total TSP LTDA.</v>
          </cell>
          <cell r="I337">
            <v>50050085</v>
          </cell>
          <cell r="J337">
            <v>40189508</v>
          </cell>
          <cell r="K337">
            <v>50050085.013700001</v>
          </cell>
          <cell r="L337">
            <v>0</v>
          </cell>
          <cell r="M337">
            <v>16200000</v>
          </cell>
          <cell r="N337">
            <v>16200000</v>
          </cell>
          <cell r="O337">
            <v>1620000</v>
          </cell>
          <cell r="P337">
            <v>1620000</v>
          </cell>
          <cell r="Q337">
            <v>19440000</v>
          </cell>
          <cell r="R337">
            <v>1620000</v>
          </cell>
          <cell r="S337">
            <v>19440000</v>
          </cell>
          <cell r="T337">
            <v>0</v>
          </cell>
          <cell r="U337">
            <v>14844308.234384505</v>
          </cell>
          <cell r="V337">
            <v>9509516.1526030004</v>
          </cell>
          <cell r="W337">
            <v>6256260.6267125001</v>
          </cell>
          <cell r="X337">
            <v>6256260.6267125001</v>
          </cell>
          <cell r="Y337">
            <v>14844308.234384505</v>
          </cell>
          <cell r="Z337">
            <v>0</v>
          </cell>
          <cell r="AA337">
            <v>14844308.234384505</v>
          </cell>
          <cell r="AB337">
            <v>14844308.234384505</v>
          </cell>
          <cell r="AC337">
            <v>16</v>
          </cell>
        </row>
        <row r="338">
          <cell r="A338" t="str">
            <v>Total Bucaramanga</v>
          </cell>
          <cell r="B338">
            <v>13183334628.1954</v>
          </cell>
          <cell r="C338">
            <v>12757358862.615299</v>
          </cell>
          <cell r="D338">
            <v>12933974128.160492</v>
          </cell>
          <cell r="E338">
            <v>4159671947</v>
          </cell>
          <cell r="F338">
            <v>1441475938</v>
          </cell>
          <cell r="G338">
            <v>5601147885</v>
          </cell>
          <cell r="H338">
            <v>144147593.80000001</v>
          </cell>
          <cell r="I338">
            <v>13183334628.1954</v>
          </cell>
          <cell r="J338">
            <v>12757358862.615299</v>
          </cell>
          <cell r="K338">
            <v>12933974128.160492</v>
          </cell>
          <cell r="L338">
            <v>4159671947</v>
          </cell>
          <cell r="M338">
            <v>1441475938</v>
          </cell>
          <cell r="N338">
            <v>5601147885</v>
          </cell>
          <cell r="O338">
            <v>2919</v>
          </cell>
          <cell r="P338">
            <v>144147593.80000001</v>
          </cell>
          <cell r="Q338">
            <v>560114788.5</v>
          </cell>
          <cell r="R338">
            <v>560114788.5</v>
          </cell>
          <cell r="S338">
            <v>6305410267.2999973</v>
          </cell>
          <cell r="T338">
            <v>1617572209.9594243</v>
          </cell>
          <cell r="U338">
            <v>26468713.579320002</v>
          </cell>
          <cell r="V338">
            <v>2457455084.3504944</v>
          </cell>
          <cell r="W338">
            <v>2919</v>
          </cell>
          <cell r="X338">
            <v>1617572209.9594243</v>
          </cell>
          <cell r="Y338">
            <v>26468713.579320002</v>
          </cell>
          <cell r="Z338">
            <v>26468713.579320002</v>
          </cell>
          <cell r="AA338">
            <v>2919</v>
          </cell>
          <cell r="AB338">
            <v>2527067852.9712605</v>
          </cell>
          <cell r="AC338">
            <v>2919</v>
          </cell>
        </row>
        <row r="339">
          <cell r="A339" t="str">
            <v>Cali</v>
          </cell>
          <cell r="B339">
            <v>7472657</v>
          </cell>
          <cell r="C339">
            <v>36791</v>
          </cell>
          <cell r="D339">
            <v>37155</v>
          </cell>
          <cell r="E339" t="str">
            <v>A</v>
          </cell>
          <cell r="F339" t="str">
            <v>AUCOL98</v>
          </cell>
          <cell r="G339">
            <v>69202</v>
          </cell>
          <cell r="H339" t="str">
            <v>_SIGMAUTOS LTDA</v>
          </cell>
          <cell r="I339">
            <v>118849989.625</v>
          </cell>
          <cell r="J339">
            <v>118849989.625</v>
          </cell>
          <cell r="K339">
            <v>67208427.775399998</v>
          </cell>
          <cell r="L339">
            <v>32436711</v>
          </cell>
          <cell r="M339">
            <v>1000004</v>
          </cell>
          <cell r="N339">
            <v>33436715</v>
          </cell>
          <cell r="O339">
            <v>0.1</v>
          </cell>
          <cell r="P339">
            <v>100000.40000000001</v>
          </cell>
          <cell r="Q339">
            <v>0.1</v>
          </cell>
          <cell r="R339">
            <v>3343671.5</v>
          </cell>
          <cell r="S339">
            <v>36880386.899999999</v>
          </cell>
          <cell r="T339">
            <v>0.54874646113205405</v>
          </cell>
          <cell r="U339">
            <v>0.19</v>
          </cell>
          <cell r="V339">
            <v>12769601.277325999</v>
          </cell>
          <cell r="W339">
            <v>0.125</v>
          </cell>
          <cell r="X339">
            <v>8401053.4719249997</v>
          </cell>
          <cell r="Y339">
            <v>0</v>
          </cell>
          <cell r="Z339">
            <v>0</v>
          </cell>
          <cell r="AA339">
            <v>0.136253538867946</v>
          </cell>
          <cell r="AB339">
            <v>9157386.1261490043</v>
          </cell>
          <cell r="AC339">
            <v>56.920330047607422</v>
          </cell>
          <cell r="AD339">
            <v>56.920330047607422</v>
          </cell>
        </row>
        <row r="340">
          <cell r="A340" t="str">
            <v>Cali</v>
          </cell>
          <cell r="B340">
            <v>7472657</v>
          </cell>
          <cell r="C340">
            <v>37156</v>
          </cell>
          <cell r="D340">
            <v>37520</v>
          </cell>
          <cell r="E340" t="str">
            <v>A</v>
          </cell>
          <cell r="F340" t="str">
            <v>AUCOL98</v>
          </cell>
          <cell r="G340">
            <v>69202</v>
          </cell>
          <cell r="H340" t="str">
            <v>_SIGMAUTOS LTDA</v>
          </cell>
          <cell r="I340">
            <v>40791032.0625</v>
          </cell>
          <cell r="J340">
            <v>41074513.0625</v>
          </cell>
          <cell r="K340">
            <v>69369472.900900006</v>
          </cell>
          <cell r="L340">
            <v>103436061</v>
          </cell>
          <cell r="M340">
            <v>3532759</v>
          </cell>
          <cell r="N340">
            <v>106968820</v>
          </cell>
          <cell r="O340">
            <v>0.1</v>
          </cell>
          <cell r="P340">
            <v>353275.9</v>
          </cell>
          <cell r="Q340">
            <v>0.1</v>
          </cell>
          <cell r="R340">
            <v>10696882</v>
          </cell>
          <cell r="S340">
            <v>118018977.90000001</v>
          </cell>
          <cell r="T340">
            <v>1.7013099994085268</v>
          </cell>
          <cell r="U340">
            <v>0.19</v>
          </cell>
          <cell r="V340">
            <v>13180199.851171002</v>
          </cell>
          <cell r="W340">
            <v>0.125</v>
          </cell>
          <cell r="X340">
            <v>8671184.1126125008</v>
          </cell>
          <cell r="Y340">
            <v>0</v>
          </cell>
          <cell r="Z340">
            <v>0</v>
          </cell>
          <cell r="AA340">
            <v>-1.0163099994085267</v>
          </cell>
          <cell r="AB340">
            <v>-70500888.962883502</v>
          </cell>
          <cell r="AC340">
            <v>55.192306518554688</v>
          </cell>
          <cell r="AD340">
            <v>55.192306518554688</v>
          </cell>
        </row>
        <row r="341">
          <cell r="A341" t="str">
            <v>Cali</v>
          </cell>
          <cell r="B341">
            <v>7472657</v>
          </cell>
          <cell r="C341">
            <v>37521</v>
          </cell>
          <cell r="D341">
            <v>37777</v>
          </cell>
          <cell r="E341" t="str">
            <v>A</v>
          </cell>
          <cell r="F341" t="str">
            <v>AUCOL98</v>
          </cell>
          <cell r="G341">
            <v>69202</v>
          </cell>
          <cell r="H341" t="str">
            <v>_SIGMAUTOS LTDA</v>
          </cell>
          <cell r="I341">
            <v>34272967.4375</v>
          </cell>
          <cell r="J341">
            <v>32426670.5</v>
          </cell>
          <cell r="K341">
            <v>33616705.489299998</v>
          </cell>
          <cell r="L341">
            <v>9927540</v>
          </cell>
          <cell r="M341">
            <v>28609710</v>
          </cell>
          <cell r="N341">
            <v>38537250</v>
          </cell>
          <cell r="O341">
            <v>0.1</v>
          </cell>
          <cell r="P341">
            <v>2860971</v>
          </cell>
          <cell r="Q341">
            <v>0.1</v>
          </cell>
          <cell r="R341">
            <v>3853725</v>
          </cell>
          <cell r="S341">
            <v>45251946</v>
          </cell>
          <cell r="T341">
            <v>1.3461148361014565</v>
          </cell>
          <cell r="U341">
            <v>0.19</v>
          </cell>
          <cell r="V341">
            <v>6387174.042967</v>
          </cell>
          <cell r="W341">
            <v>0.125</v>
          </cell>
          <cell r="X341">
            <v>4202088.1861624997</v>
          </cell>
          <cell r="Y341">
            <v>0</v>
          </cell>
          <cell r="Z341">
            <v>0</v>
          </cell>
          <cell r="AA341">
            <v>-0.66111483610145649</v>
          </cell>
          <cell r="AB341">
            <v>-22224502.739829499</v>
          </cell>
          <cell r="AC341">
            <v>43</v>
          </cell>
          <cell r="AD341">
            <v>43.96484375</v>
          </cell>
        </row>
        <row r="342">
          <cell r="B342" t="str">
            <v>Total 7472657</v>
          </cell>
          <cell r="C342">
            <v>193913989.125</v>
          </cell>
          <cell r="D342">
            <v>192351173.1875</v>
          </cell>
          <cell r="E342">
            <v>170194606.1656</v>
          </cell>
          <cell r="F342">
            <v>145800312</v>
          </cell>
          <cell r="G342">
            <v>33142473</v>
          </cell>
          <cell r="H342">
            <v>178942785</v>
          </cell>
          <cell r="I342">
            <v>193913989.125</v>
          </cell>
          <cell r="J342">
            <v>192351173.1875</v>
          </cell>
          <cell r="K342">
            <v>170194606.1656</v>
          </cell>
          <cell r="L342">
            <v>145800312</v>
          </cell>
          <cell r="M342">
            <v>33142473</v>
          </cell>
          <cell r="N342">
            <v>178942785</v>
          </cell>
          <cell r="O342">
            <v>-83568005.576563999</v>
          </cell>
          <cell r="P342">
            <v>3314247.3</v>
          </cell>
          <cell r="Q342">
            <v>17894278.5</v>
          </cell>
          <cell r="R342">
            <v>17894278.5</v>
          </cell>
          <cell r="S342">
            <v>200151310.80000001</v>
          </cell>
          <cell r="T342">
            <v>21274325.7707</v>
          </cell>
          <cell r="U342">
            <v>0</v>
          </cell>
          <cell r="V342">
            <v>32336975.171464</v>
          </cell>
          <cell r="W342">
            <v>43</v>
          </cell>
          <cell r="X342">
            <v>21274325.7707</v>
          </cell>
          <cell r="Y342">
            <v>0</v>
          </cell>
          <cell r="Z342">
            <v>0</v>
          </cell>
          <cell r="AA342">
            <v>43</v>
          </cell>
          <cell r="AB342">
            <v>-83568005.576563999</v>
          </cell>
          <cell r="AC342">
            <v>43</v>
          </cell>
        </row>
        <row r="343">
          <cell r="H343" t="str">
            <v>Total _SIGMAUTOS LTDA</v>
          </cell>
          <cell r="I343">
            <v>193913989.125</v>
          </cell>
          <cell r="J343">
            <v>192351173.1875</v>
          </cell>
          <cell r="K343">
            <v>170194606.1656</v>
          </cell>
          <cell r="L343">
            <v>145800312</v>
          </cell>
          <cell r="M343">
            <v>33142473</v>
          </cell>
          <cell r="N343">
            <v>178942785</v>
          </cell>
          <cell r="O343">
            <v>3314247.3</v>
          </cell>
          <cell r="P343">
            <v>3314247.3</v>
          </cell>
          <cell r="Q343">
            <v>200151310.80000001</v>
          </cell>
          <cell r="R343">
            <v>17894278.5</v>
          </cell>
          <cell r="S343">
            <v>200151310.80000001</v>
          </cell>
          <cell r="T343">
            <v>0</v>
          </cell>
          <cell r="U343">
            <v>-83568005.576563999</v>
          </cell>
          <cell r="V343">
            <v>32336975.171464</v>
          </cell>
          <cell r="W343">
            <v>21274325.7707</v>
          </cell>
          <cell r="X343">
            <v>21274325.7707</v>
          </cell>
          <cell r="Y343">
            <v>-83568005.576563999</v>
          </cell>
          <cell r="Z343">
            <v>0</v>
          </cell>
          <cell r="AA343">
            <v>-83568005.576563999</v>
          </cell>
          <cell r="AB343">
            <v>-83568005.576563999</v>
          </cell>
          <cell r="AC343">
            <v>43</v>
          </cell>
        </row>
        <row r="344">
          <cell r="A344" t="str">
            <v>Cali</v>
          </cell>
          <cell r="B344">
            <v>1088061</v>
          </cell>
          <cell r="C344">
            <v>36860</v>
          </cell>
          <cell r="D344">
            <v>37224</v>
          </cell>
          <cell r="E344" t="str">
            <v>A</v>
          </cell>
          <cell r="F344" t="str">
            <v>AUCOL98</v>
          </cell>
          <cell r="G344">
            <v>67823</v>
          </cell>
          <cell r="H344" t="str">
            <v>AGREMEZCLAS S.A.</v>
          </cell>
          <cell r="I344">
            <v>37974690</v>
          </cell>
          <cell r="J344">
            <v>37974690</v>
          </cell>
          <cell r="K344">
            <v>37974689.3125</v>
          </cell>
          <cell r="L344">
            <v>1200000</v>
          </cell>
          <cell r="M344">
            <v>0</v>
          </cell>
          <cell r="N344">
            <v>1200000</v>
          </cell>
          <cell r="O344">
            <v>0.1</v>
          </cell>
          <cell r="P344">
            <v>0</v>
          </cell>
          <cell r="Q344">
            <v>0.1</v>
          </cell>
          <cell r="R344">
            <v>120000</v>
          </cell>
          <cell r="S344">
            <v>1320000</v>
          </cell>
          <cell r="T344">
            <v>3.4759994720101633E-2</v>
          </cell>
          <cell r="U344">
            <v>0.19</v>
          </cell>
          <cell r="V344">
            <v>7215190.9693750003</v>
          </cell>
          <cell r="W344">
            <v>0.125</v>
          </cell>
          <cell r="X344">
            <v>4746836.1640625</v>
          </cell>
          <cell r="Y344">
            <v>0</v>
          </cell>
          <cell r="Z344">
            <v>0</v>
          </cell>
          <cell r="AA344">
            <v>0.65024000527989845</v>
          </cell>
          <cell r="AB344">
            <v>24692662.179062504</v>
          </cell>
          <cell r="AC344">
            <v>11.565934181213379</v>
          </cell>
          <cell r="AD344">
            <v>11.565934181213379</v>
          </cell>
        </row>
        <row r="345">
          <cell r="A345" t="str">
            <v>Cali</v>
          </cell>
          <cell r="B345">
            <v>1088061</v>
          </cell>
          <cell r="C345">
            <v>37225</v>
          </cell>
          <cell r="D345">
            <v>37589</v>
          </cell>
          <cell r="E345" t="str">
            <v>A</v>
          </cell>
          <cell r="F345" t="str">
            <v>AUCOL98</v>
          </cell>
          <cell r="G345">
            <v>67823</v>
          </cell>
          <cell r="H345" t="str">
            <v>AGREMEZCLAS S.A.</v>
          </cell>
          <cell r="I345">
            <v>37140099</v>
          </cell>
          <cell r="J345">
            <v>37140099</v>
          </cell>
          <cell r="K345">
            <v>37140099</v>
          </cell>
          <cell r="L345">
            <v>865231</v>
          </cell>
          <cell r="M345">
            <v>0</v>
          </cell>
          <cell r="N345">
            <v>865231</v>
          </cell>
          <cell r="O345">
            <v>0.1</v>
          </cell>
          <cell r="P345">
            <v>0</v>
          </cell>
          <cell r="Q345">
            <v>0.1</v>
          </cell>
          <cell r="R345">
            <v>86523.1</v>
          </cell>
          <cell r="S345">
            <v>951754.1</v>
          </cell>
          <cell r="T345">
            <v>2.5626051777621808E-2</v>
          </cell>
          <cell r="U345">
            <v>0.19</v>
          </cell>
          <cell r="V345">
            <v>7056618.8100000005</v>
          </cell>
          <cell r="W345">
            <v>0.125</v>
          </cell>
          <cell r="X345">
            <v>4642512.375</v>
          </cell>
          <cell r="Y345">
            <v>0</v>
          </cell>
          <cell r="Z345">
            <v>0</v>
          </cell>
          <cell r="AA345">
            <v>0.65937394822237827</v>
          </cell>
          <cell r="AB345">
            <v>24489213.715000004</v>
          </cell>
          <cell r="AC345">
            <v>12</v>
          </cell>
          <cell r="AD345">
            <v>12</v>
          </cell>
        </row>
        <row r="346">
          <cell r="A346" t="str">
            <v>Cali</v>
          </cell>
          <cell r="B346">
            <v>1088061</v>
          </cell>
          <cell r="C346">
            <v>37590</v>
          </cell>
          <cell r="D346">
            <v>37777</v>
          </cell>
          <cell r="E346" t="str">
            <v>A</v>
          </cell>
          <cell r="F346" t="str">
            <v>AUCOL98</v>
          </cell>
          <cell r="G346">
            <v>67823</v>
          </cell>
          <cell r="H346" t="str">
            <v>AGREMEZCLAS S.A.</v>
          </cell>
          <cell r="I346">
            <v>48128092.8125</v>
          </cell>
          <cell r="J346">
            <v>48128092.8125</v>
          </cell>
          <cell r="K346">
            <v>25039698.4531</v>
          </cell>
          <cell r="L346">
            <v>0</v>
          </cell>
          <cell r="M346">
            <v>886797</v>
          </cell>
          <cell r="N346">
            <v>886797</v>
          </cell>
          <cell r="O346">
            <v>0.1</v>
          </cell>
          <cell r="P346">
            <v>88679.700000000012</v>
          </cell>
          <cell r="Q346">
            <v>0.1</v>
          </cell>
          <cell r="R346">
            <v>88679.700000000012</v>
          </cell>
          <cell r="S346">
            <v>1064156.3999999999</v>
          </cell>
          <cell r="T346">
            <v>4.2498770581969755E-2</v>
          </cell>
          <cell r="U346">
            <v>0.19</v>
          </cell>
          <cell r="V346">
            <v>4757542.7060890002</v>
          </cell>
          <cell r="W346">
            <v>0.125</v>
          </cell>
          <cell r="X346">
            <v>3129962.3066374999</v>
          </cell>
          <cell r="Y346">
            <v>0</v>
          </cell>
          <cell r="Z346">
            <v>0</v>
          </cell>
          <cell r="AA346">
            <v>0.64250122941803034</v>
          </cell>
          <cell r="AB346">
            <v>16088037.040373502</v>
          </cell>
          <cell r="AC346">
            <v>10</v>
          </cell>
          <cell r="AD346">
            <v>9.6898393630981445</v>
          </cell>
        </row>
        <row r="347">
          <cell r="B347" t="str">
            <v>Total 1088061</v>
          </cell>
          <cell r="C347">
            <v>123242881.8125</v>
          </cell>
          <cell r="D347">
            <v>123242881.8125</v>
          </cell>
          <cell r="E347">
            <v>100154486.7656</v>
          </cell>
          <cell r="F347">
            <v>2065231</v>
          </cell>
          <cell r="G347">
            <v>886797</v>
          </cell>
          <cell r="H347">
            <v>2952028</v>
          </cell>
          <cell r="I347">
            <v>123242881.8125</v>
          </cell>
          <cell r="J347">
            <v>123242881.8125</v>
          </cell>
          <cell r="K347">
            <v>100154486.7656</v>
          </cell>
          <cell r="L347">
            <v>2065231</v>
          </cell>
          <cell r="M347">
            <v>886797</v>
          </cell>
          <cell r="N347">
            <v>2952028</v>
          </cell>
          <cell r="O347">
            <v>65269912.934436008</v>
          </cell>
          <cell r="P347">
            <v>88679.700000000012</v>
          </cell>
          <cell r="Q347">
            <v>295202.80000000005</v>
          </cell>
          <cell r="R347">
            <v>295202.80000000005</v>
          </cell>
          <cell r="S347">
            <v>3335910.5</v>
          </cell>
          <cell r="T347">
            <v>12519310.845699999</v>
          </cell>
          <cell r="U347">
            <v>0</v>
          </cell>
          <cell r="V347">
            <v>19029352.485464003</v>
          </cell>
          <cell r="W347">
            <v>10</v>
          </cell>
          <cell r="X347">
            <v>12519310.845699999</v>
          </cell>
          <cell r="Y347">
            <v>0</v>
          </cell>
          <cell r="Z347">
            <v>0</v>
          </cell>
          <cell r="AA347">
            <v>10</v>
          </cell>
          <cell r="AB347">
            <v>65269912.934436008</v>
          </cell>
          <cell r="AC347">
            <v>10</v>
          </cell>
        </row>
        <row r="348">
          <cell r="H348" t="str">
            <v>Total AGREMEZCLAS S.A.</v>
          </cell>
          <cell r="I348">
            <v>123242881.8125</v>
          </cell>
          <cell r="J348">
            <v>123242881.8125</v>
          </cell>
          <cell r="K348">
            <v>100154486.7656</v>
          </cell>
          <cell r="L348">
            <v>2065231</v>
          </cell>
          <cell r="M348">
            <v>886797</v>
          </cell>
          <cell r="N348">
            <v>2952028</v>
          </cell>
          <cell r="O348">
            <v>88679.700000000012</v>
          </cell>
          <cell r="P348">
            <v>88679.700000000012</v>
          </cell>
          <cell r="Q348">
            <v>3335910.5</v>
          </cell>
          <cell r="R348">
            <v>295202.80000000005</v>
          </cell>
          <cell r="S348">
            <v>3335910.5</v>
          </cell>
          <cell r="T348">
            <v>0</v>
          </cell>
          <cell r="U348">
            <v>65269912.934436008</v>
          </cell>
          <cell r="V348">
            <v>19029352.485464003</v>
          </cell>
          <cell r="W348">
            <v>12519310.845699999</v>
          </cell>
          <cell r="X348">
            <v>12519310.845699999</v>
          </cell>
          <cell r="Y348">
            <v>65269912.934436008</v>
          </cell>
          <cell r="Z348">
            <v>0</v>
          </cell>
          <cell r="AA348">
            <v>65269912.934436008</v>
          </cell>
          <cell r="AB348">
            <v>65269912.934436008</v>
          </cell>
          <cell r="AC348">
            <v>10</v>
          </cell>
        </row>
        <row r="349">
          <cell r="A349" t="str">
            <v>Cali</v>
          </cell>
          <cell r="B349">
            <v>1146612</v>
          </cell>
          <cell r="C349">
            <v>36891</v>
          </cell>
          <cell r="D349">
            <v>37255</v>
          </cell>
          <cell r="E349" t="str">
            <v>A</v>
          </cell>
          <cell r="F349" t="str">
            <v>AUCOLESP</v>
          </cell>
          <cell r="G349">
            <v>70996</v>
          </cell>
          <cell r="H349" t="str">
            <v>ALUMINIO NACIONAL S.A</v>
          </cell>
          <cell r="I349">
            <v>20727363</v>
          </cell>
          <cell r="J349">
            <v>20727363</v>
          </cell>
          <cell r="K349">
            <v>20727362.875</v>
          </cell>
          <cell r="L349">
            <v>2435278</v>
          </cell>
          <cell r="M349">
            <v>0</v>
          </cell>
          <cell r="N349">
            <v>2435278</v>
          </cell>
          <cell r="O349">
            <v>0.1</v>
          </cell>
          <cell r="P349">
            <v>0</v>
          </cell>
          <cell r="Q349">
            <v>0.1</v>
          </cell>
          <cell r="R349">
            <v>243527.80000000002</v>
          </cell>
          <cell r="S349">
            <v>2678805.7999999998</v>
          </cell>
          <cell r="T349">
            <v>0.12924006860665335</v>
          </cell>
          <cell r="U349">
            <v>0.19</v>
          </cell>
          <cell r="V349">
            <v>3938198.94625</v>
          </cell>
          <cell r="W349">
            <v>0.13500000000000001</v>
          </cell>
          <cell r="X349">
            <v>2798193.9881250001</v>
          </cell>
          <cell r="Y349">
            <v>0</v>
          </cell>
          <cell r="Z349">
            <v>0</v>
          </cell>
          <cell r="AA349">
            <v>0.54575993139334666</v>
          </cell>
          <cell r="AB349">
            <v>11312164.140625</v>
          </cell>
          <cell r="AC349">
            <v>11.162087440490723</v>
          </cell>
          <cell r="AD349">
            <v>11.162087440490723</v>
          </cell>
        </row>
        <row r="350">
          <cell r="A350" t="str">
            <v>Cali</v>
          </cell>
          <cell r="B350">
            <v>1146612</v>
          </cell>
          <cell r="C350">
            <v>37256</v>
          </cell>
          <cell r="D350">
            <v>37620</v>
          </cell>
          <cell r="E350" t="str">
            <v>A</v>
          </cell>
          <cell r="F350" t="str">
            <v>AUCOLESP</v>
          </cell>
          <cell r="G350">
            <v>70996</v>
          </cell>
          <cell r="H350" t="str">
            <v>ALUMINIO NACIONAL S.A</v>
          </cell>
          <cell r="I350">
            <v>35894165.625</v>
          </cell>
          <cell r="J350">
            <v>35894165.625</v>
          </cell>
          <cell r="K350">
            <v>35894165.625</v>
          </cell>
          <cell r="L350">
            <v>20628</v>
          </cell>
          <cell r="M350">
            <v>488387</v>
          </cell>
          <cell r="N350">
            <v>509015</v>
          </cell>
          <cell r="O350">
            <v>0.1</v>
          </cell>
          <cell r="P350">
            <v>48838.700000000004</v>
          </cell>
          <cell r="Q350">
            <v>0.1</v>
          </cell>
          <cell r="R350">
            <v>50901.5</v>
          </cell>
          <cell r="S350">
            <v>608755.19999999995</v>
          </cell>
          <cell r="T350">
            <v>1.6959725610002946E-2</v>
          </cell>
          <cell r="U350">
            <v>0.19</v>
          </cell>
          <cell r="V350">
            <v>6819891.46875</v>
          </cell>
          <cell r="W350">
            <v>0.13500000000000001</v>
          </cell>
          <cell r="X350">
            <v>4845712.359375</v>
          </cell>
          <cell r="Y350">
            <v>0</v>
          </cell>
          <cell r="Z350">
            <v>0</v>
          </cell>
          <cell r="AA350">
            <v>0.65804027438999713</v>
          </cell>
          <cell r="AB350">
            <v>23619806.596875004</v>
          </cell>
          <cell r="AC350">
            <v>15.739010810852051</v>
          </cell>
          <cell r="AD350">
            <v>15.739010810852051</v>
          </cell>
        </row>
        <row r="351">
          <cell r="A351" t="str">
            <v>Cali</v>
          </cell>
          <cell r="B351">
            <v>1146612</v>
          </cell>
          <cell r="C351">
            <v>37621</v>
          </cell>
          <cell r="D351">
            <v>37777</v>
          </cell>
          <cell r="E351" t="str">
            <v>A</v>
          </cell>
          <cell r="F351" t="str">
            <v>AUCOLESP</v>
          </cell>
          <cell r="G351">
            <v>70996</v>
          </cell>
          <cell r="H351" t="str">
            <v>ALUMINIO NACIONAL S.A</v>
          </cell>
          <cell r="I351">
            <v>31471929.875</v>
          </cell>
          <cell r="J351">
            <v>31471929.875</v>
          </cell>
          <cell r="K351">
            <v>13510766.477499999</v>
          </cell>
          <cell r="L351">
            <v>992452</v>
          </cell>
          <cell r="M351">
            <v>0</v>
          </cell>
          <cell r="N351">
            <v>992452</v>
          </cell>
          <cell r="O351">
            <v>0.1</v>
          </cell>
          <cell r="P351">
            <v>0</v>
          </cell>
          <cell r="Q351">
            <v>0.1</v>
          </cell>
          <cell r="R351">
            <v>99245.200000000012</v>
          </cell>
          <cell r="S351">
            <v>1091697.2</v>
          </cell>
          <cell r="T351">
            <v>8.0802018288010938E-2</v>
          </cell>
          <cell r="U351">
            <v>0.19</v>
          </cell>
          <cell r="V351">
            <v>2567045.6307250001</v>
          </cell>
          <cell r="W351">
            <v>0.13500000000000001</v>
          </cell>
          <cell r="X351">
            <v>1823953.4744625001</v>
          </cell>
          <cell r="Y351">
            <v>0</v>
          </cell>
          <cell r="Z351">
            <v>0</v>
          </cell>
          <cell r="AA351">
            <v>0.59419798171198912</v>
          </cell>
          <cell r="AB351">
            <v>8028070.1723125</v>
          </cell>
          <cell r="AC351">
            <v>16</v>
          </cell>
          <cell r="AD351">
            <v>15.974358558654785</v>
          </cell>
        </row>
        <row r="352">
          <cell r="B352" t="str">
            <v>Total 1146612</v>
          </cell>
          <cell r="C352">
            <v>88093458.5</v>
          </cell>
          <cell r="D352">
            <v>88093458.5</v>
          </cell>
          <cell r="E352">
            <v>70132294.977499992</v>
          </cell>
          <cell r="F352">
            <v>3448358</v>
          </cell>
          <cell r="G352">
            <v>488387</v>
          </cell>
          <cell r="H352">
            <v>3936745</v>
          </cell>
          <cell r="I352">
            <v>88093458.5</v>
          </cell>
          <cell r="J352">
            <v>88093458.5</v>
          </cell>
          <cell r="K352">
            <v>70132294.977499992</v>
          </cell>
          <cell r="L352">
            <v>3448358</v>
          </cell>
          <cell r="M352">
            <v>488387</v>
          </cell>
          <cell r="N352">
            <v>3936745</v>
          </cell>
          <cell r="O352">
            <v>42960040.909812503</v>
          </cell>
          <cell r="P352">
            <v>48838.700000000004</v>
          </cell>
          <cell r="Q352">
            <v>393674.50000000006</v>
          </cell>
          <cell r="R352">
            <v>393674.50000000006</v>
          </cell>
          <cell r="S352">
            <v>4379258.2</v>
          </cell>
          <cell r="T352">
            <v>9467859.8219625</v>
          </cell>
          <cell r="U352">
            <v>0</v>
          </cell>
          <cell r="V352">
            <v>13325136.045724999</v>
          </cell>
          <cell r="W352">
            <v>16</v>
          </cell>
          <cell r="X352">
            <v>9467859.8219625</v>
          </cell>
          <cell r="Y352">
            <v>0</v>
          </cell>
          <cell r="Z352">
            <v>0</v>
          </cell>
          <cell r="AA352">
            <v>16</v>
          </cell>
          <cell r="AB352">
            <v>42960040.909812503</v>
          </cell>
          <cell r="AC352">
            <v>16</v>
          </cell>
        </row>
        <row r="353">
          <cell r="A353" t="str">
            <v>Cali</v>
          </cell>
          <cell r="B353">
            <v>1148097</v>
          </cell>
          <cell r="C353">
            <v>36891</v>
          </cell>
          <cell r="D353">
            <v>37255</v>
          </cell>
          <cell r="E353" t="str">
            <v>A</v>
          </cell>
          <cell r="F353" t="str">
            <v>AUCOLESP</v>
          </cell>
          <cell r="G353">
            <v>70996</v>
          </cell>
          <cell r="H353" t="str">
            <v>ALUMINIO NACIONAL S.A</v>
          </cell>
          <cell r="I353">
            <v>64828461.9375</v>
          </cell>
          <cell r="J353">
            <v>64828461.9375</v>
          </cell>
          <cell r="K353">
            <v>64828461.898400001</v>
          </cell>
          <cell r="L353">
            <v>22430885</v>
          </cell>
          <cell r="M353">
            <v>1000001</v>
          </cell>
          <cell r="N353">
            <v>23430886</v>
          </cell>
          <cell r="O353">
            <v>0.1</v>
          </cell>
          <cell r="P353">
            <v>100000.1</v>
          </cell>
          <cell r="Q353">
            <v>0.1</v>
          </cell>
          <cell r="R353">
            <v>2343088.6</v>
          </cell>
          <cell r="S353">
            <v>25873974.700000003</v>
          </cell>
          <cell r="T353">
            <v>0.3991144312593754</v>
          </cell>
          <cell r="U353">
            <v>0.19</v>
          </cell>
          <cell r="V353">
            <v>12317407.760695999</v>
          </cell>
          <cell r="W353">
            <v>0.13500000000000001</v>
          </cell>
          <cell r="X353">
            <v>8751842.356284</v>
          </cell>
          <cell r="Y353">
            <v>0</v>
          </cell>
          <cell r="Z353">
            <v>0</v>
          </cell>
          <cell r="AA353">
            <v>0.27588556874062464</v>
          </cell>
          <cell r="AB353">
            <v>17885237.081420001</v>
          </cell>
          <cell r="AC353">
            <v>99.777473449707031</v>
          </cell>
          <cell r="AD353">
            <v>99.777473449707031</v>
          </cell>
        </row>
        <row r="354">
          <cell r="A354" t="str">
            <v>Cali</v>
          </cell>
          <cell r="B354">
            <v>1148097</v>
          </cell>
          <cell r="C354">
            <v>37256</v>
          </cell>
          <cell r="D354">
            <v>37620</v>
          </cell>
          <cell r="E354" t="str">
            <v>A</v>
          </cell>
          <cell r="F354" t="str">
            <v>AUCOLESP</v>
          </cell>
          <cell r="G354">
            <v>70996</v>
          </cell>
          <cell r="H354" t="str">
            <v>ALUMINIO NACIONAL S.A</v>
          </cell>
          <cell r="I354">
            <v>78489410.25</v>
          </cell>
          <cell r="J354">
            <v>78801107.25</v>
          </cell>
          <cell r="K354">
            <v>78489410.335899994</v>
          </cell>
          <cell r="L354">
            <v>23987153</v>
          </cell>
          <cell r="M354">
            <v>24255946</v>
          </cell>
          <cell r="N354">
            <v>48243099</v>
          </cell>
          <cell r="O354">
            <v>0.1</v>
          </cell>
          <cell r="P354">
            <v>2425594.6</v>
          </cell>
          <cell r="Q354">
            <v>0.1</v>
          </cell>
          <cell r="R354">
            <v>4824309.9000000004</v>
          </cell>
          <cell r="S354">
            <v>55493003.5</v>
          </cell>
          <cell r="T354">
            <v>0.70701261816739946</v>
          </cell>
          <cell r="U354">
            <v>0.19</v>
          </cell>
          <cell r="V354">
            <v>14912987.963820999</v>
          </cell>
          <cell r="W354">
            <v>0.13500000000000001</v>
          </cell>
          <cell r="X354">
            <v>10596070.3953465</v>
          </cell>
          <cell r="Y354">
            <v>0</v>
          </cell>
          <cell r="Z354">
            <v>0</v>
          </cell>
          <cell r="AA354">
            <v>-3.201261816739942E-2</v>
          </cell>
          <cell r="AB354">
            <v>-2512651.5232675001</v>
          </cell>
          <cell r="AC354">
            <v>96.217033386230469</v>
          </cell>
          <cell r="AD354">
            <v>96.217033386230469</v>
          </cell>
        </row>
        <row r="355">
          <cell r="A355" t="str">
            <v>Cali</v>
          </cell>
          <cell r="B355">
            <v>1148097</v>
          </cell>
          <cell r="C355">
            <v>37621</v>
          </cell>
          <cell r="D355">
            <v>37777</v>
          </cell>
          <cell r="E355" t="str">
            <v>A</v>
          </cell>
          <cell r="F355" t="str">
            <v>AUCOLESP</v>
          </cell>
          <cell r="G355">
            <v>70996</v>
          </cell>
          <cell r="H355" t="str">
            <v>ALUMINIO NACIONAL S.A</v>
          </cell>
          <cell r="I355">
            <v>83192010</v>
          </cell>
          <cell r="J355">
            <v>82178190.0625</v>
          </cell>
          <cell r="K355">
            <v>35259752.778099999</v>
          </cell>
          <cell r="L355">
            <v>4889197</v>
          </cell>
          <cell r="M355">
            <v>4570676</v>
          </cell>
          <cell r="N355">
            <v>9459873</v>
          </cell>
          <cell r="O355">
            <v>0.1</v>
          </cell>
          <cell r="P355">
            <v>457067.60000000003</v>
          </cell>
          <cell r="Q355">
            <v>0.1</v>
          </cell>
          <cell r="R355">
            <v>945987.3</v>
          </cell>
          <cell r="S355">
            <v>10862927.9</v>
          </cell>
          <cell r="T355">
            <v>0.30808292866837728</v>
          </cell>
          <cell r="U355">
            <v>0.19</v>
          </cell>
          <cell r="V355">
            <v>6699353.0278389994</v>
          </cell>
          <cell r="W355">
            <v>0.13500000000000001</v>
          </cell>
          <cell r="X355">
            <v>4760066.6250435002</v>
          </cell>
          <cell r="Y355">
            <v>0</v>
          </cell>
          <cell r="Z355">
            <v>0</v>
          </cell>
          <cell r="AA355">
            <v>0.36691707133162277</v>
          </cell>
          <cell r="AB355">
            <v>12937405.225217501</v>
          </cell>
          <cell r="AC355">
            <v>100</v>
          </cell>
          <cell r="AD355">
            <v>98.474357604980469</v>
          </cell>
        </row>
        <row r="356">
          <cell r="B356" t="str">
            <v>Total 1148097</v>
          </cell>
          <cell r="C356">
            <v>226509882.1875</v>
          </cell>
          <cell r="D356">
            <v>225807759.25</v>
          </cell>
          <cell r="E356">
            <v>178577625.01239997</v>
          </cell>
          <cell r="F356">
            <v>51307235</v>
          </cell>
          <cell r="G356">
            <v>29826623</v>
          </cell>
          <cell r="H356">
            <v>81133858</v>
          </cell>
          <cell r="I356">
            <v>226509882.1875</v>
          </cell>
          <cell r="J356">
            <v>225807759.25</v>
          </cell>
          <cell r="K356">
            <v>178577625.01239997</v>
          </cell>
          <cell r="L356">
            <v>51307235</v>
          </cell>
          <cell r="M356">
            <v>29826623</v>
          </cell>
          <cell r="N356">
            <v>81133858</v>
          </cell>
          <cell r="O356">
            <v>28309990.783370003</v>
          </cell>
          <cell r="P356">
            <v>2982662.3000000003</v>
          </cell>
          <cell r="Q356">
            <v>8113385.7999999998</v>
          </cell>
          <cell r="R356">
            <v>8113385.7999999998</v>
          </cell>
          <cell r="S356">
            <v>92229906.100000009</v>
          </cell>
          <cell r="T356">
            <v>24107979.376674</v>
          </cell>
          <cell r="U356">
            <v>0</v>
          </cell>
          <cell r="V356">
            <v>33929748.752356</v>
          </cell>
          <cell r="W356">
            <v>100</v>
          </cell>
          <cell r="X356">
            <v>24107979.376674</v>
          </cell>
          <cell r="Y356">
            <v>0</v>
          </cell>
          <cell r="Z356">
            <v>0</v>
          </cell>
          <cell r="AA356">
            <v>100</v>
          </cell>
          <cell r="AB356">
            <v>28309990.783370003</v>
          </cell>
          <cell r="AC356">
            <v>100</v>
          </cell>
        </row>
        <row r="357">
          <cell r="H357" t="str">
            <v>Total ALUMINIO NACIONAL S.A</v>
          </cell>
          <cell r="I357">
            <v>314603340.6875</v>
          </cell>
          <cell r="J357">
            <v>313901217.75</v>
          </cell>
          <cell r="K357">
            <v>248709919.98989999</v>
          </cell>
          <cell r="L357">
            <v>54755593</v>
          </cell>
          <cell r="M357">
            <v>30315010</v>
          </cell>
          <cell r="N357">
            <v>85070603</v>
          </cell>
          <cell r="O357">
            <v>3031501</v>
          </cell>
          <cell r="P357">
            <v>3031501</v>
          </cell>
          <cell r="Q357">
            <v>96609164.300000012</v>
          </cell>
          <cell r="R357">
            <v>8507060.3000000007</v>
          </cell>
          <cell r="S357">
            <v>96609164.300000012</v>
          </cell>
          <cell r="T357">
            <v>0</v>
          </cell>
          <cell r="U357">
            <v>71270031.693182498</v>
          </cell>
          <cell r="V357">
            <v>47254884.798080996</v>
          </cell>
          <cell r="W357">
            <v>33575839.198636502</v>
          </cell>
          <cell r="X357">
            <v>33575839.198636502</v>
          </cell>
          <cell r="Y357">
            <v>71270031.693182498</v>
          </cell>
          <cell r="Z357">
            <v>0</v>
          </cell>
          <cell r="AA357">
            <v>71270031.693182498</v>
          </cell>
          <cell r="AB357">
            <v>71270031.693182498</v>
          </cell>
          <cell r="AC357">
            <v>116</v>
          </cell>
        </row>
        <row r="358">
          <cell r="A358" t="str">
            <v>Cali</v>
          </cell>
          <cell r="B358">
            <v>10364866</v>
          </cell>
          <cell r="C358">
            <v>37245</v>
          </cell>
          <cell r="D358">
            <v>37609</v>
          </cell>
          <cell r="E358" t="str">
            <v>D</v>
          </cell>
          <cell r="F358" t="str">
            <v>AUCOLESP</v>
          </cell>
          <cell r="G358">
            <v>50383</v>
          </cell>
          <cell r="H358" t="str">
            <v>ALVARADO NAVIA MARTIN ALONSO</v>
          </cell>
          <cell r="I358">
            <v>1570021</v>
          </cell>
          <cell r="J358">
            <v>1570021</v>
          </cell>
          <cell r="K358">
            <v>1570021</v>
          </cell>
          <cell r="L358">
            <v>0</v>
          </cell>
          <cell r="M358">
            <v>0.1</v>
          </cell>
          <cell r="N358">
            <v>0</v>
          </cell>
          <cell r="O358">
            <v>0.1</v>
          </cell>
          <cell r="P358">
            <v>0</v>
          </cell>
          <cell r="Q358">
            <v>0.1</v>
          </cell>
          <cell r="R358">
            <v>0</v>
          </cell>
          <cell r="S358">
            <v>0</v>
          </cell>
          <cell r="T358">
            <v>0</v>
          </cell>
          <cell r="U358">
            <v>0.19</v>
          </cell>
          <cell r="V358">
            <v>298303.99</v>
          </cell>
          <cell r="W358">
            <v>0.125</v>
          </cell>
          <cell r="X358">
            <v>196252.625</v>
          </cell>
          <cell r="Y358">
            <v>0</v>
          </cell>
          <cell r="Z358">
            <v>0</v>
          </cell>
          <cell r="AA358">
            <v>0.68500000000000005</v>
          </cell>
          <cell r="AB358">
            <v>1075464.385</v>
          </cell>
          <cell r="AC358">
            <v>0.88186812400817871</v>
          </cell>
          <cell r="AD358">
            <v>0.88186812400817871</v>
          </cell>
        </row>
        <row r="359">
          <cell r="A359" t="str">
            <v>Cali</v>
          </cell>
          <cell r="B359">
            <v>10364866</v>
          </cell>
          <cell r="C359">
            <v>37610</v>
          </cell>
          <cell r="D359">
            <v>37777</v>
          </cell>
          <cell r="E359" t="str">
            <v>D</v>
          </cell>
          <cell r="F359" t="str">
            <v>AUCOLESP</v>
          </cell>
          <cell r="G359">
            <v>50383</v>
          </cell>
          <cell r="H359" t="str">
            <v>ALVARADO NAVIA MARTIN ALONSO</v>
          </cell>
          <cell r="I359">
            <v>1054256</v>
          </cell>
          <cell r="J359">
            <v>1054256</v>
          </cell>
          <cell r="K359">
            <v>485246.59379999997</v>
          </cell>
          <cell r="L359">
            <v>0</v>
          </cell>
          <cell r="M359">
            <v>0.1</v>
          </cell>
          <cell r="N359">
            <v>0</v>
          </cell>
          <cell r="O359">
            <v>0.1</v>
          </cell>
          <cell r="P359">
            <v>0</v>
          </cell>
          <cell r="Q359">
            <v>0.1</v>
          </cell>
          <cell r="R359">
            <v>0</v>
          </cell>
          <cell r="S359">
            <v>0</v>
          </cell>
          <cell r="T359">
            <v>0</v>
          </cell>
          <cell r="U359">
            <v>0.19</v>
          </cell>
          <cell r="V359">
            <v>92196.852822000001</v>
          </cell>
          <cell r="W359">
            <v>0.125</v>
          </cell>
          <cell r="X359">
            <v>60655.824224999997</v>
          </cell>
          <cell r="Y359">
            <v>0</v>
          </cell>
          <cell r="Z359">
            <v>0</v>
          </cell>
          <cell r="AA359">
            <v>0.68500000000000005</v>
          </cell>
          <cell r="AB359">
            <v>332393.916753</v>
          </cell>
          <cell r="AC359">
            <v>1</v>
          </cell>
          <cell r="AD359">
            <v>1</v>
          </cell>
        </row>
        <row r="360">
          <cell r="B360" t="str">
            <v>Total 10364866</v>
          </cell>
          <cell r="C360">
            <v>2624277</v>
          </cell>
          <cell r="D360">
            <v>2624277</v>
          </cell>
          <cell r="E360">
            <v>2055267.5937999999</v>
          </cell>
          <cell r="F360">
            <v>0</v>
          </cell>
          <cell r="G360">
            <v>0</v>
          </cell>
          <cell r="H360">
            <v>0</v>
          </cell>
          <cell r="I360">
            <v>2624277</v>
          </cell>
          <cell r="J360">
            <v>2624277</v>
          </cell>
          <cell r="K360">
            <v>2055267.5937999999</v>
          </cell>
          <cell r="L360">
            <v>0</v>
          </cell>
          <cell r="M360">
            <v>0</v>
          </cell>
          <cell r="N360">
            <v>0</v>
          </cell>
          <cell r="O360">
            <v>1407858.3017529999</v>
          </cell>
          <cell r="P360">
            <v>0</v>
          </cell>
          <cell r="Q360">
            <v>0</v>
          </cell>
          <cell r="R360">
            <v>0</v>
          </cell>
          <cell r="S360">
            <v>0</v>
          </cell>
          <cell r="T360">
            <v>256908.44922499999</v>
          </cell>
          <cell r="U360">
            <v>0</v>
          </cell>
          <cell r="V360">
            <v>390500.84282199998</v>
          </cell>
          <cell r="W360">
            <v>1</v>
          </cell>
          <cell r="X360">
            <v>256908.44922499999</v>
          </cell>
          <cell r="Y360">
            <v>0</v>
          </cell>
          <cell r="Z360">
            <v>0</v>
          </cell>
          <cell r="AA360">
            <v>1</v>
          </cell>
          <cell r="AB360">
            <v>1407858.3017529999</v>
          </cell>
          <cell r="AC360">
            <v>1</v>
          </cell>
        </row>
        <row r="361">
          <cell r="H361" t="str">
            <v>Total ALVARADO NAVIA MARTIN ALONSO</v>
          </cell>
          <cell r="I361">
            <v>2624277</v>
          </cell>
          <cell r="J361">
            <v>2624277</v>
          </cell>
          <cell r="K361">
            <v>2055267.5937999999</v>
          </cell>
          <cell r="L361">
            <v>0</v>
          </cell>
          <cell r="M361">
            <v>0</v>
          </cell>
          <cell r="N361">
            <v>0</v>
          </cell>
          <cell r="O361">
            <v>0</v>
          </cell>
          <cell r="P361">
            <v>0</v>
          </cell>
          <cell r="Q361">
            <v>0</v>
          </cell>
          <cell r="R361">
            <v>0</v>
          </cell>
          <cell r="S361">
            <v>0</v>
          </cell>
          <cell r="T361">
            <v>0</v>
          </cell>
          <cell r="U361">
            <v>1407858.3017529999</v>
          </cell>
          <cell r="V361">
            <v>390500.84282199998</v>
          </cell>
          <cell r="W361">
            <v>256908.44922499999</v>
          </cell>
          <cell r="X361">
            <v>256908.44922499999</v>
          </cell>
          <cell r="Y361">
            <v>1407858.3017529999</v>
          </cell>
          <cell r="Z361">
            <v>0</v>
          </cell>
          <cell r="AA361">
            <v>1407858.3017529999</v>
          </cell>
          <cell r="AB361">
            <v>1407858.3017529999</v>
          </cell>
          <cell r="AC361">
            <v>1</v>
          </cell>
        </row>
        <row r="362">
          <cell r="A362" t="str">
            <v>Cali</v>
          </cell>
          <cell r="B362">
            <v>7398696</v>
          </cell>
          <cell r="C362">
            <v>36720</v>
          </cell>
          <cell r="D362">
            <v>37084</v>
          </cell>
          <cell r="E362" t="str">
            <v>A</v>
          </cell>
          <cell r="F362" t="str">
            <v>AUCOL98</v>
          </cell>
          <cell r="G362">
            <v>70996</v>
          </cell>
          <cell r="H362" t="str">
            <v>ASEGURADO PRINCIPAL</v>
          </cell>
          <cell r="I362">
            <v>1453330</v>
          </cell>
          <cell r="J362">
            <v>1453330</v>
          </cell>
          <cell r="K362">
            <v>1453330</v>
          </cell>
          <cell r="L362">
            <v>1223821</v>
          </cell>
          <cell r="M362">
            <v>0</v>
          </cell>
          <cell r="N362">
            <v>1223821</v>
          </cell>
          <cell r="O362">
            <v>0.1</v>
          </cell>
          <cell r="P362">
            <v>0</v>
          </cell>
          <cell r="Q362">
            <v>0.1</v>
          </cell>
          <cell r="R362">
            <v>122382.1</v>
          </cell>
          <cell r="S362">
            <v>1346203.1</v>
          </cell>
          <cell r="T362">
            <v>0.92628866121252573</v>
          </cell>
          <cell r="U362">
            <v>0.19</v>
          </cell>
          <cell r="V362">
            <v>276132.7</v>
          </cell>
          <cell r="W362">
            <v>0.17499999999999999</v>
          </cell>
          <cell r="X362">
            <v>254332.74999999997</v>
          </cell>
          <cell r="Y362">
            <v>0</v>
          </cell>
          <cell r="Z362">
            <v>0</v>
          </cell>
          <cell r="AA362">
            <v>-0.29128866121252572</v>
          </cell>
          <cell r="AB362">
            <v>-423338.55</v>
          </cell>
          <cell r="AC362">
            <v>1</v>
          </cell>
          <cell r="AD362">
            <v>1</v>
          </cell>
        </row>
        <row r="363">
          <cell r="B363" t="str">
            <v>Total 7398696</v>
          </cell>
          <cell r="C363">
            <v>1453330</v>
          </cell>
          <cell r="D363">
            <v>1453330</v>
          </cell>
          <cell r="E363">
            <v>1453330</v>
          </cell>
          <cell r="F363">
            <v>1223821</v>
          </cell>
          <cell r="G363">
            <v>0</v>
          </cell>
          <cell r="H363">
            <v>1223821</v>
          </cell>
          <cell r="I363">
            <v>1453330</v>
          </cell>
          <cell r="J363">
            <v>1453330</v>
          </cell>
          <cell r="K363">
            <v>1453330</v>
          </cell>
          <cell r="L363">
            <v>1223821</v>
          </cell>
          <cell r="M363">
            <v>0</v>
          </cell>
          <cell r="N363">
            <v>1223821</v>
          </cell>
          <cell r="O363">
            <v>-423338.55</v>
          </cell>
          <cell r="P363">
            <v>0</v>
          </cell>
          <cell r="Q363">
            <v>122382.1</v>
          </cell>
          <cell r="R363">
            <v>122382.1</v>
          </cell>
          <cell r="S363">
            <v>1346203.1</v>
          </cell>
          <cell r="T363">
            <v>254332.74999999997</v>
          </cell>
          <cell r="U363">
            <v>0</v>
          </cell>
          <cell r="V363">
            <v>276132.7</v>
          </cell>
          <cell r="W363">
            <v>0</v>
          </cell>
          <cell r="X363">
            <v>254332.74999999997</v>
          </cell>
          <cell r="Y363">
            <v>0</v>
          </cell>
          <cell r="Z363">
            <v>0</v>
          </cell>
          <cell r="AA363">
            <v>0</v>
          </cell>
          <cell r="AB363">
            <v>-423338.55</v>
          </cell>
          <cell r="AC363">
            <v>0</v>
          </cell>
        </row>
        <row r="364">
          <cell r="A364" t="str">
            <v>Cali</v>
          </cell>
          <cell r="B364">
            <v>7409584</v>
          </cell>
          <cell r="C364">
            <v>36708</v>
          </cell>
          <cell r="D364">
            <v>37072</v>
          </cell>
          <cell r="E364" t="str">
            <v>A</v>
          </cell>
          <cell r="F364" t="str">
            <v>AUCOL98</v>
          </cell>
          <cell r="G364">
            <v>70996</v>
          </cell>
          <cell r="H364" t="str">
            <v>ASEGURADO PRINCIPAL</v>
          </cell>
          <cell r="I364">
            <v>181596303.5625</v>
          </cell>
          <cell r="J364">
            <v>182980385.4375</v>
          </cell>
          <cell r="K364">
            <v>108074711.2437</v>
          </cell>
          <cell r="L364">
            <v>104725346</v>
          </cell>
          <cell r="M364">
            <v>27477112</v>
          </cell>
          <cell r="N364">
            <v>132202458</v>
          </cell>
          <cell r="O364">
            <v>0.1</v>
          </cell>
          <cell r="P364">
            <v>2747711.2</v>
          </cell>
          <cell r="Q364">
            <v>0.1</v>
          </cell>
          <cell r="R364">
            <v>13220245.800000001</v>
          </cell>
          <cell r="S364">
            <v>148170415</v>
          </cell>
          <cell r="T364">
            <v>1.3709998693948608</v>
          </cell>
          <cell r="U364">
            <v>0.19</v>
          </cell>
          <cell r="V364">
            <v>20534195.136303</v>
          </cell>
          <cell r="W364">
            <v>0.17499999999999999</v>
          </cell>
          <cell r="X364">
            <v>18913074.467647497</v>
          </cell>
          <cell r="Y364">
            <v>0</v>
          </cell>
          <cell r="Z364">
            <v>0</v>
          </cell>
          <cell r="AA364">
            <v>-0.73599986939486084</v>
          </cell>
          <cell r="AB364">
            <v>-79542973.360250503</v>
          </cell>
          <cell r="AC364">
            <v>81.549453735351563</v>
          </cell>
          <cell r="AD364">
            <v>81.549453735351563</v>
          </cell>
        </row>
        <row r="365">
          <cell r="A365" t="str">
            <v>Cali</v>
          </cell>
          <cell r="B365">
            <v>7409584</v>
          </cell>
          <cell r="C365">
            <v>37073</v>
          </cell>
          <cell r="D365">
            <v>37437</v>
          </cell>
          <cell r="E365" t="str">
            <v>A</v>
          </cell>
          <cell r="F365" t="str">
            <v>AUCOL98</v>
          </cell>
          <cell r="G365">
            <v>70996</v>
          </cell>
          <cell r="H365" t="str">
            <v>ASEGURADO PRINCIPAL</v>
          </cell>
          <cell r="I365">
            <v>156796712.6875</v>
          </cell>
          <cell r="J365">
            <v>155247854.5625</v>
          </cell>
          <cell r="K365">
            <v>176570689.3856</v>
          </cell>
          <cell r="L365">
            <v>174120256</v>
          </cell>
          <cell r="M365">
            <v>7908811</v>
          </cell>
          <cell r="N365">
            <v>182029067</v>
          </cell>
          <cell r="O365">
            <v>0.1</v>
          </cell>
          <cell r="P365">
            <v>790881.10000000009</v>
          </cell>
          <cell r="Q365">
            <v>0.1</v>
          </cell>
          <cell r="R365">
            <v>18202906.699999999</v>
          </cell>
          <cell r="S365">
            <v>201022854.79999998</v>
          </cell>
          <cell r="T365">
            <v>1.1384837171983888</v>
          </cell>
          <cell r="U365">
            <v>0.19</v>
          </cell>
          <cell r="V365">
            <v>33548430.983263999</v>
          </cell>
          <cell r="W365">
            <v>0.17499999999999999</v>
          </cell>
          <cell r="X365">
            <v>30899870.642479997</v>
          </cell>
          <cell r="Y365">
            <v>0</v>
          </cell>
          <cell r="Z365">
            <v>0</v>
          </cell>
          <cell r="AA365">
            <v>-0.5034837171983888</v>
          </cell>
          <cell r="AB365">
            <v>-88900467.040143982</v>
          </cell>
          <cell r="AC365">
            <v>113.59066009521484</v>
          </cell>
          <cell r="AD365">
            <v>113.59066009521484</v>
          </cell>
        </row>
        <row r="366">
          <cell r="A366" t="str">
            <v>Cali</v>
          </cell>
          <cell r="B366">
            <v>7409584</v>
          </cell>
          <cell r="C366">
            <v>37438</v>
          </cell>
          <cell r="D366">
            <v>37777</v>
          </cell>
          <cell r="E366" t="str">
            <v>A</v>
          </cell>
          <cell r="F366" t="str">
            <v>AUCOL98</v>
          </cell>
          <cell r="G366">
            <v>70996</v>
          </cell>
          <cell r="H366" t="str">
            <v>ASEGURADO PRINCIPAL</v>
          </cell>
          <cell r="I366">
            <v>30467571.125</v>
          </cell>
          <cell r="J366">
            <v>30467571.125</v>
          </cell>
          <cell r="K366">
            <v>77167966.410899997</v>
          </cell>
          <cell r="L366">
            <v>6601651</v>
          </cell>
          <cell r="M366">
            <v>3498590</v>
          </cell>
          <cell r="N366">
            <v>10100241</v>
          </cell>
          <cell r="O366">
            <v>0.1</v>
          </cell>
          <cell r="P366">
            <v>349859</v>
          </cell>
          <cell r="Q366">
            <v>0.1</v>
          </cell>
          <cell r="R366">
            <v>1010024.1000000001</v>
          </cell>
          <cell r="S366">
            <v>11460124.1</v>
          </cell>
          <cell r="T366">
            <v>0.14850882604548271</v>
          </cell>
          <cell r="U366">
            <v>0.19</v>
          </cell>
          <cell r="V366">
            <v>14661913.618070999</v>
          </cell>
          <cell r="W366">
            <v>0.17499999999999999</v>
          </cell>
          <cell r="X366">
            <v>13504394.121907499</v>
          </cell>
          <cell r="Y366">
            <v>0</v>
          </cell>
          <cell r="Z366">
            <v>0</v>
          </cell>
          <cell r="AA366">
            <v>0.4864911739545173</v>
          </cell>
          <cell r="AB366">
            <v>37541534.570921496</v>
          </cell>
          <cell r="AC366">
            <v>20</v>
          </cell>
          <cell r="AD366">
            <v>45.539821624755859</v>
          </cell>
        </row>
        <row r="367">
          <cell r="B367" t="str">
            <v>Total 7409584</v>
          </cell>
          <cell r="C367">
            <v>368860587.375</v>
          </cell>
          <cell r="D367">
            <v>368695811.125</v>
          </cell>
          <cell r="E367">
            <v>361813367.0402</v>
          </cell>
          <cell r="F367">
            <v>285447253</v>
          </cell>
          <cell r="G367">
            <v>38884513</v>
          </cell>
          <cell r="H367">
            <v>324331766</v>
          </cell>
          <cell r="I367">
            <v>368860587.375</v>
          </cell>
          <cell r="J367">
            <v>368695811.125</v>
          </cell>
          <cell r="K367">
            <v>361813367.0402</v>
          </cell>
          <cell r="L367">
            <v>285447253</v>
          </cell>
          <cell r="M367">
            <v>38884513</v>
          </cell>
          <cell r="N367">
            <v>324331766</v>
          </cell>
          <cell r="O367">
            <v>-130901905.829473</v>
          </cell>
          <cell r="P367">
            <v>3888451.3000000003</v>
          </cell>
          <cell r="Q367">
            <v>32433176.600000001</v>
          </cell>
          <cell r="R367">
            <v>32433176.600000001</v>
          </cell>
          <cell r="S367">
            <v>360653393.89999998</v>
          </cell>
          <cell r="T367">
            <v>63317339.232034996</v>
          </cell>
          <cell r="U367">
            <v>0</v>
          </cell>
          <cell r="V367">
            <v>68744539.737637997</v>
          </cell>
          <cell r="W367">
            <v>20</v>
          </cell>
          <cell r="X367">
            <v>63317339.232034996</v>
          </cell>
          <cell r="Y367">
            <v>0</v>
          </cell>
          <cell r="Z367">
            <v>0</v>
          </cell>
          <cell r="AA367">
            <v>20</v>
          </cell>
          <cell r="AB367">
            <v>-130901905.829473</v>
          </cell>
          <cell r="AC367">
            <v>20</v>
          </cell>
        </row>
        <row r="368">
          <cell r="A368" t="str">
            <v>Cali</v>
          </cell>
          <cell r="B368">
            <v>7574494</v>
          </cell>
          <cell r="C368">
            <v>36906</v>
          </cell>
          <cell r="D368">
            <v>37270</v>
          </cell>
          <cell r="E368" t="str">
            <v>A</v>
          </cell>
          <cell r="F368" t="str">
            <v>AUCOLESP</v>
          </cell>
          <cell r="G368">
            <v>70996</v>
          </cell>
          <cell r="H368" t="str">
            <v>ASEGURADO PRINCIPAL</v>
          </cell>
          <cell r="I368">
            <v>1001770905.5625</v>
          </cell>
          <cell r="J368">
            <v>1001824144.5625</v>
          </cell>
          <cell r="K368">
            <v>420873143.11549997</v>
          </cell>
          <cell r="L368">
            <v>209319740</v>
          </cell>
          <cell r="M368">
            <v>29467234</v>
          </cell>
          <cell r="N368">
            <v>238786974</v>
          </cell>
          <cell r="O368">
            <v>0.1</v>
          </cell>
          <cell r="P368">
            <v>2946723.4000000004</v>
          </cell>
          <cell r="Q368">
            <v>0.1</v>
          </cell>
          <cell r="R368">
            <v>23878697.400000002</v>
          </cell>
          <cell r="S368">
            <v>265612394.80000001</v>
          </cell>
          <cell r="T368">
            <v>0.63109846552291926</v>
          </cell>
          <cell r="U368">
            <v>0.19</v>
          </cell>
          <cell r="V368">
            <v>79965897.191945001</v>
          </cell>
          <cell r="W368">
            <v>0.17499999999999999</v>
          </cell>
          <cell r="X368">
            <v>73652800.045212492</v>
          </cell>
          <cell r="Y368">
            <v>0</v>
          </cell>
          <cell r="Z368">
            <v>0</v>
          </cell>
          <cell r="AA368">
            <v>3.9015344770807481E-3</v>
          </cell>
          <cell r="AB368">
            <v>1642051.0783424631</v>
          </cell>
          <cell r="AC368">
            <v>359.92855834960938</v>
          </cell>
          <cell r="AD368">
            <v>359.92855834960938</v>
          </cell>
        </row>
        <row r="369">
          <cell r="A369" t="str">
            <v>Cali</v>
          </cell>
          <cell r="B369">
            <v>7574494</v>
          </cell>
          <cell r="C369">
            <v>37271</v>
          </cell>
          <cell r="D369">
            <v>37635</v>
          </cell>
          <cell r="E369" t="str">
            <v>A</v>
          </cell>
          <cell r="F369" t="str">
            <v>AUCOLESP</v>
          </cell>
          <cell r="G369">
            <v>70996</v>
          </cell>
          <cell r="H369" t="str">
            <v>ASEGURADO PRINCIPAL</v>
          </cell>
          <cell r="I369">
            <v>2080219431.3125</v>
          </cell>
          <cell r="J369">
            <v>2081887593.3125</v>
          </cell>
          <cell r="K369">
            <v>1614986586.2339001</v>
          </cell>
          <cell r="L369">
            <v>767380233</v>
          </cell>
          <cell r="M369">
            <v>329681309</v>
          </cell>
          <cell r="N369">
            <v>1097061542</v>
          </cell>
          <cell r="O369">
            <v>0.1</v>
          </cell>
          <cell r="P369">
            <v>32968130.900000002</v>
          </cell>
          <cell r="Q369">
            <v>0.1</v>
          </cell>
          <cell r="R369">
            <v>109706154.2</v>
          </cell>
          <cell r="S369">
            <v>1239735827.1000001</v>
          </cell>
          <cell r="T369">
            <v>0.7676446588891036</v>
          </cell>
          <cell r="U369">
            <v>0.19</v>
          </cell>
          <cell r="V369">
            <v>306847451.38444102</v>
          </cell>
          <cell r="W369">
            <v>0.17499999999999999</v>
          </cell>
          <cell r="X369">
            <v>282622652.59093249</v>
          </cell>
          <cell r="Y369">
            <v>0</v>
          </cell>
          <cell r="Z369">
            <v>0</v>
          </cell>
          <cell r="AA369">
            <v>-0.13264465888910359</v>
          </cell>
          <cell r="AB369">
            <v>-214219344.84147355</v>
          </cell>
          <cell r="AC369">
            <v>1367.480712890625</v>
          </cell>
          <cell r="AD369">
            <v>1367.480712890625</v>
          </cell>
        </row>
        <row r="370">
          <cell r="A370" t="str">
            <v>Cali</v>
          </cell>
          <cell r="B370">
            <v>7574494</v>
          </cell>
          <cell r="C370">
            <v>37636</v>
          </cell>
          <cell r="D370">
            <v>37777</v>
          </cell>
          <cell r="E370" t="str">
            <v>A</v>
          </cell>
          <cell r="F370" t="str">
            <v>AUCOLESP</v>
          </cell>
          <cell r="G370">
            <v>70996</v>
          </cell>
          <cell r="H370" t="str">
            <v>ASEGURADO PRINCIPAL</v>
          </cell>
          <cell r="I370">
            <v>816616508.9375</v>
          </cell>
          <cell r="J370">
            <v>626150303.3125</v>
          </cell>
          <cell r="K370">
            <v>810139762.30540001</v>
          </cell>
          <cell r="L370">
            <v>263915713</v>
          </cell>
          <cell r="M370">
            <v>181884860</v>
          </cell>
          <cell r="N370">
            <v>445800573</v>
          </cell>
          <cell r="O370">
            <v>0.1</v>
          </cell>
          <cell r="P370">
            <v>18188486</v>
          </cell>
          <cell r="Q370">
            <v>0.1</v>
          </cell>
          <cell r="R370">
            <v>44580057.300000004</v>
          </cell>
          <cell r="S370">
            <v>508569116.30000001</v>
          </cell>
          <cell r="T370">
            <v>0.6277547899300413</v>
          </cell>
          <cell r="U370">
            <v>0.19</v>
          </cell>
          <cell r="V370">
            <v>153926554.83802602</v>
          </cell>
          <cell r="W370">
            <v>0.17499999999999999</v>
          </cell>
          <cell r="X370">
            <v>141774458.40344501</v>
          </cell>
          <cell r="Y370">
            <v>0</v>
          </cell>
          <cell r="Z370">
            <v>0</v>
          </cell>
          <cell r="AA370">
            <v>7.2452100699587074E-3</v>
          </cell>
          <cell r="AB370">
            <v>5869632.7639290374</v>
          </cell>
          <cell r="AC370">
            <v>1787</v>
          </cell>
          <cell r="AD370">
            <v>1805.992919921875</v>
          </cell>
        </row>
        <row r="371">
          <cell r="B371" t="str">
            <v>Total 7574494</v>
          </cell>
          <cell r="C371">
            <v>3898606845.8125</v>
          </cell>
          <cell r="D371">
            <v>3709862041.1875</v>
          </cell>
          <cell r="E371">
            <v>2845999491.6547999</v>
          </cell>
          <cell r="F371">
            <v>1240615686</v>
          </cell>
          <cell r="G371">
            <v>541033403</v>
          </cell>
          <cell r="H371">
            <v>1781649089</v>
          </cell>
          <cell r="I371">
            <v>3898606845.8125</v>
          </cell>
          <cell r="J371">
            <v>3709862041.1875</v>
          </cell>
          <cell r="K371">
            <v>2845999491.6547999</v>
          </cell>
          <cell r="L371">
            <v>1240615686</v>
          </cell>
          <cell r="M371">
            <v>541033403</v>
          </cell>
          <cell r="N371">
            <v>1781649089</v>
          </cell>
          <cell r="O371">
            <v>-206707660.99920204</v>
          </cell>
          <cell r="P371">
            <v>54103340.300000004</v>
          </cell>
          <cell r="Q371">
            <v>178164908.90000001</v>
          </cell>
          <cell r="R371">
            <v>178164908.90000001</v>
          </cell>
          <cell r="S371">
            <v>2013917338.2</v>
          </cell>
          <cell r="T371">
            <v>498049911.03959</v>
          </cell>
          <cell r="U371">
            <v>0</v>
          </cell>
          <cell r="V371">
            <v>540739903.41441202</v>
          </cell>
          <cell r="W371">
            <v>1787</v>
          </cell>
          <cell r="X371">
            <v>498049911.03959</v>
          </cell>
          <cell r="Y371">
            <v>0</v>
          </cell>
          <cell r="Z371">
            <v>0</v>
          </cell>
          <cell r="AA371">
            <v>1787</v>
          </cell>
          <cell r="AB371">
            <v>-206707660.99920204</v>
          </cell>
          <cell r="AC371">
            <v>1787</v>
          </cell>
        </row>
        <row r="372">
          <cell r="A372" t="str">
            <v>Cali</v>
          </cell>
          <cell r="B372">
            <v>10301997</v>
          </cell>
          <cell r="C372">
            <v>37135</v>
          </cell>
          <cell r="D372">
            <v>37499</v>
          </cell>
          <cell r="E372" t="str">
            <v>A</v>
          </cell>
          <cell r="F372" t="str">
            <v>AUCOLESP</v>
          </cell>
          <cell r="G372">
            <v>70996</v>
          </cell>
          <cell r="H372" t="str">
            <v>ASEGURADO PRINCIPAL</v>
          </cell>
          <cell r="I372">
            <v>107507216.74510001</v>
          </cell>
          <cell r="J372">
            <v>107515717.9453</v>
          </cell>
          <cell r="K372">
            <v>76746499.2324</v>
          </cell>
          <cell r="L372">
            <v>77549547</v>
          </cell>
          <cell r="M372">
            <v>9032443</v>
          </cell>
          <cell r="N372">
            <v>86581990</v>
          </cell>
          <cell r="O372">
            <v>0.1</v>
          </cell>
          <cell r="P372">
            <v>903244.3</v>
          </cell>
          <cell r="Q372">
            <v>0.1</v>
          </cell>
          <cell r="R372">
            <v>8658199</v>
          </cell>
          <cell r="S372">
            <v>96143433.299999997</v>
          </cell>
          <cell r="T372">
            <v>1.2527403107842503</v>
          </cell>
          <cell r="U372">
            <v>0.19</v>
          </cell>
          <cell r="V372">
            <v>14581834.854156001</v>
          </cell>
          <cell r="W372">
            <v>0.17499999999999999</v>
          </cell>
          <cell r="X372">
            <v>13430637.365669999</v>
          </cell>
          <cell r="Y372">
            <v>0</v>
          </cell>
          <cell r="Z372">
            <v>0</v>
          </cell>
          <cell r="AA372">
            <v>-0.61774031078425029</v>
          </cell>
          <cell r="AB372">
            <v>-47409406.287426002</v>
          </cell>
          <cell r="AC372">
            <v>66.796699523925781</v>
          </cell>
          <cell r="AD372">
            <v>66.796699523925781</v>
          </cell>
        </row>
        <row r="373">
          <cell r="A373" t="str">
            <v>Cali</v>
          </cell>
          <cell r="B373">
            <v>10301997</v>
          </cell>
          <cell r="C373">
            <v>37500</v>
          </cell>
          <cell r="D373">
            <v>37777</v>
          </cell>
          <cell r="E373" t="str">
            <v>A</v>
          </cell>
          <cell r="F373" t="str">
            <v>AUCOLESP</v>
          </cell>
          <cell r="G373">
            <v>70996</v>
          </cell>
          <cell r="H373" t="str">
            <v>ASEGURADO PRINCIPAL</v>
          </cell>
          <cell r="I373">
            <v>-1235206.0352</v>
          </cell>
          <cell r="J373">
            <v>-1235206.0352</v>
          </cell>
          <cell r="K373">
            <v>29525511.504299998</v>
          </cell>
          <cell r="L373">
            <v>68272220</v>
          </cell>
          <cell r="M373">
            <v>-5703187</v>
          </cell>
          <cell r="N373">
            <v>62569033</v>
          </cell>
          <cell r="O373">
            <v>0.1</v>
          </cell>
          <cell r="P373">
            <v>-570318.70000000007</v>
          </cell>
          <cell r="Q373">
            <v>0.1</v>
          </cell>
          <cell r="R373">
            <v>6256903.3000000007</v>
          </cell>
          <cell r="S373">
            <v>68255617.599999994</v>
          </cell>
          <cell r="T373">
            <v>2.3117505547722508</v>
          </cell>
          <cell r="U373">
            <v>0.19</v>
          </cell>
          <cell r="V373">
            <v>5609847.1858169995</v>
          </cell>
          <cell r="W373">
            <v>0.17499999999999999</v>
          </cell>
          <cell r="X373">
            <v>5166964.5132524995</v>
          </cell>
          <cell r="Y373">
            <v>0</v>
          </cell>
          <cell r="Z373">
            <v>0</v>
          </cell>
          <cell r="AA373">
            <v>-1.6767505547722508</v>
          </cell>
          <cell r="AB373">
            <v>-49506917.794769496</v>
          </cell>
          <cell r="AC373">
            <v>0</v>
          </cell>
          <cell r="AD373">
            <v>39.227436065673828</v>
          </cell>
        </row>
        <row r="374">
          <cell r="B374" t="str">
            <v>Total 10301997</v>
          </cell>
          <cell r="C374">
            <v>106272010.70990001</v>
          </cell>
          <cell r="D374">
            <v>106280511.9101</v>
          </cell>
          <cell r="E374">
            <v>106272010.7367</v>
          </cell>
          <cell r="F374">
            <v>145821767</v>
          </cell>
          <cell r="G374">
            <v>3329256</v>
          </cell>
          <cell r="H374">
            <v>149151023</v>
          </cell>
          <cell r="I374">
            <v>106272010.70990001</v>
          </cell>
          <cell r="J374">
            <v>106280511.9101</v>
          </cell>
          <cell r="K374">
            <v>106272010.7367</v>
          </cell>
          <cell r="L374">
            <v>145821767</v>
          </cell>
          <cell r="M374">
            <v>3329256</v>
          </cell>
          <cell r="N374">
            <v>149151023</v>
          </cell>
          <cell r="O374">
            <v>-96916324.082195491</v>
          </cell>
          <cell r="P374">
            <v>332925.59999999998</v>
          </cell>
          <cell r="Q374">
            <v>14915102.300000001</v>
          </cell>
          <cell r="R374">
            <v>14915102.300000001</v>
          </cell>
          <cell r="S374">
            <v>164399050.89999998</v>
          </cell>
          <cell r="T374">
            <v>18597601.8789225</v>
          </cell>
          <cell r="U374">
            <v>0</v>
          </cell>
          <cell r="V374">
            <v>20191682.039972998</v>
          </cell>
          <cell r="W374">
            <v>0</v>
          </cell>
          <cell r="X374">
            <v>18597601.8789225</v>
          </cell>
          <cell r="Y374">
            <v>0</v>
          </cell>
          <cell r="Z374">
            <v>0</v>
          </cell>
          <cell r="AA374">
            <v>0</v>
          </cell>
          <cell r="AB374">
            <v>-96916324.082195491</v>
          </cell>
          <cell r="AC374">
            <v>0</v>
          </cell>
        </row>
        <row r="375">
          <cell r="A375" t="str">
            <v>Cali</v>
          </cell>
          <cell r="B375">
            <v>10383925</v>
          </cell>
          <cell r="C375">
            <v>37326</v>
          </cell>
          <cell r="D375">
            <v>37690</v>
          </cell>
          <cell r="E375" t="str">
            <v>A</v>
          </cell>
          <cell r="F375" t="str">
            <v>AUCOLESP</v>
          </cell>
          <cell r="G375">
            <v>70996</v>
          </cell>
          <cell r="H375" t="str">
            <v>ASEGURADO PRINCIPAL</v>
          </cell>
          <cell r="I375">
            <v>66425183.5</v>
          </cell>
          <cell r="J375">
            <v>66439472.5</v>
          </cell>
          <cell r="K375">
            <v>46754387.324199997</v>
          </cell>
          <cell r="L375">
            <v>34817966</v>
          </cell>
          <cell r="M375">
            <v>7549464</v>
          </cell>
          <cell r="N375">
            <v>42367430</v>
          </cell>
          <cell r="O375">
            <v>0.1</v>
          </cell>
          <cell r="P375">
            <v>754946.4</v>
          </cell>
          <cell r="Q375">
            <v>0.1</v>
          </cell>
          <cell r="R375">
            <v>4236743</v>
          </cell>
          <cell r="S375">
            <v>47359119.399999999</v>
          </cell>
          <cell r="T375">
            <v>1.0129342316391983</v>
          </cell>
          <cell r="U375">
            <v>0.19</v>
          </cell>
          <cell r="V375">
            <v>8883333.5915980004</v>
          </cell>
          <cell r="W375">
            <v>0.2</v>
          </cell>
          <cell r="X375">
            <v>9350877.4648400005</v>
          </cell>
          <cell r="Y375">
            <v>0</v>
          </cell>
          <cell r="Z375">
            <v>0</v>
          </cell>
          <cell r="AA375">
            <v>-0.40293423163919817</v>
          </cell>
          <cell r="AB375">
            <v>-18838943.132237993</v>
          </cell>
          <cell r="AC375">
            <v>26.472526550292969</v>
          </cell>
          <cell r="AD375">
            <v>26.472526550292969</v>
          </cell>
        </row>
        <row r="376">
          <cell r="A376" t="str">
            <v>Cali</v>
          </cell>
          <cell r="B376">
            <v>10383925</v>
          </cell>
          <cell r="C376">
            <v>37691</v>
          </cell>
          <cell r="D376">
            <v>37777</v>
          </cell>
          <cell r="E376" t="str">
            <v>A</v>
          </cell>
          <cell r="F376" t="str">
            <v>AUCOLESP</v>
          </cell>
          <cell r="G376">
            <v>70996</v>
          </cell>
          <cell r="H376" t="str">
            <v>ASEGURADO PRINCIPAL</v>
          </cell>
          <cell r="I376">
            <v>-1792711.0625</v>
          </cell>
          <cell r="J376">
            <v>-1792711.0625</v>
          </cell>
          <cell r="K376">
            <v>10979986.8608</v>
          </cell>
          <cell r="L376">
            <v>0</v>
          </cell>
          <cell r="M376">
            <v>2500000</v>
          </cell>
          <cell r="N376">
            <v>2500000</v>
          </cell>
          <cell r="O376">
            <v>0.1</v>
          </cell>
          <cell r="P376">
            <v>250000</v>
          </cell>
          <cell r="Q376">
            <v>0.1</v>
          </cell>
          <cell r="R376">
            <v>250000</v>
          </cell>
          <cell r="S376">
            <v>3000000</v>
          </cell>
          <cell r="T376">
            <v>0.27322437066936711</v>
          </cell>
          <cell r="U376">
            <v>0.19</v>
          </cell>
          <cell r="V376">
            <v>2086197.503552</v>
          </cell>
          <cell r="W376">
            <v>0.2</v>
          </cell>
          <cell r="X376">
            <v>2195997.3721600003</v>
          </cell>
          <cell r="Y376">
            <v>0</v>
          </cell>
          <cell r="Z376">
            <v>0</v>
          </cell>
          <cell r="AA376">
            <v>0.33677562933063299</v>
          </cell>
          <cell r="AB376">
            <v>3697791.9850880015</v>
          </cell>
          <cell r="AC376">
            <v>9</v>
          </cell>
          <cell r="AD376">
            <v>22.988372802734375</v>
          </cell>
        </row>
        <row r="377">
          <cell r="B377" t="str">
            <v>Total 10383925</v>
          </cell>
          <cell r="C377">
            <v>64632472.4375</v>
          </cell>
          <cell r="D377">
            <v>64646761.4375</v>
          </cell>
          <cell r="E377">
            <v>57734374.184999995</v>
          </cell>
          <cell r="F377">
            <v>34817966</v>
          </cell>
          <cell r="G377">
            <v>10049464</v>
          </cell>
          <cell r="H377">
            <v>44867430</v>
          </cell>
          <cell r="I377">
            <v>64632472.4375</v>
          </cell>
          <cell r="J377">
            <v>64646761.4375</v>
          </cell>
          <cell r="K377">
            <v>57734374.184999995</v>
          </cell>
          <cell r="L377">
            <v>34817966</v>
          </cell>
          <cell r="M377">
            <v>10049464</v>
          </cell>
          <cell r="N377">
            <v>44867430</v>
          </cell>
          <cell r="O377">
            <v>-15141151.147149991</v>
          </cell>
          <cell r="P377">
            <v>1004946.4</v>
          </cell>
          <cell r="Q377">
            <v>4486743</v>
          </cell>
          <cell r="R377">
            <v>4486743</v>
          </cell>
          <cell r="S377">
            <v>50359119.399999999</v>
          </cell>
          <cell r="T377">
            <v>11546874.837000001</v>
          </cell>
          <cell r="U377">
            <v>0</v>
          </cell>
          <cell r="V377">
            <v>10969531.095150001</v>
          </cell>
          <cell r="W377">
            <v>9</v>
          </cell>
          <cell r="X377">
            <v>11546874.837000001</v>
          </cell>
          <cell r="Y377">
            <v>0</v>
          </cell>
          <cell r="Z377">
            <v>0</v>
          </cell>
          <cell r="AA377">
            <v>9</v>
          </cell>
          <cell r="AB377">
            <v>-15141151.147149991</v>
          </cell>
          <cell r="AC377">
            <v>9</v>
          </cell>
        </row>
        <row r="378">
          <cell r="H378" t="str">
            <v>Total ASEGURADO PRINCIPAL</v>
          </cell>
          <cell r="I378">
            <v>4439825246.3348999</v>
          </cell>
          <cell r="J378">
            <v>4250938455.6601</v>
          </cell>
          <cell r="K378">
            <v>3373272573.6166997</v>
          </cell>
          <cell r="L378">
            <v>1707926493</v>
          </cell>
          <cell r="M378">
            <v>593296636</v>
          </cell>
          <cell r="N378">
            <v>2301223129</v>
          </cell>
          <cell r="O378">
            <v>59329663.599999994</v>
          </cell>
          <cell r="P378">
            <v>59329663.599999994</v>
          </cell>
          <cell r="Q378">
            <v>2590675105.5000005</v>
          </cell>
          <cell r="R378">
            <v>230122312.90000004</v>
          </cell>
          <cell r="S378">
            <v>2590675105.5000005</v>
          </cell>
          <cell r="T378">
            <v>0</v>
          </cell>
          <cell r="U378">
            <v>-450090380.60802048</v>
          </cell>
          <cell r="V378">
            <v>640921788.98717308</v>
          </cell>
          <cell r="W378">
            <v>591766059.73754752</v>
          </cell>
          <cell r="X378">
            <v>591766059.73754752</v>
          </cell>
          <cell r="Y378">
            <v>-450090380.60802048</v>
          </cell>
          <cell r="Z378">
            <v>0</v>
          </cell>
          <cell r="AA378">
            <v>-450090380.60802048</v>
          </cell>
          <cell r="AB378">
            <v>-450090380.60802048</v>
          </cell>
          <cell r="AC378">
            <v>1816</v>
          </cell>
        </row>
        <row r="379">
          <cell r="A379" t="str">
            <v>Cali</v>
          </cell>
          <cell r="B379">
            <v>7615289</v>
          </cell>
          <cell r="C379">
            <v>36965</v>
          </cell>
          <cell r="D379">
            <v>37329</v>
          </cell>
          <cell r="E379" t="str">
            <v>A</v>
          </cell>
          <cell r="F379" t="str">
            <v>AUCOL98</v>
          </cell>
          <cell r="G379">
            <v>70996</v>
          </cell>
          <cell r="H379" t="str">
            <v>ATOGAN LTDA</v>
          </cell>
          <cell r="I379">
            <v>37059002.873000003</v>
          </cell>
          <cell r="J379">
            <v>37059002.873000003</v>
          </cell>
          <cell r="K379">
            <v>37059002.841799997</v>
          </cell>
          <cell r="L379">
            <v>0</v>
          </cell>
          <cell r="M379">
            <v>0.1</v>
          </cell>
          <cell r="N379">
            <v>0</v>
          </cell>
          <cell r="O379">
            <v>0.1</v>
          </cell>
          <cell r="P379">
            <v>0</v>
          </cell>
          <cell r="Q379">
            <v>0.1</v>
          </cell>
          <cell r="R379">
            <v>0</v>
          </cell>
          <cell r="S379">
            <v>0</v>
          </cell>
          <cell r="T379">
            <v>0</v>
          </cell>
          <cell r="U379">
            <v>0.19</v>
          </cell>
          <cell r="V379">
            <v>7041210.5399419991</v>
          </cell>
          <cell r="W379">
            <v>0.125</v>
          </cell>
          <cell r="X379">
            <v>4632375.3552249996</v>
          </cell>
          <cell r="Y379">
            <v>0</v>
          </cell>
          <cell r="Z379">
            <v>0</v>
          </cell>
          <cell r="AA379">
            <v>0.68500000000000005</v>
          </cell>
          <cell r="AB379">
            <v>25385416.946633</v>
          </cell>
          <cell r="AC379">
            <v>18.909339904785156</v>
          </cell>
          <cell r="AD379">
            <v>18.909339904785156</v>
          </cell>
        </row>
        <row r="380">
          <cell r="A380" t="str">
            <v>Cali</v>
          </cell>
          <cell r="B380">
            <v>7615289</v>
          </cell>
          <cell r="C380">
            <v>37330</v>
          </cell>
          <cell r="D380">
            <v>37694</v>
          </cell>
          <cell r="E380" t="str">
            <v>A</v>
          </cell>
          <cell r="F380" t="str">
            <v>AUCOL98</v>
          </cell>
          <cell r="G380">
            <v>70996</v>
          </cell>
          <cell r="H380" t="str">
            <v>ATOGAN LTDA</v>
          </cell>
          <cell r="I380">
            <v>30524809.532699998</v>
          </cell>
          <cell r="J380">
            <v>30524809.532699998</v>
          </cell>
          <cell r="K380">
            <v>30524809.641600002</v>
          </cell>
          <cell r="L380">
            <v>0</v>
          </cell>
          <cell r="M380">
            <v>0.1</v>
          </cell>
          <cell r="N380">
            <v>0</v>
          </cell>
          <cell r="O380">
            <v>0.1</v>
          </cell>
          <cell r="P380">
            <v>0</v>
          </cell>
          <cell r="Q380">
            <v>0.1</v>
          </cell>
          <cell r="R380">
            <v>0</v>
          </cell>
          <cell r="S380">
            <v>0</v>
          </cell>
          <cell r="T380">
            <v>0</v>
          </cell>
          <cell r="U380">
            <v>0.19</v>
          </cell>
          <cell r="V380">
            <v>5799713.8319040006</v>
          </cell>
          <cell r="W380">
            <v>0.125</v>
          </cell>
          <cell r="X380">
            <v>3815601.2052000002</v>
          </cell>
          <cell r="Y380">
            <v>0</v>
          </cell>
          <cell r="Z380">
            <v>0</v>
          </cell>
          <cell r="AA380">
            <v>0.68500000000000005</v>
          </cell>
          <cell r="AB380">
            <v>20909494.604496002</v>
          </cell>
          <cell r="AC380">
            <v>18.755495071411133</v>
          </cell>
          <cell r="AD380">
            <v>18.755495071411133</v>
          </cell>
        </row>
        <row r="381">
          <cell r="A381" t="str">
            <v>Cali</v>
          </cell>
          <cell r="B381">
            <v>7615289</v>
          </cell>
          <cell r="C381">
            <v>37695</v>
          </cell>
          <cell r="D381">
            <v>37777</v>
          </cell>
          <cell r="E381" t="str">
            <v>A</v>
          </cell>
          <cell r="F381" t="str">
            <v>AUCOL98</v>
          </cell>
          <cell r="G381">
            <v>70996</v>
          </cell>
          <cell r="H381" t="str">
            <v>ATOGAN LTDA</v>
          </cell>
          <cell r="I381">
            <v>17285364.226599999</v>
          </cell>
          <cell r="J381">
            <v>19004309.125</v>
          </cell>
          <cell r="K381">
            <v>4165366.7507000002</v>
          </cell>
          <cell r="L381">
            <v>0</v>
          </cell>
          <cell r="M381">
            <v>0.1</v>
          </cell>
          <cell r="N381">
            <v>0</v>
          </cell>
          <cell r="O381">
            <v>0.1</v>
          </cell>
          <cell r="P381">
            <v>0</v>
          </cell>
          <cell r="Q381">
            <v>0.1</v>
          </cell>
          <cell r="R381">
            <v>0</v>
          </cell>
          <cell r="S381">
            <v>0</v>
          </cell>
          <cell r="T381">
            <v>0</v>
          </cell>
          <cell r="U381">
            <v>0.19</v>
          </cell>
          <cell r="V381">
            <v>791419.68263300008</v>
          </cell>
          <cell r="W381">
            <v>0.125</v>
          </cell>
          <cell r="X381">
            <v>520670.84383750003</v>
          </cell>
          <cell r="Y381">
            <v>0</v>
          </cell>
          <cell r="Z381">
            <v>0</v>
          </cell>
          <cell r="AA381">
            <v>0.68500000000000005</v>
          </cell>
          <cell r="AB381">
            <v>2853276.2242295002</v>
          </cell>
          <cell r="AC381">
            <v>6</v>
          </cell>
          <cell r="AD381">
            <v>6</v>
          </cell>
        </row>
        <row r="382">
          <cell r="B382" t="str">
            <v>Total 7615289</v>
          </cell>
          <cell r="C382">
            <v>84869176.632299989</v>
          </cell>
          <cell r="D382">
            <v>86588121.530699998</v>
          </cell>
          <cell r="E382">
            <v>71749179.234099999</v>
          </cell>
          <cell r="F382">
            <v>0</v>
          </cell>
          <cell r="G382">
            <v>0</v>
          </cell>
          <cell r="H382">
            <v>0</v>
          </cell>
          <cell r="I382">
            <v>84869176.632299989</v>
          </cell>
          <cell r="J382">
            <v>86588121.530699998</v>
          </cell>
          <cell r="K382">
            <v>71749179.234099999</v>
          </cell>
          <cell r="L382">
            <v>0</v>
          </cell>
          <cell r="M382">
            <v>0</v>
          </cell>
          <cell r="N382">
            <v>0</v>
          </cell>
          <cell r="O382">
            <v>49148187.775358498</v>
          </cell>
          <cell r="P382">
            <v>0</v>
          </cell>
          <cell r="Q382">
            <v>0</v>
          </cell>
          <cell r="R382">
            <v>0</v>
          </cell>
          <cell r="S382">
            <v>0</v>
          </cell>
          <cell r="T382">
            <v>8968647.4042624999</v>
          </cell>
          <cell r="U382">
            <v>0</v>
          </cell>
          <cell r="V382">
            <v>13632344.054478999</v>
          </cell>
          <cell r="W382">
            <v>6</v>
          </cell>
          <cell r="X382">
            <v>8968647.4042624999</v>
          </cell>
          <cell r="Y382">
            <v>0</v>
          </cell>
          <cell r="Z382">
            <v>0</v>
          </cell>
          <cell r="AA382">
            <v>6</v>
          </cell>
          <cell r="AB382">
            <v>49148187.775358498</v>
          </cell>
          <cell r="AC382">
            <v>6</v>
          </cell>
        </row>
        <row r="383">
          <cell r="H383" t="str">
            <v>Total ATOGAN LTDA</v>
          </cell>
          <cell r="I383">
            <v>84869176.632299989</v>
          </cell>
          <cell r="J383">
            <v>86588121.530699998</v>
          </cell>
          <cell r="K383">
            <v>71749179.234099999</v>
          </cell>
          <cell r="L383">
            <v>0</v>
          </cell>
          <cell r="M383">
            <v>0</v>
          </cell>
          <cell r="N383">
            <v>0</v>
          </cell>
          <cell r="O383">
            <v>0</v>
          </cell>
          <cell r="P383">
            <v>0</v>
          </cell>
          <cell r="Q383">
            <v>0</v>
          </cell>
          <cell r="R383">
            <v>0</v>
          </cell>
          <cell r="S383">
            <v>0</v>
          </cell>
          <cell r="T383">
            <v>0</v>
          </cell>
          <cell r="U383">
            <v>49148187.775358498</v>
          </cell>
          <cell r="V383">
            <v>13632344.054478999</v>
          </cell>
          <cell r="W383">
            <v>8968647.4042624999</v>
          </cell>
          <cell r="X383">
            <v>8968647.4042624999</v>
          </cell>
          <cell r="Y383">
            <v>49148187.775358498</v>
          </cell>
          <cell r="Z383">
            <v>0</v>
          </cell>
          <cell r="AA383">
            <v>49148187.775358498</v>
          </cell>
          <cell r="AB383">
            <v>49148187.775358498</v>
          </cell>
          <cell r="AC383">
            <v>6</v>
          </cell>
        </row>
        <row r="384">
          <cell r="A384" t="str">
            <v>Cali</v>
          </cell>
          <cell r="B384">
            <v>12014811</v>
          </cell>
          <cell r="C384">
            <v>37560</v>
          </cell>
          <cell r="D384">
            <v>37777</v>
          </cell>
          <cell r="E384" t="str">
            <v>A</v>
          </cell>
          <cell r="F384" t="str">
            <v>AUCOLESP</v>
          </cell>
          <cell r="G384">
            <v>70996</v>
          </cell>
          <cell r="H384" t="str">
            <v>BURNS PHILIP COLOMBIA S.A.</v>
          </cell>
          <cell r="I384">
            <v>32215478.0625</v>
          </cell>
          <cell r="J384">
            <v>32215478.0625</v>
          </cell>
          <cell r="K384">
            <v>17899553.0469</v>
          </cell>
          <cell r="L384">
            <v>0</v>
          </cell>
          <cell r="M384">
            <v>0.1</v>
          </cell>
          <cell r="N384">
            <v>0</v>
          </cell>
          <cell r="O384">
            <v>0.1</v>
          </cell>
          <cell r="P384">
            <v>0</v>
          </cell>
          <cell r="Q384">
            <v>0.1</v>
          </cell>
          <cell r="R384">
            <v>0</v>
          </cell>
          <cell r="S384">
            <v>0</v>
          </cell>
          <cell r="T384">
            <v>0</v>
          </cell>
          <cell r="U384">
            <v>0.19</v>
          </cell>
          <cell r="V384">
            <v>3400915.0789109999</v>
          </cell>
          <cell r="W384">
            <v>0.125</v>
          </cell>
          <cell r="X384">
            <v>2237444.1308625001</v>
          </cell>
          <cell r="Y384">
            <v>0</v>
          </cell>
          <cell r="Z384">
            <v>0</v>
          </cell>
          <cell r="AA384">
            <v>0.68500000000000005</v>
          </cell>
          <cell r="AB384">
            <v>12261193.837126501</v>
          </cell>
          <cell r="AC384">
            <v>31</v>
          </cell>
          <cell r="AD384">
            <v>29.046083450317383</v>
          </cell>
        </row>
        <row r="385">
          <cell r="B385" t="str">
            <v>Total 12014811</v>
          </cell>
          <cell r="C385">
            <v>32215478.0625</v>
          </cell>
          <cell r="D385">
            <v>32215478.0625</v>
          </cell>
          <cell r="E385">
            <v>17899553.0469</v>
          </cell>
          <cell r="F385">
            <v>0</v>
          </cell>
          <cell r="G385">
            <v>0</v>
          </cell>
          <cell r="H385">
            <v>0</v>
          </cell>
          <cell r="I385">
            <v>32215478.0625</v>
          </cell>
          <cell r="J385">
            <v>32215478.0625</v>
          </cell>
          <cell r="K385">
            <v>17899553.0469</v>
          </cell>
          <cell r="L385">
            <v>0</v>
          </cell>
          <cell r="M385">
            <v>0</v>
          </cell>
          <cell r="N385">
            <v>0</v>
          </cell>
          <cell r="O385">
            <v>12261193.837126501</v>
          </cell>
          <cell r="P385">
            <v>0</v>
          </cell>
          <cell r="Q385">
            <v>0</v>
          </cell>
          <cell r="R385">
            <v>0</v>
          </cell>
          <cell r="S385">
            <v>0</v>
          </cell>
          <cell r="T385">
            <v>2237444.1308625001</v>
          </cell>
          <cell r="U385">
            <v>0</v>
          </cell>
          <cell r="V385">
            <v>3400915.0789109999</v>
          </cell>
          <cell r="W385">
            <v>31</v>
          </cell>
          <cell r="X385">
            <v>2237444.1308625001</v>
          </cell>
          <cell r="Y385">
            <v>0</v>
          </cell>
          <cell r="Z385">
            <v>0</v>
          </cell>
          <cell r="AA385">
            <v>31</v>
          </cell>
          <cell r="AB385">
            <v>12261193.837126501</v>
          </cell>
          <cell r="AC385">
            <v>31</v>
          </cell>
        </row>
        <row r="386">
          <cell r="H386" t="str">
            <v>Total BURNS PHILIP COLOMBIA S.A.</v>
          </cell>
          <cell r="I386">
            <v>32215478.0625</v>
          </cell>
          <cell r="J386">
            <v>32215478.0625</v>
          </cell>
          <cell r="K386">
            <v>17899553.0469</v>
          </cell>
          <cell r="L386">
            <v>0</v>
          </cell>
          <cell r="M386">
            <v>0</v>
          </cell>
          <cell r="N386">
            <v>0</v>
          </cell>
          <cell r="O386">
            <v>0</v>
          </cell>
          <cell r="P386">
            <v>0</v>
          </cell>
          <cell r="Q386">
            <v>0</v>
          </cell>
          <cell r="R386">
            <v>0</v>
          </cell>
          <cell r="S386">
            <v>0</v>
          </cell>
          <cell r="T386">
            <v>0</v>
          </cell>
          <cell r="U386">
            <v>12261193.837126501</v>
          </cell>
          <cell r="V386">
            <v>3400915.0789109999</v>
          </cell>
          <cell r="W386">
            <v>2237444.1308625001</v>
          </cell>
          <cell r="X386">
            <v>2237444.1308625001</v>
          </cell>
          <cell r="Y386">
            <v>12261193.837126501</v>
          </cell>
          <cell r="Z386">
            <v>0</v>
          </cell>
          <cell r="AA386">
            <v>12261193.837126501</v>
          </cell>
          <cell r="AB386">
            <v>12261193.837126501</v>
          </cell>
          <cell r="AC386">
            <v>31</v>
          </cell>
        </row>
        <row r="387">
          <cell r="A387" t="str">
            <v>Cali</v>
          </cell>
          <cell r="B387">
            <v>7542525</v>
          </cell>
          <cell r="C387">
            <v>36860</v>
          </cell>
          <cell r="D387">
            <v>37224</v>
          </cell>
          <cell r="E387" t="str">
            <v>A</v>
          </cell>
          <cell r="F387" t="str">
            <v>AUCOLESP</v>
          </cell>
          <cell r="G387">
            <v>70996</v>
          </cell>
          <cell r="H387" t="str">
            <v>CARTONES AMERICA</v>
          </cell>
          <cell r="I387">
            <v>67742501.625</v>
          </cell>
          <cell r="J387">
            <v>67742501.625</v>
          </cell>
          <cell r="K387">
            <v>67742501.6875</v>
          </cell>
          <cell r="L387">
            <v>59452094</v>
          </cell>
          <cell r="M387">
            <v>2161277</v>
          </cell>
          <cell r="N387">
            <v>61613371</v>
          </cell>
          <cell r="O387">
            <v>0.1</v>
          </cell>
          <cell r="P387">
            <v>216127.7</v>
          </cell>
          <cell r="Q387">
            <v>0.1</v>
          </cell>
          <cell r="R387">
            <v>6161337.1000000006</v>
          </cell>
          <cell r="S387">
            <v>67990835.799999997</v>
          </cell>
          <cell r="T387">
            <v>1.0036658538777556</v>
          </cell>
          <cell r="U387">
            <v>0.19</v>
          </cell>
          <cell r="V387">
            <v>12871075.320625</v>
          </cell>
          <cell r="W387">
            <v>0.1</v>
          </cell>
          <cell r="X387">
            <v>6774250.1687500002</v>
          </cell>
          <cell r="Y387">
            <v>0</v>
          </cell>
          <cell r="Z387">
            <v>0</v>
          </cell>
          <cell r="AA387">
            <v>-0.29366585387775568</v>
          </cell>
          <cell r="AB387">
            <v>-19893659.601874992</v>
          </cell>
          <cell r="AC387">
            <v>82.615386962890625</v>
          </cell>
          <cell r="AD387">
            <v>82.615386962890625</v>
          </cell>
        </row>
        <row r="388">
          <cell r="A388" t="str">
            <v>Cali</v>
          </cell>
          <cell r="B388">
            <v>7542525</v>
          </cell>
          <cell r="C388">
            <v>37225</v>
          </cell>
          <cell r="D388">
            <v>37589</v>
          </cell>
          <cell r="E388" t="str">
            <v>A</v>
          </cell>
          <cell r="F388" t="str">
            <v>AUCOLESP</v>
          </cell>
          <cell r="G388">
            <v>70996</v>
          </cell>
          <cell r="H388" t="str">
            <v>CARTONES AMERICA</v>
          </cell>
          <cell r="I388">
            <v>89947640.0625</v>
          </cell>
          <cell r="J388">
            <v>89992726.0625</v>
          </cell>
          <cell r="K388">
            <v>89947640.140599996</v>
          </cell>
          <cell r="L388">
            <v>41508160</v>
          </cell>
          <cell r="M388">
            <v>14506900</v>
          </cell>
          <cell r="N388">
            <v>56015060</v>
          </cell>
          <cell r="O388">
            <v>0.1</v>
          </cell>
          <cell r="P388">
            <v>1450690</v>
          </cell>
          <cell r="Q388">
            <v>0.1</v>
          </cell>
          <cell r="R388">
            <v>5601506</v>
          </cell>
          <cell r="S388">
            <v>63067256</v>
          </cell>
          <cell r="T388">
            <v>0.70115520431016953</v>
          </cell>
          <cell r="U388">
            <v>0.19</v>
          </cell>
          <cell r="V388">
            <v>17090051.626713999</v>
          </cell>
          <cell r="W388">
            <v>0.1</v>
          </cell>
          <cell r="X388">
            <v>8994764.01406</v>
          </cell>
          <cell r="Y388">
            <v>0</v>
          </cell>
          <cell r="Z388">
            <v>0</v>
          </cell>
          <cell r="AA388">
            <v>8.8447956898304314E-3</v>
          </cell>
          <cell r="AB388">
            <v>795568.49982599751</v>
          </cell>
          <cell r="AC388">
            <v>89.609893798828125</v>
          </cell>
          <cell r="AD388">
            <v>89.609893798828125</v>
          </cell>
        </row>
        <row r="389">
          <cell r="A389" t="str">
            <v>Cali</v>
          </cell>
          <cell r="B389">
            <v>7542525</v>
          </cell>
          <cell r="C389">
            <v>37590</v>
          </cell>
          <cell r="D389">
            <v>37777</v>
          </cell>
          <cell r="E389" t="str">
            <v>A</v>
          </cell>
          <cell r="F389" t="str">
            <v>AUCOLESP</v>
          </cell>
          <cell r="G389">
            <v>70996</v>
          </cell>
          <cell r="H389" t="str">
            <v>CARTONES AMERICA</v>
          </cell>
          <cell r="I389">
            <v>95917962.75</v>
          </cell>
          <cell r="J389">
            <v>96310972.75</v>
          </cell>
          <cell r="K389">
            <v>49049229.278300002</v>
          </cell>
          <cell r="L389">
            <v>31064371</v>
          </cell>
          <cell r="M389">
            <v>5862884</v>
          </cell>
          <cell r="N389">
            <v>36927255</v>
          </cell>
          <cell r="O389">
            <v>0.1</v>
          </cell>
          <cell r="P389">
            <v>586288.4</v>
          </cell>
          <cell r="Q389">
            <v>0.1</v>
          </cell>
          <cell r="R389">
            <v>3692725.5</v>
          </cell>
          <cell r="S389">
            <v>41206268.899999999</v>
          </cell>
          <cell r="T389">
            <v>0.84010023207908324</v>
          </cell>
          <cell r="U389">
            <v>0.19</v>
          </cell>
          <cell r="V389">
            <v>9319353.5628770012</v>
          </cell>
          <cell r="W389">
            <v>0.1</v>
          </cell>
          <cell r="X389">
            <v>4904922.9278300004</v>
          </cell>
          <cell r="Y389">
            <v>0</v>
          </cell>
          <cell r="Z389">
            <v>0</v>
          </cell>
          <cell r="AA389">
            <v>-0.13010023207908328</v>
          </cell>
          <cell r="AB389">
            <v>-6381316.112406997</v>
          </cell>
          <cell r="AC389">
            <v>89</v>
          </cell>
          <cell r="AD389">
            <v>89.336898803710938</v>
          </cell>
        </row>
        <row r="390">
          <cell r="B390" t="str">
            <v>Total 7542525</v>
          </cell>
          <cell r="C390">
            <v>253608104.4375</v>
          </cell>
          <cell r="D390">
            <v>254046200.4375</v>
          </cell>
          <cell r="E390">
            <v>206739371.10640001</v>
          </cell>
          <cell r="F390">
            <v>132024625</v>
          </cell>
          <cell r="G390">
            <v>22531061</v>
          </cell>
          <cell r="H390">
            <v>154555686</v>
          </cell>
          <cell r="I390">
            <v>253608104.4375</v>
          </cell>
          <cell r="J390">
            <v>254046200.4375</v>
          </cell>
          <cell r="K390">
            <v>206739371.10640001</v>
          </cell>
          <cell r="L390">
            <v>132024625</v>
          </cell>
          <cell r="M390">
            <v>22531061</v>
          </cell>
          <cell r="N390">
            <v>154555686</v>
          </cell>
          <cell r="O390">
            <v>-25479407.214455992</v>
          </cell>
          <cell r="P390">
            <v>2253106.1</v>
          </cell>
          <cell r="Q390">
            <v>15455568.600000001</v>
          </cell>
          <cell r="R390">
            <v>15455568.600000001</v>
          </cell>
          <cell r="S390">
            <v>172264360.69999999</v>
          </cell>
          <cell r="T390">
            <v>20673937.110640001</v>
          </cell>
          <cell r="U390">
            <v>0</v>
          </cell>
          <cell r="V390">
            <v>39280480.510215998</v>
          </cell>
          <cell r="W390">
            <v>89</v>
          </cell>
          <cell r="X390">
            <v>20673937.110640001</v>
          </cell>
          <cell r="Y390">
            <v>0</v>
          </cell>
          <cell r="Z390">
            <v>0</v>
          </cell>
          <cell r="AA390">
            <v>89</v>
          </cell>
          <cell r="AB390">
            <v>-25479407.214455992</v>
          </cell>
          <cell r="AC390">
            <v>89</v>
          </cell>
        </row>
        <row r="391">
          <cell r="H391" t="str">
            <v>Total CARTONES AMERICA</v>
          </cell>
          <cell r="I391">
            <v>253608104.4375</v>
          </cell>
          <cell r="J391">
            <v>254046200.4375</v>
          </cell>
          <cell r="K391">
            <v>206739371.10640001</v>
          </cell>
          <cell r="L391">
            <v>132024625</v>
          </cell>
          <cell r="M391">
            <v>22531061</v>
          </cell>
          <cell r="N391">
            <v>154555686</v>
          </cell>
          <cell r="O391">
            <v>2253106.1</v>
          </cell>
          <cell r="P391">
            <v>2253106.1</v>
          </cell>
          <cell r="Q391">
            <v>172264360.69999999</v>
          </cell>
          <cell r="R391">
            <v>15455568.600000001</v>
          </cell>
          <cell r="S391">
            <v>172264360.69999999</v>
          </cell>
          <cell r="T391">
            <v>0</v>
          </cell>
          <cell r="U391">
            <v>-25479407.214455992</v>
          </cell>
          <cell r="V391">
            <v>39280480.510215998</v>
          </cell>
          <cell r="W391">
            <v>20673937.110640001</v>
          </cell>
          <cell r="X391">
            <v>20673937.110640001</v>
          </cell>
          <cell r="Y391">
            <v>-25479407.214455992</v>
          </cell>
          <cell r="Z391">
            <v>0</v>
          </cell>
          <cell r="AA391">
            <v>-25479407.214455992</v>
          </cell>
          <cell r="AB391">
            <v>-25479407.214455992</v>
          </cell>
          <cell r="AC391">
            <v>89</v>
          </cell>
        </row>
        <row r="392">
          <cell r="A392" t="str">
            <v>Cali</v>
          </cell>
          <cell r="B392">
            <v>8742173</v>
          </cell>
          <cell r="C392">
            <v>37024</v>
          </cell>
          <cell r="D392">
            <v>37388</v>
          </cell>
          <cell r="E392" t="str">
            <v>A</v>
          </cell>
          <cell r="F392" t="str">
            <v>AUCOL98</v>
          </cell>
          <cell r="G392">
            <v>76843</v>
          </cell>
          <cell r="H392" t="str">
            <v>CARVEL LTDA.</v>
          </cell>
          <cell r="I392">
            <v>18848235.0625</v>
          </cell>
          <cell r="J392">
            <v>18848235.0625</v>
          </cell>
          <cell r="K392">
            <v>18848235.003899999</v>
          </cell>
          <cell r="L392">
            <v>0</v>
          </cell>
          <cell r="M392">
            <v>0.1</v>
          </cell>
          <cell r="N392">
            <v>0</v>
          </cell>
          <cell r="O392">
            <v>0.1</v>
          </cell>
          <cell r="P392">
            <v>0</v>
          </cell>
          <cell r="Q392">
            <v>0.1</v>
          </cell>
          <cell r="R392">
            <v>0</v>
          </cell>
          <cell r="S392">
            <v>0</v>
          </cell>
          <cell r="T392">
            <v>0</v>
          </cell>
          <cell r="U392">
            <v>0.19</v>
          </cell>
          <cell r="V392">
            <v>3581164.6507409997</v>
          </cell>
          <cell r="W392">
            <v>0.125</v>
          </cell>
          <cell r="X392">
            <v>2356029.3754874999</v>
          </cell>
          <cell r="Y392">
            <v>0</v>
          </cell>
          <cell r="Z392">
            <v>0</v>
          </cell>
          <cell r="AA392">
            <v>0.68500000000000005</v>
          </cell>
          <cell r="AB392">
            <v>12911040.9776715</v>
          </cell>
          <cell r="AC392">
            <v>14.612637519836426</v>
          </cell>
          <cell r="AD392">
            <v>14.612637519836426</v>
          </cell>
        </row>
        <row r="393">
          <cell r="A393" t="str">
            <v>Cali</v>
          </cell>
          <cell r="B393">
            <v>8742173</v>
          </cell>
          <cell r="C393">
            <v>37389</v>
          </cell>
          <cell r="D393">
            <v>37753</v>
          </cell>
          <cell r="E393" t="str">
            <v>A</v>
          </cell>
          <cell r="F393" t="str">
            <v>AUCOL98</v>
          </cell>
          <cell r="G393">
            <v>76843</v>
          </cell>
          <cell r="H393" t="str">
            <v>CARVEL LTDA.</v>
          </cell>
          <cell r="I393">
            <v>20142170</v>
          </cell>
          <cell r="J393">
            <v>20142170</v>
          </cell>
          <cell r="K393">
            <v>20142169.9375</v>
          </cell>
          <cell r="L393">
            <v>0</v>
          </cell>
          <cell r="M393">
            <v>0.1</v>
          </cell>
          <cell r="N393">
            <v>0</v>
          </cell>
          <cell r="O393">
            <v>0.1</v>
          </cell>
          <cell r="P393">
            <v>0</v>
          </cell>
          <cell r="Q393">
            <v>0.1</v>
          </cell>
          <cell r="R393">
            <v>0</v>
          </cell>
          <cell r="S393">
            <v>0</v>
          </cell>
          <cell r="T393">
            <v>0</v>
          </cell>
          <cell r="U393">
            <v>0.19</v>
          </cell>
          <cell r="V393">
            <v>3827012.288125</v>
          </cell>
          <cell r="W393">
            <v>0.125</v>
          </cell>
          <cell r="X393">
            <v>2517771.2421875</v>
          </cell>
          <cell r="Y393">
            <v>0</v>
          </cell>
          <cell r="Z393">
            <v>0</v>
          </cell>
          <cell r="AA393">
            <v>0.68500000000000005</v>
          </cell>
          <cell r="AB393">
            <v>13797386.407187501</v>
          </cell>
          <cell r="AC393">
            <v>14.549450874328613</v>
          </cell>
          <cell r="AD393">
            <v>14.549450874328613</v>
          </cell>
        </row>
        <row r="394">
          <cell r="B394" t="str">
            <v>Total 8742173</v>
          </cell>
          <cell r="C394">
            <v>38990405.0625</v>
          </cell>
          <cell r="D394">
            <v>38990405.0625</v>
          </cell>
          <cell r="E394">
            <v>38990404.941399999</v>
          </cell>
          <cell r="F394">
            <v>0</v>
          </cell>
          <cell r="G394">
            <v>0</v>
          </cell>
          <cell r="H394">
            <v>0</v>
          </cell>
          <cell r="I394">
            <v>38990405.0625</v>
          </cell>
          <cell r="J394">
            <v>38990405.0625</v>
          </cell>
          <cell r="K394">
            <v>38990404.941399999</v>
          </cell>
          <cell r="L394">
            <v>0</v>
          </cell>
          <cell r="M394">
            <v>0</v>
          </cell>
          <cell r="N394">
            <v>0</v>
          </cell>
          <cell r="O394">
            <v>26708427.384859003</v>
          </cell>
          <cell r="P394">
            <v>0</v>
          </cell>
          <cell r="Q394">
            <v>0</v>
          </cell>
          <cell r="R394">
            <v>0</v>
          </cell>
          <cell r="S394">
            <v>0</v>
          </cell>
          <cell r="T394">
            <v>4873800.6176749999</v>
          </cell>
          <cell r="U394">
            <v>0</v>
          </cell>
          <cell r="V394">
            <v>7408176.9388659997</v>
          </cell>
          <cell r="W394">
            <v>0</v>
          </cell>
          <cell r="X394">
            <v>4873800.6176749999</v>
          </cell>
          <cell r="Y394">
            <v>0</v>
          </cell>
          <cell r="Z394">
            <v>0</v>
          </cell>
          <cell r="AA394">
            <v>0</v>
          </cell>
          <cell r="AB394">
            <v>26708427.384859003</v>
          </cell>
          <cell r="AC394">
            <v>0</v>
          </cell>
        </row>
        <row r="395">
          <cell r="H395" t="str">
            <v>Total CARVEL LTDA.</v>
          </cell>
          <cell r="I395">
            <v>38990405.0625</v>
          </cell>
          <cell r="J395">
            <v>38990405.0625</v>
          </cell>
          <cell r="K395">
            <v>38990404.941399999</v>
          </cell>
          <cell r="L395">
            <v>0</v>
          </cell>
          <cell r="M395">
            <v>0</v>
          </cell>
          <cell r="N395">
            <v>0</v>
          </cell>
          <cell r="O395">
            <v>0</v>
          </cell>
          <cell r="P395">
            <v>0</v>
          </cell>
          <cell r="Q395">
            <v>0</v>
          </cell>
          <cell r="R395">
            <v>0</v>
          </cell>
          <cell r="S395">
            <v>0</v>
          </cell>
          <cell r="T395">
            <v>0</v>
          </cell>
          <cell r="U395">
            <v>26708427.384859003</v>
          </cell>
          <cell r="V395">
            <v>7408176.9388659997</v>
          </cell>
          <cell r="W395">
            <v>4873800.6176749999</v>
          </cell>
          <cell r="X395">
            <v>4873800.6176749999</v>
          </cell>
          <cell r="Y395">
            <v>26708427.384859003</v>
          </cell>
          <cell r="Z395">
            <v>0</v>
          </cell>
          <cell r="AA395">
            <v>26708427.384859003</v>
          </cell>
          <cell r="AB395">
            <v>26708427.384859003</v>
          </cell>
          <cell r="AC395">
            <v>0</v>
          </cell>
        </row>
        <row r="396">
          <cell r="A396" t="str">
            <v>Cali</v>
          </cell>
          <cell r="B396">
            <v>10310308</v>
          </cell>
          <cell r="C396">
            <v>37181</v>
          </cell>
          <cell r="D396">
            <v>37545</v>
          </cell>
          <cell r="E396" t="str">
            <v>A</v>
          </cell>
          <cell r="F396" t="str">
            <v>AUCOLESP</v>
          </cell>
          <cell r="G396">
            <v>66140</v>
          </cell>
          <cell r="H396" t="str">
            <v>Ceballos Libreros Y Cia. Ltda. Ases De Seguro</v>
          </cell>
          <cell r="I396">
            <v>1696586</v>
          </cell>
          <cell r="J396">
            <v>1696586</v>
          </cell>
          <cell r="K396">
            <v>1696586</v>
          </cell>
          <cell r="L396">
            <v>0</v>
          </cell>
          <cell r="M396">
            <v>0.1</v>
          </cell>
          <cell r="N396">
            <v>0</v>
          </cell>
          <cell r="O396">
            <v>0.1</v>
          </cell>
          <cell r="P396">
            <v>0</v>
          </cell>
          <cell r="Q396">
            <v>0.1</v>
          </cell>
          <cell r="R396">
            <v>0</v>
          </cell>
          <cell r="S396">
            <v>0</v>
          </cell>
          <cell r="T396">
            <v>0</v>
          </cell>
          <cell r="U396">
            <v>0.19</v>
          </cell>
          <cell r="V396">
            <v>322351.34000000003</v>
          </cell>
          <cell r="W396">
            <v>0.125</v>
          </cell>
          <cell r="X396">
            <v>212073.25</v>
          </cell>
          <cell r="Y396">
            <v>0</v>
          </cell>
          <cell r="Z396">
            <v>0</v>
          </cell>
          <cell r="AA396">
            <v>0.68500000000000005</v>
          </cell>
          <cell r="AB396">
            <v>1162161.4100000001</v>
          </cell>
          <cell r="AC396">
            <v>0.8104395866394043</v>
          </cell>
          <cell r="AD396">
            <v>0.8104395866394043</v>
          </cell>
        </row>
        <row r="397">
          <cell r="B397" t="str">
            <v>Total 10310308</v>
          </cell>
          <cell r="C397">
            <v>1696586</v>
          </cell>
          <cell r="D397">
            <v>1696586</v>
          </cell>
          <cell r="E397">
            <v>1696586</v>
          </cell>
          <cell r="F397">
            <v>0</v>
          </cell>
          <cell r="G397">
            <v>0</v>
          </cell>
          <cell r="H397">
            <v>0</v>
          </cell>
          <cell r="I397">
            <v>1696586</v>
          </cell>
          <cell r="J397">
            <v>1696586</v>
          </cell>
          <cell r="K397">
            <v>1696586</v>
          </cell>
          <cell r="L397">
            <v>0</v>
          </cell>
          <cell r="M397">
            <v>0</v>
          </cell>
          <cell r="N397">
            <v>0</v>
          </cell>
          <cell r="O397">
            <v>1162161.4100000001</v>
          </cell>
          <cell r="P397">
            <v>0</v>
          </cell>
          <cell r="Q397">
            <v>0</v>
          </cell>
          <cell r="R397">
            <v>0</v>
          </cell>
          <cell r="S397">
            <v>0</v>
          </cell>
          <cell r="T397">
            <v>212073.25</v>
          </cell>
          <cell r="U397">
            <v>0</v>
          </cell>
          <cell r="V397">
            <v>322351.34000000003</v>
          </cell>
          <cell r="W397">
            <v>0</v>
          </cell>
          <cell r="X397">
            <v>212073.25</v>
          </cell>
          <cell r="Y397">
            <v>0</v>
          </cell>
          <cell r="Z397">
            <v>0</v>
          </cell>
          <cell r="AA397">
            <v>0</v>
          </cell>
          <cell r="AB397">
            <v>1162161.4100000001</v>
          </cell>
          <cell r="AC397">
            <v>0</v>
          </cell>
        </row>
        <row r="398">
          <cell r="H398" t="str">
            <v>Total Ceballos Libreros Y Cia. Ltda. Ases De Seguro</v>
          </cell>
          <cell r="I398">
            <v>1696586</v>
          </cell>
          <cell r="J398">
            <v>1696586</v>
          </cell>
          <cell r="K398">
            <v>1696586</v>
          </cell>
          <cell r="L398">
            <v>0</v>
          </cell>
          <cell r="M398">
            <v>0</v>
          </cell>
          <cell r="N398">
            <v>0</v>
          </cell>
          <cell r="O398">
            <v>0</v>
          </cell>
          <cell r="P398">
            <v>0</v>
          </cell>
          <cell r="Q398">
            <v>0</v>
          </cell>
          <cell r="R398">
            <v>0</v>
          </cell>
          <cell r="S398">
            <v>0</v>
          </cell>
          <cell r="T398">
            <v>0</v>
          </cell>
          <cell r="U398">
            <v>1162161.4100000001</v>
          </cell>
          <cell r="V398">
            <v>322351.34000000003</v>
          </cell>
          <cell r="W398">
            <v>212073.25</v>
          </cell>
          <cell r="X398">
            <v>212073.25</v>
          </cell>
          <cell r="Y398">
            <v>1162161.4100000001</v>
          </cell>
          <cell r="Z398">
            <v>0</v>
          </cell>
          <cell r="AA398">
            <v>1162161.4100000001</v>
          </cell>
          <cell r="AB398">
            <v>1162161.4100000001</v>
          </cell>
          <cell r="AC398">
            <v>0</v>
          </cell>
        </row>
        <row r="399">
          <cell r="A399" t="str">
            <v>Cali</v>
          </cell>
          <cell r="B399">
            <v>10260102</v>
          </cell>
          <cell r="C399">
            <v>37043</v>
          </cell>
          <cell r="D399">
            <v>37407</v>
          </cell>
          <cell r="E399" t="str">
            <v>A</v>
          </cell>
          <cell r="F399" t="str">
            <v>AUCOLESP</v>
          </cell>
          <cell r="G399">
            <v>70996</v>
          </cell>
          <cell r="H399" t="str">
            <v>CENTRO INTERNACIONAL DE AGRICULTURA TROPICAL</v>
          </cell>
          <cell r="I399">
            <v>30960208.125</v>
          </cell>
          <cell r="J399">
            <v>30960208.125</v>
          </cell>
          <cell r="K399">
            <v>30960208.073199999</v>
          </cell>
          <cell r="L399">
            <v>13434436</v>
          </cell>
          <cell r="M399">
            <v>11291572</v>
          </cell>
          <cell r="N399">
            <v>24726008</v>
          </cell>
          <cell r="O399">
            <v>0.1</v>
          </cell>
          <cell r="P399">
            <v>1129157.2</v>
          </cell>
          <cell r="Q399">
            <v>0.1</v>
          </cell>
          <cell r="R399">
            <v>2472600.8000000003</v>
          </cell>
          <cell r="S399">
            <v>28327766</v>
          </cell>
          <cell r="T399">
            <v>0.91497337269258494</v>
          </cell>
          <cell r="U399">
            <v>0.19</v>
          </cell>
          <cell r="V399">
            <v>5882439.5339080002</v>
          </cell>
          <cell r="W399">
            <v>0.13500000000000001</v>
          </cell>
          <cell r="X399">
            <v>4179628.0898819999</v>
          </cell>
          <cell r="Y399">
            <v>0</v>
          </cell>
          <cell r="Z399">
            <v>0</v>
          </cell>
          <cell r="AA399">
            <v>-0.2399733726925849</v>
          </cell>
          <cell r="AB399">
            <v>-7429625.5505899992</v>
          </cell>
          <cell r="AC399">
            <v>193.42857360839844</v>
          </cell>
          <cell r="AD399">
            <v>193.42857360839844</v>
          </cell>
        </row>
        <row r="400">
          <cell r="A400" t="str">
            <v>Cali</v>
          </cell>
          <cell r="B400">
            <v>10260102</v>
          </cell>
          <cell r="C400">
            <v>37408</v>
          </cell>
          <cell r="D400">
            <v>37772</v>
          </cell>
          <cell r="E400" t="str">
            <v>A</v>
          </cell>
          <cell r="F400" t="str">
            <v>AUCOLESP</v>
          </cell>
          <cell r="G400">
            <v>70996</v>
          </cell>
          <cell r="H400" t="str">
            <v>CENTRO INTERNACIONAL DE AGRICULTURA TROPICAL</v>
          </cell>
          <cell r="I400">
            <v>44293812</v>
          </cell>
          <cell r="J400">
            <v>44336142</v>
          </cell>
          <cell r="K400">
            <v>44293811.947300002</v>
          </cell>
          <cell r="L400">
            <v>1409099</v>
          </cell>
          <cell r="M400">
            <v>31152756</v>
          </cell>
          <cell r="N400">
            <v>32561855</v>
          </cell>
          <cell r="O400">
            <v>0.1</v>
          </cell>
          <cell r="P400">
            <v>3115275.6</v>
          </cell>
          <cell r="Q400">
            <v>0.1</v>
          </cell>
          <cell r="R400">
            <v>3256185.5</v>
          </cell>
          <cell r="S400">
            <v>38933316.100000001</v>
          </cell>
          <cell r="T400">
            <v>0.8789786741841541</v>
          </cell>
          <cell r="U400">
            <v>0.19</v>
          </cell>
          <cell r="V400">
            <v>8415824.2699870002</v>
          </cell>
          <cell r="W400">
            <v>0.13500000000000001</v>
          </cell>
          <cell r="X400">
            <v>5979664.6128855003</v>
          </cell>
          <cell r="Y400">
            <v>0</v>
          </cell>
          <cell r="Z400">
            <v>0</v>
          </cell>
          <cell r="AA400">
            <v>-0.20397867418415405</v>
          </cell>
          <cell r="AB400">
            <v>-9034993.0355724972</v>
          </cell>
          <cell r="AC400">
            <v>217.29945373535156</v>
          </cell>
          <cell r="AD400">
            <v>217.29945373535156</v>
          </cell>
        </row>
        <row r="401">
          <cell r="A401" t="str">
            <v>Cali</v>
          </cell>
          <cell r="B401">
            <v>10260102</v>
          </cell>
          <cell r="C401">
            <v>37773</v>
          </cell>
          <cell r="D401">
            <v>37777</v>
          </cell>
          <cell r="E401" t="str">
            <v>A</v>
          </cell>
          <cell r="F401" t="str">
            <v>AUCOLESP</v>
          </cell>
          <cell r="G401">
            <v>70996</v>
          </cell>
          <cell r="H401" t="str">
            <v>CENTRO INTERNACIONAL DE AGRICULTURA TROPICAL</v>
          </cell>
          <cell r="I401">
            <v>33533000</v>
          </cell>
          <cell r="J401">
            <v>0</v>
          </cell>
          <cell r="K401">
            <v>458101.114</v>
          </cell>
          <cell r="L401">
            <v>0</v>
          </cell>
          <cell r="M401">
            <v>0.1</v>
          </cell>
          <cell r="N401">
            <v>0</v>
          </cell>
          <cell r="O401">
            <v>0.1</v>
          </cell>
          <cell r="P401">
            <v>0</v>
          </cell>
          <cell r="Q401">
            <v>0.1</v>
          </cell>
          <cell r="R401">
            <v>0</v>
          </cell>
          <cell r="S401">
            <v>0</v>
          </cell>
          <cell r="T401">
            <v>0</v>
          </cell>
          <cell r="U401">
            <v>0.19</v>
          </cell>
          <cell r="V401">
            <v>87039.211660000001</v>
          </cell>
          <cell r="W401">
            <v>0.13500000000000001</v>
          </cell>
          <cell r="X401">
            <v>61843.650390000003</v>
          </cell>
          <cell r="Y401">
            <v>0</v>
          </cell>
          <cell r="Z401">
            <v>0</v>
          </cell>
          <cell r="AA401">
            <v>0.67500000000000004</v>
          </cell>
          <cell r="AB401">
            <v>309218.25195000001</v>
          </cell>
          <cell r="AC401">
            <v>179</v>
          </cell>
          <cell r="AD401">
            <v>179</v>
          </cell>
        </row>
        <row r="402">
          <cell r="B402" t="str">
            <v>Total 10260102</v>
          </cell>
          <cell r="C402">
            <v>108787020.125</v>
          </cell>
          <cell r="D402">
            <v>75296350.125</v>
          </cell>
          <cell r="E402">
            <v>75712121.134499997</v>
          </cell>
          <cell r="F402">
            <v>14843535</v>
          </cell>
          <cell r="G402">
            <v>42444328</v>
          </cell>
          <cell r="H402">
            <v>57287863</v>
          </cell>
          <cell r="I402">
            <v>108787020.125</v>
          </cell>
          <cell r="J402">
            <v>75296350.125</v>
          </cell>
          <cell r="K402">
            <v>75712121.134499997</v>
          </cell>
          <cell r="L402">
            <v>14843535</v>
          </cell>
          <cell r="M402">
            <v>42444328</v>
          </cell>
          <cell r="N402">
            <v>57287863</v>
          </cell>
          <cell r="O402">
            <v>-16155400.334212497</v>
          </cell>
          <cell r="P402">
            <v>4244432.8</v>
          </cell>
          <cell r="Q402">
            <v>5728786.3000000007</v>
          </cell>
          <cell r="R402">
            <v>5728786.3000000007</v>
          </cell>
          <cell r="S402">
            <v>67261082.099999994</v>
          </cell>
          <cell r="T402">
            <v>10221136.3531575</v>
          </cell>
          <cell r="U402">
            <v>0</v>
          </cell>
          <cell r="V402">
            <v>14385303.015555</v>
          </cell>
          <cell r="W402">
            <v>179</v>
          </cell>
          <cell r="X402">
            <v>10221136.3531575</v>
          </cell>
          <cell r="Y402">
            <v>0</v>
          </cell>
          <cell r="Z402">
            <v>0</v>
          </cell>
          <cell r="AA402">
            <v>179</v>
          </cell>
          <cell r="AB402">
            <v>-16155400.334212497</v>
          </cell>
          <cell r="AC402">
            <v>179</v>
          </cell>
        </row>
        <row r="403">
          <cell r="A403" t="str">
            <v>Cali</v>
          </cell>
          <cell r="B403">
            <v>10260273</v>
          </cell>
          <cell r="C403">
            <v>37043</v>
          </cell>
          <cell r="D403">
            <v>37407</v>
          </cell>
          <cell r="E403" t="str">
            <v>A</v>
          </cell>
          <cell r="F403" t="str">
            <v>AUCOLESP</v>
          </cell>
          <cell r="G403">
            <v>70996</v>
          </cell>
          <cell r="H403" t="str">
            <v>CENTRO INTERNACIONAL DE AGRICULTURA TROPICAL</v>
          </cell>
          <cell r="I403">
            <v>81514486.3125</v>
          </cell>
          <cell r="J403">
            <v>81724651.3125</v>
          </cell>
          <cell r="K403">
            <v>81514486.377000004</v>
          </cell>
          <cell r="L403">
            <v>19759993</v>
          </cell>
          <cell r="M403">
            <v>908562</v>
          </cell>
          <cell r="N403">
            <v>20668555</v>
          </cell>
          <cell r="O403">
            <v>0.1</v>
          </cell>
          <cell r="P403">
            <v>90856.200000000012</v>
          </cell>
          <cell r="Q403">
            <v>0.1</v>
          </cell>
          <cell r="R403">
            <v>2066855.5</v>
          </cell>
          <cell r="S403">
            <v>22826266.699999999</v>
          </cell>
          <cell r="T403">
            <v>0.28002711805641239</v>
          </cell>
          <cell r="U403">
            <v>0.19</v>
          </cell>
          <cell r="V403">
            <v>15487752.411630001</v>
          </cell>
          <cell r="W403">
            <v>0.13500000000000001</v>
          </cell>
          <cell r="X403">
            <v>11004455.660895001</v>
          </cell>
          <cell r="Y403">
            <v>0</v>
          </cell>
          <cell r="Z403">
            <v>0</v>
          </cell>
          <cell r="AA403">
            <v>0.39497288194358765</v>
          </cell>
          <cell r="AB403">
            <v>32196011.604475006</v>
          </cell>
          <cell r="AC403">
            <v>97.964286804199219</v>
          </cell>
          <cell r="AD403">
            <v>97.964286804199219</v>
          </cell>
        </row>
        <row r="404">
          <cell r="A404" t="str">
            <v>Cali</v>
          </cell>
          <cell r="B404">
            <v>10260273</v>
          </cell>
          <cell r="C404">
            <v>37408</v>
          </cell>
          <cell r="D404">
            <v>37772</v>
          </cell>
          <cell r="E404" t="str">
            <v>A</v>
          </cell>
          <cell r="F404" t="str">
            <v>AUCOLESP</v>
          </cell>
          <cell r="G404">
            <v>70996</v>
          </cell>
          <cell r="H404" t="str">
            <v>CENTRO INTERNACIONAL DE AGRICULTURA TROPICAL</v>
          </cell>
          <cell r="I404">
            <v>77476799.9375</v>
          </cell>
          <cell r="J404">
            <v>77388245.9375</v>
          </cell>
          <cell r="K404">
            <v>77476799.7324</v>
          </cell>
          <cell r="L404">
            <v>41230596</v>
          </cell>
          <cell r="M404">
            <v>21951547</v>
          </cell>
          <cell r="N404">
            <v>63182143</v>
          </cell>
          <cell r="O404">
            <v>0.1</v>
          </cell>
          <cell r="P404">
            <v>2195154.7000000002</v>
          </cell>
          <cell r="Q404">
            <v>0.1</v>
          </cell>
          <cell r="R404">
            <v>6318214.3000000007</v>
          </cell>
          <cell r="S404">
            <v>71695512</v>
          </cell>
          <cell r="T404">
            <v>0.9253804009410791</v>
          </cell>
          <cell r="U404">
            <v>0.19</v>
          </cell>
          <cell r="V404">
            <v>14720591.949155999</v>
          </cell>
          <cell r="W404">
            <v>0.13500000000000001</v>
          </cell>
          <cell r="X404">
            <v>10459367.963874001</v>
          </cell>
          <cell r="Y404">
            <v>0</v>
          </cell>
          <cell r="Z404">
            <v>0</v>
          </cell>
          <cell r="AA404">
            <v>-0.25038040094107905</v>
          </cell>
          <cell r="AB404">
            <v>-19398672.180629998</v>
          </cell>
          <cell r="AC404">
            <v>112.15384674072266</v>
          </cell>
          <cell r="AD404">
            <v>112.15384674072266</v>
          </cell>
        </row>
        <row r="405">
          <cell r="A405" t="str">
            <v>Cali</v>
          </cell>
          <cell r="B405">
            <v>10260273</v>
          </cell>
          <cell r="C405">
            <v>37773</v>
          </cell>
          <cell r="D405">
            <v>37777</v>
          </cell>
          <cell r="E405" t="str">
            <v>A</v>
          </cell>
          <cell r="F405" t="str">
            <v>AUCOLESP</v>
          </cell>
          <cell r="G405">
            <v>70996</v>
          </cell>
          <cell r="H405" t="str">
            <v>CENTRO INTERNACIONAL DE AGRICULTURA TROPICAL</v>
          </cell>
          <cell r="I405">
            <v>79126091.125</v>
          </cell>
          <cell r="J405">
            <v>0</v>
          </cell>
          <cell r="K405">
            <v>1080957.5290999999</v>
          </cell>
          <cell r="L405">
            <v>0</v>
          </cell>
          <cell r="M405">
            <v>0.1</v>
          </cell>
          <cell r="N405">
            <v>0</v>
          </cell>
          <cell r="O405">
            <v>0.1</v>
          </cell>
          <cell r="P405">
            <v>0</v>
          </cell>
          <cell r="Q405">
            <v>0.1</v>
          </cell>
          <cell r="R405">
            <v>0</v>
          </cell>
          <cell r="S405">
            <v>0</v>
          </cell>
          <cell r="T405">
            <v>0</v>
          </cell>
          <cell r="U405">
            <v>0.19</v>
          </cell>
          <cell r="V405">
            <v>205381.93052899998</v>
          </cell>
          <cell r="W405">
            <v>0.13500000000000001</v>
          </cell>
          <cell r="X405">
            <v>145929.26642850001</v>
          </cell>
          <cell r="Y405">
            <v>0</v>
          </cell>
          <cell r="Z405">
            <v>0</v>
          </cell>
          <cell r="AA405">
            <v>0.67500000000000004</v>
          </cell>
          <cell r="AB405">
            <v>729646.33214249997</v>
          </cell>
          <cell r="AC405">
            <v>120</v>
          </cell>
          <cell r="AD405">
            <v>120</v>
          </cell>
        </row>
        <row r="406">
          <cell r="B406" t="str">
            <v>Total 10260273</v>
          </cell>
          <cell r="C406">
            <v>238117377.375</v>
          </cell>
          <cell r="D406">
            <v>159112897.25</v>
          </cell>
          <cell r="E406">
            <v>160072243.63850001</v>
          </cell>
          <cell r="F406">
            <v>60990589</v>
          </cell>
          <cell r="G406">
            <v>22860109</v>
          </cell>
          <cell r="H406">
            <v>83850698</v>
          </cell>
          <cell r="I406">
            <v>238117377.375</v>
          </cell>
          <cell r="J406">
            <v>159112897.25</v>
          </cell>
          <cell r="K406">
            <v>160072243.63850001</v>
          </cell>
          <cell r="L406">
            <v>60990589</v>
          </cell>
          <cell r="M406">
            <v>22860109</v>
          </cell>
          <cell r="N406">
            <v>83850698</v>
          </cell>
          <cell r="O406">
            <v>13526985.755987508</v>
          </cell>
          <cell r="P406">
            <v>2286010.9000000004</v>
          </cell>
          <cell r="Q406">
            <v>8385069.8000000007</v>
          </cell>
          <cell r="R406">
            <v>8385069.8000000007</v>
          </cell>
          <cell r="S406">
            <v>94521778.700000003</v>
          </cell>
          <cell r="T406">
            <v>21609752.891197503</v>
          </cell>
          <cell r="U406">
            <v>0</v>
          </cell>
          <cell r="V406">
            <v>30413726.291314997</v>
          </cell>
          <cell r="W406">
            <v>120</v>
          </cell>
          <cell r="X406">
            <v>21609752.891197503</v>
          </cell>
          <cell r="Y406">
            <v>0</v>
          </cell>
          <cell r="Z406">
            <v>0</v>
          </cell>
          <cell r="AA406">
            <v>120</v>
          </cell>
          <cell r="AB406">
            <v>13526985.755987508</v>
          </cell>
          <cell r="AC406">
            <v>120</v>
          </cell>
        </row>
        <row r="407">
          <cell r="A407" t="str">
            <v>Cali</v>
          </cell>
          <cell r="B407">
            <v>10261236</v>
          </cell>
          <cell r="C407">
            <v>37043</v>
          </cell>
          <cell r="D407">
            <v>37407</v>
          </cell>
          <cell r="E407" t="str">
            <v>A</v>
          </cell>
          <cell r="F407" t="str">
            <v>AUCOLESP</v>
          </cell>
          <cell r="G407">
            <v>70996</v>
          </cell>
          <cell r="H407" t="str">
            <v>CENTRO INTERNACIONAL DE AGRICULTURA TROPICAL</v>
          </cell>
          <cell r="I407">
            <v>132219218.5</v>
          </cell>
          <cell r="J407">
            <v>132291656.5</v>
          </cell>
          <cell r="K407">
            <v>132219218.2656</v>
          </cell>
          <cell r="L407">
            <v>49752790</v>
          </cell>
          <cell r="M407">
            <v>1563206</v>
          </cell>
          <cell r="N407">
            <v>51315996</v>
          </cell>
          <cell r="O407">
            <v>0.1</v>
          </cell>
          <cell r="P407">
            <v>156320.6</v>
          </cell>
          <cell r="Q407">
            <v>0.1</v>
          </cell>
          <cell r="R407">
            <v>5131599.6000000006</v>
          </cell>
          <cell r="S407">
            <v>56603916.200000003</v>
          </cell>
          <cell r="T407">
            <v>0.42810657136313496</v>
          </cell>
          <cell r="U407">
            <v>0.19</v>
          </cell>
          <cell r="V407">
            <v>25121651.470463999</v>
          </cell>
          <cell r="W407">
            <v>0.13500000000000001</v>
          </cell>
          <cell r="X407">
            <v>17849594.465856001</v>
          </cell>
          <cell r="Y407">
            <v>0</v>
          </cell>
          <cell r="Z407">
            <v>0</v>
          </cell>
          <cell r="AA407">
            <v>0.24689342863686509</v>
          </cell>
          <cell r="AB407">
            <v>32644056.129280001</v>
          </cell>
          <cell r="AC407">
            <v>82.348899841308594</v>
          </cell>
          <cell r="AD407">
            <v>82.348899841308594</v>
          </cell>
        </row>
        <row r="408">
          <cell r="A408" t="str">
            <v>Cali</v>
          </cell>
          <cell r="B408">
            <v>10261236</v>
          </cell>
          <cell r="C408">
            <v>37408</v>
          </cell>
          <cell r="D408">
            <v>37772</v>
          </cell>
          <cell r="E408" t="str">
            <v>A</v>
          </cell>
          <cell r="F408" t="str">
            <v>AUCOLESP</v>
          </cell>
          <cell r="G408">
            <v>70996</v>
          </cell>
          <cell r="H408" t="str">
            <v>CENTRO INTERNACIONAL DE AGRICULTURA TROPICAL</v>
          </cell>
          <cell r="I408">
            <v>108153343.1875</v>
          </cell>
          <cell r="J408">
            <v>101917014.1875</v>
          </cell>
          <cell r="K408">
            <v>108153342.1875</v>
          </cell>
          <cell r="L408">
            <v>9705838</v>
          </cell>
          <cell r="M408">
            <v>87836193</v>
          </cell>
          <cell r="N408">
            <v>97542031</v>
          </cell>
          <cell r="O408">
            <v>0.1</v>
          </cell>
          <cell r="P408">
            <v>8783619.3000000007</v>
          </cell>
          <cell r="Q408">
            <v>0.1</v>
          </cell>
          <cell r="R408">
            <v>9754203.0999999996</v>
          </cell>
          <cell r="S408">
            <v>116079853.39999999</v>
          </cell>
          <cell r="T408">
            <v>1.0732895632458421</v>
          </cell>
          <cell r="U408">
            <v>0.19</v>
          </cell>
          <cell r="V408">
            <v>20549135.015625</v>
          </cell>
          <cell r="W408">
            <v>0.13500000000000001</v>
          </cell>
          <cell r="X408">
            <v>14600701.195312502</v>
          </cell>
          <cell r="Y408">
            <v>0</v>
          </cell>
          <cell r="Z408">
            <v>0</v>
          </cell>
          <cell r="AA408">
            <v>-0.39828956324584208</v>
          </cell>
          <cell r="AB408">
            <v>-43076347.423437484</v>
          </cell>
          <cell r="AC408">
            <v>88.456047058105469</v>
          </cell>
          <cell r="AD408">
            <v>88.456047058105469</v>
          </cell>
        </row>
        <row r="409">
          <cell r="A409" t="str">
            <v>Cali</v>
          </cell>
          <cell r="B409">
            <v>10261236</v>
          </cell>
          <cell r="C409">
            <v>37773</v>
          </cell>
          <cell r="D409">
            <v>37777</v>
          </cell>
          <cell r="E409" t="str">
            <v>A</v>
          </cell>
          <cell r="F409" t="str">
            <v>AUCOLESP</v>
          </cell>
          <cell r="G409">
            <v>70996</v>
          </cell>
          <cell r="H409" t="str">
            <v>CENTRO INTERNACIONAL DE AGRICULTURA TROPICAL</v>
          </cell>
          <cell r="I409">
            <v>162981676.75</v>
          </cell>
          <cell r="J409">
            <v>0</v>
          </cell>
          <cell r="K409">
            <v>2226525.6242</v>
          </cell>
          <cell r="L409">
            <v>0</v>
          </cell>
          <cell r="M409">
            <v>0.1</v>
          </cell>
          <cell r="N409">
            <v>0</v>
          </cell>
          <cell r="O409">
            <v>0.1</v>
          </cell>
          <cell r="P409">
            <v>0</v>
          </cell>
          <cell r="Q409">
            <v>0.1</v>
          </cell>
          <cell r="R409">
            <v>0</v>
          </cell>
          <cell r="S409">
            <v>0</v>
          </cell>
          <cell r="T409">
            <v>0</v>
          </cell>
          <cell r="U409">
            <v>0.19</v>
          </cell>
          <cell r="V409">
            <v>423039.86859799997</v>
          </cell>
          <cell r="W409">
            <v>0.13500000000000001</v>
          </cell>
          <cell r="X409">
            <v>300580.95926700003</v>
          </cell>
          <cell r="Y409">
            <v>0</v>
          </cell>
          <cell r="Z409">
            <v>0</v>
          </cell>
          <cell r="AA409">
            <v>0.67500000000000004</v>
          </cell>
          <cell r="AB409">
            <v>1502904.7963350001</v>
          </cell>
          <cell r="AC409">
            <v>120</v>
          </cell>
          <cell r="AD409">
            <v>120</v>
          </cell>
        </row>
        <row r="410">
          <cell r="B410" t="str">
            <v>Total 10261236</v>
          </cell>
          <cell r="C410">
            <v>403354238.4375</v>
          </cell>
          <cell r="D410">
            <v>234208670.6875</v>
          </cell>
          <cell r="E410">
            <v>242599086.07729998</v>
          </cell>
          <cell r="F410">
            <v>59458628</v>
          </cell>
          <cell r="G410">
            <v>89399399</v>
          </cell>
          <cell r="H410">
            <v>148858027</v>
          </cell>
          <cell r="I410">
            <v>403354238.4375</v>
          </cell>
          <cell r="J410">
            <v>234208670.6875</v>
          </cell>
          <cell r="K410">
            <v>242599086.07729998</v>
          </cell>
          <cell r="L410">
            <v>59458628</v>
          </cell>
          <cell r="M410">
            <v>89399399</v>
          </cell>
          <cell r="N410">
            <v>148858027</v>
          </cell>
          <cell r="O410">
            <v>-8929386.4978224821</v>
          </cell>
          <cell r="P410">
            <v>8939939.9000000004</v>
          </cell>
          <cell r="Q410">
            <v>14885802.699999999</v>
          </cell>
          <cell r="R410">
            <v>14885802.699999999</v>
          </cell>
          <cell r="S410">
            <v>172683769.59999999</v>
          </cell>
          <cell r="T410">
            <v>32750876.620435502</v>
          </cell>
          <cell r="U410">
            <v>0</v>
          </cell>
          <cell r="V410">
            <v>46093826.354686998</v>
          </cell>
          <cell r="W410">
            <v>120</v>
          </cell>
          <cell r="X410">
            <v>32750876.620435502</v>
          </cell>
          <cell r="Y410">
            <v>0</v>
          </cell>
          <cell r="Z410">
            <v>0</v>
          </cell>
          <cell r="AA410">
            <v>120</v>
          </cell>
          <cell r="AB410">
            <v>-8929386.4978224821</v>
          </cell>
          <cell r="AC410">
            <v>120</v>
          </cell>
        </row>
        <row r="411">
          <cell r="A411" t="str">
            <v>Cali</v>
          </cell>
          <cell r="B411">
            <v>10262100</v>
          </cell>
          <cell r="C411">
            <v>37043</v>
          </cell>
          <cell r="D411">
            <v>37407</v>
          </cell>
          <cell r="E411" t="str">
            <v>A</v>
          </cell>
          <cell r="F411" t="str">
            <v>AUCOLESP</v>
          </cell>
          <cell r="G411">
            <v>70996</v>
          </cell>
          <cell r="H411" t="str">
            <v>CENTRO INTERNACIONAL DE AGRICULTURA TROPICAL</v>
          </cell>
          <cell r="I411">
            <v>18521410.8125</v>
          </cell>
          <cell r="J411">
            <v>18521410.8125</v>
          </cell>
          <cell r="K411">
            <v>18521410.843800001</v>
          </cell>
          <cell r="L411">
            <v>7261370</v>
          </cell>
          <cell r="M411">
            <v>3111111</v>
          </cell>
          <cell r="N411">
            <v>10372481</v>
          </cell>
          <cell r="O411">
            <v>0.1</v>
          </cell>
          <cell r="P411">
            <v>311111.10000000003</v>
          </cell>
          <cell r="Q411">
            <v>0.1</v>
          </cell>
          <cell r="R411">
            <v>1037248.1000000001</v>
          </cell>
          <cell r="S411">
            <v>11720840.199999999</v>
          </cell>
          <cell r="T411">
            <v>0.63282653243035869</v>
          </cell>
          <cell r="U411">
            <v>0.19</v>
          </cell>
          <cell r="V411">
            <v>3519068.0603220002</v>
          </cell>
          <cell r="W411">
            <v>0.13500000000000001</v>
          </cell>
          <cell r="X411">
            <v>2500390.4639130002</v>
          </cell>
          <cell r="Y411">
            <v>0</v>
          </cell>
          <cell r="Z411">
            <v>0</v>
          </cell>
          <cell r="AA411">
            <v>4.2173467569641354E-2</v>
          </cell>
          <cell r="AB411">
            <v>781112.11956500309</v>
          </cell>
          <cell r="AC411">
            <v>25.365385055541992</v>
          </cell>
          <cell r="AD411">
            <v>25.365385055541992</v>
          </cell>
        </row>
        <row r="412">
          <cell r="A412" t="str">
            <v>Cali</v>
          </cell>
          <cell r="B412">
            <v>10262100</v>
          </cell>
          <cell r="C412">
            <v>37408</v>
          </cell>
          <cell r="D412">
            <v>37772</v>
          </cell>
          <cell r="E412" t="str">
            <v>A</v>
          </cell>
          <cell r="F412" t="str">
            <v>AUCOLESP</v>
          </cell>
          <cell r="G412">
            <v>70996</v>
          </cell>
          <cell r="H412" t="str">
            <v>CENTRO INTERNACIONAL DE AGRICULTURA TROPICAL</v>
          </cell>
          <cell r="I412">
            <v>14903907</v>
          </cell>
          <cell r="J412">
            <v>14869737</v>
          </cell>
          <cell r="K412">
            <v>14903907.0156</v>
          </cell>
          <cell r="L412">
            <v>4634729</v>
          </cell>
          <cell r="M412">
            <v>374849</v>
          </cell>
          <cell r="N412">
            <v>5009578</v>
          </cell>
          <cell r="O412">
            <v>0.1</v>
          </cell>
          <cell r="P412">
            <v>37484.9</v>
          </cell>
          <cell r="Q412">
            <v>0.1</v>
          </cell>
          <cell r="R412">
            <v>500957.80000000005</v>
          </cell>
          <cell r="S412">
            <v>5548020.7000000002</v>
          </cell>
          <cell r="T412">
            <v>0.37225277198742968</v>
          </cell>
          <cell r="U412">
            <v>0.19</v>
          </cell>
          <cell r="V412">
            <v>2831742.3329639998</v>
          </cell>
          <cell r="W412">
            <v>0.13500000000000001</v>
          </cell>
          <cell r="X412">
            <v>2012027.447106</v>
          </cell>
          <cell r="Y412">
            <v>0</v>
          </cell>
          <cell r="Z412">
            <v>0</v>
          </cell>
          <cell r="AA412">
            <v>0.30274722801257037</v>
          </cell>
          <cell r="AB412">
            <v>4512116.53553</v>
          </cell>
          <cell r="AC412">
            <v>22.140110015869141</v>
          </cell>
          <cell r="AD412">
            <v>22.140110015869141</v>
          </cell>
        </row>
        <row r="413">
          <cell r="A413" t="str">
            <v>Cali</v>
          </cell>
          <cell r="B413">
            <v>10262100</v>
          </cell>
          <cell r="C413">
            <v>37773</v>
          </cell>
          <cell r="D413">
            <v>37777</v>
          </cell>
          <cell r="E413" t="str">
            <v>A</v>
          </cell>
          <cell r="F413" t="str">
            <v>AUCOLESP</v>
          </cell>
          <cell r="G413">
            <v>70996</v>
          </cell>
          <cell r="H413" t="str">
            <v>CENTRO INTERNACIONAL DE AGRICULTURA TROPICAL</v>
          </cell>
          <cell r="I413">
            <v>16048123.875</v>
          </cell>
          <cell r="J413">
            <v>0</v>
          </cell>
          <cell r="K413">
            <v>219236.66740000001</v>
          </cell>
          <cell r="L413">
            <v>0</v>
          </cell>
          <cell r="M413">
            <v>0.1</v>
          </cell>
          <cell r="N413">
            <v>0</v>
          </cell>
          <cell r="O413">
            <v>0.1</v>
          </cell>
          <cell r="P413">
            <v>0</v>
          </cell>
          <cell r="Q413">
            <v>0.1</v>
          </cell>
          <cell r="R413">
            <v>0</v>
          </cell>
          <cell r="S413">
            <v>0</v>
          </cell>
          <cell r="T413">
            <v>0</v>
          </cell>
          <cell r="U413">
            <v>0.19</v>
          </cell>
          <cell r="V413">
            <v>41654.966806000004</v>
          </cell>
          <cell r="W413">
            <v>0.13500000000000001</v>
          </cell>
          <cell r="X413">
            <v>29596.950099000002</v>
          </cell>
          <cell r="Y413">
            <v>0</v>
          </cell>
          <cell r="Z413">
            <v>0</v>
          </cell>
          <cell r="AA413">
            <v>0.67500000000000004</v>
          </cell>
          <cell r="AB413">
            <v>147984.75049500001</v>
          </cell>
          <cell r="AC413">
            <v>25</v>
          </cell>
          <cell r="AD413">
            <v>25</v>
          </cell>
        </row>
        <row r="414">
          <cell r="B414" t="str">
            <v>Total 10262100</v>
          </cell>
          <cell r="C414">
            <v>49473441.6875</v>
          </cell>
          <cell r="D414">
            <v>33391147.8125</v>
          </cell>
          <cell r="E414">
            <v>33644554.526799999</v>
          </cell>
          <cell r="F414">
            <v>11896099</v>
          </cell>
          <cell r="G414">
            <v>3485960</v>
          </cell>
          <cell r="H414">
            <v>15382059</v>
          </cell>
          <cell r="I414">
            <v>49473441.6875</v>
          </cell>
          <cell r="J414">
            <v>33391147.8125</v>
          </cell>
          <cell r="K414">
            <v>33644554.526799999</v>
          </cell>
          <cell r="L414">
            <v>11896099</v>
          </cell>
          <cell r="M414">
            <v>3485960</v>
          </cell>
          <cell r="N414">
            <v>15382059</v>
          </cell>
          <cell r="O414">
            <v>5441213.4055900034</v>
          </cell>
          <cell r="P414">
            <v>348596.00000000006</v>
          </cell>
          <cell r="Q414">
            <v>1538205.9000000001</v>
          </cell>
          <cell r="R414">
            <v>1538205.9000000001</v>
          </cell>
          <cell r="S414">
            <v>17268860.899999999</v>
          </cell>
          <cell r="T414">
            <v>4542014.861118</v>
          </cell>
          <cell r="U414">
            <v>0</v>
          </cell>
          <cell r="V414">
            <v>6392465.3600920001</v>
          </cell>
          <cell r="W414">
            <v>25</v>
          </cell>
          <cell r="X414">
            <v>4542014.861118</v>
          </cell>
          <cell r="Y414">
            <v>0</v>
          </cell>
          <cell r="Z414">
            <v>0</v>
          </cell>
          <cell r="AA414">
            <v>25</v>
          </cell>
          <cell r="AB414">
            <v>5441213.4055900034</v>
          </cell>
          <cell r="AC414">
            <v>25</v>
          </cell>
        </row>
        <row r="415">
          <cell r="H415" t="str">
            <v>Total CENTRO INTERNACIONAL DE AGRICULTURA TROPICAL</v>
          </cell>
          <cell r="I415">
            <v>799732077.625</v>
          </cell>
          <cell r="J415">
            <v>502009065.875</v>
          </cell>
          <cell r="K415">
            <v>512028005.37709999</v>
          </cell>
          <cell r="L415">
            <v>147188851</v>
          </cell>
          <cell r="M415">
            <v>158189796</v>
          </cell>
          <cell r="N415">
            <v>305378647</v>
          </cell>
          <cell r="O415">
            <v>15818979.600000001</v>
          </cell>
          <cell r="P415">
            <v>15818979.600000001</v>
          </cell>
          <cell r="Q415">
            <v>351735491.29999995</v>
          </cell>
          <cell r="R415">
            <v>30537864.700000007</v>
          </cell>
          <cell r="S415">
            <v>351735491.29999995</v>
          </cell>
          <cell r="T415">
            <v>0</v>
          </cell>
          <cell r="U415">
            <v>-6116587.6704574665</v>
          </cell>
          <cell r="V415">
            <v>97285321.021649003</v>
          </cell>
          <cell r="W415">
            <v>69123780.725908518</v>
          </cell>
          <cell r="X415">
            <v>69123780.725908518</v>
          </cell>
          <cell r="Y415">
            <v>-6116587.6704574665</v>
          </cell>
          <cell r="Z415">
            <v>0</v>
          </cell>
          <cell r="AA415">
            <v>-6116587.6704574665</v>
          </cell>
          <cell r="AB415">
            <v>-6116587.6704574665</v>
          </cell>
          <cell r="AC415">
            <v>444</v>
          </cell>
        </row>
        <row r="416">
          <cell r="A416" t="str">
            <v>Cali</v>
          </cell>
          <cell r="B416">
            <v>7538895</v>
          </cell>
          <cell r="C416">
            <v>36860</v>
          </cell>
          <cell r="D416">
            <v>37224</v>
          </cell>
          <cell r="E416" t="str">
            <v>A</v>
          </cell>
          <cell r="F416" t="str">
            <v>AUCOLESP</v>
          </cell>
          <cell r="G416">
            <v>61880</v>
          </cell>
          <cell r="H416" t="str">
            <v>COLOMBINA S.A.</v>
          </cell>
          <cell r="I416">
            <v>48821022.75</v>
          </cell>
          <cell r="J416">
            <v>48821022.75</v>
          </cell>
          <cell r="K416">
            <v>48821022.656300001</v>
          </cell>
          <cell r="L416">
            <v>6380246</v>
          </cell>
          <cell r="M416">
            <v>1733400</v>
          </cell>
          <cell r="N416">
            <v>8113646</v>
          </cell>
          <cell r="O416">
            <v>0.1</v>
          </cell>
          <cell r="P416">
            <v>173340</v>
          </cell>
          <cell r="Q416">
            <v>0.1</v>
          </cell>
          <cell r="R416">
            <v>811364.60000000009</v>
          </cell>
          <cell r="S416">
            <v>9098350.5999999996</v>
          </cell>
          <cell r="T416">
            <v>0.18636132766108543</v>
          </cell>
          <cell r="U416">
            <v>0.19</v>
          </cell>
          <cell r="V416">
            <v>9275994.3046969995</v>
          </cell>
          <cell r="W416">
            <v>0.125</v>
          </cell>
          <cell r="X416">
            <v>6102627.8320375001</v>
          </cell>
          <cell r="Y416">
            <v>0</v>
          </cell>
          <cell r="Z416">
            <v>0</v>
          </cell>
          <cell r="AA416">
            <v>0.49863867233891462</v>
          </cell>
          <cell r="AB416">
            <v>24344049.919565503</v>
          </cell>
          <cell r="AC416">
            <v>62.398349761962891</v>
          </cell>
          <cell r="AD416">
            <v>62.398349761962891</v>
          </cell>
        </row>
        <row r="417">
          <cell r="A417" t="str">
            <v>Cali</v>
          </cell>
          <cell r="B417">
            <v>7538895</v>
          </cell>
          <cell r="C417">
            <v>37225</v>
          </cell>
          <cell r="D417">
            <v>37589</v>
          </cell>
          <cell r="E417" t="str">
            <v>A</v>
          </cell>
          <cell r="F417" t="str">
            <v>AUCOLESP</v>
          </cell>
          <cell r="G417">
            <v>61880</v>
          </cell>
          <cell r="H417" t="str">
            <v>COLOMBINA S.A.</v>
          </cell>
          <cell r="I417">
            <v>39606569.9375</v>
          </cell>
          <cell r="J417">
            <v>39606569.9375</v>
          </cell>
          <cell r="K417">
            <v>39606569.656300001</v>
          </cell>
          <cell r="L417">
            <v>0</v>
          </cell>
          <cell r="M417">
            <v>3725337</v>
          </cell>
          <cell r="N417">
            <v>3725337</v>
          </cell>
          <cell r="O417">
            <v>0.1</v>
          </cell>
          <cell r="P417">
            <v>372533.7</v>
          </cell>
          <cell r="Q417">
            <v>0.1</v>
          </cell>
          <cell r="R417">
            <v>372533.7</v>
          </cell>
          <cell r="S417">
            <v>4470404.4000000004</v>
          </cell>
          <cell r="T417">
            <v>0.11287027477495561</v>
          </cell>
          <cell r="U417">
            <v>0.19</v>
          </cell>
          <cell r="V417">
            <v>7525248.2346970001</v>
          </cell>
          <cell r="W417">
            <v>0.125</v>
          </cell>
          <cell r="X417">
            <v>4950821.2070375001</v>
          </cell>
          <cell r="Y417">
            <v>0</v>
          </cell>
          <cell r="Z417">
            <v>0</v>
          </cell>
          <cell r="AA417">
            <v>0.57212972522504446</v>
          </cell>
          <cell r="AB417">
            <v>22660095.814565502</v>
          </cell>
          <cell r="AC417">
            <v>43.579669952392578</v>
          </cell>
          <cell r="AD417">
            <v>43.579669952392578</v>
          </cell>
        </row>
        <row r="418">
          <cell r="A418" t="str">
            <v>Cali</v>
          </cell>
          <cell r="B418">
            <v>7538895</v>
          </cell>
          <cell r="C418">
            <v>37590</v>
          </cell>
          <cell r="D418">
            <v>37777</v>
          </cell>
          <cell r="E418" t="str">
            <v>A</v>
          </cell>
          <cell r="F418" t="str">
            <v>AUCOLESP</v>
          </cell>
          <cell r="G418">
            <v>61880</v>
          </cell>
          <cell r="H418" t="str">
            <v>COLOMBINA S.A.</v>
          </cell>
          <cell r="I418">
            <v>31646555</v>
          </cell>
          <cell r="J418">
            <v>31364842</v>
          </cell>
          <cell r="K418">
            <v>15868375.7969</v>
          </cell>
          <cell r="L418">
            <v>0</v>
          </cell>
          <cell r="M418">
            <v>0.1</v>
          </cell>
          <cell r="N418">
            <v>0</v>
          </cell>
          <cell r="O418">
            <v>0.1</v>
          </cell>
          <cell r="P418">
            <v>0</v>
          </cell>
          <cell r="Q418">
            <v>0.1</v>
          </cell>
          <cell r="R418">
            <v>0</v>
          </cell>
          <cell r="S418">
            <v>0</v>
          </cell>
          <cell r="T418">
            <v>0</v>
          </cell>
          <cell r="U418">
            <v>0.19</v>
          </cell>
          <cell r="V418">
            <v>3014991.4014110002</v>
          </cell>
          <cell r="W418">
            <v>0.125</v>
          </cell>
          <cell r="X418">
            <v>1983546.9746125001</v>
          </cell>
          <cell r="Y418">
            <v>0</v>
          </cell>
          <cell r="Z418">
            <v>0</v>
          </cell>
          <cell r="AA418">
            <v>0.68500000000000005</v>
          </cell>
          <cell r="AB418">
            <v>10869837.420876501</v>
          </cell>
          <cell r="AC418">
            <v>29</v>
          </cell>
          <cell r="AD418">
            <v>28.561496734619141</v>
          </cell>
        </row>
        <row r="419">
          <cell r="B419" t="str">
            <v>Total 7538895</v>
          </cell>
          <cell r="C419">
            <v>120074147.6875</v>
          </cell>
          <cell r="D419">
            <v>119792434.6875</v>
          </cell>
          <cell r="E419">
            <v>104295968.10950001</v>
          </cell>
          <cell r="F419">
            <v>6380246</v>
          </cell>
          <cell r="G419">
            <v>5458737</v>
          </cell>
          <cell r="H419">
            <v>11838983</v>
          </cell>
          <cell r="I419">
            <v>120074147.6875</v>
          </cell>
          <cell r="J419">
            <v>119792434.6875</v>
          </cell>
          <cell r="K419">
            <v>104295968.10950001</v>
          </cell>
          <cell r="L419">
            <v>6380246</v>
          </cell>
          <cell r="M419">
            <v>5458737</v>
          </cell>
          <cell r="N419">
            <v>11838983</v>
          </cell>
          <cell r="O419">
            <v>57873983.155007511</v>
          </cell>
          <cell r="P419">
            <v>545873.69999999995</v>
          </cell>
          <cell r="Q419">
            <v>1183898.3</v>
          </cell>
          <cell r="R419">
            <v>1183898.3</v>
          </cell>
          <cell r="S419">
            <v>13568755</v>
          </cell>
          <cell r="T419">
            <v>13036996.013687501</v>
          </cell>
          <cell r="U419">
            <v>0</v>
          </cell>
          <cell r="V419">
            <v>19816233.940804999</v>
          </cell>
          <cell r="W419">
            <v>29</v>
          </cell>
          <cell r="X419">
            <v>13036996.013687501</v>
          </cell>
          <cell r="Y419">
            <v>0</v>
          </cell>
          <cell r="Z419">
            <v>0</v>
          </cell>
          <cell r="AA419">
            <v>29</v>
          </cell>
          <cell r="AB419">
            <v>57873983.155007511</v>
          </cell>
          <cell r="AC419">
            <v>29</v>
          </cell>
        </row>
        <row r="420">
          <cell r="H420" t="str">
            <v>Total COLOMBINA S.A.</v>
          </cell>
          <cell r="I420">
            <v>120074147.6875</v>
          </cell>
          <cell r="J420">
            <v>119792434.6875</v>
          </cell>
          <cell r="K420">
            <v>104295968.10950001</v>
          </cell>
          <cell r="L420">
            <v>6380246</v>
          </cell>
          <cell r="M420">
            <v>5458737</v>
          </cell>
          <cell r="N420">
            <v>11838983</v>
          </cell>
          <cell r="O420">
            <v>545873.69999999995</v>
          </cell>
          <cell r="P420">
            <v>545873.69999999995</v>
          </cell>
          <cell r="Q420">
            <v>13568755</v>
          </cell>
          <cell r="R420">
            <v>1183898.3</v>
          </cell>
          <cell r="S420">
            <v>13568755</v>
          </cell>
          <cell r="T420">
            <v>0</v>
          </cell>
          <cell r="U420">
            <v>57873983.155007511</v>
          </cell>
          <cell r="V420">
            <v>19816233.940804999</v>
          </cell>
          <cell r="W420">
            <v>13036996.013687501</v>
          </cell>
          <cell r="X420">
            <v>13036996.013687501</v>
          </cell>
          <cell r="Y420">
            <v>57873983.155007511</v>
          </cell>
          <cell r="Z420">
            <v>0</v>
          </cell>
          <cell r="AA420">
            <v>57873983.155007511</v>
          </cell>
          <cell r="AB420">
            <v>57873983.155007511</v>
          </cell>
          <cell r="AC420">
            <v>29</v>
          </cell>
        </row>
        <row r="421">
          <cell r="A421" t="str">
            <v>Cali</v>
          </cell>
          <cell r="B421">
            <v>10975439</v>
          </cell>
          <cell r="C421">
            <v>37469</v>
          </cell>
          <cell r="D421">
            <v>37777</v>
          </cell>
          <cell r="E421" t="str">
            <v>A</v>
          </cell>
          <cell r="F421" t="str">
            <v>AUCOLESP</v>
          </cell>
          <cell r="G421">
            <v>67823</v>
          </cell>
          <cell r="H421" t="str">
            <v>CONALVIAS S.A</v>
          </cell>
          <cell r="I421">
            <v>89551494</v>
          </cell>
          <cell r="J421">
            <v>89619276</v>
          </cell>
          <cell r="K421">
            <v>75820202.1523</v>
          </cell>
          <cell r="L421">
            <v>2655160</v>
          </cell>
          <cell r="M421">
            <v>31790570</v>
          </cell>
          <cell r="N421">
            <v>34445730</v>
          </cell>
          <cell r="O421">
            <v>0.1</v>
          </cell>
          <cell r="P421">
            <v>3179057</v>
          </cell>
          <cell r="Q421">
            <v>0.1</v>
          </cell>
          <cell r="R421">
            <v>3444573</v>
          </cell>
          <cell r="S421">
            <v>41069360</v>
          </cell>
          <cell r="T421">
            <v>0.54166777236367691</v>
          </cell>
          <cell r="U421">
            <v>0.19</v>
          </cell>
          <cell r="V421">
            <v>14405838.408937</v>
          </cell>
          <cell r="W421">
            <v>0.17499999999999999</v>
          </cell>
          <cell r="X421">
            <v>13268535.3766525</v>
          </cell>
          <cell r="Y421">
            <v>0</v>
          </cell>
          <cell r="Z421">
            <v>0</v>
          </cell>
          <cell r="AA421">
            <v>9.3332227636323095E-2</v>
          </cell>
          <cell r="AB421">
            <v>7076468.366710498</v>
          </cell>
          <cell r="AC421">
            <v>43</v>
          </cell>
          <cell r="AD421">
            <v>43.519481658935547</v>
          </cell>
        </row>
        <row r="422">
          <cell r="B422" t="str">
            <v>Total 10975439</v>
          </cell>
          <cell r="C422">
            <v>89551494</v>
          </cell>
          <cell r="D422">
            <v>89619276</v>
          </cell>
          <cell r="E422">
            <v>75820202.1523</v>
          </cell>
          <cell r="F422">
            <v>2655160</v>
          </cell>
          <cell r="G422">
            <v>31790570</v>
          </cell>
          <cell r="H422">
            <v>34445730</v>
          </cell>
          <cell r="I422">
            <v>89551494</v>
          </cell>
          <cell r="J422">
            <v>89619276</v>
          </cell>
          <cell r="K422">
            <v>75820202.1523</v>
          </cell>
          <cell r="L422">
            <v>2655160</v>
          </cell>
          <cell r="M422">
            <v>31790570</v>
          </cell>
          <cell r="N422">
            <v>34445730</v>
          </cell>
          <cell r="O422">
            <v>7076468.366710498</v>
          </cell>
          <cell r="P422">
            <v>3179057</v>
          </cell>
          <cell r="Q422">
            <v>3444573</v>
          </cell>
          <cell r="R422">
            <v>3444573</v>
          </cell>
          <cell r="S422">
            <v>41069360</v>
          </cell>
          <cell r="T422">
            <v>13268535.3766525</v>
          </cell>
          <cell r="U422">
            <v>0</v>
          </cell>
          <cell r="V422">
            <v>14405838.408937</v>
          </cell>
          <cell r="W422">
            <v>43</v>
          </cell>
          <cell r="X422">
            <v>13268535.3766525</v>
          </cell>
          <cell r="Y422">
            <v>0</v>
          </cell>
          <cell r="Z422">
            <v>0</v>
          </cell>
          <cell r="AA422">
            <v>43</v>
          </cell>
          <cell r="AB422">
            <v>7076468.366710498</v>
          </cell>
          <cell r="AC422">
            <v>43</v>
          </cell>
        </row>
        <row r="423">
          <cell r="H423" t="str">
            <v>Total CONALVIAS S.A</v>
          </cell>
          <cell r="I423">
            <v>89551494</v>
          </cell>
          <cell r="J423">
            <v>89619276</v>
          </cell>
          <cell r="K423">
            <v>75820202.1523</v>
          </cell>
          <cell r="L423">
            <v>2655160</v>
          </cell>
          <cell r="M423">
            <v>31790570</v>
          </cell>
          <cell r="N423">
            <v>34445730</v>
          </cell>
          <cell r="O423">
            <v>3179057</v>
          </cell>
          <cell r="P423">
            <v>3179057</v>
          </cell>
          <cell r="Q423">
            <v>41069360</v>
          </cell>
          <cell r="R423">
            <v>3444573</v>
          </cell>
          <cell r="S423">
            <v>41069360</v>
          </cell>
          <cell r="T423">
            <v>0</v>
          </cell>
          <cell r="U423">
            <v>7076468.366710498</v>
          </cell>
          <cell r="V423">
            <v>14405838.408937</v>
          </cell>
          <cell r="W423">
            <v>13268535.3766525</v>
          </cell>
          <cell r="X423">
            <v>13268535.3766525</v>
          </cell>
          <cell r="Y423">
            <v>7076468.366710498</v>
          </cell>
          <cell r="Z423">
            <v>0</v>
          </cell>
          <cell r="AA423">
            <v>7076468.366710498</v>
          </cell>
          <cell r="AB423">
            <v>7076468.366710498</v>
          </cell>
          <cell r="AC423">
            <v>43</v>
          </cell>
        </row>
        <row r="424">
          <cell r="A424" t="str">
            <v>Cali</v>
          </cell>
          <cell r="B424">
            <v>10350185</v>
          </cell>
          <cell r="C424">
            <v>37256</v>
          </cell>
          <cell r="D424">
            <v>37620</v>
          </cell>
          <cell r="E424" t="str">
            <v>A</v>
          </cell>
          <cell r="F424" t="str">
            <v>AUCOLESP</v>
          </cell>
          <cell r="G424">
            <v>75753</v>
          </cell>
          <cell r="H424" t="str">
            <v>CONCENTRADOS S.A</v>
          </cell>
          <cell r="I424">
            <v>38477681.974600002</v>
          </cell>
          <cell r="J424">
            <v>38437237.025399998</v>
          </cell>
          <cell r="K424">
            <v>38477681.998000003</v>
          </cell>
          <cell r="L424">
            <v>17724313</v>
          </cell>
          <cell r="M424">
            <v>472640</v>
          </cell>
          <cell r="N424">
            <v>18196953</v>
          </cell>
          <cell r="O424">
            <v>0.1</v>
          </cell>
          <cell r="P424">
            <v>47264</v>
          </cell>
          <cell r="Q424">
            <v>0.1</v>
          </cell>
          <cell r="R424">
            <v>1819695.3</v>
          </cell>
          <cell r="S424">
            <v>20063912.300000001</v>
          </cell>
          <cell r="T424">
            <v>0.52144285357529818</v>
          </cell>
          <cell r="U424">
            <v>0.19</v>
          </cell>
          <cell r="V424">
            <v>7310759.5796200009</v>
          </cell>
          <cell r="W424">
            <v>0.17499999999999999</v>
          </cell>
          <cell r="X424">
            <v>6733594.3496500002</v>
          </cell>
          <cell r="Y424">
            <v>0</v>
          </cell>
          <cell r="Z424">
            <v>0</v>
          </cell>
          <cell r="AA424">
            <v>0.11355714642470183</v>
          </cell>
          <cell r="AB424">
            <v>4369415.7687299997</v>
          </cell>
          <cell r="AC424">
            <v>32.563186645507813</v>
          </cell>
          <cell r="AD424">
            <v>32.563186645507813</v>
          </cell>
        </row>
        <row r="425">
          <cell r="A425" t="str">
            <v>Cali</v>
          </cell>
          <cell r="B425">
            <v>10350185</v>
          </cell>
          <cell r="C425">
            <v>37621</v>
          </cell>
          <cell r="D425">
            <v>37777</v>
          </cell>
          <cell r="E425" t="str">
            <v>A</v>
          </cell>
          <cell r="F425" t="str">
            <v>AUCOLESP</v>
          </cell>
          <cell r="G425">
            <v>75753</v>
          </cell>
          <cell r="H425" t="str">
            <v>CONCENTRADOS S.A</v>
          </cell>
          <cell r="I425">
            <v>42428831.585900001</v>
          </cell>
          <cell r="J425">
            <v>40632917.867200002</v>
          </cell>
          <cell r="K425">
            <v>17489891.7588</v>
          </cell>
          <cell r="L425">
            <v>0</v>
          </cell>
          <cell r="M425">
            <v>10612000</v>
          </cell>
          <cell r="N425">
            <v>10612000</v>
          </cell>
          <cell r="O425">
            <v>0.1</v>
          </cell>
          <cell r="P425">
            <v>1061200</v>
          </cell>
          <cell r="Q425">
            <v>0.1</v>
          </cell>
          <cell r="R425">
            <v>1061200</v>
          </cell>
          <cell r="S425">
            <v>12734400</v>
          </cell>
          <cell r="T425">
            <v>0.72810056091929298</v>
          </cell>
          <cell r="U425">
            <v>0.19</v>
          </cell>
          <cell r="V425">
            <v>3323079.4341719998</v>
          </cell>
          <cell r="W425">
            <v>0.17499999999999999</v>
          </cell>
          <cell r="X425">
            <v>3060731.05779</v>
          </cell>
          <cell r="Y425">
            <v>0</v>
          </cell>
          <cell r="Z425">
            <v>0</v>
          </cell>
          <cell r="AA425">
            <v>-9.3100560919292974E-2</v>
          </cell>
          <cell r="AB425">
            <v>-1628318.7331619996</v>
          </cell>
          <cell r="AC425">
            <v>31</v>
          </cell>
          <cell r="AD425">
            <v>30.147436141967773</v>
          </cell>
        </row>
        <row r="426">
          <cell r="B426" t="str">
            <v>Total 10350185</v>
          </cell>
          <cell r="C426">
            <v>80906513.560499996</v>
          </cell>
          <cell r="D426">
            <v>79070154.8926</v>
          </cell>
          <cell r="E426">
            <v>55967573.756800003</v>
          </cell>
          <cell r="F426">
            <v>17724313</v>
          </cell>
          <cell r="G426">
            <v>11084640</v>
          </cell>
          <cell r="H426">
            <v>28808953</v>
          </cell>
          <cell r="I426">
            <v>80906513.560499996</v>
          </cell>
          <cell r="J426">
            <v>79070154.8926</v>
          </cell>
          <cell r="K426">
            <v>55967573.756800003</v>
          </cell>
          <cell r="L426">
            <v>17724313</v>
          </cell>
          <cell r="M426">
            <v>11084640</v>
          </cell>
          <cell r="N426">
            <v>28808953</v>
          </cell>
          <cell r="O426">
            <v>2741097.0355679998</v>
          </cell>
          <cell r="P426">
            <v>1108464</v>
          </cell>
          <cell r="Q426">
            <v>2880895.3</v>
          </cell>
          <cell r="R426">
            <v>2880895.3</v>
          </cell>
          <cell r="S426">
            <v>32798312.300000001</v>
          </cell>
          <cell r="T426">
            <v>9794325.4074399993</v>
          </cell>
          <cell r="U426">
            <v>0</v>
          </cell>
          <cell r="V426">
            <v>10633839.013792001</v>
          </cell>
          <cell r="W426">
            <v>31</v>
          </cell>
          <cell r="X426">
            <v>9794325.4074399993</v>
          </cell>
          <cell r="Y426">
            <v>0</v>
          </cell>
          <cell r="Z426">
            <v>0</v>
          </cell>
          <cell r="AA426">
            <v>31</v>
          </cell>
          <cell r="AB426">
            <v>2741097.0355679998</v>
          </cell>
          <cell r="AC426">
            <v>31</v>
          </cell>
        </row>
        <row r="427">
          <cell r="H427" t="str">
            <v>Total CONCENTRADOS S.A</v>
          </cell>
          <cell r="I427">
            <v>80906513.560499996</v>
          </cell>
          <cell r="J427">
            <v>79070154.8926</v>
          </cell>
          <cell r="K427">
            <v>55967573.756800003</v>
          </cell>
          <cell r="L427">
            <v>17724313</v>
          </cell>
          <cell r="M427">
            <v>11084640</v>
          </cell>
          <cell r="N427">
            <v>28808953</v>
          </cell>
          <cell r="O427">
            <v>1108464</v>
          </cell>
          <cell r="P427">
            <v>1108464</v>
          </cell>
          <cell r="Q427">
            <v>32798312.300000001</v>
          </cell>
          <cell r="R427">
            <v>2880895.3</v>
          </cell>
          <cell r="S427">
            <v>32798312.300000001</v>
          </cell>
          <cell r="T427">
            <v>0</v>
          </cell>
          <cell r="U427">
            <v>2741097.0355679998</v>
          </cell>
          <cell r="V427">
            <v>10633839.013792001</v>
          </cell>
          <cell r="W427">
            <v>9794325.4074399993</v>
          </cell>
          <cell r="X427">
            <v>9794325.4074399993</v>
          </cell>
          <cell r="Y427">
            <v>2741097.0355679998</v>
          </cell>
          <cell r="Z427">
            <v>0</v>
          </cell>
          <cell r="AA427">
            <v>2741097.0355679998</v>
          </cell>
          <cell r="AB427">
            <v>2741097.0355679998</v>
          </cell>
          <cell r="AC427">
            <v>31</v>
          </cell>
        </row>
        <row r="428">
          <cell r="A428" t="str">
            <v>Cali</v>
          </cell>
          <cell r="B428">
            <v>7541501</v>
          </cell>
          <cell r="C428">
            <v>36891</v>
          </cell>
          <cell r="D428">
            <v>37255</v>
          </cell>
          <cell r="E428" t="str">
            <v>A</v>
          </cell>
          <cell r="F428" t="str">
            <v>AUCOL98</v>
          </cell>
          <cell r="G428">
            <v>67823</v>
          </cell>
          <cell r="H428" t="str">
            <v>CONSTRUCCIONES CIVILES S.A.</v>
          </cell>
          <cell r="I428">
            <v>25053344.6523</v>
          </cell>
          <cell r="J428">
            <v>25053344.6523</v>
          </cell>
          <cell r="K428">
            <v>25053344.789099999</v>
          </cell>
          <cell r="L428">
            <v>19896241</v>
          </cell>
          <cell r="M428">
            <v>1000000</v>
          </cell>
          <cell r="N428">
            <v>20896241</v>
          </cell>
          <cell r="O428">
            <v>0.1</v>
          </cell>
          <cell r="P428">
            <v>100000</v>
          </cell>
          <cell r="Q428">
            <v>0.1</v>
          </cell>
          <cell r="R428">
            <v>2089624.1</v>
          </cell>
          <cell r="S428">
            <v>23085865.100000001</v>
          </cell>
          <cell r="T428">
            <v>0.921468382538846</v>
          </cell>
          <cell r="U428">
            <v>0.19</v>
          </cell>
          <cell r="V428">
            <v>4760135.5099289995</v>
          </cell>
          <cell r="W428">
            <v>0.125</v>
          </cell>
          <cell r="X428">
            <v>3131668.0986374998</v>
          </cell>
          <cell r="Y428">
            <v>0</v>
          </cell>
          <cell r="Z428">
            <v>0</v>
          </cell>
          <cell r="AA428">
            <v>-0.23646838253884594</v>
          </cell>
          <cell r="AB428">
            <v>-5924323.9194665011</v>
          </cell>
          <cell r="AC428">
            <v>23.725275039672852</v>
          </cell>
          <cell r="AD428">
            <v>23.725275039672852</v>
          </cell>
        </row>
        <row r="429">
          <cell r="A429" t="str">
            <v>Cali</v>
          </cell>
          <cell r="B429">
            <v>7541501</v>
          </cell>
          <cell r="C429">
            <v>37256</v>
          </cell>
          <cell r="D429">
            <v>37620</v>
          </cell>
          <cell r="E429" t="str">
            <v>A</v>
          </cell>
          <cell r="F429" t="str">
            <v>AUCOL98</v>
          </cell>
          <cell r="G429">
            <v>67823</v>
          </cell>
          <cell r="H429" t="str">
            <v>CONSTRUCCIONES CIVILES S.A.</v>
          </cell>
          <cell r="I429">
            <v>19799567.3125</v>
          </cell>
          <cell r="J429">
            <v>20032067.3125</v>
          </cell>
          <cell r="K429">
            <v>19799567.308600001</v>
          </cell>
          <cell r="L429">
            <v>23708070</v>
          </cell>
          <cell r="M429">
            <v>0</v>
          </cell>
          <cell r="N429">
            <v>23708070</v>
          </cell>
          <cell r="O429">
            <v>0.1</v>
          </cell>
          <cell r="P429">
            <v>0</v>
          </cell>
          <cell r="Q429">
            <v>0.1</v>
          </cell>
          <cell r="R429">
            <v>2370807</v>
          </cell>
          <cell r="S429">
            <v>26078877</v>
          </cell>
          <cell r="T429">
            <v>1.3171437836761495</v>
          </cell>
          <cell r="U429">
            <v>0.19</v>
          </cell>
          <cell r="V429">
            <v>3761917.7886340003</v>
          </cell>
          <cell r="W429">
            <v>0.125</v>
          </cell>
          <cell r="X429">
            <v>2474945.9135750001</v>
          </cell>
          <cell r="Y429">
            <v>0</v>
          </cell>
          <cell r="Z429">
            <v>0</v>
          </cell>
          <cell r="AA429">
            <v>-0.63214378367614943</v>
          </cell>
          <cell r="AB429">
            <v>-12516173.393608999</v>
          </cell>
          <cell r="AC429">
            <v>22.728021621704102</v>
          </cell>
          <cell r="AD429">
            <v>22.728021621704102</v>
          </cell>
        </row>
        <row r="430">
          <cell r="A430" t="str">
            <v>Cali</v>
          </cell>
          <cell r="B430">
            <v>7541501</v>
          </cell>
          <cell r="C430">
            <v>37621</v>
          </cell>
          <cell r="D430">
            <v>37777</v>
          </cell>
          <cell r="E430" t="str">
            <v>A</v>
          </cell>
          <cell r="F430" t="str">
            <v>AUCOL98</v>
          </cell>
          <cell r="G430">
            <v>67823</v>
          </cell>
          <cell r="H430" t="str">
            <v>CONSTRUCCIONES CIVILES S.A.</v>
          </cell>
          <cell r="I430">
            <v>19219363.5</v>
          </cell>
          <cell r="J430">
            <v>19219363.5</v>
          </cell>
          <cell r="K430">
            <v>8256543.9967999998</v>
          </cell>
          <cell r="L430">
            <v>69800</v>
          </cell>
          <cell r="M430">
            <v>53980200</v>
          </cell>
          <cell r="N430">
            <v>54050000</v>
          </cell>
          <cell r="O430">
            <v>0.1</v>
          </cell>
          <cell r="P430">
            <v>5398020</v>
          </cell>
          <cell r="Q430">
            <v>0.1</v>
          </cell>
          <cell r="R430">
            <v>5405000</v>
          </cell>
          <cell r="S430">
            <v>64853020</v>
          </cell>
          <cell r="T430">
            <v>7.8547416479746461</v>
          </cell>
          <cell r="U430">
            <v>0.19</v>
          </cell>
          <cell r="V430">
            <v>1568743.3593919999</v>
          </cell>
          <cell r="W430">
            <v>0.125</v>
          </cell>
          <cell r="X430">
            <v>1032067.9996</v>
          </cell>
          <cell r="Y430">
            <v>0</v>
          </cell>
          <cell r="Z430">
            <v>0</v>
          </cell>
          <cell r="AA430">
            <v>-7.1697416479746465</v>
          </cell>
          <cell r="AB430">
            <v>-59197287.362192005</v>
          </cell>
          <cell r="AC430">
            <v>25</v>
          </cell>
          <cell r="AD430">
            <v>25</v>
          </cell>
        </row>
        <row r="431">
          <cell r="B431" t="str">
            <v>Total 7541501</v>
          </cell>
          <cell r="C431">
            <v>64072275.4648</v>
          </cell>
          <cell r="D431">
            <v>64304775.4648</v>
          </cell>
          <cell r="E431">
            <v>53109456.094499998</v>
          </cell>
          <cell r="F431">
            <v>43674111</v>
          </cell>
          <cell r="G431">
            <v>54980200</v>
          </cell>
          <cell r="H431">
            <v>98654311</v>
          </cell>
          <cell r="I431">
            <v>64072275.4648</v>
          </cell>
          <cell r="J431">
            <v>64304775.4648</v>
          </cell>
          <cell r="K431">
            <v>53109456.094499998</v>
          </cell>
          <cell r="L431">
            <v>43674111</v>
          </cell>
          <cell r="M431">
            <v>54980200</v>
          </cell>
          <cell r="N431">
            <v>98654311</v>
          </cell>
          <cell r="O431">
            <v>-77637784.675267503</v>
          </cell>
          <cell r="P431">
            <v>5498020</v>
          </cell>
          <cell r="Q431">
            <v>9865431.0999999996</v>
          </cell>
          <cell r="R431">
            <v>9865431.0999999996</v>
          </cell>
          <cell r="S431">
            <v>114017762.09999999</v>
          </cell>
          <cell r="T431">
            <v>6638682.0118124997</v>
          </cell>
          <cell r="U431">
            <v>0</v>
          </cell>
          <cell r="V431">
            <v>10090796.657955</v>
          </cell>
          <cell r="W431">
            <v>25</v>
          </cell>
          <cell r="X431">
            <v>6638682.0118124997</v>
          </cell>
          <cell r="Y431">
            <v>0</v>
          </cell>
          <cell r="Z431">
            <v>0</v>
          </cell>
          <cell r="AA431">
            <v>25</v>
          </cell>
          <cell r="AB431">
            <v>-77637784.675267503</v>
          </cell>
          <cell r="AC431">
            <v>25</v>
          </cell>
        </row>
        <row r="432">
          <cell r="H432" t="str">
            <v>Total CONSTRUCCIONES CIVILES S.A.</v>
          </cell>
          <cell r="I432">
            <v>64072275.4648</v>
          </cell>
          <cell r="J432">
            <v>64304775.4648</v>
          </cell>
          <cell r="K432">
            <v>53109456.094499998</v>
          </cell>
          <cell r="L432">
            <v>43674111</v>
          </cell>
          <cell r="M432">
            <v>54980200</v>
          </cell>
          <cell r="N432">
            <v>98654311</v>
          </cell>
          <cell r="O432">
            <v>5498020</v>
          </cell>
          <cell r="P432">
            <v>5498020</v>
          </cell>
          <cell r="Q432">
            <v>114017762.09999999</v>
          </cell>
          <cell r="R432">
            <v>9865431.0999999996</v>
          </cell>
          <cell r="S432">
            <v>114017762.09999999</v>
          </cell>
          <cell r="T432">
            <v>0</v>
          </cell>
          <cell r="U432">
            <v>-77637784.675267503</v>
          </cell>
          <cell r="V432">
            <v>10090796.657955</v>
          </cell>
          <cell r="W432">
            <v>6638682.0118124997</v>
          </cell>
          <cell r="X432">
            <v>6638682.0118124997</v>
          </cell>
          <cell r="Y432">
            <v>-77637784.675267503</v>
          </cell>
          <cell r="Z432">
            <v>0</v>
          </cell>
          <cell r="AA432">
            <v>-77637784.675267503</v>
          </cell>
          <cell r="AB432">
            <v>-77637784.675267503</v>
          </cell>
          <cell r="AC432">
            <v>25</v>
          </cell>
        </row>
        <row r="433">
          <cell r="A433" t="str">
            <v>Cali</v>
          </cell>
          <cell r="B433">
            <v>10278674</v>
          </cell>
          <cell r="C433">
            <v>37104</v>
          </cell>
          <cell r="D433">
            <v>37468</v>
          </cell>
          <cell r="E433" t="str">
            <v>A</v>
          </cell>
          <cell r="F433" t="str">
            <v>AUCOLESP</v>
          </cell>
          <cell r="G433">
            <v>70996</v>
          </cell>
          <cell r="H433" t="str">
            <v>COOPERATIVA INDUSTRIA DE LICORES DEL VALLE</v>
          </cell>
          <cell r="I433">
            <v>15115717.0625</v>
          </cell>
          <cell r="J433">
            <v>15115717.0625</v>
          </cell>
          <cell r="K433">
            <v>15115716.968800001</v>
          </cell>
          <cell r="L433">
            <v>855413</v>
          </cell>
          <cell r="M433">
            <v>0</v>
          </cell>
          <cell r="N433">
            <v>855413</v>
          </cell>
          <cell r="O433">
            <v>0.1</v>
          </cell>
          <cell r="P433">
            <v>0</v>
          </cell>
          <cell r="Q433">
            <v>0.1</v>
          </cell>
          <cell r="R433">
            <v>85541.3</v>
          </cell>
          <cell r="S433">
            <v>940954.3</v>
          </cell>
          <cell r="T433">
            <v>6.225006077728247E-2</v>
          </cell>
          <cell r="U433">
            <v>0.19</v>
          </cell>
          <cell r="V433">
            <v>2871986.224072</v>
          </cell>
          <cell r="W433">
            <v>0.125</v>
          </cell>
          <cell r="X433">
            <v>1889464.6211000001</v>
          </cell>
          <cell r="Y433">
            <v>0</v>
          </cell>
          <cell r="Z433">
            <v>0</v>
          </cell>
          <cell r="AA433">
            <v>0.6227499392227176</v>
          </cell>
          <cell r="AB433">
            <v>9413311.8236280009</v>
          </cell>
          <cell r="AC433">
            <v>15.505494117736816</v>
          </cell>
          <cell r="AD433">
            <v>15.505494117736816</v>
          </cell>
        </row>
        <row r="434">
          <cell r="A434" t="str">
            <v>Cali</v>
          </cell>
          <cell r="B434">
            <v>10278674</v>
          </cell>
          <cell r="C434">
            <v>37469</v>
          </cell>
          <cell r="D434">
            <v>37777</v>
          </cell>
          <cell r="E434" t="str">
            <v>A</v>
          </cell>
          <cell r="F434" t="str">
            <v>AUCOLESP</v>
          </cell>
          <cell r="G434">
            <v>70996</v>
          </cell>
          <cell r="H434" t="str">
            <v>COOPERATIVA INDUSTRIA DE LICORES DEL VALLE</v>
          </cell>
          <cell r="I434">
            <v>12767305</v>
          </cell>
          <cell r="J434">
            <v>12767305</v>
          </cell>
          <cell r="K434">
            <v>10366227.074200001</v>
          </cell>
          <cell r="L434">
            <v>4893003</v>
          </cell>
          <cell r="M434">
            <v>2259602</v>
          </cell>
          <cell r="N434">
            <v>7152605</v>
          </cell>
          <cell r="O434">
            <v>0.1</v>
          </cell>
          <cell r="P434">
            <v>225960.2</v>
          </cell>
          <cell r="Q434">
            <v>0.1</v>
          </cell>
          <cell r="R434">
            <v>715260.5</v>
          </cell>
          <cell r="S434">
            <v>8093825.7000000002</v>
          </cell>
          <cell r="T434">
            <v>0.78078799953594791</v>
          </cell>
          <cell r="U434">
            <v>0.19</v>
          </cell>
          <cell r="V434">
            <v>1969583.1440980001</v>
          </cell>
          <cell r="W434">
            <v>0.125</v>
          </cell>
          <cell r="X434">
            <v>1295778.3842750001</v>
          </cell>
          <cell r="Y434">
            <v>0</v>
          </cell>
          <cell r="Z434">
            <v>0</v>
          </cell>
          <cell r="AA434">
            <v>-9.5787999535947854E-2</v>
          </cell>
          <cell r="AB434">
            <v>-992960.15417299978</v>
          </cell>
          <cell r="AC434">
            <v>16</v>
          </cell>
          <cell r="AD434">
            <v>14.525974273681641</v>
          </cell>
        </row>
        <row r="435">
          <cell r="B435" t="str">
            <v>Total 10278674</v>
          </cell>
          <cell r="C435">
            <v>27883022.0625</v>
          </cell>
          <cell r="D435">
            <v>27883022.0625</v>
          </cell>
          <cell r="E435">
            <v>25481944.043000001</v>
          </cell>
          <cell r="F435">
            <v>5748416</v>
          </cell>
          <cell r="G435">
            <v>2259602</v>
          </cell>
          <cell r="H435">
            <v>8008018</v>
          </cell>
          <cell r="I435">
            <v>27883022.0625</v>
          </cell>
          <cell r="J435">
            <v>27883022.0625</v>
          </cell>
          <cell r="K435">
            <v>25481944.043000001</v>
          </cell>
          <cell r="L435">
            <v>5748416</v>
          </cell>
          <cell r="M435">
            <v>2259602</v>
          </cell>
          <cell r="N435">
            <v>8008018</v>
          </cell>
          <cell r="O435">
            <v>8420351.6694550011</v>
          </cell>
          <cell r="P435">
            <v>225960.2</v>
          </cell>
          <cell r="Q435">
            <v>800801.8</v>
          </cell>
          <cell r="R435">
            <v>800801.8</v>
          </cell>
          <cell r="S435">
            <v>9034780</v>
          </cell>
          <cell r="T435">
            <v>3185243.0053750002</v>
          </cell>
          <cell r="U435">
            <v>0</v>
          </cell>
          <cell r="V435">
            <v>4841569.3681700006</v>
          </cell>
          <cell r="W435">
            <v>16</v>
          </cell>
          <cell r="X435">
            <v>3185243.0053750002</v>
          </cell>
          <cell r="Y435">
            <v>0</v>
          </cell>
          <cell r="Z435">
            <v>0</v>
          </cell>
          <cell r="AA435">
            <v>16</v>
          </cell>
          <cell r="AB435">
            <v>8420351.6694550011</v>
          </cell>
          <cell r="AC435">
            <v>16</v>
          </cell>
        </row>
        <row r="436">
          <cell r="H436" t="str">
            <v>Total COOPERATIVA INDUSTRIA DE LICORES DEL VALLE</v>
          </cell>
          <cell r="I436">
            <v>27883022.0625</v>
          </cell>
          <cell r="J436">
            <v>27883022.0625</v>
          </cell>
          <cell r="K436">
            <v>25481944.043000001</v>
          </cell>
          <cell r="L436">
            <v>5748416</v>
          </cell>
          <cell r="M436">
            <v>2259602</v>
          </cell>
          <cell r="N436">
            <v>8008018</v>
          </cell>
          <cell r="O436">
            <v>225960.2</v>
          </cell>
          <cell r="P436">
            <v>225960.2</v>
          </cell>
          <cell r="Q436">
            <v>9034780</v>
          </cell>
          <cell r="R436">
            <v>800801.8</v>
          </cell>
          <cell r="S436">
            <v>9034780</v>
          </cell>
          <cell r="T436">
            <v>0</v>
          </cell>
          <cell r="U436">
            <v>8420351.6694550011</v>
          </cell>
          <cell r="V436">
            <v>4841569.3681700006</v>
          </cell>
          <cell r="W436">
            <v>3185243.0053750002</v>
          </cell>
          <cell r="X436">
            <v>3185243.0053750002</v>
          </cell>
          <cell r="Y436">
            <v>8420351.6694550011</v>
          </cell>
          <cell r="Z436">
            <v>0</v>
          </cell>
          <cell r="AA436">
            <v>8420351.6694550011</v>
          </cell>
          <cell r="AB436">
            <v>8420351.6694550011</v>
          </cell>
          <cell r="AC436">
            <v>16</v>
          </cell>
        </row>
        <row r="437">
          <cell r="A437" t="str">
            <v>Cali</v>
          </cell>
          <cell r="B437">
            <v>10990626</v>
          </cell>
          <cell r="C437">
            <v>37500</v>
          </cell>
          <cell r="D437">
            <v>37777</v>
          </cell>
          <cell r="E437" t="str">
            <v>A</v>
          </cell>
          <cell r="F437" t="str">
            <v>AUCOLESP</v>
          </cell>
          <cell r="G437">
            <v>76843</v>
          </cell>
          <cell r="H437" t="str">
            <v>CORP. CULTURAL COLEGIO ALEMAN</v>
          </cell>
          <cell r="I437">
            <v>38605951.875</v>
          </cell>
          <cell r="J437">
            <v>38651549.875</v>
          </cell>
          <cell r="K437">
            <v>29365878.377</v>
          </cell>
          <cell r="L437">
            <v>11450102</v>
          </cell>
          <cell r="M437">
            <v>1922471</v>
          </cell>
          <cell r="N437">
            <v>13372573</v>
          </cell>
          <cell r="O437">
            <v>0.1</v>
          </cell>
          <cell r="P437">
            <v>192247.1</v>
          </cell>
          <cell r="Q437">
            <v>0.1</v>
          </cell>
          <cell r="R437">
            <v>1337257.3</v>
          </cell>
          <cell r="S437">
            <v>14902077.4</v>
          </cell>
          <cell r="T437">
            <v>0.50746234145244007</v>
          </cell>
          <cell r="U437">
            <v>0.19</v>
          </cell>
          <cell r="V437">
            <v>5579516.8916300004</v>
          </cell>
          <cell r="W437">
            <v>0.125</v>
          </cell>
          <cell r="X437">
            <v>3670734.797125</v>
          </cell>
          <cell r="Y437">
            <v>0</v>
          </cell>
          <cell r="Z437">
            <v>0</v>
          </cell>
          <cell r="AA437">
            <v>0.17753765854755998</v>
          </cell>
          <cell r="AB437">
            <v>5213549.2882450009</v>
          </cell>
          <cell r="AC437">
            <v>25</v>
          </cell>
          <cell r="AD437">
            <v>25.101083755493164</v>
          </cell>
        </row>
        <row r="438">
          <cell r="B438" t="str">
            <v>Total 10990626</v>
          </cell>
          <cell r="C438">
            <v>38605951.875</v>
          </cell>
          <cell r="D438">
            <v>38651549.875</v>
          </cell>
          <cell r="E438">
            <v>29365878.377</v>
          </cell>
          <cell r="F438">
            <v>11450102</v>
          </cell>
          <cell r="G438">
            <v>1922471</v>
          </cell>
          <cell r="H438">
            <v>13372573</v>
          </cell>
          <cell r="I438">
            <v>38605951.875</v>
          </cell>
          <cell r="J438">
            <v>38651549.875</v>
          </cell>
          <cell r="K438">
            <v>29365878.377</v>
          </cell>
          <cell r="L438">
            <v>11450102</v>
          </cell>
          <cell r="M438">
            <v>1922471</v>
          </cell>
          <cell r="N438">
            <v>13372573</v>
          </cell>
          <cell r="O438">
            <v>5213549.2882450009</v>
          </cell>
          <cell r="P438">
            <v>192247.1</v>
          </cell>
          <cell r="Q438">
            <v>1337257.3</v>
          </cell>
          <cell r="R438">
            <v>1337257.3</v>
          </cell>
          <cell r="S438">
            <v>14902077.4</v>
          </cell>
          <cell r="T438">
            <v>3670734.797125</v>
          </cell>
          <cell r="U438">
            <v>0</v>
          </cell>
          <cell r="V438">
            <v>5579516.8916300004</v>
          </cell>
          <cell r="W438">
            <v>25</v>
          </cell>
          <cell r="X438">
            <v>3670734.797125</v>
          </cell>
          <cell r="Y438">
            <v>0</v>
          </cell>
          <cell r="Z438">
            <v>0</v>
          </cell>
          <cell r="AA438">
            <v>25</v>
          </cell>
          <cell r="AB438">
            <v>5213549.2882450009</v>
          </cell>
          <cell r="AC438">
            <v>25</v>
          </cell>
        </row>
        <row r="439">
          <cell r="H439" t="str">
            <v>Total CORP. CULTURAL COLEGIO ALEMAN</v>
          </cell>
          <cell r="I439">
            <v>38605951.875</v>
          </cell>
          <cell r="J439">
            <v>38651549.875</v>
          </cell>
          <cell r="K439">
            <v>29365878.377</v>
          </cell>
          <cell r="L439">
            <v>11450102</v>
          </cell>
          <cell r="M439">
            <v>1922471</v>
          </cell>
          <cell r="N439">
            <v>13372573</v>
          </cell>
          <cell r="O439">
            <v>192247.1</v>
          </cell>
          <cell r="P439">
            <v>192247.1</v>
          </cell>
          <cell r="Q439">
            <v>14902077.4</v>
          </cell>
          <cell r="R439">
            <v>1337257.3</v>
          </cell>
          <cell r="S439">
            <v>14902077.4</v>
          </cell>
          <cell r="T439">
            <v>0</v>
          </cell>
          <cell r="U439">
            <v>5213549.2882450009</v>
          </cell>
          <cell r="V439">
            <v>5579516.8916300004</v>
          </cell>
          <cell r="W439">
            <v>3670734.797125</v>
          </cell>
          <cell r="X439">
            <v>3670734.797125</v>
          </cell>
          <cell r="Y439">
            <v>5213549.2882450009</v>
          </cell>
          <cell r="Z439">
            <v>0</v>
          </cell>
          <cell r="AA439">
            <v>5213549.2882450009</v>
          </cell>
          <cell r="AB439">
            <v>5213549.2882450009</v>
          </cell>
          <cell r="AC439">
            <v>25</v>
          </cell>
        </row>
        <row r="440">
          <cell r="A440" t="str">
            <v>Cali</v>
          </cell>
          <cell r="B440">
            <v>7407612</v>
          </cell>
          <cell r="C440">
            <v>36710</v>
          </cell>
          <cell r="D440">
            <v>37074</v>
          </cell>
          <cell r="E440" t="str">
            <v>A</v>
          </cell>
          <cell r="F440" t="str">
            <v>AUCOLESP</v>
          </cell>
          <cell r="G440">
            <v>70996</v>
          </cell>
          <cell r="H440" t="str">
            <v>DATECSA S.A.</v>
          </cell>
          <cell r="I440">
            <v>18038414</v>
          </cell>
          <cell r="J440">
            <v>18038414</v>
          </cell>
          <cell r="K440">
            <v>18038413.9219</v>
          </cell>
          <cell r="L440">
            <v>9588189</v>
          </cell>
          <cell r="M440">
            <v>0</v>
          </cell>
          <cell r="N440">
            <v>9588189</v>
          </cell>
          <cell r="O440">
            <v>0.1</v>
          </cell>
          <cell r="P440">
            <v>0</v>
          </cell>
          <cell r="Q440">
            <v>0.1</v>
          </cell>
          <cell r="R440">
            <v>958818.9</v>
          </cell>
          <cell r="S440">
            <v>10547007.9</v>
          </cell>
          <cell r="T440">
            <v>0.58469707734088161</v>
          </cell>
          <cell r="U440">
            <v>0.19</v>
          </cell>
          <cell r="V440">
            <v>3427298.6451610001</v>
          </cell>
          <cell r="W440">
            <v>0.125</v>
          </cell>
          <cell r="X440">
            <v>2254801.7402375001</v>
          </cell>
          <cell r="Y440">
            <v>0</v>
          </cell>
          <cell r="Z440">
            <v>0</v>
          </cell>
          <cell r="AA440">
            <v>0.10030292265911844</v>
          </cell>
          <cell r="AB440">
            <v>1809305.6365015011</v>
          </cell>
          <cell r="AC440">
            <v>22.200550079345703</v>
          </cell>
          <cell r="AD440">
            <v>22.200550079345703</v>
          </cell>
        </row>
        <row r="441">
          <cell r="A441" t="str">
            <v>Cali</v>
          </cell>
          <cell r="B441">
            <v>7407612</v>
          </cell>
          <cell r="C441">
            <v>37075</v>
          </cell>
          <cell r="D441">
            <v>37439</v>
          </cell>
          <cell r="E441" t="str">
            <v>A</v>
          </cell>
          <cell r="F441" t="str">
            <v>AUCOLESP</v>
          </cell>
          <cell r="G441">
            <v>70996</v>
          </cell>
          <cell r="H441" t="str">
            <v>DATECSA S.A.</v>
          </cell>
          <cell r="I441">
            <v>24124761.125</v>
          </cell>
          <cell r="J441">
            <v>24124761.125</v>
          </cell>
          <cell r="K441">
            <v>24124761.179699998</v>
          </cell>
          <cell r="L441">
            <v>9980297</v>
          </cell>
          <cell r="M441">
            <v>4101410</v>
          </cell>
          <cell r="N441">
            <v>14081707</v>
          </cell>
          <cell r="O441">
            <v>0.1</v>
          </cell>
          <cell r="P441">
            <v>410141</v>
          </cell>
          <cell r="Q441">
            <v>0.1</v>
          </cell>
          <cell r="R441">
            <v>1408170.7000000002</v>
          </cell>
          <cell r="S441">
            <v>15900018.699999999</v>
          </cell>
          <cell r="T441">
            <v>0.65907465701170198</v>
          </cell>
          <cell r="U441">
            <v>0.19</v>
          </cell>
          <cell r="V441">
            <v>4583704.6241429998</v>
          </cell>
          <cell r="W441">
            <v>0.125</v>
          </cell>
          <cell r="X441">
            <v>3015595.1474624998</v>
          </cell>
          <cell r="Y441">
            <v>0</v>
          </cell>
          <cell r="Z441">
            <v>0</v>
          </cell>
          <cell r="AA441">
            <v>2.5925342988298072E-2</v>
          </cell>
          <cell r="AB441">
            <v>625442.70809450094</v>
          </cell>
          <cell r="AC441">
            <v>25.80769157409668</v>
          </cell>
          <cell r="AD441">
            <v>25.80769157409668</v>
          </cell>
        </row>
        <row r="442">
          <cell r="A442" t="str">
            <v>Cali</v>
          </cell>
          <cell r="B442">
            <v>7407612</v>
          </cell>
          <cell r="C442">
            <v>37440</v>
          </cell>
          <cell r="D442">
            <v>37777</v>
          </cell>
          <cell r="E442" t="str">
            <v>A</v>
          </cell>
          <cell r="F442" t="str">
            <v>AUCOLESP</v>
          </cell>
          <cell r="G442">
            <v>70996</v>
          </cell>
          <cell r="H442" t="str">
            <v>DATECSA S.A.</v>
          </cell>
          <cell r="I442">
            <v>13751278</v>
          </cell>
          <cell r="J442">
            <v>16766908</v>
          </cell>
          <cell r="K442">
            <v>12636894.8477</v>
          </cell>
          <cell r="L442">
            <v>22902489</v>
          </cell>
          <cell r="M442">
            <v>-11451089</v>
          </cell>
          <cell r="N442">
            <v>11451400</v>
          </cell>
          <cell r="O442">
            <v>0.1</v>
          </cell>
          <cell r="P442">
            <v>-1145108.9000000001</v>
          </cell>
          <cell r="Q442">
            <v>0.1</v>
          </cell>
          <cell r="R442">
            <v>1145140</v>
          </cell>
          <cell r="S442">
            <v>11451431.1</v>
          </cell>
          <cell r="T442">
            <v>0.90619026572688754</v>
          </cell>
          <cell r="U442">
            <v>0.19</v>
          </cell>
          <cell r="V442">
            <v>2401010.021063</v>
          </cell>
          <cell r="W442">
            <v>0.125</v>
          </cell>
          <cell r="X442">
            <v>1579611.8559625</v>
          </cell>
          <cell r="Y442">
            <v>0</v>
          </cell>
          <cell r="Z442">
            <v>0</v>
          </cell>
          <cell r="AA442">
            <v>-0.22119026572688749</v>
          </cell>
          <cell r="AB442">
            <v>-2795158.1293254984</v>
          </cell>
          <cell r="AC442">
            <v>20</v>
          </cell>
          <cell r="AD442">
            <v>19.10089111328125</v>
          </cell>
        </row>
        <row r="443">
          <cell r="B443" t="str">
            <v>Total 7407612</v>
          </cell>
          <cell r="C443">
            <v>55914453.125</v>
          </cell>
          <cell r="D443">
            <v>58930083.125</v>
          </cell>
          <cell r="E443">
            <v>54800069.949299999</v>
          </cell>
          <cell r="F443">
            <v>42470975</v>
          </cell>
          <cell r="G443">
            <v>-7349679</v>
          </cell>
          <cell r="H443">
            <v>35121296</v>
          </cell>
          <cell r="I443">
            <v>55914453.125</v>
          </cell>
          <cell r="J443">
            <v>58930083.125</v>
          </cell>
          <cell r="K443">
            <v>54800069.949299999</v>
          </cell>
          <cell r="L443">
            <v>42470975</v>
          </cell>
          <cell r="M443">
            <v>-7349679</v>
          </cell>
          <cell r="N443">
            <v>35121296</v>
          </cell>
          <cell r="O443">
            <v>-360409.78472949611</v>
          </cell>
          <cell r="P443">
            <v>-734967.90000000014</v>
          </cell>
          <cell r="Q443">
            <v>3512129.6</v>
          </cell>
          <cell r="R443">
            <v>3512129.6</v>
          </cell>
          <cell r="S443">
            <v>37898457.700000003</v>
          </cell>
          <cell r="T443">
            <v>6850008.7436624998</v>
          </cell>
          <cell r="U443">
            <v>0</v>
          </cell>
          <cell r="V443">
            <v>10412013.290367</v>
          </cell>
          <cell r="W443">
            <v>20</v>
          </cell>
          <cell r="X443">
            <v>6850008.7436624998</v>
          </cell>
          <cell r="Y443">
            <v>0</v>
          </cell>
          <cell r="Z443">
            <v>0</v>
          </cell>
          <cell r="AA443">
            <v>20</v>
          </cell>
          <cell r="AB443">
            <v>-360409.78472949611</v>
          </cell>
          <cell r="AC443">
            <v>20</v>
          </cell>
        </row>
        <row r="444">
          <cell r="H444" t="str">
            <v>Total DATECSA S.A.</v>
          </cell>
          <cell r="I444">
            <v>55914453.125</v>
          </cell>
          <cell r="J444">
            <v>58930083.125</v>
          </cell>
          <cell r="K444">
            <v>54800069.949299999</v>
          </cell>
          <cell r="L444">
            <v>42470975</v>
          </cell>
          <cell r="M444">
            <v>-7349679</v>
          </cell>
          <cell r="N444">
            <v>35121296</v>
          </cell>
          <cell r="O444">
            <v>-734967.90000000014</v>
          </cell>
          <cell r="P444">
            <v>-734967.90000000014</v>
          </cell>
          <cell r="Q444">
            <v>37898457.700000003</v>
          </cell>
          <cell r="R444">
            <v>3512129.6</v>
          </cell>
          <cell r="S444">
            <v>37898457.700000003</v>
          </cell>
          <cell r="T444">
            <v>0</v>
          </cell>
          <cell r="U444">
            <v>-360409.78472949611</v>
          </cell>
          <cell r="V444">
            <v>10412013.290367</v>
          </cell>
          <cell r="W444">
            <v>6850008.7436624998</v>
          </cell>
          <cell r="X444">
            <v>6850008.7436624998</v>
          </cell>
          <cell r="Y444">
            <v>-360409.78472949611</v>
          </cell>
          <cell r="Z444">
            <v>0</v>
          </cell>
          <cell r="AA444">
            <v>-360409.78472949611</v>
          </cell>
          <cell r="AB444">
            <v>-360409.78472949611</v>
          </cell>
          <cell r="AC444">
            <v>20</v>
          </cell>
        </row>
        <row r="445">
          <cell r="A445" t="str">
            <v>Cali</v>
          </cell>
          <cell r="B445">
            <v>10369718</v>
          </cell>
          <cell r="C445">
            <v>37287</v>
          </cell>
          <cell r="D445">
            <v>37651</v>
          </cell>
          <cell r="E445" t="str">
            <v>A</v>
          </cell>
          <cell r="F445" t="str">
            <v>AUCOLESP</v>
          </cell>
          <cell r="G445">
            <v>77127</v>
          </cell>
          <cell r="H445" t="str">
            <v>DE LA CORTE VINOS PRODUCTOS</v>
          </cell>
          <cell r="I445">
            <v>33195642.9375</v>
          </cell>
          <cell r="J445">
            <v>33195642.9375</v>
          </cell>
          <cell r="K445">
            <v>33195643</v>
          </cell>
          <cell r="L445">
            <v>47375132</v>
          </cell>
          <cell r="M445">
            <v>3176114</v>
          </cell>
          <cell r="N445">
            <v>50551246</v>
          </cell>
          <cell r="O445">
            <v>0.1</v>
          </cell>
          <cell r="P445">
            <v>317611.40000000002</v>
          </cell>
          <cell r="Q445">
            <v>0.1</v>
          </cell>
          <cell r="R445">
            <v>5055124.6000000006</v>
          </cell>
          <cell r="S445">
            <v>55923982</v>
          </cell>
          <cell r="T445">
            <v>1.6846783778220533</v>
          </cell>
          <cell r="U445">
            <v>0.19</v>
          </cell>
          <cell r="V445">
            <v>6307172.1699999999</v>
          </cell>
          <cell r="W445">
            <v>0.17499999999999999</v>
          </cell>
          <cell r="X445">
            <v>5809237.5249999994</v>
          </cell>
          <cell r="Y445">
            <v>0</v>
          </cell>
          <cell r="Z445">
            <v>0</v>
          </cell>
          <cell r="AA445">
            <v>-1.0496783778220533</v>
          </cell>
          <cell r="AB445">
            <v>-34844748.695</v>
          </cell>
          <cell r="AC445">
            <v>22.217033386230469</v>
          </cell>
          <cell r="AD445">
            <v>22.217033386230469</v>
          </cell>
        </row>
        <row r="446">
          <cell r="A446" t="str">
            <v>Cali</v>
          </cell>
          <cell r="B446">
            <v>10369718</v>
          </cell>
          <cell r="C446">
            <v>37652</v>
          </cell>
          <cell r="D446">
            <v>37777</v>
          </cell>
          <cell r="E446" t="str">
            <v>A</v>
          </cell>
          <cell r="F446" t="str">
            <v>AUCOLESP</v>
          </cell>
          <cell r="G446">
            <v>77127</v>
          </cell>
          <cell r="H446" t="str">
            <v>DE LA CORTE VINOS PRODUCTOS</v>
          </cell>
          <cell r="I446">
            <v>38448922</v>
          </cell>
          <cell r="J446">
            <v>38448922</v>
          </cell>
          <cell r="K446">
            <v>12932511.0273</v>
          </cell>
          <cell r="L446">
            <v>0</v>
          </cell>
          <cell r="M446">
            <v>0.1</v>
          </cell>
          <cell r="N446">
            <v>0</v>
          </cell>
          <cell r="O446">
            <v>0.1</v>
          </cell>
          <cell r="P446">
            <v>0</v>
          </cell>
          <cell r="Q446">
            <v>0.1</v>
          </cell>
          <cell r="R446">
            <v>0</v>
          </cell>
          <cell r="S446">
            <v>0</v>
          </cell>
          <cell r="T446">
            <v>0</v>
          </cell>
          <cell r="U446">
            <v>0.19</v>
          </cell>
          <cell r="V446">
            <v>2457177.095187</v>
          </cell>
          <cell r="W446">
            <v>0.17499999999999999</v>
          </cell>
          <cell r="X446">
            <v>2263189.4297774998</v>
          </cell>
          <cell r="Y446">
            <v>0</v>
          </cell>
          <cell r="Z446">
            <v>0</v>
          </cell>
          <cell r="AA446">
            <v>0.63500000000000001</v>
          </cell>
          <cell r="AB446">
            <v>8212144.5023355</v>
          </cell>
          <cell r="AC446">
            <v>22</v>
          </cell>
          <cell r="AD446">
            <v>21.576000213623047</v>
          </cell>
        </row>
        <row r="447">
          <cell r="B447" t="str">
            <v>Total 10369718</v>
          </cell>
          <cell r="C447">
            <v>71644564.9375</v>
          </cell>
          <cell r="D447">
            <v>71644564.9375</v>
          </cell>
          <cell r="E447">
            <v>46128154.0273</v>
          </cell>
          <cell r="F447">
            <v>47375132</v>
          </cell>
          <cell r="G447">
            <v>3176114</v>
          </cell>
          <cell r="H447">
            <v>50551246</v>
          </cell>
          <cell r="I447">
            <v>71644564.9375</v>
          </cell>
          <cell r="J447">
            <v>71644564.9375</v>
          </cell>
          <cell r="K447">
            <v>46128154.0273</v>
          </cell>
          <cell r="L447">
            <v>47375132</v>
          </cell>
          <cell r="M447">
            <v>3176114</v>
          </cell>
          <cell r="N447">
            <v>50551246</v>
          </cell>
          <cell r="O447">
            <v>-26632604.1926645</v>
          </cell>
          <cell r="P447">
            <v>317611.40000000002</v>
          </cell>
          <cell r="Q447">
            <v>5055124.6000000006</v>
          </cell>
          <cell r="R447">
            <v>5055124.6000000006</v>
          </cell>
          <cell r="S447">
            <v>55923982</v>
          </cell>
          <cell r="T447">
            <v>8072426.9547774997</v>
          </cell>
          <cell r="U447">
            <v>0</v>
          </cell>
          <cell r="V447">
            <v>8764349.265186999</v>
          </cell>
          <cell r="W447">
            <v>22</v>
          </cell>
          <cell r="X447">
            <v>8072426.9547774997</v>
          </cell>
          <cell r="Y447">
            <v>0</v>
          </cell>
          <cell r="Z447">
            <v>0</v>
          </cell>
          <cell r="AA447">
            <v>22</v>
          </cell>
          <cell r="AB447">
            <v>-26632604.1926645</v>
          </cell>
          <cell r="AC447">
            <v>22</v>
          </cell>
        </row>
        <row r="448">
          <cell r="H448" t="str">
            <v>Total DE LA CORTE VINOS PRODUCTOS</v>
          </cell>
          <cell r="I448">
            <v>71644564.9375</v>
          </cell>
          <cell r="J448">
            <v>71644564.9375</v>
          </cell>
          <cell r="K448">
            <v>46128154.0273</v>
          </cell>
          <cell r="L448">
            <v>47375132</v>
          </cell>
          <cell r="M448">
            <v>3176114</v>
          </cell>
          <cell r="N448">
            <v>50551246</v>
          </cell>
          <cell r="O448">
            <v>317611.40000000002</v>
          </cell>
          <cell r="P448">
            <v>317611.40000000002</v>
          </cell>
          <cell r="Q448">
            <v>55923982</v>
          </cell>
          <cell r="R448">
            <v>5055124.6000000006</v>
          </cell>
          <cell r="S448">
            <v>55923982</v>
          </cell>
          <cell r="T448">
            <v>0</v>
          </cell>
          <cell r="U448">
            <v>-26632604.1926645</v>
          </cell>
          <cell r="V448">
            <v>8764349.265186999</v>
          </cell>
          <cell r="W448">
            <v>8072426.9547774997</v>
          </cell>
          <cell r="X448">
            <v>8072426.9547774997</v>
          </cell>
          <cell r="Y448">
            <v>-26632604.1926645</v>
          </cell>
          <cell r="Z448">
            <v>0</v>
          </cell>
          <cell r="AA448">
            <v>-26632604.1926645</v>
          </cell>
          <cell r="AB448">
            <v>-26632604.1926645</v>
          </cell>
          <cell r="AC448">
            <v>22</v>
          </cell>
        </row>
        <row r="449">
          <cell r="A449" t="str">
            <v>Cali</v>
          </cell>
          <cell r="B449">
            <v>626157</v>
          </cell>
          <cell r="C449">
            <v>37016</v>
          </cell>
          <cell r="D449">
            <v>37380</v>
          </cell>
          <cell r="E449" t="str">
            <v>A</v>
          </cell>
          <cell r="F449" t="str">
            <v>AUCOLESP</v>
          </cell>
          <cell r="G449">
            <v>66921</v>
          </cell>
          <cell r="H449" t="str">
            <v>E.F.AUTOS S.A</v>
          </cell>
          <cell r="I449">
            <v>-120586</v>
          </cell>
          <cell r="J449">
            <v>-120586</v>
          </cell>
          <cell r="K449">
            <v>29331762.2546</v>
          </cell>
          <cell r="L449">
            <v>9745715</v>
          </cell>
          <cell r="M449">
            <v>955625</v>
          </cell>
          <cell r="N449">
            <v>10701340</v>
          </cell>
          <cell r="O449">
            <v>0.1</v>
          </cell>
          <cell r="P449">
            <v>95562.5</v>
          </cell>
          <cell r="Q449">
            <v>0.1</v>
          </cell>
          <cell r="R449">
            <v>1070134</v>
          </cell>
          <cell r="S449">
            <v>11867036.5</v>
          </cell>
          <cell r="T449">
            <v>0.40457973158905353</v>
          </cell>
          <cell r="U449">
            <v>0.19</v>
          </cell>
          <cell r="V449">
            <v>5573034.8283740003</v>
          </cell>
          <cell r="W449">
            <v>0.17499999999999999</v>
          </cell>
          <cell r="X449">
            <v>5133058.3945549997</v>
          </cell>
          <cell r="Y449">
            <v>0</v>
          </cell>
          <cell r="Z449">
            <v>0</v>
          </cell>
          <cell r="AA449">
            <v>0.23042026841094648</v>
          </cell>
          <cell r="AB449">
            <v>6758632.5316710006</v>
          </cell>
          <cell r="AC449">
            <v>35.214286804199219</v>
          </cell>
          <cell r="AD449">
            <v>35.214286804199219</v>
          </cell>
        </row>
        <row r="450">
          <cell r="B450" t="str">
            <v>Total 626157</v>
          </cell>
          <cell r="C450">
            <v>-120586</v>
          </cell>
          <cell r="D450">
            <v>-120586</v>
          </cell>
          <cell r="E450">
            <v>29331762.2546</v>
          </cell>
          <cell r="F450">
            <v>9745715</v>
          </cell>
          <cell r="G450">
            <v>955625</v>
          </cell>
          <cell r="H450">
            <v>10701340</v>
          </cell>
          <cell r="I450">
            <v>-120586</v>
          </cell>
          <cell r="J450">
            <v>-120586</v>
          </cell>
          <cell r="K450">
            <v>29331762.2546</v>
          </cell>
          <cell r="L450">
            <v>9745715</v>
          </cell>
          <cell r="M450">
            <v>955625</v>
          </cell>
          <cell r="N450">
            <v>10701340</v>
          </cell>
          <cell r="O450">
            <v>6758632.5316710006</v>
          </cell>
          <cell r="P450">
            <v>95562.5</v>
          </cell>
          <cell r="Q450">
            <v>1070134</v>
          </cell>
          <cell r="R450">
            <v>1070134</v>
          </cell>
          <cell r="S450">
            <v>11867036.5</v>
          </cell>
          <cell r="T450">
            <v>5133058.3945549997</v>
          </cell>
          <cell r="U450">
            <v>0</v>
          </cell>
          <cell r="V450">
            <v>5573034.8283740003</v>
          </cell>
          <cell r="W450">
            <v>0</v>
          </cell>
          <cell r="X450">
            <v>5133058.3945549997</v>
          </cell>
          <cell r="Y450">
            <v>0</v>
          </cell>
          <cell r="Z450">
            <v>0</v>
          </cell>
          <cell r="AA450">
            <v>0</v>
          </cell>
          <cell r="AB450">
            <v>6758632.5316710006</v>
          </cell>
          <cell r="AC450">
            <v>0</v>
          </cell>
        </row>
        <row r="451">
          <cell r="A451" t="str">
            <v>Cali</v>
          </cell>
          <cell r="B451">
            <v>7496854</v>
          </cell>
          <cell r="C451">
            <v>36831</v>
          </cell>
          <cell r="D451">
            <v>37195</v>
          </cell>
          <cell r="E451" t="str">
            <v>A</v>
          </cell>
          <cell r="F451" t="str">
            <v>AUCOL98</v>
          </cell>
          <cell r="G451">
            <v>66921</v>
          </cell>
          <cell r="H451" t="str">
            <v>E.F.AUTOS S.A</v>
          </cell>
          <cell r="I451">
            <v>103027856.0625</v>
          </cell>
          <cell r="J451">
            <v>103027856.0625</v>
          </cell>
          <cell r="K451">
            <v>51875372.953900002</v>
          </cell>
          <cell r="L451">
            <v>46158474</v>
          </cell>
          <cell r="M451">
            <v>11150001</v>
          </cell>
          <cell r="N451">
            <v>57308475</v>
          </cell>
          <cell r="O451">
            <v>0.1</v>
          </cell>
          <cell r="P451">
            <v>1115000.1000000001</v>
          </cell>
          <cell r="Q451">
            <v>0.1</v>
          </cell>
          <cell r="R451">
            <v>5730847.5</v>
          </cell>
          <cell r="S451">
            <v>64154322.600000001</v>
          </cell>
          <cell r="T451">
            <v>1.2367009420252633</v>
          </cell>
          <cell r="U451">
            <v>0.19</v>
          </cell>
          <cell r="V451">
            <v>9856320.8612409998</v>
          </cell>
          <cell r="W451">
            <v>0.125</v>
          </cell>
          <cell r="X451">
            <v>6484421.6192375002</v>
          </cell>
          <cell r="Y451">
            <v>0</v>
          </cell>
          <cell r="Z451">
            <v>0</v>
          </cell>
          <cell r="AA451">
            <v>-0.55170094202526321</v>
          </cell>
          <cell r="AB451">
            <v>-28619692.126578491</v>
          </cell>
          <cell r="AC451">
            <v>48.717033386230469</v>
          </cell>
          <cell r="AD451">
            <v>48.717033386230469</v>
          </cell>
        </row>
        <row r="452">
          <cell r="A452" t="str">
            <v>Cali</v>
          </cell>
          <cell r="B452">
            <v>7496854</v>
          </cell>
          <cell r="C452">
            <v>37196</v>
          </cell>
          <cell r="D452">
            <v>37560</v>
          </cell>
          <cell r="E452" t="str">
            <v>A</v>
          </cell>
          <cell r="F452" t="str">
            <v>AUCOL98</v>
          </cell>
          <cell r="G452">
            <v>66921</v>
          </cell>
          <cell r="H452" t="str">
            <v>E.F.AUTOS S.A</v>
          </cell>
          <cell r="I452">
            <v>37912883</v>
          </cell>
          <cell r="J452">
            <v>38152458</v>
          </cell>
          <cell r="K452">
            <v>74202667.045499995</v>
          </cell>
          <cell r="L452">
            <v>86035371</v>
          </cell>
          <cell r="M452">
            <v>29503703</v>
          </cell>
          <cell r="N452">
            <v>115539074</v>
          </cell>
          <cell r="O452">
            <v>0.1</v>
          </cell>
          <cell r="P452">
            <v>2950370.3000000003</v>
          </cell>
          <cell r="Q452">
            <v>0.1</v>
          </cell>
          <cell r="R452">
            <v>11553907.4</v>
          </cell>
          <cell r="S452">
            <v>130043351.7</v>
          </cell>
          <cell r="T452">
            <v>1.7525428246434769</v>
          </cell>
          <cell r="U452">
            <v>0.19</v>
          </cell>
          <cell r="V452">
            <v>14098506.738644999</v>
          </cell>
          <cell r="W452">
            <v>0.125</v>
          </cell>
          <cell r="X452">
            <v>9275333.3806874994</v>
          </cell>
          <cell r="Y452">
            <v>0</v>
          </cell>
          <cell r="Z452">
            <v>0</v>
          </cell>
          <cell r="AA452">
            <v>-1.0675428246434768</v>
          </cell>
          <cell r="AB452">
            <v>-79214524.7738325</v>
          </cell>
          <cell r="AC452">
            <v>57.184066772460938</v>
          </cell>
          <cell r="AD452">
            <v>57.184066772460938</v>
          </cell>
        </row>
        <row r="453">
          <cell r="A453" t="str">
            <v>Cali</v>
          </cell>
          <cell r="B453">
            <v>7496854</v>
          </cell>
          <cell r="C453">
            <v>37561</v>
          </cell>
          <cell r="D453">
            <v>37777</v>
          </cell>
          <cell r="E453" t="str">
            <v>A</v>
          </cell>
          <cell r="F453" t="str">
            <v>AUCOL98</v>
          </cell>
          <cell r="G453">
            <v>66921</v>
          </cell>
          <cell r="H453" t="str">
            <v>E.F.AUTOS S.A</v>
          </cell>
          <cell r="I453">
            <v>2268265.0625</v>
          </cell>
          <cell r="J453">
            <v>2268265.0625</v>
          </cell>
          <cell r="K453">
            <v>15726566.5195</v>
          </cell>
          <cell r="L453">
            <v>6728312</v>
          </cell>
          <cell r="M453">
            <v>596054</v>
          </cell>
          <cell r="N453">
            <v>7324366</v>
          </cell>
          <cell r="O453">
            <v>0.1</v>
          </cell>
          <cell r="P453">
            <v>59605.4</v>
          </cell>
          <cell r="Q453">
            <v>0.1</v>
          </cell>
          <cell r="R453">
            <v>732436.60000000009</v>
          </cell>
          <cell r="S453">
            <v>8116408</v>
          </cell>
          <cell r="T453">
            <v>0.51609535939940487</v>
          </cell>
          <cell r="U453">
            <v>0.19</v>
          </cell>
          <cell r="V453">
            <v>2988047.6387050003</v>
          </cell>
          <cell r="W453">
            <v>0.125</v>
          </cell>
          <cell r="X453">
            <v>1965820.8149375001</v>
          </cell>
          <cell r="Y453">
            <v>0</v>
          </cell>
          <cell r="Z453">
            <v>0</v>
          </cell>
          <cell r="AA453">
            <v>0.16890464060059518</v>
          </cell>
          <cell r="AB453">
            <v>2656290.0658575008</v>
          </cell>
          <cell r="AC453">
            <v>7</v>
          </cell>
          <cell r="AD453">
            <v>18.027778625488281</v>
          </cell>
        </row>
        <row r="454">
          <cell r="B454" t="str">
            <v>Total 7496854</v>
          </cell>
          <cell r="C454">
            <v>143209004.125</v>
          </cell>
          <cell r="D454">
            <v>143448579.125</v>
          </cell>
          <cell r="E454">
            <v>141804606.51889998</v>
          </cell>
          <cell r="F454">
            <v>138922157</v>
          </cell>
          <cell r="G454">
            <v>41249758</v>
          </cell>
          <cell r="H454">
            <v>180171915</v>
          </cell>
          <cell r="I454">
            <v>143209004.125</v>
          </cell>
          <cell r="J454">
            <v>143448579.125</v>
          </cell>
          <cell r="K454">
            <v>141804606.51889998</v>
          </cell>
          <cell r="L454">
            <v>138922157</v>
          </cell>
          <cell r="M454">
            <v>41249758</v>
          </cell>
          <cell r="N454">
            <v>180171915</v>
          </cell>
          <cell r="O454">
            <v>-105177926.8345535</v>
          </cell>
          <cell r="P454">
            <v>4124975.8000000003</v>
          </cell>
          <cell r="Q454">
            <v>18017191.5</v>
          </cell>
          <cell r="R454">
            <v>18017191.5</v>
          </cell>
          <cell r="S454">
            <v>202314082.30000001</v>
          </cell>
          <cell r="T454">
            <v>17725575.814862497</v>
          </cell>
          <cell r="U454">
            <v>0</v>
          </cell>
          <cell r="V454">
            <v>26942875.238591</v>
          </cell>
          <cell r="W454">
            <v>7</v>
          </cell>
          <cell r="X454">
            <v>17725575.814862497</v>
          </cell>
          <cell r="Y454">
            <v>0</v>
          </cell>
          <cell r="Z454">
            <v>0</v>
          </cell>
          <cell r="AA454">
            <v>7</v>
          </cell>
          <cell r="AB454">
            <v>-105177926.8345535</v>
          </cell>
          <cell r="AC454">
            <v>7</v>
          </cell>
        </row>
        <row r="455">
          <cell r="H455" t="str">
            <v>Total E.F.AUTOS S.A</v>
          </cell>
          <cell r="I455">
            <v>143088418.125</v>
          </cell>
          <cell r="J455">
            <v>143327993.125</v>
          </cell>
          <cell r="K455">
            <v>171136368.7735</v>
          </cell>
          <cell r="L455">
            <v>148667872</v>
          </cell>
          <cell r="M455">
            <v>42205383</v>
          </cell>
          <cell r="N455">
            <v>190873255</v>
          </cell>
          <cell r="O455">
            <v>4220538.3000000007</v>
          </cell>
          <cell r="P455">
            <v>4220538.3000000007</v>
          </cell>
          <cell r="Q455">
            <v>214181118.80000001</v>
          </cell>
          <cell r="R455">
            <v>19087325.5</v>
          </cell>
          <cell r="S455">
            <v>214181118.80000001</v>
          </cell>
          <cell r="T455">
            <v>0</v>
          </cell>
          <cell r="U455">
            <v>-98419294.302882493</v>
          </cell>
          <cell r="V455">
            <v>32515910.066964999</v>
          </cell>
          <cell r="W455">
            <v>22858634.209417496</v>
          </cell>
          <cell r="X455">
            <v>22858634.209417496</v>
          </cell>
          <cell r="Y455">
            <v>-98419294.302882493</v>
          </cell>
          <cell r="Z455">
            <v>0</v>
          </cell>
          <cell r="AA455">
            <v>-98419294.302882493</v>
          </cell>
          <cell r="AB455">
            <v>-98419294.302882493</v>
          </cell>
          <cell r="AC455">
            <v>7</v>
          </cell>
        </row>
        <row r="456">
          <cell r="A456" t="str">
            <v>Cali</v>
          </cell>
          <cell r="B456">
            <v>10355509</v>
          </cell>
          <cell r="C456">
            <v>37256</v>
          </cell>
          <cell r="D456">
            <v>37620</v>
          </cell>
          <cell r="E456" t="str">
            <v>A</v>
          </cell>
          <cell r="F456" t="str">
            <v>AUCOLESP</v>
          </cell>
          <cell r="G456">
            <v>70996</v>
          </cell>
          <cell r="H456" t="str">
            <v>EMCALI EICE ESP</v>
          </cell>
          <cell r="I456">
            <v>517586459.80470002</v>
          </cell>
          <cell r="J456">
            <v>517586459.80470002</v>
          </cell>
          <cell r="K456">
            <v>517586460.98830003</v>
          </cell>
          <cell r="L456">
            <v>218026748</v>
          </cell>
          <cell r="M456">
            <v>122392325</v>
          </cell>
          <cell r="N456">
            <v>340419073</v>
          </cell>
          <cell r="O456">
            <v>0.1</v>
          </cell>
          <cell r="P456">
            <v>12239232.5</v>
          </cell>
          <cell r="Q456">
            <v>0.1</v>
          </cell>
          <cell r="R456">
            <v>34041907.300000004</v>
          </cell>
          <cell r="S456">
            <v>386700212.80000001</v>
          </cell>
          <cell r="T456">
            <v>0.74712196308539325</v>
          </cell>
          <cell r="U456">
            <v>0.19</v>
          </cell>
          <cell r="V456">
            <v>98341427.587777004</v>
          </cell>
          <cell r="W456">
            <v>0.125</v>
          </cell>
          <cell r="X456">
            <v>64698307.623537503</v>
          </cell>
          <cell r="Y456">
            <v>0</v>
          </cell>
          <cell r="Z456">
            <v>0</v>
          </cell>
          <cell r="AA456">
            <v>-6.2121963085393195E-2</v>
          </cell>
          <cell r="AB456">
            <v>-32153487.023014478</v>
          </cell>
          <cell r="AC456">
            <v>511.47802734375</v>
          </cell>
          <cell r="AD456">
            <v>511.47802734375</v>
          </cell>
        </row>
        <row r="457">
          <cell r="A457" t="str">
            <v>Cali</v>
          </cell>
          <cell r="B457">
            <v>10355509</v>
          </cell>
          <cell r="C457">
            <v>37621</v>
          </cell>
          <cell r="D457">
            <v>37777</v>
          </cell>
          <cell r="E457" t="str">
            <v>A</v>
          </cell>
          <cell r="F457" t="str">
            <v>AUCOLESP</v>
          </cell>
          <cell r="G457">
            <v>70996</v>
          </cell>
          <cell r="H457" t="str">
            <v>EMCALI EICE ESP</v>
          </cell>
          <cell r="I457">
            <v>-5900.5901000000003</v>
          </cell>
          <cell r="J457">
            <v>-5900.5901000000003</v>
          </cell>
          <cell r="K457">
            <v>-5900.5901000000003</v>
          </cell>
          <cell r="L457">
            <v>0</v>
          </cell>
          <cell r="M457">
            <v>0.1</v>
          </cell>
          <cell r="N457">
            <v>0</v>
          </cell>
          <cell r="O457">
            <v>0.1</v>
          </cell>
          <cell r="P457">
            <v>0</v>
          </cell>
          <cell r="Q457">
            <v>0.1</v>
          </cell>
          <cell r="R457">
            <v>0</v>
          </cell>
          <cell r="S457">
            <v>0</v>
          </cell>
          <cell r="T457">
            <v>0</v>
          </cell>
          <cell r="U457">
            <v>0.19</v>
          </cell>
          <cell r="V457">
            <v>-1121.1121190000001</v>
          </cell>
          <cell r="W457">
            <v>0.125</v>
          </cell>
          <cell r="X457">
            <v>-737.57376250000004</v>
          </cell>
          <cell r="Y457">
            <v>0</v>
          </cell>
          <cell r="Z457">
            <v>0</v>
          </cell>
          <cell r="AA457">
            <v>0.68500000000000005</v>
          </cell>
          <cell r="AB457">
            <v>-4041.9042185000008</v>
          </cell>
          <cell r="AC457">
            <v>0</v>
          </cell>
          <cell r="AD457">
            <v>0</v>
          </cell>
        </row>
        <row r="458">
          <cell r="B458" t="str">
            <v>Total 10355509</v>
          </cell>
          <cell r="C458">
            <v>517580559.21460003</v>
          </cell>
          <cell r="D458">
            <v>517580559.21460003</v>
          </cell>
          <cell r="E458">
            <v>517580560.39820004</v>
          </cell>
          <cell r="F458">
            <v>218026748</v>
          </cell>
          <cell r="G458">
            <v>122392325</v>
          </cell>
          <cell r="H458">
            <v>340419073</v>
          </cell>
          <cell r="I458">
            <v>517580559.21460003</v>
          </cell>
          <cell r="J458">
            <v>517580559.21460003</v>
          </cell>
          <cell r="K458">
            <v>517580560.39820004</v>
          </cell>
          <cell r="L458">
            <v>218026748</v>
          </cell>
          <cell r="M458">
            <v>122392325</v>
          </cell>
          <cell r="N458">
            <v>340419073</v>
          </cell>
          <cell r="O458">
            <v>-32157528.927232977</v>
          </cell>
          <cell r="P458">
            <v>12239232.5</v>
          </cell>
          <cell r="Q458">
            <v>34041907.300000004</v>
          </cell>
          <cell r="R458">
            <v>34041907.300000004</v>
          </cell>
          <cell r="S458">
            <v>386700212.80000001</v>
          </cell>
          <cell r="T458">
            <v>64697570.049775004</v>
          </cell>
          <cell r="U458">
            <v>0</v>
          </cell>
          <cell r="V458">
            <v>98340306.475658</v>
          </cell>
          <cell r="W458">
            <v>0</v>
          </cell>
          <cell r="X458">
            <v>64697570.049775004</v>
          </cell>
          <cell r="Y458">
            <v>0</v>
          </cell>
          <cell r="Z458">
            <v>0</v>
          </cell>
          <cell r="AA458">
            <v>0</v>
          </cell>
          <cell r="AB458">
            <v>-32157528.927232977</v>
          </cell>
          <cell r="AC458">
            <v>0</v>
          </cell>
        </row>
        <row r="459">
          <cell r="A459" t="str">
            <v>Cali</v>
          </cell>
          <cell r="B459">
            <v>11003978</v>
          </cell>
          <cell r="C459">
            <v>37256</v>
          </cell>
          <cell r="D459">
            <v>37620</v>
          </cell>
          <cell r="E459" t="str">
            <v>D</v>
          </cell>
          <cell r="F459" t="str">
            <v>AUCOLESP</v>
          </cell>
          <cell r="G459">
            <v>70996</v>
          </cell>
          <cell r="H459" t="str">
            <v>EMCALI EICE ESP</v>
          </cell>
          <cell r="I459">
            <v>180313981.51370001</v>
          </cell>
          <cell r="J459">
            <v>180333273.7383</v>
          </cell>
          <cell r="K459">
            <v>180313980.70899999</v>
          </cell>
          <cell r="L459">
            <v>46493596</v>
          </cell>
          <cell r="M459">
            <v>109090303</v>
          </cell>
          <cell r="N459">
            <v>155583899</v>
          </cell>
          <cell r="O459">
            <v>0.1</v>
          </cell>
          <cell r="P459">
            <v>10909030.300000001</v>
          </cell>
          <cell r="Q459">
            <v>0.1</v>
          </cell>
          <cell r="R459">
            <v>15558389.9</v>
          </cell>
          <cell r="S459">
            <v>182051319.20000002</v>
          </cell>
          <cell r="T459">
            <v>1.0096350736874022</v>
          </cell>
          <cell r="U459">
            <v>0.19</v>
          </cell>
          <cell r="V459">
            <v>34259656.334710002</v>
          </cell>
          <cell r="W459">
            <v>0.125</v>
          </cell>
          <cell r="X459">
            <v>22539247.588624999</v>
          </cell>
          <cell r="Y459">
            <v>0</v>
          </cell>
          <cell r="Z459">
            <v>0</v>
          </cell>
          <cell r="AA459">
            <v>-0.32463507368740219</v>
          </cell>
          <cell r="AB459">
            <v>-58536242.414335027</v>
          </cell>
          <cell r="AC459">
            <v>171.83790588378906</v>
          </cell>
          <cell r="AD459">
            <v>171.83790588378906</v>
          </cell>
        </row>
        <row r="460">
          <cell r="A460" t="str">
            <v>Cali</v>
          </cell>
          <cell r="B460">
            <v>11003978</v>
          </cell>
          <cell r="C460">
            <v>37621</v>
          </cell>
          <cell r="D460">
            <v>37777</v>
          </cell>
          <cell r="E460" t="str">
            <v>D</v>
          </cell>
          <cell r="F460" t="str">
            <v>AUCOLESP</v>
          </cell>
          <cell r="G460">
            <v>70996</v>
          </cell>
          <cell r="H460" t="str">
            <v>EMCALI EICE ESP</v>
          </cell>
          <cell r="I460">
            <v>706462030.51760006</v>
          </cell>
          <cell r="J460">
            <v>706475967.92770004</v>
          </cell>
          <cell r="K460">
            <v>303877642.87379998</v>
          </cell>
          <cell r="L460">
            <v>34423553</v>
          </cell>
          <cell r="M460">
            <v>212392422</v>
          </cell>
          <cell r="N460">
            <v>246815975</v>
          </cell>
          <cell r="O460">
            <v>0.1</v>
          </cell>
          <cell r="P460">
            <v>21239242.200000003</v>
          </cell>
          <cell r="Q460">
            <v>0.1</v>
          </cell>
          <cell r="R460">
            <v>24681597.5</v>
          </cell>
          <cell r="S460">
            <v>292736814.69999999</v>
          </cell>
          <cell r="T460">
            <v>0.96333778270609149</v>
          </cell>
          <cell r="U460">
            <v>0.19</v>
          </cell>
          <cell r="V460">
            <v>57736752.146021999</v>
          </cell>
          <cell r="W460">
            <v>0.125</v>
          </cell>
          <cell r="X460">
            <v>37984705.359224997</v>
          </cell>
          <cell r="Y460">
            <v>0</v>
          </cell>
          <cell r="Z460">
            <v>0</v>
          </cell>
          <cell r="AA460">
            <v>-0.27833778270609144</v>
          </cell>
          <cell r="AB460">
            <v>-84580629.33144699</v>
          </cell>
          <cell r="AC460">
            <v>672</v>
          </cell>
          <cell r="AD460">
            <v>673.00640869140625</v>
          </cell>
        </row>
        <row r="461">
          <cell r="B461" t="str">
            <v>Total 11003978</v>
          </cell>
          <cell r="C461">
            <v>886776012.03130007</v>
          </cell>
          <cell r="D461">
            <v>886809241.66600001</v>
          </cell>
          <cell r="E461">
            <v>484191623.58279997</v>
          </cell>
          <cell r="F461">
            <v>80917149</v>
          </cell>
          <cell r="G461">
            <v>321482725</v>
          </cell>
          <cell r="H461">
            <v>402399874</v>
          </cell>
          <cell r="I461">
            <v>886776012.03130007</v>
          </cell>
          <cell r="J461">
            <v>886809241.66600001</v>
          </cell>
          <cell r="K461">
            <v>484191623.58279997</v>
          </cell>
          <cell r="L461">
            <v>80917149</v>
          </cell>
          <cell r="M461">
            <v>321482725</v>
          </cell>
          <cell r="N461">
            <v>402399874</v>
          </cell>
          <cell r="O461">
            <v>-143116871.74578202</v>
          </cell>
          <cell r="P461">
            <v>32148272.500000004</v>
          </cell>
          <cell r="Q461">
            <v>40239987.399999999</v>
          </cell>
          <cell r="R461">
            <v>40239987.399999999</v>
          </cell>
          <cell r="S461">
            <v>474788133.89999998</v>
          </cell>
          <cell r="T461">
            <v>60523952.947849996</v>
          </cell>
          <cell r="U461">
            <v>0</v>
          </cell>
          <cell r="V461">
            <v>91996408.480731994</v>
          </cell>
          <cell r="W461">
            <v>672</v>
          </cell>
          <cell r="X461">
            <v>60523952.947849996</v>
          </cell>
          <cell r="Y461">
            <v>0</v>
          </cell>
          <cell r="Z461">
            <v>0</v>
          </cell>
          <cell r="AA461">
            <v>672</v>
          </cell>
          <cell r="AB461">
            <v>-143116871.74578202</v>
          </cell>
          <cell r="AC461">
            <v>672</v>
          </cell>
        </row>
        <row r="462">
          <cell r="H462" t="str">
            <v>Total EMCALI EICE ESP</v>
          </cell>
          <cell r="I462">
            <v>1404356571.2459002</v>
          </cell>
          <cell r="J462">
            <v>1404389800.8806</v>
          </cell>
          <cell r="K462">
            <v>1001772183.9809999</v>
          </cell>
          <cell r="L462">
            <v>298943897</v>
          </cell>
          <cell r="M462">
            <v>443875050</v>
          </cell>
          <cell r="N462">
            <v>742818947</v>
          </cell>
          <cell r="O462">
            <v>44387505</v>
          </cell>
          <cell r="P462">
            <v>44387505</v>
          </cell>
          <cell r="Q462">
            <v>861488346.70000005</v>
          </cell>
          <cell r="R462">
            <v>74281894.700000003</v>
          </cell>
          <cell r="S462">
            <v>861488346.70000005</v>
          </cell>
          <cell r="T462">
            <v>0</v>
          </cell>
          <cell r="U462">
            <v>-175274400.673015</v>
          </cell>
          <cell r="V462">
            <v>190336714.95638999</v>
          </cell>
          <cell r="W462">
            <v>125221522.99762499</v>
          </cell>
          <cell r="X462">
            <v>125221522.99762499</v>
          </cell>
          <cell r="Y462">
            <v>-175274400.673015</v>
          </cell>
          <cell r="Z462">
            <v>0</v>
          </cell>
          <cell r="AA462">
            <v>-175274400.673015</v>
          </cell>
          <cell r="AB462">
            <v>-175274400.673015</v>
          </cell>
          <cell r="AC462">
            <v>672</v>
          </cell>
        </row>
        <row r="463">
          <cell r="A463" t="str">
            <v>Cali</v>
          </cell>
          <cell r="B463">
            <v>7501950</v>
          </cell>
          <cell r="C463">
            <v>36804</v>
          </cell>
          <cell r="D463">
            <v>37168</v>
          </cell>
          <cell r="E463" t="str">
            <v>M</v>
          </cell>
          <cell r="F463" t="str">
            <v>AUCOLESP</v>
          </cell>
          <cell r="G463">
            <v>76843</v>
          </cell>
          <cell r="H463" t="str">
            <v>EMPRESA DE BUSES BLANCO Y NEGRO</v>
          </cell>
          <cell r="I463">
            <v>251681311</v>
          </cell>
          <cell r="J463">
            <v>251681311</v>
          </cell>
          <cell r="K463">
            <v>251681311.2051</v>
          </cell>
          <cell r="L463">
            <v>61604391</v>
          </cell>
          <cell r="M463">
            <v>1433920</v>
          </cell>
          <cell r="N463">
            <v>63038311</v>
          </cell>
          <cell r="O463">
            <v>0.1</v>
          </cell>
          <cell r="P463">
            <v>143392</v>
          </cell>
          <cell r="Q463">
            <v>0.1</v>
          </cell>
          <cell r="R463">
            <v>6303831.1000000006</v>
          </cell>
          <cell r="S463">
            <v>69485534.099999994</v>
          </cell>
          <cell r="T463">
            <v>0.276085394530446</v>
          </cell>
          <cell r="U463">
            <v>0.19</v>
          </cell>
          <cell r="V463">
            <v>47819449.128968999</v>
          </cell>
          <cell r="W463">
            <v>0.2</v>
          </cell>
          <cell r="X463">
            <v>50336262.241020001</v>
          </cell>
          <cell r="Y463">
            <v>0</v>
          </cell>
          <cell r="Z463">
            <v>0</v>
          </cell>
          <cell r="AA463">
            <v>0.33391460546955409</v>
          </cell>
          <cell r="AB463">
            <v>84040065.735111028</v>
          </cell>
          <cell r="AC463">
            <v>158.04396057128906</v>
          </cell>
          <cell r="AD463">
            <v>158.04396057128906</v>
          </cell>
        </row>
        <row r="464">
          <cell r="A464" t="str">
            <v>Cali</v>
          </cell>
          <cell r="B464">
            <v>7501950</v>
          </cell>
          <cell r="C464">
            <v>37169</v>
          </cell>
          <cell r="D464">
            <v>37533</v>
          </cell>
          <cell r="E464" t="str">
            <v>M</v>
          </cell>
          <cell r="F464" t="str">
            <v>AUCOLESP</v>
          </cell>
          <cell r="G464">
            <v>76843</v>
          </cell>
          <cell r="H464" t="str">
            <v>EMPRESA DE BUSES BLANCO Y NEGRO</v>
          </cell>
          <cell r="I464">
            <v>257687445.0625</v>
          </cell>
          <cell r="J464">
            <v>257687445.0625</v>
          </cell>
          <cell r="K464">
            <v>257687445.1133</v>
          </cell>
          <cell r="L464">
            <v>57376618</v>
          </cell>
          <cell r="M464">
            <v>18645798</v>
          </cell>
          <cell r="N464">
            <v>76022416</v>
          </cell>
          <cell r="O464">
            <v>0.1</v>
          </cell>
          <cell r="P464">
            <v>1864579.8</v>
          </cell>
          <cell r="Q464">
            <v>0.1</v>
          </cell>
          <cell r="R464">
            <v>7602241.6000000006</v>
          </cell>
          <cell r="S464">
            <v>85489237.399999991</v>
          </cell>
          <cell r="T464">
            <v>0.3317555395933709</v>
          </cell>
          <cell r="U464">
            <v>0.19</v>
          </cell>
          <cell r="V464">
            <v>48960614.571526997</v>
          </cell>
          <cell r="W464">
            <v>0.2</v>
          </cell>
          <cell r="X464">
            <v>51537489.022660002</v>
          </cell>
          <cell r="Y464">
            <v>0</v>
          </cell>
          <cell r="Z464">
            <v>0</v>
          </cell>
          <cell r="AA464">
            <v>0.2782444604066292</v>
          </cell>
          <cell r="AB464">
            <v>71700104.119113043</v>
          </cell>
          <cell r="AC464">
            <v>152.55220031738281</v>
          </cell>
          <cell r="AD464">
            <v>152.55220031738281</v>
          </cell>
        </row>
        <row r="465">
          <cell r="A465" t="str">
            <v>Cali</v>
          </cell>
          <cell r="B465">
            <v>7501950</v>
          </cell>
          <cell r="C465">
            <v>37534</v>
          </cell>
          <cell r="D465">
            <v>37777</v>
          </cell>
          <cell r="E465" t="str">
            <v>M</v>
          </cell>
          <cell r="F465" t="str">
            <v>AUCOLESP</v>
          </cell>
          <cell r="G465">
            <v>76843</v>
          </cell>
          <cell r="H465" t="str">
            <v>EMPRESA DE BUSES BLANCO Y NEGRO</v>
          </cell>
          <cell r="I465">
            <v>155031010</v>
          </cell>
          <cell r="J465">
            <v>137468898</v>
          </cell>
          <cell r="K465">
            <v>155031010.2031</v>
          </cell>
          <cell r="L465">
            <v>0</v>
          </cell>
          <cell r="M465">
            <v>25422222</v>
          </cell>
          <cell r="N465">
            <v>25422222</v>
          </cell>
          <cell r="O465">
            <v>0.1</v>
          </cell>
          <cell r="P465">
            <v>2542222.2000000002</v>
          </cell>
          <cell r="Q465">
            <v>0.1</v>
          </cell>
          <cell r="R465">
            <v>2542222.2000000002</v>
          </cell>
          <cell r="S465">
            <v>30506666.399999999</v>
          </cell>
          <cell r="T465">
            <v>0.19677783406064644</v>
          </cell>
          <cell r="U465">
            <v>0.19</v>
          </cell>
          <cell r="V465">
            <v>29455891.938588999</v>
          </cell>
          <cell r="W465">
            <v>0.2</v>
          </cell>
          <cell r="X465">
            <v>31006202.040619999</v>
          </cell>
          <cell r="Y465">
            <v>0</v>
          </cell>
          <cell r="Z465">
            <v>0</v>
          </cell>
          <cell r="AA465">
            <v>0.41322216593935368</v>
          </cell>
          <cell r="AB465">
            <v>64062249.823891021</v>
          </cell>
          <cell r="AC465">
            <v>123</v>
          </cell>
          <cell r="AD465">
            <v>130.90946960449219</v>
          </cell>
        </row>
        <row r="466">
          <cell r="B466" t="str">
            <v>Total 7501950</v>
          </cell>
          <cell r="C466">
            <v>664399766.0625</v>
          </cell>
          <cell r="D466">
            <v>646837654.0625</v>
          </cell>
          <cell r="E466">
            <v>664399766.52149999</v>
          </cell>
          <cell r="F466">
            <v>118981009</v>
          </cell>
          <cell r="G466">
            <v>45501940</v>
          </cell>
          <cell r="H466">
            <v>164482949</v>
          </cell>
          <cell r="I466">
            <v>664399766.0625</v>
          </cell>
          <cell r="J466">
            <v>646837654.0625</v>
          </cell>
          <cell r="K466">
            <v>664399766.52149999</v>
          </cell>
          <cell r="L466">
            <v>118981009</v>
          </cell>
          <cell r="M466">
            <v>45501940</v>
          </cell>
          <cell r="N466">
            <v>164482949</v>
          </cell>
          <cell r="O466">
            <v>219802419.6781151</v>
          </cell>
          <cell r="P466">
            <v>4550194</v>
          </cell>
          <cell r="Q466">
            <v>16448294.900000002</v>
          </cell>
          <cell r="R466">
            <v>16448294.900000002</v>
          </cell>
          <cell r="S466">
            <v>185481437.90000001</v>
          </cell>
          <cell r="T466">
            <v>132879953.30430001</v>
          </cell>
          <cell r="U466">
            <v>0</v>
          </cell>
          <cell r="V466">
            <v>126235955.63908499</v>
          </cell>
          <cell r="W466">
            <v>123</v>
          </cell>
          <cell r="X466">
            <v>132879953.30430001</v>
          </cell>
          <cell r="Y466">
            <v>0</v>
          </cell>
          <cell r="Z466">
            <v>0</v>
          </cell>
          <cell r="AA466">
            <v>123</v>
          </cell>
          <cell r="AB466">
            <v>219802419.6781151</v>
          </cell>
          <cell r="AC466">
            <v>123</v>
          </cell>
        </row>
        <row r="467">
          <cell r="H467" t="str">
            <v>Total EMPRESA DE BUSES BLANCO Y NEGRO</v>
          </cell>
          <cell r="I467">
            <v>664399766.0625</v>
          </cell>
          <cell r="J467">
            <v>646837654.0625</v>
          </cell>
          <cell r="K467">
            <v>664399766.52149999</v>
          </cell>
          <cell r="L467">
            <v>118981009</v>
          </cell>
          <cell r="M467">
            <v>45501940</v>
          </cell>
          <cell r="N467">
            <v>164482949</v>
          </cell>
          <cell r="O467">
            <v>4550194</v>
          </cell>
          <cell r="P467">
            <v>4550194</v>
          </cell>
          <cell r="Q467">
            <v>185481437.90000001</v>
          </cell>
          <cell r="R467">
            <v>16448294.900000002</v>
          </cell>
          <cell r="S467">
            <v>185481437.90000001</v>
          </cell>
          <cell r="T467">
            <v>0</v>
          </cell>
          <cell r="U467">
            <v>219802419.6781151</v>
          </cell>
          <cell r="V467">
            <v>126235955.63908499</v>
          </cell>
          <cell r="W467">
            <v>132879953.30430001</v>
          </cell>
          <cell r="X467">
            <v>132879953.30430001</v>
          </cell>
          <cell r="Y467">
            <v>219802419.6781151</v>
          </cell>
          <cell r="Z467">
            <v>0</v>
          </cell>
          <cell r="AA467">
            <v>219802419.6781151</v>
          </cell>
          <cell r="AB467">
            <v>219802419.6781151</v>
          </cell>
          <cell r="AC467">
            <v>123</v>
          </cell>
        </row>
        <row r="468">
          <cell r="A468" t="str">
            <v>Cali</v>
          </cell>
          <cell r="B468">
            <v>7418510</v>
          </cell>
          <cell r="C468">
            <v>36707</v>
          </cell>
          <cell r="D468">
            <v>37071</v>
          </cell>
          <cell r="E468" t="str">
            <v>A</v>
          </cell>
          <cell r="F468" t="str">
            <v>AUCOLESP</v>
          </cell>
          <cell r="G468">
            <v>77127</v>
          </cell>
          <cell r="H468" t="str">
            <v>FERREMOLQUES S.A.</v>
          </cell>
          <cell r="I468">
            <v>27221251.1875</v>
          </cell>
          <cell r="J468">
            <v>27221251.1875</v>
          </cell>
          <cell r="K468">
            <v>27221251.1875</v>
          </cell>
          <cell r="L468">
            <v>100000</v>
          </cell>
          <cell r="M468">
            <v>1000000</v>
          </cell>
          <cell r="N468">
            <v>1100000</v>
          </cell>
          <cell r="O468">
            <v>0.1</v>
          </cell>
          <cell r="P468">
            <v>100000</v>
          </cell>
          <cell r="Q468">
            <v>0.1</v>
          </cell>
          <cell r="R468">
            <v>110000</v>
          </cell>
          <cell r="S468">
            <v>1310000</v>
          </cell>
          <cell r="T468">
            <v>4.8124165600497898E-2</v>
          </cell>
          <cell r="U468">
            <v>0.19</v>
          </cell>
          <cell r="V468">
            <v>5172037.725625</v>
          </cell>
          <cell r="W468">
            <v>0.22500000000000001</v>
          </cell>
          <cell r="X468">
            <v>6124781.5171875004</v>
          </cell>
          <cell r="Y468">
            <v>0</v>
          </cell>
          <cell r="Z468">
            <v>0</v>
          </cell>
          <cell r="AA468">
            <v>0.53687583439950204</v>
          </cell>
          <cell r="AB468">
            <v>14614431.944687499</v>
          </cell>
          <cell r="AC468">
            <v>14.920330047607422</v>
          </cell>
          <cell r="AD468">
            <v>14.920330047607422</v>
          </cell>
        </row>
        <row r="469">
          <cell r="A469" t="str">
            <v>Cali</v>
          </cell>
          <cell r="B469">
            <v>7418510</v>
          </cell>
          <cell r="C469">
            <v>37072</v>
          </cell>
          <cell r="D469">
            <v>37436</v>
          </cell>
          <cell r="E469" t="str">
            <v>A</v>
          </cell>
          <cell r="F469" t="str">
            <v>AUCOLESP</v>
          </cell>
          <cell r="G469">
            <v>77127</v>
          </cell>
          <cell r="H469" t="str">
            <v>FERREMOLQUES S.A.</v>
          </cell>
          <cell r="I469">
            <v>15237888.9375</v>
          </cell>
          <cell r="J469">
            <v>15237888.9375</v>
          </cell>
          <cell r="K469">
            <v>15237889.183599999</v>
          </cell>
          <cell r="L469">
            <v>0</v>
          </cell>
          <cell r="M469">
            <v>0.1</v>
          </cell>
          <cell r="N469">
            <v>0</v>
          </cell>
          <cell r="O469">
            <v>0.1</v>
          </cell>
          <cell r="P469">
            <v>0</v>
          </cell>
          <cell r="Q469">
            <v>0.1</v>
          </cell>
          <cell r="R469">
            <v>0</v>
          </cell>
          <cell r="S469">
            <v>0</v>
          </cell>
          <cell r="T469">
            <v>0</v>
          </cell>
          <cell r="U469">
            <v>0.19</v>
          </cell>
          <cell r="V469">
            <v>2895198.9448839999</v>
          </cell>
          <cell r="W469">
            <v>0.22500000000000001</v>
          </cell>
          <cell r="X469">
            <v>3428525.0663099997</v>
          </cell>
          <cell r="Y469">
            <v>0</v>
          </cell>
          <cell r="Z469">
            <v>0</v>
          </cell>
          <cell r="AA469">
            <v>0.58499999999999996</v>
          </cell>
          <cell r="AB469">
            <v>8914165.1724059992</v>
          </cell>
          <cell r="AC469">
            <v>8</v>
          </cell>
          <cell r="AD469">
            <v>8</v>
          </cell>
        </row>
        <row r="470">
          <cell r="A470" t="str">
            <v>Cali</v>
          </cell>
          <cell r="B470">
            <v>7418510</v>
          </cell>
          <cell r="C470">
            <v>37437</v>
          </cell>
          <cell r="D470">
            <v>37777</v>
          </cell>
          <cell r="E470" t="str">
            <v>A</v>
          </cell>
          <cell r="F470" t="str">
            <v>AUCOLESP</v>
          </cell>
          <cell r="G470">
            <v>77127</v>
          </cell>
          <cell r="H470" t="str">
            <v>FERREMOLQUES S.A.</v>
          </cell>
          <cell r="I470">
            <v>39098039.875</v>
          </cell>
          <cell r="J470">
            <v>39098039.875</v>
          </cell>
          <cell r="K470">
            <v>36343511.856399998</v>
          </cell>
          <cell r="L470">
            <v>2297383</v>
          </cell>
          <cell r="M470">
            <v>28899</v>
          </cell>
          <cell r="N470">
            <v>2326282</v>
          </cell>
          <cell r="O470">
            <v>0.1</v>
          </cell>
          <cell r="P470">
            <v>2889.9</v>
          </cell>
          <cell r="Q470">
            <v>0.1</v>
          </cell>
          <cell r="R470">
            <v>232628.2</v>
          </cell>
          <cell r="S470">
            <v>2561800.1</v>
          </cell>
          <cell r="T470">
            <v>7.0488512781102464E-2</v>
          </cell>
          <cell r="U470">
            <v>0.19</v>
          </cell>
          <cell r="V470">
            <v>6905267.2527159993</v>
          </cell>
          <cell r="W470">
            <v>0.22500000000000001</v>
          </cell>
          <cell r="X470">
            <v>8177290.1676899996</v>
          </cell>
          <cell r="Y470">
            <v>0</v>
          </cell>
          <cell r="Z470">
            <v>0</v>
          </cell>
          <cell r="AA470">
            <v>0.5145114872188975</v>
          </cell>
          <cell r="AB470">
            <v>18699154.335993998</v>
          </cell>
          <cell r="AC470">
            <v>16</v>
          </cell>
          <cell r="AD470">
            <v>14.914706230163574</v>
          </cell>
        </row>
        <row r="471">
          <cell r="B471" t="str">
            <v>Total 7418510</v>
          </cell>
          <cell r="C471">
            <v>81557180</v>
          </cell>
          <cell r="D471">
            <v>81557180</v>
          </cell>
          <cell r="E471">
            <v>78802652.227499992</v>
          </cell>
          <cell r="F471">
            <v>2397383</v>
          </cell>
          <cell r="G471">
            <v>1028899</v>
          </cell>
          <cell r="H471">
            <v>3426282</v>
          </cell>
          <cell r="I471">
            <v>81557180</v>
          </cell>
          <cell r="J471">
            <v>81557180</v>
          </cell>
          <cell r="K471">
            <v>78802652.227499992</v>
          </cell>
          <cell r="L471">
            <v>2397383</v>
          </cell>
          <cell r="M471">
            <v>1028899</v>
          </cell>
          <cell r="N471">
            <v>3426282</v>
          </cell>
          <cell r="O471">
            <v>42227751.453087494</v>
          </cell>
          <cell r="P471">
            <v>102889.9</v>
          </cell>
          <cell r="Q471">
            <v>342628.2</v>
          </cell>
          <cell r="R471">
            <v>342628.2</v>
          </cell>
          <cell r="S471">
            <v>3871800.1</v>
          </cell>
          <cell r="T471">
            <v>17730596.7511875</v>
          </cell>
          <cell r="U471">
            <v>0</v>
          </cell>
          <cell r="V471">
            <v>14972503.923224999</v>
          </cell>
          <cell r="W471">
            <v>16</v>
          </cell>
          <cell r="X471">
            <v>17730596.7511875</v>
          </cell>
          <cell r="Y471">
            <v>0</v>
          </cell>
          <cell r="Z471">
            <v>0</v>
          </cell>
          <cell r="AA471">
            <v>16</v>
          </cell>
          <cell r="AB471">
            <v>42227751.453087494</v>
          </cell>
          <cell r="AC471">
            <v>16</v>
          </cell>
        </row>
        <row r="472">
          <cell r="H472" t="str">
            <v>Total FERREMOLQUES S.A.</v>
          </cell>
          <cell r="I472">
            <v>81557180</v>
          </cell>
          <cell r="J472">
            <v>81557180</v>
          </cell>
          <cell r="K472">
            <v>78802652.227499992</v>
          </cell>
          <cell r="L472">
            <v>2397383</v>
          </cell>
          <cell r="M472">
            <v>1028899</v>
          </cell>
          <cell r="N472">
            <v>3426282</v>
          </cell>
          <cell r="O472">
            <v>102889.9</v>
          </cell>
          <cell r="P472">
            <v>102889.9</v>
          </cell>
          <cell r="Q472">
            <v>3871800.1</v>
          </cell>
          <cell r="R472">
            <v>342628.2</v>
          </cell>
          <cell r="S472">
            <v>3871800.1</v>
          </cell>
          <cell r="T472">
            <v>0</v>
          </cell>
          <cell r="U472">
            <v>42227751.453087494</v>
          </cell>
          <cell r="V472">
            <v>14972503.923224999</v>
          </cell>
          <cell r="W472">
            <v>17730596.7511875</v>
          </cell>
          <cell r="X472">
            <v>17730596.7511875</v>
          </cell>
          <cell r="Y472">
            <v>42227751.453087494</v>
          </cell>
          <cell r="Z472">
            <v>0</v>
          </cell>
          <cell r="AA472">
            <v>42227751.453087494</v>
          </cell>
          <cell r="AB472">
            <v>42227751.453087494</v>
          </cell>
          <cell r="AC472">
            <v>16</v>
          </cell>
        </row>
        <row r="473">
          <cell r="A473" t="str">
            <v>Cali</v>
          </cell>
          <cell r="B473">
            <v>10348992</v>
          </cell>
          <cell r="C473">
            <v>37256</v>
          </cell>
          <cell r="D473">
            <v>37620</v>
          </cell>
          <cell r="E473" t="str">
            <v>A</v>
          </cell>
          <cell r="F473" t="str">
            <v>AUCOL98</v>
          </cell>
          <cell r="G473">
            <v>67823</v>
          </cell>
          <cell r="H473" t="str">
            <v>FERROVIAL S.A. SUCURSAL COLOMBIA</v>
          </cell>
          <cell r="I473">
            <v>23875114</v>
          </cell>
          <cell r="J473">
            <v>23875114</v>
          </cell>
          <cell r="K473">
            <v>23875114</v>
          </cell>
          <cell r="L473">
            <v>974175</v>
          </cell>
          <cell r="M473">
            <v>2000000</v>
          </cell>
          <cell r="N473">
            <v>2974175</v>
          </cell>
          <cell r="O473">
            <v>0.1</v>
          </cell>
          <cell r="P473">
            <v>200000</v>
          </cell>
          <cell r="Q473">
            <v>0.1</v>
          </cell>
          <cell r="R473">
            <v>297417.5</v>
          </cell>
          <cell r="S473">
            <v>3471592.5</v>
          </cell>
          <cell r="T473">
            <v>0.14540632141065379</v>
          </cell>
          <cell r="U473">
            <v>0.19</v>
          </cell>
          <cell r="V473">
            <v>4536271.66</v>
          </cell>
          <cell r="W473">
            <v>0.125</v>
          </cell>
          <cell r="X473">
            <v>2984389.25</v>
          </cell>
          <cell r="Y473">
            <v>0</v>
          </cell>
          <cell r="Z473">
            <v>0</v>
          </cell>
          <cell r="AA473">
            <v>0.53959367858934626</v>
          </cell>
          <cell r="AB473">
            <v>12882860.590000002</v>
          </cell>
          <cell r="AC473">
            <v>12.535714149475098</v>
          </cell>
          <cell r="AD473">
            <v>12.535714149475098</v>
          </cell>
        </row>
        <row r="474">
          <cell r="A474" t="str">
            <v>Cali</v>
          </cell>
          <cell r="B474">
            <v>10348992</v>
          </cell>
          <cell r="C474">
            <v>37621</v>
          </cell>
          <cell r="D474">
            <v>37777</v>
          </cell>
          <cell r="E474" t="str">
            <v>A</v>
          </cell>
          <cell r="F474" t="str">
            <v>AUCOL98</v>
          </cell>
          <cell r="G474">
            <v>67823</v>
          </cell>
          <cell r="H474" t="str">
            <v>FERROVIAL S.A. SUCURSAL COLOMBIA</v>
          </cell>
          <cell r="I474">
            <v>12596032</v>
          </cell>
          <cell r="J474">
            <v>12596032</v>
          </cell>
          <cell r="K474">
            <v>5418019.4062999999</v>
          </cell>
          <cell r="L474">
            <v>0</v>
          </cell>
          <cell r="M474">
            <v>0.1</v>
          </cell>
          <cell r="N474">
            <v>0</v>
          </cell>
          <cell r="O474">
            <v>0.1</v>
          </cell>
          <cell r="P474">
            <v>0</v>
          </cell>
          <cell r="Q474">
            <v>0.1</v>
          </cell>
          <cell r="R474">
            <v>0</v>
          </cell>
          <cell r="S474">
            <v>0</v>
          </cell>
          <cell r="T474">
            <v>0</v>
          </cell>
          <cell r="U474">
            <v>0.19</v>
          </cell>
          <cell r="V474">
            <v>1029423.687197</v>
          </cell>
          <cell r="W474">
            <v>0.125</v>
          </cell>
          <cell r="X474">
            <v>677252.42578749999</v>
          </cell>
          <cell r="Y474">
            <v>0</v>
          </cell>
          <cell r="Z474">
            <v>0</v>
          </cell>
          <cell r="AA474">
            <v>0.68500000000000005</v>
          </cell>
          <cell r="AB474">
            <v>3711343.2933155</v>
          </cell>
          <cell r="AC474">
            <v>8</v>
          </cell>
          <cell r="AD474">
            <v>8</v>
          </cell>
        </row>
        <row r="475">
          <cell r="B475" t="str">
            <v>Total 10348992</v>
          </cell>
          <cell r="C475">
            <v>36471146</v>
          </cell>
          <cell r="D475">
            <v>36471146</v>
          </cell>
          <cell r="E475">
            <v>29293133.406300001</v>
          </cell>
          <cell r="F475">
            <v>974175</v>
          </cell>
          <cell r="G475">
            <v>2000000</v>
          </cell>
          <cell r="H475">
            <v>2974175</v>
          </cell>
          <cell r="I475">
            <v>36471146</v>
          </cell>
          <cell r="J475">
            <v>36471146</v>
          </cell>
          <cell r="K475">
            <v>29293133.406300001</v>
          </cell>
          <cell r="L475">
            <v>974175</v>
          </cell>
          <cell r="M475">
            <v>2000000</v>
          </cell>
          <cell r="N475">
            <v>2974175</v>
          </cell>
          <cell r="O475">
            <v>16594203.883315502</v>
          </cell>
          <cell r="P475">
            <v>200000</v>
          </cell>
          <cell r="Q475">
            <v>297417.5</v>
          </cell>
          <cell r="R475">
            <v>297417.5</v>
          </cell>
          <cell r="S475">
            <v>3471592.5</v>
          </cell>
          <cell r="T475">
            <v>3661641.6757875001</v>
          </cell>
          <cell r="U475">
            <v>0</v>
          </cell>
          <cell r="V475">
            <v>5565695.3471969999</v>
          </cell>
          <cell r="W475">
            <v>8</v>
          </cell>
          <cell r="X475">
            <v>3661641.6757875001</v>
          </cell>
          <cell r="Y475">
            <v>0</v>
          </cell>
          <cell r="Z475">
            <v>0</v>
          </cell>
          <cell r="AA475">
            <v>8</v>
          </cell>
          <cell r="AB475">
            <v>16594203.883315502</v>
          </cell>
          <cell r="AC475">
            <v>8</v>
          </cell>
        </row>
        <row r="476">
          <cell r="H476" t="str">
            <v>Total FERROVIAL S.A. SUCURSAL COLOMBIA</v>
          </cell>
          <cell r="I476">
            <v>36471146</v>
          </cell>
          <cell r="J476">
            <v>36471146</v>
          </cell>
          <cell r="K476">
            <v>29293133.406300001</v>
          </cell>
          <cell r="L476">
            <v>974175</v>
          </cell>
          <cell r="M476">
            <v>2000000</v>
          </cell>
          <cell r="N476">
            <v>2974175</v>
          </cell>
          <cell r="O476">
            <v>200000</v>
          </cell>
          <cell r="P476">
            <v>200000</v>
          </cell>
          <cell r="Q476">
            <v>3471592.5</v>
          </cell>
          <cell r="R476">
            <v>297417.5</v>
          </cell>
          <cell r="S476">
            <v>3471592.5</v>
          </cell>
          <cell r="T476">
            <v>0</v>
          </cell>
          <cell r="U476">
            <v>16594203.883315502</v>
          </cell>
          <cell r="V476">
            <v>5565695.3471969999</v>
          </cell>
          <cell r="W476">
            <v>3661641.6757875001</v>
          </cell>
          <cell r="X476">
            <v>3661641.6757875001</v>
          </cell>
          <cell r="Y476">
            <v>16594203.883315502</v>
          </cell>
          <cell r="Z476">
            <v>0</v>
          </cell>
          <cell r="AA476">
            <v>16594203.883315502</v>
          </cell>
          <cell r="AB476">
            <v>16594203.883315502</v>
          </cell>
          <cell r="AC476">
            <v>8</v>
          </cell>
        </row>
        <row r="477">
          <cell r="A477" t="str">
            <v>Cali</v>
          </cell>
          <cell r="B477">
            <v>1103969</v>
          </cell>
          <cell r="C477">
            <v>36831</v>
          </cell>
          <cell r="D477">
            <v>37195</v>
          </cell>
          <cell r="E477" t="str">
            <v>M</v>
          </cell>
          <cell r="F477" t="str">
            <v>AUCOLESP</v>
          </cell>
          <cell r="G477">
            <v>70996</v>
          </cell>
          <cell r="H477" t="str">
            <v>Financiera Internacional</v>
          </cell>
          <cell r="I477">
            <v>17212827</v>
          </cell>
          <cell r="J477">
            <v>17212827</v>
          </cell>
          <cell r="K477">
            <v>22117820.7212</v>
          </cell>
          <cell r="L477">
            <v>6115317</v>
          </cell>
          <cell r="M477">
            <v>0</v>
          </cell>
          <cell r="N477">
            <v>6115317</v>
          </cell>
          <cell r="O477">
            <v>0.1</v>
          </cell>
          <cell r="P477">
            <v>0</v>
          </cell>
          <cell r="Q477">
            <v>0.1</v>
          </cell>
          <cell r="R477">
            <v>611531.70000000007</v>
          </cell>
          <cell r="S477">
            <v>6726848.7000000002</v>
          </cell>
          <cell r="T477">
            <v>0.30413704789424822</v>
          </cell>
          <cell r="U477">
            <v>0.19</v>
          </cell>
          <cell r="V477">
            <v>4202385.9370280001</v>
          </cell>
          <cell r="W477">
            <v>0.1</v>
          </cell>
          <cell r="X477">
            <v>2211782.0721200001</v>
          </cell>
          <cell r="Y477">
            <v>0</v>
          </cell>
          <cell r="Z477">
            <v>0</v>
          </cell>
          <cell r="AA477">
            <v>0.40586295210575174</v>
          </cell>
          <cell r="AB477">
            <v>8976804.0120519996</v>
          </cell>
          <cell r="AC477">
            <v>11.178571701049805</v>
          </cell>
          <cell r="AD477">
            <v>11.178571701049805</v>
          </cell>
        </row>
        <row r="478">
          <cell r="B478" t="str">
            <v>Total 1103969</v>
          </cell>
          <cell r="C478">
            <v>17212827</v>
          </cell>
          <cell r="D478">
            <v>17212827</v>
          </cell>
          <cell r="E478">
            <v>22117820.7212</v>
          </cell>
          <cell r="F478">
            <v>6115317</v>
          </cell>
          <cell r="G478">
            <v>0</v>
          </cell>
          <cell r="H478">
            <v>6115317</v>
          </cell>
          <cell r="I478">
            <v>17212827</v>
          </cell>
          <cell r="J478">
            <v>17212827</v>
          </cell>
          <cell r="K478">
            <v>22117820.7212</v>
          </cell>
          <cell r="L478">
            <v>6115317</v>
          </cell>
          <cell r="M478">
            <v>0</v>
          </cell>
          <cell r="N478">
            <v>6115317</v>
          </cell>
          <cell r="O478">
            <v>8976804.0120519996</v>
          </cell>
          <cell r="P478">
            <v>0</v>
          </cell>
          <cell r="Q478">
            <v>611531.70000000007</v>
          </cell>
          <cell r="R478">
            <v>611531.70000000007</v>
          </cell>
          <cell r="S478">
            <v>6726848.7000000002</v>
          </cell>
          <cell r="T478">
            <v>2211782.0721200001</v>
          </cell>
          <cell r="U478">
            <v>0</v>
          </cell>
          <cell r="V478">
            <v>4202385.9370280001</v>
          </cell>
          <cell r="W478">
            <v>0</v>
          </cell>
          <cell r="X478">
            <v>2211782.0721200001</v>
          </cell>
          <cell r="Y478">
            <v>0</v>
          </cell>
          <cell r="Z478">
            <v>0</v>
          </cell>
          <cell r="AA478">
            <v>0</v>
          </cell>
          <cell r="AB478">
            <v>8976804.0120519996</v>
          </cell>
          <cell r="AC478">
            <v>0</v>
          </cell>
        </row>
        <row r="479">
          <cell r="H479" t="str">
            <v>Total Financiera Internacional</v>
          </cell>
          <cell r="I479">
            <v>17212827</v>
          </cell>
          <cell r="J479">
            <v>17212827</v>
          </cell>
          <cell r="K479">
            <v>22117820.7212</v>
          </cell>
          <cell r="L479">
            <v>6115317</v>
          </cell>
          <cell r="M479">
            <v>0</v>
          </cell>
          <cell r="N479">
            <v>6115317</v>
          </cell>
          <cell r="O479">
            <v>0</v>
          </cell>
          <cell r="P479">
            <v>0</v>
          </cell>
          <cell r="Q479">
            <v>6726848.7000000002</v>
          </cell>
          <cell r="R479">
            <v>611531.70000000007</v>
          </cell>
          <cell r="S479">
            <v>6726848.7000000002</v>
          </cell>
          <cell r="T479">
            <v>0</v>
          </cell>
          <cell r="U479">
            <v>8976804.0120519996</v>
          </cell>
          <cell r="V479">
            <v>4202385.9370280001</v>
          </cell>
          <cell r="W479">
            <v>2211782.0721200001</v>
          </cell>
          <cell r="X479">
            <v>2211782.0721200001</v>
          </cell>
          <cell r="Y479">
            <v>8976804.0120519996</v>
          </cell>
          <cell r="Z479">
            <v>0</v>
          </cell>
          <cell r="AA479">
            <v>8976804.0120519996</v>
          </cell>
          <cell r="AB479">
            <v>8976804.0120519996</v>
          </cell>
          <cell r="AC479">
            <v>0</v>
          </cell>
        </row>
        <row r="480">
          <cell r="A480" t="str">
            <v>Cali</v>
          </cell>
          <cell r="B480">
            <v>7518715</v>
          </cell>
          <cell r="C480">
            <v>36831</v>
          </cell>
          <cell r="D480">
            <v>37195</v>
          </cell>
          <cell r="E480" t="str">
            <v>M</v>
          </cell>
          <cell r="F480" t="str">
            <v>AUCOLESP</v>
          </cell>
          <cell r="G480">
            <v>70996</v>
          </cell>
          <cell r="H480" t="str">
            <v>FINANCIERA INTERNACIONAL S.A.</v>
          </cell>
          <cell r="I480">
            <v>1367830067</v>
          </cell>
          <cell r="J480">
            <v>1367830067</v>
          </cell>
          <cell r="K480">
            <v>1370666010.2651</v>
          </cell>
          <cell r="L480">
            <v>656542818</v>
          </cell>
          <cell r="M480">
            <v>61894527</v>
          </cell>
          <cell r="N480">
            <v>718437345</v>
          </cell>
          <cell r="O480">
            <v>0.1</v>
          </cell>
          <cell r="P480">
            <v>6189452.7000000002</v>
          </cell>
          <cell r="Q480">
            <v>0.1</v>
          </cell>
          <cell r="R480">
            <v>71843734.5</v>
          </cell>
          <cell r="S480">
            <v>796470532.20000005</v>
          </cell>
          <cell r="T480">
            <v>0.58108286499783779</v>
          </cell>
          <cell r="U480">
            <v>0.19</v>
          </cell>
          <cell r="V480">
            <v>260426541.950369</v>
          </cell>
          <cell r="W480">
            <v>7.4999999999999997E-2</v>
          </cell>
          <cell r="X480">
            <v>102799950.7698825</v>
          </cell>
          <cell r="Y480">
            <v>0.1</v>
          </cell>
          <cell r="Z480">
            <v>137066601.02651</v>
          </cell>
          <cell r="AA480">
            <v>5.391713500216222E-2</v>
          </cell>
          <cell r="AB480">
            <v>73902384.318338469</v>
          </cell>
          <cell r="AC480">
            <v>666.01922607421875</v>
          </cell>
          <cell r="AD480">
            <v>666.01922607421875</v>
          </cell>
        </row>
        <row r="481">
          <cell r="A481" t="str">
            <v>Cali</v>
          </cell>
          <cell r="B481">
            <v>7518715</v>
          </cell>
          <cell r="C481">
            <v>37196</v>
          </cell>
          <cell r="D481">
            <v>37560</v>
          </cell>
          <cell r="E481" t="str">
            <v>M</v>
          </cell>
          <cell r="F481" t="str">
            <v>AUCOLESP</v>
          </cell>
          <cell r="G481">
            <v>70996</v>
          </cell>
          <cell r="H481" t="str">
            <v>FINANCIERA INTERNACIONAL S.A.</v>
          </cell>
          <cell r="I481">
            <v>1184539614.9375</v>
          </cell>
          <cell r="J481">
            <v>1185873282.9375</v>
          </cell>
          <cell r="K481">
            <v>1181703671.1582</v>
          </cell>
          <cell r="L481">
            <v>534709038</v>
          </cell>
          <cell r="M481">
            <v>116435372</v>
          </cell>
          <cell r="N481">
            <v>651144410</v>
          </cell>
          <cell r="O481">
            <v>0.1</v>
          </cell>
          <cell r="P481">
            <v>11643537.200000001</v>
          </cell>
          <cell r="Q481">
            <v>0.1</v>
          </cell>
          <cell r="R481">
            <v>65114441</v>
          </cell>
          <cell r="S481">
            <v>727902388.20000005</v>
          </cell>
          <cell r="T481">
            <v>0.61597708965952125</v>
          </cell>
          <cell r="U481">
            <v>0.19</v>
          </cell>
          <cell r="V481">
            <v>224523697.52005801</v>
          </cell>
          <cell r="W481">
            <v>7.4999999999999997E-2</v>
          </cell>
          <cell r="X481">
            <v>88627775.336864993</v>
          </cell>
          <cell r="Y481">
            <v>0.1</v>
          </cell>
          <cell r="Z481">
            <v>118170367.11582001</v>
          </cell>
          <cell r="AA481">
            <v>1.902291034047876E-2</v>
          </cell>
          <cell r="AB481">
            <v>22479442.985457037</v>
          </cell>
          <cell r="AC481">
            <v>604.45330810546875</v>
          </cell>
          <cell r="AD481">
            <v>604.45330810546875</v>
          </cell>
        </row>
        <row r="482">
          <cell r="A482" t="str">
            <v>Cali</v>
          </cell>
          <cell r="B482">
            <v>7518715</v>
          </cell>
          <cell r="C482">
            <v>37561</v>
          </cell>
          <cell r="D482">
            <v>37777</v>
          </cell>
          <cell r="E482" t="str">
            <v>M</v>
          </cell>
          <cell r="F482" t="str">
            <v>AUCOLESP</v>
          </cell>
          <cell r="G482">
            <v>70996</v>
          </cell>
          <cell r="H482" t="str">
            <v>FINANCIERA INTERNACIONAL S.A.</v>
          </cell>
          <cell r="I482">
            <v>241128935.75</v>
          </cell>
          <cell r="J482">
            <v>241244728.75</v>
          </cell>
          <cell r="K482">
            <v>241128935.7753</v>
          </cell>
          <cell r="L482">
            <v>50451085</v>
          </cell>
          <cell r="M482">
            <v>50881359</v>
          </cell>
          <cell r="N482">
            <v>101332444</v>
          </cell>
          <cell r="O482">
            <v>0.1</v>
          </cell>
          <cell r="P482">
            <v>5088135.9000000004</v>
          </cell>
          <cell r="Q482">
            <v>0.1</v>
          </cell>
          <cell r="R482">
            <v>10133244.4</v>
          </cell>
          <cell r="S482">
            <v>116553824.30000001</v>
          </cell>
          <cell r="T482">
            <v>0.48336722395114218</v>
          </cell>
          <cell r="U482">
            <v>0.19</v>
          </cell>
          <cell r="V482">
            <v>45814497.797307</v>
          </cell>
          <cell r="W482">
            <v>7.4999999999999997E-2</v>
          </cell>
          <cell r="X482">
            <v>18084670.183147497</v>
          </cell>
          <cell r="Y482">
            <v>0.1</v>
          </cell>
          <cell r="Z482">
            <v>24112893.57753</v>
          </cell>
          <cell r="AA482">
            <v>0.15163277604885783</v>
          </cell>
          <cell r="AB482">
            <v>36563049.917315491</v>
          </cell>
          <cell r="AC482">
            <v>0</v>
          </cell>
          <cell r="AD482">
            <v>213.80091857910156</v>
          </cell>
        </row>
        <row r="483">
          <cell r="B483" t="str">
            <v>Total 7518715</v>
          </cell>
          <cell r="C483">
            <v>2793498617.6875</v>
          </cell>
          <cell r="D483">
            <v>2794948078.6875</v>
          </cell>
          <cell r="E483">
            <v>2793498617.1985998</v>
          </cell>
          <cell r="F483">
            <v>1241702941</v>
          </cell>
          <cell r="G483">
            <v>229211258</v>
          </cell>
          <cell r="H483">
            <v>1470914199</v>
          </cell>
          <cell r="I483">
            <v>2793498617.6875</v>
          </cell>
          <cell r="J483">
            <v>2794948078.6875</v>
          </cell>
          <cell r="K483">
            <v>2793498617.1985998</v>
          </cell>
          <cell r="L483">
            <v>1241702941</v>
          </cell>
          <cell r="M483">
            <v>229211258</v>
          </cell>
          <cell r="N483">
            <v>1470914199</v>
          </cell>
          <cell r="O483">
            <v>132944877.221111</v>
          </cell>
          <cell r="P483">
            <v>22921125.800000004</v>
          </cell>
          <cell r="Q483">
            <v>147091419.90000001</v>
          </cell>
          <cell r="R483">
            <v>147091419.90000001</v>
          </cell>
          <cell r="S483">
            <v>1640926744.7</v>
          </cell>
          <cell r="T483">
            <v>209512396.289895</v>
          </cell>
          <cell r="U483">
            <v>279349861.71986002</v>
          </cell>
          <cell r="V483">
            <v>530764737.26773405</v>
          </cell>
          <cell r="W483">
            <v>0</v>
          </cell>
          <cell r="X483">
            <v>209512396.289895</v>
          </cell>
          <cell r="Y483">
            <v>279349861.71986002</v>
          </cell>
          <cell r="Z483">
            <v>279349861.71986002</v>
          </cell>
          <cell r="AA483">
            <v>0</v>
          </cell>
          <cell r="AB483">
            <v>132944877.221111</v>
          </cell>
          <cell r="AC483">
            <v>0</v>
          </cell>
        </row>
        <row r="484">
          <cell r="A484" t="str">
            <v>Cali</v>
          </cell>
          <cell r="B484">
            <v>10924609</v>
          </cell>
          <cell r="C484">
            <v>37351</v>
          </cell>
          <cell r="D484">
            <v>37715</v>
          </cell>
          <cell r="E484" t="str">
            <v>M</v>
          </cell>
          <cell r="F484" t="str">
            <v>AUCOLESP</v>
          </cell>
          <cell r="G484">
            <v>70996</v>
          </cell>
          <cell r="H484" t="str">
            <v>FINANCIERA INTERNACIONAL S.A.</v>
          </cell>
          <cell r="I484">
            <v>474435035</v>
          </cell>
          <cell r="J484">
            <v>406803069</v>
          </cell>
          <cell r="K484">
            <v>389737423.39039999</v>
          </cell>
          <cell r="L484">
            <v>121763445</v>
          </cell>
          <cell r="M484">
            <v>39900400</v>
          </cell>
          <cell r="N484">
            <v>161663845</v>
          </cell>
          <cell r="O484">
            <v>0.1</v>
          </cell>
          <cell r="P484">
            <v>3990040</v>
          </cell>
          <cell r="Q484">
            <v>0.1</v>
          </cell>
          <cell r="R484">
            <v>16166384.5</v>
          </cell>
          <cell r="S484">
            <v>181820269.5</v>
          </cell>
          <cell r="T484">
            <v>0.46651991466026249</v>
          </cell>
          <cell r="U484">
            <v>0.19</v>
          </cell>
          <cell r="V484">
            <v>74050110.444176003</v>
          </cell>
          <cell r="W484">
            <v>7.4999999999999997E-2</v>
          </cell>
          <cell r="X484">
            <v>29230306.754279997</v>
          </cell>
          <cell r="Y484">
            <v>0.15</v>
          </cell>
          <cell r="Z484">
            <v>58460613.508559994</v>
          </cell>
          <cell r="AA484">
            <v>0.11848008533973747</v>
          </cell>
          <cell r="AB484">
            <v>46176123.183383986</v>
          </cell>
          <cell r="AC484">
            <v>183.07966613769531</v>
          </cell>
          <cell r="AD484">
            <v>183.07966613769531</v>
          </cell>
        </row>
        <row r="485">
          <cell r="A485" t="str">
            <v>Cali</v>
          </cell>
          <cell r="B485">
            <v>10924609</v>
          </cell>
          <cell r="C485">
            <v>37716</v>
          </cell>
          <cell r="D485">
            <v>37777</v>
          </cell>
          <cell r="E485" t="str">
            <v>M</v>
          </cell>
          <cell r="F485" t="str">
            <v>AUCOLESP</v>
          </cell>
          <cell r="G485">
            <v>70996</v>
          </cell>
          <cell r="H485" t="str">
            <v>FINANCIERA INTERNACIONAL S.A.</v>
          </cell>
          <cell r="I485">
            <v>191128532</v>
          </cell>
          <cell r="J485">
            <v>1566785</v>
          </cell>
          <cell r="K485">
            <v>249515461.3177</v>
          </cell>
          <cell r="L485">
            <v>13843291</v>
          </cell>
          <cell r="M485">
            <v>110720031</v>
          </cell>
          <cell r="N485">
            <v>124563322</v>
          </cell>
          <cell r="O485">
            <v>0.1</v>
          </cell>
          <cell r="P485">
            <v>11072003.100000001</v>
          </cell>
          <cell r="Q485">
            <v>0.1</v>
          </cell>
          <cell r="R485">
            <v>12456332.200000001</v>
          </cell>
          <cell r="S485">
            <v>148091657.29999998</v>
          </cell>
          <cell r="T485">
            <v>0.59351695689687001</v>
          </cell>
          <cell r="U485">
            <v>0.19</v>
          </cell>
          <cell r="V485">
            <v>47407937.650362998</v>
          </cell>
          <cell r="W485">
            <v>7.4999999999999997E-2</v>
          </cell>
          <cell r="X485">
            <v>18713659.5988275</v>
          </cell>
          <cell r="Y485">
            <v>0.15</v>
          </cell>
          <cell r="Z485">
            <v>37427319.197655</v>
          </cell>
          <cell r="AA485">
            <v>-8.5169568968700426E-3</v>
          </cell>
          <cell r="AB485">
            <v>-2125112.4291454954</v>
          </cell>
          <cell r="AC485">
            <v>766</v>
          </cell>
          <cell r="AD485">
            <v>753.3770751953125</v>
          </cell>
        </row>
        <row r="486">
          <cell r="B486" t="str">
            <v>Total 10924609</v>
          </cell>
          <cell r="C486">
            <v>665563567</v>
          </cell>
          <cell r="D486">
            <v>408369854</v>
          </cell>
          <cell r="E486">
            <v>639252884.70809996</v>
          </cell>
          <cell r="F486">
            <v>135606736</v>
          </cell>
          <cell r="G486">
            <v>150620431</v>
          </cell>
          <cell r="H486">
            <v>286227167</v>
          </cell>
          <cell r="I486">
            <v>665563567</v>
          </cell>
          <cell r="J486">
            <v>408369854</v>
          </cell>
          <cell r="K486">
            <v>639252884.70809996</v>
          </cell>
          <cell r="L486">
            <v>135606736</v>
          </cell>
          <cell r="M486">
            <v>150620431</v>
          </cell>
          <cell r="N486">
            <v>286227167</v>
          </cell>
          <cell r="O486">
            <v>44051010.754238494</v>
          </cell>
          <cell r="P486">
            <v>15062043.100000001</v>
          </cell>
          <cell r="Q486">
            <v>28622716.700000003</v>
          </cell>
          <cell r="R486">
            <v>28622716.700000003</v>
          </cell>
          <cell r="S486">
            <v>329911926.79999995</v>
          </cell>
          <cell r="T486">
            <v>47943966.353107497</v>
          </cell>
          <cell r="U486">
            <v>95887932.706214994</v>
          </cell>
          <cell r="V486">
            <v>121458048.094539</v>
          </cell>
          <cell r="W486">
            <v>766</v>
          </cell>
          <cell r="X486">
            <v>47943966.353107497</v>
          </cell>
          <cell r="Y486">
            <v>95887932.706214994</v>
          </cell>
          <cell r="Z486">
            <v>95887932.706214994</v>
          </cell>
          <cell r="AA486">
            <v>766</v>
          </cell>
          <cell r="AB486">
            <v>44051010.754238494</v>
          </cell>
          <cell r="AC486">
            <v>766</v>
          </cell>
        </row>
        <row r="487">
          <cell r="H487" t="str">
            <v>Total FINANCIERA INTERNACIONAL S.A.</v>
          </cell>
          <cell r="I487">
            <v>3459062184.6875</v>
          </cell>
          <cell r="J487">
            <v>3203317932.6875</v>
          </cell>
          <cell r="K487">
            <v>3432751501.9066997</v>
          </cell>
          <cell r="L487">
            <v>1377309677</v>
          </cell>
          <cell r="M487">
            <v>379831689</v>
          </cell>
          <cell r="N487">
            <v>1757141366</v>
          </cell>
          <cell r="O487">
            <v>37983168.900000006</v>
          </cell>
          <cell r="P487">
            <v>37983168.900000006</v>
          </cell>
          <cell r="Q487">
            <v>1970838671.5</v>
          </cell>
          <cell r="R487">
            <v>175714136.59999999</v>
          </cell>
          <cell r="S487">
            <v>1970838671.5</v>
          </cell>
          <cell r="T487">
            <v>375237794.42607504</v>
          </cell>
          <cell r="U487">
            <v>176995887.97534952</v>
          </cell>
          <cell r="V487">
            <v>652222785.36227298</v>
          </cell>
          <cell r="W487">
            <v>257456362.64300251</v>
          </cell>
          <cell r="X487">
            <v>257456362.64300251</v>
          </cell>
          <cell r="Y487">
            <v>176995887.97534952</v>
          </cell>
          <cell r="Z487">
            <v>375237794.42607504</v>
          </cell>
          <cell r="AA487">
            <v>176995887.97534952</v>
          </cell>
          <cell r="AB487">
            <v>176995887.97534952</v>
          </cell>
          <cell r="AC487">
            <v>766</v>
          </cell>
        </row>
        <row r="488">
          <cell r="A488" t="str">
            <v>Cali</v>
          </cell>
          <cell r="B488">
            <v>12017621</v>
          </cell>
          <cell r="C488">
            <v>37560</v>
          </cell>
          <cell r="D488">
            <v>37777</v>
          </cell>
          <cell r="E488" t="str">
            <v>A</v>
          </cell>
          <cell r="F488" t="str">
            <v>AUCOL98</v>
          </cell>
          <cell r="G488">
            <v>52533</v>
          </cell>
          <cell r="H488" t="str">
            <v>FONDO DE EMPLEADOS EMPRESA ANDINA DE HERRAMIE</v>
          </cell>
          <cell r="I488">
            <v>11462806.0625</v>
          </cell>
          <cell r="J488">
            <v>10638558.0625</v>
          </cell>
          <cell r="K488">
            <v>6690844.7363</v>
          </cell>
          <cell r="L488">
            <v>0</v>
          </cell>
          <cell r="M488">
            <v>0.1</v>
          </cell>
          <cell r="N488">
            <v>0</v>
          </cell>
          <cell r="O488">
            <v>0.1</v>
          </cell>
          <cell r="P488">
            <v>0</v>
          </cell>
          <cell r="Q488">
            <v>0.1</v>
          </cell>
          <cell r="R488">
            <v>0</v>
          </cell>
          <cell r="S488">
            <v>0</v>
          </cell>
          <cell r="T488">
            <v>0</v>
          </cell>
          <cell r="U488">
            <v>0.19</v>
          </cell>
          <cell r="V488">
            <v>1271260.4998969999</v>
          </cell>
          <cell r="W488">
            <v>0.125</v>
          </cell>
          <cell r="X488">
            <v>836355.5920375</v>
          </cell>
          <cell r="Y488">
            <v>0</v>
          </cell>
          <cell r="Z488">
            <v>0</v>
          </cell>
          <cell r="AA488">
            <v>0.68500000000000005</v>
          </cell>
          <cell r="AB488">
            <v>4583228.6443655007</v>
          </cell>
          <cell r="AC488">
            <v>13</v>
          </cell>
          <cell r="AD488">
            <v>14.382488250732422</v>
          </cell>
        </row>
        <row r="489">
          <cell r="B489" t="str">
            <v>Total 12017621</v>
          </cell>
          <cell r="C489">
            <v>11462806.0625</v>
          </cell>
          <cell r="D489">
            <v>10638558.0625</v>
          </cell>
          <cell r="E489">
            <v>6690844.7363</v>
          </cell>
          <cell r="F489">
            <v>0</v>
          </cell>
          <cell r="G489">
            <v>0</v>
          </cell>
          <cell r="H489">
            <v>0</v>
          </cell>
          <cell r="I489">
            <v>11462806.0625</v>
          </cell>
          <cell r="J489">
            <v>10638558.0625</v>
          </cell>
          <cell r="K489">
            <v>6690844.7363</v>
          </cell>
          <cell r="L489">
            <v>0</v>
          </cell>
          <cell r="M489">
            <v>0</v>
          </cell>
          <cell r="N489">
            <v>0</v>
          </cell>
          <cell r="O489">
            <v>4583228.6443655007</v>
          </cell>
          <cell r="P489">
            <v>0</v>
          </cell>
          <cell r="Q489">
            <v>0</v>
          </cell>
          <cell r="R489">
            <v>0</v>
          </cell>
          <cell r="S489">
            <v>0</v>
          </cell>
          <cell r="T489">
            <v>836355.5920375</v>
          </cell>
          <cell r="U489">
            <v>0</v>
          </cell>
          <cell r="V489">
            <v>1271260.4998969999</v>
          </cell>
          <cell r="W489">
            <v>13</v>
          </cell>
          <cell r="X489">
            <v>836355.5920375</v>
          </cell>
          <cell r="Y489">
            <v>0</v>
          </cell>
          <cell r="Z489">
            <v>0</v>
          </cell>
          <cell r="AA489">
            <v>13</v>
          </cell>
          <cell r="AB489">
            <v>4583228.6443655007</v>
          </cell>
          <cell r="AC489">
            <v>13</v>
          </cell>
        </row>
        <row r="490">
          <cell r="H490" t="str">
            <v>Total FONDO DE EMPLEADOS EMPRESA ANDINA DE HERRAMIE</v>
          </cell>
          <cell r="I490">
            <v>11462806.0625</v>
          </cell>
          <cell r="J490">
            <v>10638558.0625</v>
          </cell>
          <cell r="K490">
            <v>6690844.7363</v>
          </cell>
          <cell r="L490">
            <v>0</v>
          </cell>
          <cell r="M490">
            <v>0</v>
          </cell>
          <cell r="N490">
            <v>0</v>
          </cell>
          <cell r="O490">
            <v>0</v>
          </cell>
          <cell r="P490">
            <v>0</v>
          </cell>
          <cell r="Q490">
            <v>0</v>
          </cell>
          <cell r="R490">
            <v>0</v>
          </cell>
          <cell r="S490">
            <v>0</v>
          </cell>
          <cell r="T490">
            <v>0</v>
          </cell>
          <cell r="U490">
            <v>4583228.6443655007</v>
          </cell>
          <cell r="V490">
            <v>1271260.4998969999</v>
          </cell>
          <cell r="W490">
            <v>836355.5920375</v>
          </cell>
          <cell r="X490">
            <v>836355.5920375</v>
          </cell>
          <cell r="Y490">
            <v>4583228.6443655007</v>
          </cell>
          <cell r="Z490">
            <v>0</v>
          </cell>
          <cell r="AA490">
            <v>4583228.6443655007</v>
          </cell>
          <cell r="AB490">
            <v>4583228.6443655007</v>
          </cell>
          <cell r="AC490">
            <v>13</v>
          </cell>
        </row>
        <row r="491">
          <cell r="A491" t="str">
            <v>Cali</v>
          </cell>
          <cell r="B491">
            <v>7573660</v>
          </cell>
          <cell r="C491">
            <v>36892</v>
          </cell>
          <cell r="D491">
            <v>37256</v>
          </cell>
          <cell r="E491" t="str">
            <v>A</v>
          </cell>
          <cell r="F491" t="str">
            <v>AUCOL98</v>
          </cell>
          <cell r="G491">
            <v>77127</v>
          </cell>
          <cell r="H491" t="str">
            <v>GARCES LLOREDA Y CIA. LTDA. CORRD. DE SGRS.</v>
          </cell>
          <cell r="I491">
            <v>157648387.0625</v>
          </cell>
          <cell r="J491">
            <v>157648387.0625</v>
          </cell>
          <cell r="K491">
            <v>55155432.369400002</v>
          </cell>
          <cell r="L491">
            <v>60994018</v>
          </cell>
          <cell r="M491">
            <v>1000002</v>
          </cell>
          <cell r="N491">
            <v>61994020</v>
          </cell>
          <cell r="O491">
            <v>0.1</v>
          </cell>
          <cell r="P491">
            <v>100000.20000000001</v>
          </cell>
          <cell r="Q491">
            <v>0.1</v>
          </cell>
          <cell r="R491">
            <v>6199402</v>
          </cell>
          <cell r="S491">
            <v>68293422.200000003</v>
          </cell>
          <cell r="T491">
            <v>1.2381993806631622</v>
          </cell>
          <cell r="U491">
            <v>0.19</v>
          </cell>
          <cell r="V491">
            <v>10479532.150186</v>
          </cell>
          <cell r="W491">
            <v>0.22500000000000001</v>
          </cell>
          <cell r="X491">
            <v>12409972.283115001</v>
          </cell>
          <cell r="Y491">
            <v>0</v>
          </cell>
          <cell r="Z491">
            <v>0</v>
          </cell>
          <cell r="AA491">
            <v>-0.65319938066316219</v>
          </cell>
          <cell r="AB491">
            <v>-36027494.26390101</v>
          </cell>
          <cell r="AC491">
            <v>50.609889984130859</v>
          </cell>
          <cell r="AD491">
            <v>50.609889984130859</v>
          </cell>
        </row>
        <row r="492">
          <cell r="A492" t="str">
            <v>Cali</v>
          </cell>
          <cell r="B492">
            <v>7573660</v>
          </cell>
          <cell r="C492">
            <v>37257</v>
          </cell>
          <cell r="D492">
            <v>37621</v>
          </cell>
          <cell r="E492" t="str">
            <v>A</v>
          </cell>
          <cell r="F492" t="str">
            <v>AUCOL98</v>
          </cell>
          <cell r="G492">
            <v>77127</v>
          </cell>
          <cell r="H492" t="str">
            <v>GARCES LLOREDA Y CIA. LTDA. CORRD. DE SGRS.</v>
          </cell>
          <cell r="I492">
            <v>273859900.75</v>
          </cell>
          <cell r="J492">
            <v>274685834.75</v>
          </cell>
          <cell r="K492">
            <v>224812660.49590001</v>
          </cell>
          <cell r="L492">
            <v>91690377</v>
          </cell>
          <cell r="M492">
            <v>43659308</v>
          </cell>
          <cell r="N492">
            <v>135349685</v>
          </cell>
          <cell r="O492">
            <v>0.1</v>
          </cell>
          <cell r="P492">
            <v>4365930.8</v>
          </cell>
          <cell r="Q492">
            <v>0.1</v>
          </cell>
          <cell r="R492">
            <v>13534968.5</v>
          </cell>
          <cell r="S492">
            <v>153250584.30000001</v>
          </cell>
          <cell r="T492">
            <v>0.68168128948767504</v>
          </cell>
          <cell r="U492">
            <v>0.19</v>
          </cell>
          <cell r="V492">
            <v>42714405.494221002</v>
          </cell>
          <cell r="W492">
            <v>0.22500000000000001</v>
          </cell>
          <cell r="X492">
            <v>50582848.611577503</v>
          </cell>
          <cell r="Y492">
            <v>0</v>
          </cell>
          <cell r="Z492">
            <v>0</v>
          </cell>
          <cell r="AA492">
            <v>-9.6681289487675071E-2</v>
          </cell>
          <cell r="AB492">
            <v>-21735177.909898523</v>
          </cell>
          <cell r="AC492">
            <v>203.48626708984375</v>
          </cell>
          <cell r="AD492">
            <v>203.48626708984375</v>
          </cell>
        </row>
        <row r="493">
          <cell r="A493" t="str">
            <v>Cali</v>
          </cell>
          <cell r="B493">
            <v>7573660</v>
          </cell>
          <cell r="C493">
            <v>37622</v>
          </cell>
          <cell r="D493">
            <v>37777</v>
          </cell>
          <cell r="E493" t="str">
            <v>A</v>
          </cell>
          <cell r="F493" t="str">
            <v>AUCOL98</v>
          </cell>
          <cell r="G493">
            <v>77127</v>
          </cell>
          <cell r="H493" t="str">
            <v>GARCES LLOREDA Y CIA. LTDA. CORRD. DE SGRS.</v>
          </cell>
          <cell r="I493">
            <v>94553503.1875</v>
          </cell>
          <cell r="J493">
            <v>70870311.125</v>
          </cell>
          <cell r="K493">
            <v>116345206.58230001</v>
          </cell>
          <cell r="L493">
            <v>51983937</v>
          </cell>
          <cell r="M493">
            <v>39380656</v>
          </cell>
          <cell r="N493">
            <v>91364593</v>
          </cell>
          <cell r="O493">
            <v>0.1</v>
          </cell>
          <cell r="P493">
            <v>3938065.6</v>
          </cell>
          <cell r="Q493">
            <v>0.1</v>
          </cell>
          <cell r="R493">
            <v>9136459.3000000007</v>
          </cell>
          <cell r="S493">
            <v>104439117.89999999</v>
          </cell>
          <cell r="T493">
            <v>0.89766584260712179</v>
          </cell>
          <cell r="U493">
            <v>0.19</v>
          </cell>
          <cell r="V493">
            <v>22105589.250637002</v>
          </cell>
          <cell r="W493">
            <v>0.22500000000000001</v>
          </cell>
          <cell r="X493">
            <v>26177671.481017504</v>
          </cell>
          <cell r="Y493">
            <v>0</v>
          </cell>
          <cell r="Z493">
            <v>0</v>
          </cell>
          <cell r="AA493">
            <v>-0.31266584260712182</v>
          </cell>
          <cell r="AB493">
            <v>-36377172.049354486</v>
          </cell>
          <cell r="AC493">
            <v>248</v>
          </cell>
          <cell r="AD493">
            <v>249</v>
          </cell>
        </row>
        <row r="494">
          <cell r="B494" t="str">
            <v>Total 7573660</v>
          </cell>
          <cell r="C494">
            <v>526061791</v>
          </cell>
          <cell r="D494">
            <v>503204532.9375</v>
          </cell>
          <cell r="E494">
            <v>396313299.44760001</v>
          </cell>
          <cell r="F494">
            <v>204668332</v>
          </cell>
          <cell r="G494">
            <v>84039966</v>
          </cell>
          <cell r="H494">
            <v>288708298</v>
          </cell>
          <cell r="I494">
            <v>526061791</v>
          </cell>
          <cell r="J494">
            <v>503204532.9375</v>
          </cell>
          <cell r="K494">
            <v>396313299.44760001</v>
          </cell>
          <cell r="L494">
            <v>204668332</v>
          </cell>
          <cell r="M494">
            <v>84039966</v>
          </cell>
          <cell r="N494">
            <v>288708298</v>
          </cell>
          <cell r="O494">
            <v>-94139844.223154008</v>
          </cell>
          <cell r="P494">
            <v>8403996.5999999996</v>
          </cell>
          <cell r="Q494">
            <v>28870829.800000001</v>
          </cell>
          <cell r="R494">
            <v>28870829.800000001</v>
          </cell>
          <cell r="S494">
            <v>325983124.39999998</v>
          </cell>
          <cell r="T494">
            <v>89170492.375710011</v>
          </cell>
          <cell r="U494">
            <v>0</v>
          </cell>
          <cell r="V494">
            <v>75299526.895043999</v>
          </cell>
          <cell r="W494">
            <v>248</v>
          </cell>
          <cell r="X494">
            <v>89170492.375710011</v>
          </cell>
          <cell r="Y494">
            <v>0</v>
          </cell>
          <cell r="Z494">
            <v>0</v>
          </cell>
          <cell r="AA494">
            <v>248</v>
          </cell>
          <cell r="AB494">
            <v>-94139844.223154008</v>
          </cell>
          <cell r="AC494">
            <v>248</v>
          </cell>
        </row>
        <row r="495">
          <cell r="H495" t="str">
            <v>Total GARCES LLOREDA Y CIA. LTDA. CORRD. DE SGRS.</v>
          </cell>
          <cell r="I495">
            <v>526061791</v>
          </cell>
          <cell r="J495">
            <v>503204532.9375</v>
          </cell>
          <cell r="K495">
            <v>396313299.44760001</v>
          </cell>
          <cell r="L495">
            <v>204668332</v>
          </cell>
          <cell r="M495">
            <v>84039966</v>
          </cell>
          <cell r="N495">
            <v>288708298</v>
          </cell>
          <cell r="O495">
            <v>8403996.5999999996</v>
          </cell>
          <cell r="P495">
            <v>8403996.5999999996</v>
          </cell>
          <cell r="Q495">
            <v>325983124.39999998</v>
          </cell>
          <cell r="R495">
            <v>28870829.800000001</v>
          </cell>
          <cell r="S495">
            <v>325983124.39999998</v>
          </cell>
          <cell r="T495">
            <v>0</v>
          </cell>
          <cell r="U495">
            <v>-94139844.223154008</v>
          </cell>
          <cell r="V495">
            <v>75299526.895043999</v>
          </cell>
          <cell r="W495">
            <v>89170492.375710011</v>
          </cell>
          <cell r="X495">
            <v>89170492.375710011</v>
          </cell>
          <cell r="Y495">
            <v>-94139844.223154008</v>
          </cell>
          <cell r="Z495">
            <v>0</v>
          </cell>
          <cell r="AA495">
            <v>-94139844.223154008</v>
          </cell>
          <cell r="AB495">
            <v>-94139844.223154008</v>
          </cell>
          <cell r="AC495">
            <v>248</v>
          </cell>
        </row>
        <row r="496">
          <cell r="A496" t="str">
            <v>Cali</v>
          </cell>
          <cell r="B496">
            <v>614302</v>
          </cell>
          <cell r="C496">
            <v>37035</v>
          </cell>
          <cell r="D496">
            <v>37399</v>
          </cell>
          <cell r="E496" t="str">
            <v>M</v>
          </cell>
          <cell r="F496" t="str">
            <v>AUCOL98</v>
          </cell>
          <cell r="G496">
            <v>76843</v>
          </cell>
          <cell r="H496" t="str">
            <v>GUZMAN D. &amp; CIA S.A</v>
          </cell>
          <cell r="I496">
            <v>29409679</v>
          </cell>
          <cell r="J496">
            <v>29409679</v>
          </cell>
          <cell r="K496">
            <v>29409678.968800001</v>
          </cell>
          <cell r="L496">
            <v>12616703</v>
          </cell>
          <cell r="M496">
            <v>5357943</v>
          </cell>
          <cell r="N496">
            <v>17974646</v>
          </cell>
          <cell r="O496">
            <v>0.1</v>
          </cell>
          <cell r="P496">
            <v>535794.30000000005</v>
          </cell>
          <cell r="Q496">
            <v>0.1</v>
          </cell>
          <cell r="R496">
            <v>1797464.6</v>
          </cell>
          <cell r="S496">
            <v>20307904.900000002</v>
          </cell>
          <cell r="T496">
            <v>0.69051773470714028</v>
          </cell>
          <cell r="U496">
            <v>0.19</v>
          </cell>
          <cell r="V496">
            <v>5587839.0040720003</v>
          </cell>
          <cell r="W496">
            <v>0.125</v>
          </cell>
          <cell r="X496">
            <v>3676209.8711000001</v>
          </cell>
          <cell r="Y496">
            <v>0</v>
          </cell>
          <cell r="Z496">
            <v>0</v>
          </cell>
          <cell r="AA496">
            <v>-5.5177347071402316E-3</v>
          </cell>
          <cell r="AB496">
            <v>-162274.8063719999</v>
          </cell>
          <cell r="AC496">
            <v>18.417581558227539</v>
          </cell>
          <cell r="AD496">
            <v>18.417581558227539</v>
          </cell>
        </row>
        <row r="497">
          <cell r="A497" t="str">
            <v>Cali</v>
          </cell>
          <cell r="B497">
            <v>614302</v>
          </cell>
          <cell r="C497">
            <v>37400</v>
          </cell>
          <cell r="D497">
            <v>37764</v>
          </cell>
          <cell r="E497" t="str">
            <v>M</v>
          </cell>
          <cell r="F497" t="str">
            <v>AUCOL98</v>
          </cell>
          <cell r="G497">
            <v>76843</v>
          </cell>
          <cell r="H497" t="str">
            <v>GUZMAN D. &amp; CIA S.A</v>
          </cell>
          <cell r="I497">
            <v>25534456</v>
          </cell>
          <cell r="J497">
            <v>25534456</v>
          </cell>
          <cell r="K497">
            <v>25534455.992199998</v>
          </cell>
          <cell r="L497">
            <v>23740667</v>
          </cell>
          <cell r="M497">
            <v>493333</v>
          </cell>
          <cell r="N497">
            <v>24234000</v>
          </cell>
          <cell r="O497">
            <v>0.1</v>
          </cell>
          <cell r="P497">
            <v>49333.3</v>
          </cell>
          <cell r="Q497">
            <v>0.1</v>
          </cell>
          <cell r="R497">
            <v>2423400</v>
          </cell>
          <cell r="S497">
            <v>26706733.300000001</v>
          </cell>
          <cell r="T497">
            <v>1.0459096253375477</v>
          </cell>
          <cell r="U497">
            <v>0.19</v>
          </cell>
          <cell r="V497">
            <v>4851546.638518</v>
          </cell>
          <cell r="W497">
            <v>0.125</v>
          </cell>
          <cell r="X497">
            <v>3191806.9990249998</v>
          </cell>
          <cell r="Y497">
            <v>0</v>
          </cell>
          <cell r="Z497">
            <v>0</v>
          </cell>
          <cell r="AA497">
            <v>-0.36090962533754767</v>
          </cell>
          <cell r="AB497">
            <v>-9215630.9453430008</v>
          </cell>
          <cell r="AC497">
            <v>16.134614944458008</v>
          </cell>
          <cell r="AD497">
            <v>16.134614944458008</v>
          </cell>
        </row>
        <row r="498">
          <cell r="A498" t="str">
            <v>Cali</v>
          </cell>
          <cell r="B498">
            <v>614302</v>
          </cell>
          <cell r="C498">
            <v>37765</v>
          </cell>
          <cell r="D498">
            <v>37777</v>
          </cell>
          <cell r="E498" t="str">
            <v>M</v>
          </cell>
          <cell r="F498" t="str">
            <v>AUCOL98</v>
          </cell>
          <cell r="G498">
            <v>76843</v>
          </cell>
          <cell r="H498" t="str">
            <v>GUZMAN D. &amp; CIA S.A</v>
          </cell>
          <cell r="I498">
            <v>1958594</v>
          </cell>
          <cell r="J498">
            <v>0</v>
          </cell>
          <cell r="K498">
            <v>821345.87890000001</v>
          </cell>
          <cell r="L498">
            <v>0</v>
          </cell>
          <cell r="M498">
            <v>0.1</v>
          </cell>
          <cell r="N498">
            <v>0</v>
          </cell>
          <cell r="O498">
            <v>0.1</v>
          </cell>
          <cell r="P498">
            <v>0</v>
          </cell>
          <cell r="Q498">
            <v>0.1</v>
          </cell>
          <cell r="R498">
            <v>0</v>
          </cell>
          <cell r="S498">
            <v>0</v>
          </cell>
          <cell r="T498">
            <v>0</v>
          </cell>
          <cell r="U498">
            <v>0.19</v>
          </cell>
          <cell r="V498">
            <v>156055.71699099999</v>
          </cell>
          <cell r="W498">
            <v>0.125</v>
          </cell>
          <cell r="X498">
            <v>102668.2348625</v>
          </cell>
          <cell r="Y498">
            <v>0</v>
          </cell>
          <cell r="Z498">
            <v>0</v>
          </cell>
          <cell r="AA498">
            <v>0.68500000000000005</v>
          </cell>
          <cell r="AB498">
            <v>562621.92704650003</v>
          </cell>
          <cell r="AC498">
            <v>7</v>
          </cell>
          <cell r="AD498">
            <v>7</v>
          </cell>
        </row>
        <row r="499">
          <cell r="B499" t="str">
            <v>Total 614302</v>
          </cell>
          <cell r="C499">
            <v>56902729</v>
          </cell>
          <cell r="D499">
            <v>54944135</v>
          </cell>
          <cell r="E499">
            <v>55765480.839899994</v>
          </cell>
          <cell r="F499">
            <v>36357370</v>
          </cell>
          <cell r="G499">
            <v>5851276</v>
          </cell>
          <cell r="H499">
            <v>42208646</v>
          </cell>
          <cell r="I499">
            <v>56902729</v>
          </cell>
          <cell r="J499">
            <v>54944135</v>
          </cell>
          <cell r="K499">
            <v>55765480.839899994</v>
          </cell>
          <cell r="L499">
            <v>36357370</v>
          </cell>
          <cell r="M499">
            <v>5851276</v>
          </cell>
          <cell r="N499">
            <v>42208646</v>
          </cell>
          <cell r="O499">
            <v>-8815283.8246685006</v>
          </cell>
          <cell r="P499">
            <v>585127.60000000009</v>
          </cell>
          <cell r="Q499">
            <v>4220864.5999999996</v>
          </cell>
          <cell r="R499">
            <v>4220864.5999999996</v>
          </cell>
          <cell r="S499">
            <v>47014638.200000003</v>
          </cell>
          <cell r="T499">
            <v>6970685.1049874993</v>
          </cell>
          <cell r="U499">
            <v>0</v>
          </cell>
          <cell r="V499">
            <v>10595441.359581001</v>
          </cell>
          <cell r="W499">
            <v>7</v>
          </cell>
          <cell r="X499">
            <v>6970685.1049874993</v>
          </cell>
          <cell r="Y499">
            <v>0</v>
          </cell>
          <cell r="Z499">
            <v>0</v>
          </cell>
          <cell r="AA499">
            <v>7</v>
          </cell>
          <cell r="AB499">
            <v>-8815283.8246685006</v>
          </cell>
          <cell r="AC499">
            <v>7</v>
          </cell>
        </row>
        <row r="500">
          <cell r="H500" t="str">
            <v>Total GUZMAN D. &amp; CIA S.A</v>
          </cell>
          <cell r="I500">
            <v>56902729</v>
          </cell>
          <cell r="J500">
            <v>54944135</v>
          </cell>
          <cell r="K500">
            <v>55765480.839899994</v>
          </cell>
          <cell r="L500">
            <v>36357370</v>
          </cell>
          <cell r="M500">
            <v>5851276</v>
          </cell>
          <cell r="N500">
            <v>42208646</v>
          </cell>
          <cell r="O500">
            <v>585127.60000000009</v>
          </cell>
          <cell r="P500">
            <v>585127.60000000009</v>
          </cell>
          <cell r="Q500">
            <v>47014638.200000003</v>
          </cell>
          <cell r="R500">
            <v>4220864.5999999996</v>
          </cell>
          <cell r="S500">
            <v>47014638.200000003</v>
          </cell>
          <cell r="T500">
            <v>0</v>
          </cell>
          <cell r="U500">
            <v>-8815283.8246685006</v>
          </cell>
          <cell r="V500">
            <v>10595441.359581001</v>
          </cell>
          <cell r="W500">
            <v>6970685.1049874993</v>
          </cell>
          <cell r="X500">
            <v>6970685.1049874993</v>
          </cell>
          <cell r="Y500">
            <v>-8815283.8246685006</v>
          </cell>
          <cell r="Z500">
            <v>0</v>
          </cell>
          <cell r="AA500">
            <v>-8815283.8246685006</v>
          </cell>
          <cell r="AB500">
            <v>-8815283.8246685006</v>
          </cell>
          <cell r="AC500">
            <v>7</v>
          </cell>
        </row>
        <row r="501">
          <cell r="A501" t="str">
            <v>Cali</v>
          </cell>
          <cell r="B501">
            <v>10992447</v>
          </cell>
          <cell r="C501">
            <v>37526</v>
          </cell>
          <cell r="D501">
            <v>37777</v>
          </cell>
          <cell r="E501" t="str">
            <v>A</v>
          </cell>
          <cell r="F501" t="str">
            <v>AUCOLESP</v>
          </cell>
          <cell r="G501">
            <v>70996</v>
          </cell>
          <cell r="H501" t="str">
            <v>HARINERA DEL VALLE S.A.</v>
          </cell>
          <cell r="I501">
            <v>363165560.36330003</v>
          </cell>
          <cell r="J501">
            <v>363045754.86330003</v>
          </cell>
          <cell r="K501">
            <v>250434186.63280001</v>
          </cell>
          <cell r="L501">
            <v>10570453</v>
          </cell>
          <cell r="M501">
            <v>77923444</v>
          </cell>
          <cell r="N501">
            <v>88493897</v>
          </cell>
          <cell r="O501">
            <v>0.1</v>
          </cell>
          <cell r="P501">
            <v>7792344.4000000004</v>
          </cell>
          <cell r="Q501">
            <v>0.1</v>
          </cell>
          <cell r="R501">
            <v>8849389.7000000011</v>
          </cell>
          <cell r="S501">
            <v>105135631.10000001</v>
          </cell>
          <cell r="T501">
            <v>0.41981341490790747</v>
          </cell>
          <cell r="U501">
            <v>0.19</v>
          </cell>
          <cell r="V501">
            <v>47582495.460232005</v>
          </cell>
          <cell r="W501">
            <v>0.125</v>
          </cell>
          <cell r="X501">
            <v>31304273.329100002</v>
          </cell>
          <cell r="Y501">
            <v>0</v>
          </cell>
          <cell r="Z501">
            <v>0</v>
          </cell>
          <cell r="AA501">
            <v>0.26518658509209259</v>
          </cell>
          <cell r="AB501">
            <v>66411786.743468016</v>
          </cell>
          <cell r="AC501">
            <v>123</v>
          </cell>
          <cell r="AD501">
            <v>124.53386688232422</v>
          </cell>
        </row>
        <row r="502">
          <cell r="B502" t="str">
            <v>Total 10992447</v>
          </cell>
          <cell r="C502">
            <v>363165560.36330003</v>
          </cell>
          <cell r="D502">
            <v>363045754.86330003</v>
          </cell>
          <cell r="E502">
            <v>250434186.63280001</v>
          </cell>
          <cell r="F502">
            <v>10570453</v>
          </cell>
          <cell r="G502">
            <v>77923444</v>
          </cell>
          <cell r="H502">
            <v>88493897</v>
          </cell>
          <cell r="I502">
            <v>363165560.36330003</v>
          </cell>
          <cell r="J502">
            <v>363045754.86330003</v>
          </cell>
          <cell r="K502">
            <v>250434186.63280001</v>
          </cell>
          <cell r="L502">
            <v>10570453</v>
          </cell>
          <cell r="M502">
            <v>77923444</v>
          </cell>
          <cell r="N502">
            <v>88493897</v>
          </cell>
          <cell r="O502">
            <v>66411786.743468016</v>
          </cell>
          <cell r="P502">
            <v>7792344.4000000004</v>
          </cell>
          <cell r="Q502">
            <v>8849389.7000000011</v>
          </cell>
          <cell r="R502">
            <v>8849389.7000000011</v>
          </cell>
          <cell r="S502">
            <v>105135631.10000001</v>
          </cell>
          <cell r="T502">
            <v>31304273.329100002</v>
          </cell>
          <cell r="U502">
            <v>0</v>
          </cell>
          <cell r="V502">
            <v>47582495.460232005</v>
          </cell>
          <cell r="W502">
            <v>123</v>
          </cell>
          <cell r="X502">
            <v>31304273.329100002</v>
          </cell>
          <cell r="Y502">
            <v>0</v>
          </cell>
          <cell r="Z502">
            <v>0</v>
          </cell>
          <cell r="AA502">
            <v>123</v>
          </cell>
          <cell r="AB502">
            <v>66411786.743468016</v>
          </cell>
          <cell r="AC502">
            <v>123</v>
          </cell>
        </row>
        <row r="503">
          <cell r="H503" t="str">
            <v>Total HARINERA DEL VALLE S.A.</v>
          </cell>
          <cell r="I503">
            <v>363165560.36330003</v>
          </cell>
          <cell r="J503">
            <v>363045754.86330003</v>
          </cell>
          <cell r="K503">
            <v>250434186.63280001</v>
          </cell>
          <cell r="L503">
            <v>10570453</v>
          </cell>
          <cell r="M503">
            <v>77923444</v>
          </cell>
          <cell r="N503">
            <v>88493897</v>
          </cell>
          <cell r="O503">
            <v>7792344.4000000004</v>
          </cell>
          <cell r="P503">
            <v>7792344.4000000004</v>
          </cell>
          <cell r="Q503">
            <v>105135631.10000001</v>
          </cell>
          <cell r="R503">
            <v>8849389.7000000011</v>
          </cell>
          <cell r="S503">
            <v>105135631.10000001</v>
          </cell>
          <cell r="T503">
            <v>0</v>
          </cell>
          <cell r="U503">
            <v>66411786.743468016</v>
          </cell>
          <cell r="V503">
            <v>47582495.460232005</v>
          </cell>
          <cell r="W503">
            <v>31304273.329100002</v>
          </cell>
          <cell r="X503">
            <v>31304273.329100002</v>
          </cell>
          <cell r="Y503">
            <v>66411786.743468016</v>
          </cell>
          <cell r="Z503">
            <v>0</v>
          </cell>
          <cell r="AA503">
            <v>66411786.743468016</v>
          </cell>
          <cell r="AB503">
            <v>66411786.743468016</v>
          </cell>
          <cell r="AC503">
            <v>123</v>
          </cell>
        </row>
        <row r="504">
          <cell r="A504" t="str">
            <v>Cali</v>
          </cell>
          <cell r="B504">
            <v>10340375</v>
          </cell>
          <cell r="C504">
            <v>37224</v>
          </cell>
          <cell r="D504">
            <v>37588</v>
          </cell>
          <cell r="E504" t="str">
            <v>M</v>
          </cell>
          <cell r="F504" t="str">
            <v>AUCOLESP</v>
          </cell>
          <cell r="G504">
            <v>61880</v>
          </cell>
          <cell r="H504" t="str">
            <v>HEATH LAMBERT BENEFICIOS INTEGRALES OPORTUNOS</v>
          </cell>
          <cell r="I504">
            <v>21729365.396499999</v>
          </cell>
          <cell r="J504">
            <v>21729365.396499999</v>
          </cell>
          <cell r="K504">
            <v>21545639.019499999</v>
          </cell>
          <cell r="L504">
            <v>13173807</v>
          </cell>
          <cell r="M504">
            <v>2219602</v>
          </cell>
          <cell r="N504">
            <v>15393409</v>
          </cell>
          <cell r="O504">
            <v>0.1</v>
          </cell>
          <cell r="P504">
            <v>221960.2</v>
          </cell>
          <cell r="Q504">
            <v>0.1</v>
          </cell>
          <cell r="R504">
            <v>1539340.9000000001</v>
          </cell>
          <cell r="S504">
            <v>17154710.099999998</v>
          </cell>
          <cell r="T504">
            <v>0.79620335625571526</v>
          </cell>
          <cell r="U504">
            <v>0.19</v>
          </cell>
          <cell r="V504">
            <v>4093671.4137049997</v>
          </cell>
          <cell r="W504">
            <v>0.17499999999999999</v>
          </cell>
          <cell r="X504">
            <v>3770486.8284124993</v>
          </cell>
          <cell r="Y504">
            <v>0</v>
          </cell>
          <cell r="Z504">
            <v>0</v>
          </cell>
          <cell r="AA504">
            <v>-0.16120335625571525</v>
          </cell>
          <cell r="AB504">
            <v>-3473229.3226174978</v>
          </cell>
          <cell r="AC504">
            <v>33.115383148193359</v>
          </cell>
          <cell r="AD504">
            <v>33.115383148193359</v>
          </cell>
        </row>
        <row r="505">
          <cell r="A505" t="str">
            <v>Cali</v>
          </cell>
          <cell r="B505">
            <v>10340375</v>
          </cell>
          <cell r="C505">
            <v>37589</v>
          </cell>
          <cell r="D505">
            <v>37777</v>
          </cell>
          <cell r="E505" t="str">
            <v>M</v>
          </cell>
          <cell r="F505" t="str">
            <v>AUCOLESP</v>
          </cell>
          <cell r="G505">
            <v>61880</v>
          </cell>
          <cell r="H505" t="str">
            <v>HEATH LAMBERT BENEFICIOS INTEGRALES OPORTUNOS</v>
          </cell>
          <cell r="I505">
            <v>354880</v>
          </cell>
          <cell r="J505">
            <v>354880</v>
          </cell>
          <cell r="K505">
            <v>538606.36710000003</v>
          </cell>
          <cell r="L505">
            <v>0</v>
          </cell>
          <cell r="M505">
            <v>0.1</v>
          </cell>
          <cell r="N505">
            <v>0</v>
          </cell>
          <cell r="O505">
            <v>0.1</v>
          </cell>
          <cell r="P505">
            <v>0</v>
          </cell>
          <cell r="Q505">
            <v>0.1</v>
          </cell>
          <cell r="R505">
            <v>0</v>
          </cell>
          <cell r="S505">
            <v>0</v>
          </cell>
          <cell r="T505">
            <v>0</v>
          </cell>
          <cell r="U505">
            <v>0.19</v>
          </cell>
          <cell r="V505">
            <v>102335.209749</v>
          </cell>
          <cell r="W505">
            <v>0.17499999999999999</v>
          </cell>
          <cell r="X505">
            <v>94256.1142425</v>
          </cell>
          <cell r="Y505">
            <v>0</v>
          </cell>
          <cell r="Z505">
            <v>0</v>
          </cell>
          <cell r="AA505">
            <v>0.63500000000000001</v>
          </cell>
          <cell r="AB505">
            <v>342015.04310850002</v>
          </cell>
          <cell r="AC505">
            <v>2</v>
          </cell>
          <cell r="AD505">
            <v>6.414893627166748</v>
          </cell>
        </row>
        <row r="506">
          <cell r="B506" t="str">
            <v>Total 10340375</v>
          </cell>
          <cell r="C506">
            <v>22084245.396499999</v>
          </cell>
          <cell r="D506">
            <v>22084245.396499999</v>
          </cell>
          <cell r="E506">
            <v>22084245.386599999</v>
          </cell>
          <cell r="F506">
            <v>13173807</v>
          </cell>
          <cell r="G506">
            <v>2219602</v>
          </cell>
          <cell r="H506">
            <v>15393409</v>
          </cell>
          <cell r="I506">
            <v>22084245.396499999</v>
          </cell>
          <cell r="J506">
            <v>22084245.396499999</v>
          </cell>
          <cell r="K506">
            <v>22084245.386599999</v>
          </cell>
          <cell r="L506">
            <v>13173807</v>
          </cell>
          <cell r="M506">
            <v>2219602</v>
          </cell>
          <cell r="N506">
            <v>15393409</v>
          </cell>
          <cell r="O506">
            <v>-3131214.2795089977</v>
          </cell>
          <cell r="P506">
            <v>221960.2</v>
          </cell>
          <cell r="Q506">
            <v>1539340.9000000001</v>
          </cell>
          <cell r="R506">
            <v>1539340.9000000001</v>
          </cell>
          <cell r="S506">
            <v>17154710.099999998</v>
          </cell>
          <cell r="T506">
            <v>3864742.9426549994</v>
          </cell>
          <cell r="U506">
            <v>0</v>
          </cell>
          <cell r="V506">
            <v>4196006.6234539999</v>
          </cell>
          <cell r="W506">
            <v>2</v>
          </cell>
          <cell r="X506">
            <v>3864742.9426549994</v>
          </cell>
          <cell r="Y506">
            <v>0</v>
          </cell>
          <cell r="Z506">
            <v>0</v>
          </cell>
          <cell r="AA506">
            <v>2</v>
          </cell>
          <cell r="AB506">
            <v>-3131214.2795089977</v>
          </cell>
          <cell r="AC506">
            <v>2</v>
          </cell>
        </row>
        <row r="507">
          <cell r="H507" t="str">
            <v>Total HEATH LAMBERT BENEFICIOS INTEGRALES OPORTUNOS</v>
          </cell>
          <cell r="I507">
            <v>22084245.396499999</v>
          </cell>
          <cell r="J507">
            <v>22084245.396499999</v>
          </cell>
          <cell r="K507">
            <v>22084245.386599999</v>
          </cell>
          <cell r="L507">
            <v>13173807</v>
          </cell>
          <cell r="M507">
            <v>2219602</v>
          </cell>
          <cell r="N507">
            <v>15393409</v>
          </cell>
          <cell r="O507">
            <v>221960.2</v>
          </cell>
          <cell r="P507">
            <v>221960.2</v>
          </cell>
          <cell r="Q507">
            <v>17154710.099999998</v>
          </cell>
          <cell r="R507">
            <v>1539340.9000000001</v>
          </cell>
          <cell r="S507">
            <v>17154710.099999998</v>
          </cell>
          <cell r="T507">
            <v>0</v>
          </cell>
          <cell r="U507">
            <v>-3131214.2795089977</v>
          </cell>
          <cell r="V507">
            <v>4196006.6234539999</v>
          </cell>
          <cell r="W507">
            <v>3864742.9426549994</v>
          </cell>
          <cell r="X507">
            <v>3864742.9426549994</v>
          </cell>
          <cell r="Y507">
            <v>-3131214.2795089977</v>
          </cell>
          <cell r="Z507">
            <v>0</v>
          </cell>
          <cell r="AA507">
            <v>-3131214.2795089977</v>
          </cell>
          <cell r="AB507">
            <v>-3131214.2795089977</v>
          </cell>
          <cell r="AC507">
            <v>2</v>
          </cell>
        </row>
        <row r="508">
          <cell r="A508" t="str">
            <v>Cali</v>
          </cell>
          <cell r="B508">
            <v>8741696</v>
          </cell>
          <cell r="C508">
            <v>37041</v>
          </cell>
          <cell r="D508">
            <v>37405</v>
          </cell>
          <cell r="E508" t="str">
            <v>A</v>
          </cell>
          <cell r="F508" t="str">
            <v>AUCOLESP</v>
          </cell>
          <cell r="G508">
            <v>70996</v>
          </cell>
          <cell r="H508" t="str">
            <v>INDUSTRIA DE LICORES DEL VALLE</v>
          </cell>
          <cell r="I508">
            <v>33656163.984399997</v>
          </cell>
          <cell r="J508">
            <v>33656163.984399997</v>
          </cell>
          <cell r="K508">
            <v>33656163.875</v>
          </cell>
          <cell r="L508">
            <v>56333604</v>
          </cell>
          <cell r="M508">
            <v>2111111</v>
          </cell>
          <cell r="N508">
            <v>58444715</v>
          </cell>
          <cell r="O508">
            <v>0.1</v>
          </cell>
          <cell r="P508">
            <v>211111.1</v>
          </cell>
          <cell r="Q508">
            <v>0.1</v>
          </cell>
          <cell r="R508">
            <v>5844471.5</v>
          </cell>
          <cell r="S508">
            <v>64500297.600000001</v>
          </cell>
          <cell r="T508">
            <v>1.9164482868444555</v>
          </cell>
          <cell r="U508">
            <v>0.19</v>
          </cell>
          <cell r="V508">
            <v>6394671.1362500004</v>
          </cell>
          <cell r="W508">
            <v>0.125</v>
          </cell>
          <cell r="X508">
            <v>4207020.484375</v>
          </cell>
          <cell r="Y508">
            <v>0</v>
          </cell>
          <cell r="Z508">
            <v>0</v>
          </cell>
          <cell r="AA508">
            <v>-1.2314482868444554</v>
          </cell>
          <cell r="AB508">
            <v>-41445825.345624998</v>
          </cell>
          <cell r="AC508">
            <v>17.854394912719727</v>
          </cell>
          <cell r="AD508">
            <v>17.854394912719727</v>
          </cell>
        </row>
        <row r="509">
          <cell r="A509" t="str">
            <v>Cali</v>
          </cell>
          <cell r="B509">
            <v>8741696</v>
          </cell>
          <cell r="C509">
            <v>37406</v>
          </cell>
          <cell r="D509">
            <v>37770</v>
          </cell>
          <cell r="E509" t="str">
            <v>A</v>
          </cell>
          <cell r="F509" t="str">
            <v>AUCOLESP</v>
          </cell>
          <cell r="G509">
            <v>70996</v>
          </cell>
          <cell r="H509" t="str">
            <v>INDUSTRIA DE LICORES DEL VALLE</v>
          </cell>
          <cell r="I509">
            <v>67783236</v>
          </cell>
          <cell r="J509">
            <v>67783236</v>
          </cell>
          <cell r="K509">
            <v>67783236.351600006</v>
          </cell>
          <cell r="L509">
            <v>14005894</v>
          </cell>
          <cell r="M509">
            <v>16911488</v>
          </cell>
          <cell r="N509">
            <v>30917382</v>
          </cell>
          <cell r="O509">
            <v>0.1</v>
          </cell>
          <cell r="P509">
            <v>1691148.8</v>
          </cell>
          <cell r="Q509">
            <v>0.1</v>
          </cell>
          <cell r="R509">
            <v>3091738.2</v>
          </cell>
          <cell r="S509">
            <v>35700269</v>
          </cell>
          <cell r="T509">
            <v>0.52668286322031455</v>
          </cell>
          <cell r="U509">
            <v>0.19</v>
          </cell>
          <cell r="V509">
            <v>12878814.906804001</v>
          </cell>
          <cell r="W509">
            <v>0.125</v>
          </cell>
          <cell r="X509">
            <v>8472904.5439500008</v>
          </cell>
          <cell r="Y509">
            <v>0</v>
          </cell>
          <cell r="Z509">
            <v>0</v>
          </cell>
          <cell r="AA509">
            <v>0.15831713677968551</v>
          </cell>
          <cell r="AB509">
            <v>10731247.900846008</v>
          </cell>
          <cell r="AC509">
            <v>20.326923370361328</v>
          </cell>
          <cell r="AD509">
            <v>20.326923370361328</v>
          </cell>
        </row>
        <row r="510">
          <cell r="A510" t="str">
            <v>Cali</v>
          </cell>
          <cell r="B510">
            <v>8741696</v>
          </cell>
          <cell r="C510">
            <v>37771</v>
          </cell>
          <cell r="D510">
            <v>37777</v>
          </cell>
          <cell r="E510" t="str">
            <v>A</v>
          </cell>
          <cell r="F510" t="str">
            <v>AUCOLESP</v>
          </cell>
          <cell r="G510">
            <v>70996</v>
          </cell>
          <cell r="H510" t="str">
            <v>INDUSTRIA DE LICORES DEL VALLE</v>
          </cell>
          <cell r="I510">
            <v>36065209.875</v>
          </cell>
          <cell r="J510">
            <v>0</v>
          </cell>
          <cell r="K510">
            <v>689771.76</v>
          </cell>
          <cell r="L510">
            <v>0</v>
          </cell>
          <cell r="M510">
            <v>0.1</v>
          </cell>
          <cell r="N510">
            <v>0</v>
          </cell>
          <cell r="O510">
            <v>0.1</v>
          </cell>
          <cell r="P510">
            <v>0</v>
          </cell>
          <cell r="Q510">
            <v>0.1</v>
          </cell>
          <cell r="R510">
            <v>0</v>
          </cell>
          <cell r="S510">
            <v>0</v>
          </cell>
          <cell r="T510">
            <v>0</v>
          </cell>
          <cell r="U510">
            <v>0.19</v>
          </cell>
          <cell r="V510">
            <v>131056.63440000001</v>
          </cell>
          <cell r="W510">
            <v>0.125</v>
          </cell>
          <cell r="X510">
            <v>86221.47</v>
          </cell>
          <cell r="Y510">
            <v>0</v>
          </cell>
          <cell r="Z510">
            <v>0</v>
          </cell>
          <cell r="AA510">
            <v>0.68500000000000005</v>
          </cell>
          <cell r="AB510">
            <v>472493.65560000006</v>
          </cell>
          <cell r="AC510">
            <v>21</v>
          </cell>
          <cell r="AD510">
            <v>21</v>
          </cell>
        </row>
        <row r="511">
          <cell r="B511" t="str">
            <v>Total 8741696</v>
          </cell>
          <cell r="C511">
            <v>137504609.8594</v>
          </cell>
          <cell r="D511">
            <v>101439399.9844</v>
          </cell>
          <cell r="E511">
            <v>102129171.98660001</v>
          </cell>
          <cell r="F511">
            <v>70339498</v>
          </cell>
          <cell r="G511">
            <v>19022599</v>
          </cell>
          <cell r="H511">
            <v>89362097</v>
          </cell>
          <cell r="I511">
            <v>137504609.8594</v>
          </cell>
          <cell r="J511">
            <v>101439399.9844</v>
          </cell>
          <cell r="K511">
            <v>102129171.98660001</v>
          </cell>
          <cell r="L511">
            <v>70339498</v>
          </cell>
          <cell r="M511">
            <v>19022599</v>
          </cell>
          <cell r="N511">
            <v>89362097</v>
          </cell>
          <cell r="O511">
            <v>-30242083.78917899</v>
          </cell>
          <cell r="P511">
            <v>1902259.9000000001</v>
          </cell>
          <cell r="Q511">
            <v>8936209.6999999993</v>
          </cell>
          <cell r="R511">
            <v>8936209.6999999993</v>
          </cell>
          <cell r="S511">
            <v>100200566.59999999</v>
          </cell>
          <cell r="T511">
            <v>12766146.498325001</v>
          </cell>
          <cell r="U511">
            <v>0</v>
          </cell>
          <cell r="V511">
            <v>19404542.677453998</v>
          </cell>
          <cell r="W511">
            <v>21</v>
          </cell>
          <cell r="X511">
            <v>12766146.498325001</v>
          </cell>
          <cell r="Y511">
            <v>0</v>
          </cell>
          <cell r="Z511">
            <v>0</v>
          </cell>
          <cell r="AA511">
            <v>21</v>
          </cell>
          <cell r="AB511">
            <v>-30242083.78917899</v>
          </cell>
          <cell r="AC511">
            <v>21</v>
          </cell>
        </row>
        <row r="512">
          <cell r="H512" t="str">
            <v>Total INDUSTRIA DE LICORES DEL VALLE</v>
          </cell>
          <cell r="I512">
            <v>137504609.8594</v>
          </cell>
          <cell r="J512">
            <v>101439399.9844</v>
          </cell>
          <cell r="K512">
            <v>102129171.98660001</v>
          </cell>
          <cell r="L512">
            <v>70339498</v>
          </cell>
          <cell r="M512">
            <v>19022599</v>
          </cell>
          <cell r="N512">
            <v>89362097</v>
          </cell>
          <cell r="O512">
            <v>1902259.9000000001</v>
          </cell>
          <cell r="P512">
            <v>1902259.9000000001</v>
          </cell>
          <cell r="Q512">
            <v>100200566.59999999</v>
          </cell>
          <cell r="R512">
            <v>8936209.6999999993</v>
          </cell>
          <cell r="S512">
            <v>100200566.59999999</v>
          </cell>
          <cell r="T512">
            <v>0</v>
          </cell>
          <cell r="U512">
            <v>-30242083.78917899</v>
          </cell>
          <cell r="V512">
            <v>19404542.677453998</v>
          </cell>
          <cell r="W512">
            <v>12766146.498325001</v>
          </cell>
          <cell r="X512">
            <v>12766146.498325001</v>
          </cell>
          <cell r="Y512">
            <v>-30242083.78917899</v>
          </cell>
          <cell r="Z512">
            <v>0</v>
          </cell>
          <cell r="AA512">
            <v>-30242083.78917899</v>
          </cell>
          <cell r="AB512">
            <v>-30242083.78917899</v>
          </cell>
          <cell r="AC512">
            <v>21</v>
          </cell>
        </row>
        <row r="513">
          <cell r="A513" t="str">
            <v>Cali</v>
          </cell>
          <cell r="B513">
            <v>10345469</v>
          </cell>
          <cell r="C513">
            <v>37256</v>
          </cell>
          <cell r="D513">
            <v>37620</v>
          </cell>
          <cell r="E513" t="str">
            <v>A</v>
          </cell>
          <cell r="F513" t="str">
            <v>AUCOL98</v>
          </cell>
          <cell r="G513">
            <v>52533</v>
          </cell>
          <cell r="H513" t="str">
            <v>INTERGRAFIC DE OCCIDENTE LTDA.</v>
          </cell>
          <cell r="I513">
            <v>23782682.625</v>
          </cell>
          <cell r="J513">
            <v>23782682.625</v>
          </cell>
          <cell r="K513">
            <v>23782682.75</v>
          </cell>
          <cell r="L513">
            <v>29818396</v>
          </cell>
          <cell r="M513">
            <v>1644273</v>
          </cell>
          <cell r="N513">
            <v>31462669</v>
          </cell>
          <cell r="O513">
            <v>0.1</v>
          </cell>
          <cell r="P513">
            <v>164427.30000000002</v>
          </cell>
          <cell r="Q513">
            <v>0.1</v>
          </cell>
          <cell r="R513">
            <v>3146266.9000000004</v>
          </cell>
          <cell r="S513">
            <v>34773363.200000003</v>
          </cell>
          <cell r="T513">
            <v>1.4621295488626069</v>
          </cell>
          <cell r="U513">
            <v>0.19</v>
          </cell>
          <cell r="V513">
            <v>4518709.7225000001</v>
          </cell>
          <cell r="W513">
            <v>0.125</v>
          </cell>
          <cell r="X513">
            <v>2972835.34375</v>
          </cell>
          <cell r="Y513">
            <v>0</v>
          </cell>
          <cell r="Z513">
            <v>0</v>
          </cell>
          <cell r="AA513">
            <v>-0.77712954886260688</v>
          </cell>
          <cell r="AB513">
            <v>-18482225.516250003</v>
          </cell>
          <cell r="AC513">
            <v>14.162087440490723</v>
          </cell>
          <cell r="AD513">
            <v>14.162087440490723</v>
          </cell>
        </row>
        <row r="514">
          <cell r="A514" t="str">
            <v>Cali</v>
          </cell>
          <cell r="B514">
            <v>10345469</v>
          </cell>
          <cell r="C514">
            <v>37621</v>
          </cell>
          <cell r="D514">
            <v>37777</v>
          </cell>
          <cell r="E514" t="str">
            <v>A</v>
          </cell>
          <cell r="F514" t="str">
            <v>AUCOL98</v>
          </cell>
          <cell r="G514">
            <v>52533</v>
          </cell>
          <cell r="H514" t="str">
            <v>INTERGRAFIC DE OCCIDENTE LTDA.</v>
          </cell>
          <cell r="I514">
            <v>1194428</v>
          </cell>
          <cell r="J514">
            <v>1194428</v>
          </cell>
          <cell r="K514">
            <v>513767.65629999997</v>
          </cell>
          <cell r="L514">
            <v>0</v>
          </cell>
          <cell r="M514">
            <v>0.1</v>
          </cell>
          <cell r="N514">
            <v>0</v>
          </cell>
          <cell r="O514">
            <v>0.1</v>
          </cell>
          <cell r="P514">
            <v>0</v>
          </cell>
          <cell r="Q514">
            <v>0.1</v>
          </cell>
          <cell r="R514">
            <v>0</v>
          </cell>
          <cell r="S514">
            <v>0</v>
          </cell>
          <cell r="T514">
            <v>0</v>
          </cell>
          <cell r="U514">
            <v>0.19</v>
          </cell>
          <cell r="V514">
            <v>97615.854697000002</v>
          </cell>
          <cell r="W514">
            <v>0.125</v>
          </cell>
          <cell r="X514">
            <v>64220.957037499997</v>
          </cell>
          <cell r="Y514">
            <v>0</v>
          </cell>
          <cell r="Z514">
            <v>0</v>
          </cell>
          <cell r="AA514">
            <v>0.68500000000000005</v>
          </cell>
          <cell r="AB514">
            <v>351930.84456549998</v>
          </cell>
          <cell r="AC514">
            <v>1</v>
          </cell>
          <cell r="AD514">
            <v>1</v>
          </cell>
        </row>
        <row r="515">
          <cell r="B515" t="str">
            <v>Total 10345469</v>
          </cell>
          <cell r="C515">
            <v>24977110.625</v>
          </cell>
          <cell r="D515">
            <v>24977110.625</v>
          </cell>
          <cell r="E515">
            <v>24296450.406300001</v>
          </cell>
          <cell r="F515">
            <v>29818396</v>
          </cell>
          <cell r="G515">
            <v>1644273</v>
          </cell>
          <cell r="H515">
            <v>31462669</v>
          </cell>
          <cell r="I515">
            <v>24977110.625</v>
          </cell>
          <cell r="J515">
            <v>24977110.625</v>
          </cell>
          <cell r="K515">
            <v>24296450.406300001</v>
          </cell>
          <cell r="L515">
            <v>29818396</v>
          </cell>
          <cell r="M515">
            <v>1644273</v>
          </cell>
          <cell r="N515">
            <v>31462669</v>
          </cell>
          <cell r="O515">
            <v>-18130294.671684504</v>
          </cell>
          <cell r="P515">
            <v>164427.30000000002</v>
          </cell>
          <cell r="Q515">
            <v>3146266.9000000004</v>
          </cell>
          <cell r="R515">
            <v>3146266.9000000004</v>
          </cell>
          <cell r="S515">
            <v>34773363.200000003</v>
          </cell>
          <cell r="T515">
            <v>3037056.3007875001</v>
          </cell>
          <cell r="U515">
            <v>0</v>
          </cell>
          <cell r="V515">
            <v>4616325.5771970004</v>
          </cell>
          <cell r="W515">
            <v>1</v>
          </cell>
          <cell r="X515">
            <v>3037056.3007875001</v>
          </cell>
          <cell r="Y515">
            <v>0</v>
          </cell>
          <cell r="Z515">
            <v>0</v>
          </cell>
          <cell r="AA515">
            <v>1</v>
          </cell>
          <cell r="AB515">
            <v>-18130294.671684504</v>
          </cell>
          <cell r="AC515">
            <v>1</v>
          </cell>
        </row>
        <row r="516">
          <cell r="H516" t="str">
            <v>Total INTERGRAFIC DE OCCIDENTE LTDA.</v>
          </cell>
          <cell r="I516">
            <v>24977110.625</v>
          </cell>
          <cell r="J516">
            <v>24977110.625</v>
          </cell>
          <cell r="K516">
            <v>24296450.406300001</v>
          </cell>
          <cell r="L516">
            <v>29818396</v>
          </cell>
          <cell r="M516">
            <v>1644273</v>
          </cell>
          <cell r="N516">
            <v>31462669</v>
          </cell>
          <cell r="O516">
            <v>164427.30000000002</v>
          </cell>
          <cell r="P516">
            <v>164427.30000000002</v>
          </cell>
          <cell r="Q516">
            <v>34773363.200000003</v>
          </cell>
          <cell r="R516">
            <v>3146266.9000000004</v>
          </cell>
          <cell r="S516">
            <v>34773363.200000003</v>
          </cell>
          <cell r="T516">
            <v>0</v>
          </cell>
          <cell r="U516">
            <v>-18130294.671684504</v>
          </cell>
          <cell r="V516">
            <v>4616325.5771970004</v>
          </cell>
          <cell r="W516">
            <v>3037056.3007875001</v>
          </cell>
          <cell r="X516">
            <v>3037056.3007875001</v>
          </cell>
          <cell r="Y516">
            <v>-18130294.671684504</v>
          </cell>
          <cell r="Z516">
            <v>0</v>
          </cell>
          <cell r="AA516">
            <v>-18130294.671684504</v>
          </cell>
          <cell r="AB516">
            <v>-18130294.671684504</v>
          </cell>
          <cell r="AC516">
            <v>1</v>
          </cell>
        </row>
        <row r="517">
          <cell r="A517" t="str">
            <v>Cali</v>
          </cell>
          <cell r="B517">
            <v>10911356</v>
          </cell>
          <cell r="C517">
            <v>37386</v>
          </cell>
          <cell r="D517">
            <v>37750</v>
          </cell>
          <cell r="E517" t="str">
            <v>M</v>
          </cell>
          <cell r="F517" t="str">
            <v>AUCOLESP</v>
          </cell>
          <cell r="G517">
            <v>70996</v>
          </cell>
          <cell r="H517" t="str">
            <v>INVERGRUPO S.A. RENGIFO</v>
          </cell>
          <cell r="I517">
            <v>25489423</v>
          </cell>
          <cell r="J517">
            <v>22775054</v>
          </cell>
          <cell r="K517">
            <v>24624782.7324</v>
          </cell>
          <cell r="L517">
            <v>7782323</v>
          </cell>
          <cell r="M517">
            <v>15724290</v>
          </cell>
          <cell r="N517">
            <v>23506613</v>
          </cell>
          <cell r="O517">
            <v>0.1</v>
          </cell>
          <cell r="P517">
            <v>1572429</v>
          </cell>
          <cell r="Q517">
            <v>0.1</v>
          </cell>
          <cell r="R517">
            <v>2350661.3000000003</v>
          </cell>
          <cell r="S517">
            <v>27429703.300000001</v>
          </cell>
          <cell r="T517">
            <v>1.1139064087623169</v>
          </cell>
          <cell r="U517">
            <v>0.19</v>
          </cell>
          <cell r="V517">
            <v>4678708.7191559998</v>
          </cell>
          <cell r="W517">
            <v>0.2</v>
          </cell>
          <cell r="X517">
            <v>4924956.54648</v>
          </cell>
          <cell r="Y517">
            <v>0</v>
          </cell>
          <cell r="Z517">
            <v>0</v>
          </cell>
          <cell r="AA517">
            <v>-0.50390640876231685</v>
          </cell>
          <cell r="AB517">
            <v>-12408585.833235996</v>
          </cell>
          <cell r="AC517">
            <v>13.686813354492188</v>
          </cell>
          <cell r="AD517">
            <v>13.686813354492188</v>
          </cell>
        </row>
        <row r="518">
          <cell r="A518" t="str">
            <v>Cali</v>
          </cell>
          <cell r="B518">
            <v>10911356</v>
          </cell>
          <cell r="C518">
            <v>37751</v>
          </cell>
          <cell r="D518">
            <v>37777</v>
          </cell>
          <cell r="E518" t="str">
            <v>M</v>
          </cell>
          <cell r="F518" t="str">
            <v>AUCOLESP</v>
          </cell>
          <cell r="G518">
            <v>70996</v>
          </cell>
          <cell r="H518" t="str">
            <v>INVERGRUPO S.A. RENGIFO</v>
          </cell>
          <cell r="I518">
            <v>2444944</v>
          </cell>
          <cell r="J518">
            <v>0</v>
          </cell>
          <cell r="K518">
            <v>2254907.7012</v>
          </cell>
          <cell r="L518">
            <v>0</v>
          </cell>
          <cell r="M518">
            <v>0.1</v>
          </cell>
          <cell r="N518">
            <v>0</v>
          </cell>
          <cell r="O518">
            <v>0.1</v>
          </cell>
          <cell r="P518">
            <v>0</v>
          </cell>
          <cell r="Q518">
            <v>0.1</v>
          </cell>
          <cell r="R518">
            <v>0</v>
          </cell>
          <cell r="S518">
            <v>0</v>
          </cell>
          <cell r="T518">
            <v>0</v>
          </cell>
          <cell r="U518">
            <v>0.19</v>
          </cell>
          <cell r="V518">
            <v>428432.46322799998</v>
          </cell>
          <cell r="W518">
            <v>0.2</v>
          </cell>
          <cell r="X518">
            <v>450981.54024</v>
          </cell>
          <cell r="Y518">
            <v>0</v>
          </cell>
          <cell r="Z518">
            <v>0</v>
          </cell>
          <cell r="AA518">
            <v>0.6100000000000001</v>
          </cell>
          <cell r="AB518">
            <v>1375493.6977320001</v>
          </cell>
          <cell r="AC518">
            <v>16</v>
          </cell>
          <cell r="AD518">
            <v>16.923076629638672</v>
          </cell>
        </row>
        <row r="519">
          <cell r="B519" t="str">
            <v>Total 10911356</v>
          </cell>
          <cell r="C519">
            <v>27934367</v>
          </cell>
          <cell r="D519">
            <v>22775054</v>
          </cell>
          <cell r="E519">
            <v>26879690.433600001</v>
          </cell>
          <cell r="F519">
            <v>7782323</v>
          </cell>
          <cell r="G519">
            <v>15724290</v>
          </cell>
          <cell r="H519">
            <v>23506613</v>
          </cell>
          <cell r="I519">
            <v>27934367</v>
          </cell>
          <cell r="J519">
            <v>22775054</v>
          </cell>
          <cell r="K519">
            <v>26879690.433600001</v>
          </cell>
          <cell r="L519">
            <v>7782323</v>
          </cell>
          <cell r="M519">
            <v>15724290</v>
          </cell>
          <cell r="N519">
            <v>23506613</v>
          </cell>
          <cell r="O519">
            <v>-11033092.135503996</v>
          </cell>
          <cell r="P519">
            <v>1572429</v>
          </cell>
          <cell r="Q519">
            <v>2350661.3000000003</v>
          </cell>
          <cell r="R519">
            <v>2350661.3000000003</v>
          </cell>
          <cell r="S519">
            <v>27429703.300000001</v>
          </cell>
          <cell r="T519">
            <v>5375938.08672</v>
          </cell>
          <cell r="U519">
            <v>0</v>
          </cell>
          <cell r="V519">
            <v>5107141.1823840002</v>
          </cell>
          <cell r="W519">
            <v>16</v>
          </cell>
          <cell r="X519">
            <v>5375938.08672</v>
          </cell>
          <cell r="Y519">
            <v>0</v>
          </cell>
          <cell r="Z519">
            <v>0</v>
          </cell>
          <cell r="AA519">
            <v>16</v>
          </cell>
          <cell r="AB519">
            <v>-11033092.135503996</v>
          </cell>
          <cell r="AC519">
            <v>16</v>
          </cell>
        </row>
        <row r="520">
          <cell r="H520" t="str">
            <v>Total INVERGRUPO S.A. RENGIFO</v>
          </cell>
          <cell r="I520">
            <v>27934367</v>
          </cell>
          <cell r="J520">
            <v>22775054</v>
          </cell>
          <cell r="K520">
            <v>26879690.433600001</v>
          </cell>
          <cell r="L520">
            <v>7782323</v>
          </cell>
          <cell r="M520">
            <v>15724290</v>
          </cell>
          <cell r="N520">
            <v>23506613</v>
          </cell>
          <cell r="O520">
            <v>1572429</v>
          </cell>
          <cell r="P520">
            <v>1572429</v>
          </cell>
          <cell r="Q520">
            <v>27429703.300000001</v>
          </cell>
          <cell r="R520">
            <v>2350661.3000000003</v>
          </cell>
          <cell r="S520">
            <v>27429703.300000001</v>
          </cell>
          <cell r="T520">
            <v>0</v>
          </cell>
          <cell r="U520">
            <v>-11033092.135503996</v>
          </cell>
          <cell r="V520">
            <v>5107141.1823840002</v>
          </cell>
          <cell r="W520">
            <v>5375938.08672</v>
          </cell>
          <cell r="X520">
            <v>5375938.08672</v>
          </cell>
          <cell r="Y520">
            <v>-11033092.135503996</v>
          </cell>
          <cell r="Z520">
            <v>0</v>
          </cell>
          <cell r="AA520">
            <v>-11033092.135503996</v>
          </cell>
          <cell r="AB520">
            <v>-11033092.135503996</v>
          </cell>
          <cell r="AC520">
            <v>16</v>
          </cell>
        </row>
        <row r="521">
          <cell r="A521" t="str">
            <v>Cali</v>
          </cell>
          <cell r="B521">
            <v>417971</v>
          </cell>
          <cell r="C521">
            <v>36908</v>
          </cell>
          <cell r="D521">
            <v>37272</v>
          </cell>
          <cell r="E521" t="str">
            <v>A</v>
          </cell>
          <cell r="F521" t="str">
            <v>AUCOL98</v>
          </cell>
          <cell r="G521">
            <v>67823</v>
          </cell>
          <cell r="H521" t="str">
            <v>MACAR LTDA</v>
          </cell>
          <cell r="I521">
            <v>131376700.125</v>
          </cell>
          <cell r="J521">
            <v>131376700.125</v>
          </cell>
          <cell r="K521">
            <v>140738718.62459999</v>
          </cell>
          <cell r="L521">
            <v>74740255</v>
          </cell>
          <cell r="M521">
            <v>5056438</v>
          </cell>
          <cell r="N521">
            <v>79796693</v>
          </cell>
          <cell r="O521">
            <v>0.1</v>
          </cell>
          <cell r="P521">
            <v>505643.80000000005</v>
          </cell>
          <cell r="Q521">
            <v>0.1</v>
          </cell>
          <cell r="R521">
            <v>7979669.3000000007</v>
          </cell>
          <cell r="S521">
            <v>88282006.099999994</v>
          </cell>
          <cell r="T521">
            <v>0.62727589793878524</v>
          </cell>
          <cell r="U521">
            <v>0.19</v>
          </cell>
          <cell r="V521">
            <v>26740356.538674001</v>
          </cell>
          <cell r="W521">
            <v>0.15</v>
          </cell>
          <cell r="X521">
            <v>21110807.79369</v>
          </cell>
          <cell r="Y521">
            <v>0</v>
          </cell>
          <cell r="Z521">
            <v>0</v>
          </cell>
          <cell r="AA521">
            <v>3.2724102061214677E-2</v>
          </cell>
          <cell r="AB521">
            <v>4605548.1922359848</v>
          </cell>
          <cell r="AC521">
            <v>135.38186645507813</v>
          </cell>
          <cell r="AD521">
            <v>135.38186645507813</v>
          </cell>
        </row>
        <row r="522">
          <cell r="A522" t="str">
            <v>Cali</v>
          </cell>
          <cell r="B522">
            <v>417971</v>
          </cell>
          <cell r="C522">
            <v>37273</v>
          </cell>
          <cell r="D522">
            <v>37637</v>
          </cell>
          <cell r="E522" t="str">
            <v>A</v>
          </cell>
          <cell r="F522" t="str">
            <v>AUCOL98</v>
          </cell>
          <cell r="G522">
            <v>67823</v>
          </cell>
          <cell r="H522" t="str">
            <v>MACAR LTDA</v>
          </cell>
          <cell r="I522">
            <v>102528451.6875</v>
          </cell>
          <cell r="J522">
            <v>102650192.6875</v>
          </cell>
          <cell r="K522">
            <v>118517439.7286</v>
          </cell>
          <cell r="L522">
            <v>40922043</v>
          </cell>
          <cell r="M522">
            <v>16613683</v>
          </cell>
          <cell r="N522">
            <v>57535726</v>
          </cell>
          <cell r="O522">
            <v>0.1</v>
          </cell>
          <cell r="P522">
            <v>1661368.3</v>
          </cell>
          <cell r="Q522">
            <v>0.1</v>
          </cell>
          <cell r="R522">
            <v>5753572.6000000006</v>
          </cell>
          <cell r="S522">
            <v>64950666.899999999</v>
          </cell>
          <cell r="T522">
            <v>0.54802624026248226</v>
          </cell>
          <cell r="U522">
            <v>0.19</v>
          </cell>
          <cell r="V522">
            <v>22518313.548434</v>
          </cell>
          <cell r="W522">
            <v>0.15</v>
          </cell>
          <cell r="X522">
            <v>17777615.959289998</v>
          </cell>
          <cell r="Y522">
            <v>0</v>
          </cell>
          <cell r="Z522">
            <v>0</v>
          </cell>
          <cell r="AA522">
            <v>0.11197375973751766</v>
          </cell>
          <cell r="AB522">
            <v>13270843.320875987</v>
          </cell>
          <cell r="AC522">
            <v>107.88186645507813</v>
          </cell>
          <cell r="AD522">
            <v>107.88186645507813</v>
          </cell>
        </row>
        <row r="523">
          <cell r="A523" t="str">
            <v>Cali</v>
          </cell>
          <cell r="B523">
            <v>417971</v>
          </cell>
          <cell r="C523">
            <v>37638</v>
          </cell>
          <cell r="D523">
            <v>37777</v>
          </cell>
          <cell r="E523" t="str">
            <v>A</v>
          </cell>
          <cell r="F523" t="str">
            <v>AUCOL98</v>
          </cell>
          <cell r="G523">
            <v>67823</v>
          </cell>
          <cell r="H523" t="str">
            <v>MACAR LTDA</v>
          </cell>
          <cell r="I523">
            <v>41405590.8125</v>
          </cell>
          <cell r="J523">
            <v>11753336</v>
          </cell>
          <cell r="K523">
            <v>35186770.9626</v>
          </cell>
          <cell r="L523">
            <v>1263876</v>
          </cell>
          <cell r="M523">
            <v>0</v>
          </cell>
          <cell r="N523">
            <v>1263876</v>
          </cell>
          <cell r="O523">
            <v>0.1</v>
          </cell>
          <cell r="P523">
            <v>0</v>
          </cell>
          <cell r="Q523">
            <v>0.1</v>
          </cell>
          <cell r="R523">
            <v>126387.6</v>
          </cell>
          <cell r="S523">
            <v>1390263.6</v>
          </cell>
          <cell r="T523">
            <v>3.9510974208963663E-2</v>
          </cell>
          <cell r="U523">
            <v>0.19</v>
          </cell>
          <cell r="V523">
            <v>6685486.4828939997</v>
          </cell>
          <cell r="W523">
            <v>0.15</v>
          </cell>
          <cell r="X523">
            <v>5278015.64439</v>
          </cell>
          <cell r="Y523">
            <v>0</v>
          </cell>
          <cell r="Z523">
            <v>0</v>
          </cell>
          <cell r="AA523">
            <v>0.62048902579103626</v>
          </cell>
          <cell r="AB523">
            <v>21833005.235315997</v>
          </cell>
          <cell r="AC523">
            <v>47</v>
          </cell>
          <cell r="AD523">
            <v>69.525177001953125</v>
          </cell>
        </row>
        <row r="524">
          <cell r="B524" t="str">
            <v>Total 417971</v>
          </cell>
          <cell r="C524">
            <v>275310742.625</v>
          </cell>
          <cell r="D524">
            <v>245780228.8125</v>
          </cell>
          <cell r="E524">
            <v>294442929.31580001</v>
          </cell>
          <cell r="F524">
            <v>116926174</v>
          </cell>
          <cell r="G524">
            <v>21670121</v>
          </cell>
          <cell r="H524">
            <v>138596295</v>
          </cell>
          <cell r="I524">
            <v>275310742.625</v>
          </cell>
          <cell r="J524">
            <v>245780228.8125</v>
          </cell>
          <cell r="K524">
            <v>294442929.31580001</v>
          </cell>
          <cell r="L524">
            <v>116926174</v>
          </cell>
          <cell r="M524">
            <v>21670121</v>
          </cell>
          <cell r="N524">
            <v>138596295</v>
          </cell>
          <cell r="O524">
            <v>39709396.748427972</v>
          </cell>
          <cell r="P524">
            <v>2167012.1</v>
          </cell>
          <cell r="Q524">
            <v>13859629.500000002</v>
          </cell>
          <cell r="R524">
            <v>13859629.500000002</v>
          </cell>
          <cell r="S524">
            <v>154622936.59999999</v>
          </cell>
          <cell r="T524">
            <v>44166439.397369996</v>
          </cell>
          <cell r="U524">
            <v>0</v>
          </cell>
          <cell r="V524">
            <v>55944156.570002005</v>
          </cell>
          <cell r="W524">
            <v>47</v>
          </cell>
          <cell r="X524">
            <v>44166439.397369996</v>
          </cell>
          <cell r="Y524">
            <v>0</v>
          </cell>
          <cell r="Z524">
            <v>0</v>
          </cell>
          <cell r="AA524">
            <v>47</v>
          </cell>
          <cell r="AB524">
            <v>39709396.748427972</v>
          </cell>
          <cell r="AC524">
            <v>47</v>
          </cell>
        </row>
        <row r="525">
          <cell r="H525" t="str">
            <v>Total MACAR LTDA</v>
          </cell>
          <cell r="I525">
            <v>275310742.625</v>
          </cell>
          <cell r="J525">
            <v>245780228.8125</v>
          </cell>
          <cell r="K525">
            <v>294442929.31580001</v>
          </cell>
          <cell r="L525">
            <v>116926174</v>
          </cell>
          <cell r="M525">
            <v>21670121</v>
          </cell>
          <cell r="N525">
            <v>138596295</v>
          </cell>
          <cell r="O525">
            <v>2167012.1</v>
          </cell>
          <cell r="P525">
            <v>2167012.1</v>
          </cell>
          <cell r="Q525">
            <v>154622936.59999999</v>
          </cell>
          <cell r="R525">
            <v>13859629.500000002</v>
          </cell>
          <cell r="S525">
            <v>154622936.59999999</v>
          </cell>
          <cell r="T525">
            <v>0</v>
          </cell>
          <cell r="U525">
            <v>39709396.748427972</v>
          </cell>
          <cell r="V525">
            <v>55944156.570002005</v>
          </cell>
          <cell r="W525">
            <v>44166439.397369996</v>
          </cell>
          <cell r="X525">
            <v>44166439.397369996</v>
          </cell>
          <cell r="Y525">
            <v>39709396.748427972</v>
          </cell>
          <cell r="Z525">
            <v>0</v>
          </cell>
          <cell r="AA525">
            <v>39709396.748427972</v>
          </cell>
          <cell r="AB525">
            <v>39709396.748427972</v>
          </cell>
          <cell r="AC525">
            <v>47</v>
          </cell>
        </row>
        <row r="526">
          <cell r="A526" t="str">
            <v>Cali</v>
          </cell>
          <cell r="B526">
            <v>7549975</v>
          </cell>
          <cell r="C526">
            <v>36872</v>
          </cell>
          <cell r="D526">
            <v>37236</v>
          </cell>
          <cell r="E526" t="str">
            <v>A</v>
          </cell>
          <cell r="F526" t="str">
            <v>AUCOLESP</v>
          </cell>
          <cell r="G526">
            <v>70996</v>
          </cell>
          <cell r="H526" t="str">
            <v>MAYAGUEZ S.A.</v>
          </cell>
          <cell r="I526">
            <v>120262560.0625</v>
          </cell>
          <cell r="J526">
            <v>120262560.0625</v>
          </cell>
          <cell r="K526">
            <v>120262560.15629999</v>
          </cell>
          <cell r="L526">
            <v>83843339</v>
          </cell>
          <cell r="M526">
            <v>4695907</v>
          </cell>
          <cell r="N526">
            <v>88539246</v>
          </cell>
          <cell r="O526">
            <v>0.1</v>
          </cell>
          <cell r="P526">
            <v>469590.7</v>
          </cell>
          <cell r="Q526">
            <v>0.1</v>
          </cell>
          <cell r="R526">
            <v>8853924.5999999996</v>
          </cell>
          <cell r="S526">
            <v>97862761.299999997</v>
          </cell>
          <cell r="T526">
            <v>0.81374254109352107</v>
          </cell>
          <cell r="U526">
            <v>0.19</v>
          </cell>
          <cell r="V526">
            <v>22849886.429696999</v>
          </cell>
          <cell r="W526">
            <v>0.1</v>
          </cell>
          <cell r="X526">
            <v>12026256.015629999</v>
          </cell>
          <cell r="Y526">
            <v>0</v>
          </cell>
          <cell r="Z526">
            <v>0</v>
          </cell>
          <cell r="AA526">
            <v>-0.1037425410935211</v>
          </cell>
          <cell r="AB526">
            <v>-12476343.589027006</v>
          </cell>
          <cell r="AC526">
            <v>64.417579650878906</v>
          </cell>
          <cell r="AD526">
            <v>64.417579650878906</v>
          </cell>
        </row>
        <row r="527">
          <cell r="A527" t="str">
            <v>Cali</v>
          </cell>
          <cell r="B527">
            <v>7549975</v>
          </cell>
          <cell r="C527">
            <v>37237</v>
          </cell>
          <cell r="D527">
            <v>37601</v>
          </cell>
          <cell r="E527" t="str">
            <v>A</v>
          </cell>
          <cell r="F527" t="str">
            <v>AUCOLESP</v>
          </cell>
          <cell r="G527">
            <v>70996</v>
          </cell>
          <cell r="H527" t="str">
            <v>MAYAGUEZ S.A.</v>
          </cell>
          <cell r="I527">
            <v>167327150.875</v>
          </cell>
          <cell r="J527">
            <v>167327150.875</v>
          </cell>
          <cell r="K527">
            <v>167327151</v>
          </cell>
          <cell r="L527">
            <v>62714759</v>
          </cell>
          <cell r="M527">
            <v>17548000</v>
          </cell>
          <cell r="N527">
            <v>80262759</v>
          </cell>
          <cell r="O527">
            <v>0.1</v>
          </cell>
          <cell r="P527">
            <v>1754800</v>
          </cell>
          <cell r="Q527">
            <v>0.1</v>
          </cell>
          <cell r="R527">
            <v>8026275.9000000004</v>
          </cell>
          <cell r="S527">
            <v>90043834.900000006</v>
          </cell>
          <cell r="T527">
            <v>0.53813044901481655</v>
          </cell>
          <cell r="U527">
            <v>0.19</v>
          </cell>
          <cell r="V527">
            <v>31792158.690000001</v>
          </cell>
          <cell r="W527">
            <v>0.1</v>
          </cell>
          <cell r="X527">
            <v>16732715.100000001</v>
          </cell>
          <cell r="Y527">
            <v>0</v>
          </cell>
          <cell r="Z527">
            <v>0</v>
          </cell>
          <cell r="AA527">
            <v>0.17186955098518342</v>
          </cell>
          <cell r="AB527">
            <v>28758442.309999984</v>
          </cell>
          <cell r="AC527">
            <v>63.043956756591797</v>
          </cell>
          <cell r="AD527">
            <v>63.043956756591797</v>
          </cell>
        </row>
        <row r="528">
          <cell r="A528" t="str">
            <v>Cali</v>
          </cell>
          <cell r="B528">
            <v>7549975</v>
          </cell>
          <cell r="C528">
            <v>37602</v>
          </cell>
          <cell r="D528">
            <v>37777</v>
          </cell>
          <cell r="E528" t="str">
            <v>A</v>
          </cell>
          <cell r="F528" t="str">
            <v>AUCOLESP</v>
          </cell>
          <cell r="G528">
            <v>70996</v>
          </cell>
          <cell r="H528" t="str">
            <v>MAYAGUEZ S.A.</v>
          </cell>
          <cell r="I528">
            <v>174504722</v>
          </cell>
          <cell r="J528">
            <v>174504722</v>
          </cell>
          <cell r="K528">
            <v>83552293.093799993</v>
          </cell>
          <cell r="L528">
            <v>31912698</v>
          </cell>
          <cell r="M528">
            <v>25618886</v>
          </cell>
          <cell r="N528">
            <v>57531584</v>
          </cell>
          <cell r="O528">
            <v>0.1</v>
          </cell>
          <cell r="P528">
            <v>2561888.6</v>
          </cell>
          <cell r="Q528">
            <v>0.1</v>
          </cell>
          <cell r="R528">
            <v>5753158.4000000004</v>
          </cell>
          <cell r="S528">
            <v>65846631</v>
          </cell>
          <cell r="T528">
            <v>0.78808885503689607</v>
          </cell>
          <cell r="U528">
            <v>0.19</v>
          </cell>
          <cell r="V528">
            <v>15874935.687821999</v>
          </cell>
          <cell r="W528">
            <v>0.1</v>
          </cell>
          <cell r="X528">
            <v>8355229.3093799995</v>
          </cell>
          <cell r="Y528">
            <v>0</v>
          </cell>
          <cell r="Z528">
            <v>0</v>
          </cell>
          <cell r="AA528">
            <v>-7.808885503689611E-2</v>
          </cell>
          <cell r="AB528">
            <v>-6524502.9034020035</v>
          </cell>
          <cell r="AC528">
            <v>59</v>
          </cell>
          <cell r="AD528">
            <v>58.337142944335938</v>
          </cell>
        </row>
        <row r="529">
          <cell r="B529" t="str">
            <v>Total 7549975</v>
          </cell>
          <cell r="C529">
            <v>462094432.9375</v>
          </cell>
          <cell r="D529">
            <v>462094432.9375</v>
          </cell>
          <cell r="E529">
            <v>371142004.25010002</v>
          </cell>
          <cell r="F529">
            <v>178470796</v>
          </cell>
          <cell r="G529">
            <v>47862793</v>
          </cell>
          <cell r="H529">
            <v>226333589</v>
          </cell>
          <cell r="I529">
            <v>462094432.9375</v>
          </cell>
          <cell r="J529">
            <v>462094432.9375</v>
          </cell>
          <cell r="K529">
            <v>371142004.25010002</v>
          </cell>
          <cell r="L529">
            <v>178470796</v>
          </cell>
          <cell r="M529">
            <v>47862793</v>
          </cell>
          <cell r="N529">
            <v>226333589</v>
          </cell>
          <cell r="O529">
            <v>9757595.8175709732</v>
          </cell>
          <cell r="P529">
            <v>4786279.3000000007</v>
          </cell>
          <cell r="Q529">
            <v>22633358.899999999</v>
          </cell>
          <cell r="R529">
            <v>22633358.899999999</v>
          </cell>
          <cell r="S529">
            <v>253753227.19999999</v>
          </cell>
          <cell r="T529">
            <v>37114200.425010003</v>
          </cell>
          <cell r="U529">
            <v>0</v>
          </cell>
          <cell r="V529">
            <v>70516980.807519004</v>
          </cell>
          <cell r="W529">
            <v>59</v>
          </cell>
          <cell r="X529">
            <v>37114200.425010003</v>
          </cell>
          <cell r="Y529">
            <v>0</v>
          </cell>
          <cell r="Z529">
            <v>0</v>
          </cell>
          <cell r="AA529">
            <v>59</v>
          </cell>
          <cell r="AB529">
            <v>9757595.8175709732</v>
          </cell>
          <cell r="AC529">
            <v>59</v>
          </cell>
        </row>
        <row r="530">
          <cell r="H530" t="str">
            <v>Total MAYAGUEZ S.A.</v>
          </cell>
          <cell r="I530">
            <v>462094432.9375</v>
          </cell>
          <cell r="J530">
            <v>462094432.9375</v>
          </cell>
          <cell r="K530">
            <v>371142004.25010002</v>
          </cell>
          <cell r="L530">
            <v>178470796</v>
          </cell>
          <cell r="M530">
            <v>47862793</v>
          </cell>
          <cell r="N530">
            <v>226333589</v>
          </cell>
          <cell r="O530">
            <v>4786279.3000000007</v>
          </cell>
          <cell r="P530">
            <v>4786279.3000000007</v>
          </cell>
          <cell r="Q530">
            <v>253753227.19999999</v>
          </cell>
          <cell r="R530">
            <v>22633358.899999999</v>
          </cell>
          <cell r="S530">
            <v>253753227.19999999</v>
          </cell>
          <cell r="T530">
            <v>0</v>
          </cell>
          <cell r="U530">
            <v>9757595.8175709732</v>
          </cell>
          <cell r="V530">
            <v>70516980.807519004</v>
          </cell>
          <cell r="W530">
            <v>37114200.425010003</v>
          </cell>
          <cell r="X530">
            <v>37114200.425010003</v>
          </cell>
          <cell r="Y530">
            <v>9757595.8175709732</v>
          </cell>
          <cell r="Z530">
            <v>0</v>
          </cell>
          <cell r="AA530">
            <v>9757595.8175709732</v>
          </cell>
          <cell r="AB530">
            <v>9757595.8175709732</v>
          </cell>
          <cell r="AC530">
            <v>59</v>
          </cell>
        </row>
        <row r="531">
          <cell r="A531" t="str">
            <v>Cali</v>
          </cell>
          <cell r="B531">
            <v>10321458</v>
          </cell>
          <cell r="C531">
            <v>37195</v>
          </cell>
          <cell r="D531">
            <v>37559</v>
          </cell>
          <cell r="E531" t="str">
            <v>A</v>
          </cell>
          <cell r="F531" t="str">
            <v>AUCOLESP</v>
          </cell>
          <cell r="G531">
            <v>70996</v>
          </cell>
          <cell r="H531" t="str">
            <v>NABISCO ROYAL COLOMBIANA INC.</v>
          </cell>
          <cell r="I531">
            <v>91515076.625</v>
          </cell>
          <cell r="J531">
            <v>91560023.625</v>
          </cell>
          <cell r="K531">
            <v>91515076.593799993</v>
          </cell>
          <cell r="L531">
            <v>51696089</v>
          </cell>
          <cell r="M531">
            <v>24827432</v>
          </cell>
          <cell r="N531">
            <v>76523521</v>
          </cell>
          <cell r="O531">
            <v>0.1</v>
          </cell>
          <cell r="P531">
            <v>2482743.2000000002</v>
          </cell>
          <cell r="Q531">
            <v>0.1</v>
          </cell>
          <cell r="R531">
            <v>7652352.1000000006</v>
          </cell>
          <cell r="S531">
            <v>86658616.299999997</v>
          </cell>
          <cell r="T531">
            <v>0.946932675198908</v>
          </cell>
          <cell r="U531">
            <v>0.19</v>
          </cell>
          <cell r="V531">
            <v>17387864.552821998</v>
          </cell>
          <cell r="W531">
            <v>0.125</v>
          </cell>
          <cell r="X531">
            <v>11439384.574224999</v>
          </cell>
          <cell r="Y531">
            <v>0</v>
          </cell>
          <cell r="Z531">
            <v>0</v>
          </cell>
          <cell r="AA531">
            <v>-0.26193267519890795</v>
          </cell>
          <cell r="AB531">
            <v>-23970788.833246998</v>
          </cell>
          <cell r="AC531">
            <v>77.032966613769531</v>
          </cell>
          <cell r="AD531">
            <v>77.032966613769531</v>
          </cell>
        </row>
        <row r="532">
          <cell r="A532" t="str">
            <v>Cali</v>
          </cell>
          <cell r="B532">
            <v>10321458</v>
          </cell>
          <cell r="C532">
            <v>37560</v>
          </cell>
          <cell r="D532">
            <v>37777</v>
          </cell>
          <cell r="E532" t="str">
            <v>A</v>
          </cell>
          <cell r="F532" t="str">
            <v>AUCOLESP</v>
          </cell>
          <cell r="G532">
            <v>70996</v>
          </cell>
          <cell r="H532" t="str">
            <v>NABISCO ROYAL COLOMBIANA INC.</v>
          </cell>
          <cell r="I532">
            <v>81225529.25</v>
          </cell>
          <cell r="J532">
            <v>79043810.1875</v>
          </cell>
          <cell r="K532">
            <v>45429326.515600003</v>
          </cell>
          <cell r="L532">
            <v>9990278</v>
          </cell>
          <cell r="M532">
            <v>2711111</v>
          </cell>
          <cell r="N532">
            <v>12701389</v>
          </cell>
          <cell r="O532">
            <v>0.1</v>
          </cell>
          <cell r="P532">
            <v>271111.10000000003</v>
          </cell>
          <cell r="Q532">
            <v>0.1</v>
          </cell>
          <cell r="R532">
            <v>1270138.9000000001</v>
          </cell>
          <cell r="S532">
            <v>14242639</v>
          </cell>
          <cell r="T532">
            <v>0.31351199967952886</v>
          </cell>
          <cell r="U532">
            <v>0.19</v>
          </cell>
          <cell r="V532">
            <v>8631572.0379640013</v>
          </cell>
          <cell r="W532">
            <v>0.125</v>
          </cell>
          <cell r="X532">
            <v>5678665.8144500004</v>
          </cell>
          <cell r="Y532">
            <v>0</v>
          </cell>
          <cell r="Z532">
            <v>0</v>
          </cell>
          <cell r="AA532">
            <v>0.37148800032047119</v>
          </cell>
          <cell r="AB532">
            <v>16876449.663186003</v>
          </cell>
          <cell r="AC532">
            <v>64</v>
          </cell>
          <cell r="AD532">
            <v>57.589862823486328</v>
          </cell>
        </row>
        <row r="533">
          <cell r="B533" t="str">
            <v>Total 10321458</v>
          </cell>
          <cell r="C533">
            <v>172740605.875</v>
          </cell>
          <cell r="D533">
            <v>170603833.8125</v>
          </cell>
          <cell r="E533">
            <v>136944403.1094</v>
          </cell>
          <cell r="F533">
            <v>61686367</v>
          </cell>
          <cell r="G533">
            <v>27538543</v>
          </cell>
          <cell r="H533">
            <v>89224910</v>
          </cell>
          <cell r="I533">
            <v>172740605.875</v>
          </cell>
          <cell r="J533">
            <v>170603833.8125</v>
          </cell>
          <cell r="K533">
            <v>136944403.1094</v>
          </cell>
          <cell r="L533">
            <v>61686367</v>
          </cell>
          <cell r="M533">
            <v>27538543</v>
          </cell>
          <cell r="N533">
            <v>89224910</v>
          </cell>
          <cell r="O533">
            <v>-7094339.170060996</v>
          </cell>
          <cell r="P533">
            <v>2753854.3000000003</v>
          </cell>
          <cell r="Q533">
            <v>8922491</v>
          </cell>
          <cell r="R533">
            <v>8922491</v>
          </cell>
          <cell r="S533">
            <v>100901255.3</v>
          </cell>
          <cell r="T533">
            <v>17118050.388675001</v>
          </cell>
          <cell r="U533">
            <v>0</v>
          </cell>
          <cell r="V533">
            <v>26019436.590785999</v>
          </cell>
          <cell r="W533">
            <v>64</v>
          </cell>
          <cell r="X533">
            <v>17118050.388675001</v>
          </cell>
          <cell r="Y533">
            <v>0</v>
          </cell>
          <cell r="Z533">
            <v>0</v>
          </cell>
          <cell r="AA533">
            <v>64</v>
          </cell>
          <cell r="AB533">
            <v>-7094339.170060996</v>
          </cell>
          <cell r="AC533">
            <v>64</v>
          </cell>
        </row>
        <row r="534">
          <cell r="H534" t="str">
            <v>Total NABISCO ROYAL COLOMBIANA INC.</v>
          </cell>
          <cell r="I534">
            <v>172740605.875</v>
          </cell>
          <cell r="J534">
            <v>170603833.8125</v>
          </cell>
          <cell r="K534">
            <v>136944403.1094</v>
          </cell>
          <cell r="L534">
            <v>61686367</v>
          </cell>
          <cell r="M534">
            <v>27538543</v>
          </cell>
          <cell r="N534">
            <v>89224910</v>
          </cell>
          <cell r="O534">
            <v>2753854.3000000003</v>
          </cell>
          <cell r="P534">
            <v>2753854.3000000003</v>
          </cell>
          <cell r="Q534">
            <v>100901255.3</v>
          </cell>
          <cell r="R534">
            <v>8922491</v>
          </cell>
          <cell r="S534">
            <v>100901255.3</v>
          </cell>
          <cell r="T534">
            <v>0</v>
          </cell>
          <cell r="U534">
            <v>-7094339.170060996</v>
          </cell>
          <cell r="V534">
            <v>26019436.590785999</v>
          </cell>
          <cell r="W534">
            <v>17118050.388675001</v>
          </cell>
          <cell r="X534">
            <v>17118050.388675001</v>
          </cell>
          <cell r="Y534">
            <v>-7094339.170060996</v>
          </cell>
          <cell r="Z534">
            <v>0</v>
          </cell>
          <cell r="AA534">
            <v>-7094339.170060996</v>
          </cell>
          <cell r="AB534">
            <v>-7094339.170060996</v>
          </cell>
          <cell r="AC534">
            <v>64</v>
          </cell>
        </row>
        <row r="535">
          <cell r="A535" t="str">
            <v>Cali</v>
          </cell>
          <cell r="B535">
            <v>10951678</v>
          </cell>
          <cell r="C535">
            <v>37462</v>
          </cell>
          <cell r="D535">
            <v>37777</v>
          </cell>
          <cell r="E535" t="str">
            <v>A</v>
          </cell>
          <cell r="F535" t="str">
            <v>AUCOLESP</v>
          </cell>
          <cell r="G535">
            <v>70996</v>
          </cell>
          <cell r="H535" t="str">
            <v>PRODUCTOS QUAQUER SA</v>
          </cell>
          <cell r="I535">
            <v>88642789.1875</v>
          </cell>
          <cell r="J535">
            <v>89442193.0625</v>
          </cell>
          <cell r="K535">
            <v>75886509.900399998</v>
          </cell>
          <cell r="L535">
            <v>35226931</v>
          </cell>
          <cell r="M535">
            <v>33790218</v>
          </cell>
          <cell r="N535">
            <v>69017149</v>
          </cell>
          <cell r="O535">
            <v>0.1</v>
          </cell>
          <cell r="P535">
            <v>3379021.8000000003</v>
          </cell>
          <cell r="Q535">
            <v>0.1</v>
          </cell>
          <cell r="R535">
            <v>6901714.9000000004</v>
          </cell>
          <cell r="S535">
            <v>79297885.700000003</v>
          </cell>
          <cell r="T535">
            <v>1.0449536525540231</v>
          </cell>
          <cell r="U535">
            <v>0.19</v>
          </cell>
          <cell r="V535">
            <v>14418436.881076001</v>
          </cell>
          <cell r="W535">
            <v>0.125</v>
          </cell>
          <cell r="X535">
            <v>9485813.7375499997</v>
          </cell>
          <cell r="Y535">
            <v>0</v>
          </cell>
          <cell r="Z535">
            <v>0</v>
          </cell>
          <cell r="AA535">
            <v>-0.35995365255402301</v>
          </cell>
          <cell r="AB535">
            <v>-27315626.418226007</v>
          </cell>
          <cell r="AC535">
            <v>78</v>
          </cell>
          <cell r="AD535">
            <v>79.434921264648438</v>
          </cell>
        </row>
        <row r="536">
          <cell r="B536" t="str">
            <v>Total 10951678</v>
          </cell>
          <cell r="C536">
            <v>88642789.1875</v>
          </cell>
          <cell r="D536">
            <v>89442193.0625</v>
          </cell>
          <cell r="E536">
            <v>75886509.900399998</v>
          </cell>
          <cell r="F536">
            <v>35226931</v>
          </cell>
          <cell r="G536">
            <v>33790218</v>
          </cell>
          <cell r="H536">
            <v>69017149</v>
          </cell>
          <cell r="I536">
            <v>88642789.1875</v>
          </cell>
          <cell r="J536">
            <v>89442193.0625</v>
          </cell>
          <cell r="K536">
            <v>75886509.900399998</v>
          </cell>
          <cell r="L536">
            <v>35226931</v>
          </cell>
          <cell r="M536">
            <v>33790218</v>
          </cell>
          <cell r="N536">
            <v>69017149</v>
          </cell>
          <cell r="O536">
            <v>-27315626.418226007</v>
          </cell>
          <cell r="P536">
            <v>3379021.8000000003</v>
          </cell>
          <cell r="Q536">
            <v>6901714.9000000004</v>
          </cell>
          <cell r="R536">
            <v>6901714.9000000004</v>
          </cell>
          <cell r="S536">
            <v>79297885.700000003</v>
          </cell>
          <cell r="T536">
            <v>9485813.7375499997</v>
          </cell>
          <cell r="U536">
            <v>0</v>
          </cell>
          <cell r="V536">
            <v>14418436.881076001</v>
          </cell>
          <cell r="W536">
            <v>78</v>
          </cell>
          <cell r="X536">
            <v>9485813.7375499997</v>
          </cell>
          <cell r="Y536">
            <v>0</v>
          </cell>
          <cell r="Z536">
            <v>0</v>
          </cell>
          <cell r="AA536">
            <v>78</v>
          </cell>
          <cell r="AB536">
            <v>-27315626.418226007</v>
          </cell>
          <cell r="AC536">
            <v>78</v>
          </cell>
        </row>
        <row r="537">
          <cell r="H537" t="str">
            <v>Total PRODUCTOS QUAQUER SA</v>
          </cell>
          <cell r="I537">
            <v>88642789.1875</v>
          </cell>
          <cell r="J537">
            <v>89442193.0625</v>
          </cell>
          <cell r="K537">
            <v>75886509.900399998</v>
          </cell>
          <cell r="L537">
            <v>35226931</v>
          </cell>
          <cell r="M537">
            <v>33790218</v>
          </cell>
          <cell r="N537">
            <v>69017149</v>
          </cell>
          <cell r="O537">
            <v>3379021.8000000003</v>
          </cell>
          <cell r="P537">
            <v>3379021.8000000003</v>
          </cell>
          <cell r="Q537">
            <v>79297885.700000003</v>
          </cell>
          <cell r="R537">
            <v>6901714.9000000004</v>
          </cell>
          <cell r="S537">
            <v>79297885.700000003</v>
          </cell>
          <cell r="T537">
            <v>0</v>
          </cell>
          <cell r="U537">
            <v>-27315626.418226007</v>
          </cell>
          <cell r="V537">
            <v>14418436.881076001</v>
          </cell>
          <cell r="W537">
            <v>9485813.7375499997</v>
          </cell>
          <cell r="X537">
            <v>9485813.7375499997</v>
          </cell>
          <cell r="Y537">
            <v>-27315626.418226007</v>
          </cell>
          <cell r="Z537">
            <v>0</v>
          </cell>
          <cell r="AA537">
            <v>-27315626.418226007</v>
          </cell>
          <cell r="AB537">
            <v>-27315626.418226007</v>
          </cell>
          <cell r="AC537">
            <v>78</v>
          </cell>
        </row>
        <row r="538">
          <cell r="A538" t="str">
            <v>Cali</v>
          </cell>
          <cell r="B538">
            <v>10330242</v>
          </cell>
          <cell r="C538">
            <v>37222</v>
          </cell>
          <cell r="D538">
            <v>37586</v>
          </cell>
          <cell r="E538" t="str">
            <v>A</v>
          </cell>
          <cell r="F538" t="str">
            <v>AUCOLESP</v>
          </cell>
          <cell r="G538">
            <v>70996</v>
          </cell>
          <cell r="H538" t="str">
            <v>PROYECTOS DE INFRAESTRUCTURA P.I.S.A. S.A.</v>
          </cell>
          <cell r="I538">
            <v>39155911.0625</v>
          </cell>
          <cell r="J538">
            <v>39155911.0625</v>
          </cell>
          <cell r="K538">
            <v>39155911.281300001</v>
          </cell>
          <cell r="L538">
            <v>100000</v>
          </cell>
          <cell r="M538">
            <v>2111111</v>
          </cell>
          <cell r="N538">
            <v>2211111</v>
          </cell>
          <cell r="O538">
            <v>0.1</v>
          </cell>
          <cell r="P538">
            <v>211111.1</v>
          </cell>
          <cell r="Q538">
            <v>0.1</v>
          </cell>
          <cell r="R538">
            <v>221111.1</v>
          </cell>
          <cell r="S538">
            <v>2643333.2000000002</v>
          </cell>
          <cell r="T538">
            <v>6.7507896343160775E-2</v>
          </cell>
          <cell r="U538">
            <v>0.19</v>
          </cell>
          <cell r="V538">
            <v>7439623.1434470005</v>
          </cell>
          <cell r="W538">
            <v>0.125</v>
          </cell>
          <cell r="X538">
            <v>4894488.9101625001</v>
          </cell>
          <cell r="Y538">
            <v>0</v>
          </cell>
          <cell r="Z538">
            <v>0</v>
          </cell>
          <cell r="AA538">
            <v>0.61749210365683926</v>
          </cell>
          <cell r="AB538">
            <v>24178466.027690504</v>
          </cell>
          <cell r="AC538">
            <v>25.370878219604492</v>
          </cell>
          <cell r="AD538">
            <v>25.370878219604492</v>
          </cell>
        </row>
        <row r="539">
          <cell r="A539" t="str">
            <v>Cali</v>
          </cell>
          <cell r="B539">
            <v>10330242</v>
          </cell>
          <cell r="C539">
            <v>37587</v>
          </cell>
          <cell r="D539">
            <v>37777</v>
          </cell>
          <cell r="E539" t="str">
            <v>A</v>
          </cell>
          <cell r="F539" t="str">
            <v>AUCOLESP</v>
          </cell>
          <cell r="G539">
            <v>70996</v>
          </cell>
          <cell r="H539" t="str">
            <v>PROYECTOS DE INFRAESTRUCTURA P.I.S.A. S.A.</v>
          </cell>
          <cell r="I539">
            <v>45058795.5625</v>
          </cell>
          <cell r="J539">
            <v>44337444.5625</v>
          </cell>
          <cell r="K539">
            <v>23377599.668900002</v>
          </cell>
          <cell r="L539">
            <v>14438608</v>
          </cell>
          <cell r="M539">
            <v>12909887</v>
          </cell>
          <cell r="N539">
            <v>27348495</v>
          </cell>
          <cell r="O539">
            <v>0.1</v>
          </cell>
          <cell r="P539">
            <v>1290988.7000000002</v>
          </cell>
          <cell r="Q539">
            <v>0.1</v>
          </cell>
          <cell r="R539">
            <v>2734849.5</v>
          </cell>
          <cell r="S539">
            <v>31374333.199999999</v>
          </cell>
          <cell r="T539">
            <v>1.34206820393705</v>
          </cell>
          <cell r="U539">
            <v>0.19</v>
          </cell>
          <cell r="V539">
            <v>4441743.9370910004</v>
          </cell>
          <cell r="W539">
            <v>0.125</v>
          </cell>
          <cell r="X539">
            <v>2922199.9586125002</v>
          </cell>
          <cell r="Y539">
            <v>0</v>
          </cell>
          <cell r="Z539">
            <v>0</v>
          </cell>
          <cell r="AA539">
            <v>-0.6570682039370499</v>
          </cell>
          <cell r="AB539">
            <v>-15360677.426803496</v>
          </cell>
          <cell r="AC539">
            <v>27</v>
          </cell>
          <cell r="AD539">
            <v>25.689474105834961</v>
          </cell>
        </row>
        <row r="540">
          <cell r="B540" t="str">
            <v>Total 10330242</v>
          </cell>
          <cell r="C540">
            <v>84214706.625</v>
          </cell>
          <cell r="D540">
            <v>83493355.625</v>
          </cell>
          <cell r="E540">
            <v>62533510.950200006</v>
          </cell>
          <cell r="F540">
            <v>14538608</v>
          </cell>
          <cell r="G540">
            <v>15020998</v>
          </cell>
          <cell r="H540">
            <v>29559606</v>
          </cell>
          <cell r="I540">
            <v>84214706.625</v>
          </cell>
          <cell r="J540">
            <v>83493355.625</v>
          </cell>
          <cell r="K540">
            <v>62533510.950200006</v>
          </cell>
          <cell r="L540">
            <v>14538608</v>
          </cell>
          <cell r="M540">
            <v>15020998</v>
          </cell>
          <cell r="N540">
            <v>29559606</v>
          </cell>
          <cell r="O540">
            <v>8817788.600887008</v>
          </cell>
          <cell r="P540">
            <v>1502099.8000000003</v>
          </cell>
          <cell r="Q540">
            <v>2955960.6</v>
          </cell>
          <cell r="R540">
            <v>2955960.6</v>
          </cell>
          <cell r="S540">
            <v>34017666.399999999</v>
          </cell>
          <cell r="T540">
            <v>7816688.8687750008</v>
          </cell>
          <cell r="U540">
            <v>0</v>
          </cell>
          <cell r="V540">
            <v>11881367.080538001</v>
          </cell>
          <cell r="W540">
            <v>27</v>
          </cell>
          <cell r="X540">
            <v>7816688.8687750008</v>
          </cell>
          <cell r="Y540">
            <v>0</v>
          </cell>
          <cell r="Z540">
            <v>0</v>
          </cell>
          <cell r="AA540">
            <v>27</v>
          </cell>
          <cell r="AB540">
            <v>8817788.600887008</v>
          </cell>
          <cell r="AC540">
            <v>27</v>
          </cell>
        </row>
        <row r="541">
          <cell r="H541" t="str">
            <v>Total PROYECTOS DE INFRAESTRUCTURA P.I.S.A. S.A.</v>
          </cell>
          <cell r="I541">
            <v>84214706.625</v>
          </cell>
          <cell r="J541">
            <v>83493355.625</v>
          </cell>
          <cell r="K541">
            <v>62533510.950200006</v>
          </cell>
          <cell r="L541">
            <v>14538608</v>
          </cell>
          <cell r="M541">
            <v>15020998</v>
          </cell>
          <cell r="N541">
            <v>29559606</v>
          </cell>
          <cell r="O541">
            <v>1502099.8000000003</v>
          </cell>
          <cell r="P541">
            <v>1502099.8000000003</v>
          </cell>
          <cell r="Q541">
            <v>34017666.399999999</v>
          </cell>
          <cell r="R541">
            <v>2955960.6</v>
          </cell>
          <cell r="S541">
            <v>34017666.399999999</v>
          </cell>
          <cell r="T541">
            <v>0</v>
          </cell>
          <cell r="U541">
            <v>8817788.600887008</v>
          </cell>
          <cell r="V541">
            <v>11881367.080538001</v>
          </cell>
          <cell r="W541">
            <v>7816688.8687750008</v>
          </cell>
          <cell r="X541">
            <v>7816688.8687750008</v>
          </cell>
          <cell r="Y541">
            <v>8817788.600887008</v>
          </cell>
          <cell r="Z541">
            <v>0</v>
          </cell>
          <cell r="AA541">
            <v>8817788.600887008</v>
          </cell>
          <cell r="AB541">
            <v>8817788.600887008</v>
          </cell>
          <cell r="AC541">
            <v>27</v>
          </cell>
        </row>
        <row r="542">
          <cell r="A542" t="str">
            <v>Cali</v>
          </cell>
          <cell r="B542">
            <v>10314180</v>
          </cell>
          <cell r="C542">
            <v>37190</v>
          </cell>
          <cell r="D542">
            <v>37554</v>
          </cell>
          <cell r="E542" t="str">
            <v>A</v>
          </cell>
          <cell r="F542" t="str">
            <v>AUCOLESP</v>
          </cell>
          <cell r="G542">
            <v>70996</v>
          </cell>
          <cell r="H542" t="str">
            <v>QUIMICA BASICA COLOMBIANA</v>
          </cell>
          <cell r="I542">
            <v>17678635</v>
          </cell>
          <cell r="J542">
            <v>17678635</v>
          </cell>
          <cell r="K542">
            <v>17678634.968800001</v>
          </cell>
          <cell r="L542">
            <v>0</v>
          </cell>
          <cell r="M542">
            <v>0.1</v>
          </cell>
          <cell r="N542">
            <v>0</v>
          </cell>
          <cell r="O542">
            <v>0.1</v>
          </cell>
          <cell r="P542">
            <v>0</v>
          </cell>
          <cell r="Q542">
            <v>0.1</v>
          </cell>
          <cell r="R542">
            <v>0</v>
          </cell>
          <cell r="S542">
            <v>0</v>
          </cell>
          <cell r="T542">
            <v>0</v>
          </cell>
          <cell r="U542">
            <v>0.19</v>
          </cell>
          <cell r="V542">
            <v>3358940.6440720004</v>
          </cell>
          <cell r="W542">
            <v>0.125</v>
          </cell>
          <cell r="X542">
            <v>2209829.3711000001</v>
          </cell>
          <cell r="Y542">
            <v>0</v>
          </cell>
          <cell r="Z542">
            <v>0</v>
          </cell>
          <cell r="AA542">
            <v>0.68500000000000005</v>
          </cell>
          <cell r="AB542">
            <v>12109864.953628002</v>
          </cell>
          <cell r="AC542">
            <v>19.912088394165039</v>
          </cell>
          <cell r="AD542">
            <v>19.912088394165039</v>
          </cell>
        </row>
        <row r="543">
          <cell r="A543" t="str">
            <v>Cali</v>
          </cell>
          <cell r="B543">
            <v>10314180</v>
          </cell>
          <cell r="C543">
            <v>37555</v>
          </cell>
          <cell r="D543">
            <v>37777</v>
          </cell>
          <cell r="E543" t="str">
            <v>A</v>
          </cell>
          <cell r="F543" t="str">
            <v>AUCOLESP</v>
          </cell>
          <cell r="G543">
            <v>70996</v>
          </cell>
          <cell r="H543" t="str">
            <v>QUIMICA BASICA COLOMBIANA</v>
          </cell>
          <cell r="I543">
            <v>19777298.9375</v>
          </cell>
          <cell r="J543">
            <v>18697424.9375</v>
          </cell>
          <cell r="K543">
            <v>11684670.601600001</v>
          </cell>
          <cell r="L543">
            <v>1389505</v>
          </cell>
          <cell r="M543">
            <v>0</v>
          </cell>
          <cell r="N543">
            <v>1389505</v>
          </cell>
          <cell r="O543">
            <v>0.1</v>
          </cell>
          <cell r="P543">
            <v>0</v>
          </cell>
          <cell r="Q543">
            <v>0.1</v>
          </cell>
          <cell r="R543">
            <v>138950.5</v>
          </cell>
          <cell r="S543">
            <v>1528455.5</v>
          </cell>
          <cell r="T543">
            <v>0.13080860831375993</v>
          </cell>
          <cell r="U543">
            <v>0.19</v>
          </cell>
          <cell r="V543">
            <v>2220087.4143040003</v>
          </cell>
          <cell r="W543">
            <v>0.125</v>
          </cell>
          <cell r="X543">
            <v>1460583.8252000001</v>
          </cell>
          <cell r="Y543">
            <v>0</v>
          </cell>
          <cell r="Z543">
            <v>0</v>
          </cell>
          <cell r="AA543">
            <v>0.5541913916862401</v>
          </cell>
          <cell r="AB543">
            <v>6475543.8620960005</v>
          </cell>
          <cell r="AC543">
            <v>24</v>
          </cell>
          <cell r="AD543">
            <v>22.265766143798828</v>
          </cell>
        </row>
        <row r="544">
          <cell r="B544" t="str">
            <v>Total 10314180</v>
          </cell>
          <cell r="C544">
            <v>37455933.9375</v>
          </cell>
          <cell r="D544">
            <v>36376059.9375</v>
          </cell>
          <cell r="E544">
            <v>29363305.5704</v>
          </cell>
          <cell r="F544">
            <v>1389505</v>
          </cell>
          <cell r="G544">
            <v>0</v>
          </cell>
          <cell r="H544">
            <v>1389505</v>
          </cell>
          <cell r="I544">
            <v>37455933.9375</v>
          </cell>
          <cell r="J544">
            <v>36376059.9375</v>
          </cell>
          <cell r="K544">
            <v>29363305.5704</v>
          </cell>
          <cell r="L544">
            <v>1389505</v>
          </cell>
          <cell r="M544">
            <v>0</v>
          </cell>
          <cell r="N544">
            <v>1389505</v>
          </cell>
          <cell r="O544">
            <v>18585408.815724</v>
          </cell>
          <cell r="P544">
            <v>0</v>
          </cell>
          <cell r="Q544">
            <v>138950.5</v>
          </cell>
          <cell r="R544">
            <v>138950.5</v>
          </cell>
          <cell r="S544">
            <v>1528455.5</v>
          </cell>
          <cell r="T544">
            <v>3670413.1963</v>
          </cell>
          <cell r="U544">
            <v>0</v>
          </cell>
          <cell r="V544">
            <v>5579028.0583760012</v>
          </cell>
          <cell r="W544">
            <v>24</v>
          </cell>
          <cell r="X544">
            <v>3670413.1963</v>
          </cell>
          <cell r="Y544">
            <v>0</v>
          </cell>
          <cell r="Z544">
            <v>0</v>
          </cell>
          <cell r="AA544">
            <v>24</v>
          </cell>
          <cell r="AB544">
            <v>18585408.815724</v>
          </cell>
          <cell r="AC544">
            <v>24</v>
          </cell>
        </row>
        <row r="545">
          <cell r="H545" t="str">
            <v>Total QUIMICA BASICA COLOMBIANA</v>
          </cell>
          <cell r="I545">
            <v>37455933.9375</v>
          </cell>
          <cell r="J545">
            <v>36376059.9375</v>
          </cell>
          <cell r="K545">
            <v>29363305.5704</v>
          </cell>
          <cell r="L545">
            <v>1389505</v>
          </cell>
          <cell r="M545">
            <v>0</v>
          </cell>
          <cell r="N545">
            <v>1389505</v>
          </cell>
          <cell r="O545">
            <v>0</v>
          </cell>
          <cell r="P545">
            <v>0</v>
          </cell>
          <cell r="Q545">
            <v>1528455.5</v>
          </cell>
          <cell r="R545">
            <v>138950.5</v>
          </cell>
          <cell r="S545">
            <v>1528455.5</v>
          </cell>
          <cell r="T545">
            <v>0</v>
          </cell>
          <cell r="U545">
            <v>18585408.815724</v>
          </cell>
          <cell r="V545">
            <v>5579028.0583760012</v>
          </cell>
          <cell r="W545">
            <v>3670413.1963</v>
          </cell>
          <cell r="X545">
            <v>3670413.1963</v>
          </cell>
          <cell r="Y545">
            <v>18585408.815724</v>
          </cell>
          <cell r="Z545">
            <v>0</v>
          </cell>
          <cell r="AA545">
            <v>18585408.815724</v>
          </cell>
          <cell r="AB545">
            <v>18585408.815724</v>
          </cell>
          <cell r="AC545">
            <v>24</v>
          </cell>
        </row>
        <row r="546">
          <cell r="A546" t="str">
            <v>Cali</v>
          </cell>
          <cell r="B546">
            <v>10951213</v>
          </cell>
          <cell r="C546">
            <v>37452</v>
          </cell>
          <cell r="D546">
            <v>37777</v>
          </cell>
          <cell r="E546" t="str">
            <v>D</v>
          </cell>
          <cell r="F546" t="str">
            <v>AUCOLESP</v>
          </cell>
          <cell r="G546">
            <v>70996</v>
          </cell>
          <cell r="H546" t="str">
            <v>RICA RONDO IND. NAL.</v>
          </cell>
          <cell r="I546">
            <v>75827911.173800007</v>
          </cell>
          <cell r="J546">
            <v>75436364.609400004</v>
          </cell>
          <cell r="K546">
            <v>75352151.762700006</v>
          </cell>
          <cell r="L546">
            <v>33001557</v>
          </cell>
          <cell r="M546">
            <v>25284165</v>
          </cell>
          <cell r="N546">
            <v>58285722</v>
          </cell>
          <cell r="O546">
            <v>0.1</v>
          </cell>
          <cell r="P546">
            <v>2528416.5</v>
          </cell>
          <cell r="Q546">
            <v>0.1</v>
          </cell>
          <cell r="R546">
            <v>5828572.2000000002</v>
          </cell>
          <cell r="S546">
            <v>66642710.700000003</v>
          </cell>
          <cell r="T546">
            <v>0.88441682342227079</v>
          </cell>
          <cell r="U546">
            <v>0.19</v>
          </cell>
          <cell r="V546">
            <v>14316908.834913</v>
          </cell>
          <cell r="W546">
            <v>0.125</v>
          </cell>
          <cell r="X546">
            <v>9419018.9703375008</v>
          </cell>
          <cell r="Y546">
            <v>0</v>
          </cell>
          <cell r="Z546">
            <v>0</v>
          </cell>
          <cell r="AA546">
            <v>-0.19941682342227074</v>
          </cell>
          <cell r="AB546">
            <v>-15026486.742550494</v>
          </cell>
          <cell r="AC546">
            <v>40</v>
          </cell>
          <cell r="AD546">
            <v>40.024616241455078</v>
          </cell>
        </row>
        <row r="547">
          <cell r="B547" t="str">
            <v>Total 10951213</v>
          </cell>
          <cell r="C547">
            <v>75827911.173800007</v>
          </cell>
          <cell r="D547">
            <v>75436364.609400004</v>
          </cell>
          <cell r="E547">
            <v>75352151.762700006</v>
          </cell>
          <cell r="F547">
            <v>33001557</v>
          </cell>
          <cell r="G547">
            <v>25284165</v>
          </cell>
          <cell r="H547">
            <v>58285722</v>
          </cell>
          <cell r="I547">
            <v>75827911.173800007</v>
          </cell>
          <cell r="J547">
            <v>75436364.609400004</v>
          </cell>
          <cell r="K547">
            <v>75352151.762700006</v>
          </cell>
          <cell r="L547">
            <v>33001557</v>
          </cell>
          <cell r="M547">
            <v>25284165</v>
          </cell>
          <cell r="N547">
            <v>58285722</v>
          </cell>
          <cell r="O547">
            <v>-15026486.742550494</v>
          </cell>
          <cell r="P547">
            <v>2528416.5</v>
          </cell>
          <cell r="Q547">
            <v>5828572.2000000002</v>
          </cell>
          <cell r="R547">
            <v>5828572.2000000002</v>
          </cell>
          <cell r="S547">
            <v>66642710.700000003</v>
          </cell>
          <cell r="T547">
            <v>9419018.9703375008</v>
          </cell>
          <cell r="U547">
            <v>0</v>
          </cell>
          <cell r="V547">
            <v>14316908.834913</v>
          </cell>
          <cell r="W547">
            <v>40</v>
          </cell>
          <cell r="X547">
            <v>9419018.9703375008</v>
          </cell>
          <cell r="Y547">
            <v>0</v>
          </cell>
          <cell r="Z547">
            <v>0</v>
          </cell>
          <cell r="AA547">
            <v>40</v>
          </cell>
          <cell r="AB547">
            <v>-15026486.742550494</v>
          </cell>
          <cell r="AC547">
            <v>40</v>
          </cell>
        </row>
        <row r="548">
          <cell r="H548" t="str">
            <v>Total RICA RONDO IND. NAL.</v>
          </cell>
          <cell r="I548">
            <v>75827911.173800007</v>
          </cell>
          <cell r="J548">
            <v>75436364.609400004</v>
          </cell>
          <cell r="K548">
            <v>75352151.762700006</v>
          </cell>
          <cell r="L548">
            <v>33001557</v>
          </cell>
          <cell r="M548">
            <v>25284165</v>
          </cell>
          <cell r="N548">
            <v>58285722</v>
          </cell>
          <cell r="O548">
            <v>2528416.5</v>
          </cell>
          <cell r="P548">
            <v>2528416.5</v>
          </cell>
          <cell r="Q548">
            <v>66642710.700000003</v>
          </cell>
          <cell r="R548">
            <v>5828572.2000000002</v>
          </cell>
          <cell r="S548">
            <v>66642710.700000003</v>
          </cell>
          <cell r="T548">
            <v>0</v>
          </cell>
          <cell r="U548">
            <v>-15026486.742550494</v>
          </cell>
          <cell r="V548">
            <v>14316908.834913</v>
          </cell>
          <cell r="W548">
            <v>9419018.9703375008</v>
          </cell>
          <cell r="X548">
            <v>9419018.9703375008</v>
          </cell>
          <cell r="Y548">
            <v>-15026486.742550494</v>
          </cell>
          <cell r="Z548">
            <v>0</v>
          </cell>
          <cell r="AA548">
            <v>-15026486.742550494</v>
          </cell>
          <cell r="AB548">
            <v>-15026486.742550494</v>
          </cell>
          <cell r="AC548">
            <v>40</v>
          </cell>
        </row>
        <row r="549">
          <cell r="A549" t="str">
            <v>Cali</v>
          </cell>
          <cell r="B549">
            <v>7559230</v>
          </cell>
          <cell r="C549">
            <v>36891</v>
          </cell>
          <cell r="D549">
            <v>37255</v>
          </cell>
          <cell r="E549" t="str">
            <v>A</v>
          </cell>
          <cell r="F549" t="str">
            <v>AUCOLESP</v>
          </cell>
          <cell r="G549">
            <v>77127</v>
          </cell>
          <cell r="H549" t="str">
            <v>TRANSPORTES  CABAL Y CIA</v>
          </cell>
          <cell r="I549">
            <v>15195362.125</v>
          </cell>
          <cell r="J549">
            <v>15195362.125</v>
          </cell>
          <cell r="K549">
            <v>15195362.1719</v>
          </cell>
          <cell r="L549">
            <v>0</v>
          </cell>
          <cell r="M549">
            <v>0.1</v>
          </cell>
          <cell r="N549">
            <v>0</v>
          </cell>
          <cell r="O549">
            <v>0.1</v>
          </cell>
          <cell r="P549">
            <v>0</v>
          </cell>
          <cell r="Q549">
            <v>0.1</v>
          </cell>
          <cell r="R549">
            <v>0</v>
          </cell>
          <cell r="S549">
            <v>0</v>
          </cell>
          <cell r="T549">
            <v>0</v>
          </cell>
          <cell r="U549">
            <v>0.19</v>
          </cell>
          <cell r="V549">
            <v>2887118.8126610001</v>
          </cell>
          <cell r="W549">
            <v>0.17499999999999999</v>
          </cell>
          <cell r="X549">
            <v>2659188.3800824997</v>
          </cell>
          <cell r="Y549">
            <v>0</v>
          </cell>
          <cell r="Z549">
            <v>0</v>
          </cell>
          <cell r="AA549">
            <v>0.63500000000000001</v>
          </cell>
          <cell r="AB549">
            <v>9649054.9791564997</v>
          </cell>
          <cell r="AC549">
            <v>29.69780158996582</v>
          </cell>
          <cell r="AD549">
            <v>29.69780158996582</v>
          </cell>
        </row>
        <row r="550">
          <cell r="A550" t="str">
            <v>Cali</v>
          </cell>
          <cell r="B550">
            <v>7559230</v>
          </cell>
          <cell r="C550">
            <v>37256</v>
          </cell>
          <cell r="D550">
            <v>37620</v>
          </cell>
          <cell r="E550" t="str">
            <v>A</v>
          </cell>
          <cell r="F550" t="str">
            <v>AUCOLESP</v>
          </cell>
          <cell r="G550">
            <v>77127</v>
          </cell>
          <cell r="H550" t="str">
            <v>TRANSPORTES  CABAL Y CIA</v>
          </cell>
          <cell r="I550">
            <v>19979038</v>
          </cell>
          <cell r="J550">
            <v>19979038</v>
          </cell>
          <cell r="K550">
            <v>19979038.1406</v>
          </cell>
          <cell r="L550">
            <v>0</v>
          </cell>
          <cell r="M550">
            <v>0.1</v>
          </cell>
          <cell r="N550">
            <v>0</v>
          </cell>
          <cell r="O550">
            <v>0.1</v>
          </cell>
          <cell r="P550">
            <v>0</v>
          </cell>
          <cell r="Q550">
            <v>0.1</v>
          </cell>
          <cell r="R550">
            <v>0</v>
          </cell>
          <cell r="S550">
            <v>0</v>
          </cell>
          <cell r="T550">
            <v>0</v>
          </cell>
          <cell r="U550">
            <v>0.19</v>
          </cell>
          <cell r="V550">
            <v>3796017.2467140001</v>
          </cell>
          <cell r="W550">
            <v>0.17499999999999999</v>
          </cell>
          <cell r="X550">
            <v>3496331.6746049998</v>
          </cell>
          <cell r="Y550">
            <v>0</v>
          </cell>
          <cell r="Z550">
            <v>0</v>
          </cell>
          <cell r="AA550">
            <v>0.63500000000000001</v>
          </cell>
          <cell r="AB550">
            <v>12686689.219280999</v>
          </cell>
          <cell r="AC550">
            <v>34</v>
          </cell>
          <cell r="AD550">
            <v>34</v>
          </cell>
        </row>
        <row r="551">
          <cell r="A551" t="str">
            <v>Cali</v>
          </cell>
          <cell r="B551">
            <v>7559230</v>
          </cell>
          <cell r="C551">
            <v>37621</v>
          </cell>
          <cell r="D551">
            <v>37777</v>
          </cell>
          <cell r="E551" t="str">
            <v>A</v>
          </cell>
          <cell r="F551" t="str">
            <v>AUCOLESP</v>
          </cell>
          <cell r="G551">
            <v>77127</v>
          </cell>
          <cell r="H551" t="str">
            <v>TRANSPORTES  CABAL Y CIA</v>
          </cell>
          <cell r="I551">
            <v>19914250</v>
          </cell>
          <cell r="J551">
            <v>19914250</v>
          </cell>
          <cell r="K551">
            <v>8565855.4414000008</v>
          </cell>
          <cell r="L551">
            <v>0</v>
          </cell>
          <cell r="M551">
            <v>0.1</v>
          </cell>
          <cell r="N551">
            <v>0</v>
          </cell>
          <cell r="O551">
            <v>0.1</v>
          </cell>
          <cell r="P551">
            <v>0</v>
          </cell>
          <cell r="Q551">
            <v>0.1</v>
          </cell>
          <cell r="R551">
            <v>0</v>
          </cell>
          <cell r="S551">
            <v>0</v>
          </cell>
          <cell r="T551">
            <v>0</v>
          </cell>
          <cell r="U551">
            <v>0.19</v>
          </cell>
          <cell r="V551">
            <v>1627512.5338660001</v>
          </cell>
          <cell r="W551">
            <v>0.17499999999999999</v>
          </cell>
          <cell r="X551">
            <v>1499024.7022450001</v>
          </cell>
          <cell r="Y551">
            <v>0</v>
          </cell>
          <cell r="Z551">
            <v>0</v>
          </cell>
          <cell r="AA551">
            <v>0.63500000000000001</v>
          </cell>
          <cell r="AB551">
            <v>5439318.2052890006</v>
          </cell>
          <cell r="AC551">
            <v>34</v>
          </cell>
          <cell r="AD551">
            <v>34</v>
          </cell>
        </row>
        <row r="552">
          <cell r="B552" t="str">
            <v>Total 7559230</v>
          </cell>
          <cell r="C552">
            <v>55088650.125</v>
          </cell>
          <cell r="D552">
            <v>55088650.125</v>
          </cell>
          <cell r="E552">
            <v>43740255.753899999</v>
          </cell>
          <cell r="F552">
            <v>0</v>
          </cell>
          <cell r="G552">
            <v>0</v>
          </cell>
          <cell r="H552">
            <v>0</v>
          </cell>
          <cell r="I552">
            <v>55088650.125</v>
          </cell>
          <cell r="J552">
            <v>55088650.125</v>
          </cell>
          <cell r="K552">
            <v>43740255.753899999</v>
          </cell>
          <cell r="L552">
            <v>0</v>
          </cell>
          <cell r="M552">
            <v>0</v>
          </cell>
          <cell r="N552">
            <v>0</v>
          </cell>
          <cell r="O552">
            <v>27775062.403726496</v>
          </cell>
          <cell r="P552">
            <v>0</v>
          </cell>
          <cell r="Q552">
            <v>0</v>
          </cell>
          <cell r="R552">
            <v>0</v>
          </cell>
          <cell r="S552">
            <v>0</v>
          </cell>
          <cell r="T552">
            <v>7654544.7569324998</v>
          </cell>
          <cell r="U552">
            <v>0</v>
          </cell>
          <cell r="V552">
            <v>8310648.5932410005</v>
          </cell>
          <cell r="W552">
            <v>34</v>
          </cell>
          <cell r="X552">
            <v>7654544.7569324998</v>
          </cell>
          <cell r="Y552">
            <v>0</v>
          </cell>
          <cell r="Z552">
            <v>0</v>
          </cell>
          <cell r="AA552">
            <v>34</v>
          </cell>
          <cell r="AB552">
            <v>27775062.403726496</v>
          </cell>
          <cell r="AC552">
            <v>34</v>
          </cell>
        </row>
        <row r="553">
          <cell r="H553" t="str">
            <v>Total TRANSPORTES  CABAL Y CIA</v>
          </cell>
          <cell r="I553">
            <v>55088650.125</v>
          </cell>
          <cell r="J553">
            <v>55088650.125</v>
          </cell>
          <cell r="K553">
            <v>43740255.753899999</v>
          </cell>
          <cell r="L553">
            <v>0</v>
          </cell>
          <cell r="M553">
            <v>0</v>
          </cell>
          <cell r="N553">
            <v>0</v>
          </cell>
          <cell r="O553">
            <v>0</v>
          </cell>
          <cell r="P553">
            <v>0</v>
          </cell>
          <cell r="Q553">
            <v>0</v>
          </cell>
          <cell r="R553">
            <v>0</v>
          </cell>
          <cell r="S553">
            <v>0</v>
          </cell>
          <cell r="T553">
            <v>0</v>
          </cell>
          <cell r="U553">
            <v>27775062.403726496</v>
          </cell>
          <cell r="V553">
            <v>8310648.5932410005</v>
          </cell>
          <cell r="W553">
            <v>7654544.7569324998</v>
          </cell>
          <cell r="X553">
            <v>7654544.7569324998</v>
          </cell>
          <cell r="Y553">
            <v>27775062.403726496</v>
          </cell>
          <cell r="Z553">
            <v>0</v>
          </cell>
          <cell r="AA553">
            <v>27775062.403726496</v>
          </cell>
          <cell r="AB553">
            <v>27775062.403726496</v>
          </cell>
          <cell r="AC553">
            <v>34</v>
          </cell>
        </row>
        <row r="554">
          <cell r="A554" t="str">
            <v>Cali</v>
          </cell>
          <cell r="B554">
            <v>7576564</v>
          </cell>
          <cell r="C554">
            <v>36892</v>
          </cell>
          <cell r="D554">
            <v>37256</v>
          </cell>
          <cell r="E554" t="str">
            <v>A</v>
          </cell>
          <cell r="F554" t="str">
            <v>AUCOLESP</v>
          </cell>
          <cell r="G554">
            <v>77127</v>
          </cell>
          <cell r="H554" t="str">
            <v>TRANSPORTES CENTRO VALLE LTDA</v>
          </cell>
          <cell r="I554">
            <v>198950343.5625</v>
          </cell>
          <cell r="J554">
            <v>198950343.5625</v>
          </cell>
          <cell r="K554">
            <v>198950342.19530001</v>
          </cell>
          <cell r="L554">
            <v>80194844</v>
          </cell>
          <cell r="M554">
            <v>2000001</v>
          </cell>
          <cell r="N554">
            <v>82194845</v>
          </cell>
          <cell r="O554">
            <v>0.1</v>
          </cell>
          <cell r="P554">
            <v>200000.1</v>
          </cell>
          <cell r="Q554">
            <v>0.1</v>
          </cell>
          <cell r="R554">
            <v>8219484.5</v>
          </cell>
          <cell r="S554">
            <v>90614329.599999994</v>
          </cell>
          <cell r="T554">
            <v>0.45546204444849986</v>
          </cell>
          <cell r="U554">
            <v>0.19</v>
          </cell>
          <cell r="V554">
            <v>37800565.017107002</v>
          </cell>
          <cell r="W554">
            <v>0.17499999999999999</v>
          </cell>
          <cell r="X554">
            <v>34816309.884177499</v>
          </cell>
          <cell r="Y554">
            <v>0</v>
          </cell>
          <cell r="Z554">
            <v>0</v>
          </cell>
          <cell r="AA554">
            <v>0.17953795555150015</v>
          </cell>
          <cell r="AB554">
            <v>35719137.694015518</v>
          </cell>
          <cell r="AC554">
            <v>65.719779968261719</v>
          </cell>
          <cell r="AD554">
            <v>65.719779968261719</v>
          </cell>
        </row>
        <row r="555">
          <cell r="A555" t="str">
            <v>Cali</v>
          </cell>
          <cell r="B555">
            <v>7576564</v>
          </cell>
          <cell r="C555">
            <v>37257</v>
          </cell>
          <cell r="D555">
            <v>37621</v>
          </cell>
          <cell r="E555" t="str">
            <v>A</v>
          </cell>
          <cell r="F555" t="str">
            <v>AUCOLESP</v>
          </cell>
          <cell r="G555">
            <v>77127</v>
          </cell>
          <cell r="H555" t="str">
            <v>TRANSPORTES CENTRO VALLE LTDA</v>
          </cell>
          <cell r="I555">
            <v>239184632.75</v>
          </cell>
          <cell r="J555">
            <v>239184632.75</v>
          </cell>
          <cell r="K555">
            <v>239184635</v>
          </cell>
          <cell r="L555">
            <v>112483323</v>
          </cell>
          <cell r="M555">
            <v>44662223</v>
          </cell>
          <cell r="N555">
            <v>157145546</v>
          </cell>
          <cell r="O555">
            <v>0.1</v>
          </cell>
          <cell r="P555">
            <v>4466222.3</v>
          </cell>
          <cell r="Q555">
            <v>0.1</v>
          </cell>
          <cell r="R555">
            <v>15714554.600000001</v>
          </cell>
          <cell r="S555">
            <v>177326322.90000001</v>
          </cell>
          <cell r="T555">
            <v>0.74137840375908759</v>
          </cell>
          <cell r="U555">
            <v>0.19</v>
          </cell>
          <cell r="V555">
            <v>45445080.649999999</v>
          </cell>
          <cell r="W555">
            <v>0.17499999999999999</v>
          </cell>
          <cell r="X555">
            <v>41857311.125</v>
          </cell>
          <cell r="Y555">
            <v>0</v>
          </cell>
          <cell r="Z555">
            <v>0</v>
          </cell>
          <cell r="AA555">
            <v>-0.10637840375908758</v>
          </cell>
          <cell r="AB555">
            <v>-25444079.67499999</v>
          </cell>
          <cell r="AC555">
            <v>66.332420349121094</v>
          </cell>
          <cell r="AD555">
            <v>66.332420349121094</v>
          </cell>
        </row>
        <row r="556">
          <cell r="A556" t="str">
            <v>Cali</v>
          </cell>
          <cell r="B556">
            <v>7576564</v>
          </cell>
          <cell r="C556">
            <v>37622</v>
          </cell>
          <cell r="D556">
            <v>37777</v>
          </cell>
          <cell r="E556" t="str">
            <v>A</v>
          </cell>
          <cell r="F556" t="str">
            <v>AUCOLESP</v>
          </cell>
          <cell r="G556">
            <v>77127</v>
          </cell>
          <cell r="H556" t="str">
            <v>TRANSPORTES CENTRO VALLE LTDA</v>
          </cell>
          <cell r="I556">
            <v>244751097.3125</v>
          </cell>
          <cell r="J556">
            <v>239430177.3125</v>
          </cell>
          <cell r="K556">
            <v>103310065.8125</v>
          </cell>
          <cell r="L556">
            <v>30542077</v>
          </cell>
          <cell r="M556">
            <v>28282787</v>
          </cell>
          <cell r="N556">
            <v>58824864</v>
          </cell>
          <cell r="O556">
            <v>0.1</v>
          </cell>
          <cell r="P556">
            <v>2828278.7</v>
          </cell>
          <cell r="Q556">
            <v>0.1</v>
          </cell>
          <cell r="R556">
            <v>5882486.4000000004</v>
          </cell>
          <cell r="S556">
            <v>67535629.100000009</v>
          </cell>
          <cell r="T556">
            <v>0.65371780154096593</v>
          </cell>
          <cell r="U556">
            <v>0.19</v>
          </cell>
          <cell r="V556">
            <v>19628912.504375</v>
          </cell>
          <cell r="W556">
            <v>0.17499999999999999</v>
          </cell>
          <cell r="X556">
            <v>18079261.517187499</v>
          </cell>
          <cell r="Y556">
            <v>0</v>
          </cell>
          <cell r="Z556">
            <v>0</v>
          </cell>
          <cell r="AA556">
            <v>-1.8717801540965917E-2</v>
          </cell>
          <cell r="AB556">
            <v>-1933737.3090625028</v>
          </cell>
          <cell r="AC556">
            <v>47</v>
          </cell>
          <cell r="AD556">
            <v>49.129032135009766</v>
          </cell>
        </row>
        <row r="557">
          <cell r="B557" t="str">
            <v>Total 7576564</v>
          </cell>
          <cell r="C557">
            <v>682886073.625</v>
          </cell>
          <cell r="D557">
            <v>677565153.625</v>
          </cell>
          <cell r="E557">
            <v>541445043.00779998</v>
          </cell>
          <cell r="F557">
            <v>223220244</v>
          </cell>
          <cell r="G557">
            <v>74945011</v>
          </cell>
          <cell r="H557">
            <v>298165255</v>
          </cell>
          <cell r="I557">
            <v>682886073.625</v>
          </cell>
          <cell r="J557">
            <v>677565153.625</v>
          </cell>
          <cell r="K557">
            <v>541445043.00779998</v>
          </cell>
          <cell r="L557">
            <v>223220244</v>
          </cell>
          <cell r="M557">
            <v>74945011</v>
          </cell>
          <cell r="N557">
            <v>298165255</v>
          </cell>
          <cell r="O557">
            <v>8341320.709953025</v>
          </cell>
          <cell r="P557">
            <v>7494501.0999999996</v>
          </cell>
          <cell r="Q557">
            <v>29816525.5</v>
          </cell>
          <cell r="R557">
            <v>29816525.5</v>
          </cell>
          <cell r="S557">
            <v>335476281.60000002</v>
          </cell>
          <cell r="T557">
            <v>94752882.526365012</v>
          </cell>
          <cell r="U557">
            <v>0</v>
          </cell>
          <cell r="V557">
            <v>102874558.171482</v>
          </cell>
          <cell r="W557">
            <v>47</v>
          </cell>
          <cell r="X557">
            <v>94752882.526365012</v>
          </cell>
          <cell r="Y557">
            <v>0</v>
          </cell>
          <cell r="Z557">
            <v>0</v>
          </cell>
          <cell r="AA557">
            <v>47</v>
          </cell>
          <cell r="AB557">
            <v>8341320.709953025</v>
          </cell>
          <cell r="AC557">
            <v>47</v>
          </cell>
        </row>
        <row r="558">
          <cell r="H558" t="str">
            <v>Total TRANSPORTES CENTRO VALLE LTDA</v>
          </cell>
          <cell r="I558">
            <v>682886073.625</v>
          </cell>
          <cell r="J558">
            <v>677565153.625</v>
          </cell>
          <cell r="K558">
            <v>541445043.00779998</v>
          </cell>
          <cell r="L558">
            <v>223220244</v>
          </cell>
          <cell r="M558">
            <v>74945011</v>
          </cell>
          <cell r="N558">
            <v>298165255</v>
          </cell>
          <cell r="O558">
            <v>7494501.0999999996</v>
          </cell>
          <cell r="P558">
            <v>7494501.0999999996</v>
          </cell>
          <cell r="Q558">
            <v>335476281.60000002</v>
          </cell>
          <cell r="R558">
            <v>29816525.5</v>
          </cell>
          <cell r="S558">
            <v>335476281.60000002</v>
          </cell>
          <cell r="T558">
            <v>0</v>
          </cell>
          <cell r="U558">
            <v>8341320.709953025</v>
          </cell>
          <cell r="V558">
            <v>102874558.171482</v>
          </cell>
          <cell r="W558">
            <v>94752882.526365012</v>
          </cell>
          <cell r="X558">
            <v>94752882.526365012</v>
          </cell>
          <cell r="Y558">
            <v>8341320.709953025</v>
          </cell>
          <cell r="Z558">
            <v>0</v>
          </cell>
          <cell r="AA558">
            <v>8341320.709953025</v>
          </cell>
          <cell r="AB558">
            <v>8341320.709953025</v>
          </cell>
          <cell r="AC558">
            <v>47</v>
          </cell>
        </row>
        <row r="559">
          <cell r="A559" t="str">
            <v>Cali</v>
          </cell>
          <cell r="B559">
            <v>7585581</v>
          </cell>
          <cell r="C559">
            <v>36922</v>
          </cell>
          <cell r="D559">
            <v>37286</v>
          </cell>
          <cell r="E559" t="str">
            <v>A</v>
          </cell>
          <cell r="F559" t="str">
            <v>AUCOL98</v>
          </cell>
          <cell r="G559">
            <v>60640</v>
          </cell>
          <cell r="H559" t="str">
            <v>TRANSPORTES RODRIGUEZ GONZALO RODRIGUEZ Y CIA</v>
          </cell>
          <cell r="I559">
            <v>115899894.375</v>
          </cell>
          <cell r="J559">
            <v>115899894.375</v>
          </cell>
          <cell r="K559">
            <v>115899893.1406</v>
          </cell>
          <cell r="L559">
            <v>22283467</v>
          </cell>
          <cell r="M559">
            <v>0</v>
          </cell>
          <cell r="N559">
            <v>22283467</v>
          </cell>
          <cell r="O559">
            <v>0.1</v>
          </cell>
          <cell r="P559">
            <v>0</v>
          </cell>
          <cell r="Q559">
            <v>0.1</v>
          </cell>
          <cell r="R559">
            <v>2228346.7000000002</v>
          </cell>
          <cell r="S559">
            <v>24511813.699999999</v>
          </cell>
          <cell r="T559">
            <v>0.2114912536654743</v>
          </cell>
          <cell r="U559">
            <v>0.19</v>
          </cell>
          <cell r="V559">
            <v>22020979.696713999</v>
          </cell>
          <cell r="W559">
            <v>0.125</v>
          </cell>
          <cell r="X559">
            <v>14487486.642574999</v>
          </cell>
          <cell r="Y559">
            <v>0</v>
          </cell>
          <cell r="Z559">
            <v>0</v>
          </cell>
          <cell r="AA559">
            <v>0.47350874633452578</v>
          </cell>
          <cell r="AB559">
            <v>54879613.101311006</v>
          </cell>
          <cell r="AC559">
            <v>75.156593322753906</v>
          </cell>
          <cell r="AD559">
            <v>75.156593322753906</v>
          </cell>
        </row>
        <row r="560">
          <cell r="A560" t="str">
            <v>Cali</v>
          </cell>
          <cell r="B560">
            <v>7585581</v>
          </cell>
          <cell r="C560">
            <v>37287</v>
          </cell>
          <cell r="D560">
            <v>37651</v>
          </cell>
          <cell r="E560" t="str">
            <v>A</v>
          </cell>
          <cell r="F560" t="str">
            <v>AUCOL98</v>
          </cell>
          <cell r="G560">
            <v>60640</v>
          </cell>
          <cell r="H560" t="str">
            <v>TRANSPORTES RODRIGUEZ GONZALO RODRIGUEZ Y CIA</v>
          </cell>
          <cell r="I560">
            <v>135266914</v>
          </cell>
          <cell r="J560">
            <v>135266914</v>
          </cell>
          <cell r="K560">
            <v>135266913.2656</v>
          </cell>
          <cell r="L560">
            <v>6601344</v>
          </cell>
          <cell r="M560">
            <v>24389590</v>
          </cell>
          <cell r="N560">
            <v>30990934</v>
          </cell>
          <cell r="O560">
            <v>0.1</v>
          </cell>
          <cell r="P560">
            <v>2438959</v>
          </cell>
          <cell r="Q560">
            <v>0.1</v>
          </cell>
          <cell r="R560">
            <v>3099093.4000000004</v>
          </cell>
          <cell r="S560">
            <v>36528986.399999999</v>
          </cell>
          <cell r="T560">
            <v>0.27005115676938979</v>
          </cell>
          <cell r="U560">
            <v>0.19</v>
          </cell>
          <cell r="V560">
            <v>25700713.520463999</v>
          </cell>
          <cell r="W560">
            <v>0.125</v>
          </cell>
          <cell r="X560">
            <v>16908364.158199999</v>
          </cell>
          <cell r="Y560">
            <v>0</v>
          </cell>
          <cell r="Z560">
            <v>0</v>
          </cell>
          <cell r="AA560">
            <v>0.41494884323061026</v>
          </cell>
          <cell r="AB560">
            <v>56128849.186936006</v>
          </cell>
          <cell r="AC560">
            <v>78.428573608398438</v>
          </cell>
          <cell r="AD560">
            <v>78.428573608398438</v>
          </cell>
        </row>
        <row r="561">
          <cell r="A561" t="str">
            <v>Cali</v>
          </cell>
          <cell r="B561">
            <v>7585581</v>
          </cell>
          <cell r="C561">
            <v>37652</v>
          </cell>
          <cell r="D561">
            <v>37777</v>
          </cell>
          <cell r="E561" t="str">
            <v>A</v>
          </cell>
          <cell r="F561" t="str">
            <v>AUCOL98</v>
          </cell>
          <cell r="G561">
            <v>60640</v>
          </cell>
          <cell r="H561" t="str">
            <v>TRANSPORTES RODRIGUEZ GONZALO RODRIGUEZ Y CIA</v>
          </cell>
          <cell r="I561">
            <v>145752991</v>
          </cell>
          <cell r="J561">
            <v>145752991</v>
          </cell>
          <cell r="K561">
            <v>42396266.1426</v>
          </cell>
          <cell r="L561">
            <v>669500</v>
          </cell>
          <cell r="M561">
            <v>1230500</v>
          </cell>
          <cell r="N561">
            <v>1900000</v>
          </cell>
          <cell r="O561">
            <v>0.1</v>
          </cell>
          <cell r="P561">
            <v>123050</v>
          </cell>
          <cell r="Q561">
            <v>0.1</v>
          </cell>
          <cell r="R561">
            <v>190000</v>
          </cell>
          <cell r="S561">
            <v>2213050</v>
          </cell>
          <cell r="T561">
            <v>5.2199172270416407E-2</v>
          </cell>
          <cell r="U561">
            <v>0.19</v>
          </cell>
          <cell r="V561">
            <v>8055290.5670940001</v>
          </cell>
          <cell r="W561">
            <v>0.125</v>
          </cell>
          <cell r="X561">
            <v>5299533.267825</v>
          </cell>
          <cell r="Y561">
            <v>0</v>
          </cell>
          <cell r="Z561">
            <v>0</v>
          </cell>
          <cell r="AA561">
            <v>0.63280082772958368</v>
          </cell>
          <cell r="AB561">
            <v>26828392.307681005</v>
          </cell>
          <cell r="AC561">
            <v>16</v>
          </cell>
          <cell r="AD561">
            <v>15.736000061035156</v>
          </cell>
        </row>
        <row r="562">
          <cell r="B562" t="str">
            <v>Total 7585581</v>
          </cell>
          <cell r="C562">
            <v>396919799.375</v>
          </cell>
          <cell r="D562">
            <v>396919799.375</v>
          </cell>
          <cell r="E562">
            <v>293563072.54879999</v>
          </cell>
          <cell r="F562">
            <v>29554311</v>
          </cell>
          <cell r="G562">
            <v>25620090</v>
          </cell>
          <cell r="H562">
            <v>55174401</v>
          </cell>
          <cell r="I562">
            <v>396919799.375</v>
          </cell>
          <cell r="J562">
            <v>396919799.375</v>
          </cell>
          <cell r="K562">
            <v>293563072.54879999</v>
          </cell>
          <cell r="L562">
            <v>29554311</v>
          </cell>
          <cell r="M562">
            <v>25620090</v>
          </cell>
          <cell r="N562">
            <v>55174401</v>
          </cell>
          <cell r="O562">
            <v>137836854.59592801</v>
          </cell>
          <cell r="P562">
            <v>2562009</v>
          </cell>
          <cell r="Q562">
            <v>5517440.1000000006</v>
          </cell>
          <cell r="R562">
            <v>5517440.1000000006</v>
          </cell>
          <cell r="S562">
            <v>63253850.099999994</v>
          </cell>
          <cell r="T562">
            <v>36695384.068599999</v>
          </cell>
          <cell r="U562">
            <v>0</v>
          </cell>
          <cell r="V562">
            <v>55776983.784272</v>
          </cell>
          <cell r="W562">
            <v>16</v>
          </cell>
          <cell r="X562">
            <v>36695384.068599999</v>
          </cell>
          <cell r="Y562">
            <v>0</v>
          </cell>
          <cell r="Z562">
            <v>0</v>
          </cell>
          <cell r="AA562">
            <v>16</v>
          </cell>
          <cell r="AB562">
            <v>137836854.59592801</v>
          </cell>
          <cell r="AC562">
            <v>16</v>
          </cell>
        </row>
        <row r="563">
          <cell r="H563" t="str">
            <v>Total TRANSPORTES RODRIGUEZ GONZALO RODRIGUEZ Y CIA</v>
          </cell>
          <cell r="I563">
            <v>396919799.375</v>
          </cell>
          <cell r="J563">
            <v>396919799.375</v>
          </cell>
          <cell r="K563">
            <v>293563072.54879999</v>
          </cell>
          <cell r="L563">
            <v>29554311</v>
          </cell>
          <cell r="M563">
            <v>25620090</v>
          </cell>
          <cell r="N563">
            <v>55174401</v>
          </cell>
          <cell r="O563">
            <v>2562009</v>
          </cell>
          <cell r="P563">
            <v>2562009</v>
          </cell>
          <cell r="Q563">
            <v>63253850.099999994</v>
          </cell>
          <cell r="R563">
            <v>5517440.1000000006</v>
          </cell>
          <cell r="S563">
            <v>63253850.099999994</v>
          </cell>
          <cell r="T563">
            <v>0</v>
          </cell>
          <cell r="U563">
            <v>137836854.59592801</v>
          </cell>
          <cell r="V563">
            <v>55776983.784272</v>
          </cell>
          <cell r="W563">
            <v>36695384.068599999</v>
          </cell>
          <cell r="X563">
            <v>36695384.068599999</v>
          </cell>
          <cell r="Y563">
            <v>137836854.59592801</v>
          </cell>
          <cell r="Z563">
            <v>0</v>
          </cell>
          <cell r="AA563">
            <v>137836854.59592801</v>
          </cell>
          <cell r="AB563">
            <v>137836854.59592801</v>
          </cell>
          <cell r="AC563">
            <v>16</v>
          </cell>
        </row>
        <row r="564">
          <cell r="A564" t="str">
            <v>Cali</v>
          </cell>
          <cell r="B564">
            <v>7558992</v>
          </cell>
          <cell r="C564">
            <v>36891</v>
          </cell>
          <cell r="D564">
            <v>37255</v>
          </cell>
          <cell r="E564" t="str">
            <v>A</v>
          </cell>
          <cell r="F564" t="str">
            <v>AUCOLESP</v>
          </cell>
          <cell r="G564">
            <v>77127</v>
          </cell>
          <cell r="H564" t="str">
            <v>TRANSPORTES TERMINALES S.A.</v>
          </cell>
          <cell r="I564">
            <v>80699850</v>
          </cell>
          <cell r="J564">
            <v>80710806</v>
          </cell>
          <cell r="K564">
            <v>80699848.656299993</v>
          </cell>
          <cell r="L564">
            <v>97453955</v>
          </cell>
          <cell r="M564">
            <v>12625479</v>
          </cell>
          <cell r="N564">
            <v>110079434</v>
          </cell>
          <cell r="O564">
            <v>0.1</v>
          </cell>
          <cell r="P564">
            <v>1262547.9000000001</v>
          </cell>
          <cell r="Q564">
            <v>0.1</v>
          </cell>
          <cell r="R564">
            <v>11007943.4</v>
          </cell>
          <cell r="S564">
            <v>122349925.30000001</v>
          </cell>
          <cell r="T564">
            <v>1.5161109634924763</v>
          </cell>
          <cell r="U564">
            <v>0.19</v>
          </cell>
          <cell r="V564">
            <v>15332971.244696999</v>
          </cell>
          <cell r="W564">
            <v>0.17499999999999999</v>
          </cell>
          <cell r="X564">
            <v>14122473.514852498</v>
          </cell>
          <cell r="Y564">
            <v>0</v>
          </cell>
          <cell r="Z564">
            <v>0</v>
          </cell>
          <cell r="AA564">
            <v>-0.88111096349247631</v>
          </cell>
          <cell r="AB564">
            <v>-71105521.403249502</v>
          </cell>
          <cell r="AC564">
            <v>66</v>
          </cell>
          <cell r="AD564">
            <v>66</v>
          </cell>
        </row>
        <row r="565">
          <cell r="A565" t="str">
            <v>Cali</v>
          </cell>
          <cell r="B565">
            <v>7558992</v>
          </cell>
          <cell r="C565">
            <v>37256</v>
          </cell>
          <cell r="D565">
            <v>37620</v>
          </cell>
          <cell r="E565" t="str">
            <v>A</v>
          </cell>
          <cell r="F565" t="str">
            <v>AUCOLESP</v>
          </cell>
          <cell r="G565">
            <v>77127</v>
          </cell>
          <cell r="H565" t="str">
            <v>TRANSPORTES TERMINALES S.A.</v>
          </cell>
          <cell r="I565">
            <v>101689421.25</v>
          </cell>
          <cell r="J565">
            <v>101689421.25</v>
          </cell>
          <cell r="K565">
            <v>101689422.7422</v>
          </cell>
          <cell r="L565">
            <v>39523270</v>
          </cell>
          <cell r="M565">
            <v>5943737</v>
          </cell>
          <cell r="N565">
            <v>45467007</v>
          </cell>
          <cell r="O565">
            <v>0.1</v>
          </cell>
          <cell r="P565">
            <v>594373.70000000007</v>
          </cell>
          <cell r="Q565">
            <v>0.1</v>
          </cell>
          <cell r="R565">
            <v>4546700.7</v>
          </cell>
          <cell r="S565">
            <v>50608081.400000006</v>
          </cell>
          <cell r="T565">
            <v>0.4976730129376396</v>
          </cell>
          <cell r="U565">
            <v>0.19</v>
          </cell>
          <cell r="V565">
            <v>19320990.321017999</v>
          </cell>
          <cell r="W565">
            <v>0.17499999999999999</v>
          </cell>
          <cell r="X565">
            <v>17795648.979885001</v>
          </cell>
          <cell r="Y565">
            <v>0</v>
          </cell>
          <cell r="Z565">
            <v>0</v>
          </cell>
          <cell r="AA565">
            <v>0.13732698706236041</v>
          </cell>
          <cell r="AB565">
            <v>13964702.041296998</v>
          </cell>
          <cell r="AC565">
            <v>66</v>
          </cell>
          <cell r="AD565">
            <v>66</v>
          </cell>
        </row>
        <row r="566">
          <cell r="A566" t="str">
            <v>Cali</v>
          </cell>
          <cell r="B566">
            <v>7558992</v>
          </cell>
          <cell r="C566">
            <v>37621</v>
          </cell>
          <cell r="D566">
            <v>37777</v>
          </cell>
          <cell r="E566" t="str">
            <v>A</v>
          </cell>
          <cell r="F566" t="str">
            <v>AUCOLESP</v>
          </cell>
          <cell r="G566">
            <v>77127</v>
          </cell>
          <cell r="H566" t="str">
            <v>TRANSPORTES TERMINALES S.A.</v>
          </cell>
          <cell r="I566">
            <v>137937866.625</v>
          </cell>
          <cell r="J566">
            <v>137937866.625</v>
          </cell>
          <cell r="K566">
            <v>57802305.703100003</v>
          </cell>
          <cell r="L566">
            <v>5917996</v>
          </cell>
          <cell r="M566">
            <v>0</v>
          </cell>
          <cell r="N566">
            <v>5917996</v>
          </cell>
          <cell r="O566">
            <v>0.1</v>
          </cell>
          <cell r="P566">
            <v>0</v>
          </cell>
          <cell r="Q566">
            <v>0.1</v>
          </cell>
          <cell r="R566">
            <v>591799.6</v>
          </cell>
          <cell r="S566">
            <v>6509795.5999999996</v>
          </cell>
          <cell r="T566">
            <v>0.11262172885347153</v>
          </cell>
          <cell r="U566">
            <v>0.19</v>
          </cell>
          <cell r="V566">
            <v>10982438.083589001</v>
          </cell>
          <cell r="W566">
            <v>0.17499999999999999</v>
          </cell>
          <cell r="X566">
            <v>10115403.4980425</v>
          </cell>
          <cell r="Y566">
            <v>0</v>
          </cell>
          <cell r="Z566">
            <v>0</v>
          </cell>
          <cell r="AA566">
            <v>0.52237827114652846</v>
          </cell>
          <cell r="AB566">
            <v>30194668.521468502</v>
          </cell>
          <cell r="AC566">
            <v>72</v>
          </cell>
          <cell r="AD566">
            <v>69.833335876464844</v>
          </cell>
        </row>
        <row r="567">
          <cell r="B567" t="str">
            <v>Total 7558992</v>
          </cell>
          <cell r="C567">
            <v>320327137.875</v>
          </cell>
          <cell r="D567">
            <v>320338093.875</v>
          </cell>
          <cell r="E567">
            <v>240191577.10159999</v>
          </cell>
          <cell r="F567">
            <v>142895221</v>
          </cell>
          <cell r="G567">
            <v>18569216</v>
          </cell>
          <cell r="H567">
            <v>161464437</v>
          </cell>
          <cell r="I567">
            <v>320327137.875</v>
          </cell>
          <cell r="J567">
            <v>320338093.875</v>
          </cell>
          <cell r="K567">
            <v>240191577.10159999</v>
          </cell>
          <cell r="L567">
            <v>142895221</v>
          </cell>
          <cell r="M567">
            <v>18569216</v>
          </cell>
          <cell r="N567">
            <v>161464437</v>
          </cell>
          <cell r="O567">
            <v>-26946150.840484004</v>
          </cell>
          <cell r="P567">
            <v>1856921.6000000001</v>
          </cell>
          <cell r="Q567">
            <v>16146443.700000001</v>
          </cell>
          <cell r="R567">
            <v>16146443.700000001</v>
          </cell>
          <cell r="S567">
            <v>179467802.30000001</v>
          </cell>
          <cell r="T567">
            <v>42033525.99278</v>
          </cell>
          <cell r="U567">
            <v>0</v>
          </cell>
          <cell r="V567">
            <v>45636399.649304003</v>
          </cell>
          <cell r="W567">
            <v>72</v>
          </cell>
          <cell r="X567">
            <v>42033525.99278</v>
          </cell>
          <cell r="Y567">
            <v>0</v>
          </cell>
          <cell r="Z567">
            <v>0</v>
          </cell>
          <cell r="AA567">
            <v>72</v>
          </cell>
          <cell r="AB567">
            <v>-26946150.840484004</v>
          </cell>
          <cell r="AC567">
            <v>72</v>
          </cell>
        </row>
        <row r="568">
          <cell r="H568" t="str">
            <v>Total TRANSPORTES TERMINALES S.A.</v>
          </cell>
          <cell r="I568">
            <v>320327137.875</v>
          </cell>
          <cell r="J568">
            <v>320338093.875</v>
          </cell>
          <cell r="K568">
            <v>240191577.10159999</v>
          </cell>
          <cell r="L568">
            <v>142895221</v>
          </cell>
          <cell r="M568">
            <v>18569216</v>
          </cell>
          <cell r="N568">
            <v>161464437</v>
          </cell>
          <cell r="O568">
            <v>1856921.6000000001</v>
          </cell>
          <cell r="P568">
            <v>1856921.6000000001</v>
          </cell>
          <cell r="Q568">
            <v>179467802.30000001</v>
          </cell>
          <cell r="R568">
            <v>16146443.700000001</v>
          </cell>
          <cell r="S568">
            <v>179467802.30000001</v>
          </cell>
          <cell r="T568">
            <v>0</v>
          </cell>
          <cell r="U568">
            <v>-26946150.840484004</v>
          </cell>
          <cell r="V568">
            <v>45636399.649304003</v>
          </cell>
          <cell r="W568">
            <v>42033525.99278</v>
          </cell>
          <cell r="X568">
            <v>42033525.99278</v>
          </cell>
          <cell r="Y568">
            <v>-26946150.840484004</v>
          </cell>
          <cell r="Z568">
            <v>0</v>
          </cell>
          <cell r="AA568">
            <v>-26946150.840484004</v>
          </cell>
          <cell r="AB568">
            <v>-26946150.840484004</v>
          </cell>
          <cell r="AC568">
            <v>72</v>
          </cell>
        </row>
        <row r="569">
          <cell r="A569" t="str">
            <v>Cali</v>
          </cell>
          <cell r="B569">
            <v>10271403</v>
          </cell>
          <cell r="C569">
            <v>37072</v>
          </cell>
          <cell r="D569">
            <v>37436</v>
          </cell>
          <cell r="E569" t="str">
            <v>A</v>
          </cell>
          <cell r="F569" t="str">
            <v>AUCOLESP</v>
          </cell>
          <cell r="G569">
            <v>69202</v>
          </cell>
          <cell r="H569" t="str">
            <v>UNIVERSIDAD SAN BUENAVENTURA</v>
          </cell>
          <cell r="I569">
            <v>15465008</v>
          </cell>
          <cell r="J569">
            <v>15465008</v>
          </cell>
          <cell r="K569">
            <v>15465007.826199999</v>
          </cell>
          <cell r="L569">
            <v>4129960</v>
          </cell>
          <cell r="M569">
            <v>630817</v>
          </cell>
          <cell r="N569">
            <v>4760777</v>
          </cell>
          <cell r="O569">
            <v>0.1</v>
          </cell>
          <cell r="P569">
            <v>63081.700000000004</v>
          </cell>
          <cell r="Q569">
            <v>0.1</v>
          </cell>
          <cell r="R569">
            <v>476077.7</v>
          </cell>
          <cell r="S569">
            <v>5299936.4000000004</v>
          </cell>
          <cell r="T569">
            <v>0.34270505773822685</v>
          </cell>
          <cell r="U569">
            <v>0.19</v>
          </cell>
          <cell r="V569">
            <v>2938351.486978</v>
          </cell>
          <cell r="W569">
            <v>0.125</v>
          </cell>
          <cell r="X569">
            <v>1933125.9782749999</v>
          </cell>
          <cell r="Y569">
            <v>0</v>
          </cell>
          <cell r="Z569">
            <v>0</v>
          </cell>
          <cell r="AA569">
            <v>0.34229494226177321</v>
          </cell>
          <cell r="AB569">
            <v>5293593.9609469995</v>
          </cell>
          <cell r="AC569">
            <v>16.879121780395508</v>
          </cell>
          <cell r="AD569">
            <v>16.879121780395508</v>
          </cell>
        </row>
        <row r="570">
          <cell r="A570" t="str">
            <v>Cali</v>
          </cell>
          <cell r="B570">
            <v>10271403</v>
          </cell>
          <cell r="C570">
            <v>37437</v>
          </cell>
          <cell r="D570">
            <v>37777</v>
          </cell>
          <cell r="E570" t="str">
            <v>A</v>
          </cell>
          <cell r="F570" t="str">
            <v>AUCOLESP</v>
          </cell>
          <cell r="G570">
            <v>69202</v>
          </cell>
          <cell r="H570" t="str">
            <v>UNIVERSIDAD SAN BUENAVENTURA</v>
          </cell>
          <cell r="I570">
            <v>19618937.1875</v>
          </cell>
          <cell r="J570">
            <v>19618937.1875</v>
          </cell>
          <cell r="K570">
            <v>18580823.093800001</v>
          </cell>
          <cell r="L570">
            <v>0</v>
          </cell>
          <cell r="M570">
            <v>0.1</v>
          </cell>
          <cell r="N570">
            <v>0</v>
          </cell>
          <cell r="O570">
            <v>0.1</v>
          </cell>
          <cell r="P570">
            <v>0</v>
          </cell>
          <cell r="Q570">
            <v>0.1</v>
          </cell>
          <cell r="R570">
            <v>0</v>
          </cell>
          <cell r="S570">
            <v>0</v>
          </cell>
          <cell r="T570">
            <v>0</v>
          </cell>
          <cell r="U570">
            <v>0.19</v>
          </cell>
          <cell r="V570">
            <v>3530356.3878220003</v>
          </cell>
          <cell r="W570">
            <v>0.125</v>
          </cell>
          <cell r="X570">
            <v>2322602.8867250001</v>
          </cell>
          <cell r="Y570">
            <v>0</v>
          </cell>
          <cell r="Z570">
            <v>0</v>
          </cell>
          <cell r="AA570">
            <v>0.68500000000000005</v>
          </cell>
          <cell r="AB570">
            <v>12727863.819253001</v>
          </cell>
          <cell r="AC570">
            <v>13</v>
          </cell>
          <cell r="AD570">
            <v>17.10588264465332</v>
          </cell>
        </row>
        <row r="571">
          <cell r="B571" t="str">
            <v>Total 10271403</v>
          </cell>
          <cell r="C571">
            <v>35083945.1875</v>
          </cell>
          <cell r="D571">
            <v>35083945.1875</v>
          </cell>
          <cell r="E571">
            <v>34045830.920000002</v>
          </cell>
          <cell r="F571">
            <v>4129960</v>
          </cell>
          <cell r="G571">
            <v>630817</v>
          </cell>
          <cell r="H571">
            <v>4760777</v>
          </cell>
          <cell r="I571">
            <v>35083945.1875</v>
          </cell>
          <cell r="J571">
            <v>35083945.1875</v>
          </cell>
          <cell r="K571">
            <v>34045830.920000002</v>
          </cell>
          <cell r="L571">
            <v>4129960</v>
          </cell>
          <cell r="M571">
            <v>630817</v>
          </cell>
          <cell r="N571">
            <v>4760777</v>
          </cell>
          <cell r="O571">
            <v>18021457.780200001</v>
          </cell>
          <cell r="P571">
            <v>63081.700000000004</v>
          </cell>
          <cell r="Q571">
            <v>476077.7</v>
          </cell>
          <cell r="R571">
            <v>476077.7</v>
          </cell>
          <cell r="S571">
            <v>5299936.4000000004</v>
          </cell>
          <cell r="T571">
            <v>4255728.8650000002</v>
          </cell>
          <cell r="U571">
            <v>0</v>
          </cell>
          <cell r="V571">
            <v>6468707.8748000003</v>
          </cell>
          <cell r="W571">
            <v>13</v>
          </cell>
          <cell r="X571">
            <v>4255728.8650000002</v>
          </cell>
          <cell r="Y571">
            <v>0</v>
          </cell>
          <cell r="Z571">
            <v>0</v>
          </cell>
          <cell r="AA571">
            <v>13</v>
          </cell>
          <cell r="AB571">
            <v>18021457.780200001</v>
          </cell>
          <cell r="AC571">
            <v>13</v>
          </cell>
        </row>
        <row r="572">
          <cell r="H572" t="str">
            <v>Total UNIVERSIDAD SAN BUENAVENTURA</v>
          </cell>
          <cell r="I572">
            <v>35083945.1875</v>
          </cell>
          <cell r="J572">
            <v>35083945.1875</v>
          </cell>
          <cell r="K572">
            <v>34045830.920000002</v>
          </cell>
          <cell r="L572">
            <v>4129960</v>
          </cell>
          <cell r="M572">
            <v>630817</v>
          </cell>
          <cell r="N572">
            <v>4760777</v>
          </cell>
          <cell r="O572">
            <v>63081.700000000004</v>
          </cell>
          <cell r="P572">
            <v>63081.700000000004</v>
          </cell>
          <cell r="Q572">
            <v>5299936.4000000004</v>
          </cell>
          <cell r="R572">
            <v>476077.7</v>
          </cell>
          <cell r="S572">
            <v>5299936.4000000004</v>
          </cell>
          <cell r="T572">
            <v>0</v>
          </cell>
          <cell r="U572">
            <v>18021457.780200001</v>
          </cell>
          <cell r="V572">
            <v>6468707.8748000003</v>
          </cell>
          <cell r="W572">
            <v>4255728.8650000002</v>
          </cell>
          <cell r="X572">
            <v>4255728.8650000002</v>
          </cell>
          <cell r="Y572">
            <v>18021457.780200001</v>
          </cell>
          <cell r="Z572">
            <v>0</v>
          </cell>
          <cell r="AA572">
            <v>18021457.780200001</v>
          </cell>
          <cell r="AB572">
            <v>18021457.780200001</v>
          </cell>
          <cell r="AC572">
            <v>13</v>
          </cell>
        </row>
        <row r="573">
          <cell r="A573" t="str">
            <v>Cali</v>
          </cell>
          <cell r="B573">
            <v>713188</v>
          </cell>
          <cell r="C573">
            <v>36700</v>
          </cell>
          <cell r="D573">
            <v>37064</v>
          </cell>
          <cell r="E573" t="str">
            <v>A</v>
          </cell>
          <cell r="F573" t="str">
            <v>AUCOL98</v>
          </cell>
          <cell r="G573">
            <v>75753</v>
          </cell>
          <cell r="H573" t="str">
            <v>WILLIS COLOMBIA CORREDORES DE SEGUROS S.A</v>
          </cell>
          <cell r="I573">
            <v>400609928.25</v>
          </cell>
          <cell r="J573">
            <v>400889246.25</v>
          </cell>
          <cell r="K573">
            <v>419744545</v>
          </cell>
          <cell r="L573">
            <v>283166975</v>
          </cell>
          <cell r="M573">
            <v>2153791</v>
          </cell>
          <cell r="N573">
            <v>285320766</v>
          </cell>
          <cell r="O573">
            <v>0.1</v>
          </cell>
          <cell r="P573">
            <v>215379.1</v>
          </cell>
          <cell r="Q573">
            <v>0.1</v>
          </cell>
          <cell r="R573">
            <v>28532076.600000001</v>
          </cell>
          <cell r="S573">
            <v>314068221.70000005</v>
          </cell>
          <cell r="T573">
            <v>0.74823657732109428</v>
          </cell>
          <cell r="U573">
            <v>0.19</v>
          </cell>
          <cell r="V573">
            <v>79751463.549999997</v>
          </cell>
          <cell r="W573">
            <v>0.17499999999999999</v>
          </cell>
          <cell r="X573">
            <v>73455295.375</v>
          </cell>
          <cell r="Y573">
            <v>0</v>
          </cell>
          <cell r="Z573">
            <v>0</v>
          </cell>
          <cell r="AA573">
            <v>-0.11323657732109427</v>
          </cell>
          <cell r="AB573">
            <v>-47530435.62500003</v>
          </cell>
          <cell r="AC573">
            <v>368.57693481445313</v>
          </cell>
          <cell r="AD573">
            <v>368.57693481445313</v>
          </cell>
        </row>
        <row r="574">
          <cell r="A574" t="str">
            <v>Cali</v>
          </cell>
          <cell r="B574">
            <v>713188</v>
          </cell>
          <cell r="C574">
            <v>37065</v>
          </cell>
          <cell r="D574">
            <v>37429</v>
          </cell>
          <cell r="E574" t="str">
            <v>A</v>
          </cell>
          <cell r="F574" t="str">
            <v>AUCOL98</v>
          </cell>
          <cell r="G574">
            <v>75753</v>
          </cell>
          <cell r="H574" t="str">
            <v>WILLIS COLOMBIA CORREDORES DE SEGUROS S.A</v>
          </cell>
          <cell r="I574">
            <v>277118167.125</v>
          </cell>
          <cell r="J574">
            <v>277204836.125</v>
          </cell>
          <cell r="K574">
            <v>337741442.43910003</v>
          </cell>
          <cell r="L574">
            <v>222597448</v>
          </cell>
          <cell r="M574">
            <v>25548104</v>
          </cell>
          <cell r="N574">
            <v>248145552</v>
          </cell>
          <cell r="O574">
            <v>0.1</v>
          </cell>
          <cell r="P574">
            <v>2554810.4000000004</v>
          </cell>
          <cell r="Q574">
            <v>0.1</v>
          </cell>
          <cell r="R574">
            <v>24814555.200000003</v>
          </cell>
          <cell r="S574">
            <v>275514917.60000002</v>
          </cell>
          <cell r="T574">
            <v>0.81575691632713865</v>
          </cell>
          <cell r="U574">
            <v>0.19</v>
          </cell>
          <cell r="V574">
            <v>64170874.063429005</v>
          </cell>
          <cell r="W574">
            <v>0.17499999999999999</v>
          </cell>
          <cell r="X574">
            <v>59104752.426842503</v>
          </cell>
          <cell r="Y574">
            <v>0</v>
          </cell>
          <cell r="Z574">
            <v>0</v>
          </cell>
          <cell r="AA574">
            <v>-0.18075691632713864</v>
          </cell>
          <cell r="AB574">
            <v>-61049101.651171513</v>
          </cell>
          <cell r="AC574">
            <v>254.35440063476563</v>
          </cell>
          <cell r="AD574">
            <v>254.35440063476563</v>
          </cell>
        </row>
        <row r="575">
          <cell r="A575" t="str">
            <v>Cali</v>
          </cell>
          <cell r="B575">
            <v>713188</v>
          </cell>
          <cell r="C575">
            <v>37430</v>
          </cell>
          <cell r="D575">
            <v>37777</v>
          </cell>
          <cell r="E575" t="str">
            <v>A</v>
          </cell>
          <cell r="F575" t="str">
            <v>AUCOL98</v>
          </cell>
          <cell r="G575">
            <v>75753</v>
          </cell>
          <cell r="H575" t="str">
            <v>WILLIS COLOMBIA CORREDORES DE SEGUROS S.A</v>
          </cell>
          <cell r="I575">
            <v>227839575.375</v>
          </cell>
          <cell r="J575">
            <v>229164738.375</v>
          </cell>
          <cell r="K575">
            <v>279878711.46499997</v>
          </cell>
          <cell r="L575">
            <v>114465746</v>
          </cell>
          <cell r="M575">
            <v>169147084</v>
          </cell>
          <cell r="N575">
            <v>283612830</v>
          </cell>
          <cell r="O575">
            <v>0.1</v>
          </cell>
          <cell r="P575">
            <v>16914708.400000002</v>
          </cell>
          <cell r="Q575">
            <v>0.1</v>
          </cell>
          <cell r="R575">
            <v>28361283</v>
          </cell>
          <cell r="S575">
            <v>328888821.39999998</v>
          </cell>
          <cell r="T575">
            <v>1.1751119607434986</v>
          </cell>
          <cell r="U575">
            <v>0.19</v>
          </cell>
          <cell r="V575">
            <v>53176955.178349994</v>
          </cell>
          <cell r="W575">
            <v>0.17499999999999999</v>
          </cell>
          <cell r="X575">
            <v>48978774.506374992</v>
          </cell>
          <cell r="Y575">
            <v>0</v>
          </cell>
          <cell r="Z575">
            <v>0</v>
          </cell>
          <cell r="AA575">
            <v>-0.54011196074349854</v>
          </cell>
          <cell r="AB575">
            <v>-151165839.61972502</v>
          </cell>
          <cell r="AC575">
            <v>148</v>
          </cell>
          <cell r="AD575">
            <v>188.42074584960938</v>
          </cell>
        </row>
        <row r="576">
          <cell r="B576" t="str">
            <v>Total 713188</v>
          </cell>
          <cell r="C576">
            <v>905567670.75</v>
          </cell>
          <cell r="D576">
            <v>907258820.75</v>
          </cell>
          <cell r="E576">
            <v>1037364698.9040999</v>
          </cell>
          <cell r="F576">
            <v>620230169</v>
          </cell>
          <cell r="G576">
            <v>196848979</v>
          </cell>
          <cell r="H576">
            <v>817079148</v>
          </cell>
          <cell r="I576">
            <v>905567670.75</v>
          </cell>
          <cell r="J576">
            <v>907258820.75</v>
          </cell>
          <cell r="K576">
            <v>1037364698.9040999</v>
          </cell>
          <cell r="L576">
            <v>620230169</v>
          </cell>
          <cell r="M576">
            <v>196848979</v>
          </cell>
          <cell r="N576">
            <v>817079148</v>
          </cell>
          <cell r="O576">
            <v>-259745376.89589655</v>
          </cell>
          <cell r="P576">
            <v>19684897.900000002</v>
          </cell>
          <cell r="Q576">
            <v>81707914.800000012</v>
          </cell>
          <cell r="R576">
            <v>81707914.800000012</v>
          </cell>
          <cell r="S576">
            <v>918471960.70000005</v>
          </cell>
          <cell r="T576">
            <v>181538822.3082175</v>
          </cell>
          <cell r="U576">
            <v>0</v>
          </cell>
          <cell r="V576">
            <v>197099292.79177901</v>
          </cell>
          <cell r="W576">
            <v>148</v>
          </cell>
          <cell r="X576">
            <v>181538822.3082175</v>
          </cell>
          <cell r="Y576">
            <v>0</v>
          </cell>
          <cell r="Z576">
            <v>0</v>
          </cell>
          <cell r="AA576">
            <v>148</v>
          </cell>
          <cell r="AB576">
            <v>-259745376.89589655</v>
          </cell>
          <cell r="AC576">
            <v>148</v>
          </cell>
        </row>
        <row r="577">
          <cell r="A577" t="str">
            <v>Cali</v>
          </cell>
          <cell r="B577">
            <v>8744575</v>
          </cell>
          <cell r="C577">
            <v>37047</v>
          </cell>
          <cell r="D577">
            <v>37411</v>
          </cell>
          <cell r="E577" t="str">
            <v>A</v>
          </cell>
          <cell r="F577" t="str">
            <v>AUCOLESP</v>
          </cell>
          <cell r="G577">
            <v>75753</v>
          </cell>
          <cell r="H577" t="str">
            <v>WILLIS COLOMBIA CORREDORES DE SEGUROS S.A</v>
          </cell>
          <cell r="I577">
            <v>14457137</v>
          </cell>
          <cell r="J577">
            <v>14457137</v>
          </cell>
          <cell r="K577">
            <v>14457136.7578</v>
          </cell>
          <cell r="L577">
            <v>19543055</v>
          </cell>
          <cell r="M577">
            <v>3922693</v>
          </cell>
          <cell r="N577">
            <v>23465748</v>
          </cell>
          <cell r="O577">
            <v>0.1</v>
          </cell>
          <cell r="P577">
            <v>392269.30000000005</v>
          </cell>
          <cell r="Q577">
            <v>0.1</v>
          </cell>
          <cell r="R577">
            <v>2346574.8000000003</v>
          </cell>
          <cell r="S577">
            <v>26204592.100000001</v>
          </cell>
          <cell r="T577">
            <v>1.8125713645104689</v>
          </cell>
          <cell r="U577">
            <v>0.19</v>
          </cell>
          <cell r="V577">
            <v>2746855.983982</v>
          </cell>
          <cell r="W577">
            <v>0.15</v>
          </cell>
          <cell r="X577">
            <v>2168570.5136699998</v>
          </cell>
          <cell r="Y577">
            <v>0</v>
          </cell>
          <cell r="Z577">
            <v>0</v>
          </cell>
          <cell r="AA577">
            <v>-1.1525713645104689</v>
          </cell>
          <cell r="AB577">
            <v>-16662881.839852003</v>
          </cell>
          <cell r="AC577">
            <v>17.453296661376953</v>
          </cell>
          <cell r="AD577">
            <v>17.453296661376953</v>
          </cell>
        </row>
        <row r="578">
          <cell r="A578" t="str">
            <v>Cali</v>
          </cell>
          <cell r="B578">
            <v>8744575</v>
          </cell>
          <cell r="C578">
            <v>37412</v>
          </cell>
          <cell r="D578">
            <v>37776</v>
          </cell>
          <cell r="E578" t="str">
            <v>A</v>
          </cell>
          <cell r="F578" t="str">
            <v>AUCOLESP</v>
          </cell>
          <cell r="G578">
            <v>75753</v>
          </cell>
          <cell r="H578" t="str">
            <v>WILLIS COLOMBIA CORREDORES DE SEGUROS S.A</v>
          </cell>
          <cell r="I578">
            <v>13767133</v>
          </cell>
          <cell r="J578">
            <v>13779115</v>
          </cell>
          <cell r="K578">
            <v>13767132.9531</v>
          </cell>
          <cell r="L578">
            <v>1633004</v>
          </cell>
          <cell r="M578">
            <v>9752389</v>
          </cell>
          <cell r="N578">
            <v>11385393</v>
          </cell>
          <cell r="O578">
            <v>0.1</v>
          </cell>
          <cell r="P578">
            <v>975238.9</v>
          </cell>
          <cell r="Q578">
            <v>0.1</v>
          </cell>
          <cell r="R578">
            <v>1138539.3</v>
          </cell>
          <cell r="S578">
            <v>13499171.200000001</v>
          </cell>
          <cell r="T578">
            <v>0.98053612513129251</v>
          </cell>
          <cell r="U578">
            <v>0.19</v>
          </cell>
          <cell r="V578">
            <v>2615755.2610889999</v>
          </cell>
          <cell r="W578">
            <v>0.15</v>
          </cell>
          <cell r="X578">
            <v>2065069.9429649999</v>
          </cell>
          <cell r="Y578">
            <v>0</v>
          </cell>
          <cell r="Z578">
            <v>0</v>
          </cell>
          <cell r="AA578">
            <v>-0.32053612513129259</v>
          </cell>
          <cell r="AB578">
            <v>-4412863.4509540033</v>
          </cell>
          <cell r="AC578">
            <v>18.019229888916016</v>
          </cell>
          <cell r="AD578">
            <v>18.019229888916016</v>
          </cell>
        </row>
        <row r="579">
          <cell r="B579" t="str">
            <v>Total 8744575</v>
          </cell>
          <cell r="C579">
            <v>28224270</v>
          </cell>
          <cell r="D579">
            <v>28236252</v>
          </cell>
          <cell r="E579">
            <v>28224269.710900001</v>
          </cell>
          <cell r="F579">
            <v>21176059</v>
          </cell>
          <cell r="G579">
            <v>13675082</v>
          </cell>
          <cell r="H579">
            <v>34851141</v>
          </cell>
          <cell r="I579">
            <v>28224270</v>
          </cell>
          <cell r="J579">
            <v>28236252</v>
          </cell>
          <cell r="K579">
            <v>28224269.710900001</v>
          </cell>
          <cell r="L579">
            <v>21176059</v>
          </cell>
          <cell r="M579">
            <v>13675082</v>
          </cell>
          <cell r="N579">
            <v>34851141</v>
          </cell>
          <cell r="O579">
            <v>-21075745.290806007</v>
          </cell>
          <cell r="P579">
            <v>1367508.2000000002</v>
          </cell>
          <cell r="Q579">
            <v>3485114.1000000006</v>
          </cell>
          <cell r="R579">
            <v>3485114.1000000006</v>
          </cell>
          <cell r="S579">
            <v>39703763.300000004</v>
          </cell>
          <cell r="T579">
            <v>4233640.4566350002</v>
          </cell>
          <cell r="U579">
            <v>0</v>
          </cell>
          <cell r="V579">
            <v>5362611.2450709995</v>
          </cell>
          <cell r="W579">
            <v>0</v>
          </cell>
          <cell r="X579">
            <v>4233640.4566350002</v>
          </cell>
          <cell r="Y579">
            <v>0</v>
          </cell>
          <cell r="Z579">
            <v>0</v>
          </cell>
          <cell r="AA579">
            <v>0</v>
          </cell>
          <cell r="AB579">
            <v>-21075745.290806007</v>
          </cell>
          <cell r="AC579">
            <v>0</v>
          </cell>
        </row>
        <row r="580">
          <cell r="A580" t="str">
            <v>Cali</v>
          </cell>
          <cell r="B580">
            <v>10328610</v>
          </cell>
          <cell r="C580">
            <v>37215</v>
          </cell>
          <cell r="D580">
            <v>37579</v>
          </cell>
          <cell r="E580" t="str">
            <v>A</v>
          </cell>
          <cell r="F580" t="str">
            <v>AUCOLESP</v>
          </cell>
          <cell r="G580">
            <v>75753</v>
          </cell>
          <cell r="H580" t="str">
            <v>WILLIS COLOMBIA CORREDORES DE SEGUROS S.A</v>
          </cell>
          <cell r="I580">
            <v>488691613.4375</v>
          </cell>
          <cell r="J580">
            <v>488865656.4375</v>
          </cell>
          <cell r="K580">
            <v>253791584.39449999</v>
          </cell>
          <cell r="L580">
            <v>204333241</v>
          </cell>
          <cell r="M580">
            <v>50438378</v>
          </cell>
          <cell r="N580">
            <v>254771619</v>
          </cell>
          <cell r="O580">
            <v>0.1</v>
          </cell>
          <cell r="P580">
            <v>5043837.8000000007</v>
          </cell>
          <cell r="Q580">
            <v>0.1</v>
          </cell>
          <cell r="R580">
            <v>25477161.900000002</v>
          </cell>
          <cell r="S580">
            <v>285292618.69999999</v>
          </cell>
          <cell r="T580">
            <v>1.1241216661326878</v>
          </cell>
          <cell r="U580">
            <v>0.19</v>
          </cell>
          <cell r="V580">
            <v>48220401.034954995</v>
          </cell>
          <cell r="W580">
            <v>0.17499999999999999</v>
          </cell>
          <cell r="X580">
            <v>44413527.269037493</v>
          </cell>
          <cell r="Y580">
            <v>0</v>
          </cell>
          <cell r="Z580">
            <v>0</v>
          </cell>
          <cell r="AA580">
            <v>-0.48912166613268782</v>
          </cell>
          <cell r="AB580">
            <v>-124134962.60949248</v>
          </cell>
          <cell r="AC580">
            <v>194.39010620117188</v>
          </cell>
          <cell r="AD580">
            <v>194.39010620117188</v>
          </cell>
        </row>
        <row r="581">
          <cell r="A581" t="str">
            <v>Cali</v>
          </cell>
          <cell r="B581">
            <v>10328610</v>
          </cell>
          <cell r="C581">
            <v>37580</v>
          </cell>
          <cell r="D581">
            <v>37777</v>
          </cell>
          <cell r="E581" t="str">
            <v>A</v>
          </cell>
          <cell r="F581" t="str">
            <v>AUCOLESP</v>
          </cell>
          <cell r="G581">
            <v>75753</v>
          </cell>
          <cell r="H581" t="str">
            <v>WILLIS COLOMBIA CORREDORES DE SEGUROS S.A</v>
          </cell>
          <cell r="I581">
            <v>220116193.375</v>
          </cell>
          <cell r="J581">
            <v>192077998.5</v>
          </cell>
          <cell r="K581">
            <v>260970780.46239999</v>
          </cell>
          <cell r="L581">
            <v>113943498</v>
          </cell>
          <cell r="M581">
            <v>97793747</v>
          </cell>
          <cell r="N581">
            <v>211737245</v>
          </cell>
          <cell r="O581">
            <v>0.1</v>
          </cell>
          <cell r="P581">
            <v>9779374.7000000011</v>
          </cell>
          <cell r="Q581">
            <v>0.1</v>
          </cell>
          <cell r="R581">
            <v>21173724.5</v>
          </cell>
          <cell r="S581">
            <v>242690344.19999999</v>
          </cell>
          <cell r="T581">
            <v>0.92995217230829486</v>
          </cell>
          <cell r="U581">
            <v>0.19</v>
          </cell>
          <cell r="V581">
            <v>49584448.287855998</v>
          </cell>
          <cell r="W581">
            <v>0.17499999999999999</v>
          </cell>
          <cell r="X581">
            <v>45669886.580919996</v>
          </cell>
          <cell r="Y581">
            <v>0</v>
          </cell>
          <cell r="Z581">
            <v>0</v>
          </cell>
          <cell r="AA581">
            <v>-0.29495217230829485</v>
          </cell>
          <cell r="AB581">
            <v>-76973898.606375992</v>
          </cell>
          <cell r="AC581">
            <v>314</v>
          </cell>
          <cell r="AD581">
            <v>361.62945556640625</v>
          </cell>
        </row>
        <row r="582">
          <cell r="B582" t="str">
            <v>Total 10328610</v>
          </cell>
          <cell r="C582">
            <v>708807806.8125</v>
          </cell>
          <cell r="D582">
            <v>680943654.9375</v>
          </cell>
          <cell r="E582">
            <v>514762364.85689998</v>
          </cell>
          <cell r="F582">
            <v>318276739</v>
          </cell>
          <cell r="G582">
            <v>148232125</v>
          </cell>
          <cell r="H582">
            <v>466508864</v>
          </cell>
          <cell r="I582">
            <v>708807806.8125</v>
          </cell>
          <cell r="J582">
            <v>680943654.9375</v>
          </cell>
          <cell r="K582">
            <v>514762364.85689998</v>
          </cell>
          <cell r="L582">
            <v>318276739</v>
          </cell>
          <cell r="M582">
            <v>148232125</v>
          </cell>
          <cell r="N582">
            <v>466508864</v>
          </cell>
          <cell r="O582">
            <v>-201108861.21586847</v>
          </cell>
          <cell r="P582">
            <v>14823212.500000002</v>
          </cell>
          <cell r="Q582">
            <v>46650886.400000006</v>
          </cell>
          <cell r="R582">
            <v>46650886.400000006</v>
          </cell>
          <cell r="S582">
            <v>527982962.89999998</v>
          </cell>
          <cell r="T582">
            <v>90083413.849957496</v>
          </cell>
          <cell r="U582">
            <v>0</v>
          </cell>
          <cell r="V582">
            <v>97804849.322810993</v>
          </cell>
          <cell r="W582">
            <v>314</v>
          </cell>
          <cell r="X582">
            <v>90083413.849957496</v>
          </cell>
          <cell r="Y582">
            <v>0</v>
          </cell>
          <cell r="Z582">
            <v>0</v>
          </cell>
          <cell r="AA582">
            <v>314</v>
          </cell>
          <cell r="AB582">
            <v>-201108861.21586847</v>
          </cell>
          <cell r="AC582">
            <v>314</v>
          </cell>
        </row>
        <row r="583">
          <cell r="H583" t="str">
            <v>Total WILLIS COLOMBIA CORREDORES DE SEGUROS S.A</v>
          </cell>
          <cell r="I583">
            <v>1642599747.5625</v>
          </cell>
          <cell r="J583">
            <v>1616438727.6875</v>
          </cell>
          <cell r="K583">
            <v>1580351333.4718997</v>
          </cell>
          <cell r="L583">
            <v>959682967</v>
          </cell>
          <cell r="M583">
            <v>358756186</v>
          </cell>
          <cell r="N583">
            <v>1318439153</v>
          </cell>
          <cell r="O583">
            <v>35875618.600000001</v>
          </cell>
          <cell r="P583">
            <v>35875618.600000001</v>
          </cell>
          <cell r="Q583">
            <v>1486158686.9000001</v>
          </cell>
          <cell r="R583">
            <v>131843915.30000001</v>
          </cell>
          <cell r="S583">
            <v>1486158686.9000001</v>
          </cell>
          <cell r="T583">
            <v>0</v>
          </cell>
          <cell r="U583">
            <v>-481929983.40257102</v>
          </cell>
          <cell r="V583">
            <v>300266753.35966098</v>
          </cell>
          <cell r="W583">
            <v>275855876.61480999</v>
          </cell>
          <cell r="X583">
            <v>275855876.61480999</v>
          </cell>
          <cell r="Y583">
            <v>-481929983.40257102</v>
          </cell>
          <cell r="Z583">
            <v>0</v>
          </cell>
          <cell r="AA583">
            <v>-481929983.40257102</v>
          </cell>
          <cell r="AB583">
            <v>-481929983.40257102</v>
          </cell>
          <cell r="AC583">
            <v>462</v>
          </cell>
        </row>
        <row r="584">
          <cell r="A584" t="str">
            <v>Total Cali</v>
          </cell>
          <cell r="B584">
            <v>18139407774.031399</v>
          </cell>
          <cell r="C584">
            <v>17249383886.719898</v>
          </cell>
          <cell r="D584">
            <v>15252327925.417597</v>
          </cell>
          <cell r="E584">
            <v>6494061710</v>
          </cell>
          <cell r="F584">
            <v>2712240997</v>
          </cell>
          <cell r="G584">
            <v>9206302707</v>
          </cell>
          <cell r="H584">
            <v>271224099.69999999</v>
          </cell>
          <cell r="I584">
            <v>18139407774.031399</v>
          </cell>
          <cell r="J584">
            <v>17249383886.719898</v>
          </cell>
          <cell r="K584">
            <v>15252327925.417597</v>
          </cell>
          <cell r="L584">
            <v>6494061710</v>
          </cell>
          <cell r="M584">
            <v>2712240997</v>
          </cell>
          <cell r="N584">
            <v>9206302707</v>
          </cell>
          <cell r="O584">
            <v>5773</v>
          </cell>
          <cell r="P584">
            <v>271224099.69999999</v>
          </cell>
          <cell r="Q584">
            <v>920630270.70000029</v>
          </cell>
          <cell r="R584">
            <v>920630270.70000029</v>
          </cell>
          <cell r="S584">
            <v>10398157077.400003</v>
          </cell>
          <cell r="T584">
            <v>2135383831.2439573</v>
          </cell>
          <cell r="U584">
            <v>375237794.42607504</v>
          </cell>
          <cell r="V584">
            <v>2897942305.8293443</v>
          </cell>
          <cell r="W584">
            <v>5773</v>
          </cell>
          <cell r="X584">
            <v>2135383831.2439573</v>
          </cell>
          <cell r="Y584">
            <v>375237794.42607504</v>
          </cell>
          <cell r="Z584">
            <v>375237794.42607504</v>
          </cell>
          <cell r="AA584">
            <v>5773</v>
          </cell>
          <cell r="AB584">
            <v>-554393083.48177648</v>
          </cell>
          <cell r="AC584">
            <v>5773</v>
          </cell>
        </row>
        <row r="585">
          <cell r="A585" t="str">
            <v>Cartagena</v>
          </cell>
          <cell r="B585">
            <v>923585</v>
          </cell>
          <cell r="C585">
            <v>36826</v>
          </cell>
          <cell r="D585">
            <v>37190</v>
          </cell>
          <cell r="E585" t="str">
            <v>A</v>
          </cell>
          <cell r="F585" t="str">
            <v>AUCOL98</v>
          </cell>
          <cell r="G585">
            <v>71301</v>
          </cell>
          <cell r="H585" t="str">
            <v>ABONOS COLOMBIANOS S.A.</v>
          </cell>
          <cell r="I585">
            <v>25489045</v>
          </cell>
          <cell r="J585">
            <v>25489045</v>
          </cell>
          <cell r="K585">
            <v>25489045.125</v>
          </cell>
          <cell r="L585">
            <v>29691649</v>
          </cell>
          <cell r="M585">
            <v>1000000</v>
          </cell>
          <cell r="N585">
            <v>30691649</v>
          </cell>
          <cell r="O585">
            <v>0.1</v>
          </cell>
          <cell r="P585">
            <v>100000</v>
          </cell>
          <cell r="Q585">
            <v>0.1</v>
          </cell>
          <cell r="R585">
            <v>3069164.9000000004</v>
          </cell>
          <cell r="S585">
            <v>33860813.899999999</v>
          </cell>
          <cell r="T585">
            <v>1.3284457591072667</v>
          </cell>
          <cell r="U585">
            <v>0.19</v>
          </cell>
          <cell r="V585">
            <v>4842918.5737500004</v>
          </cell>
          <cell r="W585">
            <v>0.125</v>
          </cell>
          <cell r="X585">
            <v>3186130.640625</v>
          </cell>
          <cell r="Y585">
            <v>0</v>
          </cell>
          <cell r="Z585">
            <v>0</v>
          </cell>
          <cell r="AA585">
            <v>-0.64344575910726665</v>
          </cell>
          <cell r="AB585">
            <v>-16400817.989374999</v>
          </cell>
          <cell r="AC585">
            <v>19.156593322753906</v>
          </cell>
          <cell r="AD585">
            <v>19.156593322753906</v>
          </cell>
        </row>
        <row r="586">
          <cell r="A586" t="str">
            <v>Cartagena</v>
          </cell>
          <cell r="B586">
            <v>923585</v>
          </cell>
          <cell r="C586">
            <v>37191</v>
          </cell>
          <cell r="D586">
            <v>37555</v>
          </cell>
          <cell r="E586" t="str">
            <v>A</v>
          </cell>
          <cell r="F586" t="str">
            <v>AUCOL98</v>
          </cell>
          <cell r="G586">
            <v>71301</v>
          </cell>
          <cell r="H586" t="str">
            <v>ABONOS COLOMBIANOS S.A.</v>
          </cell>
          <cell r="I586">
            <v>31234012.125</v>
          </cell>
          <cell r="J586">
            <v>31234012.125</v>
          </cell>
          <cell r="K586">
            <v>31234012.691399999</v>
          </cell>
          <cell r="L586">
            <v>7105315</v>
          </cell>
          <cell r="M586">
            <v>0</v>
          </cell>
          <cell r="N586">
            <v>7105315</v>
          </cell>
          <cell r="O586">
            <v>0.1</v>
          </cell>
          <cell r="P586">
            <v>0</v>
          </cell>
          <cell r="Q586">
            <v>0.1</v>
          </cell>
          <cell r="R586">
            <v>710531.5</v>
          </cell>
          <cell r="S586">
            <v>7815846.5</v>
          </cell>
          <cell r="T586">
            <v>0.25023510674797228</v>
          </cell>
          <cell r="U586">
            <v>0.19</v>
          </cell>
          <cell r="V586">
            <v>5934462.4113659998</v>
          </cell>
          <cell r="W586">
            <v>0.125</v>
          </cell>
          <cell r="X586">
            <v>3904251.5864249999</v>
          </cell>
          <cell r="Y586">
            <v>0</v>
          </cell>
          <cell r="Z586">
            <v>0</v>
          </cell>
          <cell r="AA586">
            <v>0.43476489325202777</v>
          </cell>
          <cell r="AB586">
            <v>13579452.193609001</v>
          </cell>
          <cell r="AC586">
            <v>19.021978378295898</v>
          </cell>
          <cell r="AD586">
            <v>19.021978378295898</v>
          </cell>
        </row>
        <row r="587">
          <cell r="A587" t="str">
            <v>Cartagena</v>
          </cell>
          <cell r="B587">
            <v>923585</v>
          </cell>
          <cell r="C587">
            <v>37556</v>
          </cell>
          <cell r="D587">
            <v>37777</v>
          </cell>
          <cell r="E587" t="str">
            <v>A</v>
          </cell>
          <cell r="F587" t="str">
            <v>AUCOL98</v>
          </cell>
          <cell r="G587">
            <v>71301</v>
          </cell>
          <cell r="H587" t="str">
            <v>ABONOS COLOMBIANOS S.A.</v>
          </cell>
          <cell r="I587">
            <v>21044706.9375</v>
          </cell>
          <cell r="J587">
            <v>19193682</v>
          </cell>
          <cell r="K587">
            <v>11996675.1875</v>
          </cell>
          <cell r="L587">
            <v>2555143</v>
          </cell>
          <cell r="M587">
            <v>3411433</v>
          </cell>
          <cell r="N587">
            <v>5966576</v>
          </cell>
          <cell r="O587">
            <v>0.1</v>
          </cell>
          <cell r="P587">
            <v>341143.30000000005</v>
          </cell>
          <cell r="Q587">
            <v>0.1</v>
          </cell>
          <cell r="R587">
            <v>596657.6</v>
          </cell>
          <cell r="S587">
            <v>6904376.8999999994</v>
          </cell>
          <cell r="T587">
            <v>0.5755242008380832</v>
          </cell>
          <cell r="U587">
            <v>0.19</v>
          </cell>
          <cell r="V587">
            <v>2279368.285625</v>
          </cell>
          <cell r="W587">
            <v>0.125</v>
          </cell>
          <cell r="X587">
            <v>1499584.3984375</v>
          </cell>
          <cell r="Y587">
            <v>0</v>
          </cell>
          <cell r="Z587">
            <v>0</v>
          </cell>
          <cell r="AA587">
            <v>0.10947579916191685</v>
          </cell>
          <cell r="AB587">
            <v>1313345.6034375012</v>
          </cell>
          <cell r="AC587">
            <v>21</v>
          </cell>
          <cell r="AD587">
            <v>18.90045166015625</v>
          </cell>
        </row>
        <row r="588">
          <cell r="B588" t="str">
            <v>Total 923585</v>
          </cell>
          <cell r="C588">
            <v>77767764.0625</v>
          </cell>
          <cell r="D588">
            <v>75916739.125</v>
          </cell>
          <cell r="E588">
            <v>68719733.003899992</v>
          </cell>
          <cell r="F588">
            <v>39352107</v>
          </cell>
          <cell r="G588">
            <v>4411433</v>
          </cell>
          <cell r="H588">
            <v>43763540</v>
          </cell>
          <cell r="I588">
            <v>77767764.0625</v>
          </cell>
          <cell r="J588">
            <v>75916739.125</v>
          </cell>
          <cell r="K588">
            <v>68719733.003899992</v>
          </cell>
          <cell r="L588">
            <v>39352107</v>
          </cell>
          <cell r="M588">
            <v>4411433</v>
          </cell>
          <cell r="N588">
            <v>43763540</v>
          </cell>
          <cell r="O588">
            <v>-1508020.1923284966</v>
          </cell>
          <cell r="P588">
            <v>441143.30000000005</v>
          </cell>
          <cell r="Q588">
            <v>4376354</v>
          </cell>
          <cell r="R588">
            <v>4376354</v>
          </cell>
          <cell r="S588">
            <v>48581037.299999997</v>
          </cell>
          <cell r="T588">
            <v>8589966.6254874989</v>
          </cell>
          <cell r="U588">
            <v>0</v>
          </cell>
          <cell r="V588">
            <v>13056749.270741001</v>
          </cell>
          <cell r="W588">
            <v>21</v>
          </cell>
          <cell r="X588">
            <v>8589966.6254874989</v>
          </cell>
          <cell r="Y588">
            <v>0</v>
          </cell>
          <cell r="Z588">
            <v>0</v>
          </cell>
          <cell r="AA588">
            <v>21</v>
          </cell>
          <cell r="AB588">
            <v>-1508020.1923284966</v>
          </cell>
          <cell r="AC588">
            <v>21</v>
          </cell>
        </row>
        <row r="589">
          <cell r="H589" t="str">
            <v>Total ABONOS COLOMBIANOS S.A.</v>
          </cell>
          <cell r="I589">
            <v>77767764.0625</v>
          </cell>
          <cell r="J589">
            <v>75916739.125</v>
          </cell>
          <cell r="K589">
            <v>68719733.003899992</v>
          </cell>
          <cell r="L589">
            <v>39352107</v>
          </cell>
          <cell r="M589">
            <v>4411433</v>
          </cell>
          <cell r="N589">
            <v>43763540</v>
          </cell>
          <cell r="O589">
            <v>441143.30000000005</v>
          </cell>
          <cell r="P589">
            <v>441143.30000000005</v>
          </cell>
          <cell r="Q589">
            <v>48581037.299999997</v>
          </cell>
          <cell r="R589">
            <v>4376354</v>
          </cell>
          <cell r="S589">
            <v>48581037.299999997</v>
          </cell>
          <cell r="T589">
            <v>0</v>
          </cell>
          <cell r="U589">
            <v>-1508020.1923284966</v>
          </cell>
          <cell r="V589">
            <v>13056749.270741001</v>
          </cell>
          <cell r="W589">
            <v>8589966.6254874989</v>
          </cell>
          <cell r="X589">
            <v>8589966.6254874989</v>
          </cell>
          <cell r="Y589">
            <v>-1508020.1923284966</v>
          </cell>
          <cell r="Z589">
            <v>0</v>
          </cell>
          <cell r="AA589">
            <v>-1508020.1923284966</v>
          </cell>
          <cell r="AB589">
            <v>-1508020.1923284966</v>
          </cell>
          <cell r="AC589">
            <v>21</v>
          </cell>
        </row>
        <row r="590">
          <cell r="A590" t="str">
            <v>Total Cartagena</v>
          </cell>
          <cell r="B590">
            <v>77767764.0625</v>
          </cell>
          <cell r="C590">
            <v>75916739.125</v>
          </cell>
          <cell r="D590">
            <v>68719733.003899992</v>
          </cell>
          <cell r="E590">
            <v>39352107</v>
          </cell>
          <cell r="F590">
            <v>4411433</v>
          </cell>
          <cell r="G590">
            <v>43763540</v>
          </cell>
          <cell r="H590">
            <v>441143.30000000005</v>
          </cell>
          <cell r="I590">
            <v>77767764.0625</v>
          </cell>
          <cell r="J590">
            <v>75916739.125</v>
          </cell>
          <cell r="K590">
            <v>68719733.003899992</v>
          </cell>
          <cell r="L590">
            <v>39352107</v>
          </cell>
          <cell r="M590">
            <v>4411433</v>
          </cell>
          <cell r="N590">
            <v>43763540</v>
          </cell>
          <cell r="O590">
            <v>21</v>
          </cell>
          <cell r="P590">
            <v>441143.30000000005</v>
          </cell>
          <cell r="Q590">
            <v>4376354</v>
          </cell>
          <cell r="R590">
            <v>4376354</v>
          </cell>
          <cell r="S590">
            <v>48581037.299999997</v>
          </cell>
          <cell r="T590">
            <v>8589966.6254874989</v>
          </cell>
          <cell r="U590">
            <v>0</v>
          </cell>
          <cell r="V590">
            <v>13056749.270741001</v>
          </cell>
          <cell r="W590">
            <v>21</v>
          </cell>
          <cell r="X590">
            <v>8589966.6254874989</v>
          </cell>
          <cell r="Y590">
            <v>0</v>
          </cell>
          <cell r="Z590">
            <v>0</v>
          </cell>
          <cell r="AA590">
            <v>21</v>
          </cell>
          <cell r="AB590">
            <v>-1508020.1923284966</v>
          </cell>
          <cell r="AC590">
            <v>21</v>
          </cell>
        </row>
        <row r="591">
          <cell r="A591" t="str">
            <v>Centro Colseguros Bogotá</v>
          </cell>
          <cell r="B591">
            <v>915978</v>
          </cell>
          <cell r="C591">
            <v>36769</v>
          </cell>
          <cell r="D591">
            <v>37133</v>
          </cell>
          <cell r="E591" t="str">
            <v>T</v>
          </cell>
          <cell r="F591" t="str">
            <v>AUCOL98</v>
          </cell>
          <cell r="G591">
            <v>61447</v>
          </cell>
          <cell r="H591" t="str">
            <v>ALIMENTOS DEL VALLE ALIVAL</v>
          </cell>
          <cell r="I591">
            <v>50613173.9375</v>
          </cell>
          <cell r="J591">
            <v>50613173.9375</v>
          </cell>
          <cell r="K591">
            <v>50613174.023400001</v>
          </cell>
          <cell r="L591">
            <v>10062184</v>
          </cell>
          <cell r="M591">
            <v>2306278</v>
          </cell>
          <cell r="N591">
            <v>12368462</v>
          </cell>
          <cell r="O591">
            <v>0.1</v>
          </cell>
          <cell r="P591">
            <v>230627.80000000002</v>
          </cell>
          <cell r="Q591">
            <v>0.1</v>
          </cell>
          <cell r="R591">
            <v>1236846.2</v>
          </cell>
          <cell r="S591">
            <v>13835936</v>
          </cell>
          <cell r="T591">
            <v>0.27336629774697052</v>
          </cell>
          <cell r="U591">
            <v>0.19</v>
          </cell>
          <cell r="V591">
            <v>9616503.0644460004</v>
          </cell>
          <cell r="W591">
            <v>0.125</v>
          </cell>
          <cell r="X591">
            <v>6326646.7529250002</v>
          </cell>
          <cell r="Y591">
            <v>0</v>
          </cell>
          <cell r="Z591">
            <v>0</v>
          </cell>
          <cell r="AA591">
            <v>0.41163370225302953</v>
          </cell>
          <cell r="AB591">
            <v>20834088.206029005</v>
          </cell>
          <cell r="AC591">
            <v>50.401100158691406</v>
          </cell>
          <cell r="AD591">
            <v>50.401100158691406</v>
          </cell>
        </row>
        <row r="592">
          <cell r="A592" t="str">
            <v>Centro Colseguros Bogotá</v>
          </cell>
          <cell r="B592">
            <v>915978</v>
          </cell>
          <cell r="C592">
            <v>37134</v>
          </cell>
          <cell r="D592">
            <v>37498</v>
          </cell>
          <cell r="E592" t="str">
            <v>T</v>
          </cell>
          <cell r="F592" t="str">
            <v>AUCOL98</v>
          </cell>
          <cell r="G592">
            <v>61447</v>
          </cell>
          <cell r="H592" t="str">
            <v>ALIMENTOS DEL VALLE ALIVAL</v>
          </cell>
          <cell r="I592">
            <v>52705796.1875</v>
          </cell>
          <cell r="J592">
            <v>52705796.1875</v>
          </cell>
          <cell r="K592">
            <v>52705796.137800001</v>
          </cell>
          <cell r="L592">
            <v>32097554</v>
          </cell>
          <cell r="M592">
            <v>20987148</v>
          </cell>
          <cell r="N592">
            <v>53084702</v>
          </cell>
          <cell r="O592">
            <v>0.1</v>
          </cell>
          <cell r="P592">
            <v>2098714.8000000003</v>
          </cell>
          <cell r="Q592">
            <v>0.1</v>
          </cell>
          <cell r="R592">
            <v>5308470.2</v>
          </cell>
          <cell r="S592">
            <v>60491887</v>
          </cell>
          <cell r="T592">
            <v>1.1477274120258645</v>
          </cell>
          <cell r="U592">
            <v>0.19</v>
          </cell>
          <cell r="V592">
            <v>10014101.266182</v>
          </cell>
          <cell r="W592">
            <v>0.125</v>
          </cell>
          <cell r="X592">
            <v>6588224.5172250001</v>
          </cell>
          <cell r="Y592">
            <v>0</v>
          </cell>
          <cell r="Z592">
            <v>0</v>
          </cell>
          <cell r="AA592">
            <v>-0.46272741202586443</v>
          </cell>
          <cell r="AB592">
            <v>-24388416.645606995</v>
          </cell>
          <cell r="AC592">
            <v>42.659339904785156</v>
          </cell>
          <cell r="AD592">
            <v>42.659339904785156</v>
          </cell>
        </row>
        <row r="593">
          <cell r="A593" t="str">
            <v>Centro Colseguros Bogotá</v>
          </cell>
          <cell r="B593">
            <v>915978</v>
          </cell>
          <cell r="C593">
            <v>37499</v>
          </cell>
          <cell r="D593">
            <v>37777</v>
          </cell>
          <cell r="E593" t="str">
            <v>T</v>
          </cell>
          <cell r="F593" t="str">
            <v>AUCOL98</v>
          </cell>
          <cell r="G593">
            <v>61447</v>
          </cell>
          <cell r="H593" t="str">
            <v>ALIMENTOS DEL VALLE ALIVAL</v>
          </cell>
          <cell r="I593">
            <v>57525242.3125</v>
          </cell>
          <cell r="J593">
            <v>41696494.1875</v>
          </cell>
          <cell r="K593">
            <v>42747021.075199999</v>
          </cell>
          <cell r="L593">
            <v>45461805</v>
          </cell>
          <cell r="M593">
            <v>23074611</v>
          </cell>
          <cell r="N593">
            <v>68536416</v>
          </cell>
          <cell r="O593">
            <v>0.1</v>
          </cell>
          <cell r="P593">
            <v>2307461.1</v>
          </cell>
          <cell r="Q593">
            <v>0.1</v>
          </cell>
          <cell r="R593">
            <v>6853641.6000000006</v>
          </cell>
          <cell r="S593">
            <v>77697518.699999988</v>
          </cell>
          <cell r="T593">
            <v>1.8176124732368024</v>
          </cell>
          <cell r="U593">
            <v>0.19</v>
          </cell>
          <cell r="V593">
            <v>8121934.0042880001</v>
          </cell>
          <cell r="W593">
            <v>0.125</v>
          </cell>
          <cell r="X593">
            <v>5343377.6343999999</v>
          </cell>
          <cell r="Y593">
            <v>0</v>
          </cell>
          <cell r="Z593">
            <v>0</v>
          </cell>
          <cell r="AA593">
            <v>-1.1326124732368024</v>
          </cell>
          <cell r="AB593">
            <v>-48415809.263487987</v>
          </cell>
          <cell r="AC593">
            <v>47</v>
          </cell>
          <cell r="AD593">
            <v>40.852516174316406</v>
          </cell>
        </row>
        <row r="594">
          <cell r="B594" t="str">
            <v>Total 915978</v>
          </cell>
          <cell r="C594">
            <v>160844212.4375</v>
          </cell>
          <cell r="D594">
            <v>145015464.3125</v>
          </cell>
          <cell r="E594">
            <v>146065991.23640001</v>
          </cell>
          <cell r="F594">
            <v>87621543</v>
          </cell>
          <cell r="G594">
            <v>46368037</v>
          </cell>
          <cell r="H594">
            <v>133989580</v>
          </cell>
          <cell r="I594">
            <v>160844212.4375</v>
          </cell>
          <cell r="J594">
            <v>145015464.3125</v>
          </cell>
          <cell r="K594">
            <v>146065991.23640001</v>
          </cell>
          <cell r="L594">
            <v>87621543</v>
          </cell>
          <cell r="M594">
            <v>46368037</v>
          </cell>
          <cell r="N594">
            <v>133989580</v>
          </cell>
          <cell r="O594">
            <v>-51970137.703065977</v>
          </cell>
          <cell r="P594">
            <v>4636803.7</v>
          </cell>
          <cell r="Q594">
            <v>13398958</v>
          </cell>
          <cell r="R594">
            <v>13398958</v>
          </cell>
          <cell r="S594">
            <v>152025341.69999999</v>
          </cell>
          <cell r="T594">
            <v>18258248.904550001</v>
          </cell>
          <cell r="U594">
            <v>0</v>
          </cell>
          <cell r="V594">
            <v>27752538.334915999</v>
          </cell>
          <cell r="W594">
            <v>47</v>
          </cell>
          <cell r="X594">
            <v>18258248.904550001</v>
          </cell>
          <cell r="Y594">
            <v>0</v>
          </cell>
          <cell r="Z594">
            <v>0</v>
          </cell>
          <cell r="AA594">
            <v>47</v>
          </cell>
          <cell r="AB594">
            <v>-51970137.703065977</v>
          </cell>
          <cell r="AC594">
            <v>47</v>
          </cell>
        </row>
        <row r="595">
          <cell r="H595" t="str">
            <v>Total ALIMENTOS DEL VALLE ALIVAL</v>
          </cell>
          <cell r="I595">
            <v>160844212.4375</v>
          </cell>
          <cell r="J595">
            <v>145015464.3125</v>
          </cell>
          <cell r="K595">
            <v>146065991.23640001</v>
          </cell>
          <cell r="L595">
            <v>87621543</v>
          </cell>
          <cell r="M595">
            <v>46368037</v>
          </cell>
          <cell r="N595">
            <v>133989580</v>
          </cell>
          <cell r="O595">
            <v>4636803.7</v>
          </cell>
          <cell r="P595">
            <v>4636803.7</v>
          </cell>
          <cell r="Q595">
            <v>152025341.69999999</v>
          </cell>
          <cell r="R595">
            <v>13398958</v>
          </cell>
          <cell r="S595">
            <v>152025341.69999999</v>
          </cell>
          <cell r="T595">
            <v>0</v>
          </cell>
          <cell r="U595">
            <v>-51970137.703065977</v>
          </cell>
          <cell r="V595">
            <v>27752538.334915999</v>
          </cell>
          <cell r="W595">
            <v>18258248.904550001</v>
          </cell>
          <cell r="X595">
            <v>18258248.904550001</v>
          </cell>
          <cell r="Y595">
            <v>-51970137.703065977</v>
          </cell>
          <cell r="Z595">
            <v>0</v>
          </cell>
          <cell r="AA595">
            <v>-51970137.703065977</v>
          </cell>
          <cell r="AB595">
            <v>-51970137.703065977</v>
          </cell>
          <cell r="AC595">
            <v>47</v>
          </cell>
        </row>
        <row r="596">
          <cell r="A596" t="str">
            <v>Centro Colseguros Bogotá</v>
          </cell>
          <cell r="B596">
            <v>10370181</v>
          </cell>
          <cell r="C596">
            <v>37302</v>
          </cell>
          <cell r="D596">
            <v>37666</v>
          </cell>
          <cell r="E596" t="str">
            <v>M</v>
          </cell>
          <cell r="F596" t="str">
            <v>AUCOL98</v>
          </cell>
          <cell r="G596">
            <v>65313</v>
          </cell>
          <cell r="H596" t="str">
            <v>ANITEX DE COLOMBIA</v>
          </cell>
          <cell r="I596">
            <v>5671325</v>
          </cell>
          <cell r="J596">
            <v>5682385</v>
          </cell>
          <cell r="K596">
            <v>5599508.2616999997</v>
          </cell>
          <cell r="L596">
            <v>0</v>
          </cell>
          <cell r="M596">
            <v>0.1</v>
          </cell>
          <cell r="N596">
            <v>0</v>
          </cell>
          <cell r="O596">
            <v>0.1</v>
          </cell>
          <cell r="P596">
            <v>0</v>
          </cell>
          <cell r="Q596">
            <v>0.1</v>
          </cell>
          <cell r="R596">
            <v>0</v>
          </cell>
          <cell r="S596">
            <v>0</v>
          </cell>
          <cell r="T596">
            <v>0</v>
          </cell>
          <cell r="U596">
            <v>0.19</v>
          </cell>
          <cell r="V596">
            <v>1063906.5697230001</v>
          </cell>
          <cell r="W596">
            <v>0.125</v>
          </cell>
          <cell r="X596">
            <v>699938.53271249996</v>
          </cell>
          <cell r="Y596">
            <v>0</v>
          </cell>
          <cell r="Z596">
            <v>0</v>
          </cell>
          <cell r="AA596">
            <v>0.68500000000000005</v>
          </cell>
          <cell r="AB596">
            <v>3835663.1592645003</v>
          </cell>
          <cell r="AC596">
            <v>6.2994503974914551</v>
          </cell>
          <cell r="AD596">
            <v>6.2994503974914551</v>
          </cell>
        </row>
        <row r="597">
          <cell r="A597" t="str">
            <v>Centro Colseguros Bogotá</v>
          </cell>
          <cell r="B597">
            <v>10370181</v>
          </cell>
          <cell r="C597">
            <v>37667</v>
          </cell>
          <cell r="D597">
            <v>37777</v>
          </cell>
          <cell r="E597" t="str">
            <v>M</v>
          </cell>
          <cell r="F597" t="str">
            <v>AUCOL98</v>
          </cell>
          <cell r="G597">
            <v>65313</v>
          </cell>
          <cell r="H597" t="str">
            <v>ANITEX DE COLOMBIA</v>
          </cell>
          <cell r="I597">
            <v>1313174</v>
          </cell>
          <cell r="J597">
            <v>951478</v>
          </cell>
          <cell r="K597">
            <v>1308896.9604</v>
          </cell>
          <cell r="L597">
            <v>0</v>
          </cell>
          <cell r="M597">
            <v>0.1</v>
          </cell>
          <cell r="N597">
            <v>0</v>
          </cell>
          <cell r="O597">
            <v>0.1</v>
          </cell>
          <cell r="P597">
            <v>0</v>
          </cell>
          <cell r="Q597">
            <v>0.1</v>
          </cell>
          <cell r="R597">
            <v>0</v>
          </cell>
          <cell r="S597">
            <v>0</v>
          </cell>
          <cell r="T597">
            <v>0</v>
          </cell>
          <cell r="U597">
            <v>0.19</v>
          </cell>
          <cell r="V597">
            <v>248690.42247600001</v>
          </cell>
          <cell r="W597">
            <v>0.125</v>
          </cell>
          <cell r="X597">
            <v>163612.12005</v>
          </cell>
          <cell r="Y597">
            <v>0</v>
          </cell>
          <cell r="Z597">
            <v>0</v>
          </cell>
          <cell r="AA597">
            <v>0.68500000000000005</v>
          </cell>
          <cell r="AB597">
            <v>896594.41787400004</v>
          </cell>
          <cell r="AC597">
            <v>5</v>
          </cell>
          <cell r="AD597">
            <v>5.0272727012634277</v>
          </cell>
        </row>
        <row r="598">
          <cell r="B598" t="str">
            <v>Total 10370181</v>
          </cell>
          <cell r="C598">
            <v>6984499</v>
          </cell>
          <cell r="D598">
            <v>6633863</v>
          </cell>
          <cell r="E598">
            <v>6908405.2220999999</v>
          </cell>
          <cell r="F598">
            <v>0</v>
          </cell>
          <cell r="G598">
            <v>0</v>
          </cell>
          <cell r="H598">
            <v>0</v>
          </cell>
          <cell r="I598">
            <v>6984499</v>
          </cell>
          <cell r="J598">
            <v>6633863</v>
          </cell>
          <cell r="K598">
            <v>6908405.2220999999</v>
          </cell>
          <cell r="L598">
            <v>0</v>
          </cell>
          <cell r="M598">
            <v>0</v>
          </cell>
          <cell r="N598">
            <v>0</v>
          </cell>
          <cell r="O598">
            <v>4732257.5771385003</v>
          </cell>
          <cell r="P598">
            <v>0</v>
          </cell>
          <cell r="Q598">
            <v>0</v>
          </cell>
          <cell r="R598">
            <v>0</v>
          </cell>
          <cell r="S598">
            <v>0</v>
          </cell>
          <cell r="T598">
            <v>863550.65276249999</v>
          </cell>
          <cell r="U598">
            <v>0</v>
          </cell>
          <cell r="V598">
            <v>1312596.992199</v>
          </cell>
          <cell r="W598">
            <v>5</v>
          </cell>
          <cell r="X598">
            <v>863550.65276249999</v>
          </cell>
          <cell r="Y598">
            <v>0</v>
          </cell>
          <cell r="Z598">
            <v>0</v>
          </cell>
          <cell r="AA598">
            <v>5</v>
          </cell>
          <cell r="AB598">
            <v>4732257.5771385003</v>
          </cell>
          <cell r="AC598">
            <v>5</v>
          </cell>
        </row>
        <row r="599">
          <cell r="H599" t="str">
            <v>Total ANITEX DE COLOMBIA</v>
          </cell>
          <cell r="I599">
            <v>6984499</v>
          </cell>
          <cell r="J599">
            <v>6633863</v>
          </cell>
          <cell r="K599">
            <v>6908405.2220999999</v>
          </cell>
          <cell r="L599">
            <v>0</v>
          </cell>
          <cell r="M599">
            <v>0</v>
          </cell>
          <cell r="N599">
            <v>0</v>
          </cell>
          <cell r="O599">
            <v>0</v>
          </cell>
          <cell r="P599">
            <v>0</v>
          </cell>
          <cell r="Q599">
            <v>0</v>
          </cell>
          <cell r="R599">
            <v>0</v>
          </cell>
          <cell r="S599">
            <v>0</v>
          </cell>
          <cell r="T599">
            <v>0</v>
          </cell>
          <cell r="U599">
            <v>4732257.5771385003</v>
          </cell>
          <cell r="V599">
            <v>1312596.992199</v>
          </cell>
          <cell r="W599">
            <v>863550.65276249999</v>
          </cell>
          <cell r="X599">
            <v>863550.65276249999</v>
          </cell>
          <cell r="Y599">
            <v>4732257.5771385003</v>
          </cell>
          <cell r="Z599">
            <v>0</v>
          </cell>
          <cell r="AA599">
            <v>4732257.5771385003</v>
          </cell>
          <cell r="AB599">
            <v>4732257.5771385003</v>
          </cell>
          <cell r="AC599">
            <v>5</v>
          </cell>
        </row>
        <row r="600">
          <cell r="A600" t="str">
            <v>Centro Colseguros Bogotá</v>
          </cell>
          <cell r="B600">
            <v>10966555</v>
          </cell>
          <cell r="C600">
            <v>37291</v>
          </cell>
          <cell r="D600">
            <v>37655</v>
          </cell>
          <cell r="E600" t="str">
            <v>A</v>
          </cell>
          <cell r="F600" t="str">
            <v>AUCOLESP</v>
          </cell>
          <cell r="G600">
            <v>71309</v>
          </cell>
          <cell r="H600" t="str">
            <v>ARME S.A.</v>
          </cell>
          <cell r="I600">
            <v>3472235</v>
          </cell>
          <cell r="J600">
            <v>3472235</v>
          </cell>
          <cell r="K600">
            <v>3472235</v>
          </cell>
          <cell r="L600">
            <v>0</v>
          </cell>
          <cell r="M600">
            <v>2000000</v>
          </cell>
          <cell r="N600">
            <v>2000000</v>
          </cell>
          <cell r="O600">
            <v>0.1</v>
          </cell>
          <cell r="P600">
            <v>200000</v>
          </cell>
          <cell r="Q600">
            <v>0.1</v>
          </cell>
          <cell r="R600">
            <v>200000</v>
          </cell>
          <cell r="S600">
            <v>2400000</v>
          </cell>
          <cell r="T600">
            <v>0.6911974563933605</v>
          </cell>
          <cell r="U600">
            <v>0.19</v>
          </cell>
          <cell r="V600">
            <v>659724.65</v>
          </cell>
          <cell r="W600">
            <v>0.125</v>
          </cell>
          <cell r="X600">
            <v>434029.375</v>
          </cell>
          <cell r="Y600">
            <v>0</v>
          </cell>
          <cell r="Z600">
            <v>0</v>
          </cell>
          <cell r="AA600">
            <v>-6.1974563933604454E-3</v>
          </cell>
          <cell r="AB600">
            <v>-21519.024999999907</v>
          </cell>
          <cell r="AC600">
            <v>3.0604395866394043</v>
          </cell>
          <cell r="AD600">
            <v>3.0604395866394043</v>
          </cell>
        </row>
        <row r="601">
          <cell r="A601" t="str">
            <v>Centro Colseguros Bogotá</v>
          </cell>
          <cell r="B601">
            <v>10966555</v>
          </cell>
          <cell r="C601">
            <v>37656</v>
          </cell>
          <cell r="D601">
            <v>37777</v>
          </cell>
          <cell r="E601" t="str">
            <v>A</v>
          </cell>
          <cell r="F601" t="str">
            <v>AUCOLESP</v>
          </cell>
          <cell r="G601">
            <v>71309</v>
          </cell>
          <cell r="H601" t="str">
            <v>ARME S.A.</v>
          </cell>
          <cell r="I601">
            <v>3076559.0625</v>
          </cell>
          <cell r="J601">
            <v>3076559.0625</v>
          </cell>
          <cell r="K601">
            <v>987957.34380000003</v>
          </cell>
          <cell r="L601">
            <v>1648000</v>
          </cell>
          <cell r="M601">
            <v>19552000</v>
          </cell>
          <cell r="N601">
            <v>21200000</v>
          </cell>
          <cell r="O601">
            <v>0.1</v>
          </cell>
          <cell r="P601">
            <v>1955200</v>
          </cell>
          <cell r="Q601">
            <v>0.1</v>
          </cell>
          <cell r="R601">
            <v>2120000</v>
          </cell>
          <cell r="S601">
            <v>25275200</v>
          </cell>
          <cell r="T601">
            <v>25.583290775271223</v>
          </cell>
          <cell r="U601">
            <v>0.19</v>
          </cell>
          <cell r="V601">
            <v>187711.895322</v>
          </cell>
          <cell r="W601">
            <v>0.125</v>
          </cell>
          <cell r="X601">
            <v>123494.667975</v>
          </cell>
          <cell r="Y601">
            <v>0</v>
          </cell>
          <cell r="Z601">
            <v>0</v>
          </cell>
          <cell r="AA601">
            <v>-24.898290775271224</v>
          </cell>
          <cell r="AB601">
            <v>-24598449.219497003</v>
          </cell>
          <cell r="AC601">
            <v>3</v>
          </cell>
          <cell r="AD601">
            <v>3.0743801593780518</v>
          </cell>
        </row>
        <row r="602">
          <cell r="B602" t="str">
            <v>Total 10966555</v>
          </cell>
          <cell r="C602">
            <v>6548794.0625</v>
          </cell>
          <cell r="D602">
            <v>6548794.0625</v>
          </cell>
          <cell r="E602">
            <v>4460192.3437999999</v>
          </cell>
          <cell r="F602">
            <v>1648000</v>
          </cell>
          <cell r="G602">
            <v>21552000</v>
          </cell>
          <cell r="H602">
            <v>23200000</v>
          </cell>
          <cell r="I602">
            <v>6548794.0625</v>
          </cell>
          <cell r="J602">
            <v>6548794.0625</v>
          </cell>
          <cell r="K602">
            <v>4460192.3437999999</v>
          </cell>
          <cell r="L602">
            <v>1648000</v>
          </cell>
          <cell r="M602">
            <v>21552000</v>
          </cell>
          <cell r="N602">
            <v>23200000</v>
          </cell>
          <cell r="O602">
            <v>-24619968.244497001</v>
          </cell>
          <cell r="P602">
            <v>2155200</v>
          </cell>
          <cell r="Q602">
            <v>2320000</v>
          </cell>
          <cell r="R602">
            <v>2320000</v>
          </cell>
          <cell r="S602">
            <v>27675200</v>
          </cell>
          <cell r="T602">
            <v>557524.04297499999</v>
          </cell>
          <cell r="U602">
            <v>0</v>
          </cell>
          <cell r="V602">
            <v>847436.54532200005</v>
          </cell>
          <cell r="W602">
            <v>3</v>
          </cell>
          <cell r="X602">
            <v>557524.04297499999</v>
          </cell>
          <cell r="Y602">
            <v>0</v>
          </cell>
          <cell r="Z602">
            <v>0</v>
          </cell>
          <cell r="AA602">
            <v>3</v>
          </cell>
          <cell r="AB602">
            <v>-24619968.244497001</v>
          </cell>
          <cell r="AC602">
            <v>3</v>
          </cell>
        </row>
        <row r="603">
          <cell r="H603" t="str">
            <v>Total ARME S.A.</v>
          </cell>
          <cell r="I603">
            <v>6548794.0625</v>
          </cell>
          <cell r="J603">
            <v>6548794.0625</v>
          </cell>
          <cell r="K603">
            <v>4460192.3437999999</v>
          </cell>
          <cell r="L603">
            <v>1648000</v>
          </cell>
          <cell r="M603">
            <v>21552000</v>
          </cell>
          <cell r="N603">
            <v>23200000</v>
          </cell>
          <cell r="O603">
            <v>2155200</v>
          </cell>
          <cell r="P603">
            <v>2155200</v>
          </cell>
          <cell r="Q603">
            <v>27675200</v>
          </cell>
          <cell r="R603">
            <v>2320000</v>
          </cell>
          <cell r="S603">
            <v>27675200</v>
          </cell>
          <cell r="T603">
            <v>0</v>
          </cell>
          <cell r="U603">
            <v>-24619968.244497001</v>
          </cell>
          <cell r="V603">
            <v>847436.54532200005</v>
          </cell>
          <cell r="W603">
            <v>557524.04297499999</v>
          </cell>
          <cell r="X603">
            <v>557524.04297499999</v>
          </cell>
          <cell r="Y603">
            <v>-24619968.244497001</v>
          </cell>
          <cell r="Z603">
            <v>0</v>
          </cell>
          <cell r="AA603">
            <v>-24619968.244497001</v>
          </cell>
          <cell r="AB603">
            <v>-24619968.244497001</v>
          </cell>
          <cell r="AC603">
            <v>3</v>
          </cell>
        </row>
        <row r="604">
          <cell r="A604" t="str">
            <v>Centro Colseguros Bogotá</v>
          </cell>
          <cell r="B604">
            <v>10966573</v>
          </cell>
          <cell r="C604">
            <v>37291</v>
          </cell>
          <cell r="D604">
            <v>37655</v>
          </cell>
          <cell r="E604" t="str">
            <v>A</v>
          </cell>
          <cell r="F604" t="str">
            <v>AUCOLESP</v>
          </cell>
          <cell r="G604">
            <v>71309</v>
          </cell>
          <cell r="H604" t="str">
            <v>ARMETALES S.A</v>
          </cell>
          <cell r="I604">
            <v>8269620.375</v>
          </cell>
          <cell r="J604">
            <v>8269620.375</v>
          </cell>
          <cell r="K604">
            <v>8269620.375</v>
          </cell>
          <cell r="L604">
            <v>0</v>
          </cell>
          <cell r="M604">
            <v>0.1</v>
          </cell>
          <cell r="N604">
            <v>0</v>
          </cell>
          <cell r="O604">
            <v>0.1</v>
          </cell>
          <cell r="P604">
            <v>0</v>
          </cell>
          <cell r="Q604">
            <v>0.1</v>
          </cell>
          <cell r="R604">
            <v>0</v>
          </cell>
          <cell r="S604">
            <v>0</v>
          </cell>
          <cell r="T604">
            <v>0</v>
          </cell>
          <cell r="U604">
            <v>0.19</v>
          </cell>
          <cell r="V604">
            <v>1571227.8712500001</v>
          </cell>
          <cell r="W604">
            <v>0.125</v>
          </cell>
          <cell r="X604">
            <v>1033702.546875</v>
          </cell>
          <cell r="Y604">
            <v>0</v>
          </cell>
          <cell r="Z604">
            <v>0</v>
          </cell>
          <cell r="AA604">
            <v>0.68500000000000005</v>
          </cell>
          <cell r="AB604">
            <v>5664689.9568750001</v>
          </cell>
          <cell r="AC604">
            <v>3.9780218601226807</v>
          </cell>
          <cell r="AD604">
            <v>3.9780218601226807</v>
          </cell>
        </row>
        <row r="605">
          <cell r="A605" t="str">
            <v>Centro Colseguros Bogotá</v>
          </cell>
          <cell r="B605">
            <v>10966573</v>
          </cell>
          <cell r="C605">
            <v>37656</v>
          </cell>
          <cell r="D605">
            <v>37777</v>
          </cell>
          <cell r="E605" t="str">
            <v>A</v>
          </cell>
          <cell r="F605" t="str">
            <v>AUCOLESP</v>
          </cell>
          <cell r="G605">
            <v>71309</v>
          </cell>
          <cell r="H605" t="str">
            <v>ARMETALES S.A</v>
          </cell>
          <cell r="I605">
            <v>6696000</v>
          </cell>
          <cell r="J605">
            <v>0</v>
          </cell>
          <cell r="K605">
            <v>2238115.125</v>
          </cell>
          <cell r="L605">
            <v>0</v>
          </cell>
          <cell r="M605">
            <v>0.1</v>
          </cell>
          <cell r="N605">
            <v>0</v>
          </cell>
          <cell r="O605">
            <v>0.1</v>
          </cell>
          <cell r="P605">
            <v>0</v>
          </cell>
          <cell r="Q605">
            <v>0.1</v>
          </cell>
          <cell r="R605">
            <v>0</v>
          </cell>
          <cell r="S605">
            <v>0</v>
          </cell>
          <cell r="T605">
            <v>0</v>
          </cell>
          <cell r="U605">
            <v>0.19</v>
          </cell>
          <cell r="V605">
            <v>425241.87375000003</v>
          </cell>
          <cell r="W605">
            <v>0.125</v>
          </cell>
          <cell r="X605">
            <v>279764.390625</v>
          </cell>
          <cell r="Y605">
            <v>0</v>
          </cell>
          <cell r="Z605">
            <v>0</v>
          </cell>
          <cell r="AA605">
            <v>0.68500000000000005</v>
          </cell>
          <cell r="AB605">
            <v>1533108.8606250002</v>
          </cell>
          <cell r="AC605">
            <v>4</v>
          </cell>
          <cell r="AD605">
            <v>4</v>
          </cell>
        </row>
        <row r="606">
          <cell r="B606" t="str">
            <v>Total 10966573</v>
          </cell>
          <cell r="C606">
            <v>14965620.375</v>
          </cell>
          <cell r="D606">
            <v>8269620.375</v>
          </cell>
          <cell r="E606">
            <v>10507735.5</v>
          </cell>
          <cell r="F606">
            <v>0</v>
          </cell>
          <cell r="G606">
            <v>0</v>
          </cell>
          <cell r="H606">
            <v>0</v>
          </cell>
          <cell r="I606">
            <v>14965620.375</v>
          </cell>
          <cell r="J606">
            <v>8269620.375</v>
          </cell>
          <cell r="K606">
            <v>10507735.5</v>
          </cell>
          <cell r="L606">
            <v>0</v>
          </cell>
          <cell r="M606">
            <v>0</v>
          </cell>
          <cell r="N606">
            <v>0</v>
          </cell>
          <cell r="O606">
            <v>7197798.8175000008</v>
          </cell>
          <cell r="P606">
            <v>0</v>
          </cell>
          <cell r="Q606">
            <v>0</v>
          </cell>
          <cell r="R606">
            <v>0</v>
          </cell>
          <cell r="S606">
            <v>0</v>
          </cell>
          <cell r="T606">
            <v>1313466.9375</v>
          </cell>
          <cell r="U606">
            <v>0</v>
          </cell>
          <cell r="V606">
            <v>1996469.7450000001</v>
          </cell>
          <cell r="W606">
            <v>4</v>
          </cell>
          <cell r="X606">
            <v>1313466.9375</v>
          </cell>
          <cell r="Y606">
            <v>0</v>
          </cell>
          <cell r="Z606">
            <v>0</v>
          </cell>
          <cell r="AA606">
            <v>4</v>
          </cell>
          <cell r="AB606">
            <v>7197798.8175000008</v>
          </cell>
          <cell r="AC606">
            <v>4</v>
          </cell>
        </row>
        <row r="607">
          <cell r="H607" t="str">
            <v>Total ARMETALES S.A</v>
          </cell>
          <cell r="I607">
            <v>14965620.375</v>
          </cell>
          <cell r="J607">
            <v>8269620.375</v>
          </cell>
          <cell r="K607">
            <v>10507735.5</v>
          </cell>
          <cell r="L607">
            <v>0</v>
          </cell>
          <cell r="M607">
            <v>0</v>
          </cell>
          <cell r="N607">
            <v>0</v>
          </cell>
          <cell r="O607">
            <v>0</v>
          </cell>
          <cell r="P607">
            <v>0</v>
          </cell>
          <cell r="Q607">
            <v>0</v>
          </cell>
          <cell r="R607">
            <v>0</v>
          </cell>
          <cell r="S607">
            <v>0</v>
          </cell>
          <cell r="T607">
            <v>0</v>
          </cell>
          <cell r="U607">
            <v>7197798.8175000008</v>
          </cell>
          <cell r="V607">
            <v>1996469.7450000001</v>
          </cell>
          <cell r="W607">
            <v>1313466.9375</v>
          </cell>
          <cell r="X607">
            <v>1313466.9375</v>
          </cell>
          <cell r="Y607">
            <v>7197798.8175000008</v>
          </cell>
          <cell r="Z607">
            <v>0</v>
          </cell>
          <cell r="AA607">
            <v>7197798.8175000008</v>
          </cell>
          <cell r="AB607">
            <v>7197798.8175000008</v>
          </cell>
          <cell r="AC607">
            <v>4</v>
          </cell>
        </row>
        <row r="608">
          <cell r="A608" t="str">
            <v>Centro Colseguros Bogotá</v>
          </cell>
          <cell r="B608">
            <v>841012</v>
          </cell>
          <cell r="C608">
            <v>36724</v>
          </cell>
          <cell r="D608">
            <v>37088</v>
          </cell>
          <cell r="E608" t="str">
            <v>M</v>
          </cell>
          <cell r="F608" t="str">
            <v>AUCOL98</v>
          </cell>
          <cell r="G608">
            <v>65311</v>
          </cell>
          <cell r="H608" t="str">
            <v>ASEGTECNICAS Y CIA. LTDA. ASRS. DE SGRS.</v>
          </cell>
          <cell r="I608">
            <v>115157659.0625</v>
          </cell>
          <cell r="J608">
            <v>115157659.0625</v>
          </cell>
          <cell r="K608">
            <v>114211867.65090001</v>
          </cell>
          <cell r="L608">
            <v>70652597</v>
          </cell>
          <cell r="M608">
            <v>3578515</v>
          </cell>
          <cell r="N608">
            <v>74231112</v>
          </cell>
          <cell r="O608">
            <v>0.1</v>
          </cell>
          <cell r="P608">
            <v>357851.5</v>
          </cell>
          <cell r="Q608">
            <v>0.1</v>
          </cell>
          <cell r="R608">
            <v>7423111.2000000002</v>
          </cell>
          <cell r="S608">
            <v>82012074.700000003</v>
          </cell>
          <cell r="T608">
            <v>0.71806964010673668</v>
          </cell>
          <cell r="U608">
            <v>0.19</v>
          </cell>
          <cell r="V608">
            <v>21700254.853671003</v>
          </cell>
          <cell r="W608">
            <v>0.125</v>
          </cell>
          <cell r="X608">
            <v>14276483.456362501</v>
          </cell>
          <cell r="Y608">
            <v>0</v>
          </cell>
          <cell r="Z608">
            <v>0</v>
          </cell>
          <cell r="AA608">
            <v>-3.3069640106736631E-2</v>
          </cell>
          <cell r="AB608">
            <v>-3776945.3591334987</v>
          </cell>
          <cell r="AC608">
            <v>135.06593322753906</v>
          </cell>
          <cell r="AD608">
            <v>135.06593322753906</v>
          </cell>
        </row>
        <row r="609">
          <cell r="A609" t="str">
            <v>Centro Colseguros Bogotá</v>
          </cell>
          <cell r="B609">
            <v>841012</v>
          </cell>
          <cell r="C609">
            <v>37089</v>
          </cell>
          <cell r="D609">
            <v>37453</v>
          </cell>
          <cell r="E609" t="str">
            <v>M</v>
          </cell>
          <cell r="F609" t="str">
            <v>AUCOL98</v>
          </cell>
          <cell r="G609">
            <v>65311</v>
          </cell>
          <cell r="H609" t="str">
            <v>ASEGTECNICAS Y CIA. LTDA. ASRS. DE SGRS.</v>
          </cell>
          <cell r="I609">
            <v>87733596</v>
          </cell>
          <cell r="J609">
            <v>87733596</v>
          </cell>
          <cell r="K609">
            <v>88940779.479100004</v>
          </cell>
          <cell r="L609">
            <v>29799014</v>
          </cell>
          <cell r="M609">
            <v>10741736</v>
          </cell>
          <cell r="N609">
            <v>40540750</v>
          </cell>
          <cell r="O609">
            <v>0.1</v>
          </cell>
          <cell r="P609">
            <v>1074173.6000000001</v>
          </cell>
          <cell r="Q609">
            <v>0.1</v>
          </cell>
          <cell r="R609">
            <v>4054075</v>
          </cell>
          <cell r="S609">
            <v>45668998.600000001</v>
          </cell>
          <cell r="T609">
            <v>0.51347648252545008</v>
          </cell>
          <cell r="U609">
            <v>0.19</v>
          </cell>
          <cell r="V609">
            <v>16898748.101029001</v>
          </cell>
          <cell r="W609">
            <v>0.125</v>
          </cell>
          <cell r="X609">
            <v>11117597.4348875</v>
          </cell>
          <cell r="Y609">
            <v>0</v>
          </cell>
          <cell r="Z609">
            <v>0</v>
          </cell>
          <cell r="AA609">
            <v>0.17152351747454997</v>
          </cell>
          <cell r="AB609">
            <v>15255435.343183504</v>
          </cell>
          <cell r="AC609">
            <v>90.131866455078125</v>
          </cell>
          <cell r="AD609">
            <v>90.131866455078125</v>
          </cell>
        </row>
        <row r="610">
          <cell r="A610" t="str">
            <v>Centro Colseguros Bogotá</v>
          </cell>
          <cell r="B610">
            <v>841012</v>
          </cell>
          <cell r="C610">
            <v>37454</v>
          </cell>
          <cell r="D610">
            <v>37777</v>
          </cell>
          <cell r="E610" t="str">
            <v>M</v>
          </cell>
          <cell r="F610" t="str">
            <v>AUCOL98</v>
          </cell>
          <cell r="G610">
            <v>65311</v>
          </cell>
          <cell r="H610" t="str">
            <v>ASEGTECNICAS Y CIA. LTDA. ASRS. DE SGRS.</v>
          </cell>
          <cell r="I610">
            <v>57323852</v>
          </cell>
          <cell r="J610">
            <v>47991560</v>
          </cell>
          <cell r="K610">
            <v>57026704.492600001</v>
          </cell>
          <cell r="L610">
            <v>27829820</v>
          </cell>
          <cell r="M610">
            <v>35679393</v>
          </cell>
          <cell r="N610">
            <v>63509213</v>
          </cell>
          <cell r="O610">
            <v>0.1</v>
          </cell>
          <cell r="P610">
            <v>3567939.3000000003</v>
          </cell>
          <cell r="Q610">
            <v>0.1</v>
          </cell>
          <cell r="R610">
            <v>6350921.3000000007</v>
          </cell>
          <cell r="S610">
            <v>73428073.599999994</v>
          </cell>
          <cell r="T610">
            <v>1.2876085730945279</v>
          </cell>
          <cell r="U610">
            <v>0.19</v>
          </cell>
          <cell r="V610">
            <v>10835073.853594</v>
          </cell>
          <cell r="W610">
            <v>0.125</v>
          </cell>
          <cell r="X610">
            <v>7128338.0615750002</v>
          </cell>
          <cell r="Y610">
            <v>0</v>
          </cell>
          <cell r="Z610">
            <v>0</v>
          </cell>
          <cell r="AA610">
            <v>-0.60260857309452787</v>
          </cell>
          <cell r="AB610">
            <v>-34364781.022568986</v>
          </cell>
          <cell r="AC610">
            <v>66</v>
          </cell>
          <cell r="AD610">
            <v>69.702789306640625</v>
          </cell>
        </row>
        <row r="611">
          <cell r="B611" t="str">
            <v>Total 841012</v>
          </cell>
          <cell r="C611">
            <v>260215107.0625</v>
          </cell>
          <cell r="D611">
            <v>250882815.0625</v>
          </cell>
          <cell r="E611">
            <v>260179351.62259999</v>
          </cell>
          <cell r="F611">
            <v>128281431</v>
          </cell>
          <cell r="G611">
            <v>49999644</v>
          </cell>
          <cell r="H611">
            <v>178281075</v>
          </cell>
          <cell r="I611">
            <v>260215107.0625</v>
          </cell>
          <cell r="J611">
            <v>250882815.0625</v>
          </cell>
          <cell r="K611">
            <v>260179351.62259999</v>
          </cell>
          <cell r="L611">
            <v>128281431</v>
          </cell>
          <cell r="M611">
            <v>49999644</v>
          </cell>
          <cell r="N611">
            <v>178281075</v>
          </cell>
          <cell r="O611">
            <v>-22886291.03851898</v>
          </cell>
          <cell r="P611">
            <v>4999964.4000000004</v>
          </cell>
          <cell r="Q611">
            <v>17828107.5</v>
          </cell>
          <cell r="R611">
            <v>17828107.5</v>
          </cell>
          <cell r="S611">
            <v>201109146.90000001</v>
          </cell>
          <cell r="T611">
            <v>32522418.952824999</v>
          </cell>
          <cell r="U611">
            <v>0</v>
          </cell>
          <cell r="V611">
            <v>49434076.808294006</v>
          </cell>
          <cell r="W611">
            <v>66</v>
          </cell>
          <cell r="X611">
            <v>32522418.952824999</v>
          </cell>
          <cell r="Y611">
            <v>0</v>
          </cell>
          <cell r="Z611">
            <v>0</v>
          </cell>
          <cell r="AA611">
            <v>66</v>
          </cell>
          <cell r="AB611">
            <v>-22886291.03851898</v>
          </cell>
          <cell r="AC611">
            <v>66</v>
          </cell>
        </row>
        <row r="612">
          <cell r="A612" t="str">
            <v>Centro Colseguros Bogotá</v>
          </cell>
          <cell r="B612">
            <v>906470</v>
          </cell>
          <cell r="C612">
            <v>36756</v>
          </cell>
          <cell r="D612">
            <v>37120</v>
          </cell>
          <cell r="E612" t="str">
            <v>M</v>
          </cell>
          <cell r="F612" t="str">
            <v>AUCOL98</v>
          </cell>
          <cell r="G612">
            <v>65311</v>
          </cell>
          <cell r="H612" t="str">
            <v>ASEGTECNICAS Y CIA. LTDA. ASRS. DE SGRS.</v>
          </cell>
          <cell r="I612">
            <v>53671483</v>
          </cell>
          <cell r="J612">
            <v>53671483</v>
          </cell>
          <cell r="K612">
            <v>53230840.207999997</v>
          </cell>
          <cell r="L612">
            <v>9437027</v>
          </cell>
          <cell r="M612">
            <v>3213463</v>
          </cell>
          <cell r="N612">
            <v>12650490</v>
          </cell>
          <cell r="O612">
            <v>0.1</v>
          </cell>
          <cell r="P612">
            <v>321346.30000000005</v>
          </cell>
          <cell r="Q612">
            <v>0.1</v>
          </cell>
          <cell r="R612">
            <v>1265049</v>
          </cell>
          <cell r="S612">
            <v>14236885.300000001</v>
          </cell>
          <cell r="T612">
            <v>0.26745558109489237</v>
          </cell>
          <cell r="U612">
            <v>0.19</v>
          </cell>
          <cell r="V612">
            <v>10113859.639519999</v>
          </cell>
          <cell r="W612">
            <v>0.125</v>
          </cell>
          <cell r="X612">
            <v>6653855.0259999996</v>
          </cell>
          <cell r="Y612">
            <v>0</v>
          </cell>
          <cell r="Z612">
            <v>0</v>
          </cell>
          <cell r="AA612">
            <v>0.41754441890510768</v>
          </cell>
          <cell r="AB612">
            <v>22226240.242479999</v>
          </cell>
          <cell r="AC612">
            <v>69.546699523925781</v>
          </cell>
          <cell r="AD612">
            <v>69.546699523925781</v>
          </cell>
        </row>
        <row r="613">
          <cell r="A613" t="str">
            <v>Centro Colseguros Bogotá</v>
          </cell>
          <cell r="B613">
            <v>906470</v>
          </cell>
          <cell r="C613">
            <v>37121</v>
          </cell>
          <cell r="D613">
            <v>37485</v>
          </cell>
          <cell r="E613" t="str">
            <v>M</v>
          </cell>
          <cell r="F613" t="str">
            <v>AUCOL98</v>
          </cell>
          <cell r="G613">
            <v>65311</v>
          </cell>
          <cell r="H613" t="str">
            <v>ASEGTECNICAS Y CIA. LTDA. ASRS. DE SGRS.</v>
          </cell>
          <cell r="I613">
            <v>69943624</v>
          </cell>
          <cell r="J613">
            <v>69947453</v>
          </cell>
          <cell r="K613">
            <v>68941758.247999996</v>
          </cell>
          <cell r="L613">
            <v>52255568</v>
          </cell>
          <cell r="M613">
            <v>0</v>
          </cell>
          <cell r="N613">
            <v>52255568</v>
          </cell>
          <cell r="O613">
            <v>0.1</v>
          </cell>
          <cell r="P613">
            <v>0</v>
          </cell>
          <cell r="Q613">
            <v>0.1</v>
          </cell>
          <cell r="R613">
            <v>5225556.8000000007</v>
          </cell>
          <cell r="S613">
            <v>57481124.799999997</v>
          </cell>
          <cell r="T613">
            <v>0.83376354564713362</v>
          </cell>
          <cell r="U613">
            <v>0.19</v>
          </cell>
          <cell r="V613">
            <v>13098934.067119999</v>
          </cell>
          <cell r="W613">
            <v>0.125</v>
          </cell>
          <cell r="X613">
            <v>8617719.7809999995</v>
          </cell>
          <cell r="Y613">
            <v>0</v>
          </cell>
          <cell r="Z613">
            <v>0</v>
          </cell>
          <cell r="AA613">
            <v>-0.14876354564713357</v>
          </cell>
          <cell r="AB613">
            <v>-10256020.400119994</v>
          </cell>
          <cell r="AC613">
            <v>76.931320190429688</v>
          </cell>
          <cell r="AD613">
            <v>76.931320190429688</v>
          </cell>
        </row>
        <row r="614">
          <cell r="A614" t="str">
            <v>Centro Colseguros Bogotá</v>
          </cell>
          <cell r="B614">
            <v>906470</v>
          </cell>
          <cell r="C614">
            <v>37486</v>
          </cell>
          <cell r="D614">
            <v>37777</v>
          </cell>
          <cell r="E614" t="str">
            <v>M</v>
          </cell>
          <cell r="F614" t="str">
            <v>AUCOL98</v>
          </cell>
          <cell r="G614">
            <v>65311</v>
          </cell>
          <cell r="H614" t="str">
            <v>ASEGTECNICAS Y CIA. LTDA. ASRS. DE SGRS.</v>
          </cell>
          <cell r="I614">
            <v>50259724</v>
          </cell>
          <cell r="J614">
            <v>41360814</v>
          </cell>
          <cell r="K614">
            <v>50716142.5867</v>
          </cell>
          <cell r="L614">
            <v>15755521</v>
          </cell>
          <cell r="M614">
            <v>7613111</v>
          </cell>
          <cell r="N614">
            <v>23368632</v>
          </cell>
          <cell r="O614">
            <v>0.1</v>
          </cell>
          <cell r="P614">
            <v>761311.10000000009</v>
          </cell>
          <cell r="Q614">
            <v>0.1</v>
          </cell>
          <cell r="R614">
            <v>2336863.2000000002</v>
          </cell>
          <cell r="S614">
            <v>26466806.300000001</v>
          </cell>
          <cell r="T614">
            <v>0.52186157996449756</v>
          </cell>
          <cell r="U614">
            <v>0.19</v>
          </cell>
          <cell r="V614">
            <v>9636067.0914730001</v>
          </cell>
          <cell r="W614">
            <v>0.125</v>
          </cell>
          <cell r="X614">
            <v>6339517.8233375</v>
          </cell>
          <cell r="Y614">
            <v>0</v>
          </cell>
          <cell r="Z614">
            <v>0</v>
          </cell>
          <cell r="AA614">
            <v>0.1631384200355025</v>
          </cell>
          <cell r="AB614">
            <v>8273751.3718895009</v>
          </cell>
          <cell r="AC614">
            <v>57</v>
          </cell>
          <cell r="AD614">
            <v>65.319587707519531</v>
          </cell>
        </row>
        <row r="615">
          <cell r="B615" t="str">
            <v>Total 906470</v>
          </cell>
          <cell r="C615">
            <v>173874831</v>
          </cell>
          <cell r="D615">
            <v>164979750</v>
          </cell>
          <cell r="E615">
            <v>172888741.04269999</v>
          </cell>
          <cell r="F615">
            <v>77448116</v>
          </cell>
          <cell r="G615">
            <v>10826574</v>
          </cell>
          <cell r="H615">
            <v>88274690</v>
          </cell>
          <cell r="I615">
            <v>173874831</v>
          </cell>
          <cell r="J615">
            <v>164979750</v>
          </cell>
          <cell r="K615">
            <v>172888741.04269999</v>
          </cell>
          <cell r="L615">
            <v>77448116</v>
          </cell>
          <cell r="M615">
            <v>10826574</v>
          </cell>
          <cell r="N615">
            <v>88274690</v>
          </cell>
          <cell r="O615">
            <v>20243971.214249507</v>
          </cell>
          <cell r="P615">
            <v>1082657.4000000001</v>
          </cell>
          <cell r="Q615">
            <v>8827469</v>
          </cell>
          <cell r="R615">
            <v>8827469</v>
          </cell>
          <cell r="S615">
            <v>98184816.399999991</v>
          </cell>
          <cell r="T615">
            <v>21611092.630337499</v>
          </cell>
          <cell r="U615">
            <v>0</v>
          </cell>
          <cell r="V615">
            <v>32848860.798112996</v>
          </cell>
          <cell r="W615">
            <v>57</v>
          </cell>
          <cell r="X615">
            <v>21611092.630337499</v>
          </cell>
          <cell r="Y615">
            <v>0</v>
          </cell>
          <cell r="Z615">
            <v>0</v>
          </cell>
          <cell r="AA615">
            <v>57</v>
          </cell>
          <cell r="AB615">
            <v>20243971.214249507</v>
          </cell>
          <cell r="AC615">
            <v>57</v>
          </cell>
        </row>
        <row r="616">
          <cell r="H616" t="str">
            <v>Total ASEGTECNICAS Y CIA. LTDA. ASRS. DE SGRS.</v>
          </cell>
          <cell r="I616">
            <v>434089938.0625</v>
          </cell>
          <cell r="J616">
            <v>415862565.0625</v>
          </cell>
          <cell r="K616">
            <v>433068092.66529995</v>
          </cell>
          <cell r="L616">
            <v>205729547</v>
          </cell>
          <cell r="M616">
            <v>60826218</v>
          </cell>
          <cell r="N616">
            <v>266555765</v>
          </cell>
          <cell r="O616">
            <v>6082621.8000000007</v>
          </cell>
          <cell r="P616">
            <v>6082621.8000000007</v>
          </cell>
          <cell r="Q616">
            <v>299293963.30000001</v>
          </cell>
          <cell r="R616">
            <v>26655576.5</v>
          </cell>
          <cell r="S616">
            <v>299293963.30000001</v>
          </cell>
          <cell r="T616">
            <v>0</v>
          </cell>
          <cell r="U616">
            <v>-2642319.8242694745</v>
          </cell>
          <cell r="V616">
            <v>82282937.606407002</v>
          </cell>
          <cell r="W616">
            <v>54133511.583162494</v>
          </cell>
          <cell r="X616">
            <v>54133511.583162494</v>
          </cell>
          <cell r="Y616">
            <v>-2642319.8242694745</v>
          </cell>
          <cell r="Z616">
            <v>0</v>
          </cell>
          <cell r="AA616">
            <v>-2642319.8242694745</v>
          </cell>
          <cell r="AB616">
            <v>-2642319.8242694745</v>
          </cell>
          <cell r="AC616">
            <v>123</v>
          </cell>
        </row>
        <row r="617">
          <cell r="A617" t="str">
            <v>Centro Colseguros Bogotá</v>
          </cell>
          <cell r="B617">
            <v>237185</v>
          </cell>
          <cell r="C617">
            <v>36891</v>
          </cell>
          <cell r="D617">
            <v>37255</v>
          </cell>
          <cell r="E617" t="str">
            <v>A</v>
          </cell>
          <cell r="F617" t="str">
            <v>AUCOL98</v>
          </cell>
          <cell r="G617">
            <v>69252</v>
          </cell>
          <cell r="H617" t="str">
            <v>CENTRAL PAPELERA LTDA</v>
          </cell>
          <cell r="I617">
            <v>19753336</v>
          </cell>
          <cell r="J617">
            <v>19953474</v>
          </cell>
          <cell r="K617">
            <v>19753336.191399999</v>
          </cell>
          <cell r="L617">
            <v>16768978</v>
          </cell>
          <cell r="M617">
            <v>0</v>
          </cell>
          <cell r="N617">
            <v>16768978</v>
          </cell>
          <cell r="O617">
            <v>0.1</v>
          </cell>
          <cell r="P617">
            <v>0</v>
          </cell>
          <cell r="Q617">
            <v>0.1</v>
          </cell>
          <cell r="R617">
            <v>1676897.8</v>
          </cell>
          <cell r="S617">
            <v>18445875.800000001</v>
          </cell>
          <cell r="T617">
            <v>0.93381065462910373</v>
          </cell>
          <cell r="U617">
            <v>0.19</v>
          </cell>
          <cell r="V617">
            <v>3753133.8763659997</v>
          </cell>
          <cell r="W617">
            <v>0.125</v>
          </cell>
          <cell r="X617">
            <v>2469167.0239249999</v>
          </cell>
          <cell r="Y617">
            <v>0</v>
          </cell>
          <cell r="Z617">
            <v>0</v>
          </cell>
          <cell r="AA617">
            <v>-0.24881065462910368</v>
          </cell>
          <cell r="AB617">
            <v>-4914840.5088909995</v>
          </cell>
          <cell r="AC617">
            <v>20.464284896850586</v>
          </cell>
          <cell r="AD617">
            <v>20.464284896850586</v>
          </cell>
        </row>
        <row r="618">
          <cell r="A618" t="str">
            <v>Centro Colseguros Bogotá</v>
          </cell>
          <cell r="B618">
            <v>237185</v>
          </cell>
          <cell r="C618">
            <v>37256</v>
          </cell>
          <cell r="D618">
            <v>37620</v>
          </cell>
          <cell r="E618" t="str">
            <v>A</v>
          </cell>
          <cell r="F618" t="str">
            <v>AUCOL98</v>
          </cell>
          <cell r="G618">
            <v>69252</v>
          </cell>
          <cell r="H618" t="str">
            <v>CENTRAL PAPELERA LTDA</v>
          </cell>
          <cell r="I618">
            <v>21044083.0625</v>
          </cell>
          <cell r="J618">
            <v>21044083.0625</v>
          </cell>
          <cell r="K618">
            <v>21044083.0625</v>
          </cell>
          <cell r="L618">
            <v>8106364</v>
          </cell>
          <cell r="M618">
            <v>426064</v>
          </cell>
          <cell r="N618">
            <v>8532428</v>
          </cell>
          <cell r="O618">
            <v>0.1</v>
          </cell>
          <cell r="P618">
            <v>42606.400000000001</v>
          </cell>
          <cell r="Q618">
            <v>0.1</v>
          </cell>
          <cell r="R618">
            <v>853242.8</v>
          </cell>
          <cell r="S618">
            <v>9428277.2000000011</v>
          </cell>
          <cell r="T618">
            <v>0.448025089617753</v>
          </cell>
          <cell r="U618">
            <v>0.19</v>
          </cell>
          <cell r="V618">
            <v>3998375.7818749999</v>
          </cell>
          <cell r="W618">
            <v>0.125</v>
          </cell>
          <cell r="X618">
            <v>2630510.3828125</v>
          </cell>
          <cell r="Y618">
            <v>0</v>
          </cell>
          <cell r="Z618">
            <v>0</v>
          </cell>
          <cell r="AA618">
            <v>0.23697491038224705</v>
          </cell>
          <cell r="AB618">
            <v>4986919.6978125004</v>
          </cell>
          <cell r="AC618">
            <v>20</v>
          </cell>
          <cell r="AD618">
            <v>20</v>
          </cell>
        </row>
        <row r="619">
          <cell r="A619" t="str">
            <v>Centro Colseguros Bogotá</v>
          </cell>
          <cell r="B619">
            <v>237185</v>
          </cell>
          <cell r="C619">
            <v>37621</v>
          </cell>
          <cell r="D619">
            <v>37777</v>
          </cell>
          <cell r="E619" t="str">
            <v>A</v>
          </cell>
          <cell r="F619" t="str">
            <v>AUCOL98</v>
          </cell>
          <cell r="G619">
            <v>69252</v>
          </cell>
          <cell r="H619" t="str">
            <v>CENTRAL PAPELERA LTDA</v>
          </cell>
          <cell r="I619">
            <v>11092484.1875</v>
          </cell>
          <cell r="J619">
            <v>11092484.1875</v>
          </cell>
          <cell r="K619">
            <v>5412279.6895000003</v>
          </cell>
          <cell r="L619">
            <v>0</v>
          </cell>
          <cell r="M619">
            <v>0.1</v>
          </cell>
          <cell r="N619">
            <v>0</v>
          </cell>
          <cell r="O619">
            <v>0.1</v>
          </cell>
          <cell r="P619">
            <v>0</v>
          </cell>
          <cell r="Q619">
            <v>0.1</v>
          </cell>
          <cell r="R619">
            <v>0</v>
          </cell>
          <cell r="S619">
            <v>0</v>
          </cell>
          <cell r="T619">
            <v>0</v>
          </cell>
          <cell r="U619">
            <v>0.19</v>
          </cell>
          <cell r="V619">
            <v>1028333.1410050001</v>
          </cell>
          <cell r="W619">
            <v>0.125</v>
          </cell>
          <cell r="X619">
            <v>676534.96118750004</v>
          </cell>
          <cell r="Y619">
            <v>0</v>
          </cell>
          <cell r="Z619">
            <v>0</v>
          </cell>
          <cell r="AA619">
            <v>0.68500000000000005</v>
          </cell>
          <cell r="AB619">
            <v>3707411.5873075007</v>
          </cell>
          <cell r="AC619">
            <v>17</v>
          </cell>
          <cell r="AD619">
            <v>17.410257339477539</v>
          </cell>
        </row>
        <row r="620">
          <cell r="B620" t="str">
            <v>Total 237185</v>
          </cell>
          <cell r="C620">
            <v>51889903.25</v>
          </cell>
          <cell r="D620">
            <v>52090041.25</v>
          </cell>
          <cell r="E620">
            <v>46209698.943399996</v>
          </cell>
          <cell r="F620">
            <v>24875342</v>
          </cell>
          <cell r="G620">
            <v>426064</v>
          </cell>
          <cell r="H620">
            <v>25301406</v>
          </cell>
          <cell r="I620">
            <v>51889903.25</v>
          </cell>
          <cell r="J620">
            <v>52090041.25</v>
          </cell>
          <cell r="K620">
            <v>46209698.943399996</v>
          </cell>
          <cell r="L620">
            <v>24875342</v>
          </cell>
          <cell r="M620">
            <v>426064</v>
          </cell>
          <cell r="N620">
            <v>25301406</v>
          </cell>
          <cell r="O620">
            <v>3779490.7762290016</v>
          </cell>
          <cell r="P620">
            <v>42606.400000000001</v>
          </cell>
          <cell r="Q620">
            <v>2530140.6</v>
          </cell>
          <cell r="R620">
            <v>2530140.6</v>
          </cell>
          <cell r="S620">
            <v>27874153</v>
          </cell>
          <cell r="T620">
            <v>5776212.3679249994</v>
          </cell>
          <cell r="U620">
            <v>0</v>
          </cell>
          <cell r="V620">
            <v>8779842.7992460001</v>
          </cell>
          <cell r="W620">
            <v>17</v>
          </cell>
          <cell r="X620">
            <v>5776212.3679249994</v>
          </cell>
          <cell r="Y620">
            <v>0</v>
          </cell>
          <cell r="Z620">
            <v>0</v>
          </cell>
          <cell r="AA620">
            <v>17</v>
          </cell>
          <cell r="AB620">
            <v>3779490.7762290016</v>
          </cell>
          <cell r="AC620">
            <v>17</v>
          </cell>
        </row>
        <row r="621">
          <cell r="H621" t="str">
            <v>Total CENTRAL PAPELERA LTDA</v>
          </cell>
          <cell r="I621">
            <v>51889903.25</v>
          </cell>
          <cell r="J621">
            <v>52090041.25</v>
          </cell>
          <cell r="K621">
            <v>46209698.943399996</v>
          </cell>
          <cell r="L621">
            <v>24875342</v>
          </cell>
          <cell r="M621">
            <v>426064</v>
          </cell>
          <cell r="N621">
            <v>25301406</v>
          </cell>
          <cell r="O621">
            <v>42606.400000000001</v>
          </cell>
          <cell r="P621">
            <v>42606.400000000001</v>
          </cell>
          <cell r="Q621">
            <v>27874153</v>
          </cell>
          <cell r="R621">
            <v>2530140.6</v>
          </cell>
          <cell r="S621">
            <v>27874153</v>
          </cell>
          <cell r="T621">
            <v>0</v>
          </cell>
          <cell r="U621">
            <v>3779490.7762290016</v>
          </cell>
          <cell r="V621">
            <v>8779842.7992460001</v>
          </cell>
          <cell r="W621">
            <v>5776212.3679249994</v>
          </cell>
          <cell r="X621">
            <v>5776212.3679249994</v>
          </cell>
          <cell r="Y621">
            <v>3779490.7762290016</v>
          </cell>
          <cell r="Z621">
            <v>0</v>
          </cell>
          <cell r="AA621">
            <v>3779490.7762290016</v>
          </cell>
          <cell r="AB621">
            <v>3779490.7762290016</v>
          </cell>
          <cell r="AC621">
            <v>17</v>
          </cell>
        </row>
        <row r="622">
          <cell r="A622" t="str">
            <v>Centro Colseguros Bogotá</v>
          </cell>
          <cell r="B622">
            <v>842333</v>
          </cell>
          <cell r="C622">
            <v>36738</v>
          </cell>
          <cell r="D622">
            <v>37102</v>
          </cell>
          <cell r="E622" t="str">
            <v>A</v>
          </cell>
          <cell r="F622" t="str">
            <v>AUCOLESP</v>
          </cell>
          <cell r="G622">
            <v>69974</v>
          </cell>
          <cell r="H622" t="str">
            <v>COEMPOPULAR</v>
          </cell>
          <cell r="I622">
            <v>286087527.3125</v>
          </cell>
          <cell r="J622">
            <v>286197944.3125</v>
          </cell>
          <cell r="K622">
            <v>286087526.94819999</v>
          </cell>
          <cell r="L622">
            <v>185191763</v>
          </cell>
          <cell r="M622">
            <v>9301434</v>
          </cell>
          <cell r="N622">
            <v>194493197</v>
          </cell>
          <cell r="O622">
            <v>0.1</v>
          </cell>
          <cell r="P622">
            <v>930143.4</v>
          </cell>
          <cell r="Q622">
            <v>0.1</v>
          </cell>
          <cell r="R622">
            <v>19449319.699999999</v>
          </cell>
          <cell r="S622">
            <v>214872660.09999999</v>
          </cell>
          <cell r="T622">
            <v>0.75107315020729859</v>
          </cell>
          <cell r="U622">
            <v>0.19</v>
          </cell>
          <cell r="V622">
            <v>54356630.120158002</v>
          </cell>
          <cell r="W622">
            <v>0.125</v>
          </cell>
          <cell r="X622">
            <v>35760940.868524998</v>
          </cell>
          <cell r="Y622">
            <v>0.05</v>
          </cell>
          <cell r="Z622">
            <v>14304376.347410001</v>
          </cell>
          <cell r="AA622">
            <v>-0.11607315020729858</v>
          </cell>
          <cell r="AB622">
            <v>-33207080.487892997</v>
          </cell>
          <cell r="AC622">
            <v>434.1895751953125</v>
          </cell>
          <cell r="AD622">
            <v>434.1895751953125</v>
          </cell>
        </row>
        <row r="623">
          <cell r="A623" t="str">
            <v>Centro Colseguros Bogotá</v>
          </cell>
          <cell r="B623">
            <v>842333</v>
          </cell>
          <cell r="C623">
            <v>37103</v>
          </cell>
          <cell r="D623">
            <v>37467</v>
          </cell>
          <cell r="E623" t="str">
            <v>A</v>
          </cell>
          <cell r="F623" t="str">
            <v>AUCOLESP</v>
          </cell>
          <cell r="G623">
            <v>69974</v>
          </cell>
          <cell r="H623" t="str">
            <v>COEMPOPULAR</v>
          </cell>
          <cell r="I623">
            <v>327956936.5625</v>
          </cell>
          <cell r="J623">
            <v>328190973.5625</v>
          </cell>
          <cell r="K623">
            <v>327956936.9404</v>
          </cell>
          <cell r="L623">
            <v>184867829</v>
          </cell>
          <cell r="M623">
            <v>16889125</v>
          </cell>
          <cell r="N623">
            <v>201756954</v>
          </cell>
          <cell r="O623">
            <v>0.1</v>
          </cell>
          <cell r="P623">
            <v>1688912.5</v>
          </cell>
          <cell r="Q623">
            <v>0.1</v>
          </cell>
          <cell r="R623">
            <v>20175695.400000002</v>
          </cell>
          <cell r="S623">
            <v>223621561.90000001</v>
          </cell>
          <cell r="T623">
            <v>0.6818625761852356</v>
          </cell>
          <cell r="U623">
            <v>0.19</v>
          </cell>
          <cell r="V623">
            <v>62311818.018675998</v>
          </cell>
          <cell r="W623">
            <v>0.125</v>
          </cell>
          <cell r="X623">
            <v>40994617.117550001</v>
          </cell>
          <cell r="Y623">
            <v>0.05</v>
          </cell>
          <cell r="Z623">
            <v>16397846.84702</v>
          </cell>
          <cell r="AA623">
            <v>-4.6862576185235594E-2</v>
          </cell>
          <cell r="AB623">
            <v>-15368906.942846</v>
          </cell>
          <cell r="AC623">
            <v>453.53570556640625</v>
          </cell>
          <cell r="AD623">
            <v>453.53570556640625</v>
          </cell>
        </row>
        <row r="624">
          <cell r="A624" t="str">
            <v>Centro Colseguros Bogotá</v>
          </cell>
          <cell r="B624">
            <v>842333</v>
          </cell>
          <cell r="C624">
            <v>37468</v>
          </cell>
          <cell r="D624">
            <v>37777</v>
          </cell>
          <cell r="E624" t="str">
            <v>A</v>
          </cell>
          <cell r="F624" t="str">
            <v>AUCOLESP</v>
          </cell>
          <cell r="G624">
            <v>69974</v>
          </cell>
          <cell r="H624" t="str">
            <v>COEMPOPULAR</v>
          </cell>
          <cell r="I624">
            <v>339596898.5</v>
          </cell>
          <cell r="J624">
            <v>337754565.5</v>
          </cell>
          <cell r="K624">
            <v>285792077.53710002</v>
          </cell>
          <cell r="L624">
            <v>122782937</v>
          </cell>
          <cell r="M624">
            <v>42713099</v>
          </cell>
          <cell r="N624">
            <v>165496036</v>
          </cell>
          <cell r="O624">
            <v>0.1</v>
          </cell>
          <cell r="P624">
            <v>4271309.9000000004</v>
          </cell>
          <cell r="Q624">
            <v>0.1</v>
          </cell>
          <cell r="R624">
            <v>16549603.600000001</v>
          </cell>
          <cell r="S624">
            <v>186316949.5</v>
          </cell>
          <cell r="T624">
            <v>0.65193182087356261</v>
          </cell>
          <cell r="U624">
            <v>0.19</v>
          </cell>
          <cell r="V624">
            <v>54300494.732049003</v>
          </cell>
          <cell r="W624">
            <v>0.125</v>
          </cell>
          <cell r="X624">
            <v>35724009.692137502</v>
          </cell>
          <cell r="Y624">
            <v>0.05</v>
          </cell>
          <cell r="Z624">
            <v>14289603.876855001</v>
          </cell>
          <cell r="AA624">
            <v>-1.6931820873562597E-2</v>
          </cell>
          <cell r="AB624">
            <v>-4838980.2639414901</v>
          </cell>
          <cell r="AC624">
            <v>464</v>
          </cell>
          <cell r="AD624">
            <v>455.26861572265625</v>
          </cell>
        </row>
        <row r="625">
          <cell r="B625" t="str">
            <v>Total 842333</v>
          </cell>
          <cell r="C625">
            <v>953641362.375</v>
          </cell>
          <cell r="D625">
            <v>952143483.375</v>
          </cell>
          <cell r="E625">
            <v>899836541.42569995</v>
          </cell>
          <cell r="F625">
            <v>492842529</v>
          </cell>
          <cell r="G625">
            <v>68903658</v>
          </cell>
          <cell r="H625">
            <v>561746187</v>
          </cell>
          <cell r="I625">
            <v>953641362.375</v>
          </cell>
          <cell r="J625">
            <v>952143483.375</v>
          </cell>
          <cell r="K625">
            <v>899836541.42569995</v>
          </cell>
          <cell r="L625">
            <v>492842529</v>
          </cell>
          <cell r="M625">
            <v>68903658</v>
          </cell>
          <cell r="N625">
            <v>561746187</v>
          </cell>
          <cell r="O625">
            <v>-53414967.69468049</v>
          </cell>
          <cell r="P625">
            <v>6890365.8000000007</v>
          </cell>
          <cell r="Q625">
            <v>56174618.700000003</v>
          </cell>
          <cell r="R625">
            <v>56174618.700000003</v>
          </cell>
          <cell r="S625">
            <v>624811171.5</v>
          </cell>
          <cell r="T625">
            <v>112479567.67821249</v>
          </cell>
          <cell r="U625">
            <v>44991827.071285002</v>
          </cell>
          <cell r="V625">
            <v>170968942.87088299</v>
          </cell>
          <cell r="W625">
            <v>464</v>
          </cell>
          <cell r="X625">
            <v>112479567.67821249</v>
          </cell>
          <cell r="Y625">
            <v>44991827.071285002</v>
          </cell>
          <cell r="Z625">
            <v>44991827.071285002</v>
          </cell>
          <cell r="AA625">
            <v>464</v>
          </cell>
          <cell r="AB625">
            <v>-53414967.69468049</v>
          </cell>
          <cell r="AC625">
            <v>464</v>
          </cell>
        </row>
        <row r="626">
          <cell r="H626" t="str">
            <v>Total COEMPOPULAR</v>
          </cell>
          <cell r="I626">
            <v>953641362.375</v>
          </cell>
          <cell r="J626">
            <v>952143483.375</v>
          </cell>
          <cell r="K626">
            <v>899836541.42569995</v>
          </cell>
          <cell r="L626">
            <v>492842529</v>
          </cell>
          <cell r="M626">
            <v>68903658</v>
          </cell>
          <cell r="N626">
            <v>561746187</v>
          </cell>
          <cell r="O626">
            <v>6890365.8000000007</v>
          </cell>
          <cell r="P626">
            <v>6890365.8000000007</v>
          </cell>
          <cell r="Q626">
            <v>624811171.5</v>
          </cell>
          <cell r="R626">
            <v>56174618.700000003</v>
          </cell>
          <cell r="S626">
            <v>624811171.5</v>
          </cell>
          <cell r="T626">
            <v>44991827.071285002</v>
          </cell>
          <cell r="U626">
            <v>-53414967.69468049</v>
          </cell>
          <cell r="V626">
            <v>170968942.87088299</v>
          </cell>
          <cell r="W626">
            <v>112479567.67821249</v>
          </cell>
          <cell r="X626">
            <v>112479567.67821249</v>
          </cell>
          <cell r="Y626">
            <v>-53414967.69468049</v>
          </cell>
          <cell r="Z626">
            <v>44991827.071285002</v>
          </cell>
          <cell r="AA626">
            <v>-53414967.69468049</v>
          </cell>
          <cell r="AB626">
            <v>-53414967.69468049</v>
          </cell>
          <cell r="AC626">
            <v>464</v>
          </cell>
        </row>
        <row r="627">
          <cell r="A627" t="str">
            <v>Centro Colseguros Bogotá</v>
          </cell>
          <cell r="B627">
            <v>10966546</v>
          </cell>
          <cell r="C627">
            <v>37279</v>
          </cell>
          <cell r="D627">
            <v>37643</v>
          </cell>
          <cell r="E627" t="str">
            <v>A</v>
          </cell>
          <cell r="F627" t="str">
            <v>AUCOLESP</v>
          </cell>
          <cell r="G627">
            <v>71309</v>
          </cell>
          <cell r="H627" t="str">
            <v>COMERCIAL CALDAS S.A.</v>
          </cell>
          <cell r="I627">
            <v>6642701</v>
          </cell>
          <cell r="J627">
            <v>6642701</v>
          </cell>
          <cell r="K627">
            <v>6642701</v>
          </cell>
          <cell r="L627">
            <v>0</v>
          </cell>
          <cell r="M627">
            <v>0.1</v>
          </cell>
          <cell r="N627">
            <v>0</v>
          </cell>
          <cell r="O627">
            <v>0.1</v>
          </cell>
          <cell r="P627">
            <v>0</v>
          </cell>
          <cell r="Q627">
            <v>0.1</v>
          </cell>
          <cell r="R627">
            <v>0</v>
          </cell>
          <cell r="S627">
            <v>0</v>
          </cell>
          <cell r="T627">
            <v>0</v>
          </cell>
          <cell r="U627">
            <v>0.19</v>
          </cell>
          <cell r="V627">
            <v>1262113.19</v>
          </cell>
          <cell r="W627">
            <v>0.125</v>
          </cell>
          <cell r="X627">
            <v>830337.625</v>
          </cell>
          <cell r="Y627">
            <v>0</v>
          </cell>
          <cell r="Z627">
            <v>0</v>
          </cell>
          <cell r="AA627">
            <v>0.68500000000000005</v>
          </cell>
          <cell r="AB627">
            <v>4550250.1850000005</v>
          </cell>
          <cell r="AC627">
            <v>2.9917583465576172</v>
          </cell>
          <cell r="AD627">
            <v>2.9917583465576172</v>
          </cell>
        </row>
        <row r="628">
          <cell r="A628" t="str">
            <v>Centro Colseguros Bogotá</v>
          </cell>
          <cell r="B628">
            <v>10966546</v>
          </cell>
          <cell r="C628">
            <v>37644</v>
          </cell>
          <cell r="D628">
            <v>37777</v>
          </cell>
          <cell r="E628" t="str">
            <v>A</v>
          </cell>
          <cell r="F628" t="str">
            <v>AUCOLESP</v>
          </cell>
          <cell r="G628">
            <v>71309</v>
          </cell>
          <cell r="H628" t="str">
            <v>COMERCIAL CALDAS S.A.</v>
          </cell>
          <cell r="I628">
            <v>5331817</v>
          </cell>
          <cell r="J628">
            <v>5331817</v>
          </cell>
          <cell r="K628">
            <v>1957434.1719</v>
          </cell>
          <cell r="L628">
            <v>0</v>
          </cell>
          <cell r="M628">
            <v>0.1</v>
          </cell>
          <cell r="N628">
            <v>0</v>
          </cell>
          <cell r="O628">
            <v>0.1</v>
          </cell>
          <cell r="P628">
            <v>0</v>
          </cell>
          <cell r="Q628">
            <v>0.1</v>
          </cell>
          <cell r="R628">
            <v>0</v>
          </cell>
          <cell r="S628">
            <v>0</v>
          </cell>
          <cell r="T628">
            <v>0</v>
          </cell>
          <cell r="U628">
            <v>0.19</v>
          </cell>
          <cell r="V628">
            <v>371912.492661</v>
          </cell>
          <cell r="W628">
            <v>0.125</v>
          </cell>
          <cell r="X628">
            <v>244679.27148749999</v>
          </cell>
          <cell r="Y628">
            <v>0</v>
          </cell>
          <cell r="Z628">
            <v>0</v>
          </cell>
          <cell r="AA628">
            <v>0.68500000000000005</v>
          </cell>
          <cell r="AB628">
            <v>1340842.4077515001</v>
          </cell>
          <cell r="AC628">
            <v>3</v>
          </cell>
          <cell r="AD628">
            <v>3</v>
          </cell>
        </row>
        <row r="629">
          <cell r="B629" t="str">
            <v>Total 10966546</v>
          </cell>
          <cell r="C629">
            <v>11974518</v>
          </cell>
          <cell r="D629">
            <v>11974518</v>
          </cell>
          <cell r="E629">
            <v>8600135.1719000004</v>
          </cell>
          <cell r="F629">
            <v>0</v>
          </cell>
          <cell r="G629">
            <v>0</v>
          </cell>
          <cell r="H629">
            <v>0</v>
          </cell>
          <cell r="I629">
            <v>11974518</v>
          </cell>
          <cell r="J629">
            <v>11974518</v>
          </cell>
          <cell r="K629">
            <v>8600135.1719000004</v>
          </cell>
          <cell r="L629">
            <v>0</v>
          </cell>
          <cell r="M629">
            <v>0</v>
          </cell>
          <cell r="N629">
            <v>0</v>
          </cell>
          <cell r="O629">
            <v>5891092.5927515011</v>
          </cell>
          <cell r="P629">
            <v>0</v>
          </cell>
          <cell r="Q629">
            <v>0</v>
          </cell>
          <cell r="R629">
            <v>0</v>
          </cell>
          <cell r="S629">
            <v>0</v>
          </cell>
          <cell r="T629">
            <v>1075016.8964875001</v>
          </cell>
          <cell r="U629">
            <v>0</v>
          </cell>
          <cell r="V629">
            <v>1634025.6826609999</v>
          </cell>
          <cell r="W629">
            <v>3</v>
          </cell>
          <cell r="X629">
            <v>1075016.8964875001</v>
          </cell>
          <cell r="Y629">
            <v>0</v>
          </cell>
          <cell r="Z629">
            <v>0</v>
          </cell>
          <cell r="AA629">
            <v>3</v>
          </cell>
          <cell r="AB629">
            <v>5891092.5927515011</v>
          </cell>
          <cell r="AC629">
            <v>3</v>
          </cell>
        </row>
        <row r="630">
          <cell r="H630" t="str">
            <v>Total COMERCIAL CALDAS S.A.</v>
          </cell>
          <cell r="I630">
            <v>11974518</v>
          </cell>
          <cell r="J630">
            <v>11974518</v>
          </cell>
          <cell r="K630">
            <v>8600135.1719000004</v>
          </cell>
          <cell r="L630">
            <v>0</v>
          </cell>
          <cell r="M630">
            <v>0</v>
          </cell>
          <cell r="N630">
            <v>0</v>
          </cell>
          <cell r="O630">
            <v>0</v>
          </cell>
          <cell r="P630">
            <v>0</v>
          </cell>
          <cell r="Q630">
            <v>0</v>
          </cell>
          <cell r="R630">
            <v>0</v>
          </cell>
          <cell r="S630">
            <v>0</v>
          </cell>
          <cell r="T630">
            <v>0</v>
          </cell>
          <cell r="U630">
            <v>5891092.5927515011</v>
          </cell>
          <cell r="V630">
            <v>1634025.6826609999</v>
          </cell>
          <cell r="W630">
            <v>1075016.8964875001</v>
          </cell>
          <cell r="X630">
            <v>1075016.8964875001</v>
          </cell>
          <cell r="Y630">
            <v>5891092.5927515011</v>
          </cell>
          <cell r="Z630">
            <v>0</v>
          </cell>
          <cell r="AA630">
            <v>5891092.5927515011</v>
          </cell>
          <cell r="AB630">
            <v>5891092.5927515011</v>
          </cell>
          <cell r="AC630">
            <v>3</v>
          </cell>
        </row>
        <row r="631">
          <cell r="A631" t="str">
            <v>Centro Colseguros Bogotá</v>
          </cell>
          <cell r="B631">
            <v>10375168</v>
          </cell>
          <cell r="C631">
            <v>37321</v>
          </cell>
          <cell r="D631">
            <v>37685</v>
          </cell>
          <cell r="E631" t="str">
            <v>A</v>
          </cell>
          <cell r="F631" t="str">
            <v>AUCOLESP</v>
          </cell>
          <cell r="G631">
            <v>90031</v>
          </cell>
          <cell r="H631" t="str">
            <v>COOFLONORTE</v>
          </cell>
          <cell r="I631">
            <v>129681190.625</v>
          </cell>
          <cell r="J631">
            <v>129577826.625</v>
          </cell>
          <cell r="K631">
            <v>129681190.6875</v>
          </cell>
          <cell r="L631">
            <v>21036720</v>
          </cell>
          <cell r="M631">
            <v>56995304</v>
          </cell>
          <cell r="N631">
            <v>78032024</v>
          </cell>
          <cell r="O631">
            <v>0.1</v>
          </cell>
          <cell r="P631">
            <v>5699530.4000000004</v>
          </cell>
          <cell r="Q631">
            <v>0.1</v>
          </cell>
          <cell r="R631">
            <v>7803202.4000000004</v>
          </cell>
          <cell r="S631">
            <v>91534756.800000012</v>
          </cell>
          <cell r="T631">
            <v>0.70584451233622936</v>
          </cell>
          <cell r="U631">
            <v>0.19</v>
          </cell>
          <cell r="V631">
            <v>24639426.230625</v>
          </cell>
          <cell r="W631">
            <v>0.125</v>
          </cell>
          <cell r="X631">
            <v>16210148.8359375</v>
          </cell>
          <cell r="Y631">
            <v>0</v>
          </cell>
          <cell r="Z631">
            <v>0</v>
          </cell>
          <cell r="AA631">
            <v>-2.0844512336229304E-2</v>
          </cell>
          <cell r="AB631">
            <v>-2703141.1790624983</v>
          </cell>
          <cell r="AC631">
            <v>151.04670715332031</v>
          </cell>
          <cell r="AD631">
            <v>151.04670715332031</v>
          </cell>
        </row>
        <row r="632">
          <cell r="A632" t="str">
            <v>Centro Colseguros Bogotá</v>
          </cell>
          <cell r="B632">
            <v>10375168</v>
          </cell>
          <cell r="C632">
            <v>37686</v>
          </cell>
          <cell r="D632">
            <v>37777</v>
          </cell>
          <cell r="E632" t="str">
            <v>A</v>
          </cell>
          <cell r="F632" t="str">
            <v>AUCOLESP</v>
          </cell>
          <cell r="G632">
            <v>90031</v>
          </cell>
          <cell r="H632" t="str">
            <v>COOFLONORTE</v>
          </cell>
          <cell r="I632">
            <v>163776751.8125</v>
          </cell>
          <cell r="J632">
            <v>154252647.875</v>
          </cell>
          <cell r="K632">
            <v>40169489.636699997</v>
          </cell>
          <cell r="L632">
            <v>0</v>
          </cell>
          <cell r="M632">
            <v>47000000</v>
          </cell>
          <cell r="N632">
            <v>47000000</v>
          </cell>
          <cell r="O632">
            <v>0.1</v>
          </cell>
          <cell r="P632">
            <v>4700000</v>
          </cell>
          <cell r="Q632">
            <v>0.1</v>
          </cell>
          <cell r="R632">
            <v>4700000</v>
          </cell>
          <cell r="S632">
            <v>56400000</v>
          </cell>
          <cell r="T632">
            <v>1.4040506989282568</v>
          </cell>
          <cell r="U632">
            <v>0.19</v>
          </cell>
          <cell r="V632">
            <v>7632203.0309729995</v>
          </cell>
          <cell r="W632">
            <v>0.125</v>
          </cell>
          <cell r="X632">
            <v>5021186.2045874996</v>
          </cell>
          <cell r="Y632">
            <v>0</v>
          </cell>
          <cell r="Z632">
            <v>0</v>
          </cell>
          <cell r="AA632">
            <v>-0.71905069892825679</v>
          </cell>
          <cell r="AB632">
            <v>-28883899.598860502</v>
          </cell>
          <cell r="AC632">
            <v>173</v>
          </cell>
          <cell r="AD632">
            <v>166.93406677246094</v>
          </cell>
        </row>
        <row r="633">
          <cell r="B633" t="str">
            <v>Total 10375168</v>
          </cell>
          <cell r="C633">
            <v>293457942.4375</v>
          </cell>
          <cell r="D633">
            <v>283830474.5</v>
          </cell>
          <cell r="E633">
            <v>169850680.3242</v>
          </cell>
          <cell r="F633">
            <v>21036720</v>
          </cell>
          <cell r="G633">
            <v>103995304</v>
          </cell>
          <cell r="H633">
            <v>125032024</v>
          </cell>
          <cell r="I633">
            <v>293457942.4375</v>
          </cell>
          <cell r="J633">
            <v>283830474.5</v>
          </cell>
          <cell r="K633">
            <v>169850680.3242</v>
          </cell>
          <cell r="L633">
            <v>21036720</v>
          </cell>
          <cell r="M633">
            <v>103995304</v>
          </cell>
          <cell r="N633">
            <v>125032024</v>
          </cell>
          <cell r="O633">
            <v>-31587040.777922999</v>
          </cell>
          <cell r="P633">
            <v>10399530.4</v>
          </cell>
          <cell r="Q633">
            <v>12503202.4</v>
          </cell>
          <cell r="R633">
            <v>12503202.4</v>
          </cell>
          <cell r="S633">
            <v>147934756.80000001</v>
          </cell>
          <cell r="T633">
            <v>21231335.040525001</v>
          </cell>
          <cell r="U633">
            <v>0</v>
          </cell>
          <cell r="V633">
            <v>32271629.261597998</v>
          </cell>
          <cell r="W633">
            <v>173</v>
          </cell>
          <cell r="X633">
            <v>21231335.040525001</v>
          </cell>
          <cell r="Y633">
            <v>0</v>
          </cell>
          <cell r="Z633">
            <v>0</v>
          </cell>
          <cell r="AA633">
            <v>173</v>
          </cell>
          <cell r="AB633">
            <v>-31587040.777922999</v>
          </cell>
          <cell r="AC633">
            <v>173</v>
          </cell>
        </row>
        <row r="634">
          <cell r="H634" t="str">
            <v>Total COOFLONORTE</v>
          </cell>
          <cell r="I634">
            <v>293457942.4375</v>
          </cell>
          <cell r="J634">
            <v>283830474.5</v>
          </cell>
          <cell r="K634">
            <v>169850680.3242</v>
          </cell>
          <cell r="L634">
            <v>21036720</v>
          </cell>
          <cell r="M634">
            <v>103995304</v>
          </cell>
          <cell r="N634">
            <v>125032024</v>
          </cell>
          <cell r="O634">
            <v>10399530.4</v>
          </cell>
          <cell r="P634">
            <v>10399530.4</v>
          </cell>
          <cell r="Q634">
            <v>147934756.80000001</v>
          </cell>
          <cell r="R634">
            <v>12503202.4</v>
          </cell>
          <cell r="S634">
            <v>147934756.80000001</v>
          </cell>
          <cell r="T634">
            <v>0</v>
          </cell>
          <cell r="U634">
            <v>-31587040.777922999</v>
          </cell>
          <cell r="V634">
            <v>32271629.261597998</v>
          </cell>
          <cell r="W634">
            <v>21231335.040525001</v>
          </cell>
          <cell r="X634">
            <v>21231335.040525001</v>
          </cell>
          <cell r="Y634">
            <v>-31587040.777922999</v>
          </cell>
          <cell r="Z634">
            <v>0</v>
          </cell>
          <cell r="AA634">
            <v>-31587040.777922999</v>
          </cell>
          <cell r="AB634">
            <v>-31587040.777922999</v>
          </cell>
          <cell r="AC634">
            <v>173</v>
          </cell>
        </row>
        <row r="635">
          <cell r="A635" t="str">
            <v>Centro Colseguros Bogotá</v>
          </cell>
          <cell r="B635">
            <v>1120864</v>
          </cell>
          <cell r="C635">
            <v>36874</v>
          </cell>
          <cell r="D635">
            <v>37238</v>
          </cell>
          <cell r="E635" t="str">
            <v>M</v>
          </cell>
          <cell r="F635" t="str">
            <v>AUCOL98</v>
          </cell>
          <cell r="G635">
            <v>51679</v>
          </cell>
          <cell r="H635" t="str">
            <v>COOMULPRALTDA</v>
          </cell>
          <cell r="I635">
            <v>80106360</v>
          </cell>
          <cell r="J635">
            <v>80106360</v>
          </cell>
          <cell r="K635">
            <v>83966271.931199998</v>
          </cell>
          <cell r="L635">
            <v>67150149</v>
          </cell>
          <cell r="M635">
            <v>1</v>
          </cell>
          <cell r="N635">
            <v>67150150</v>
          </cell>
          <cell r="O635">
            <v>0.1</v>
          </cell>
          <cell r="P635">
            <v>0.1</v>
          </cell>
          <cell r="Q635">
            <v>0.1</v>
          </cell>
          <cell r="R635">
            <v>6715015</v>
          </cell>
          <cell r="S635">
            <v>73865165.099999994</v>
          </cell>
          <cell r="T635">
            <v>0.87970042495781386</v>
          </cell>
          <cell r="U635">
            <v>0.19</v>
          </cell>
          <cell r="V635">
            <v>15953591.666927999</v>
          </cell>
          <cell r="W635">
            <v>0.125</v>
          </cell>
          <cell r="X635">
            <v>10495783.9914</v>
          </cell>
          <cell r="Y635">
            <v>0</v>
          </cell>
          <cell r="Z635">
            <v>0</v>
          </cell>
          <cell r="AA635">
            <v>-0.19470042495781381</v>
          </cell>
          <cell r="AB635">
            <v>-16348268.827127993</v>
          </cell>
          <cell r="AC635">
            <v>23.607143402099609</v>
          </cell>
          <cell r="AD635">
            <v>23.607143402099609</v>
          </cell>
        </row>
        <row r="636">
          <cell r="A636" t="str">
            <v>Centro Colseguros Bogotá</v>
          </cell>
          <cell r="B636">
            <v>1120864</v>
          </cell>
          <cell r="C636">
            <v>37239</v>
          </cell>
          <cell r="D636">
            <v>37603</v>
          </cell>
          <cell r="E636" t="str">
            <v>M</v>
          </cell>
          <cell r="F636" t="str">
            <v>AUCOL98</v>
          </cell>
          <cell r="G636">
            <v>51679</v>
          </cell>
          <cell r="H636" t="str">
            <v>COOMULPRALTDA</v>
          </cell>
          <cell r="I636">
            <v>44489989</v>
          </cell>
          <cell r="J636">
            <v>44489989</v>
          </cell>
          <cell r="K636">
            <v>44673079.144500002</v>
          </cell>
          <cell r="L636">
            <v>21043598</v>
          </cell>
          <cell r="M636">
            <v>2000000</v>
          </cell>
          <cell r="N636">
            <v>23043598</v>
          </cell>
          <cell r="O636">
            <v>0.1</v>
          </cell>
          <cell r="P636">
            <v>200000</v>
          </cell>
          <cell r="Q636">
            <v>0.1</v>
          </cell>
          <cell r="R636">
            <v>2304359.8000000003</v>
          </cell>
          <cell r="S636">
            <v>25547957.800000001</v>
          </cell>
          <cell r="T636">
            <v>0.57188710268576548</v>
          </cell>
          <cell r="U636">
            <v>0.19</v>
          </cell>
          <cell r="V636">
            <v>8487885.037455</v>
          </cell>
          <cell r="W636">
            <v>0.125</v>
          </cell>
          <cell r="X636">
            <v>5584134.8930625003</v>
          </cell>
          <cell r="Y636">
            <v>0</v>
          </cell>
          <cell r="Z636">
            <v>0</v>
          </cell>
          <cell r="AA636">
            <v>0.11311289731423457</v>
          </cell>
          <cell r="AB636">
            <v>5053101.4139825031</v>
          </cell>
          <cell r="AC636">
            <v>12.258241653442383</v>
          </cell>
          <cell r="AD636">
            <v>12.258241653442383</v>
          </cell>
        </row>
        <row r="637">
          <cell r="A637" t="str">
            <v>Centro Colseguros Bogotá</v>
          </cell>
          <cell r="B637">
            <v>1120864</v>
          </cell>
          <cell r="C637">
            <v>37604</v>
          </cell>
          <cell r="D637">
            <v>37777</v>
          </cell>
          <cell r="E637" t="str">
            <v>M</v>
          </cell>
          <cell r="F637" t="str">
            <v>AUCOL98</v>
          </cell>
          <cell r="G637">
            <v>51679</v>
          </cell>
          <cell r="H637" t="str">
            <v>COOMULPRALTDA</v>
          </cell>
          <cell r="I637">
            <v>13829042</v>
          </cell>
          <cell r="J637">
            <v>13195456</v>
          </cell>
          <cell r="K637">
            <v>15797501.136700001</v>
          </cell>
          <cell r="L637">
            <v>0</v>
          </cell>
          <cell r="M637">
            <v>0.1</v>
          </cell>
          <cell r="N637">
            <v>0</v>
          </cell>
          <cell r="O637">
            <v>0.1</v>
          </cell>
          <cell r="P637">
            <v>0</v>
          </cell>
          <cell r="Q637">
            <v>0.1</v>
          </cell>
          <cell r="R637">
            <v>0</v>
          </cell>
          <cell r="S637">
            <v>0</v>
          </cell>
          <cell r="T637">
            <v>0</v>
          </cell>
          <cell r="U637">
            <v>0.19</v>
          </cell>
          <cell r="V637">
            <v>3001525.215973</v>
          </cell>
          <cell r="W637">
            <v>0.125</v>
          </cell>
          <cell r="X637">
            <v>1974687.6420875001</v>
          </cell>
          <cell r="Y637">
            <v>0</v>
          </cell>
          <cell r="Z637">
            <v>0</v>
          </cell>
          <cell r="AA637">
            <v>0.68500000000000005</v>
          </cell>
          <cell r="AB637">
            <v>10821288.278639501</v>
          </cell>
          <cell r="AC637">
            <v>6</v>
          </cell>
          <cell r="AD637">
            <v>10.13294792175293</v>
          </cell>
        </row>
        <row r="638">
          <cell r="B638" t="str">
            <v>Total 1120864</v>
          </cell>
          <cell r="C638">
            <v>138425391</v>
          </cell>
          <cell r="D638">
            <v>137791805</v>
          </cell>
          <cell r="E638">
            <v>144436852.21239999</v>
          </cell>
          <cell r="F638">
            <v>88193747</v>
          </cell>
          <cell r="G638">
            <v>2000001</v>
          </cell>
          <cell r="H638">
            <v>90193748</v>
          </cell>
          <cell r="I638">
            <v>138425391</v>
          </cell>
          <cell r="J638">
            <v>137791805</v>
          </cell>
          <cell r="K638">
            <v>144436852.21239999</v>
          </cell>
          <cell r="L638">
            <v>88193747</v>
          </cell>
          <cell r="M638">
            <v>2000001</v>
          </cell>
          <cell r="N638">
            <v>90193748</v>
          </cell>
          <cell r="O638">
            <v>-473879.13450598903</v>
          </cell>
          <cell r="P638">
            <v>200000.1</v>
          </cell>
          <cell r="Q638">
            <v>9019374.8000000007</v>
          </cell>
          <cell r="R638">
            <v>9019374.8000000007</v>
          </cell>
          <cell r="S638">
            <v>99413122.899999991</v>
          </cell>
          <cell r="T638">
            <v>18054606.526549999</v>
          </cell>
          <cell r="U638">
            <v>0</v>
          </cell>
          <cell r="V638">
            <v>27443001.920356002</v>
          </cell>
          <cell r="W638">
            <v>6</v>
          </cell>
          <cell r="X638">
            <v>18054606.526549999</v>
          </cell>
          <cell r="Y638">
            <v>0</v>
          </cell>
          <cell r="Z638">
            <v>0</v>
          </cell>
          <cell r="AA638">
            <v>6</v>
          </cell>
          <cell r="AB638">
            <v>-473879.13450598903</v>
          </cell>
          <cell r="AC638">
            <v>6</v>
          </cell>
        </row>
        <row r="639">
          <cell r="A639" t="str">
            <v>Centro Colseguros Bogotá</v>
          </cell>
          <cell r="B639">
            <v>7338890</v>
          </cell>
          <cell r="C639">
            <v>36964</v>
          </cell>
          <cell r="D639">
            <v>37328</v>
          </cell>
          <cell r="E639" t="str">
            <v>M</v>
          </cell>
          <cell r="F639" t="str">
            <v>AUCOL98</v>
          </cell>
          <cell r="G639">
            <v>51679</v>
          </cell>
          <cell r="H639" t="str">
            <v>COOMULPRALTDA</v>
          </cell>
          <cell r="I639">
            <v>16487606</v>
          </cell>
          <cell r="J639">
            <v>16487606</v>
          </cell>
          <cell r="K639">
            <v>16780926.0066</v>
          </cell>
          <cell r="L639">
            <v>4478644</v>
          </cell>
          <cell r="M639">
            <v>2511112</v>
          </cell>
          <cell r="N639">
            <v>6989756</v>
          </cell>
          <cell r="O639">
            <v>0.1</v>
          </cell>
          <cell r="P639">
            <v>251111.2</v>
          </cell>
          <cell r="Q639">
            <v>0.1</v>
          </cell>
          <cell r="R639">
            <v>698975.60000000009</v>
          </cell>
          <cell r="S639">
            <v>7939842.8000000007</v>
          </cell>
          <cell r="T639">
            <v>0.47314688098125401</v>
          </cell>
          <cell r="U639">
            <v>0.19</v>
          </cell>
          <cell r="V639">
            <v>3188375.9412540002</v>
          </cell>
          <cell r="W639">
            <v>0.125</v>
          </cell>
          <cell r="X639">
            <v>2097615.750825</v>
          </cell>
          <cell r="Y639">
            <v>0</v>
          </cell>
          <cell r="Z639">
            <v>0</v>
          </cell>
          <cell r="AA639">
            <v>0.21185311901874604</v>
          </cell>
          <cell r="AB639">
            <v>3555091.5145210004</v>
          </cell>
          <cell r="AC639">
            <v>14.802197456359863</v>
          </cell>
          <cell r="AD639">
            <v>14.802197456359863</v>
          </cell>
        </row>
        <row r="640">
          <cell r="A640" t="str">
            <v>Centro Colseguros Bogotá</v>
          </cell>
          <cell r="B640">
            <v>7338890</v>
          </cell>
          <cell r="C640">
            <v>37329</v>
          </cell>
          <cell r="D640">
            <v>37693</v>
          </cell>
          <cell r="E640" t="str">
            <v>M</v>
          </cell>
          <cell r="F640" t="str">
            <v>AUCOL98</v>
          </cell>
          <cell r="G640">
            <v>51679</v>
          </cell>
          <cell r="H640" t="str">
            <v>COOMULPRALTDA</v>
          </cell>
          <cell r="I640">
            <v>11190097</v>
          </cell>
          <cell r="J640">
            <v>11190097</v>
          </cell>
          <cell r="K640">
            <v>10992519.976299999</v>
          </cell>
          <cell r="L640">
            <v>0</v>
          </cell>
          <cell r="M640">
            <v>0.1</v>
          </cell>
          <cell r="N640">
            <v>0</v>
          </cell>
          <cell r="O640">
            <v>0.1</v>
          </cell>
          <cell r="P640">
            <v>0</v>
          </cell>
          <cell r="Q640">
            <v>0.1</v>
          </cell>
          <cell r="R640">
            <v>0</v>
          </cell>
          <cell r="S640">
            <v>0</v>
          </cell>
          <cell r="T640">
            <v>0</v>
          </cell>
          <cell r="U640">
            <v>0.19</v>
          </cell>
          <cell r="V640">
            <v>2088578.795497</v>
          </cell>
          <cell r="W640">
            <v>0.125</v>
          </cell>
          <cell r="X640">
            <v>1374064.9970374999</v>
          </cell>
          <cell r="Y640">
            <v>0</v>
          </cell>
          <cell r="Z640">
            <v>0</v>
          </cell>
          <cell r="AA640">
            <v>0.68500000000000005</v>
          </cell>
          <cell r="AB640">
            <v>7529876.1837654999</v>
          </cell>
          <cell r="AC640">
            <v>8.2912092208862305</v>
          </cell>
          <cell r="AD640">
            <v>8.2912092208862305</v>
          </cell>
        </row>
        <row r="641">
          <cell r="A641" t="str">
            <v>Centro Colseguros Bogotá</v>
          </cell>
          <cell r="B641">
            <v>7338890</v>
          </cell>
          <cell r="C641">
            <v>37694</v>
          </cell>
          <cell r="D641">
            <v>37777</v>
          </cell>
          <cell r="E641" t="str">
            <v>M</v>
          </cell>
          <cell r="F641" t="str">
            <v>AUCOL98</v>
          </cell>
          <cell r="G641">
            <v>51679</v>
          </cell>
          <cell r="H641" t="str">
            <v>COOMULPRALTDA</v>
          </cell>
          <cell r="I641">
            <v>3157090</v>
          </cell>
          <cell r="J641">
            <v>1933012</v>
          </cell>
          <cell r="K641">
            <v>3358955.7148000002</v>
          </cell>
          <cell r="L641">
            <v>0</v>
          </cell>
          <cell r="M641">
            <v>0.1</v>
          </cell>
          <cell r="N641">
            <v>0</v>
          </cell>
          <cell r="O641">
            <v>0.1</v>
          </cell>
          <cell r="P641">
            <v>0</v>
          </cell>
          <cell r="Q641">
            <v>0.1</v>
          </cell>
          <cell r="R641">
            <v>0</v>
          </cell>
          <cell r="S641">
            <v>0</v>
          </cell>
          <cell r="T641">
            <v>0</v>
          </cell>
          <cell r="U641">
            <v>0.19</v>
          </cell>
          <cell r="V641">
            <v>638201.58581200009</v>
          </cell>
          <cell r="W641">
            <v>0.125</v>
          </cell>
          <cell r="X641">
            <v>419869.46435000002</v>
          </cell>
          <cell r="Y641">
            <v>0</v>
          </cell>
          <cell r="Z641">
            <v>0</v>
          </cell>
          <cell r="AA641">
            <v>0.68500000000000005</v>
          </cell>
          <cell r="AB641">
            <v>2300884.6646380005</v>
          </cell>
          <cell r="AC641">
            <v>8</v>
          </cell>
          <cell r="AD641">
            <v>8.3132534027099609</v>
          </cell>
        </row>
        <row r="642">
          <cell r="B642" t="str">
            <v>Total 7338890</v>
          </cell>
          <cell r="C642">
            <v>30834793</v>
          </cell>
          <cell r="D642">
            <v>29610715</v>
          </cell>
          <cell r="E642">
            <v>31132401.697700001</v>
          </cell>
          <cell r="F642">
            <v>4478644</v>
          </cell>
          <cell r="G642">
            <v>2511112</v>
          </cell>
          <cell r="H642">
            <v>6989756</v>
          </cell>
          <cell r="I642">
            <v>30834793</v>
          </cell>
          <cell r="J642">
            <v>29610715</v>
          </cell>
          <cell r="K642">
            <v>31132401.697700001</v>
          </cell>
          <cell r="L642">
            <v>4478644</v>
          </cell>
          <cell r="M642">
            <v>2511112</v>
          </cell>
          <cell r="N642">
            <v>6989756</v>
          </cell>
          <cell r="O642">
            <v>13385852.362924501</v>
          </cell>
          <cell r="P642">
            <v>251111.2</v>
          </cell>
          <cell r="Q642">
            <v>698975.60000000009</v>
          </cell>
          <cell r="R642">
            <v>698975.60000000009</v>
          </cell>
          <cell r="S642">
            <v>7939842.8000000007</v>
          </cell>
          <cell r="T642">
            <v>3891550.2122125002</v>
          </cell>
          <cell r="U642">
            <v>0</v>
          </cell>
          <cell r="V642">
            <v>5915156.322563</v>
          </cell>
          <cell r="W642">
            <v>8</v>
          </cell>
          <cell r="X642">
            <v>3891550.2122125002</v>
          </cell>
          <cell r="Y642">
            <v>0</v>
          </cell>
          <cell r="Z642">
            <v>0</v>
          </cell>
          <cell r="AA642">
            <v>8</v>
          </cell>
          <cell r="AB642">
            <v>13385852.362924501</v>
          </cell>
          <cell r="AC642">
            <v>8</v>
          </cell>
        </row>
        <row r="643">
          <cell r="H643" t="str">
            <v>Total COOMULPRALTDA</v>
          </cell>
          <cell r="I643">
            <v>169260184</v>
          </cell>
          <cell r="J643">
            <v>167402520</v>
          </cell>
          <cell r="K643">
            <v>175569253.91009998</v>
          </cell>
          <cell r="L643">
            <v>92672391</v>
          </cell>
          <cell r="M643">
            <v>4511113</v>
          </cell>
          <cell r="N643">
            <v>97183504</v>
          </cell>
          <cell r="O643">
            <v>451111.30000000005</v>
          </cell>
          <cell r="P643">
            <v>451111.30000000005</v>
          </cell>
          <cell r="Q643">
            <v>107352965.69999999</v>
          </cell>
          <cell r="R643">
            <v>9718350.4000000004</v>
          </cell>
          <cell r="S643">
            <v>107352965.69999999</v>
          </cell>
          <cell r="T643">
            <v>0</v>
          </cell>
          <cell r="U643">
            <v>12911973.22841851</v>
          </cell>
          <cell r="V643">
            <v>33358158.242919002</v>
          </cell>
          <cell r="W643">
            <v>21946156.738762498</v>
          </cell>
          <cell r="X643">
            <v>21946156.738762498</v>
          </cell>
          <cell r="Y643">
            <v>12911973.22841851</v>
          </cell>
          <cell r="Z643">
            <v>0</v>
          </cell>
          <cell r="AA643">
            <v>12911973.22841851</v>
          </cell>
          <cell r="AB643">
            <v>12911973.22841851</v>
          </cell>
          <cell r="AC643">
            <v>14</v>
          </cell>
        </row>
        <row r="644">
          <cell r="A644" t="str">
            <v>Centro Colseguros Bogotá</v>
          </cell>
          <cell r="B644">
            <v>736467</v>
          </cell>
          <cell r="C644">
            <v>36708</v>
          </cell>
          <cell r="D644">
            <v>37072</v>
          </cell>
          <cell r="E644" t="str">
            <v>M</v>
          </cell>
          <cell r="F644" t="str">
            <v>AUCOL98</v>
          </cell>
          <cell r="G644">
            <v>66608</v>
          </cell>
          <cell r="H644" t="str">
            <v>COOPERATIVA DE ACUEDUCTO Y ALCANTARILLADO</v>
          </cell>
          <cell r="I644">
            <v>82676967</v>
          </cell>
          <cell r="J644">
            <v>82676967</v>
          </cell>
          <cell r="K644">
            <v>82676966.9648</v>
          </cell>
          <cell r="L644">
            <v>10883127</v>
          </cell>
          <cell r="M644">
            <v>0</v>
          </cell>
          <cell r="N644">
            <v>10883127</v>
          </cell>
          <cell r="O644">
            <v>0.1</v>
          </cell>
          <cell r="P644">
            <v>0</v>
          </cell>
          <cell r="Q644">
            <v>0.1</v>
          </cell>
          <cell r="R644">
            <v>1088312.7</v>
          </cell>
          <cell r="S644">
            <v>11971439.699999999</v>
          </cell>
          <cell r="T644">
            <v>0.14479776096644764</v>
          </cell>
          <cell r="U644">
            <v>0.19</v>
          </cell>
          <cell r="V644">
            <v>15708623.723312</v>
          </cell>
          <cell r="W644">
            <v>0.125</v>
          </cell>
          <cell r="X644">
            <v>10334620.8706</v>
          </cell>
          <cell r="Y644">
            <v>0.1</v>
          </cell>
          <cell r="Z644">
            <v>8267696.6964800004</v>
          </cell>
          <cell r="AA644">
            <v>0.44020223903355232</v>
          </cell>
          <cell r="AB644">
            <v>36394585.974408001</v>
          </cell>
          <cell r="AC644">
            <v>88.535713195800781</v>
          </cell>
          <cell r="AD644">
            <v>88.535713195800781</v>
          </cell>
        </row>
        <row r="645">
          <cell r="A645" t="str">
            <v>Centro Colseguros Bogotá</v>
          </cell>
          <cell r="B645">
            <v>736467</v>
          </cell>
          <cell r="C645">
            <v>37073</v>
          </cell>
          <cell r="D645">
            <v>37437</v>
          </cell>
          <cell r="E645" t="str">
            <v>M</v>
          </cell>
          <cell r="F645" t="str">
            <v>AUCOL98</v>
          </cell>
          <cell r="G645">
            <v>66608</v>
          </cell>
          <cell r="H645" t="str">
            <v>COOPERATIVA DE ACUEDUCTO Y ALCANTARILLADO</v>
          </cell>
          <cell r="I645">
            <v>109611294</v>
          </cell>
          <cell r="J645">
            <v>109611294</v>
          </cell>
          <cell r="K645">
            <v>109611293.99609999</v>
          </cell>
          <cell r="L645">
            <v>38978260</v>
          </cell>
          <cell r="M645">
            <v>9491379</v>
          </cell>
          <cell r="N645">
            <v>48469639</v>
          </cell>
          <cell r="O645">
            <v>0.1</v>
          </cell>
          <cell r="P645">
            <v>949137.9</v>
          </cell>
          <cell r="Q645">
            <v>0.1</v>
          </cell>
          <cell r="R645">
            <v>4846963.9000000004</v>
          </cell>
          <cell r="S645">
            <v>54265740.799999997</v>
          </cell>
          <cell r="T645">
            <v>0.49507435613277945</v>
          </cell>
          <cell r="U645">
            <v>0.19</v>
          </cell>
          <cell r="V645">
            <v>20826145.859258998</v>
          </cell>
          <cell r="W645">
            <v>0.125</v>
          </cell>
          <cell r="X645">
            <v>13701411.749512499</v>
          </cell>
          <cell r="Y645">
            <v>0.1</v>
          </cell>
          <cell r="Z645">
            <v>10961129.39961</v>
          </cell>
          <cell r="AA645">
            <v>8.9925643867220517E-2</v>
          </cell>
          <cell r="AB645">
            <v>9856866.1877184939</v>
          </cell>
          <cell r="AC645">
            <v>105.25</v>
          </cell>
          <cell r="AD645">
            <v>105.25</v>
          </cell>
        </row>
        <row r="646">
          <cell r="A646" t="str">
            <v>Centro Colseguros Bogotá</v>
          </cell>
          <cell r="B646">
            <v>736467</v>
          </cell>
          <cell r="C646">
            <v>37438</v>
          </cell>
          <cell r="D646">
            <v>37777</v>
          </cell>
          <cell r="E646" t="str">
            <v>M</v>
          </cell>
          <cell r="F646" t="str">
            <v>AUCOL98</v>
          </cell>
          <cell r="G646">
            <v>66608</v>
          </cell>
          <cell r="H646" t="str">
            <v>COOPERATIVA DE ACUEDUCTO Y ALCANTARILLADO</v>
          </cell>
          <cell r="I646">
            <v>95919215</v>
          </cell>
          <cell r="J646">
            <v>77844456</v>
          </cell>
          <cell r="K646">
            <v>95919215.080599993</v>
          </cell>
          <cell r="L646">
            <v>28207306</v>
          </cell>
          <cell r="M646">
            <v>11608507</v>
          </cell>
          <cell r="N646">
            <v>39815813</v>
          </cell>
          <cell r="O646">
            <v>0.1</v>
          </cell>
          <cell r="P646">
            <v>1160850.7</v>
          </cell>
          <cell r="Q646">
            <v>0.1</v>
          </cell>
          <cell r="R646">
            <v>3981581.3000000003</v>
          </cell>
          <cell r="S646">
            <v>44958245</v>
          </cell>
          <cell r="T646">
            <v>0.46870947559591702</v>
          </cell>
          <cell r="U646">
            <v>0.19</v>
          </cell>
          <cell r="V646">
            <v>18224650.865313999</v>
          </cell>
          <cell r="W646">
            <v>0.125</v>
          </cell>
          <cell r="X646">
            <v>11989901.885074999</v>
          </cell>
          <cell r="Y646">
            <v>0.1</v>
          </cell>
          <cell r="Z646">
            <v>9591921.508059999</v>
          </cell>
          <cell r="AA646">
            <v>0.11629052440408294</v>
          </cell>
          <cell r="AB646">
            <v>11154495.822150994</v>
          </cell>
          <cell r="AC646">
            <v>98</v>
          </cell>
          <cell r="AD646">
            <v>92.27728271484375</v>
          </cell>
        </row>
        <row r="647">
          <cell r="B647" t="str">
            <v>Total 736467</v>
          </cell>
          <cell r="C647">
            <v>288207476</v>
          </cell>
          <cell r="D647">
            <v>270132717</v>
          </cell>
          <cell r="E647">
            <v>288207476.04149997</v>
          </cell>
          <cell r="F647">
            <v>78068693</v>
          </cell>
          <cell r="G647">
            <v>21099886</v>
          </cell>
          <cell r="H647">
            <v>99168579</v>
          </cell>
          <cell r="I647">
            <v>288207476</v>
          </cell>
          <cell r="J647">
            <v>270132717</v>
          </cell>
          <cell r="K647">
            <v>288207476.04149997</v>
          </cell>
          <cell r="L647">
            <v>78068693</v>
          </cell>
          <cell r="M647">
            <v>21099886</v>
          </cell>
          <cell r="N647">
            <v>99168579</v>
          </cell>
          <cell r="O647">
            <v>57405947.984277487</v>
          </cell>
          <cell r="P647">
            <v>2109988.6</v>
          </cell>
          <cell r="Q647">
            <v>9916857.9000000004</v>
          </cell>
          <cell r="R647">
            <v>9916857.9000000004</v>
          </cell>
          <cell r="S647">
            <v>111195425.5</v>
          </cell>
          <cell r="T647">
            <v>36025934.505187497</v>
          </cell>
          <cell r="U647">
            <v>28820747.604149997</v>
          </cell>
          <cell r="V647">
            <v>54759420.447884999</v>
          </cell>
          <cell r="W647">
            <v>98</v>
          </cell>
          <cell r="X647">
            <v>36025934.505187497</v>
          </cell>
          <cell r="Y647">
            <v>28820747.604149997</v>
          </cell>
          <cell r="Z647">
            <v>28820747.604149997</v>
          </cell>
          <cell r="AA647">
            <v>98</v>
          </cell>
          <cell r="AB647">
            <v>57405947.984277487</v>
          </cell>
          <cell r="AC647">
            <v>98</v>
          </cell>
        </row>
        <row r="648">
          <cell r="A648" t="str">
            <v>Centro Colseguros Bogotá</v>
          </cell>
          <cell r="B648">
            <v>10313403</v>
          </cell>
          <cell r="C648">
            <v>37149</v>
          </cell>
          <cell r="D648">
            <v>37513</v>
          </cell>
          <cell r="E648" t="str">
            <v>M</v>
          </cell>
          <cell r="F648" t="str">
            <v>AUCOLESP</v>
          </cell>
          <cell r="G648">
            <v>66608</v>
          </cell>
          <cell r="H648" t="str">
            <v>COOPERATIVA DE ACUEDUCTO Y ALCANTARILLADO</v>
          </cell>
          <cell r="I648">
            <v>11612360</v>
          </cell>
          <cell r="J648">
            <v>11612360</v>
          </cell>
          <cell r="K648">
            <v>11612359.996099999</v>
          </cell>
          <cell r="L648">
            <v>0</v>
          </cell>
          <cell r="M648">
            <v>0.1</v>
          </cell>
          <cell r="N648">
            <v>0</v>
          </cell>
          <cell r="O648">
            <v>0.1</v>
          </cell>
          <cell r="P648">
            <v>0</v>
          </cell>
          <cell r="Q648">
            <v>0.1</v>
          </cell>
          <cell r="R648">
            <v>0</v>
          </cell>
          <cell r="S648">
            <v>0</v>
          </cell>
          <cell r="T648">
            <v>0</v>
          </cell>
          <cell r="U648">
            <v>0.19</v>
          </cell>
          <cell r="V648">
            <v>2206348.3992590001</v>
          </cell>
          <cell r="W648">
            <v>0.125</v>
          </cell>
          <cell r="X648">
            <v>1451544.9995124999</v>
          </cell>
          <cell r="Y648">
            <v>0</v>
          </cell>
          <cell r="Z648">
            <v>0</v>
          </cell>
          <cell r="AA648">
            <v>0.68500000000000005</v>
          </cell>
          <cell r="AB648">
            <v>7954466.5973284999</v>
          </cell>
          <cell r="AC648">
            <v>12.30494499206543</v>
          </cell>
          <cell r="AD648">
            <v>12.30494499206543</v>
          </cell>
        </row>
        <row r="649">
          <cell r="A649" t="str">
            <v>Centro Colseguros Bogotá</v>
          </cell>
          <cell r="B649">
            <v>10313403</v>
          </cell>
          <cell r="C649">
            <v>37514</v>
          </cell>
          <cell r="D649">
            <v>37777</v>
          </cell>
          <cell r="E649" t="str">
            <v>M</v>
          </cell>
          <cell r="F649" t="str">
            <v>AUCOLESP</v>
          </cell>
          <cell r="G649">
            <v>66608</v>
          </cell>
          <cell r="H649" t="str">
            <v>COOPERATIVA DE ACUEDUCTO Y ALCANTARILLADO</v>
          </cell>
          <cell r="I649">
            <v>7431259</v>
          </cell>
          <cell r="J649">
            <v>5398843</v>
          </cell>
          <cell r="K649">
            <v>7134401.6260000002</v>
          </cell>
          <cell r="L649">
            <v>0</v>
          </cell>
          <cell r="M649">
            <v>0.1</v>
          </cell>
          <cell r="N649">
            <v>0</v>
          </cell>
          <cell r="O649">
            <v>0.1</v>
          </cell>
          <cell r="P649">
            <v>0</v>
          </cell>
          <cell r="Q649">
            <v>0.1</v>
          </cell>
          <cell r="R649">
            <v>0</v>
          </cell>
          <cell r="S649">
            <v>0</v>
          </cell>
          <cell r="T649">
            <v>0</v>
          </cell>
          <cell r="U649">
            <v>0.19</v>
          </cell>
          <cell r="V649">
            <v>1355536.3089400001</v>
          </cell>
          <cell r="W649">
            <v>0.125</v>
          </cell>
          <cell r="X649">
            <v>891800.20325000002</v>
          </cell>
          <cell r="Y649">
            <v>0</v>
          </cell>
          <cell r="Z649">
            <v>0</v>
          </cell>
          <cell r="AA649">
            <v>0.68500000000000005</v>
          </cell>
          <cell r="AB649">
            <v>4887065.1138100009</v>
          </cell>
          <cell r="AC649">
            <v>17</v>
          </cell>
          <cell r="AD649">
            <v>14.304182052612305</v>
          </cell>
        </row>
        <row r="650">
          <cell r="B650" t="str">
            <v>Total 10313403</v>
          </cell>
          <cell r="C650">
            <v>19043619</v>
          </cell>
          <cell r="D650">
            <v>17011203</v>
          </cell>
          <cell r="E650">
            <v>18746761.622099999</v>
          </cell>
          <cell r="F650">
            <v>0</v>
          </cell>
          <cell r="G650">
            <v>0</v>
          </cell>
          <cell r="H650">
            <v>0</v>
          </cell>
          <cell r="I650">
            <v>19043619</v>
          </cell>
          <cell r="J650">
            <v>17011203</v>
          </cell>
          <cell r="K650">
            <v>18746761.622099999</v>
          </cell>
          <cell r="L650">
            <v>0</v>
          </cell>
          <cell r="M650">
            <v>0</v>
          </cell>
          <cell r="N650">
            <v>0</v>
          </cell>
          <cell r="O650">
            <v>12841531.711138502</v>
          </cell>
          <cell r="P650">
            <v>0</v>
          </cell>
          <cell r="Q650">
            <v>0</v>
          </cell>
          <cell r="R650">
            <v>0</v>
          </cell>
          <cell r="S650">
            <v>0</v>
          </cell>
          <cell r="T650">
            <v>2343345.2027624999</v>
          </cell>
          <cell r="U650">
            <v>0</v>
          </cell>
          <cell r="V650">
            <v>3561884.708199</v>
          </cell>
          <cell r="W650">
            <v>17</v>
          </cell>
          <cell r="X650">
            <v>2343345.2027624999</v>
          </cell>
          <cell r="Y650">
            <v>0</v>
          </cell>
          <cell r="Z650">
            <v>0</v>
          </cell>
          <cell r="AA650">
            <v>17</v>
          </cell>
          <cell r="AB650">
            <v>12841531.711138502</v>
          </cell>
          <cell r="AC650">
            <v>17</v>
          </cell>
        </row>
        <row r="651">
          <cell r="H651" t="str">
            <v>Total COOPERATIVA DE ACUEDUCTO Y ALCANTARILLADO</v>
          </cell>
          <cell r="I651">
            <v>307251095</v>
          </cell>
          <cell r="J651">
            <v>287143920</v>
          </cell>
          <cell r="K651">
            <v>306954237.66359997</v>
          </cell>
          <cell r="L651">
            <v>78068693</v>
          </cell>
          <cell r="M651">
            <v>21099886</v>
          </cell>
          <cell r="N651">
            <v>99168579</v>
          </cell>
          <cell r="O651">
            <v>2109988.6</v>
          </cell>
          <cell r="P651">
            <v>2109988.6</v>
          </cell>
          <cell r="Q651">
            <v>111195425.5</v>
          </cell>
          <cell r="R651">
            <v>9916857.9000000004</v>
          </cell>
          <cell r="S651">
            <v>111195425.5</v>
          </cell>
          <cell r="T651">
            <v>28820747.604149997</v>
          </cell>
          <cell r="U651">
            <v>70247479.695415989</v>
          </cell>
          <cell r="V651">
            <v>58321305.156084001</v>
          </cell>
          <cell r="W651">
            <v>38369279.707949996</v>
          </cell>
          <cell r="X651">
            <v>38369279.707949996</v>
          </cell>
          <cell r="Y651">
            <v>70247479.695415989</v>
          </cell>
          <cell r="Z651">
            <v>28820747.604149997</v>
          </cell>
          <cell r="AA651">
            <v>70247479.695415989</v>
          </cell>
          <cell r="AB651">
            <v>70247479.695415989</v>
          </cell>
          <cell r="AC651">
            <v>115</v>
          </cell>
        </row>
        <row r="652">
          <cell r="A652" t="str">
            <v>Centro Colseguros Bogotá</v>
          </cell>
          <cell r="B652">
            <v>8744377</v>
          </cell>
          <cell r="C652">
            <v>37056</v>
          </cell>
          <cell r="D652">
            <v>37420</v>
          </cell>
          <cell r="E652" t="str">
            <v>M</v>
          </cell>
          <cell r="F652" t="str">
            <v>AUCOLESP</v>
          </cell>
          <cell r="G652">
            <v>67555</v>
          </cell>
          <cell r="H652" t="str">
            <v>COOPERATIVA DEL MAGISTERIO CODEMA</v>
          </cell>
          <cell r="I652">
            <v>422259800</v>
          </cell>
          <cell r="J652">
            <v>422559663</v>
          </cell>
          <cell r="K652">
            <v>389243504.4163</v>
          </cell>
          <cell r="L652">
            <v>193847524</v>
          </cell>
          <cell r="M652">
            <v>44976097</v>
          </cell>
          <cell r="N652">
            <v>238823621</v>
          </cell>
          <cell r="O652">
            <v>0.1</v>
          </cell>
          <cell r="P652">
            <v>4497609.7</v>
          </cell>
          <cell r="Q652">
            <v>0.1</v>
          </cell>
          <cell r="R652">
            <v>23882362.100000001</v>
          </cell>
          <cell r="S652">
            <v>267203592.79999998</v>
          </cell>
          <cell r="T652">
            <v>0.68646898347267715</v>
          </cell>
          <cell r="U652">
            <v>0.19</v>
          </cell>
          <cell r="V652">
            <v>73956265.839096993</v>
          </cell>
          <cell r="W652">
            <v>0.22500000000000001</v>
          </cell>
          <cell r="X652">
            <v>87579788.493667498</v>
          </cell>
          <cell r="Y652">
            <v>0</v>
          </cell>
          <cell r="Z652">
            <v>0</v>
          </cell>
          <cell r="AA652">
            <v>-0.10146898347267719</v>
          </cell>
          <cell r="AB652">
            <v>-39496142.716464497</v>
          </cell>
          <cell r="AC652">
            <v>461.67581176757813</v>
          </cell>
          <cell r="AD652">
            <v>461.67581176757813</v>
          </cell>
        </row>
        <row r="653">
          <cell r="A653" t="str">
            <v>Centro Colseguros Bogotá</v>
          </cell>
          <cell r="B653">
            <v>8744377</v>
          </cell>
          <cell r="C653">
            <v>37421</v>
          </cell>
          <cell r="D653">
            <v>37777</v>
          </cell>
          <cell r="E653" t="str">
            <v>M</v>
          </cell>
          <cell r="F653" t="str">
            <v>AUCOLESP</v>
          </cell>
          <cell r="G653">
            <v>67555</v>
          </cell>
          <cell r="H653" t="str">
            <v>COOPERATIVA DEL MAGISTERIO CODEMA</v>
          </cell>
          <cell r="I653">
            <v>945459478</v>
          </cell>
          <cell r="J653">
            <v>800093582</v>
          </cell>
          <cell r="K653">
            <v>950397408.46169996</v>
          </cell>
          <cell r="L653">
            <v>472730017</v>
          </cell>
          <cell r="M653">
            <v>204718749</v>
          </cell>
          <cell r="N653">
            <v>677448766</v>
          </cell>
          <cell r="O653">
            <v>0.1</v>
          </cell>
          <cell r="P653">
            <v>20471874.900000002</v>
          </cell>
          <cell r="Q653">
            <v>0.1</v>
          </cell>
          <cell r="R653">
            <v>67744876.600000009</v>
          </cell>
          <cell r="S653">
            <v>765665517.5</v>
          </cell>
          <cell r="T653">
            <v>0.80562668909135138</v>
          </cell>
          <cell r="U653">
            <v>0.19</v>
          </cell>
          <cell r="V653">
            <v>180575507.607723</v>
          </cell>
          <cell r="W653">
            <v>0.22500000000000001</v>
          </cell>
          <cell r="X653">
            <v>213839416.9038825</v>
          </cell>
          <cell r="Y653">
            <v>0</v>
          </cell>
          <cell r="Z653">
            <v>0</v>
          </cell>
          <cell r="AA653">
            <v>-0.22062668909135141</v>
          </cell>
          <cell r="AB653">
            <v>-209683033.5499056</v>
          </cell>
          <cell r="AC653">
            <v>1218</v>
          </cell>
          <cell r="AD653">
            <v>1097.07861328125</v>
          </cell>
        </row>
        <row r="654">
          <cell r="B654" t="str">
            <v>Total 8744377</v>
          </cell>
          <cell r="C654">
            <v>1367719278</v>
          </cell>
          <cell r="D654">
            <v>1222653245</v>
          </cell>
          <cell r="E654">
            <v>1339640912.878</v>
          </cell>
          <cell r="F654">
            <v>666577541</v>
          </cell>
          <cell r="G654">
            <v>249694846</v>
          </cell>
          <cell r="H654">
            <v>916272387</v>
          </cell>
          <cell r="I654">
            <v>1367719278</v>
          </cell>
          <cell r="J654">
            <v>1222653245</v>
          </cell>
          <cell r="K654">
            <v>1339640912.878</v>
          </cell>
          <cell r="L654">
            <v>666577541</v>
          </cell>
          <cell r="M654">
            <v>249694846</v>
          </cell>
          <cell r="N654">
            <v>916272387</v>
          </cell>
          <cell r="O654">
            <v>-249179176.26637009</v>
          </cell>
          <cell r="P654">
            <v>24969484.600000001</v>
          </cell>
          <cell r="Q654">
            <v>91627238.700000018</v>
          </cell>
          <cell r="R654">
            <v>91627238.700000018</v>
          </cell>
          <cell r="S654">
            <v>1032869110.3</v>
          </cell>
          <cell r="T654">
            <v>301419205.39754999</v>
          </cell>
          <cell r="U654">
            <v>0</v>
          </cell>
          <cell r="V654">
            <v>254531773.44681999</v>
          </cell>
          <cell r="W654">
            <v>1218</v>
          </cell>
          <cell r="X654">
            <v>301419205.39754999</v>
          </cell>
          <cell r="Y654">
            <v>0</v>
          </cell>
          <cell r="Z654">
            <v>0</v>
          </cell>
          <cell r="AA654">
            <v>1218</v>
          </cell>
          <cell r="AB654">
            <v>-249179176.26637009</v>
          </cell>
          <cell r="AC654">
            <v>1218</v>
          </cell>
        </row>
        <row r="655">
          <cell r="H655" t="str">
            <v>Total COOPERATIVA DEL MAGISTERIO CODEMA</v>
          </cell>
          <cell r="I655">
            <v>1367719278</v>
          </cell>
          <cell r="J655">
            <v>1222653245</v>
          </cell>
          <cell r="K655">
            <v>1339640912.878</v>
          </cell>
          <cell r="L655">
            <v>666577541</v>
          </cell>
          <cell r="M655">
            <v>249694846</v>
          </cell>
          <cell r="N655">
            <v>916272387</v>
          </cell>
          <cell r="O655">
            <v>24969484.600000001</v>
          </cell>
          <cell r="P655">
            <v>24969484.600000001</v>
          </cell>
          <cell r="Q655">
            <v>1032869110.3</v>
          </cell>
          <cell r="R655">
            <v>91627238.700000018</v>
          </cell>
          <cell r="S655">
            <v>1032869110.3</v>
          </cell>
          <cell r="T655">
            <v>0</v>
          </cell>
          <cell r="U655">
            <v>-249179176.26637009</v>
          </cell>
          <cell r="V655">
            <v>254531773.44681999</v>
          </cell>
          <cell r="W655">
            <v>301419205.39754999</v>
          </cell>
          <cell r="X655">
            <v>301419205.39754999</v>
          </cell>
          <cell r="Y655">
            <v>-249179176.26637009</v>
          </cell>
          <cell r="Z655">
            <v>0</v>
          </cell>
          <cell r="AA655">
            <v>-249179176.26637009</v>
          </cell>
          <cell r="AB655">
            <v>-249179176.26637009</v>
          </cell>
          <cell r="AC655">
            <v>1218</v>
          </cell>
        </row>
        <row r="656">
          <cell r="A656" t="str">
            <v>Centro Colseguros Bogotá</v>
          </cell>
          <cell r="B656">
            <v>256822</v>
          </cell>
          <cell r="C656">
            <v>36874</v>
          </cell>
          <cell r="D656">
            <v>37238</v>
          </cell>
          <cell r="E656" t="str">
            <v>A</v>
          </cell>
          <cell r="F656" t="str">
            <v>AUCOL98</v>
          </cell>
          <cell r="G656">
            <v>66169</v>
          </cell>
          <cell r="H656" t="str">
            <v>COOPTEL</v>
          </cell>
          <cell r="I656">
            <v>-23046</v>
          </cell>
          <cell r="J656">
            <v>-23046</v>
          </cell>
          <cell r="K656">
            <v>2952223.9378</v>
          </cell>
          <cell r="L656">
            <v>0</v>
          </cell>
          <cell r="M656">
            <v>0.1</v>
          </cell>
          <cell r="N656">
            <v>0</v>
          </cell>
          <cell r="O656">
            <v>0.1</v>
          </cell>
          <cell r="P656">
            <v>0</v>
          </cell>
          <cell r="Q656">
            <v>0.1</v>
          </cell>
          <cell r="R656">
            <v>0</v>
          </cell>
          <cell r="S656">
            <v>0</v>
          </cell>
          <cell r="T656">
            <v>0</v>
          </cell>
          <cell r="U656">
            <v>0.19</v>
          </cell>
          <cell r="V656">
            <v>560922.54818199994</v>
          </cell>
          <cell r="W656">
            <v>0.125</v>
          </cell>
          <cell r="X656">
            <v>369027.99222499999</v>
          </cell>
          <cell r="Y656">
            <v>0</v>
          </cell>
          <cell r="Z656">
            <v>0</v>
          </cell>
          <cell r="AA656">
            <v>0.68500000000000005</v>
          </cell>
          <cell r="AB656">
            <v>2022273.3973930001</v>
          </cell>
          <cell r="AC656">
            <v>3.7802197933197021</v>
          </cell>
          <cell r="AD656">
            <v>3.7802197933197021</v>
          </cell>
        </row>
        <row r="657">
          <cell r="B657" t="str">
            <v>Total 256822</v>
          </cell>
          <cell r="C657">
            <v>-23046</v>
          </cell>
          <cell r="D657">
            <v>-23046</v>
          </cell>
          <cell r="E657">
            <v>2952223.9378</v>
          </cell>
          <cell r="F657">
            <v>0</v>
          </cell>
          <cell r="G657">
            <v>0</v>
          </cell>
          <cell r="H657">
            <v>0</v>
          </cell>
          <cell r="I657">
            <v>-23046</v>
          </cell>
          <cell r="J657">
            <v>-23046</v>
          </cell>
          <cell r="K657">
            <v>2952223.9378</v>
          </cell>
          <cell r="L657">
            <v>0</v>
          </cell>
          <cell r="M657">
            <v>0</v>
          </cell>
          <cell r="N657">
            <v>0</v>
          </cell>
          <cell r="O657">
            <v>2022273.3973930001</v>
          </cell>
          <cell r="P657">
            <v>0</v>
          </cell>
          <cell r="Q657">
            <v>0</v>
          </cell>
          <cell r="R657">
            <v>0</v>
          </cell>
          <cell r="S657">
            <v>0</v>
          </cell>
          <cell r="T657">
            <v>369027.99222499999</v>
          </cell>
          <cell r="U657">
            <v>0</v>
          </cell>
          <cell r="V657">
            <v>560922.54818199994</v>
          </cell>
          <cell r="W657">
            <v>0</v>
          </cell>
          <cell r="X657">
            <v>369027.99222499999</v>
          </cell>
          <cell r="Y657">
            <v>0</v>
          </cell>
          <cell r="Z657">
            <v>0</v>
          </cell>
          <cell r="AA657">
            <v>0</v>
          </cell>
          <cell r="AB657">
            <v>2022273.3973930001</v>
          </cell>
          <cell r="AC657">
            <v>0</v>
          </cell>
        </row>
        <row r="658">
          <cell r="A658" t="str">
            <v>Centro Colseguros Bogotá</v>
          </cell>
          <cell r="B658">
            <v>7228000</v>
          </cell>
          <cell r="C658">
            <v>36951</v>
          </cell>
          <cell r="D658">
            <v>37315</v>
          </cell>
          <cell r="E658" t="str">
            <v>A</v>
          </cell>
          <cell r="F658" t="str">
            <v>AUCOL98</v>
          </cell>
          <cell r="G658">
            <v>66169</v>
          </cell>
          <cell r="H658" t="str">
            <v>COOPTEL</v>
          </cell>
          <cell r="I658">
            <v>39149033.8125</v>
          </cell>
          <cell r="J658">
            <v>39149033.8125</v>
          </cell>
          <cell r="K658">
            <v>50144910.1655</v>
          </cell>
          <cell r="L658">
            <v>29761719</v>
          </cell>
          <cell r="M658">
            <v>9999496</v>
          </cell>
          <cell r="N658">
            <v>39761215</v>
          </cell>
          <cell r="O658">
            <v>0.1</v>
          </cell>
          <cell r="P658">
            <v>999949.60000000009</v>
          </cell>
          <cell r="Q658">
            <v>0.1</v>
          </cell>
          <cell r="R658">
            <v>3976121.5</v>
          </cell>
          <cell r="S658">
            <v>44737286.100000001</v>
          </cell>
          <cell r="T658">
            <v>0.8921600607588589</v>
          </cell>
          <cell r="U658">
            <v>0.19</v>
          </cell>
          <cell r="V658">
            <v>9527532.9314450007</v>
          </cell>
          <cell r="W658">
            <v>0.125</v>
          </cell>
          <cell r="X658">
            <v>6268113.7706875</v>
          </cell>
          <cell r="Y658">
            <v>0</v>
          </cell>
          <cell r="Z658">
            <v>0</v>
          </cell>
          <cell r="AA658">
            <v>-0.20716006075885884</v>
          </cell>
          <cell r="AB658">
            <v>-10388022.636632498</v>
          </cell>
          <cell r="AC658">
            <v>57.711540222167969</v>
          </cell>
          <cell r="AD658">
            <v>57.711540222167969</v>
          </cell>
        </row>
        <row r="659">
          <cell r="A659" t="str">
            <v>Centro Colseguros Bogotá</v>
          </cell>
          <cell r="B659">
            <v>7228000</v>
          </cell>
          <cell r="C659">
            <v>37316</v>
          </cell>
          <cell r="D659">
            <v>37680</v>
          </cell>
          <cell r="E659" t="str">
            <v>A</v>
          </cell>
          <cell r="F659" t="str">
            <v>AUCOL98</v>
          </cell>
          <cell r="G659">
            <v>66169</v>
          </cell>
          <cell r="H659" t="str">
            <v>COOPTEL</v>
          </cell>
          <cell r="I659">
            <v>22600741.875</v>
          </cell>
          <cell r="J659">
            <v>22600741.875</v>
          </cell>
          <cell r="K659">
            <v>31663285.759</v>
          </cell>
          <cell r="L659">
            <v>0</v>
          </cell>
          <cell r="M659">
            <v>0</v>
          </cell>
          <cell r="N659">
            <v>0</v>
          </cell>
          <cell r="O659">
            <v>0.1</v>
          </cell>
          <cell r="P659">
            <v>0</v>
          </cell>
          <cell r="Q659">
            <v>0.1</v>
          </cell>
          <cell r="R659">
            <v>0</v>
          </cell>
          <cell r="S659">
            <v>0</v>
          </cell>
          <cell r="T659">
            <v>0</v>
          </cell>
          <cell r="U659">
            <v>0.19</v>
          </cell>
          <cell r="V659">
            <v>6016024.29421</v>
          </cell>
          <cell r="W659">
            <v>0.125</v>
          </cell>
          <cell r="X659">
            <v>3957910.719875</v>
          </cell>
          <cell r="Y659">
            <v>0</v>
          </cell>
          <cell r="Z659">
            <v>0</v>
          </cell>
          <cell r="AA659">
            <v>0.68500000000000005</v>
          </cell>
          <cell r="AB659">
            <v>21689350.744915001</v>
          </cell>
          <cell r="AC659">
            <v>34.329669952392578</v>
          </cell>
          <cell r="AD659">
            <v>34.329669952392578</v>
          </cell>
        </row>
        <row r="660">
          <cell r="A660" t="str">
            <v>Centro Colseguros Bogotá</v>
          </cell>
          <cell r="B660">
            <v>7228000</v>
          </cell>
          <cell r="C660">
            <v>37681</v>
          </cell>
          <cell r="D660">
            <v>37777</v>
          </cell>
          <cell r="E660" t="str">
            <v>A</v>
          </cell>
          <cell r="F660" t="str">
            <v>AUCOL98</v>
          </cell>
          <cell r="G660">
            <v>66169</v>
          </cell>
          <cell r="H660" t="str">
            <v>COOPTEL</v>
          </cell>
          <cell r="I660">
            <v>0</v>
          </cell>
          <cell r="J660">
            <v>0</v>
          </cell>
          <cell r="K660">
            <v>5622108.8091000002</v>
          </cell>
          <cell r="L660">
            <v>0</v>
          </cell>
          <cell r="M660">
            <v>0.1</v>
          </cell>
          <cell r="N660">
            <v>0</v>
          </cell>
          <cell r="O660">
            <v>0.1</v>
          </cell>
          <cell r="P660">
            <v>0</v>
          </cell>
          <cell r="Q660">
            <v>0.1</v>
          </cell>
          <cell r="R660">
            <v>0</v>
          </cell>
          <cell r="S660">
            <v>0</v>
          </cell>
          <cell r="T660">
            <v>0</v>
          </cell>
          <cell r="U660">
            <v>0.19</v>
          </cell>
          <cell r="V660">
            <v>1068200.6737290001</v>
          </cell>
          <cell r="W660">
            <v>0.125</v>
          </cell>
          <cell r="X660">
            <v>702763.60113750002</v>
          </cell>
          <cell r="Y660">
            <v>0</v>
          </cell>
          <cell r="Z660">
            <v>0</v>
          </cell>
          <cell r="AA660">
            <v>0.68500000000000005</v>
          </cell>
          <cell r="AB660">
            <v>3851144.5342335002</v>
          </cell>
          <cell r="AC660">
            <v>19</v>
          </cell>
          <cell r="AD660">
            <v>23.666666030883789</v>
          </cell>
        </row>
        <row r="661">
          <cell r="B661" t="str">
            <v>Total 7228000</v>
          </cell>
          <cell r="C661">
            <v>61749775.6875</v>
          </cell>
          <cell r="D661">
            <v>61749775.6875</v>
          </cell>
          <cell r="E661">
            <v>87430304.733600006</v>
          </cell>
          <cell r="F661">
            <v>29761719</v>
          </cell>
          <cell r="G661">
            <v>9999496</v>
          </cell>
          <cell r="H661">
            <v>39761215</v>
          </cell>
          <cell r="I661">
            <v>61749775.6875</v>
          </cell>
          <cell r="J661">
            <v>61749775.6875</v>
          </cell>
          <cell r="K661">
            <v>87430304.733600006</v>
          </cell>
          <cell r="L661">
            <v>29761719</v>
          </cell>
          <cell r="M661">
            <v>9999496</v>
          </cell>
          <cell r="N661">
            <v>39761215</v>
          </cell>
          <cell r="O661">
            <v>15152472.642516002</v>
          </cell>
          <cell r="P661">
            <v>999949.60000000009</v>
          </cell>
          <cell r="Q661">
            <v>3976121.5</v>
          </cell>
          <cell r="R661">
            <v>3976121.5</v>
          </cell>
          <cell r="S661">
            <v>44737286.100000001</v>
          </cell>
          <cell r="T661">
            <v>10928788.091700001</v>
          </cell>
          <cell r="U661">
            <v>0</v>
          </cell>
          <cell r="V661">
            <v>16611757.899384001</v>
          </cell>
          <cell r="W661">
            <v>19</v>
          </cell>
          <cell r="X661">
            <v>10928788.091700001</v>
          </cell>
          <cell r="Y661">
            <v>0</v>
          </cell>
          <cell r="Z661">
            <v>0</v>
          </cell>
          <cell r="AA661">
            <v>19</v>
          </cell>
          <cell r="AB661">
            <v>15152472.642516002</v>
          </cell>
          <cell r="AC661">
            <v>19</v>
          </cell>
        </row>
        <row r="662">
          <cell r="H662" t="str">
            <v>Total COOPTEL</v>
          </cell>
          <cell r="I662">
            <v>61726729.6875</v>
          </cell>
          <cell r="J662">
            <v>61726729.6875</v>
          </cell>
          <cell r="K662">
            <v>90382528.671399996</v>
          </cell>
          <cell r="L662">
            <v>29761719</v>
          </cell>
          <cell r="M662">
            <v>9999496</v>
          </cell>
          <cell r="N662">
            <v>39761215</v>
          </cell>
          <cell r="O662">
            <v>999949.60000000009</v>
          </cell>
          <cell r="P662">
            <v>999949.60000000009</v>
          </cell>
          <cell r="Q662">
            <v>44737286.100000001</v>
          </cell>
          <cell r="R662">
            <v>3976121.5</v>
          </cell>
          <cell r="S662">
            <v>44737286.100000001</v>
          </cell>
          <cell r="T662">
            <v>0</v>
          </cell>
          <cell r="U662">
            <v>17174746.039909001</v>
          </cell>
          <cell r="V662">
            <v>17172680.447565999</v>
          </cell>
          <cell r="W662">
            <v>11297816.083924999</v>
          </cell>
          <cell r="X662">
            <v>11297816.083924999</v>
          </cell>
          <cell r="Y662">
            <v>17174746.039909001</v>
          </cell>
          <cell r="Z662">
            <v>0</v>
          </cell>
          <cell r="AA662">
            <v>17174746.039909001</v>
          </cell>
          <cell r="AB662">
            <v>17174746.039909001</v>
          </cell>
          <cell r="AC662">
            <v>19</v>
          </cell>
        </row>
        <row r="663">
          <cell r="A663" t="str">
            <v>Centro Colseguros Bogotá</v>
          </cell>
          <cell r="B663">
            <v>930693</v>
          </cell>
          <cell r="C663">
            <v>36778</v>
          </cell>
          <cell r="D663">
            <v>37142</v>
          </cell>
          <cell r="E663" t="str">
            <v>M</v>
          </cell>
          <cell r="F663" t="str">
            <v>AUCOL98</v>
          </cell>
          <cell r="G663">
            <v>66608</v>
          </cell>
          <cell r="H663" t="str">
            <v>COPERAGRO E. C.</v>
          </cell>
          <cell r="I663">
            <v>30156309</v>
          </cell>
          <cell r="J663">
            <v>30156309</v>
          </cell>
          <cell r="K663">
            <v>30156309.007800002</v>
          </cell>
          <cell r="L663">
            <v>14546611</v>
          </cell>
          <cell r="M663">
            <v>0</v>
          </cell>
          <cell r="N663">
            <v>14546611</v>
          </cell>
          <cell r="O663">
            <v>0.1</v>
          </cell>
          <cell r="P663">
            <v>0</v>
          </cell>
          <cell r="Q663">
            <v>0.1</v>
          </cell>
          <cell r="R663">
            <v>1454661.1</v>
          </cell>
          <cell r="S663">
            <v>16001272.1</v>
          </cell>
          <cell r="T663">
            <v>0.53061109354799463</v>
          </cell>
          <cell r="U663">
            <v>0.19</v>
          </cell>
          <cell r="V663">
            <v>5729698.7114820005</v>
          </cell>
          <cell r="W663">
            <v>0.125</v>
          </cell>
          <cell r="X663">
            <v>3769538.6259750002</v>
          </cell>
          <cell r="Y663">
            <v>0</v>
          </cell>
          <cell r="Z663">
            <v>0</v>
          </cell>
          <cell r="AA663">
            <v>0.15438890645200543</v>
          </cell>
          <cell r="AB663">
            <v>4655799.5703430027</v>
          </cell>
          <cell r="AC663">
            <v>37.928569793701172</v>
          </cell>
          <cell r="AD663">
            <v>37.928569793701172</v>
          </cell>
        </row>
        <row r="664">
          <cell r="A664" t="str">
            <v>Centro Colseguros Bogotá</v>
          </cell>
          <cell r="B664">
            <v>930693</v>
          </cell>
          <cell r="C664">
            <v>37143</v>
          </cell>
          <cell r="D664">
            <v>37507</v>
          </cell>
          <cell r="E664" t="str">
            <v>M</v>
          </cell>
          <cell r="F664" t="str">
            <v>AUCOL98</v>
          </cell>
          <cell r="G664">
            <v>66608</v>
          </cell>
          <cell r="H664" t="str">
            <v>COPERAGRO E. C.</v>
          </cell>
          <cell r="I664">
            <v>25176272</v>
          </cell>
          <cell r="J664">
            <v>25494699</v>
          </cell>
          <cell r="K664">
            <v>25176272.007800002</v>
          </cell>
          <cell r="L664">
            <v>2930360</v>
          </cell>
          <cell r="M664">
            <v>0</v>
          </cell>
          <cell r="N664">
            <v>2930360</v>
          </cell>
          <cell r="O664">
            <v>0.1</v>
          </cell>
          <cell r="P664">
            <v>0</v>
          </cell>
          <cell r="Q664">
            <v>0.1</v>
          </cell>
          <cell r="R664">
            <v>293036</v>
          </cell>
          <cell r="S664">
            <v>3223396</v>
          </cell>
          <cell r="T664">
            <v>0.12803309397838336</v>
          </cell>
          <cell r="U664">
            <v>0.19</v>
          </cell>
          <cell r="V664">
            <v>4783491.6814820003</v>
          </cell>
          <cell r="W664">
            <v>0.125</v>
          </cell>
          <cell r="X664">
            <v>3147034.0009750002</v>
          </cell>
          <cell r="Y664">
            <v>0</v>
          </cell>
          <cell r="Z664">
            <v>0</v>
          </cell>
          <cell r="AA664">
            <v>0.55696690602161669</v>
          </cell>
          <cell r="AB664">
            <v>14022350.325343002</v>
          </cell>
          <cell r="AC664">
            <v>28.612636566162109</v>
          </cell>
          <cell r="AD664">
            <v>28.612636566162109</v>
          </cell>
        </row>
        <row r="665">
          <cell r="A665" t="str">
            <v>Centro Colseguros Bogotá</v>
          </cell>
          <cell r="B665">
            <v>930693</v>
          </cell>
          <cell r="C665">
            <v>37508</v>
          </cell>
          <cell r="D665">
            <v>37777</v>
          </cell>
          <cell r="E665" t="str">
            <v>M</v>
          </cell>
          <cell r="F665" t="str">
            <v>AUCOL98</v>
          </cell>
          <cell r="G665">
            <v>66608</v>
          </cell>
          <cell r="H665" t="str">
            <v>COPERAGRO E. C.</v>
          </cell>
          <cell r="I665">
            <v>20885604</v>
          </cell>
          <cell r="J665">
            <v>17944466</v>
          </cell>
          <cell r="K665">
            <v>20521635.5156</v>
          </cell>
          <cell r="L665">
            <v>0</v>
          </cell>
          <cell r="M665">
            <v>0</v>
          </cell>
          <cell r="N665">
            <v>0</v>
          </cell>
          <cell r="O665">
            <v>0.1</v>
          </cell>
          <cell r="P665">
            <v>0</v>
          </cell>
          <cell r="Q665">
            <v>0.1</v>
          </cell>
          <cell r="R665">
            <v>0</v>
          </cell>
          <cell r="S665">
            <v>0</v>
          </cell>
          <cell r="T665">
            <v>0</v>
          </cell>
          <cell r="U665">
            <v>0.19</v>
          </cell>
          <cell r="V665">
            <v>3899110.7479639999</v>
          </cell>
          <cell r="W665">
            <v>0.125</v>
          </cell>
          <cell r="X665">
            <v>2565204.4394499999</v>
          </cell>
          <cell r="Y665">
            <v>0</v>
          </cell>
          <cell r="Z665">
            <v>0</v>
          </cell>
          <cell r="AA665">
            <v>0.68500000000000005</v>
          </cell>
          <cell r="AB665">
            <v>14057320.328186002</v>
          </cell>
          <cell r="AC665">
            <v>29</v>
          </cell>
          <cell r="AD665">
            <v>27.509294509887695</v>
          </cell>
        </row>
        <row r="666">
          <cell r="B666" t="str">
            <v>Total 930693</v>
          </cell>
          <cell r="C666">
            <v>76218185</v>
          </cell>
          <cell r="D666">
            <v>73595474</v>
          </cell>
          <cell r="E666">
            <v>75854216.531200007</v>
          </cell>
          <cell r="F666">
            <v>17476971</v>
          </cell>
          <cell r="G666">
            <v>0</v>
          </cell>
          <cell r="H666">
            <v>17476971</v>
          </cell>
          <cell r="I666">
            <v>76218185</v>
          </cell>
          <cell r="J666">
            <v>73595474</v>
          </cell>
          <cell r="K666">
            <v>75854216.531200007</v>
          </cell>
          <cell r="L666">
            <v>17476971</v>
          </cell>
          <cell r="M666">
            <v>0</v>
          </cell>
          <cell r="N666">
            <v>17476971</v>
          </cell>
          <cell r="O666">
            <v>32735470.223872006</v>
          </cell>
          <cell r="P666">
            <v>0</v>
          </cell>
          <cell r="Q666">
            <v>1747697.1</v>
          </cell>
          <cell r="R666">
            <v>1747697.1</v>
          </cell>
          <cell r="S666">
            <v>19224668.100000001</v>
          </cell>
          <cell r="T666">
            <v>9481777.0664000008</v>
          </cell>
          <cell r="U666">
            <v>0</v>
          </cell>
          <cell r="V666">
            <v>14412301.140928002</v>
          </cell>
          <cell r="W666">
            <v>29</v>
          </cell>
          <cell r="X666">
            <v>9481777.0664000008</v>
          </cell>
          <cell r="Y666">
            <v>0</v>
          </cell>
          <cell r="Z666">
            <v>0</v>
          </cell>
          <cell r="AA666">
            <v>29</v>
          </cell>
          <cell r="AB666">
            <v>32735470.223872006</v>
          </cell>
          <cell r="AC666">
            <v>29</v>
          </cell>
        </row>
        <row r="667">
          <cell r="H667" t="str">
            <v>Total COPERAGRO E. C.</v>
          </cell>
          <cell r="I667">
            <v>76218185</v>
          </cell>
          <cell r="J667">
            <v>73595474</v>
          </cell>
          <cell r="K667">
            <v>75854216.531200007</v>
          </cell>
          <cell r="L667">
            <v>17476971</v>
          </cell>
          <cell r="M667">
            <v>0</v>
          </cell>
          <cell r="N667">
            <v>17476971</v>
          </cell>
          <cell r="O667">
            <v>0</v>
          </cell>
          <cell r="P667">
            <v>0</v>
          </cell>
          <cell r="Q667">
            <v>19224668.100000001</v>
          </cell>
          <cell r="R667">
            <v>1747697.1</v>
          </cell>
          <cell r="S667">
            <v>19224668.100000001</v>
          </cell>
          <cell r="T667">
            <v>0</v>
          </cell>
          <cell r="U667">
            <v>32735470.223872006</v>
          </cell>
          <cell r="V667">
            <v>14412301.140928002</v>
          </cell>
          <cell r="W667">
            <v>9481777.0664000008</v>
          </cell>
          <cell r="X667">
            <v>9481777.0664000008</v>
          </cell>
          <cell r="Y667">
            <v>32735470.223872006</v>
          </cell>
          <cell r="Z667">
            <v>0</v>
          </cell>
          <cell r="AA667">
            <v>32735470.223872006</v>
          </cell>
          <cell r="AB667">
            <v>32735470.223872006</v>
          </cell>
          <cell r="AC667">
            <v>29</v>
          </cell>
        </row>
        <row r="668">
          <cell r="A668" t="str">
            <v>Centro Colseguros Bogotá</v>
          </cell>
          <cell r="B668">
            <v>7537368</v>
          </cell>
          <cell r="C668">
            <v>36891</v>
          </cell>
          <cell r="D668">
            <v>37255</v>
          </cell>
          <cell r="E668" t="str">
            <v>M</v>
          </cell>
          <cell r="F668" t="str">
            <v>AUCOLESP</v>
          </cell>
          <cell r="G668">
            <v>60538</v>
          </cell>
          <cell r="H668" t="str">
            <v>CORVEICA</v>
          </cell>
          <cell r="I668">
            <v>890373309.0625</v>
          </cell>
          <cell r="J668">
            <v>890373309.0625</v>
          </cell>
          <cell r="K668">
            <v>890373308.66320002</v>
          </cell>
          <cell r="L668">
            <v>416836480</v>
          </cell>
          <cell r="M668">
            <v>42041948</v>
          </cell>
          <cell r="N668">
            <v>458878428</v>
          </cell>
          <cell r="O668">
            <v>0.1</v>
          </cell>
          <cell r="P668">
            <v>4204194.8</v>
          </cell>
          <cell r="Q668">
            <v>0.1</v>
          </cell>
          <cell r="R668">
            <v>45887842.800000004</v>
          </cell>
          <cell r="S668">
            <v>508970465.60000002</v>
          </cell>
          <cell r="T668">
            <v>0.57163715561528294</v>
          </cell>
          <cell r="U668">
            <v>0.19</v>
          </cell>
          <cell r="V668">
            <v>169170928.64600801</v>
          </cell>
          <cell r="W668">
            <v>0.125</v>
          </cell>
          <cell r="X668">
            <v>111296663.5829</v>
          </cell>
          <cell r="Y668">
            <v>0</v>
          </cell>
          <cell r="Z668">
            <v>0</v>
          </cell>
          <cell r="AA668">
            <v>0.11336284438471711</v>
          </cell>
          <cell r="AB668">
            <v>100935250.83429204</v>
          </cell>
          <cell r="AC668">
            <v>1247.1263427734375</v>
          </cell>
          <cell r="AD668">
            <v>1247.1263427734375</v>
          </cell>
        </row>
        <row r="669">
          <cell r="A669" t="str">
            <v>Centro Colseguros Bogotá</v>
          </cell>
          <cell r="B669">
            <v>7537368</v>
          </cell>
          <cell r="C669">
            <v>37256</v>
          </cell>
          <cell r="D669">
            <v>37620</v>
          </cell>
          <cell r="E669" t="str">
            <v>M</v>
          </cell>
          <cell r="F669" t="str">
            <v>AUCOLESP</v>
          </cell>
          <cell r="G669">
            <v>60538</v>
          </cell>
          <cell r="H669" t="str">
            <v>CORVEICA</v>
          </cell>
          <cell r="I669">
            <v>148526088.875</v>
          </cell>
          <cell r="J669">
            <v>148526088.875</v>
          </cell>
          <cell r="K669">
            <v>148526088.7978</v>
          </cell>
          <cell r="L669">
            <v>84590592</v>
          </cell>
          <cell r="M669">
            <v>5847423</v>
          </cell>
          <cell r="N669">
            <v>90438015</v>
          </cell>
          <cell r="O669">
            <v>0.1</v>
          </cell>
          <cell r="P669">
            <v>584742.30000000005</v>
          </cell>
          <cell r="Q669">
            <v>0.1</v>
          </cell>
          <cell r="R669">
            <v>9043801.5</v>
          </cell>
          <cell r="S669">
            <v>100066558.8</v>
          </cell>
          <cell r="T669">
            <v>0.67373051838878151</v>
          </cell>
          <cell r="U669">
            <v>0.19</v>
          </cell>
          <cell r="V669">
            <v>28219956.871582001</v>
          </cell>
          <cell r="W669">
            <v>0.125</v>
          </cell>
          <cell r="X669">
            <v>18565761.099725001</v>
          </cell>
          <cell r="Y669">
            <v>0</v>
          </cell>
          <cell r="Z669">
            <v>0</v>
          </cell>
          <cell r="AA669">
            <v>1.1269481611218546E-2</v>
          </cell>
          <cell r="AB669">
            <v>1673812.0264930201</v>
          </cell>
          <cell r="AC669">
            <v>204.94505310058594</v>
          </cell>
          <cell r="AD669">
            <v>204.94505310058594</v>
          </cell>
        </row>
        <row r="670">
          <cell r="A670" t="str">
            <v>Centro Colseguros Bogotá</v>
          </cell>
          <cell r="B670">
            <v>7537368</v>
          </cell>
          <cell r="C670">
            <v>37621</v>
          </cell>
          <cell r="D670">
            <v>37777</v>
          </cell>
          <cell r="E670" t="str">
            <v>M</v>
          </cell>
          <cell r="F670" t="str">
            <v>AUCOLESP</v>
          </cell>
          <cell r="G670">
            <v>60538</v>
          </cell>
          <cell r="H670" t="str">
            <v>CORVEICA</v>
          </cell>
          <cell r="I670">
            <v>117542</v>
          </cell>
          <cell r="J670">
            <v>117542</v>
          </cell>
          <cell r="K670">
            <v>117542</v>
          </cell>
          <cell r="L670">
            <v>0</v>
          </cell>
          <cell r="M670">
            <v>0.1</v>
          </cell>
          <cell r="N670">
            <v>0</v>
          </cell>
          <cell r="O670">
            <v>0.1</v>
          </cell>
          <cell r="P670">
            <v>0</v>
          </cell>
          <cell r="Q670">
            <v>0.1</v>
          </cell>
          <cell r="R670">
            <v>0</v>
          </cell>
          <cell r="S670">
            <v>0</v>
          </cell>
          <cell r="T670">
            <v>0</v>
          </cell>
          <cell r="U670">
            <v>0.19</v>
          </cell>
          <cell r="V670">
            <v>22332.98</v>
          </cell>
          <cell r="W670">
            <v>0.125</v>
          </cell>
          <cell r="X670">
            <v>14692.75</v>
          </cell>
          <cell r="Y670">
            <v>0</v>
          </cell>
          <cell r="Z670">
            <v>0</v>
          </cell>
          <cell r="AA670">
            <v>0.68500000000000005</v>
          </cell>
          <cell r="AB670">
            <v>80516.27</v>
          </cell>
          <cell r="AC670">
            <v>1</v>
          </cell>
          <cell r="AD670">
            <v>1</v>
          </cell>
        </row>
        <row r="671">
          <cell r="B671" t="str">
            <v>Total 7537368</v>
          </cell>
          <cell r="C671">
            <v>1039016939.9375</v>
          </cell>
          <cell r="D671">
            <v>1039016939.9375</v>
          </cell>
          <cell r="E671">
            <v>1039016939.461</v>
          </cell>
          <cell r="F671">
            <v>501427072</v>
          </cell>
          <cell r="G671">
            <v>47889371</v>
          </cell>
          <cell r="H671">
            <v>549316443</v>
          </cell>
          <cell r="I671">
            <v>1039016939.9375</v>
          </cell>
          <cell r="J671">
            <v>1039016939.9375</v>
          </cell>
          <cell r="K671">
            <v>1039016939.461</v>
          </cell>
          <cell r="L671">
            <v>501427072</v>
          </cell>
          <cell r="M671">
            <v>47889371</v>
          </cell>
          <cell r="N671">
            <v>549316443</v>
          </cell>
          <cell r="O671">
            <v>102689579.13078505</v>
          </cell>
          <cell r="P671">
            <v>4788937.0999999996</v>
          </cell>
          <cell r="Q671">
            <v>54931644.300000004</v>
          </cell>
          <cell r="R671">
            <v>54931644.300000004</v>
          </cell>
          <cell r="S671">
            <v>609037024.39999998</v>
          </cell>
          <cell r="T671">
            <v>129877117.432625</v>
          </cell>
          <cell r="U671">
            <v>0</v>
          </cell>
          <cell r="V671">
            <v>197413218.49759001</v>
          </cell>
          <cell r="W671">
            <v>1</v>
          </cell>
          <cell r="X671">
            <v>129877117.432625</v>
          </cell>
          <cell r="Y671">
            <v>0</v>
          </cell>
          <cell r="Z671">
            <v>0</v>
          </cell>
          <cell r="AA671">
            <v>1</v>
          </cell>
          <cell r="AB671">
            <v>102689579.13078505</v>
          </cell>
          <cell r="AC671">
            <v>1</v>
          </cell>
        </row>
        <row r="672">
          <cell r="A672" t="str">
            <v>Centro Colseguros Bogotá</v>
          </cell>
          <cell r="B672">
            <v>10361235</v>
          </cell>
          <cell r="C672">
            <v>37315</v>
          </cell>
          <cell r="D672">
            <v>37679</v>
          </cell>
          <cell r="E672" t="str">
            <v>M</v>
          </cell>
          <cell r="F672" t="str">
            <v>AUCOLESP</v>
          </cell>
          <cell r="G672">
            <v>60538</v>
          </cell>
          <cell r="H672" t="str">
            <v>CORVEICA</v>
          </cell>
          <cell r="I672">
            <v>890881309.875</v>
          </cell>
          <cell r="J672">
            <v>888051170.875</v>
          </cell>
          <cell r="K672">
            <v>890881309.33200002</v>
          </cell>
          <cell r="L672">
            <v>414080781</v>
          </cell>
          <cell r="M672">
            <v>45212914</v>
          </cell>
          <cell r="N672">
            <v>459293695</v>
          </cell>
          <cell r="O672">
            <v>0.1</v>
          </cell>
          <cell r="P672">
            <v>4521291.4000000004</v>
          </cell>
          <cell r="Q672">
            <v>0.1</v>
          </cell>
          <cell r="R672">
            <v>45929369.5</v>
          </cell>
          <cell r="S672">
            <v>509744355.89999998</v>
          </cell>
          <cell r="T672">
            <v>0.57217987464819098</v>
          </cell>
          <cell r="U672">
            <v>0.19</v>
          </cell>
          <cell r="V672">
            <v>169267448.77307999</v>
          </cell>
          <cell r="W672">
            <v>0.125</v>
          </cell>
          <cell r="X672">
            <v>111360163.6665</v>
          </cell>
          <cell r="Y672">
            <v>0</v>
          </cell>
          <cell r="Z672">
            <v>0</v>
          </cell>
          <cell r="AA672">
            <v>0.11282012535180908</v>
          </cell>
          <cell r="AB672">
            <v>100509340.99242003</v>
          </cell>
          <cell r="AC672">
            <v>1237.2802734375</v>
          </cell>
          <cell r="AD672">
            <v>1237.2802734375</v>
          </cell>
        </row>
        <row r="673">
          <cell r="A673" t="str">
            <v>Centro Colseguros Bogotá</v>
          </cell>
          <cell r="B673">
            <v>10361235</v>
          </cell>
          <cell r="C673">
            <v>37680</v>
          </cell>
          <cell r="D673">
            <v>37777</v>
          </cell>
          <cell r="E673" t="str">
            <v>M</v>
          </cell>
          <cell r="F673" t="str">
            <v>AUCOLESP</v>
          </cell>
          <cell r="G673">
            <v>60538</v>
          </cell>
          <cell r="H673" t="str">
            <v>CORVEICA</v>
          </cell>
          <cell r="I673">
            <v>259731147</v>
          </cell>
          <cell r="J673">
            <v>55669045</v>
          </cell>
          <cell r="K673">
            <v>210014245.692</v>
          </cell>
          <cell r="L673">
            <v>28039531</v>
          </cell>
          <cell r="M673">
            <v>71455126</v>
          </cell>
          <cell r="N673">
            <v>99494657</v>
          </cell>
          <cell r="O673">
            <v>0.1</v>
          </cell>
          <cell r="P673">
            <v>7145512.6000000006</v>
          </cell>
          <cell r="Q673">
            <v>0.1</v>
          </cell>
          <cell r="R673">
            <v>9949465.7000000011</v>
          </cell>
          <cell r="S673">
            <v>116589635.3</v>
          </cell>
          <cell r="T673">
            <v>0.55515107994619817</v>
          </cell>
          <cell r="U673">
            <v>0.19</v>
          </cell>
          <cell r="V673">
            <v>39902706.681479998</v>
          </cell>
          <cell r="W673">
            <v>0.125</v>
          </cell>
          <cell r="X673">
            <v>26251780.7115</v>
          </cell>
          <cell r="Y673">
            <v>0</v>
          </cell>
          <cell r="Z673">
            <v>0</v>
          </cell>
          <cell r="AA673">
            <v>0.12984892005380189</v>
          </cell>
          <cell r="AB673">
            <v>27270122.999020014</v>
          </cell>
          <cell r="AC673">
            <v>1240</v>
          </cell>
          <cell r="AD673">
            <v>1233.4844970703125</v>
          </cell>
        </row>
        <row r="674">
          <cell r="B674" t="str">
            <v>Total 10361235</v>
          </cell>
          <cell r="C674">
            <v>1150612456.875</v>
          </cell>
          <cell r="D674">
            <v>943720215.875</v>
          </cell>
          <cell r="E674">
            <v>1100895555.0239999</v>
          </cell>
          <cell r="F674">
            <v>442120312</v>
          </cell>
          <cell r="G674">
            <v>116668040</v>
          </cell>
          <cell r="H674">
            <v>558788352</v>
          </cell>
          <cell r="I674">
            <v>1150612456.875</v>
          </cell>
          <cell r="J674">
            <v>943720215.875</v>
          </cell>
          <cell r="K674">
            <v>1100895555.0239999</v>
          </cell>
          <cell r="L674">
            <v>442120312</v>
          </cell>
          <cell r="M674">
            <v>116668040</v>
          </cell>
          <cell r="N674">
            <v>558788352</v>
          </cell>
          <cell r="O674">
            <v>127779463.99144004</v>
          </cell>
          <cell r="P674">
            <v>11666804</v>
          </cell>
          <cell r="Q674">
            <v>55878835.200000003</v>
          </cell>
          <cell r="R674">
            <v>55878835.200000003</v>
          </cell>
          <cell r="S674">
            <v>626333991.19999993</v>
          </cell>
          <cell r="T674">
            <v>137611944.37799999</v>
          </cell>
          <cell r="U674">
            <v>0</v>
          </cell>
          <cell r="V674">
            <v>209170155.45455998</v>
          </cell>
          <cell r="W674">
            <v>1240</v>
          </cell>
          <cell r="X674">
            <v>137611944.37799999</v>
          </cell>
          <cell r="Y674">
            <v>0</v>
          </cell>
          <cell r="Z674">
            <v>0</v>
          </cell>
          <cell r="AA674">
            <v>1240</v>
          </cell>
          <cell r="AB674">
            <v>127779463.99144004</v>
          </cell>
          <cell r="AC674">
            <v>1240</v>
          </cell>
        </row>
        <row r="675">
          <cell r="A675" t="str">
            <v>Centro Colseguros Bogotá</v>
          </cell>
          <cell r="B675">
            <v>10361887</v>
          </cell>
          <cell r="C675">
            <v>37315</v>
          </cell>
          <cell r="D675">
            <v>37679</v>
          </cell>
          <cell r="E675" t="str">
            <v>M</v>
          </cell>
          <cell r="F675" t="str">
            <v>AUCOLESP</v>
          </cell>
          <cell r="G675">
            <v>60538</v>
          </cell>
          <cell r="H675" t="str">
            <v>CORVEICA</v>
          </cell>
          <cell r="I675">
            <v>38919943</v>
          </cell>
          <cell r="J675">
            <v>38919943</v>
          </cell>
          <cell r="K675">
            <v>38919942.978500001</v>
          </cell>
          <cell r="L675">
            <v>4471627</v>
          </cell>
          <cell r="M675">
            <v>0</v>
          </cell>
          <cell r="N675">
            <v>4471627</v>
          </cell>
          <cell r="O675">
            <v>0.1</v>
          </cell>
          <cell r="P675">
            <v>0</v>
          </cell>
          <cell r="Q675">
            <v>0.1</v>
          </cell>
          <cell r="R675">
            <v>447162.7</v>
          </cell>
          <cell r="S675">
            <v>4918789.7</v>
          </cell>
          <cell r="T675">
            <v>0.12638224322983255</v>
          </cell>
          <cell r="U675">
            <v>0.19</v>
          </cell>
          <cell r="V675">
            <v>7394789.1659150003</v>
          </cell>
          <cell r="W675">
            <v>0.125</v>
          </cell>
          <cell r="X675">
            <v>4864992.8723125001</v>
          </cell>
          <cell r="Y675">
            <v>0</v>
          </cell>
          <cell r="Z675">
            <v>0</v>
          </cell>
          <cell r="AA675">
            <v>0.55861775677016756</v>
          </cell>
          <cell r="AB675">
            <v>21741371.240272503</v>
          </cell>
          <cell r="AC675">
            <v>159.90109252929688</v>
          </cell>
          <cell r="AD675">
            <v>159.90109252929688</v>
          </cell>
        </row>
        <row r="676">
          <cell r="A676" t="str">
            <v>Centro Colseguros Bogotá</v>
          </cell>
          <cell r="B676">
            <v>10361887</v>
          </cell>
          <cell r="C676">
            <v>37680</v>
          </cell>
          <cell r="D676">
            <v>37777</v>
          </cell>
          <cell r="E676" t="str">
            <v>M</v>
          </cell>
          <cell r="F676" t="str">
            <v>AUCOLESP</v>
          </cell>
          <cell r="G676">
            <v>60538</v>
          </cell>
          <cell r="H676" t="str">
            <v>CORVEICA</v>
          </cell>
          <cell r="I676">
            <v>9372807</v>
          </cell>
          <cell r="J676">
            <v>2637673</v>
          </cell>
          <cell r="K676">
            <v>7587780.5465000002</v>
          </cell>
          <cell r="L676">
            <v>0</v>
          </cell>
          <cell r="M676">
            <v>0.1</v>
          </cell>
          <cell r="N676">
            <v>0</v>
          </cell>
          <cell r="O676">
            <v>0.1</v>
          </cell>
          <cell r="P676">
            <v>0</v>
          </cell>
          <cell r="Q676">
            <v>0.1</v>
          </cell>
          <cell r="R676">
            <v>0</v>
          </cell>
          <cell r="S676">
            <v>0</v>
          </cell>
          <cell r="T676">
            <v>0</v>
          </cell>
          <cell r="U676">
            <v>0.19</v>
          </cell>
          <cell r="V676">
            <v>1441678.3038350001</v>
          </cell>
          <cell r="W676">
            <v>0.125</v>
          </cell>
          <cell r="X676">
            <v>948472.56831250002</v>
          </cell>
          <cell r="Y676">
            <v>0</v>
          </cell>
          <cell r="Z676">
            <v>0</v>
          </cell>
          <cell r="AA676">
            <v>0.68500000000000005</v>
          </cell>
          <cell r="AB676">
            <v>5197629.6743525006</v>
          </cell>
          <cell r="AC676">
            <v>134</v>
          </cell>
          <cell r="AD676">
            <v>133.98968505859375</v>
          </cell>
        </row>
        <row r="677">
          <cell r="B677" t="str">
            <v>Total 10361887</v>
          </cell>
          <cell r="C677">
            <v>48292750</v>
          </cell>
          <cell r="D677">
            <v>41557616</v>
          </cell>
          <cell r="E677">
            <v>46507723.524999999</v>
          </cell>
          <cell r="F677">
            <v>4471627</v>
          </cell>
          <cell r="G677">
            <v>0</v>
          </cell>
          <cell r="H677">
            <v>4471627</v>
          </cell>
          <cell r="I677">
            <v>48292750</v>
          </cell>
          <cell r="J677">
            <v>41557616</v>
          </cell>
          <cell r="K677">
            <v>46507723.524999999</v>
          </cell>
          <cell r="L677">
            <v>4471627</v>
          </cell>
          <cell r="M677">
            <v>0</v>
          </cell>
          <cell r="N677">
            <v>4471627</v>
          </cell>
          <cell r="O677">
            <v>26939000.914625004</v>
          </cell>
          <cell r="P677">
            <v>0</v>
          </cell>
          <cell r="Q677">
            <v>447162.7</v>
          </cell>
          <cell r="R677">
            <v>447162.7</v>
          </cell>
          <cell r="S677">
            <v>4918789.7</v>
          </cell>
          <cell r="T677">
            <v>5813465.4406249998</v>
          </cell>
          <cell r="U677">
            <v>0</v>
          </cell>
          <cell r="V677">
            <v>8836467.4697500002</v>
          </cell>
          <cell r="W677">
            <v>134</v>
          </cell>
          <cell r="X677">
            <v>5813465.4406249998</v>
          </cell>
          <cell r="Y677">
            <v>0</v>
          </cell>
          <cell r="Z677">
            <v>0</v>
          </cell>
          <cell r="AA677">
            <v>134</v>
          </cell>
          <cell r="AB677">
            <v>26939000.914625004</v>
          </cell>
          <cell r="AC677">
            <v>134</v>
          </cell>
        </row>
        <row r="678">
          <cell r="H678" t="str">
            <v>Total CORVEICA</v>
          </cell>
          <cell r="I678">
            <v>2237922146.8125</v>
          </cell>
          <cell r="J678">
            <v>2024294771.8125</v>
          </cell>
          <cell r="K678">
            <v>2186420218.0100002</v>
          </cell>
          <cell r="L678">
            <v>948019011</v>
          </cell>
          <cell r="M678">
            <v>164557411</v>
          </cell>
          <cell r="N678">
            <v>1112576422</v>
          </cell>
          <cell r="O678">
            <v>16455741.100000001</v>
          </cell>
          <cell r="P678">
            <v>16455741.100000001</v>
          </cell>
          <cell r="Q678">
            <v>1240289805.3</v>
          </cell>
          <cell r="R678">
            <v>111257642.20000002</v>
          </cell>
          <cell r="S678">
            <v>1240289805.3</v>
          </cell>
          <cell r="T678">
            <v>0</v>
          </cell>
          <cell r="U678">
            <v>257408044.03685006</v>
          </cell>
          <cell r="V678">
            <v>415419841.42189997</v>
          </cell>
          <cell r="W678">
            <v>273302527.25125003</v>
          </cell>
          <cell r="X678">
            <v>273302527.25125003</v>
          </cell>
          <cell r="Y678">
            <v>257408044.03685006</v>
          </cell>
          <cell r="Z678">
            <v>0</v>
          </cell>
          <cell r="AA678">
            <v>257408044.03685006</v>
          </cell>
          <cell r="AB678">
            <v>257408044.03685006</v>
          </cell>
          <cell r="AC678">
            <v>1375</v>
          </cell>
        </row>
        <row r="679">
          <cell r="A679" t="str">
            <v>Centro Colseguros Bogotá</v>
          </cell>
          <cell r="B679">
            <v>10264448</v>
          </cell>
          <cell r="C679">
            <v>37043</v>
          </cell>
          <cell r="D679">
            <v>37407</v>
          </cell>
          <cell r="E679" t="str">
            <v>M</v>
          </cell>
          <cell r="F679" t="str">
            <v>AUCOL98</v>
          </cell>
          <cell r="G679">
            <v>66608</v>
          </cell>
          <cell r="H679" t="str">
            <v>CREDIFLORES</v>
          </cell>
          <cell r="I679">
            <v>3686043</v>
          </cell>
          <cell r="J679">
            <v>3686043</v>
          </cell>
          <cell r="K679">
            <v>3686043</v>
          </cell>
          <cell r="L679">
            <v>0</v>
          </cell>
          <cell r="M679">
            <v>0.1</v>
          </cell>
          <cell r="N679">
            <v>0</v>
          </cell>
          <cell r="O679">
            <v>0.1</v>
          </cell>
          <cell r="P679">
            <v>0</v>
          </cell>
          <cell r="Q679">
            <v>0.1</v>
          </cell>
          <cell r="R679">
            <v>0</v>
          </cell>
          <cell r="S679">
            <v>0</v>
          </cell>
          <cell r="T679">
            <v>0</v>
          </cell>
          <cell r="U679">
            <v>0.19</v>
          </cell>
          <cell r="V679">
            <v>700348.17</v>
          </cell>
          <cell r="W679">
            <v>0.125</v>
          </cell>
          <cell r="X679">
            <v>460755.375</v>
          </cell>
          <cell r="Y679">
            <v>0</v>
          </cell>
          <cell r="Z679">
            <v>0</v>
          </cell>
          <cell r="AA679">
            <v>0.68500000000000005</v>
          </cell>
          <cell r="AB679">
            <v>2524939.4550000001</v>
          </cell>
          <cell r="AC679">
            <v>4.1620879173278809</v>
          </cell>
          <cell r="AD679">
            <v>4.1620879173278809</v>
          </cell>
        </row>
        <row r="680">
          <cell r="A680" t="str">
            <v>Centro Colseguros Bogotá</v>
          </cell>
          <cell r="B680">
            <v>10264448</v>
          </cell>
          <cell r="C680">
            <v>37408</v>
          </cell>
          <cell r="D680">
            <v>37772</v>
          </cell>
          <cell r="E680" t="str">
            <v>M</v>
          </cell>
          <cell r="F680" t="str">
            <v>AUCOL98</v>
          </cell>
          <cell r="G680">
            <v>66608</v>
          </cell>
          <cell r="H680" t="str">
            <v>CREDIFLORES</v>
          </cell>
          <cell r="I680">
            <v>502866</v>
          </cell>
          <cell r="J680">
            <v>502866</v>
          </cell>
          <cell r="K680">
            <v>502866</v>
          </cell>
          <cell r="L680">
            <v>0</v>
          </cell>
          <cell r="M680">
            <v>0.1</v>
          </cell>
          <cell r="N680">
            <v>0</v>
          </cell>
          <cell r="O680">
            <v>0.1</v>
          </cell>
          <cell r="P680">
            <v>0</v>
          </cell>
          <cell r="Q680">
            <v>0.1</v>
          </cell>
          <cell r="R680">
            <v>0</v>
          </cell>
          <cell r="S680">
            <v>0</v>
          </cell>
          <cell r="T680">
            <v>0</v>
          </cell>
          <cell r="U680">
            <v>0.19</v>
          </cell>
          <cell r="V680">
            <v>95544.540000000008</v>
          </cell>
          <cell r="W680">
            <v>0.125</v>
          </cell>
          <cell r="X680">
            <v>62858.25</v>
          </cell>
          <cell r="Y680">
            <v>0</v>
          </cell>
          <cell r="Z680">
            <v>0</v>
          </cell>
          <cell r="AA680">
            <v>0.68500000000000005</v>
          </cell>
          <cell r="AB680">
            <v>344463.21</v>
          </cell>
          <cell r="AC680">
            <v>0.67032968997955322</v>
          </cell>
          <cell r="AD680">
            <v>0.67032968997955322</v>
          </cell>
        </row>
        <row r="681">
          <cell r="B681" t="str">
            <v>Total 10264448</v>
          </cell>
          <cell r="C681">
            <v>4188909</v>
          </cell>
          <cell r="D681">
            <v>4188909</v>
          </cell>
          <cell r="E681">
            <v>4188909</v>
          </cell>
          <cell r="F681">
            <v>0</v>
          </cell>
          <cell r="G681">
            <v>0</v>
          </cell>
          <cell r="H681">
            <v>0</v>
          </cell>
          <cell r="I681">
            <v>4188909</v>
          </cell>
          <cell r="J681">
            <v>4188909</v>
          </cell>
          <cell r="K681">
            <v>4188909</v>
          </cell>
          <cell r="L681">
            <v>0</v>
          </cell>
          <cell r="M681">
            <v>0</v>
          </cell>
          <cell r="N681">
            <v>0</v>
          </cell>
          <cell r="O681">
            <v>2869402.665</v>
          </cell>
          <cell r="P681">
            <v>0</v>
          </cell>
          <cell r="Q681">
            <v>0</v>
          </cell>
          <cell r="R681">
            <v>0</v>
          </cell>
          <cell r="S681">
            <v>0</v>
          </cell>
          <cell r="T681">
            <v>523613.625</v>
          </cell>
          <cell r="U681">
            <v>0</v>
          </cell>
          <cell r="V681">
            <v>795892.71000000008</v>
          </cell>
          <cell r="W681">
            <v>0</v>
          </cell>
          <cell r="X681">
            <v>523613.625</v>
          </cell>
          <cell r="Y681">
            <v>0</v>
          </cell>
          <cell r="Z681">
            <v>0</v>
          </cell>
          <cell r="AA681">
            <v>0</v>
          </cell>
          <cell r="AB681">
            <v>2869402.665</v>
          </cell>
          <cell r="AC681">
            <v>0</v>
          </cell>
        </row>
        <row r="682">
          <cell r="H682" t="str">
            <v>Total CREDIFLORES</v>
          </cell>
          <cell r="I682">
            <v>4188909</v>
          </cell>
          <cell r="J682">
            <v>4188909</v>
          </cell>
          <cell r="K682">
            <v>4188909</v>
          </cell>
          <cell r="L682">
            <v>0</v>
          </cell>
          <cell r="M682">
            <v>0</v>
          </cell>
          <cell r="N682">
            <v>0</v>
          </cell>
          <cell r="O682">
            <v>0</v>
          </cell>
          <cell r="P682">
            <v>0</v>
          </cell>
          <cell r="Q682">
            <v>0</v>
          </cell>
          <cell r="R682">
            <v>0</v>
          </cell>
          <cell r="S682">
            <v>0</v>
          </cell>
          <cell r="T682">
            <v>0</v>
          </cell>
          <cell r="U682">
            <v>2869402.665</v>
          </cell>
          <cell r="V682">
            <v>795892.71000000008</v>
          </cell>
          <cell r="W682">
            <v>523613.625</v>
          </cell>
          <cell r="X682">
            <v>523613.625</v>
          </cell>
          <cell r="Y682">
            <v>2869402.665</v>
          </cell>
          <cell r="Z682">
            <v>0</v>
          </cell>
          <cell r="AA682">
            <v>2869402.665</v>
          </cell>
          <cell r="AB682">
            <v>2869402.665</v>
          </cell>
          <cell r="AC682">
            <v>0</v>
          </cell>
        </row>
        <row r="683">
          <cell r="A683" t="str">
            <v>Centro Colseguros Bogotá</v>
          </cell>
          <cell r="B683">
            <v>12028076</v>
          </cell>
          <cell r="C683">
            <v>37576</v>
          </cell>
          <cell r="D683">
            <v>37777</v>
          </cell>
          <cell r="E683" t="str">
            <v>A</v>
          </cell>
          <cell r="F683" t="str">
            <v>AUCOL98</v>
          </cell>
          <cell r="G683">
            <v>53144</v>
          </cell>
          <cell r="H683" t="str">
            <v>EMP DE ACUEDUCTO Y ALCANT Y ASEO DE ZIPAQUIRA</v>
          </cell>
          <cell r="I683">
            <v>37162291.9375</v>
          </cell>
          <cell r="J683">
            <v>37162291.9375</v>
          </cell>
          <cell r="K683">
            <v>20365345.75</v>
          </cell>
          <cell r="L683">
            <v>3056780</v>
          </cell>
          <cell r="M683">
            <v>52276553</v>
          </cell>
          <cell r="N683">
            <v>55333333</v>
          </cell>
          <cell r="O683">
            <v>0.1</v>
          </cell>
          <cell r="P683">
            <v>5227655.3000000007</v>
          </cell>
          <cell r="Q683">
            <v>0.1</v>
          </cell>
          <cell r="R683">
            <v>5533333.3000000007</v>
          </cell>
          <cell r="S683">
            <v>66094321.599999994</v>
          </cell>
          <cell r="T683">
            <v>3.245430861393551</v>
          </cell>
          <cell r="U683">
            <v>0.19</v>
          </cell>
          <cell r="V683">
            <v>3869415.6924999999</v>
          </cell>
          <cell r="W683">
            <v>0.125</v>
          </cell>
          <cell r="X683">
            <v>2545668.21875</v>
          </cell>
          <cell r="Y683">
            <v>0</v>
          </cell>
          <cell r="Z683">
            <v>0</v>
          </cell>
          <cell r="AA683">
            <v>-2.5604308613935509</v>
          </cell>
          <cell r="AB683">
            <v>-52144059.761249989</v>
          </cell>
          <cell r="AC683">
            <v>16</v>
          </cell>
          <cell r="AD683">
            <v>15.064676284790039</v>
          </cell>
        </row>
        <row r="684">
          <cell r="B684" t="str">
            <v>Total 12028076</v>
          </cell>
          <cell r="C684">
            <v>37162291.9375</v>
          </cell>
          <cell r="D684">
            <v>37162291.9375</v>
          </cell>
          <cell r="E684">
            <v>20365345.75</v>
          </cell>
          <cell r="F684">
            <v>3056780</v>
          </cell>
          <cell r="G684">
            <v>52276553</v>
          </cell>
          <cell r="H684">
            <v>55333333</v>
          </cell>
          <cell r="I684">
            <v>37162291.9375</v>
          </cell>
          <cell r="J684">
            <v>37162291.9375</v>
          </cell>
          <cell r="K684">
            <v>20365345.75</v>
          </cell>
          <cell r="L684">
            <v>3056780</v>
          </cell>
          <cell r="M684">
            <v>52276553</v>
          </cell>
          <cell r="N684">
            <v>55333333</v>
          </cell>
          <cell r="O684">
            <v>-52144059.761249989</v>
          </cell>
          <cell r="P684">
            <v>5227655.3000000007</v>
          </cell>
          <cell r="Q684">
            <v>5533333.3000000007</v>
          </cell>
          <cell r="R684">
            <v>5533333.3000000007</v>
          </cell>
          <cell r="S684">
            <v>66094321.599999994</v>
          </cell>
          <cell r="T684">
            <v>2545668.21875</v>
          </cell>
          <cell r="U684">
            <v>0</v>
          </cell>
          <cell r="V684">
            <v>3869415.6924999999</v>
          </cell>
          <cell r="W684">
            <v>16</v>
          </cell>
          <cell r="X684">
            <v>2545668.21875</v>
          </cell>
          <cell r="Y684">
            <v>0</v>
          </cell>
          <cell r="Z684">
            <v>0</v>
          </cell>
          <cell r="AA684">
            <v>16</v>
          </cell>
          <cell r="AB684">
            <v>-52144059.761249989</v>
          </cell>
          <cell r="AC684">
            <v>16</v>
          </cell>
        </row>
        <row r="685">
          <cell r="H685" t="str">
            <v>Total EMP DE ACUEDUCTO Y ALCANT Y ASEO DE ZIPAQUIRA</v>
          </cell>
          <cell r="I685">
            <v>37162291.9375</v>
          </cell>
          <cell r="J685">
            <v>37162291.9375</v>
          </cell>
          <cell r="K685">
            <v>20365345.75</v>
          </cell>
          <cell r="L685">
            <v>3056780</v>
          </cell>
          <cell r="M685">
            <v>52276553</v>
          </cell>
          <cell r="N685">
            <v>55333333</v>
          </cell>
          <cell r="O685">
            <v>5227655.3000000007</v>
          </cell>
          <cell r="P685">
            <v>5227655.3000000007</v>
          </cell>
          <cell r="Q685">
            <v>66094321.599999994</v>
          </cell>
          <cell r="R685">
            <v>5533333.3000000007</v>
          </cell>
          <cell r="S685">
            <v>66094321.599999994</v>
          </cell>
          <cell r="T685">
            <v>0</v>
          </cell>
          <cell r="U685">
            <v>-52144059.761249989</v>
          </cell>
          <cell r="V685">
            <v>3869415.6924999999</v>
          </cell>
          <cell r="W685">
            <v>2545668.21875</v>
          </cell>
          <cell r="X685">
            <v>2545668.21875</v>
          </cell>
          <cell r="Y685">
            <v>-52144059.761249989</v>
          </cell>
          <cell r="Z685">
            <v>0</v>
          </cell>
          <cell r="AA685">
            <v>-52144059.761249989</v>
          </cell>
          <cell r="AB685">
            <v>-52144059.761249989</v>
          </cell>
          <cell r="AC685">
            <v>16</v>
          </cell>
        </row>
        <row r="686">
          <cell r="A686" t="str">
            <v>Centro Colseguros Bogotá</v>
          </cell>
          <cell r="B686">
            <v>10966564</v>
          </cell>
          <cell r="C686">
            <v>37300</v>
          </cell>
          <cell r="D686">
            <v>37664</v>
          </cell>
          <cell r="E686" t="str">
            <v>A</v>
          </cell>
          <cell r="F686" t="str">
            <v>AUCOLESP</v>
          </cell>
          <cell r="G686">
            <v>71309</v>
          </cell>
          <cell r="H686" t="str">
            <v>FERRAR S.A.</v>
          </cell>
          <cell r="I686">
            <v>3805953</v>
          </cell>
          <cell r="J686">
            <v>3805953</v>
          </cell>
          <cell r="K686">
            <v>3805952.875</v>
          </cell>
          <cell r="L686">
            <v>21450000</v>
          </cell>
          <cell r="M686">
            <v>0</v>
          </cell>
          <cell r="N686">
            <v>21450000</v>
          </cell>
          <cell r="O686">
            <v>0.1</v>
          </cell>
          <cell r="P686">
            <v>0</v>
          </cell>
          <cell r="Q686">
            <v>0.1</v>
          </cell>
          <cell r="R686">
            <v>2145000</v>
          </cell>
          <cell r="S686">
            <v>23595000</v>
          </cell>
          <cell r="T686">
            <v>6.1994987260581889</v>
          </cell>
          <cell r="U686">
            <v>0.19</v>
          </cell>
          <cell r="V686">
            <v>723131.04625000001</v>
          </cell>
          <cell r="W686">
            <v>0.125</v>
          </cell>
          <cell r="X686">
            <v>475744.109375</v>
          </cell>
          <cell r="Y686">
            <v>0</v>
          </cell>
          <cell r="Z686">
            <v>0</v>
          </cell>
          <cell r="AA686">
            <v>-5.5144987260581892</v>
          </cell>
          <cell r="AB686">
            <v>-20987922.280625004</v>
          </cell>
          <cell r="AC686">
            <v>1.9972527027130127</v>
          </cell>
          <cell r="AD686">
            <v>1.9972527027130127</v>
          </cell>
        </row>
        <row r="687">
          <cell r="A687" t="str">
            <v>Centro Colseguros Bogotá</v>
          </cell>
          <cell r="B687">
            <v>10966564</v>
          </cell>
          <cell r="C687">
            <v>37665</v>
          </cell>
          <cell r="D687">
            <v>37777</v>
          </cell>
          <cell r="E687" t="str">
            <v>A</v>
          </cell>
          <cell r="F687" t="str">
            <v>AUCOLESP</v>
          </cell>
          <cell r="G687">
            <v>71309</v>
          </cell>
          <cell r="H687" t="str">
            <v>FERRAR S.A.</v>
          </cell>
          <cell r="I687">
            <v>4034700</v>
          </cell>
          <cell r="J687">
            <v>4034700</v>
          </cell>
          <cell r="K687">
            <v>1249098.875</v>
          </cell>
          <cell r="L687">
            <v>0</v>
          </cell>
          <cell r="M687">
            <v>0.1</v>
          </cell>
          <cell r="N687">
            <v>0</v>
          </cell>
          <cell r="O687">
            <v>0.1</v>
          </cell>
          <cell r="P687">
            <v>0</v>
          </cell>
          <cell r="Q687">
            <v>0.1</v>
          </cell>
          <cell r="R687">
            <v>0</v>
          </cell>
          <cell r="S687">
            <v>0</v>
          </cell>
          <cell r="T687">
            <v>0</v>
          </cell>
          <cell r="U687">
            <v>0.19</v>
          </cell>
          <cell r="V687">
            <v>237328.78625</v>
          </cell>
          <cell r="W687">
            <v>0.125</v>
          </cell>
          <cell r="X687">
            <v>156137.359375</v>
          </cell>
          <cell r="Y687">
            <v>0</v>
          </cell>
          <cell r="Z687">
            <v>0</v>
          </cell>
          <cell r="AA687">
            <v>0.68500000000000005</v>
          </cell>
          <cell r="AB687">
            <v>855632.72937500011</v>
          </cell>
          <cell r="AC687">
            <v>2</v>
          </cell>
          <cell r="AD687">
            <v>2</v>
          </cell>
        </row>
        <row r="688">
          <cell r="B688" t="str">
            <v>Total 10966564</v>
          </cell>
          <cell r="C688">
            <v>7840653</v>
          </cell>
          <cell r="D688">
            <v>7840653</v>
          </cell>
          <cell r="E688">
            <v>5055051.75</v>
          </cell>
          <cell r="F688">
            <v>21450000</v>
          </cell>
          <cell r="G688">
            <v>0</v>
          </cell>
          <cell r="H688">
            <v>21450000</v>
          </cell>
          <cell r="I688">
            <v>7840653</v>
          </cell>
          <cell r="J688">
            <v>7840653</v>
          </cell>
          <cell r="K688">
            <v>5055051.75</v>
          </cell>
          <cell r="L688">
            <v>21450000</v>
          </cell>
          <cell r="M688">
            <v>0</v>
          </cell>
          <cell r="N688">
            <v>21450000</v>
          </cell>
          <cell r="O688">
            <v>-20132289.551250003</v>
          </cell>
          <cell r="P688">
            <v>0</v>
          </cell>
          <cell r="Q688">
            <v>2145000</v>
          </cell>
          <cell r="R688">
            <v>2145000</v>
          </cell>
          <cell r="S688">
            <v>23595000</v>
          </cell>
          <cell r="T688">
            <v>631881.46875</v>
          </cell>
          <cell r="U688">
            <v>0</v>
          </cell>
          <cell r="V688">
            <v>960459.83250000002</v>
          </cell>
          <cell r="W688">
            <v>2</v>
          </cell>
          <cell r="X688">
            <v>631881.46875</v>
          </cell>
          <cell r="Y688">
            <v>0</v>
          </cell>
          <cell r="Z688">
            <v>0</v>
          </cell>
          <cell r="AA688">
            <v>2</v>
          </cell>
          <cell r="AB688">
            <v>-20132289.551250003</v>
          </cell>
          <cell r="AC688">
            <v>2</v>
          </cell>
        </row>
        <row r="689">
          <cell r="H689" t="str">
            <v>Total FERRAR S.A.</v>
          </cell>
          <cell r="I689">
            <v>7840653</v>
          </cell>
          <cell r="J689">
            <v>7840653</v>
          </cell>
          <cell r="K689">
            <v>5055051.75</v>
          </cell>
          <cell r="L689">
            <v>21450000</v>
          </cell>
          <cell r="M689">
            <v>0</v>
          </cell>
          <cell r="N689">
            <v>21450000</v>
          </cell>
          <cell r="O689">
            <v>0</v>
          </cell>
          <cell r="P689">
            <v>0</v>
          </cell>
          <cell r="Q689">
            <v>23595000</v>
          </cell>
          <cell r="R689">
            <v>2145000</v>
          </cell>
          <cell r="S689">
            <v>23595000</v>
          </cell>
          <cell r="T689">
            <v>0</v>
          </cell>
          <cell r="U689">
            <v>-20132289.551250003</v>
          </cell>
          <cell r="V689">
            <v>960459.83250000002</v>
          </cell>
          <cell r="W689">
            <v>631881.46875</v>
          </cell>
          <cell r="X689">
            <v>631881.46875</v>
          </cell>
          <cell r="Y689">
            <v>-20132289.551250003</v>
          </cell>
          <cell r="Z689">
            <v>0</v>
          </cell>
          <cell r="AA689">
            <v>-20132289.551250003</v>
          </cell>
          <cell r="AB689">
            <v>-20132289.551250003</v>
          </cell>
          <cell r="AC689">
            <v>2</v>
          </cell>
        </row>
        <row r="690">
          <cell r="A690" t="str">
            <v>Centro Colseguros Bogotá</v>
          </cell>
          <cell r="B690">
            <v>7508559</v>
          </cell>
          <cell r="C690">
            <v>36827</v>
          </cell>
          <cell r="D690">
            <v>37191</v>
          </cell>
          <cell r="E690" t="str">
            <v>M</v>
          </cell>
          <cell r="F690" t="str">
            <v>AUCOL98</v>
          </cell>
          <cell r="G690">
            <v>52170</v>
          </cell>
          <cell r="H690" t="str">
            <v>FONDO DE EMPLEADOS DE CIPLAST</v>
          </cell>
          <cell r="I690">
            <v>11502462</v>
          </cell>
          <cell r="J690">
            <v>11502462</v>
          </cell>
          <cell r="K690">
            <v>11502461.968800001</v>
          </cell>
          <cell r="L690">
            <v>5777511</v>
          </cell>
          <cell r="M690">
            <v>2</v>
          </cell>
          <cell r="N690">
            <v>5777513</v>
          </cell>
          <cell r="O690">
            <v>0.1</v>
          </cell>
          <cell r="P690">
            <v>0.2</v>
          </cell>
          <cell r="Q690">
            <v>0.1</v>
          </cell>
          <cell r="R690">
            <v>577751.30000000005</v>
          </cell>
          <cell r="S690">
            <v>6355264.5</v>
          </cell>
          <cell r="T690">
            <v>0.55251341123651776</v>
          </cell>
          <cell r="U690">
            <v>0.19</v>
          </cell>
          <cell r="V690">
            <v>2185467.7740720003</v>
          </cell>
          <cell r="W690">
            <v>0.125</v>
          </cell>
          <cell r="X690">
            <v>1437807.7461000001</v>
          </cell>
          <cell r="Y690">
            <v>0</v>
          </cell>
          <cell r="Z690">
            <v>0</v>
          </cell>
          <cell r="AA690">
            <v>0.13248658876348229</v>
          </cell>
          <cell r="AB690">
            <v>1523921.9486280007</v>
          </cell>
          <cell r="AC690">
            <v>15.576923370361328</v>
          </cell>
          <cell r="AD690">
            <v>15.576923370361328</v>
          </cell>
        </row>
        <row r="691">
          <cell r="A691" t="str">
            <v>Centro Colseguros Bogotá</v>
          </cell>
          <cell r="B691">
            <v>7508559</v>
          </cell>
          <cell r="C691">
            <v>37192</v>
          </cell>
          <cell r="D691">
            <v>37556</v>
          </cell>
          <cell r="E691" t="str">
            <v>M</v>
          </cell>
          <cell r="F691" t="str">
            <v>AUCOL98</v>
          </cell>
          <cell r="G691">
            <v>52170</v>
          </cell>
          <cell r="H691" t="str">
            <v>FONDO DE EMPLEADOS DE CIPLAST</v>
          </cell>
          <cell r="I691">
            <v>13703622</v>
          </cell>
          <cell r="J691">
            <v>13740110</v>
          </cell>
          <cell r="K691">
            <v>13703622</v>
          </cell>
          <cell r="L691">
            <v>3688358</v>
          </cell>
          <cell r="M691">
            <v>0</v>
          </cell>
          <cell r="N691">
            <v>3688358</v>
          </cell>
          <cell r="O691">
            <v>0.1</v>
          </cell>
          <cell r="P691">
            <v>0</v>
          </cell>
          <cell r="Q691">
            <v>0.1</v>
          </cell>
          <cell r="R691">
            <v>368835.80000000005</v>
          </cell>
          <cell r="S691">
            <v>4057193.8</v>
          </cell>
          <cell r="T691">
            <v>0.29606725871452089</v>
          </cell>
          <cell r="U691">
            <v>0.19</v>
          </cell>
          <cell r="V691">
            <v>2603688.1800000002</v>
          </cell>
          <cell r="W691">
            <v>0.125</v>
          </cell>
          <cell r="X691">
            <v>1712952.75</v>
          </cell>
          <cell r="Y691">
            <v>0</v>
          </cell>
          <cell r="Z691">
            <v>0</v>
          </cell>
          <cell r="AA691">
            <v>0.38893274128547917</v>
          </cell>
          <cell r="AB691">
            <v>5329787.2700000005</v>
          </cell>
          <cell r="AC691">
            <v>14.09890079498291</v>
          </cell>
          <cell r="AD691">
            <v>14.09890079498291</v>
          </cell>
        </row>
        <row r="692">
          <cell r="B692" t="str">
            <v>Total 7508559</v>
          </cell>
          <cell r="C692">
            <v>25206084</v>
          </cell>
          <cell r="D692">
            <v>25242572</v>
          </cell>
          <cell r="E692">
            <v>25206083.968800001</v>
          </cell>
          <cell r="F692">
            <v>9465869</v>
          </cell>
          <cell r="G692">
            <v>2</v>
          </cell>
          <cell r="H692">
            <v>9465871</v>
          </cell>
          <cell r="I692">
            <v>25206084</v>
          </cell>
          <cell r="J692">
            <v>25242572</v>
          </cell>
          <cell r="K692">
            <v>25206083.968800001</v>
          </cell>
          <cell r="L692">
            <v>9465869</v>
          </cell>
          <cell r="M692">
            <v>2</v>
          </cell>
          <cell r="N692">
            <v>9465871</v>
          </cell>
          <cell r="O692">
            <v>6853709.2186280014</v>
          </cell>
          <cell r="P692">
            <v>0.2</v>
          </cell>
          <cell r="Q692">
            <v>946587.10000000009</v>
          </cell>
          <cell r="R692">
            <v>946587.10000000009</v>
          </cell>
          <cell r="S692">
            <v>10412458.300000001</v>
          </cell>
          <cell r="T692">
            <v>3150760.4961000001</v>
          </cell>
          <cell r="U692">
            <v>0</v>
          </cell>
          <cell r="V692">
            <v>4789155.9540720005</v>
          </cell>
          <cell r="W692">
            <v>0</v>
          </cell>
          <cell r="X692">
            <v>3150760.4961000001</v>
          </cell>
          <cell r="Y692">
            <v>0</v>
          </cell>
          <cell r="Z692">
            <v>0</v>
          </cell>
          <cell r="AA692">
            <v>0</v>
          </cell>
          <cell r="AB692">
            <v>6853709.2186280014</v>
          </cell>
          <cell r="AC692">
            <v>0</v>
          </cell>
        </row>
        <row r="693">
          <cell r="H693" t="str">
            <v>Total FONDO DE EMPLEADOS DE CIPLAST</v>
          </cell>
          <cell r="I693">
            <v>25206084</v>
          </cell>
          <cell r="J693">
            <v>25242572</v>
          </cell>
          <cell r="K693">
            <v>25206083.968800001</v>
          </cell>
          <cell r="L693">
            <v>9465869</v>
          </cell>
          <cell r="M693">
            <v>2</v>
          </cell>
          <cell r="N693">
            <v>9465871</v>
          </cell>
          <cell r="O693">
            <v>0.2</v>
          </cell>
          <cell r="P693">
            <v>0.2</v>
          </cell>
          <cell r="Q693">
            <v>10412458.300000001</v>
          </cell>
          <cell r="R693">
            <v>946587.10000000009</v>
          </cell>
          <cell r="S693">
            <v>10412458.300000001</v>
          </cell>
          <cell r="T693">
            <v>0</v>
          </cell>
          <cell r="U693">
            <v>6853709.2186280014</v>
          </cell>
          <cell r="V693">
            <v>4789155.9540720005</v>
          </cell>
          <cell r="W693">
            <v>3150760.4961000001</v>
          </cell>
          <cell r="X693">
            <v>3150760.4961000001</v>
          </cell>
          <cell r="Y693">
            <v>6853709.2186280014</v>
          </cell>
          <cell r="Z693">
            <v>0</v>
          </cell>
          <cell r="AA693">
            <v>6853709.2186280014</v>
          </cell>
          <cell r="AB693">
            <v>6853709.2186280014</v>
          </cell>
          <cell r="AC693">
            <v>0</v>
          </cell>
        </row>
        <row r="694">
          <cell r="A694" t="str">
            <v>Centro Colseguros Bogotá</v>
          </cell>
          <cell r="B694">
            <v>7565559</v>
          </cell>
          <cell r="C694">
            <v>36892</v>
          </cell>
          <cell r="D694">
            <v>37256</v>
          </cell>
          <cell r="E694" t="str">
            <v>M</v>
          </cell>
          <cell r="F694" t="str">
            <v>AUCOL98</v>
          </cell>
          <cell r="G694">
            <v>53808</v>
          </cell>
          <cell r="H694" t="str">
            <v>FONDO DE EMPLEADOS DE GRANAHORRAR</v>
          </cell>
          <cell r="I694">
            <v>64853207</v>
          </cell>
          <cell r="J694">
            <v>64853207</v>
          </cell>
          <cell r="K694">
            <v>64853207.082000002</v>
          </cell>
          <cell r="L694">
            <v>62817199</v>
          </cell>
          <cell r="M694">
            <v>3719916</v>
          </cell>
          <cell r="N694">
            <v>66537115</v>
          </cell>
          <cell r="O694">
            <v>0.1</v>
          </cell>
          <cell r="P694">
            <v>371991.60000000003</v>
          </cell>
          <cell r="Q694">
            <v>0.1</v>
          </cell>
          <cell r="R694">
            <v>6653711.5</v>
          </cell>
          <cell r="S694">
            <v>73562818.099999994</v>
          </cell>
          <cell r="T694">
            <v>1.1342973063303965</v>
          </cell>
          <cell r="U694">
            <v>0.19</v>
          </cell>
          <cell r="V694">
            <v>12322109.34558</v>
          </cell>
          <cell r="W694">
            <v>0.1</v>
          </cell>
          <cell r="X694">
            <v>6485320.7082000002</v>
          </cell>
          <cell r="Y694">
            <v>0</v>
          </cell>
          <cell r="Z694">
            <v>0</v>
          </cell>
          <cell r="AA694">
            <v>-0.42429730633039653</v>
          </cell>
          <cell r="AB694">
            <v>-27517041.071779996</v>
          </cell>
          <cell r="AC694">
            <v>57.945053100585938</v>
          </cell>
          <cell r="AD694">
            <v>57.945053100585938</v>
          </cell>
        </row>
        <row r="695">
          <cell r="A695" t="str">
            <v>Centro Colseguros Bogotá</v>
          </cell>
          <cell r="B695">
            <v>7565559</v>
          </cell>
          <cell r="C695">
            <v>37257</v>
          </cell>
          <cell r="D695">
            <v>37621</v>
          </cell>
          <cell r="E695" t="str">
            <v>M</v>
          </cell>
          <cell r="F695" t="str">
            <v>AUCOL98</v>
          </cell>
          <cell r="G695">
            <v>53808</v>
          </cell>
          <cell r="H695" t="str">
            <v>FONDO DE EMPLEADOS DE GRANAHORRAR</v>
          </cell>
          <cell r="I695">
            <v>31122675</v>
          </cell>
          <cell r="J695">
            <v>31382834</v>
          </cell>
          <cell r="K695">
            <v>31122675.005899999</v>
          </cell>
          <cell r="L695">
            <v>24090330</v>
          </cell>
          <cell r="M695">
            <v>0</v>
          </cell>
          <cell r="N695">
            <v>24090330</v>
          </cell>
          <cell r="O695">
            <v>0.1</v>
          </cell>
          <cell r="P695">
            <v>0</v>
          </cell>
          <cell r="Q695">
            <v>0.1</v>
          </cell>
          <cell r="R695">
            <v>2409033</v>
          </cell>
          <cell r="S695">
            <v>26499363</v>
          </cell>
          <cell r="T695">
            <v>0.85144875866153702</v>
          </cell>
          <cell r="U695">
            <v>0.19</v>
          </cell>
          <cell r="V695">
            <v>5913308.2511210004</v>
          </cell>
          <cell r="W695">
            <v>0.1</v>
          </cell>
          <cell r="X695">
            <v>3112267.5005900003</v>
          </cell>
          <cell r="Y695">
            <v>0</v>
          </cell>
          <cell r="Z695">
            <v>0</v>
          </cell>
          <cell r="AA695">
            <v>-0.14144875866153706</v>
          </cell>
          <cell r="AB695">
            <v>-4402263.7458110005</v>
          </cell>
          <cell r="AC695">
            <v>29.769229888916016</v>
          </cell>
          <cell r="AD695">
            <v>29.769229888916016</v>
          </cell>
        </row>
        <row r="696">
          <cell r="A696" t="str">
            <v>Centro Colseguros Bogotá</v>
          </cell>
          <cell r="B696">
            <v>7565559</v>
          </cell>
          <cell r="C696">
            <v>37622</v>
          </cell>
          <cell r="D696">
            <v>37777</v>
          </cell>
          <cell r="E696" t="str">
            <v>M</v>
          </cell>
          <cell r="F696" t="str">
            <v>AUCOL98</v>
          </cell>
          <cell r="G696">
            <v>53808</v>
          </cell>
          <cell r="H696" t="str">
            <v>FONDO DE EMPLEADOS DE GRANAHORRAR</v>
          </cell>
          <cell r="I696">
            <v>984971</v>
          </cell>
          <cell r="J696">
            <v>984971</v>
          </cell>
          <cell r="K696">
            <v>984971</v>
          </cell>
          <cell r="L696">
            <v>5993722</v>
          </cell>
          <cell r="M696">
            <v>0</v>
          </cell>
          <cell r="N696">
            <v>5993722</v>
          </cell>
          <cell r="O696">
            <v>0.1</v>
          </cell>
          <cell r="P696">
            <v>0</v>
          </cell>
          <cell r="Q696">
            <v>0.1</v>
          </cell>
          <cell r="R696">
            <v>599372.20000000007</v>
          </cell>
          <cell r="S696">
            <v>6593094.2000000002</v>
          </cell>
          <cell r="T696">
            <v>6.6936937229624025</v>
          </cell>
          <cell r="U696">
            <v>0.19</v>
          </cell>
          <cell r="V696">
            <v>187144.49</v>
          </cell>
          <cell r="W696">
            <v>0.1</v>
          </cell>
          <cell r="X696">
            <v>98497.1</v>
          </cell>
          <cell r="Y696">
            <v>0</v>
          </cell>
          <cell r="Z696">
            <v>0</v>
          </cell>
          <cell r="AA696">
            <v>-5.9836937229624025</v>
          </cell>
          <cell r="AB696">
            <v>-5893764.790000001</v>
          </cell>
          <cell r="AC696">
            <v>12</v>
          </cell>
          <cell r="AD696">
            <v>12.399999618530273</v>
          </cell>
        </row>
        <row r="697">
          <cell r="B697" t="str">
            <v>Total 7565559</v>
          </cell>
          <cell r="C697">
            <v>96960853</v>
          </cell>
          <cell r="D697">
            <v>97221012</v>
          </cell>
          <cell r="E697">
            <v>96960853.087899998</v>
          </cell>
          <cell r="F697">
            <v>92901251</v>
          </cell>
          <cell r="G697">
            <v>3719916</v>
          </cell>
          <cell r="H697">
            <v>96621167</v>
          </cell>
          <cell r="I697">
            <v>96960853</v>
          </cell>
          <cell r="J697">
            <v>97221012</v>
          </cell>
          <cell r="K697">
            <v>96960853.087899998</v>
          </cell>
          <cell r="L697">
            <v>92901251</v>
          </cell>
          <cell r="M697">
            <v>3719916</v>
          </cell>
          <cell r="N697">
            <v>96621167</v>
          </cell>
          <cell r="O697">
            <v>-37813069.607590996</v>
          </cell>
          <cell r="P697">
            <v>371991.60000000003</v>
          </cell>
          <cell r="Q697">
            <v>9662116.6999999993</v>
          </cell>
          <cell r="R697">
            <v>9662116.6999999993</v>
          </cell>
          <cell r="S697">
            <v>106655275.3</v>
          </cell>
          <cell r="T697">
            <v>9696085.3087900002</v>
          </cell>
          <cell r="U697">
            <v>0</v>
          </cell>
          <cell r="V697">
            <v>18422562.086700998</v>
          </cell>
          <cell r="W697">
            <v>12</v>
          </cell>
          <cell r="X697">
            <v>9696085.3087900002</v>
          </cell>
          <cell r="Y697">
            <v>0</v>
          </cell>
          <cell r="Z697">
            <v>0</v>
          </cell>
          <cell r="AA697">
            <v>12</v>
          </cell>
          <cell r="AB697">
            <v>-37813069.607590996</v>
          </cell>
          <cell r="AC697">
            <v>12</v>
          </cell>
        </row>
        <row r="698">
          <cell r="H698" t="str">
            <v>Total FONDO DE EMPLEADOS DE GRANAHORRAR</v>
          </cell>
          <cell r="I698">
            <v>96960853</v>
          </cell>
          <cell r="J698">
            <v>97221012</v>
          </cell>
          <cell r="K698">
            <v>96960853.087899998</v>
          </cell>
          <cell r="L698">
            <v>92901251</v>
          </cell>
          <cell r="M698">
            <v>3719916</v>
          </cell>
          <cell r="N698">
            <v>96621167</v>
          </cell>
          <cell r="O698">
            <v>371991.60000000003</v>
          </cell>
          <cell r="P698">
            <v>371991.60000000003</v>
          </cell>
          <cell r="Q698">
            <v>106655275.3</v>
          </cell>
          <cell r="R698">
            <v>9662116.6999999993</v>
          </cell>
          <cell r="S698">
            <v>106655275.3</v>
          </cell>
          <cell r="T698">
            <v>0</v>
          </cell>
          <cell r="U698">
            <v>-37813069.607590996</v>
          </cell>
          <cell r="V698">
            <v>18422562.086700998</v>
          </cell>
          <cell r="W698">
            <v>9696085.3087900002</v>
          </cell>
          <cell r="X698">
            <v>9696085.3087900002</v>
          </cell>
          <cell r="Y698">
            <v>-37813069.607590996</v>
          </cell>
          <cell r="Z698">
            <v>0</v>
          </cell>
          <cell r="AA698">
            <v>-37813069.607590996</v>
          </cell>
          <cell r="AB698">
            <v>-37813069.607590996</v>
          </cell>
          <cell r="AC698">
            <v>12</v>
          </cell>
        </row>
        <row r="699">
          <cell r="A699" t="str">
            <v>Centro Colseguros Bogotá</v>
          </cell>
          <cell r="B699">
            <v>10911695</v>
          </cell>
          <cell r="C699">
            <v>37385</v>
          </cell>
          <cell r="D699">
            <v>37749</v>
          </cell>
          <cell r="E699" t="str">
            <v>T</v>
          </cell>
          <cell r="F699" t="str">
            <v>AUCOL98</v>
          </cell>
          <cell r="G699">
            <v>50431</v>
          </cell>
          <cell r="H699" t="str">
            <v>GARZON LEON JESUS ALFONSO</v>
          </cell>
          <cell r="I699">
            <v>144207910.1875</v>
          </cell>
          <cell r="J699">
            <v>140400247.125</v>
          </cell>
          <cell r="K699">
            <v>120922860.89839999</v>
          </cell>
          <cell r="L699">
            <v>129255515</v>
          </cell>
          <cell r="M699">
            <v>11342616</v>
          </cell>
          <cell r="N699">
            <v>140598131</v>
          </cell>
          <cell r="O699">
            <v>0.1</v>
          </cell>
          <cell r="P699">
            <v>1134261.6000000001</v>
          </cell>
          <cell r="Q699">
            <v>0.1</v>
          </cell>
          <cell r="R699">
            <v>14059813.100000001</v>
          </cell>
          <cell r="S699">
            <v>155792205.69999999</v>
          </cell>
          <cell r="T699">
            <v>1.2883602367868008</v>
          </cell>
          <cell r="U699">
            <v>0.19</v>
          </cell>
          <cell r="V699">
            <v>22975343.570696</v>
          </cell>
          <cell r="W699">
            <v>0.125</v>
          </cell>
          <cell r="X699">
            <v>15115357.612299999</v>
          </cell>
          <cell r="Y699">
            <v>0</v>
          </cell>
          <cell r="Z699">
            <v>0</v>
          </cell>
          <cell r="AA699">
            <v>-0.60336023678680073</v>
          </cell>
          <cell r="AB699">
            <v>-72960045.984595984</v>
          </cell>
          <cell r="AC699">
            <v>29.239011764526367</v>
          </cell>
          <cell r="AD699">
            <v>29.239011764526367</v>
          </cell>
        </row>
        <row r="700">
          <cell r="A700" t="str">
            <v>Centro Colseguros Bogotá</v>
          </cell>
          <cell r="B700">
            <v>10911695</v>
          </cell>
          <cell r="C700">
            <v>37750</v>
          </cell>
          <cell r="D700">
            <v>37777</v>
          </cell>
          <cell r="E700" t="str">
            <v>T</v>
          </cell>
          <cell r="F700" t="str">
            <v>AUCOL98</v>
          </cell>
          <cell r="G700">
            <v>50431</v>
          </cell>
          <cell r="H700" t="str">
            <v>GARZON LEON JESUS ALFONSO</v>
          </cell>
          <cell r="I700">
            <v>5207996.8125</v>
          </cell>
          <cell r="J700">
            <v>0</v>
          </cell>
          <cell r="K700">
            <v>14506292.8594</v>
          </cell>
          <cell r="L700">
            <v>0</v>
          </cell>
          <cell r="M700">
            <v>0.1</v>
          </cell>
          <cell r="N700">
            <v>0</v>
          </cell>
          <cell r="O700">
            <v>0.1</v>
          </cell>
          <cell r="P700">
            <v>0</v>
          </cell>
          <cell r="Q700">
            <v>0.1</v>
          </cell>
          <cell r="R700">
            <v>0</v>
          </cell>
          <cell r="S700">
            <v>0</v>
          </cell>
          <cell r="T700">
            <v>0</v>
          </cell>
          <cell r="U700">
            <v>0.19</v>
          </cell>
          <cell r="V700">
            <v>2756195.643286</v>
          </cell>
          <cell r="W700">
            <v>0.125</v>
          </cell>
          <cell r="X700">
            <v>1813286.6074250001</v>
          </cell>
          <cell r="Y700">
            <v>0</v>
          </cell>
          <cell r="Z700">
            <v>0</v>
          </cell>
          <cell r="AA700">
            <v>0.68500000000000005</v>
          </cell>
          <cell r="AB700">
            <v>9936810.6086890008</v>
          </cell>
          <cell r="AC700">
            <v>41</v>
          </cell>
          <cell r="AD700">
            <v>43.222221374511719</v>
          </cell>
        </row>
        <row r="701">
          <cell r="B701" t="str">
            <v>Total 10911695</v>
          </cell>
          <cell r="C701">
            <v>149415907</v>
          </cell>
          <cell r="D701">
            <v>140400247.125</v>
          </cell>
          <cell r="E701">
            <v>135429153.75779998</v>
          </cell>
          <cell r="F701">
            <v>129255515</v>
          </cell>
          <cell r="G701">
            <v>11342616</v>
          </cell>
          <cell r="H701">
            <v>140598131</v>
          </cell>
          <cell r="I701">
            <v>149415907</v>
          </cell>
          <cell r="J701">
            <v>140400247.125</v>
          </cell>
          <cell r="K701">
            <v>135429153.75779998</v>
          </cell>
          <cell r="L701">
            <v>129255515</v>
          </cell>
          <cell r="M701">
            <v>11342616</v>
          </cell>
          <cell r="N701">
            <v>140598131</v>
          </cell>
          <cell r="O701">
            <v>-63023235.375906982</v>
          </cell>
          <cell r="P701">
            <v>1134261.6000000001</v>
          </cell>
          <cell r="Q701">
            <v>14059813.100000001</v>
          </cell>
          <cell r="R701">
            <v>14059813.100000001</v>
          </cell>
          <cell r="S701">
            <v>155792205.69999999</v>
          </cell>
          <cell r="T701">
            <v>16928644.219724998</v>
          </cell>
          <cell r="U701">
            <v>0</v>
          </cell>
          <cell r="V701">
            <v>25731539.213982001</v>
          </cell>
          <cell r="W701">
            <v>41</v>
          </cell>
          <cell r="X701">
            <v>16928644.219724998</v>
          </cell>
          <cell r="Y701">
            <v>0</v>
          </cell>
          <cell r="Z701">
            <v>0</v>
          </cell>
          <cell r="AA701">
            <v>41</v>
          </cell>
          <cell r="AB701">
            <v>-63023235.375906982</v>
          </cell>
          <cell r="AC701">
            <v>41</v>
          </cell>
        </row>
        <row r="702">
          <cell r="H702" t="str">
            <v>Total GARZON LEON JESUS ALFONSO</v>
          </cell>
          <cell r="I702">
            <v>149415907</v>
          </cell>
          <cell r="J702">
            <v>140400247.125</v>
          </cell>
          <cell r="K702">
            <v>135429153.75779998</v>
          </cell>
          <cell r="L702">
            <v>129255515</v>
          </cell>
          <cell r="M702">
            <v>11342616</v>
          </cell>
          <cell r="N702">
            <v>140598131</v>
          </cell>
          <cell r="O702">
            <v>1134261.6000000001</v>
          </cell>
          <cell r="P702">
            <v>1134261.6000000001</v>
          </cell>
          <cell r="Q702">
            <v>155792205.69999999</v>
          </cell>
          <cell r="R702">
            <v>14059813.100000001</v>
          </cell>
          <cell r="S702">
            <v>155792205.69999999</v>
          </cell>
          <cell r="T702">
            <v>0</v>
          </cell>
          <cell r="U702">
            <v>-63023235.375906982</v>
          </cell>
          <cell r="V702">
            <v>25731539.213982001</v>
          </cell>
          <cell r="W702">
            <v>16928644.219724998</v>
          </cell>
          <cell r="X702">
            <v>16928644.219724998</v>
          </cell>
          <cell r="Y702">
            <v>-63023235.375906982</v>
          </cell>
          <cell r="Z702">
            <v>0</v>
          </cell>
          <cell r="AA702">
            <v>-63023235.375906982</v>
          </cell>
          <cell r="AB702">
            <v>-63023235.375906982</v>
          </cell>
          <cell r="AC702">
            <v>41</v>
          </cell>
        </row>
        <row r="703">
          <cell r="A703" t="str">
            <v>Centro Colseguros Bogotá</v>
          </cell>
          <cell r="B703">
            <v>12020494</v>
          </cell>
          <cell r="C703">
            <v>37566</v>
          </cell>
          <cell r="D703">
            <v>37777</v>
          </cell>
          <cell r="E703" t="str">
            <v>M</v>
          </cell>
          <cell r="F703" t="str">
            <v>AUCOLESP</v>
          </cell>
          <cell r="G703">
            <v>69904</v>
          </cell>
          <cell r="H703" t="str">
            <v>GM COLMOTORES S .A.</v>
          </cell>
          <cell r="I703">
            <v>109219988</v>
          </cell>
          <cell r="J703">
            <v>86718306</v>
          </cell>
          <cell r="K703">
            <v>108474063.7246</v>
          </cell>
          <cell r="L703">
            <v>66305183</v>
          </cell>
          <cell r="M703">
            <v>45167816</v>
          </cell>
          <cell r="N703">
            <v>111472999</v>
          </cell>
          <cell r="O703">
            <v>0.1</v>
          </cell>
          <cell r="P703">
            <v>4516781.6000000006</v>
          </cell>
          <cell r="Q703">
            <v>0.1</v>
          </cell>
          <cell r="R703">
            <v>11147299.9</v>
          </cell>
          <cell r="S703">
            <v>127137080.5</v>
          </cell>
          <cell r="T703">
            <v>1.1720504988435088</v>
          </cell>
          <cell r="U703">
            <v>0.19</v>
          </cell>
          <cell r="V703">
            <v>20610072.107673999</v>
          </cell>
          <cell r="W703">
            <v>0.2</v>
          </cell>
          <cell r="X703">
            <v>21694812.74492</v>
          </cell>
          <cell r="Y703">
            <v>0</v>
          </cell>
          <cell r="Z703">
            <v>0</v>
          </cell>
          <cell r="AA703">
            <v>-0.56205049884350866</v>
          </cell>
          <cell r="AB703">
            <v>-60967901.627993979</v>
          </cell>
          <cell r="AC703">
            <v>349</v>
          </cell>
          <cell r="AD703">
            <v>337.73934936523438</v>
          </cell>
        </row>
        <row r="704">
          <cell r="B704" t="str">
            <v>Total 12020494</v>
          </cell>
          <cell r="C704">
            <v>109219988</v>
          </cell>
          <cell r="D704">
            <v>86718306</v>
          </cell>
          <cell r="E704">
            <v>108474063.7246</v>
          </cell>
          <cell r="F704">
            <v>66305183</v>
          </cell>
          <cell r="G704">
            <v>45167816</v>
          </cell>
          <cell r="H704">
            <v>111472999</v>
          </cell>
          <cell r="I704">
            <v>109219988</v>
          </cell>
          <cell r="J704">
            <v>86718306</v>
          </cell>
          <cell r="K704">
            <v>108474063.7246</v>
          </cell>
          <cell r="L704">
            <v>66305183</v>
          </cell>
          <cell r="M704">
            <v>45167816</v>
          </cell>
          <cell r="N704">
            <v>111472999</v>
          </cell>
          <cell r="O704">
            <v>-60967901.627993979</v>
          </cell>
          <cell r="P704">
            <v>4516781.6000000006</v>
          </cell>
          <cell r="Q704">
            <v>11147299.9</v>
          </cell>
          <cell r="R704">
            <v>11147299.9</v>
          </cell>
          <cell r="S704">
            <v>127137080.5</v>
          </cell>
          <cell r="T704">
            <v>21694812.74492</v>
          </cell>
          <cell r="U704">
            <v>0</v>
          </cell>
          <cell r="V704">
            <v>20610072.107673999</v>
          </cell>
          <cell r="W704">
            <v>349</v>
          </cell>
          <cell r="X704">
            <v>21694812.74492</v>
          </cell>
          <cell r="Y704">
            <v>0</v>
          </cell>
          <cell r="Z704">
            <v>0</v>
          </cell>
          <cell r="AA704">
            <v>349</v>
          </cell>
          <cell r="AB704">
            <v>-60967901.627993979</v>
          </cell>
          <cell r="AC704">
            <v>349</v>
          </cell>
        </row>
        <row r="705">
          <cell r="H705" t="str">
            <v>Total GM COLMOTORES S .A.</v>
          </cell>
          <cell r="I705">
            <v>109219988</v>
          </cell>
          <cell r="J705">
            <v>86718306</v>
          </cell>
          <cell r="K705">
            <v>108474063.7246</v>
          </cell>
          <cell r="L705">
            <v>66305183</v>
          </cell>
          <cell r="M705">
            <v>45167816</v>
          </cell>
          <cell r="N705">
            <v>111472999</v>
          </cell>
          <cell r="O705">
            <v>4516781.6000000006</v>
          </cell>
          <cell r="P705">
            <v>4516781.6000000006</v>
          </cell>
          <cell r="Q705">
            <v>127137080.5</v>
          </cell>
          <cell r="R705">
            <v>11147299.9</v>
          </cell>
          <cell r="S705">
            <v>127137080.5</v>
          </cell>
          <cell r="T705">
            <v>0</v>
          </cell>
          <cell r="U705">
            <v>-60967901.627993979</v>
          </cell>
          <cell r="V705">
            <v>20610072.107673999</v>
          </cell>
          <cell r="W705">
            <v>21694812.74492</v>
          </cell>
          <cell r="X705">
            <v>21694812.74492</v>
          </cell>
          <cell r="Y705">
            <v>-60967901.627993979</v>
          </cell>
          <cell r="Z705">
            <v>0</v>
          </cell>
          <cell r="AA705">
            <v>-60967901.627993979</v>
          </cell>
          <cell r="AB705">
            <v>-60967901.627993979</v>
          </cell>
          <cell r="AC705">
            <v>349</v>
          </cell>
        </row>
        <row r="706">
          <cell r="A706" t="str">
            <v>Centro Colseguros Bogotá</v>
          </cell>
          <cell r="B706">
            <v>406661</v>
          </cell>
          <cell r="C706">
            <v>36861</v>
          </cell>
          <cell r="D706">
            <v>37225</v>
          </cell>
          <cell r="E706" t="str">
            <v>A</v>
          </cell>
          <cell r="F706" t="str">
            <v>AUCOLESP</v>
          </cell>
          <cell r="G706">
            <v>65539</v>
          </cell>
          <cell r="H706" t="str">
            <v>GOMEZ GOMEZ JORGE WILLIAM</v>
          </cell>
          <cell r="I706">
            <v>0</v>
          </cell>
          <cell r="J706">
            <v>0</v>
          </cell>
          <cell r="K706">
            <v>-2.3400000000000001E-2</v>
          </cell>
          <cell r="L706">
            <v>0</v>
          </cell>
          <cell r="M706">
            <v>0.1</v>
          </cell>
          <cell r="N706">
            <v>0</v>
          </cell>
          <cell r="O706">
            <v>0.1</v>
          </cell>
          <cell r="P706">
            <v>0</v>
          </cell>
          <cell r="Q706">
            <v>0.1</v>
          </cell>
          <cell r="R706">
            <v>0</v>
          </cell>
          <cell r="S706">
            <v>0</v>
          </cell>
          <cell r="T706">
            <v>0</v>
          </cell>
          <cell r="U706">
            <v>0.19</v>
          </cell>
          <cell r="V706">
            <v>-4.4460000000000003E-3</v>
          </cell>
          <cell r="W706">
            <v>0.125</v>
          </cell>
          <cell r="X706">
            <v>-2.9250000000000001E-3</v>
          </cell>
          <cell r="Y706">
            <v>0</v>
          </cell>
          <cell r="Z706">
            <v>0</v>
          </cell>
          <cell r="AA706">
            <v>0.68500000000000005</v>
          </cell>
          <cell r="AB706">
            <v>-1.6029000000000002E-2</v>
          </cell>
          <cell r="AC706">
            <v>0</v>
          </cell>
          <cell r="AD706">
            <v>0</v>
          </cell>
        </row>
        <row r="707">
          <cell r="B707" t="str">
            <v>Total 406661</v>
          </cell>
          <cell r="C707">
            <v>0</v>
          </cell>
          <cell r="D707">
            <v>0</v>
          </cell>
          <cell r="E707">
            <v>-2.3400000000000001E-2</v>
          </cell>
          <cell r="F707">
            <v>0</v>
          </cell>
          <cell r="G707">
            <v>0</v>
          </cell>
          <cell r="H707">
            <v>0</v>
          </cell>
          <cell r="I707">
            <v>0</v>
          </cell>
          <cell r="J707">
            <v>0</v>
          </cell>
          <cell r="K707">
            <v>-2.3400000000000001E-2</v>
          </cell>
          <cell r="L707">
            <v>0</v>
          </cell>
          <cell r="M707">
            <v>0</v>
          </cell>
          <cell r="N707">
            <v>0</v>
          </cell>
          <cell r="O707">
            <v>-1.6029000000000002E-2</v>
          </cell>
          <cell r="P707">
            <v>0</v>
          </cell>
          <cell r="Q707">
            <v>0</v>
          </cell>
          <cell r="R707">
            <v>0</v>
          </cell>
          <cell r="S707">
            <v>0</v>
          </cell>
          <cell r="T707">
            <v>-2.9250000000000001E-3</v>
          </cell>
          <cell r="U707">
            <v>0</v>
          </cell>
          <cell r="V707">
            <v>-4.4460000000000003E-3</v>
          </cell>
          <cell r="W707">
            <v>0</v>
          </cell>
          <cell r="X707">
            <v>-2.9250000000000001E-3</v>
          </cell>
          <cell r="Y707">
            <v>0</v>
          </cell>
          <cell r="Z707">
            <v>0</v>
          </cell>
          <cell r="AA707">
            <v>0</v>
          </cell>
          <cell r="AB707">
            <v>-1.6029000000000002E-2</v>
          </cell>
          <cell r="AC707">
            <v>0</v>
          </cell>
        </row>
        <row r="708">
          <cell r="A708" t="str">
            <v>Centro Colseguros Bogotá</v>
          </cell>
          <cell r="B708">
            <v>642111</v>
          </cell>
          <cell r="C708">
            <v>36861</v>
          </cell>
          <cell r="D708">
            <v>37225</v>
          </cell>
          <cell r="E708" t="str">
            <v>A</v>
          </cell>
          <cell r="F708" t="str">
            <v>AUCOLESP</v>
          </cell>
          <cell r="G708">
            <v>65539</v>
          </cell>
          <cell r="H708" t="str">
            <v>GOMEZ GOMEZ JORGE WILLIAM</v>
          </cell>
          <cell r="I708">
            <v>0</v>
          </cell>
          <cell r="J708">
            <v>0</v>
          </cell>
          <cell r="K708">
            <v>-3.1300000000000001E-2</v>
          </cell>
          <cell r="L708">
            <v>0</v>
          </cell>
          <cell r="M708">
            <v>0.1</v>
          </cell>
          <cell r="N708">
            <v>0</v>
          </cell>
          <cell r="O708">
            <v>0.1</v>
          </cell>
          <cell r="P708">
            <v>0</v>
          </cell>
          <cell r="Q708">
            <v>0.1</v>
          </cell>
          <cell r="R708">
            <v>0</v>
          </cell>
          <cell r="S708">
            <v>0</v>
          </cell>
          <cell r="T708">
            <v>0</v>
          </cell>
          <cell r="U708">
            <v>0.19</v>
          </cell>
          <cell r="V708">
            <v>-5.947E-3</v>
          </cell>
          <cell r="W708">
            <v>0.125</v>
          </cell>
          <cell r="X708">
            <v>-3.9125000000000002E-3</v>
          </cell>
          <cell r="Y708">
            <v>0</v>
          </cell>
          <cell r="Z708">
            <v>0</v>
          </cell>
          <cell r="AA708">
            <v>0.68500000000000005</v>
          </cell>
          <cell r="AB708">
            <v>-2.1440500000000001E-2</v>
          </cell>
          <cell r="AC708">
            <v>0</v>
          </cell>
          <cell r="AD708">
            <v>0</v>
          </cell>
        </row>
        <row r="709">
          <cell r="B709" t="str">
            <v>Total 642111</v>
          </cell>
          <cell r="C709">
            <v>0</v>
          </cell>
          <cell r="D709">
            <v>0</v>
          </cell>
          <cell r="E709">
            <v>-3.1300000000000001E-2</v>
          </cell>
          <cell r="F709">
            <v>0</v>
          </cell>
          <cell r="G709">
            <v>0</v>
          </cell>
          <cell r="H709">
            <v>0</v>
          </cell>
          <cell r="I709">
            <v>0</v>
          </cell>
          <cell r="J709">
            <v>0</v>
          </cell>
          <cell r="K709">
            <v>-3.1300000000000001E-2</v>
          </cell>
          <cell r="L709">
            <v>0</v>
          </cell>
          <cell r="M709">
            <v>0</v>
          </cell>
          <cell r="N709">
            <v>0</v>
          </cell>
          <cell r="O709">
            <v>-2.1440500000000001E-2</v>
          </cell>
          <cell r="P709">
            <v>0</v>
          </cell>
          <cell r="Q709">
            <v>0</v>
          </cell>
          <cell r="R709">
            <v>0</v>
          </cell>
          <cell r="S709">
            <v>0</v>
          </cell>
          <cell r="T709">
            <v>-3.9125000000000002E-3</v>
          </cell>
          <cell r="U709">
            <v>0</v>
          </cell>
          <cell r="V709">
            <v>-5.947E-3</v>
          </cell>
          <cell r="W709">
            <v>0</v>
          </cell>
          <cell r="X709">
            <v>-3.9125000000000002E-3</v>
          </cell>
          <cell r="Y709">
            <v>0</v>
          </cell>
          <cell r="Z709">
            <v>0</v>
          </cell>
          <cell r="AA709">
            <v>0</v>
          </cell>
          <cell r="AB709">
            <v>-2.1440500000000001E-2</v>
          </cell>
          <cell r="AC709">
            <v>0</v>
          </cell>
        </row>
        <row r="710">
          <cell r="H710" t="str">
            <v>Total GOMEZ GOMEZ JORGE WILLIAM</v>
          </cell>
          <cell r="I710">
            <v>0</v>
          </cell>
          <cell r="J710">
            <v>0</v>
          </cell>
          <cell r="K710">
            <v>-5.4699999999999999E-2</v>
          </cell>
          <cell r="L710">
            <v>0</v>
          </cell>
          <cell r="M710">
            <v>0</v>
          </cell>
          <cell r="N710">
            <v>0</v>
          </cell>
          <cell r="O710">
            <v>0</v>
          </cell>
          <cell r="P710">
            <v>0</v>
          </cell>
          <cell r="Q710">
            <v>0</v>
          </cell>
          <cell r="R710">
            <v>0</v>
          </cell>
          <cell r="S710">
            <v>0</v>
          </cell>
          <cell r="T710">
            <v>0</v>
          </cell>
          <cell r="U710">
            <v>-3.7469500000000003E-2</v>
          </cell>
          <cell r="V710">
            <v>-1.0392999999999999E-2</v>
          </cell>
          <cell r="W710">
            <v>-6.8374999999999998E-3</v>
          </cell>
          <cell r="X710">
            <v>-6.8374999999999998E-3</v>
          </cell>
          <cell r="Y710">
            <v>-3.7469500000000003E-2</v>
          </cell>
          <cell r="Z710">
            <v>0</v>
          </cell>
          <cell r="AA710">
            <v>-3.7469500000000003E-2</v>
          </cell>
          <cell r="AB710">
            <v>-3.7469500000000003E-2</v>
          </cell>
          <cell r="AC710">
            <v>0</v>
          </cell>
        </row>
        <row r="711">
          <cell r="A711" t="str">
            <v>Centro Colseguros Bogotá</v>
          </cell>
          <cell r="B711">
            <v>1046176</v>
          </cell>
          <cell r="C711">
            <v>36821</v>
          </cell>
          <cell r="D711">
            <v>37185</v>
          </cell>
          <cell r="E711" t="str">
            <v>A</v>
          </cell>
          <cell r="F711" t="str">
            <v>AUCOL98</v>
          </cell>
          <cell r="G711">
            <v>61538</v>
          </cell>
          <cell r="H711" t="str">
            <v>HERNANDEZ HECTOR EDUARDO</v>
          </cell>
          <cell r="I711">
            <v>58976403.6875</v>
          </cell>
          <cell r="J711">
            <v>58976403.6875</v>
          </cell>
          <cell r="K711">
            <v>54613046.351599999</v>
          </cell>
          <cell r="L711">
            <v>0</v>
          </cell>
          <cell r="M711">
            <v>0.1</v>
          </cell>
          <cell r="N711">
            <v>0</v>
          </cell>
          <cell r="O711">
            <v>0.1</v>
          </cell>
          <cell r="P711">
            <v>0</v>
          </cell>
          <cell r="Q711">
            <v>0.1</v>
          </cell>
          <cell r="R711">
            <v>0</v>
          </cell>
          <cell r="S711">
            <v>0</v>
          </cell>
          <cell r="T711">
            <v>0</v>
          </cell>
          <cell r="U711">
            <v>0.19</v>
          </cell>
          <cell r="V711">
            <v>10376478.806803999</v>
          </cell>
          <cell r="W711">
            <v>0.125</v>
          </cell>
          <cell r="X711">
            <v>6826630.7939499998</v>
          </cell>
          <cell r="Y711">
            <v>0</v>
          </cell>
          <cell r="Z711">
            <v>0</v>
          </cell>
          <cell r="AA711">
            <v>0.68500000000000005</v>
          </cell>
          <cell r="AB711">
            <v>37409936.750845999</v>
          </cell>
          <cell r="AC711">
            <v>13.898351669311523</v>
          </cell>
          <cell r="AD711">
            <v>13.898351669311523</v>
          </cell>
        </row>
        <row r="712">
          <cell r="A712" t="str">
            <v>Centro Colseguros Bogotá</v>
          </cell>
          <cell r="B712">
            <v>1046176</v>
          </cell>
          <cell r="C712">
            <v>37186</v>
          </cell>
          <cell r="D712">
            <v>37550</v>
          </cell>
          <cell r="E712" t="str">
            <v>A</v>
          </cell>
          <cell r="F712" t="str">
            <v>AUCOL98</v>
          </cell>
          <cell r="G712">
            <v>61538</v>
          </cell>
          <cell r="H712" t="str">
            <v>HERNANDEZ HECTOR EDUARDO</v>
          </cell>
          <cell r="I712">
            <v>70045140</v>
          </cell>
          <cell r="J712">
            <v>70045140</v>
          </cell>
          <cell r="K712">
            <v>69473072.941400006</v>
          </cell>
          <cell r="L712">
            <v>0</v>
          </cell>
          <cell r="M712">
            <v>0.1</v>
          </cell>
          <cell r="N712">
            <v>0</v>
          </cell>
          <cell r="O712">
            <v>0.1</v>
          </cell>
          <cell r="P712">
            <v>0</v>
          </cell>
          <cell r="Q712">
            <v>0.1</v>
          </cell>
          <cell r="R712">
            <v>0</v>
          </cell>
          <cell r="S712">
            <v>0</v>
          </cell>
          <cell r="T712">
            <v>0</v>
          </cell>
          <cell r="U712">
            <v>0.19</v>
          </cell>
          <cell r="V712">
            <v>13199883.858866001</v>
          </cell>
          <cell r="W712">
            <v>0.125</v>
          </cell>
          <cell r="X712">
            <v>8684134.1176750008</v>
          </cell>
          <cell r="Y712">
            <v>0</v>
          </cell>
          <cell r="Z712">
            <v>0</v>
          </cell>
          <cell r="AA712">
            <v>0.68500000000000005</v>
          </cell>
          <cell r="AB712">
            <v>47589054.964859009</v>
          </cell>
          <cell r="AC712">
            <v>16.296703338623047</v>
          </cell>
          <cell r="AD712">
            <v>16.296703338623047</v>
          </cell>
        </row>
        <row r="713">
          <cell r="A713" t="str">
            <v>Centro Colseguros Bogotá</v>
          </cell>
          <cell r="B713">
            <v>1046176</v>
          </cell>
          <cell r="C713">
            <v>37551</v>
          </cell>
          <cell r="D713">
            <v>37777</v>
          </cell>
          <cell r="E713" t="str">
            <v>A</v>
          </cell>
          <cell r="F713" t="str">
            <v>AUCOL98</v>
          </cell>
          <cell r="G713">
            <v>61538</v>
          </cell>
          <cell r="H713" t="str">
            <v>HERNANDEZ HECTOR EDUARDO</v>
          </cell>
          <cell r="I713">
            <v>70511220.0625</v>
          </cell>
          <cell r="J713">
            <v>70511220.0625</v>
          </cell>
          <cell r="K713">
            <v>49180594.804700002</v>
          </cell>
          <cell r="L713">
            <v>0</v>
          </cell>
          <cell r="M713">
            <v>0.1</v>
          </cell>
          <cell r="N713">
            <v>0</v>
          </cell>
          <cell r="O713">
            <v>0.1</v>
          </cell>
          <cell r="P713">
            <v>0</v>
          </cell>
          <cell r="Q713">
            <v>0.1</v>
          </cell>
          <cell r="R713">
            <v>0</v>
          </cell>
          <cell r="S713">
            <v>0</v>
          </cell>
          <cell r="T713">
            <v>0</v>
          </cell>
          <cell r="U713">
            <v>0.19</v>
          </cell>
          <cell r="V713">
            <v>9344313.0128930006</v>
          </cell>
          <cell r="W713">
            <v>0.125</v>
          </cell>
          <cell r="X713">
            <v>6147574.3505875003</v>
          </cell>
          <cell r="Y713">
            <v>0</v>
          </cell>
          <cell r="Z713">
            <v>0</v>
          </cell>
          <cell r="AA713">
            <v>0.68500000000000005</v>
          </cell>
          <cell r="AB713">
            <v>33688707.441219501</v>
          </cell>
          <cell r="AC713">
            <v>21</v>
          </cell>
          <cell r="AD713">
            <v>19.345132827758789</v>
          </cell>
        </row>
        <row r="714">
          <cell r="B714" t="str">
            <v>Total 1046176</v>
          </cell>
          <cell r="C714">
            <v>199532763.75</v>
          </cell>
          <cell r="D714">
            <v>199532763.75</v>
          </cell>
          <cell r="E714">
            <v>173266714.0977</v>
          </cell>
          <cell r="F714">
            <v>0</v>
          </cell>
          <cell r="G714">
            <v>0</v>
          </cell>
          <cell r="H714">
            <v>0</v>
          </cell>
          <cell r="I714">
            <v>199532763.75</v>
          </cell>
          <cell r="J714">
            <v>199532763.75</v>
          </cell>
          <cell r="K714">
            <v>173266714.0977</v>
          </cell>
          <cell r="L714">
            <v>0</v>
          </cell>
          <cell r="M714">
            <v>0</v>
          </cell>
          <cell r="N714">
            <v>0</v>
          </cell>
          <cell r="O714">
            <v>118687699.15692452</v>
          </cell>
          <cell r="P714">
            <v>0</v>
          </cell>
          <cell r="Q714">
            <v>0</v>
          </cell>
          <cell r="R714">
            <v>0</v>
          </cell>
          <cell r="S714">
            <v>0</v>
          </cell>
          <cell r="T714">
            <v>21658339.2622125</v>
          </cell>
          <cell r="U714">
            <v>0</v>
          </cell>
          <cell r="V714">
            <v>32920675.678562999</v>
          </cell>
          <cell r="W714">
            <v>21</v>
          </cell>
          <cell r="X714">
            <v>21658339.2622125</v>
          </cell>
          <cell r="Y714">
            <v>0</v>
          </cell>
          <cell r="Z714">
            <v>0</v>
          </cell>
          <cell r="AA714">
            <v>21</v>
          </cell>
          <cell r="AB714">
            <v>118687699.15692452</v>
          </cell>
          <cell r="AC714">
            <v>21</v>
          </cell>
        </row>
        <row r="715">
          <cell r="H715" t="str">
            <v>Total HERNANDEZ HECTOR EDUARDO</v>
          </cell>
          <cell r="I715">
            <v>199532763.75</v>
          </cell>
          <cell r="J715">
            <v>199532763.75</v>
          </cell>
          <cell r="K715">
            <v>173266714.0977</v>
          </cell>
          <cell r="L715">
            <v>0</v>
          </cell>
          <cell r="M715">
            <v>0</v>
          </cell>
          <cell r="N715">
            <v>0</v>
          </cell>
          <cell r="O715">
            <v>0</v>
          </cell>
          <cell r="P715">
            <v>0</v>
          </cell>
          <cell r="Q715">
            <v>0</v>
          </cell>
          <cell r="R715">
            <v>0</v>
          </cell>
          <cell r="S715">
            <v>0</v>
          </cell>
          <cell r="T715">
            <v>0</v>
          </cell>
          <cell r="U715">
            <v>118687699.15692452</v>
          </cell>
          <cell r="V715">
            <v>32920675.678562999</v>
          </cell>
          <cell r="W715">
            <v>21658339.2622125</v>
          </cell>
          <cell r="X715">
            <v>21658339.2622125</v>
          </cell>
          <cell r="Y715">
            <v>118687699.15692452</v>
          </cell>
          <cell r="Z715">
            <v>0</v>
          </cell>
          <cell r="AA715">
            <v>118687699.15692452</v>
          </cell>
          <cell r="AB715">
            <v>118687699.15692452</v>
          </cell>
          <cell r="AC715">
            <v>21</v>
          </cell>
        </row>
        <row r="716">
          <cell r="A716" t="str">
            <v>Centro Colseguros Bogotá</v>
          </cell>
          <cell r="B716">
            <v>1204643</v>
          </cell>
          <cell r="C716">
            <v>36923</v>
          </cell>
          <cell r="D716">
            <v>37287</v>
          </cell>
          <cell r="E716" t="str">
            <v>M</v>
          </cell>
          <cell r="F716" t="str">
            <v>AUCOL98</v>
          </cell>
          <cell r="G716">
            <v>65665</v>
          </cell>
          <cell r="H716" t="str">
            <v>IGOS MERCANTIL LTDA</v>
          </cell>
          <cell r="I716">
            <v>49180837</v>
          </cell>
          <cell r="J716">
            <v>49180837</v>
          </cell>
          <cell r="K716">
            <v>48070000.185999997</v>
          </cell>
          <cell r="L716">
            <v>34950631</v>
          </cell>
          <cell r="M716">
            <v>3222223</v>
          </cell>
          <cell r="N716">
            <v>38172854</v>
          </cell>
          <cell r="O716">
            <v>0.1</v>
          </cell>
          <cell r="P716">
            <v>322222.30000000005</v>
          </cell>
          <cell r="Q716">
            <v>0.1</v>
          </cell>
          <cell r="R716">
            <v>3817285.4000000004</v>
          </cell>
          <cell r="S716">
            <v>42312361.699999996</v>
          </cell>
          <cell r="T716">
            <v>0.88022387219218556</v>
          </cell>
          <cell r="U716">
            <v>0.19</v>
          </cell>
          <cell r="V716">
            <v>9133300.0353399999</v>
          </cell>
          <cell r="W716">
            <v>0.125</v>
          </cell>
          <cell r="X716">
            <v>6008750.0232499996</v>
          </cell>
          <cell r="Y716">
            <v>0</v>
          </cell>
          <cell r="Z716">
            <v>0</v>
          </cell>
          <cell r="AA716">
            <v>-0.19522387219218551</v>
          </cell>
          <cell r="AB716">
            <v>-9384411.5725899972</v>
          </cell>
          <cell r="AC716">
            <v>39.541210174560547</v>
          </cell>
          <cell r="AD716">
            <v>39.541210174560547</v>
          </cell>
        </row>
        <row r="717">
          <cell r="A717" t="str">
            <v>Centro Colseguros Bogotá</v>
          </cell>
          <cell r="B717">
            <v>1204643</v>
          </cell>
          <cell r="C717">
            <v>37288</v>
          </cell>
          <cell r="D717">
            <v>37652</v>
          </cell>
          <cell r="E717" t="str">
            <v>M</v>
          </cell>
          <cell r="F717" t="str">
            <v>AUCOL98</v>
          </cell>
          <cell r="G717">
            <v>65665</v>
          </cell>
          <cell r="H717" t="str">
            <v>IGOS MERCANTIL LTDA</v>
          </cell>
          <cell r="I717">
            <v>54245858</v>
          </cell>
          <cell r="J717">
            <v>53811176</v>
          </cell>
          <cell r="K717">
            <v>54858607.879100002</v>
          </cell>
          <cell r="L717">
            <v>60411146</v>
          </cell>
          <cell r="M717">
            <v>106682771</v>
          </cell>
          <cell r="N717">
            <v>167093917</v>
          </cell>
          <cell r="O717">
            <v>0.1</v>
          </cell>
          <cell r="P717">
            <v>10668277.100000001</v>
          </cell>
          <cell r="Q717">
            <v>0.1</v>
          </cell>
          <cell r="R717">
            <v>16709391.700000001</v>
          </cell>
          <cell r="S717">
            <v>194471585.79999998</v>
          </cell>
          <cell r="T717">
            <v>3.5449602773111866</v>
          </cell>
          <cell r="U717">
            <v>0.19</v>
          </cell>
          <cell r="V717">
            <v>10423135.497029001</v>
          </cell>
          <cell r="W717">
            <v>0.125</v>
          </cell>
          <cell r="X717">
            <v>6857325.9848875003</v>
          </cell>
          <cell r="Y717">
            <v>0</v>
          </cell>
          <cell r="Z717">
            <v>0</v>
          </cell>
          <cell r="AA717">
            <v>-2.8599602773111865</v>
          </cell>
          <cell r="AB717">
            <v>-156893439.40281647</v>
          </cell>
          <cell r="AC717">
            <v>41.598899841308594</v>
          </cell>
          <cell r="AD717">
            <v>41.598899841308594</v>
          </cell>
        </row>
        <row r="718">
          <cell r="A718" t="str">
            <v>Centro Colseguros Bogotá</v>
          </cell>
          <cell r="B718">
            <v>1204643</v>
          </cell>
          <cell r="C718">
            <v>37653</v>
          </cell>
          <cell r="D718">
            <v>37777</v>
          </cell>
          <cell r="E718" t="str">
            <v>M</v>
          </cell>
          <cell r="F718" t="str">
            <v>AUCOL98</v>
          </cell>
          <cell r="G718">
            <v>65665</v>
          </cell>
          <cell r="H718" t="str">
            <v>IGOS MERCANTIL LTDA</v>
          </cell>
          <cell r="I718">
            <v>16102253</v>
          </cell>
          <cell r="J718">
            <v>12970599</v>
          </cell>
          <cell r="K718">
            <v>16736939.4596</v>
          </cell>
          <cell r="L718">
            <v>0</v>
          </cell>
          <cell r="M718">
            <v>0.1</v>
          </cell>
          <cell r="N718">
            <v>0</v>
          </cell>
          <cell r="O718">
            <v>0.1</v>
          </cell>
          <cell r="P718">
            <v>0</v>
          </cell>
          <cell r="Q718">
            <v>0.1</v>
          </cell>
          <cell r="R718">
            <v>0</v>
          </cell>
          <cell r="S718">
            <v>0</v>
          </cell>
          <cell r="T718">
            <v>0</v>
          </cell>
          <cell r="U718">
            <v>0.19</v>
          </cell>
          <cell r="V718">
            <v>3180018.4973240001</v>
          </cell>
          <cell r="W718">
            <v>0.125</v>
          </cell>
          <cell r="X718">
            <v>2092117.43245</v>
          </cell>
          <cell r="Y718">
            <v>0</v>
          </cell>
          <cell r="Z718">
            <v>0</v>
          </cell>
          <cell r="AA718">
            <v>0.68500000000000005</v>
          </cell>
          <cell r="AB718">
            <v>11464803.529826</v>
          </cell>
          <cell r="AC718">
            <v>33</v>
          </cell>
          <cell r="AD718">
            <v>35.362903594970703</v>
          </cell>
        </row>
        <row r="719">
          <cell r="B719" t="str">
            <v>Total 1204643</v>
          </cell>
          <cell r="C719">
            <v>119528948</v>
          </cell>
          <cell r="D719">
            <v>115962612</v>
          </cell>
          <cell r="E719">
            <v>119665547.5247</v>
          </cell>
          <cell r="F719">
            <v>95361777</v>
          </cell>
          <cell r="G719">
            <v>109904994</v>
          </cell>
          <cell r="H719">
            <v>205266771</v>
          </cell>
          <cell r="I719">
            <v>119528948</v>
          </cell>
          <cell r="J719">
            <v>115962612</v>
          </cell>
          <cell r="K719">
            <v>119665547.5247</v>
          </cell>
          <cell r="L719">
            <v>95361777</v>
          </cell>
          <cell r="M719">
            <v>109904994</v>
          </cell>
          <cell r="N719">
            <v>205266771</v>
          </cell>
          <cell r="O719">
            <v>-154813047.44558048</v>
          </cell>
          <cell r="P719">
            <v>10990499.400000002</v>
          </cell>
          <cell r="Q719">
            <v>20526677.100000001</v>
          </cell>
          <cell r="R719">
            <v>20526677.100000001</v>
          </cell>
          <cell r="S719">
            <v>236783947.49999997</v>
          </cell>
          <cell r="T719">
            <v>14958193.4405875</v>
          </cell>
          <cell r="U719">
            <v>0</v>
          </cell>
          <cell r="V719">
            <v>22736454.029693004</v>
          </cell>
          <cell r="W719">
            <v>33</v>
          </cell>
          <cell r="X719">
            <v>14958193.4405875</v>
          </cell>
          <cell r="Y719">
            <v>0</v>
          </cell>
          <cell r="Z719">
            <v>0</v>
          </cell>
          <cell r="AA719">
            <v>33</v>
          </cell>
          <cell r="AB719">
            <v>-154813047.44558048</v>
          </cell>
          <cell r="AC719">
            <v>33</v>
          </cell>
        </row>
        <row r="720">
          <cell r="H720" t="str">
            <v>Total IGOS MERCANTIL LTDA</v>
          </cell>
          <cell r="I720">
            <v>119528948</v>
          </cell>
          <cell r="J720">
            <v>115962612</v>
          </cell>
          <cell r="K720">
            <v>119665547.5247</v>
          </cell>
          <cell r="L720">
            <v>95361777</v>
          </cell>
          <cell r="M720">
            <v>109904994</v>
          </cell>
          <cell r="N720">
            <v>205266771</v>
          </cell>
          <cell r="O720">
            <v>10990499.400000002</v>
          </cell>
          <cell r="P720">
            <v>10990499.400000002</v>
          </cell>
          <cell r="Q720">
            <v>236783947.49999997</v>
          </cell>
          <cell r="R720">
            <v>20526677.100000001</v>
          </cell>
          <cell r="S720">
            <v>236783947.49999997</v>
          </cell>
          <cell r="T720">
            <v>0</v>
          </cell>
          <cell r="U720">
            <v>-154813047.44558048</v>
          </cell>
          <cell r="V720">
            <v>22736454.029693004</v>
          </cell>
          <cell r="W720">
            <v>14958193.4405875</v>
          </cell>
          <cell r="X720">
            <v>14958193.4405875</v>
          </cell>
          <cell r="Y720">
            <v>-154813047.44558048</v>
          </cell>
          <cell r="Z720">
            <v>0</v>
          </cell>
          <cell r="AA720">
            <v>-154813047.44558048</v>
          </cell>
          <cell r="AB720">
            <v>-154813047.44558048</v>
          </cell>
          <cell r="AC720">
            <v>33</v>
          </cell>
        </row>
        <row r="721">
          <cell r="A721" t="str">
            <v>Centro Colseguros Bogotá</v>
          </cell>
          <cell r="B721">
            <v>10998922</v>
          </cell>
          <cell r="C721">
            <v>37518</v>
          </cell>
          <cell r="D721">
            <v>37777</v>
          </cell>
          <cell r="E721" t="str">
            <v>M</v>
          </cell>
          <cell r="F721" t="str">
            <v>AUCOL98</v>
          </cell>
          <cell r="G721">
            <v>60219</v>
          </cell>
          <cell r="H721" t="str">
            <v>INSTITUTO CARO Y CUERVO</v>
          </cell>
          <cell r="I721">
            <v>7032962.9375</v>
          </cell>
          <cell r="J721">
            <v>7032962.9375</v>
          </cell>
          <cell r="K721">
            <v>7032962.9179999996</v>
          </cell>
          <cell r="L721">
            <v>0</v>
          </cell>
          <cell r="M721">
            <v>0.1</v>
          </cell>
          <cell r="N721">
            <v>0</v>
          </cell>
          <cell r="O721">
            <v>0.1</v>
          </cell>
          <cell r="P721">
            <v>0</v>
          </cell>
          <cell r="Q721">
            <v>0.1</v>
          </cell>
          <cell r="R721">
            <v>0</v>
          </cell>
          <cell r="S721">
            <v>0</v>
          </cell>
          <cell r="T721">
            <v>0</v>
          </cell>
          <cell r="U721">
            <v>0.19</v>
          </cell>
          <cell r="V721">
            <v>1336262.9544199998</v>
          </cell>
          <cell r="W721">
            <v>0.125</v>
          </cell>
          <cell r="X721">
            <v>879120.36474999995</v>
          </cell>
          <cell r="Y721">
            <v>0</v>
          </cell>
          <cell r="Z721">
            <v>0</v>
          </cell>
          <cell r="AA721">
            <v>0.68500000000000005</v>
          </cell>
          <cell r="AB721">
            <v>4817579.5988300005</v>
          </cell>
          <cell r="AC721">
            <v>0</v>
          </cell>
          <cell r="AD721">
            <v>4.3745174407958984</v>
          </cell>
        </row>
        <row r="722">
          <cell r="B722" t="str">
            <v>Total 10998922</v>
          </cell>
          <cell r="C722">
            <v>7032962.9375</v>
          </cell>
          <cell r="D722">
            <v>7032962.9375</v>
          </cell>
          <cell r="E722">
            <v>7032962.9179999996</v>
          </cell>
          <cell r="F722">
            <v>0</v>
          </cell>
          <cell r="G722">
            <v>0</v>
          </cell>
          <cell r="H722">
            <v>0</v>
          </cell>
          <cell r="I722">
            <v>7032962.9375</v>
          </cell>
          <cell r="J722">
            <v>7032962.9375</v>
          </cell>
          <cell r="K722">
            <v>7032962.9179999996</v>
          </cell>
          <cell r="L722">
            <v>0</v>
          </cell>
          <cell r="M722">
            <v>0</v>
          </cell>
          <cell r="N722">
            <v>0</v>
          </cell>
          <cell r="O722">
            <v>4817579.5988300005</v>
          </cell>
          <cell r="P722">
            <v>0</v>
          </cell>
          <cell r="Q722">
            <v>0</v>
          </cell>
          <cell r="R722">
            <v>0</v>
          </cell>
          <cell r="S722">
            <v>0</v>
          </cell>
          <cell r="T722">
            <v>879120.36474999995</v>
          </cell>
          <cell r="U722">
            <v>0</v>
          </cell>
          <cell r="V722">
            <v>1336262.9544199998</v>
          </cell>
          <cell r="W722">
            <v>0</v>
          </cell>
          <cell r="X722">
            <v>879120.36474999995</v>
          </cell>
          <cell r="Y722">
            <v>0</v>
          </cell>
          <cell r="Z722">
            <v>0</v>
          </cell>
          <cell r="AA722">
            <v>0</v>
          </cell>
          <cell r="AB722">
            <v>4817579.5988300005</v>
          </cell>
          <cell r="AC722">
            <v>0</v>
          </cell>
        </row>
        <row r="723">
          <cell r="H723" t="str">
            <v>Total INSTITUTO CARO Y CUERVO</v>
          </cell>
          <cell r="I723">
            <v>7032962.9375</v>
          </cell>
          <cell r="J723">
            <v>7032962.9375</v>
          </cell>
          <cell r="K723">
            <v>7032962.9179999996</v>
          </cell>
          <cell r="L723">
            <v>0</v>
          </cell>
          <cell r="M723">
            <v>0</v>
          </cell>
          <cell r="N723">
            <v>0</v>
          </cell>
          <cell r="O723">
            <v>0</v>
          </cell>
          <cell r="P723">
            <v>0</v>
          </cell>
          <cell r="Q723">
            <v>0</v>
          </cell>
          <cell r="R723">
            <v>0</v>
          </cell>
          <cell r="S723">
            <v>0</v>
          </cell>
          <cell r="T723">
            <v>0</v>
          </cell>
          <cell r="U723">
            <v>4817579.5988300005</v>
          </cell>
          <cell r="V723">
            <v>1336262.9544199998</v>
          </cell>
          <cell r="W723">
            <v>879120.36474999995</v>
          </cell>
          <cell r="X723">
            <v>879120.36474999995</v>
          </cell>
          <cell r="Y723">
            <v>4817579.5988300005</v>
          </cell>
          <cell r="Z723">
            <v>0</v>
          </cell>
          <cell r="AA723">
            <v>4817579.5988300005</v>
          </cell>
          <cell r="AB723">
            <v>4817579.5988300005</v>
          </cell>
          <cell r="AC723">
            <v>0</v>
          </cell>
        </row>
        <row r="724">
          <cell r="A724" t="str">
            <v>Centro Colseguros Bogotá</v>
          </cell>
          <cell r="B724">
            <v>7488034</v>
          </cell>
          <cell r="C724">
            <v>36800</v>
          </cell>
          <cell r="D724">
            <v>37164</v>
          </cell>
          <cell r="E724" t="str">
            <v>M</v>
          </cell>
          <cell r="F724" t="str">
            <v>AUCOL98</v>
          </cell>
          <cell r="G724">
            <v>50429</v>
          </cell>
          <cell r="H724" t="str">
            <v>INVERSIONES JERVAS Y CIAS</v>
          </cell>
          <cell r="I724">
            <v>29358203</v>
          </cell>
          <cell r="J724">
            <v>29358203</v>
          </cell>
          <cell r="K724">
            <v>27962692.243299998</v>
          </cell>
          <cell r="L724">
            <v>3761842</v>
          </cell>
          <cell r="M724">
            <v>0</v>
          </cell>
          <cell r="N724">
            <v>3761842</v>
          </cell>
          <cell r="O724">
            <v>0.1</v>
          </cell>
          <cell r="P724">
            <v>0</v>
          </cell>
          <cell r="Q724">
            <v>0.1</v>
          </cell>
          <cell r="R724">
            <v>376184.2</v>
          </cell>
          <cell r="S724">
            <v>4138026.2</v>
          </cell>
          <cell r="T724">
            <v>0.14798382659278783</v>
          </cell>
          <cell r="U724">
            <v>0.19</v>
          </cell>
          <cell r="V724">
            <v>5312911.5262270002</v>
          </cell>
          <cell r="W724">
            <v>0.125</v>
          </cell>
          <cell r="X724">
            <v>3495336.5304124998</v>
          </cell>
          <cell r="Y724">
            <v>0</v>
          </cell>
          <cell r="Z724">
            <v>0</v>
          </cell>
          <cell r="AA724">
            <v>0.53701617340721219</v>
          </cell>
          <cell r="AB724">
            <v>15016417.986660499</v>
          </cell>
          <cell r="AC724">
            <v>26.239011764526367</v>
          </cell>
          <cell r="AD724">
            <v>26.239011764526367</v>
          </cell>
        </row>
        <row r="725">
          <cell r="A725" t="str">
            <v>Centro Colseguros Bogotá</v>
          </cell>
          <cell r="B725">
            <v>7488034</v>
          </cell>
          <cell r="C725">
            <v>37165</v>
          </cell>
          <cell r="D725">
            <v>37529</v>
          </cell>
          <cell r="E725" t="str">
            <v>M</v>
          </cell>
          <cell r="F725" t="str">
            <v>AUCOL98</v>
          </cell>
          <cell r="G725">
            <v>50429</v>
          </cell>
          <cell r="H725" t="str">
            <v>INVERSIONES JERVAS Y CIAS</v>
          </cell>
          <cell r="I725">
            <v>68523110</v>
          </cell>
          <cell r="J725">
            <v>68717539</v>
          </cell>
          <cell r="K725">
            <v>67154512.210299999</v>
          </cell>
          <cell r="L725">
            <v>15251736</v>
          </cell>
          <cell r="M725">
            <v>348643</v>
          </cell>
          <cell r="N725">
            <v>15600379</v>
          </cell>
          <cell r="O725">
            <v>0.1</v>
          </cell>
          <cell r="P725">
            <v>34864.300000000003</v>
          </cell>
          <cell r="Q725">
            <v>0.1</v>
          </cell>
          <cell r="R725">
            <v>1560037.9000000001</v>
          </cell>
          <cell r="S725">
            <v>17195281.199999999</v>
          </cell>
          <cell r="T725">
            <v>0.25605548509013853</v>
          </cell>
          <cell r="U725">
            <v>0.19</v>
          </cell>
          <cell r="V725">
            <v>12759357.319956999</v>
          </cell>
          <cell r="W725">
            <v>0.125</v>
          </cell>
          <cell r="X725">
            <v>8394314.0262874998</v>
          </cell>
          <cell r="Y725">
            <v>0</v>
          </cell>
          <cell r="Z725">
            <v>0</v>
          </cell>
          <cell r="AA725">
            <v>0.42894451490986152</v>
          </cell>
          <cell r="AB725">
            <v>28805559.664055504</v>
          </cell>
          <cell r="AC725">
            <v>56.098899841308594</v>
          </cell>
          <cell r="AD725">
            <v>56.098899841308594</v>
          </cell>
        </row>
        <row r="726">
          <cell r="A726" t="str">
            <v>Centro Colseguros Bogotá</v>
          </cell>
          <cell r="B726">
            <v>7488034</v>
          </cell>
          <cell r="C726">
            <v>37530</v>
          </cell>
          <cell r="D726">
            <v>37777</v>
          </cell>
          <cell r="E726" t="str">
            <v>M</v>
          </cell>
          <cell r="F726" t="str">
            <v>AUCOL98</v>
          </cell>
          <cell r="G726">
            <v>50429</v>
          </cell>
          <cell r="H726" t="str">
            <v>INVERSIONES JERVAS Y CIAS</v>
          </cell>
          <cell r="I726">
            <v>53054019</v>
          </cell>
          <cell r="J726">
            <v>38061857</v>
          </cell>
          <cell r="K726">
            <v>53643914.822400004</v>
          </cell>
          <cell r="L726">
            <v>6234726</v>
          </cell>
          <cell r="M726">
            <v>23580714</v>
          </cell>
          <cell r="N726">
            <v>29815440</v>
          </cell>
          <cell r="O726">
            <v>0.1</v>
          </cell>
          <cell r="P726">
            <v>2358071.4</v>
          </cell>
          <cell r="Q726">
            <v>0.1</v>
          </cell>
          <cell r="R726">
            <v>2981544</v>
          </cell>
          <cell r="S726">
            <v>35155055.399999999</v>
          </cell>
          <cell r="T726">
            <v>0.65534097420720605</v>
          </cell>
          <cell r="U726">
            <v>0.19</v>
          </cell>
          <cell r="V726">
            <v>10192343.816256002</v>
          </cell>
          <cell r="W726">
            <v>0.125</v>
          </cell>
          <cell r="X726">
            <v>6705489.3528000005</v>
          </cell>
          <cell r="Y726">
            <v>0</v>
          </cell>
          <cell r="Z726">
            <v>0</v>
          </cell>
          <cell r="AA726">
            <v>2.9659025792794003E-2</v>
          </cell>
          <cell r="AB726">
            <v>1591026.2533440061</v>
          </cell>
          <cell r="AC726">
            <v>62</v>
          </cell>
          <cell r="AD726">
            <v>62.696357727050781</v>
          </cell>
        </row>
        <row r="727">
          <cell r="B727" t="str">
            <v>Total 7488034</v>
          </cell>
          <cell r="C727">
            <v>150935332</v>
          </cell>
          <cell r="D727">
            <v>136137599</v>
          </cell>
          <cell r="E727">
            <v>148761119.27599999</v>
          </cell>
          <cell r="F727">
            <v>25248304</v>
          </cell>
          <cell r="G727">
            <v>23929357</v>
          </cell>
          <cell r="H727">
            <v>49177661</v>
          </cell>
          <cell r="I727">
            <v>150935332</v>
          </cell>
          <cell r="J727">
            <v>136137599</v>
          </cell>
          <cell r="K727">
            <v>148761119.27599999</v>
          </cell>
          <cell r="L727">
            <v>25248304</v>
          </cell>
          <cell r="M727">
            <v>23929357</v>
          </cell>
          <cell r="N727">
            <v>49177661</v>
          </cell>
          <cell r="O727">
            <v>45413003.904060014</v>
          </cell>
          <cell r="P727">
            <v>2392935.6999999997</v>
          </cell>
          <cell r="Q727">
            <v>4917766.0999999996</v>
          </cell>
          <cell r="R727">
            <v>4917766.0999999996</v>
          </cell>
          <cell r="S727">
            <v>56488362.799999997</v>
          </cell>
          <cell r="T727">
            <v>18595139.909499999</v>
          </cell>
          <cell r="U727">
            <v>0</v>
          </cell>
          <cell r="V727">
            <v>28264612.662440002</v>
          </cell>
          <cell r="W727">
            <v>62</v>
          </cell>
          <cell r="X727">
            <v>18595139.909499999</v>
          </cell>
          <cell r="Y727">
            <v>0</v>
          </cell>
          <cell r="Z727">
            <v>0</v>
          </cell>
          <cell r="AA727">
            <v>62</v>
          </cell>
          <cell r="AB727">
            <v>45413003.904060014</v>
          </cell>
          <cell r="AC727">
            <v>62</v>
          </cell>
        </row>
        <row r="728">
          <cell r="H728" t="str">
            <v>Total INVERSIONES JERVAS Y CIAS</v>
          </cell>
          <cell r="I728">
            <v>150935332</v>
          </cell>
          <cell r="J728">
            <v>136137599</v>
          </cell>
          <cell r="K728">
            <v>148761119.27599999</v>
          </cell>
          <cell r="L728">
            <v>25248304</v>
          </cell>
          <cell r="M728">
            <v>23929357</v>
          </cell>
          <cell r="N728">
            <v>49177661</v>
          </cell>
          <cell r="O728">
            <v>2392935.6999999997</v>
          </cell>
          <cell r="P728">
            <v>2392935.6999999997</v>
          </cell>
          <cell r="Q728">
            <v>56488362.799999997</v>
          </cell>
          <cell r="R728">
            <v>4917766.0999999996</v>
          </cell>
          <cell r="S728">
            <v>56488362.799999997</v>
          </cell>
          <cell r="T728">
            <v>0</v>
          </cell>
          <cell r="U728">
            <v>45413003.904060014</v>
          </cell>
          <cell r="V728">
            <v>28264612.662440002</v>
          </cell>
          <cell r="W728">
            <v>18595139.909499999</v>
          </cell>
          <cell r="X728">
            <v>18595139.909499999</v>
          </cell>
          <cell r="Y728">
            <v>45413003.904060014</v>
          </cell>
          <cell r="Z728">
            <v>0</v>
          </cell>
          <cell r="AA728">
            <v>45413003.904060014</v>
          </cell>
          <cell r="AB728">
            <v>45413003.904060014</v>
          </cell>
          <cell r="AC728">
            <v>62</v>
          </cell>
        </row>
        <row r="729">
          <cell r="A729" t="str">
            <v>Centro Colseguros Bogotá</v>
          </cell>
          <cell r="B729">
            <v>432357</v>
          </cell>
          <cell r="C729">
            <v>36939</v>
          </cell>
          <cell r="D729">
            <v>37303</v>
          </cell>
          <cell r="E729" t="str">
            <v>M</v>
          </cell>
          <cell r="F729" t="str">
            <v>AUCOL98</v>
          </cell>
          <cell r="G729">
            <v>60538</v>
          </cell>
          <cell r="H729" t="str">
            <v>JUAN DE J. NAVARRO Y CIA. LTDA.ASES. DE AGRS.</v>
          </cell>
          <cell r="I729">
            <v>37035938</v>
          </cell>
          <cell r="J729">
            <v>37035938</v>
          </cell>
          <cell r="K729">
            <v>39799730.068499997</v>
          </cell>
          <cell r="L729">
            <v>6220226</v>
          </cell>
          <cell r="M729">
            <v>0</v>
          </cell>
          <cell r="N729">
            <v>6220226</v>
          </cell>
          <cell r="O729">
            <v>0.1</v>
          </cell>
          <cell r="P729">
            <v>0</v>
          </cell>
          <cell r="Q729">
            <v>0.1</v>
          </cell>
          <cell r="R729">
            <v>622022.6</v>
          </cell>
          <cell r="S729">
            <v>6842248.5999999996</v>
          </cell>
          <cell r="T729">
            <v>0.17191695994479581</v>
          </cell>
          <cell r="U729">
            <v>0.19</v>
          </cell>
          <cell r="V729">
            <v>7561948.7130149994</v>
          </cell>
          <cell r="W729">
            <v>0.125</v>
          </cell>
          <cell r="X729">
            <v>4974966.2585624997</v>
          </cell>
          <cell r="Y729">
            <v>0</v>
          </cell>
          <cell r="Z729">
            <v>0</v>
          </cell>
          <cell r="AA729">
            <v>0.51308304005520422</v>
          </cell>
          <cell r="AB729">
            <v>20420566.4969225</v>
          </cell>
          <cell r="AC729">
            <v>34.346153259277344</v>
          </cell>
          <cell r="AD729">
            <v>34.346153259277344</v>
          </cell>
        </row>
        <row r="730">
          <cell r="A730" t="str">
            <v>Centro Colseguros Bogotá</v>
          </cell>
          <cell r="B730">
            <v>432357</v>
          </cell>
          <cell r="C730">
            <v>37304</v>
          </cell>
          <cell r="D730">
            <v>37668</v>
          </cell>
          <cell r="E730" t="str">
            <v>M</v>
          </cell>
          <cell r="F730" t="str">
            <v>AUCOL98</v>
          </cell>
          <cell r="G730">
            <v>60538</v>
          </cell>
          <cell r="H730" t="str">
            <v>JUAN DE J. NAVARRO Y CIA. LTDA.ASES. DE AGRS.</v>
          </cell>
          <cell r="I730">
            <v>135433</v>
          </cell>
          <cell r="J730">
            <v>139593</v>
          </cell>
          <cell r="K730">
            <v>308548.99849999999</v>
          </cell>
          <cell r="L730">
            <v>0</v>
          </cell>
          <cell r="M730">
            <v>0.1</v>
          </cell>
          <cell r="N730">
            <v>0</v>
          </cell>
          <cell r="O730">
            <v>0.1</v>
          </cell>
          <cell r="P730">
            <v>0</v>
          </cell>
          <cell r="Q730">
            <v>0.1</v>
          </cell>
          <cell r="R730">
            <v>0</v>
          </cell>
          <cell r="S730">
            <v>0</v>
          </cell>
          <cell r="T730">
            <v>0</v>
          </cell>
          <cell r="U730">
            <v>0.19</v>
          </cell>
          <cell r="V730">
            <v>58624.309714999996</v>
          </cell>
          <cell r="W730">
            <v>0.125</v>
          </cell>
          <cell r="X730">
            <v>38568.624812499998</v>
          </cell>
          <cell r="Y730">
            <v>0</v>
          </cell>
          <cell r="Z730">
            <v>0</v>
          </cell>
          <cell r="AA730">
            <v>0.68500000000000005</v>
          </cell>
          <cell r="AB730">
            <v>211356.06397250001</v>
          </cell>
          <cell r="AC730">
            <v>0.31318682432174683</v>
          </cell>
          <cell r="AD730">
            <v>0.31318682432174683</v>
          </cell>
        </row>
        <row r="731">
          <cell r="B731" t="str">
            <v>Total 432357</v>
          </cell>
          <cell r="C731">
            <v>37171371</v>
          </cell>
          <cell r="D731">
            <v>37175531</v>
          </cell>
          <cell r="E731">
            <v>40108279.066999994</v>
          </cell>
          <cell r="F731">
            <v>6220226</v>
          </cell>
          <cell r="G731">
            <v>0</v>
          </cell>
          <cell r="H731">
            <v>6220226</v>
          </cell>
          <cell r="I731">
            <v>37171371</v>
          </cell>
          <cell r="J731">
            <v>37175531</v>
          </cell>
          <cell r="K731">
            <v>40108279.066999994</v>
          </cell>
          <cell r="L731">
            <v>6220226</v>
          </cell>
          <cell r="M731">
            <v>0</v>
          </cell>
          <cell r="N731">
            <v>6220226</v>
          </cell>
          <cell r="O731">
            <v>20631922.560895</v>
          </cell>
          <cell r="P731">
            <v>0</v>
          </cell>
          <cell r="Q731">
            <v>622022.6</v>
          </cell>
          <cell r="R731">
            <v>622022.6</v>
          </cell>
          <cell r="S731">
            <v>6842248.5999999996</v>
          </cell>
          <cell r="T731">
            <v>5013534.8833749993</v>
          </cell>
          <cell r="U731">
            <v>0</v>
          </cell>
          <cell r="V731">
            <v>7620573.0227299994</v>
          </cell>
          <cell r="W731">
            <v>0</v>
          </cell>
          <cell r="X731">
            <v>5013534.8833749993</v>
          </cell>
          <cell r="Y731">
            <v>0</v>
          </cell>
          <cell r="Z731">
            <v>0</v>
          </cell>
          <cell r="AA731">
            <v>0</v>
          </cell>
          <cell r="AB731">
            <v>20631922.560895</v>
          </cell>
          <cell r="AC731">
            <v>0</v>
          </cell>
        </row>
        <row r="732">
          <cell r="H732" t="str">
            <v>Total JUAN DE J. NAVARRO Y CIA. LTDA.ASES. DE AGRS.</v>
          </cell>
          <cell r="I732">
            <v>37171371</v>
          </cell>
          <cell r="J732">
            <v>37175531</v>
          </cell>
          <cell r="K732">
            <v>40108279.066999994</v>
          </cell>
          <cell r="L732">
            <v>6220226</v>
          </cell>
          <cell r="M732">
            <v>0</v>
          </cell>
          <cell r="N732">
            <v>6220226</v>
          </cell>
          <cell r="O732">
            <v>0</v>
          </cell>
          <cell r="P732">
            <v>0</v>
          </cell>
          <cell r="Q732">
            <v>6842248.5999999996</v>
          </cell>
          <cell r="R732">
            <v>622022.6</v>
          </cell>
          <cell r="S732">
            <v>6842248.5999999996</v>
          </cell>
          <cell r="T732">
            <v>0</v>
          </cell>
          <cell r="U732">
            <v>20631922.560895</v>
          </cell>
          <cell r="V732">
            <v>7620573.0227299994</v>
          </cell>
          <cell r="W732">
            <v>5013534.8833749993</v>
          </cell>
          <cell r="X732">
            <v>5013534.8833749993</v>
          </cell>
          <cell r="Y732">
            <v>20631922.560895</v>
          </cell>
          <cell r="Z732">
            <v>0</v>
          </cell>
          <cell r="AA732">
            <v>20631922.560895</v>
          </cell>
          <cell r="AB732">
            <v>20631922.560895</v>
          </cell>
          <cell r="AC732">
            <v>0</v>
          </cell>
        </row>
        <row r="733">
          <cell r="A733" t="str">
            <v>Centro Colseguros Bogotá</v>
          </cell>
          <cell r="B733">
            <v>10273740</v>
          </cell>
          <cell r="C733">
            <v>37104</v>
          </cell>
          <cell r="D733">
            <v>37468</v>
          </cell>
          <cell r="E733" t="str">
            <v>M</v>
          </cell>
          <cell r="F733" t="str">
            <v>AUCOLESP</v>
          </cell>
          <cell r="G733">
            <v>66608</v>
          </cell>
          <cell r="H733" t="str">
            <v>JURISCOOP LTDA.</v>
          </cell>
          <cell r="I733">
            <v>46780510</v>
          </cell>
          <cell r="J733">
            <v>46780510</v>
          </cell>
          <cell r="K733">
            <v>43267779.769199997</v>
          </cell>
          <cell r="L733">
            <v>21262812</v>
          </cell>
          <cell r="M733">
            <v>5884038</v>
          </cell>
          <cell r="N733">
            <v>27146850</v>
          </cell>
          <cell r="O733">
            <v>0.1</v>
          </cell>
          <cell r="P733">
            <v>588403.80000000005</v>
          </cell>
          <cell r="Q733">
            <v>0.1</v>
          </cell>
          <cell r="R733">
            <v>2714685</v>
          </cell>
          <cell r="S733">
            <v>30449938.800000001</v>
          </cell>
          <cell r="T733">
            <v>0.7037555188277923</v>
          </cell>
          <cell r="U733">
            <v>0.19</v>
          </cell>
          <cell r="V733">
            <v>8220878.1561479997</v>
          </cell>
          <cell r="W733">
            <v>0.125</v>
          </cell>
          <cell r="X733">
            <v>5408472.4711499996</v>
          </cell>
          <cell r="Y733">
            <v>0</v>
          </cell>
          <cell r="Z733">
            <v>0</v>
          </cell>
          <cell r="AA733">
            <v>-1.875551882779225E-2</v>
          </cell>
          <cell r="AB733">
            <v>-811509.65809799917</v>
          </cell>
          <cell r="AC733">
            <v>48.282966613769531</v>
          </cell>
          <cell r="AD733">
            <v>48.282966613769531</v>
          </cell>
        </row>
        <row r="734">
          <cell r="A734" t="str">
            <v>Centro Colseguros Bogotá</v>
          </cell>
          <cell r="B734">
            <v>10273740</v>
          </cell>
          <cell r="C734">
            <v>37469</v>
          </cell>
          <cell r="D734">
            <v>37777</v>
          </cell>
          <cell r="E734" t="str">
            <v>M</v>
          </cell>
          <cell r="F734" t="str">
            <v>AUCOLESP</v>
          </cell>
          <cell r="G734">
            <v>66608</v>
          </cell>
          <cell r="H734" t="str">
            <v>JURISCOOP LTDA.</v>
          </cell>
          <cell r="I734">
            <v>70276513</v>
          </cell>
          <cell r="J734">
            <v>55620275</v>
          </cell>
          <cell r="K734">
            <v>70974696.569600001</v>
          </cell>
          <cell r="L734">
            <v>11122450</v>
          </cell>
          <cell r="M734">
            <v>12181280</v>
          </cell>
          <cell r="N734">
            <v>23303730</v>
          </cell>
          <cell r="O734">
            <v>0.1</v>
          </cell>
          <cell r="P734">
            <v>1218128</v>
          </cell>
          <cell r="Q734">
            <v>0.1</v>
          </cell>
          <cell r="R734">
            <v>2330373</v>
          </cell>
          <cell r="S734">
            <v>26852231</v>
          </cell>
          <cell r="T734">
            <v>0.37833527014332302</v>
          </cell>
          <cell r="U734">
            <v>0.19</v>
          </cell>
          <cell r="V734">
            <v>13485192.348224001</v>
          </cell>
          <cell r="W734">
            <v>0.125</v>
          </cell>
          <cell r="X734">
            <v>8871837.0712000001</v>
          </cell>
          <cell r="Y734">
            <v>0</v>
          </cell>
          <cell r="Z734">
            <v>0</v>
          </cell>
          <cell r="AA734">
            <v>0.30666472985667703</v>
          </cell>
          <cell r="AB734">
            <v>21765436.150176007</v>
          </cell>
          <cell r="AC734">
            <v>114</v>
          </cell>
          <cell r="AD734">
            <v>102.34415435791016</v>
          </cell>
        </row>
        <row r="735">
          <cell r="B735" t="str">
            <v>Total 10273740</v>
          </cell>
          <cell r="C735">
            <v>117057023</v>
          </cell>
          <cell r="D735">
            <v>102400785</v>
          </cell>
          <cell r="E735">
            <v>114242476.3388</v>
          </cell>
          <cell r="F735">
            <v>32385262</v>
          </cell>
          <cell r="G735">
            <v>18065318</v>
          </cell>
          <cell r="H735">
            <v>50450580</v>
          </cell>
          <cell r="I735">
            <v>117057023</v>
          </cell>
          <cell r="J735">
            <v>102400785</v>
          </cell>
          <cell r="K735">
            <v>114242476.3388</v>
          </cell>
          <cell r="L735">
            <v>32385262</v>
          </cell>
          <cell r="M735">
            <v>18065318</v>
          </cell>
          <cell r="N735">
            <v>50450580</v>
          </cell>
          <cell r="O735">
            <v>20953926.492078006</v>
          </cell>
          <cell r="P735">
            <v>1806531.8</v>
          </cell>
          <cell r="Q735">
            <v>5045058</v>
          </cell>
          <cell r="R735">
            <v>5045058</v>
          </cell>
          <cell r="S735">
            <v>57302169.799999997</v>
          </cell>
          <cell r="T735">
            <v>14280309.54235</v>
          </cell>
          <cell r="U735">
            <v>0</v>
          </cell>
          <cell r="V735">
            <v>21706070.504372001</v>
          </cell>
          <cell r="W735">
            <v>114</v>
          </cell>
          <cell r="X735">
            <v>14280309.54235</v>
          </cell>
          <cell r="Y735">
            <v>0</v>
          </cell>
          <cell r="Z735">
            <v>0</v>
          </cell>
          <cell r="AA735">
            <v>114</v>
          </cell>
          <cell r="AB735">
            <v>20953926.492078006</v>
          </cell>
          <cell r="AC735">
            <v>114</v>
          </cell>
        </row>
        <row r="736">
          <cell r="H736" t="str">
            <v>Total JURISCOOP LTDA.</v>
          </cell>
          <cell r="I736">
            <v>117057023</v>
          </cell>
          <cell r="J736">
            <v>102400785</v>
          </cell>
          <cell r="K736">
            <v>114242476.3388</v>
          </cell>
          <cell r="L736">
            <v>32385262</v>
          </cell>
          <cell r="M736">
            <v>18065318</v>
          </cell>
          <cell r="N736">
            <v>50450580</v>
          </cell>
          <cell r="O736">
            <v>1806531.8</v>
          </cell>
          <cell r="P736">
            <v>1806531.8</v>
          </cell>
          <cell r="Q736">
            <v>57302169.799999997</v>
          </cell>
          <cell r="R736">
            <v>5045058</v>
          </cell>
          <cell r="S736">
            <v>57302169.799999997</v>
          </cell>
          <cell r="T736">
            <v>0</v>
          </cell>
          <cell r="U736">
            <v>20953926.492078006</v>
          </cell>
          <cell r="V736">
            <v>21706070.504372001</v>
          </cell>
          <cell r="W736">
            <v>14280309.54235</v>
          </cell>
          <cell r="X736">
            <v>14280309.54235</v>
          </cell>
          <cell r="Y736">
            <v>20953926.492078006</v>
          </cell>
          <cell r="Z736">
            <v>0</v>
          </cell>
          <cell r="AA736">
            <v>20953926.492078006</v>
          </cell>
          <cell r="AB736">
            <v>20953926.492078006</v>
          </cell>
          <cell r="AC736">
            <v>114</v>
          </cell>
        </row>
        <row r="737">
          <cell r="A737" t="str">
            <v>Centro Colseguros Bogotá</v>
          </cell>
          <cell r="B737">
            <v>7314586</v>
          </cell>
          <cell r="C737">
            <v>37026</v>
          </cell>
          <cell r="D737">
            <v>37390</v>
          </cell>
          <cell r="E737" t="str">
            <v>M</v>
          </cell>
          <cell r="F737" t="str">
            <v>AUCOL98</v>
          </cell>
          <cell r="G737">
            <v>67555</v>
          </cell>
          <cell r="H737" t="str">
            <v>LA MAYOR TRANSPORTADORA</v>
          </cell>
          <cell r="I737">
            <v>165241523</v>
          </cell>
          <cell r="J737">
            <v>165958281</v>
          </cell>
          <cell r="K737">
            <v>165667347.71990001</v>
          </cell>
          <cell r="L737">
            <v>122278663</v>
          </cell>
          <cell r="M737">
            <v>2004333</v>
          </cell>
          <cell r="N737">
            <v>124282996</v>
          </cell>
          <cell r="O737">
            <v>0.1</v>
          </cell>
          <cell r="P737">
            <v>200433.30000000002</v>
          </cell>
          <cell r="Q737">
            <v>0.1</v>
          </cell>
          <cell r="R737">
            <v>12428299.600000001</v>
          </cell>
          <cell r="S737">
            <v>136911728.90000001</v>
          </cell>
          <cell r="T737">
            <v>0.8264255496591989</v>
          </cell>
          <cell r="U737">
            <v>0.19</v>
          </cell>
          <cell r="V737">
            <v>31476796.066781003</v>
          </cell>
          <cell r="W737">
            <v>0.22500000000000001</v>
          </cell>
          <cell r="X737">
            <v>37275153.236977503</v>
          </cell>
          <cell r="Y737">
            <v>0</v>
          </cell>
          <cell r="Z737">
            <v>0</v>
          </cell>
          <cell r="AA737">
            <v>-0.24142554965919893</v>
          </cell>
          <cell r="AB737">
            <v>-39996330.483858496</v>
          </cell>
          <cell r="AC737">
            <v>167.60440063476563</v>
          </cell>
          <cell r="AD737">
            <v>167.60440063476563</v>
          </cell>
        </row>
        <row r="738">
          <cell r="A738" t="str">
            <v>Centro Colseguros Bogotá</v>
          </cell>
          <cell r="B738">
            <v>7314586</v>
          </cell>
          <cell r="C738">
            <v>37391</v>
          </cell>
          <cell r="D738">
            <v>37755</v>
          </cell>
          <cell r="E738" t="str">
            <v>M</v>
          </cell>
          <cell r="F738" t="str">
            <v>AUCOL98</v>
          </cell>
          <cell r="G738">
            <v>67555</v>
          </cell>
          <cell r="H738" t="str">
            <v>LA MAYOR TRANSPORTADORA</v>
          </cell>
          <cell r="I738">
            <v>144366067</v>
          </cell>
          <cell r="J738">
            <v>132913617</v>
          </cell>
          <cell r="K738">
            <v>144991397.8274</v>
          </cell>
          <cell r="L738">
            <v>69919317</v>
          </cell>
          <cell r="M738">
            <v>30505341</v>
          </cell>
          <cell r="N738">
            <v>100424658</v>
          </cell>
          <cell r="O738">
            <v>0.1</v>
          </cell>
          <cell r="P738">
            <v>3050534.1</v>
          </cell>
          <cell r="Q738">
            <v>0.1</v>
          </cell>
          <cell r="R738">
            <v>10042465.800000001</v>
          </cell>
          <cell r="S738">
            <v>113517657.89999999</v>
          </cell>
          <cell r="T738">
            <v>0.78292684670254142</v>
          </cell>
          <cell r="U738">
            <v>0.19</v>
          </cell>
          <cell r="V738">
            <v>27548365.587205999</v>
          </cell>
          <cell r="W738">
            <v>0.22500000000000001</v>
          </cell>
          <cell r="X738">
            <v>32623064.511165</v>
          </cell>
          <cell r="Y738">
            <v>0</v>
          </cell>
          <cell r="Z738">
            <v>0</v>
          </cell>
          <cell r="AA738">
            <v>-0.19792684670254146</v>
          </cell>
          <cell r="AB738">
            <v>-28697690.170971002</v>
          </cell>
          <cell r="AC738">
            <v>151.32691955566406</v>
          </cell>
          <cell r="AD738">
            <v>151.32691955566406</v>
          </cell>
        </row>
        <row r="739">
          <cell r="A739" t="str">
            <v>Centro Colseguros Bogotá</v>
          </cell>
          <cell r="B739">
            <v>7314586</v>
          </cell>
          <cell r="C739">
            <v>37756</v>
          </cell>
          <cell r="D739">
            <v>37777</v>
          </cell>
          <cell r="E739" t="str">
            <v>M</v>
          </cell>
          <cell r="F739" t="str">
            <v>AUCOL98</v>
          </cell>
          <cell r="G739">
            <v>67555</v>
          </cell>
          <cell r="H739" t="str">
            <v>LA MAYOR TRANSPORTADORA</v>
          </cell>
          <cell r="I739">
            <v>5100335</v>
          </cell>
          <cell r="J739">
            <v>0</v>
          </cell>
          <cell r="K739">
            <v>7730570.4951999998</v>
          </cell>
          <cell r="L739">
            <v>0</v>
          </cell>
          <cell r="M739">
            <v>13440000</v>
          </cell>
          <cell r="N739">
            <v>13440000</v>
          </cell>
          <cell r="O739">
            <v>0.1</v>
          </cell>
          <cell r="P739">
            <v>1344000</v>
          </cell>
          <cell r="Q739">
            <v>0.1</v>
          </cell>
          <cell r="R739">
            <v>1344000</v>
          </cell>
          <cell r="S739">
            <v>16128000</v>
          </cell>
          <cell r="T739">
            <v>2.0862625869609572</v>
          </cell>
          <cell r="U739">
            <v>0.19</v>
          </cell>
          <cell r="V739">
            <v>1468808.3940880001</v>
          </cell>
          <cell r="W739">
            <v>0.22500000000000001</v>
          </cell>
          <cell r="X739">
            <v>1739378.36142</v>
          </cell>
          <cell r="Y739">
            <v>0</v>
          </cell>
          <cell r="Z739">
            <v>0</v>
          </cell>
          <cell r="AA739">
            <v>-1.5012625869609573</v>
          </cell>
          <cell r="AB739">
            <v>-11605616.260307999</v>
          </cell>
          <cell r="AC739">
            <v>136</v>
          </cell>
          <cell r="AD739">
            <v>139.76190185546875</v>
          </cell>
        </row>
        <row r="740">
          <cell r="B740" t="str">
            <v>Total 7314586</v>
          </cell>
          <cell r="C740">
            <v>314707925</v>
          </cell>
          <cell r="D740">
            <v>298871898</v>
          </cell>
          <cell r="E740">
            <v>318389316.04249996</v>
          </cell>
          <cell r="F740">
            <v>192197980</v>
          </cell>
          <cell r="G740">
            <v>45949674</v>
          </cell>
          <cell r="H740">
            <v>238147654</v>
          </cell>
          <cell r="I740">
            <v>314707925</v>
          </cell>
          <cell r="J740">
            <v>298871898</v>
          </cell>
          <cell r="K740">
            <v>318389316.04249996</v>
          </cell>
          <cell r="L740">
            <v>192197980</v>
          </cell>
          <cell r="M740">
            <v>45949674</v>
          </cell>
          <cell r="N740">
            <v>238147654</v>
          </cell>
          <cell r="O740">
            <v>-80299636.9151375</v>
          </cell>
          <cell r="P740">
            <v>4594967.4000000004</v>
          </cell>
          <cell r="Q740">
            <v>23814765.400000002</v>
          </cell>
          <cell r="R740">
            <v>23814765.400000002</v>
          </cell>
          <cell r="S740">
            <v>266557386.80000001</v>
          </cell>
          <cell r="T740">
            <v>71637596.109562516</v>
          </cell>
          <cell r="U740">
            <v>0</v>
          </cell>
          <cell r="V740">
            <v>60493970.048075005</v>
          </cell>
          <cell r="W740">
            <v>136</v>
          </cell>
          <cell r="X740">
            <v>71637596.109562516</v>
          </cell>
          <cell r="Y740">
            <v>0</v>
          </cell>
          <cell r="Z740">
            <v>0</v>
          </cell>
          <cell r="AA740">
            <v>136</v>
          </cell>
          <cell r="AB740">
            <v>-80299636.9151375</v>
          </cell>
          <cell r="AC740">
            <v>136</v>
          </cell>
        </row>
        <row r="741">
          <cell r="A741" t="str">
            <v>Centro Colseguros Bogotá</v>
          </cell>
          <cell r="B741">
            <v>10407918</v>
          </cell>
          <cell r="C741">
            <v>37391</v>
          </cell>
          <cell r="D741">
            <v>37755</v>
          </cell>
          <cell r="E741" t="str">
            <v>M</v>
          </cell>
          <cell r="F741" t="str">
            <v>AUCOLESP</v>
          </cell>
          <cell r="G741">
            <v>67555</v>
          </cell>
          <cell r="H741" t="str">
            <v>LA MAYOR TRANSPORTADORA</v>
          </cell>
          <cell r="I741">
            <v>40246654</v>
          </cell>
          <cell r="J741">
            <v>34648833</v>
          </cell>
          <cell r="K741">
            <v>37623067.632799998</v>
          </cell>
          <cell r="L741">
            <v>19219535</v>
          </cell>
          <cell r="M741">
            <v>1236707</v>
          </cell>
          <cell r="N741">
            <v>20456242</v>
          </cell>
          <cell r="O741">
            <v>0.1</v>
          </cell>
          <cell r="P741">
            <v>123670.70000000001</v>
          </cell>
          <cell r="Q741">
            <v>0.1</v>
          </cell>
          <cell r="R741">
            <v>2045624.2000000002</v>
          </cell>
          <cell r="S741">
            <v>22625536.899999999</v>
          </cell>
          <cell r="T741">
            <v>0.60137405914968323</v>
          </cell>
          <cell r="U741">
            <v>0.19</v>
          </cell>
          <cell r="V741">
            <v>7148382.8502319995</v>
          </cell>
          <cell r="W741">
            <v>0.22500000000000001</v>
          </cell>
          <cell r="X741">
            <v>8465190.2173800003</v>
          </cell>
          <cell r="Y741">
            <v>0</v>
          </cell>
          <cell r="Z741">
            <v>0</v>
          </cell>
          <cell r="AA741">
            <v>-1.6374059149683262E-2</v>
          </cell>
          <cell r="AB741">
            <v>-616042.33481200098</v>
          </cell>
          <cell r="AC741">
            <v>35.695053100585938</v>
          </cell>
          <cell r="AD741">
            <v>35.695053100585938</v>
          </cell>
        </row>
        <row r="742">
          <cell r="A742" t="str">
            <v>Centro Colseguros Bogotá</v>
          </cell>
          <cell r="B742">
            <v>10407918</v>
          </cell>
          <cell r="C742">
            <v>37756</v>
          </cell>
          <cell r="D742">
            <v>37777</v>
          </cell>
          <cell r="E742" t="str">
            <v>M</v>
          </cell>
          <cell r="F742" t="str">
            <v>AUCOLESP</v>
          </cell>
          <cell r="G742">
            <v>67555</v>
          </cell>
          <cell r="H742" t="str">
            <v>LA MAYOR TRANSPORTADORA</v>
          </cell>
          <cell r="I742">
            <v>2816615</v>
          </cell>
          <cell r="J742">
            <v>0</v>
          </cell>
          <cell r="K742">
            <v>3714455.2393</v>
          </cell>
          <cell r="L742">
            <v>0</v>
          </cell>
          <cell r="M742">
            <v>0.1</v>
          </cell>
          <cell r="N742">
            <v>0</v>
          </cell>
          <cell r="O742">
            <v>0.1</v>
          </cell>
          <cell r="P742">
            <v>0</v>
          </cell>
          <cell r="Q742">
            <v>0.1</v>
          </cell>
          <cell r="R742">
            <v>0</v>
          </cell>
          <cell r="S742">
            <v>0</v>
          </cell>
          <cell r="T742">
            <v>0</v>
          </cell>
          <cell r="U742">
            <v>0.19</v>
          </cell>
          <cell r="V742">
            <v>705746.49546700006</v>
          </cell>
          <cell r="W742">
            <v>0.22500000000000001</v>
          </cell>
          <cell r="X742">
            <v>835752.42884249997</v>
          </cell>
          <cell r="Y742">
            <v>0</v>
          </cell>
          <cell r="Z742">
            <v>0</v>
          </cell>
          <cell r="AA742">
            <v>0.58499999999999996</v>
          </cell>
          <cell r="AB742">
            <v>2172956.3149905</v>
          </cell>
          <cell r="AC742">
            <v>60</v>
          </cell>
          <cell r="AD742">
            <v>59.809524536132813</v>
          </cell>
        </row>
        <row r="743">
          <cell r="B743" t="str">
            <v>Total 10407918</v>
          </cell>
          <cell r="C743">
            <v>43063269</v>
          </cell>
          <cell r="D743">
            <v>34648833</v>
          </cell>
          <cell r="E743">
            <v>41337522.872099996</v>
          </cell>
          <cell r="F743">
            <v>19219535</v>
          </cell>
          <cell r="G743">
            <v>1236707</v>
          </cell>
          <cell r="H743">
            <v>20456242</v>
          </cell>
          <cell r="I743">
            <v>43063269</v>
          </cell>
          <cell r="J743">
            <v>34648833</v>
          </cell>
          <cell r="K743">
            <v>41337522.872099996</v>
          </cell>
          <cell r="L743">
            <v>19219535</v>
          </cell>
          <cell r="M743">
            <v>1236707</v>
          </cell>
          <cell r="N743">
            <v>20456242</v>
          </cell>
          <cell r="O743">
            <v>1556913.9801784991</v>
          </cell>
          <cell r="P743">
            <v>123670.70000000001</v>
          </cell>
          <cell r="Q743">
            <v>2045624.2000000002</v>
          </cell>
          <cell r="R743">
            <v>2045624.2000000002</v>
          </cell>
          <cell r="S743">
            <v>22625536.899999999</v>
          </cell>
          <cell r="T743">
            <v>9300942.6462225001</v>
          </cell>
          <cell r="U743">
            <v>0</v>
          </cell>
          <cell r="V743">
            <v>7854129.3456989992</v>
          </cell>
          <cell r="W743">
            <v>60</v>
          </cell>
          <cell r="X743">
            <v>9300942.6462225001</v>
          </cell>
          <cell r="Y743">
            <v>0</v>
          </cell>
          <cell r="Z743">
            <v>0</v>
          </cell>
          <cell r="AA743">
            <v>60</v>
          </cell>
          <cell r="AB743">
            <v>1556913.9801784991</v>
          </cell>
          <cell r="AC743">
            <v>60</v>
          </cell>
        </row>
        <row r="744">
          <cell r="H744" t="str">
            <v>Total LA MAYOR TRANSPORTADORA</v>
          </cell>
          <cell r="I744">
            <v>357771194</v>
          </cell>
          <cell r="J744">
            <v>333520731</v>
          </cell>
          <cell r="K744">
            <v>359726838.91459996</v>
          </cell>
          <cell r="L744">
            <v>211417515</v>
          </cell>
          <cell r="M744">
            <v>47186381</v>
          </cell>
          <cell r="N744">
            <v>258603896</v>
          </cell>
          <cell r="O744">
            <v>4718638.1000000006</v>
          </cell>
          <cell r="P744">
            <v>4718638.1000000006</v>
          </cell>
          <cell r="Q744">
            <v>289182923.69999999</v>
          </cell>
          <cell r="R744">
            <v>25860389.600000001</v>
          </cell>
          <cell r="S744">
            <v>289182923.69999999</v>
          </cell>
          <cell r="T744">
            <v>0</v>
          </cell>
          <cell r="U744">
            <v>-78742722.934958994</v>
          </cell>
          <cell r="V744">
            <v>68348099.393774018</v>
          </cell>
          <cell r="W744">
            <v>80938538.755785018</v>
          </cell>
          <cell r="X744">
            <v>80938538.755785018</v>
          </cell>
          <cell r="Y744">
            <v>-78742722.934958994</v>
          </cell>
          <cell r="Z744">
            <v>0</v>
          </cell>
          <cell r="AA744">
            <v>-78742722.934958994</v>
          </cell>
          <cell r="AB744">
            <v>-78742722.934958994</v>
          </cell>
          <cell r="AC744">
            <v>196</v>
          </cell>
        </row>
        <row r="745">
          <cell r="A745" t="str">
            <v>Centro Colseguros Bogotá</v>
          </cell>
          <cell r="B745">
            <v>10958742</v>
          </cell>
          <cell r="C745">
            <v>37476</v>
          </cell>
          <cell r="D745">
            <v>37777</v>
          </cell>
          <cell r="E745" t="str">
            <v>M</v>
          </cell>
          <cell r="F745" t="str">
            <v>AUCOLESP</v>
          </cell>
          <cell r="G745">
            <v>67555</v>
          </cell>
          <cell r="H745" t="str">
            <v>MERCANET LTDA</v>
          </cell>
          <cell r="I745">
            <v>193517323</v>
          </cell>
          <cell r="J745">
            <v>145597037</v>
          </cell>
          <cell r="K745">
            <v>183042201.83399999</v>
          </cell>
          <cell r="L745">
            <v>46570458</v>
          </cell>
          <cell r="M745">
            <v>67025454</v>
          </cell>
          <cell r="N745">
            <v>113595912</v>
          </cell>
          <cell r="O745">
            <v>0.1</v>
          </cell>
          <cell r="P745">
            <v>6702545.4000000004</v>
          </cell>
          <cell r="Q745">
            <v>0.1</v>
          </cell>
          <cell r="R745">
            <v>11359591.200000001</v>
          </cell>
          <cell r="S745">
            <v>131658048.60000001</v>
          </cell>
          <cell r="T745">
            <v>0.71927701525028642</v>
          </cell>
          <cell r="U745">
            <v>0.19</v>
          </cell>
          <cell r="V745">
            <v>34778018.348459996</v>
          </cell>
          <cell r="W745">
            <v>0.22500000000000001</v>
          </cell>
          <cell r="X745">
            <v>41184495.412649997</v>
          </cell>
          <cell r="Y745">
            <v>0</v>
          </cell>
          <cell r="Z745">
            <v>0</v>
          </cell>
          <cell r="AA745">
            <v>-0.13427701525028646</v>
          </cell>
          <cell r="AB745">
            <v>-24578360.527110029</v>
          </cell>
          <cell r="AC745">
            <v>170</v>
          </cell>
          <cell r="AD745">
            <v>107.63455200195313</v>
          </cell>
        </row>
        <row r="746">
          <cell r="B746" t="str">
            <v>Total 10958742</v>
          </cell>
          <cell r="C746">
            <v>193517323</v>
          </cell>
          <cell r="D746">
            <v>145597037</v>
          </cell>
          <cell r="E746">
            <v>183042201.83399999</v>
          </cell>
          <cell r="F746">
            <v>46570458</v>
          </cell>
          <cell r="G746">
            <v>67025454</v>
          </cell>
          <cell r="H746">
            <v>113595912</v>
          </cell>
          <cell r="I746">
            <v>193517323</v>
          </cell>
          <cell r="J746">
            <v>145597037</v>
          </cell>
          <cell r="K746">
            <v>183042201.83399999</v>
          </cell>
          <cell r="L746">
            <v>46570458</v>
          </cell>
          <cell r="M746">
            <v>67025454</v>
          </cell>
          <cell r="N746">
            <v>113595912</v>
          </cell>
          <cell r="O746">
            <v>-24578360.527110029</v>
          </cell>
          <cell r="P746">
            <v>6702545.4000000004</v>
          </cell>
          <cell r="Q746">
            <v>11359591.200000001</v>
          </cell>
          <cell r="R746">
            <v>11359591.200000001</v>
          </cell>
          <cell r="S746">
            <v>131658048.60000001</v>
          </cell>
          <cell r="T746">
            <v>41184495.412649997</v>
          </cell>
          <cell r="U746">
            <v>0</v>
          </cell>
          <cell r="V746">
            <v>34778018.348459996</v>
          </cell>
          <cell r="W746">
            <v>170</v>
          </cell>
          <cell r="X746">
            <v>41184495.412649997</v>
          </cell>
          <cell r="Y746">
            <v>0</v>
          </cell>
          <cell r="Z746">
            <v>0</v>
          </cell>
          <cell r="AA746">
            <v>170</v>
          </cell>
          <cell r="AB746">
            <v>-24578360.527110029</v>
          </cell>
          <cell r="AC746">
            <v>170</v>
          </cell>
        </row>
        <row r="747">
          <cell r="A747" t="str">
            <v>Centro Colseguros Bogotá</v>
          </cell>
          <cell r="B747">
            <v>10959992</v>
          </cell>
          <cell r="C747">
            <v>37477</v>
          </cell>
          <cell r="D747">
            <v>37777</v>
          </cell>
          <cell r="E747" t="str">
            <v>M</v>
          </cell>
          <cell r="F747" t="str">
            <v>AUCOLESP</v>
          </cell>
          <cell r="G747">
            <v>67555</v>
          </cell>
          <cell r="H747" t="str">
            <v>MERCANET LTDA</v>
          </cell>
          <cell r="I747">
            <v>53280763</v>
          </cell>
          <cell r="J747">
            <v>37851407</v>
          </cell>
          <cell r="K747">
            <v>50351212.851599999</v>
          </cell>
          <cell r="L747">
            <v>15970249</v>
          </cell>
          <cell r="M747">
            <v>9851955</v>
          </cell>
          <cell r="N747">
            <v>25822204</v>
          </cell>
          <cell r="O747">
            <v>0.1</v>
          </cell>
          <cell r="P747">
            <v>985195.5</v>
          </cell>
          <cell r="Q747">
            <v>0.1</v>
          </cell>
          <cell r="R747">
            <v>2582220.4000000004</v>
          </cell>
          <cell r="S747">
            <v>29389619.899999999</v>
          </cell>
          <cell r="T747">
            <v>0.58369239260670747</v>
          </cell>
          <cell r="U747">
            <v>0.19</v>
          </cell>
          <cell r="V747">
            <v>9566730.4418039992</v>
          </cell>
          <cell r="W747">
            <v>0.22500000000000001</v>
          </cell>
          <cell r="X747">
            <v>11329022.89161</v>
          </cell>
          <cell r="Y747">
            <v>0</v>
          </cell>
          <cell r="Z747">
            <v>0</v>
          </cell>
          <cell r="AA747">
            <v>1.3076073932924981E-3</v>
          </cell>
          <cell r="AB747">
            <v>65839.618185996398</v>
          </cell>
          <cell r="AC747">
            <v>78</v>
          </cell>
          <cell r="AD747">
            <v>45.063331604003906</v>
          </cell>
        </row>
        <row r="748">
          <cell r="B748" t="str">
            <v>Total 10959992</v>
          </cell>
          <cell r="C748">
            <v>53280763</v>
          </cell>
          <cell r="D748">
            <v>37851407</v>
          </cell>
          <cell r="E748">
            <v>50351212.851599999</v>
          </cell>
          <cell r="F748">
            <v>15970249</v>
          </cell>
          <cell r="G748">
            <v>9851955</v>
          </cell>
          <cell r="H748">
            <v>25822204</v>
          </cell>
          <cell r="I748">
            <v>53280763</v>
          </cell>
          <cell r="J748">
            <v>37851407</v>
          </cell>
          <cell r="K748">
            <v>50351212.851599999</v>
          </cell>
          <cell r="L748">
            <v>15970249</v>
          </cell>
          <cell r="M748">
            <v>9851955</v>
          </cell>
          <cell r="N748">
            <v>25822204</v>
          </cell>
          <cell r="O748">
            <v>65839.618185996398</v>
          </cell>
          <cell r="P748">
            <v>985195.5</v>
          </cell>
          <cell r="Q748">
            <v>2582220.4000000004</v>
          </cell>
          <cell r="R748">
            <v>2582220.4000000004</v>
          </cell>
          <cell r="S748">
            <v>29389619.899999999</v>
          </cell>
          <cell r="T748">
            <v>11329022.89161</v>
          </cell>
          <cell r="U748">
            <v>0</v>
          </cell>
          <cell r="V748">
            <v>9566730.4418039992</v>
          </cell>
          <cell r="W748">
            <v>78</v>
          </cell>
          <cell r="X748">
            <v>11329022.89161</v>
          </cell>
          <cell r="Y748">
            <v>0</v>
          </cell>
          <cell r="Z748">
            <v>0</v>
          </cell>
          <cell r="AA748">
            <v>78</v>
          </cell>
          <cell r="AB748">
            <v>65839.618185996398</v>
          </cell>
          <cell r="AC748">
            <v>78</v>
          </cell>
        </row>
        <row r="749">
          <cell r="H749" t="str">
            <v>Total MERCANET LTDA</v>
          </cell>
          <cell r="I749">
            <v>246798086</v>
          </cell>
          <cell r="J749">
            <v>183448444</v>
          </cell>
          <cell r="K749">
            <v>233393414.68559998</v>
          </cell>
          <cell r="L749">
            <v>62540707</v>
          </cell>
          <cell r="M749">
            <v>76877409</v>
          </cell>
          <cell r="N749">
            <v>139418116</v>
          </cell>
          <cell r="O749">
            <v>7687740.9000000004</v>
          </cell>
          <cell r="P749">
            <v>7687740.9000000004</v>
          </cell>
          <cell r="Q749">
            <v>161047668.5</v>
          </cell>
          <cell r="R749">
            <v>13941811.600000001</v>
          </cell>
          <cell r="S749">
            <v>161047668.5</v>
          </cell>
          <cell r="T749">
            <v>0</v>
          </cell>
          <cell r="U749">
            <v>-24512520.908924032</v>
          </cell>
          <cell r="V749">
            <v>44344748.790263996</v>
          </cell>
          <cell r="W749">
            <v>52513518.304260001</v>
          </cell>
          <cell r="X749">
            <v>52513518.304260001</v>
          </cell>
          <cell r="Y749">
            <v>-24512520.908924032</v>
          </cell>
          <cell r="Z749">
            <v>0</v>
          </cell>
          <cell r="AA749">
            <v>-24512520.908924032</v>
          </cell>
          <cell r="AB749">
            <v>-24512520.908924032</v>
          </cell>
          <cell r="AC749">
            <v>248</v>
          </cell>
        </row>
        <row r="750">
          <cell r="A750" t="str">
            <v>Centro Colseguros Bogotá</v>
          </cell>
          <cell r="B750">
            <v>7505472</v>
          </cell>
          <cell r="C750">
            <v>36808</v>
          </cell>
          <cell r="D750">
            <v>37172</v>
          </cell>
          <cell r="E750" t="str">
            <v>M</v>
          </cell>
          <cell r="F750" t="str">
            <v>AUCOL98</v>
          </cell>
          <cell r="G750">
            <v>56532</v>
          </cell>
          <cell r="H750" t="str">
            <v>MICROFERTIZA W.F. &amp; CIA LTDA.</v>
          </cell>
          <cell r="I750">
            <v>23013954</v>
          </cell>
          <cell r="J750">
            <v>23013954</v>
          </cell>
          <cell r="K750">
            <v>23013953.9844</v>
          </cell>
          <cell r="L750">
            <v>1693760</v>
          </cell>
          <cell r="M750">
            <v>0</v>
          </cell>
          <cell r="N750">
            <v>1693760</v>
          </cell>
          <cell r="O750">
            <v>0.1</v>
          </cell>
          <cell r="P750">
            <v>0</v>
          </cell>
          <cell r="Q750">
            <v>0.1</v>
          </cell>
          <cell r="R750">
            <v>169376</v>
          </cell>
          <cell r="S750">
            <v>1863136</v>
          </cell>
          <cell r="T750">
            <v>8.0956796961657529E-2</v>
          </cell>
          <cell r="U750">
            <v>0.19</v>
          </cell>
          <cell r="V750">
            <v>4372651.2570360005</v>
          </cell>
          <cell r="W750">
            <v>0.125</v>
          </cell>
          <cell r="X750">
            <v>2876744.2480500001</v>
          </cell>
          <cell r="Y750">
            <v>0</v>
          </cell>
          <cell r="Z750">
            <v>0</v>
          </cell>
          <cell r="AA750">
            <v>0.60404320303834247</v>
          </cell>
          <cell r="AB750">
            <v>13901422.479313999</v>
          </cell>
          <cell r="AC750">
            <v>15.629120826721191</v>
          </cell>
          <cell r="AD750">
            <v>15.629120826721191</v>
          </cell>
        </row>
        <row r="751">
          <cell r="A751" t="str">
            <v>Centro Colseguros Bogotá</v>
          </cell>
          <cell r="B751">
            <v>7505472</v>
          </cell>
          <cell r="C751">
            <v>37173</v>
          </cell>
          <cell r="D751">
            <v>37537</v>
          </cell>
          <cell r="E751" t="str">
            <v>M</v>
          </cell>
          <cell r="F751" t="str">
            <v>AUCOL98</v>
          </cell>
          <cell r="G751">
            <v>56532</v>
          </cell>
          <cell r="H751" t="str">
            <v>MICROFERTIZA W.F. &amp; CIA LTDA.</v>
          </cell>
          <cell r="I751">
            <v>29429265</v>
          </cell>
          <cell r="J751">
            <v>29441073</v>
          </cell>
          <cell r="K751">
            <v>29429265</v>
          </cell>
          <cell r="L751">
            <v>1592233</v>
          </cell>
          <cell r="M751">
            <v>0</v>
          </cell>
          <cell r="N751">
            <v>1592233</v>
          </cell>
          <cell r="O751">
            <v>0.1</v>
          </cell>
          <cell r="P751">
            <v>0</v>
          </cell>
          <cell r="Q751">
            <v>0.1</v>
          </cell>
          <cell r="R751">
            <v>159223.30000000002</v>
          </cell>
          <cell r="S751">
            <v>1751456.3</v>
          </cell>
          <cell r="T751">
            <v>5.9514102713744299E-2</v>
          </cell>
          <cell r="U751">
            <v>0.19</v>
          </cell>
          <cell r="V751">
            <v>5591560.3499999996</v>
          </cell>
          <cell r="W751">
            <v>0.125</v>
          </cell>
          <cell r="X751">
            <v>3678658.125</v>
          </cell>
          <cell r="Y751">
            <v>0</v>
          </cell>
          <cell r="Z751">
            <v>0</v>
          </cell>
          <cell r="AA751">
            <v>0.62548589728625581</v>
          </cell>
          <cell r="AB751">
            <v>18407590.225000001</v>
          </cell>
          <cell r="AC751">
            <v>20.519229888916016</v>
          </cell>
          <cell r="AD751">
            <v>20.519229888916016</v>
          </cell>
        </row>
        <row r="752">
          <cell r="A752" t="str">
            <v>Centro Colseguros Bogotá</v>
          </cell>
          <cell r="B752">
            <v>7505472</v>
          </cell>
          <cell r="C752">
            <v>37538</v>
          </cell>
          <cell r="D752">
            <v>37777</v>
          </cell>
          <cell r="E752" t="str">
            <v>M</v>
          </cell>
          <cell r="F752" t="str">
            <v>AUCOL98</v>
          </cell>
          <cell r="G752">
            <v>56532</v>
          </cell>
          <cell r="H752" t="str">
            <v>MICROFERTIZA W.F. &amp; CIA LTDA.</v>
          </cell>
          <cell r="I752">
            <v>22858547</v>
          </cell>
          <cell r="J752">
            <v>19531756</v>
          </cell>
          <cell r="K752">
            <v>22568749.6094</v>
          </cell>
          <cell r="L752">
            <v>1289602</v>
          </cell>
          <cell r="M752">
            <v>0</v>
          </cell>
          <cell r="N752">
            <v>1289602</v>
          </cell>
          <cell r="O752">
            <v>0.1</v>
          </cell>
          <cell r="P752">
            <v>0</v>
          </cell>
          <cell r="Q752">
            <v>0.1</v>
          </cell>
          <cell r="R752">
            <v>128960.20000000001</v>
          </cell>
          <cell r="S752">
            <v>1418562.2</v>
          </cell>
          <cell r="T752">
            <v>6.2855152569425532E-2</v>
          </cell>
          <cell r="U752">
            <v>0.19</v>
          </cell>
          <cell r="V752">
            <v>4288062.4257859997</v>
          </cell>
          <cell r="W752">
            <v>0.125</v>
          </cell>
          <cell r="X752">
            <v>2821093.7011750001</v>
          </cell>
          <cell r="Y752">
            <v>0</v>
          </cell>
          <cell r="Z752">
            <v>0</v>
          </cell>
          <cell r="AA752">
            <v>0.62214484743057452</v>
          </cell>
          <cell r="AB752">
            <v>14041031.282439001</v>
          </cell>
          <cell r="AC752">
            <v>25</v>
          </cell>
          <cell r="AD752">
            <v>23.962343215942383</v>
          </cell>
        </row>
        <row r="753">
          <cell r="B753" t="str">
            <v>Total 7505472</v>
          </cell>
          <cell r="C753">
            <v>75301766</v>
          </cell>
          <cell r="D753">
            <v>71986783</v>
          </cell>
          <cell r="E753">
            <v>75011968.593800008</v>
          </cell>
          <cell r="F753">
            <v>4575595</v>
          </cell>
          <cell r="G753">
            <v>0</v>
          </cell>
          <cell r="H753">
            <v>4575595</v>
          </cell>
          <cell r="I753">
            <v>75301766</v>
          </cell>
          <cell r="J753">
            <v>71986783</v>
          </cell>
          <cell r="K753">
            <v>75011968.593800008</v>
          </cell>
          <cell r="L753">
            <v>4575595</v>
          </cell>
          <cell r="M753">
            <v>0</v>
          </cell>
          <cell r="N753">
            <v>4575595</v>
          </cell>
          <cell r="O753">
            <v>46350043.986753002</v>
          </cell>
          <cell r="P753">
            <v>0</v>
          </cell>
          <cell r="Q753">
            <v>457559.50000000006</v>
          </cell>
          <cell r="R753">
            <v>457559.50000000006</v>
          </cell>
          <cell r="S753">
            <v>5033154.5</v>
          </cell>
          <cell r="T753">
            <v>9376496.074225001</v>
          </cell>
          <cell r="U753">
            <v>0</v>
          </cell>
          <cell r="V753">
            <v>14252274.032822</v>
          </cell>
          <cell r="W753">
            <v>25</v>
          </cell>
          <cell r="X753">
            <v>9376496.074225001</v>
          </cell>
          <cell r="Y753">
            <v>0</v>
          </cell>
          <cell r="Z753">
            <v>0</v>
          </cell>
          <cell r="AA753">
            <v>25</v>
          </cell>
          <cell r="AB753">
            <v>46350043.986753002</v>
          </cell>
          <cell r="AC753">
            <v>25</v>
          </cell>
        </row>
        <row r="754">
          <cell r="H754" t="str">
            <v>Total MICROFERTIZA W.F. &amp; CIA LTDA.</v>
          </cell>
          <cell r="I754">
            <v>75301766</v>
          </cell>
          <cell r="J754">
            <v>71986783</v>
          </cell>
          <cell r="K754">
            <v>75011968.593800008</v>
          </cell>
          <cell r="L754">
            <v>4575595</v>
          </cell>
          <cell r="M754">
            <v>0</v>
          </cell>
          <cell r="N754">
            <v>4575595</v>
          </cell>
          <cell r="O754">
            <v>0</v>
          </cell>
          <cell r="P754">
            <v>0</v>
          </cell>
          <cell r="Q754">
            <v>5033154.5</v>
          </cell>
          <cell r="R754">
            <v>457559.50000000006</v>
          </cell>
          <cell r="S754">
            <v>5033154.5</v>
          </cell>
          <cell r="T754">
            <v>0</v>
          </cell>
          <cell r="U754">
            <v>46350043.986753002</v>
          </cell>
          <cell r="V754">
            <v>14252274.032822</v>
          </cell>
          <cell r="W754">
            <v>9376496.074225001</v>
          </cell>
          <cell r="X754">
            <v>9376496.074225001</v>
          </cell>
          <cell r="Y754">
            <v>46350043.986753002</v>
          </cell>
          <cell r="Z754">
            <v>0</v>
          </cell>
          <cell r="AA754">
            <v>46350043.986753002</v>
          </cell>
          <cell r="AB754">
            <v>46350043.986753002</v>
          </cell>
          <cell r="AC754">
            <v>25</v>
          </cell>
        </row>
        <row r="755">
          <cell r="A755" t="str">
            <v>Centro Colseguros Bogotá</v>
          </cell>
          <cell r="B755">
            <v>430705</v>
          </cell>
          <cell r="C755">
            <v>36968</v>
          </cell>
          <cell r="D755">
            <v>37332</v>
          </cell>
          <cell r="E755" t="str">
            <v>A</v>
          </cell>
          <cell r="F755" t="str">
            <v>AUCOL98</v>
          </cell>
          <cell r="G755">
            <v>61315</v>
          </cell>
          <cell r="H755" t="str">
            <v>PROCARBON LTDA</v>
          </cell>
          <cell r="I755">
            <v>16210898</v>
          </cell>
          <cell r="J755">
            <v>16210898</v>
          </cell>
          <cell r="K755">
            <v>16210897.966800001</v>
          </cell>
          <cell r="L755">
            <v>2018891</v>
          </cell>
          <cell r="M755">
            <v>0</v>
          </cell>
          <cell r="N755">
            <v>2018891</v>
          </cell>
          <cell r="O755">
            <v>0.1</v>
          </cell>
          <cell r="P755">
            <v>0</v>
          </cell>
          <cell r="Q755">
            <v>0.1</v>
          </cell>
          <cell r="R755">
            <v>201889.1</v>
          </cell>
          <cell r="S755">
            <v>2220780.1</v>
          </cell>
          <cell r="T755">
            <v>0.13699303422599837</v>
          </cell>
          <cell r="U755">
            <v>0.19</v>
          </cell>
          <cell r="V755">
            <v>3080070.613692</v>
          </cell>
          <cell r="W755">
            <v>0.125</v>
          </cell>
          <cell r="X755">
            <v>2026362.2458500001</v>
          </cell>
          <cell r="Y755">
            <v>0</v>
          </cell>
          <cell r="Z755">
            <v>0</v>
          </cell>
          <cell r="AA755">
            <v>0.54800696577400165</v>
          </cell>
          <cell r="AB755">
            <v>8883685.0072580017</v>
          </cell>
          <cell r="AC755">
            <v>76.079673767089844</v>
          </cell>
          <cell r="AD755">
            <v>76.079673767089844</v>
          </cell>
        </row>
        <row r="756">
          <cell r="A756" t="str">
            <v>Centro Colseguros Bogotá</v>
          </cell>
          <cell r="B756">
            <v>430705</v>
          </cell>
          <cell r="C756">
            <v>37333</v>
          </cell>
          <cell r="D756">
            <v>37697</v>
          </cell>
          <cell r="E756" t="str">
            <v>A</v>
          </cell>
          <cell r="F756" t="str">
            <v>AUCOL98</v>
          </cell>
          <cell r="G756">
            <v>61315</v>
          </cell>
          <cell r="H756" t="str">
            <v>PROCARBON LTDA</v>
          </cell>
          <cell r="I756">
            <v>14415969</v>
          </cell>
          <cell r="J756">
            <v>14349446</v>
          </cell>
          <cell r="K756">
            <v>14387142.3672</v>
          </cell>
          <cell r="L756">
            <v>0</v>
          </cell>
          <cell r="M756">
            <v>13800000</v>
          </cell>
          <cell r="N756">
            <v>13800000</v>
          </cell>
          <cell r="O756">
            <v>0.1</v>
          </cell>
          <cell r="P756">
            <v>1380000</v>
          </cell>
          <cell r="Q756">
            <v>0.1</v>
          </cell>
          <cell r="R756">
            <v>1380000</v>
          </cell>
          <cell r="S756">
            <v>16560000</v>
          </cell>
          <cell r="T756">
            <v>1.15102774250387</v>
          </cell>
          <cell r="U756">
            <v>0.19</v>
          </cell>
          <cell r="V756">
            <v>2733557.0497679999</v>
          </cell>
          <cell r="W756">
            <v>0.125</v>
          </cell>
          <cell r="X756">
            <v>1798392.7959</v>
          </cell>
          <cell r="Y756">
            <v>0</v>
          </cell>
          <cell r="Z756">
            <v>0</v>
          </cell>
          <cell r="AA756">
            <v>-0.46602774250386991</v>
          </cell>
          <cell r="AB756">
            <v>-6704807.478467999</v>
          </cell>
          <cell r="AC756">
            <v>64.983512878417969</v>
          </cell>
          <cell r="AD756">
            <v>64.983512878417969</v>
          </cell>
        </row>
        <row r="757">
          <cell r="A757" t="str">
            <v>Centro Colseguros Bogotá</v>
          </cell>
          <cell r="B757">
            <v>430705</v>
          </cell>
          <cell r="C757">
            <v>37698</v>
          </cell>
          <cell r="D757">
            <v>37777</v>
          </cell>
          <cell r="E757" t="str">
            <v>A</v>
          </cell>
          <cell r="F757" t="str">
            <v>AUCOL98</v>
          </cell>
          <cell r="G757">
            <v>61315</v>
          </cell>
          <cell r="H757" t="str">
            <v>PROCARBON LTDA</v>
          </cell>
          <cell r="I757">
            <v>11808847</v>
          </cell>
          <cell r="J757">
            <v>11581235</v>
          </cell>
          <cell r="K757">
            <v>2609995.3256999999</v>
          </cell>
          <cell r="L757">
            <v>0</v>
          </cell>
          <cell r="M757">
            <v>0.1</v>
          </cell>
          <cell r="N757">
            <v>0</v>
          </cell>
          <cell r="O757">
            <v>0.1</v>
          </cell>
          <cell r="P757">
            <v>0</v>
          </cell>
          <cell r="Q757">
            <v>0.1</v>
          </cell>
          <cell r="R757">
            <v>0</v>
          </cell>
          <cell r="S757">
            <v>0</v>
          </cell>
          <cell r="T757">
            <v>0</v>
          </cell>
          <cell r="U757">
            <v>0.19</v>
          </cell>
          <cell r="V757">
            <v>495899.11188300001</v>
          </cell>
          <cell r="W757">
            <v>0.125</v>
          </cell>
          <cell r="X757">
            <v>326249.41571249999</v>
          </cell>
          <cell r="Y757">
            <v>0</v>
          </cell>
          <cell r="Z757">
            <v>0</v>
          </cell>
          <cell r="AA757">
            <v>0.68500000000000005</v>
          </cell>
          <cell r="AB757">
            <v>1787846.7981045002</v>
          </cell>
          <cell r="AC757">
            <v>26</v>
          </cell>
          <cell r="AD757">
            <v>26.329113006591797</v>
          </cell>
        </row>
        <row r="758">
          <cell r="B758" t="str">
            <v>Total 430705</v>
          </cell>
          <cell r="C758">
            <v>42435714</v>
          </cell>
          <cell r="D758">
            <v>42141579</v>
          </cell>
          <cell r="E758">
            <v>33208035.659699999</v>
          </cell>
          <cell r="F758">
            <v>2018891</v>
          </cell>
          <cell r="G758">
            <v>13800000</v>
          </cell>
          <cell r="H758">
            <v>15818891</v>
          </cell>
          <cell r="I758">
            <v>42435714</v>
          </cell>
          <cell r="J758">
            <v>42141579</v>
          </cell>
          <cell r="K758">
            <v>33208035.659699999</v>
          </cell>
          <cell r="L758">
            <v>2018891</v>
          </cell>
          <cell r="M758">
            <v>13800000</v>
          </cell>
          <cell r="N758">
            <v>15818891</v>
          </cell>
          <cell r="O758">
            <v>3966724.3268945031</v>
          </cell>
          <cell r="P758">
            <v>1380000</v>
          </cell>
          <cell r="Q758">
            <v>1581889.1</v>
          </cell>
          <cell r="R758">
            <v>1581889.1</v>
          </cell>
          <cell r="S758">
            <v>18780780.100000001</v>
          </cell>
          <cell r="T758">
            <v>4151004.4574624998</v>
          </cell>
          <cell r="U758">
            <v>0</v>
          </cell>
          <cell r="V758">
            <v>6309526.775342999</v>
          </cell>
          <cell r="W758">
            <v>26</v>
          </cell>
          <cell r="X758">
            <v>4151004.4574624998</v>
          </cell>
          <cell r="Y758">
            <v>0</v>
          </cell>
          <cell r="Z758">
            <v>0</v>
          </cell>
          <cell r="AA758">
            <v>26</v>
          </cell>
          <cell r="AB758">
            <v>3966724.3268945031</v>
          </cell>
          <cell r="AC758">
            <v>26</v>
          </cell>
        </row>
        <row r="759">
          <cell r="H759" t="str">
            <v>Total PROCARBON LTDA</v>
          </cell>
          <cell r="I759">
            <v>42435714</v>
          </cell>
          <cell r="J759">
            <v>42141579</v>
          </cell>
          <cell r="K759">
            <v>33208035.659699999</v>
          </cell>
          <cell r="L759">
            <v>2018891</v>
          </cell>
          <cell r="M759">
            <v>13800000</v>
          </cell>
          <cell r="N759">
            <v>15818891</v>
          </cell>
          <cell r="O759">
            <v>1380000</v>
          </cell>
          <cell r="P759">
            <v>1380000</v>
          </cell>
          <cell r="Q759">
            <v>18780780.100000001</v>
          </cell>
          <cell r="R759">
            <v>1581889.1</v>
          </cell>
          <cell r="S759">
            <v>18780780.100000001</v>
          </cell>
          <cell r="T759">
            <v>0</v>
          </cell>
          <cell r="U759">
            <v>3966724.3268945031</v>
          </cell>
          <cell r="V759">
            <v>6309526.775342999</v>
          </cell>
          <cell r="W759">
            <v>4151004.4574624998</v>
          </cell>
          <cell r="X759">
            <v>4151004.4574624998</v>
          </cell>
          <cell r="Y759">
            <v>3966724.3268945031</v>
          </cell>
          <cell r="Z759">
            <v>0</v>
          </cell>
          <cell r="AA759">
            <v>3966724.3268945031</v>
          </cell>
          <cell r="AB759">
            <v>3966724.3268945031</v>
          </cell>
          <cell r="AC759">
            <v>26</v>
          </cell>
        </row>
        <row r="760">
          <cell r="A760" t="str">
            <v>Centro Colseguros Bogotá</v>
          </cell>
          <cell r="B760">
            <v>10399936</v>
          </cell>
          <cell r="C760">
            <v>37288</v>
          </cell>
          <cell r="D760">
            <v>37652</v>
          </cell>
          <cell r="E760" t="str">
            <v>M</v>
          </cell>
          <cell r="F760" t="str">
            <v>AUCOLESP</v>
          </cell>
          <cell r="G760">
            <v>56862</v>
          </cell>
          <cell r="H760" t="str">
            <v>PRODUCTOS LACTEOS EL RECREO</v>
          </cell>
          <cell r="I760">
            <v>50944749</v>
          </cell>
          <cell r="J760">
            <v>50944749</v>
          </cell>
          <cell r="K760">
            <v>50944749.007799998</v>
          </cell>
          <cell r="L760">
            <v>36361366</v>
          </cell>
          <cell r="M760">
            <v>50220910</v>
          </cell>
          <cell r="N760">
            <v>86582276</v>
          </cell>
          <cell r="O760">
            <v>0.1</v>
          </cell>
          <cell r="P760">
            <v>5022091</v>
          </cell>
          <cell r="Q760">
            <v>0.1</v>
          </cell>
          <cell r="R760">
            <v>8658227.5999999996</v>
          </cell>
          <cell r="S760">
            <v>100262594.59999999</v>
          </cell>
          <cell r="T760">
            <v>1.9680653365207292</v>
          </cell>
          <cell r="U760">
            <v>0.19</v>
          </cell>
          <cell r="V760">
            <v>9679502.3114819992</v>
          </cell>
          <cell r="W760">
            <v>0.1</v>
          </cell>
          <cell r="X760">
            <v>5094474.9007799998</v>
          </cell>
          <cell r="Y760">
            <v>0</v>
          </cell>
          <cell r="Z760">
            <v>0</v>
          </cell>
          <cell r="AA760">
            <v>-1.2580653365207293</v>
          </cell>
          <cell r="AB760">
            <v>-64091822.804461993</v>
          </cell>
          <cell r="AC760">
            <v>36.868133544921875</v>
          </cell>
          <cell r="AD760">
            <v>36.868133544921875</v>
          </cell>
        </row>
        <row r="761">
          <cell r="A761" t="str">
            <v>Centro Colseguros Bogotá</v>
          </cell>
          <cell r="B761">
            <v>10399936</v>
          </cell>
          <cell r="C761">
            <v>37653</v>
          </cell>
          <cell r="D761">
            <v>37777</v>
          </cell>
          <cell r="E761" t="str">
            <v>M</v>
          </cell>
          <cell r="F761" t="str">
            <v>AUCOLESP</v>
          </cell>
          <cell r="G761">
            <v>56862</v>
          </cell>
          <cell r="H761" t="str">
            <v>PRODUCTOS LACTEOS EL RECREO</v>
          </cell>
          <cell r="I761">
            <v>17949522</v>
          </cell>
          <cell r="J761">
            <v>12230572</v>
          </cell>
          <cell r="K761">
            <v>17949521.9219</v>
          </cell>
          <cell r="L761">
            <v>0</v>
          </cell>
          <cell r="M761">
            <v>0.1</v>
          </cell>
          <cell r="N761">
            <v>0</v>
          </cell>
          <cell r="O761">
            <v>0.1</v>
          </cell>
          <cell r="P761">
            <v>0</v>
          </cell>
          <cell r="Q761">
            <v>0.1</v>
          </cell>
          <cell r="R761">
            <v>0</v>
          </cell>
          <cell r="S761">
            <v>0</v>
          </cell>
          <cell r="T761">
            <v>0</v>
          </cell>
          <cell r="U761">
            <v>0.19</v>
          </cell>
          <cell r="V761">
            <v>3410409.1651610001</v>
          </cell>
          <cell r="W761">
            <v>0.1</v>
          </cell>
          <cell r="X761">
            <v>1794952.1921900001</v>
          </cell>
          <cell r="Y761">
            <v>0</v>
          </cell>
          <cell r="Z761">
            <v>0</v>
          </cell>
          <cell r="AA761">
            <v>0.71</v>
          </cell>
          <cell r="AB761">
            <v>12744160.564548999</v>
          </cell>
          <cell r="AC761">
            <v>34</v>
          </cell>
          <cell r="AD761">
            <v>35.427417755126953</v>
          </cell>
        </row>
        <row r="762">
          <cell r="B762" t="str">
            <v>Total 10399936</v>
          </cell>
          <cell r="C762">
            <v>68894271</v>
          </cell>
          <cell r="D762">
            <v>63175321</v>
          </cell>
          <cell r="E762">
            <v>68894270.929700002</v>
          </cell>
          <cell r="F762">
            <v>36361366</v>
          </cell>
          <cell r="G762">
            <v>50220910</v>
          </cell>
          <cell r="H762">
            <v>86582276</v>
          </cell>
          <cell r="I762">
            <v>68894271</v>
          </cell>
          <cell r="J762">
            <v>63175321</v>
          </cell>
          <cell r="K762">
            <v>68894270.929700002</v>
          </cell>
          <cell r="L762">
            <v>36361366</v>
          </cell>
          <cell r="M762">
            <v>50220910</v>
          </cell>
          <cell r="N762">
            <v>86582276</v>
          </cell>
          <cell r="O762">
            <v>-51347662.239912994</v>
          </cell>
          <cell r="P762">
            <v>5022091</v>
          </cell>
          <cell r="Q762">
            <v>8658227.5999999996</v>
          </cell>
          <cell r="R762">
            <v>8658227.5999999996</v>
          </cell>
          <cell r="S762">
            <v>100262594.59999999</v>
          </cell>
          <cell r="T762">
            <v>6889427.0929699996</v>
          </cell>
          <cell r="U762">
            <v>0</v>
          </cell>
          <cell r="V762">
            <v>13089911.476643</v>
          </cell>
          <cell r="W762">
            <v>34</v>
          </cell>
          <cell r="X762">
            <v>6889427.0929699996</v>
          </cell>
          <cell r="Y762">
            <v>0</v>
          </cell>
          <cell r="Z762">
            <v>0</v>
          </cell>
          <cell r="AA762">
            <v>34</v>
          </cell>
          <cell r="AB762">
            <v>-51347662.239912994</v>
          </cell>
          <cell r="AC762">
            <v>34</v>
          </cell>
        </row>
        <row r="763">
          <cell r="A763" t="str">
            <v>Centro Colseguros Bogotá</v>
          </cell>
          <cell r="B763">
            <v>10924752</v>
          </cell>
          <cell r="C763">
            <v>37288</v>
          </cell>
          <cell r="D763">
            <v>37652</v>
          </cell>
          <cell r="E763" t="str">
            <v>M</v>
          </cell>
          <cell r="F763" t="str">
            <v>AUCOL98</v>
          </cell>
          <cell r="G763">
            <v>56862</v>
          </cell>
          <cell r="H763" t="str">
            <v>PRODUCTOS LACTEOS EL RECREO</v>
          </cell>
          <cell r="I763">
            <v>20532760</v>
          </cell>
          <cell r="J763">
            <v>20532760</v>
          </cell>
          <cell r="K763">
            <v>20532760</v>
          </cell>
          <cell r="L763">
            <v>0</v>
          </cell>
          <cell r="M763">
            <v>0.1</v>
          </cell>
          <cell r="N763">
            <v>0</v>
          </cell>
          <cell r="O763">
            <v>0.1</v>
          </cell>
          <cell r="P763">
            <v>0</v>
          </cell>
          <cell r="Q763">
            <v>0.1</v>
          </cell>
          <cell r="R763">
            <v>0</v>
          </cell>
          <cell r="S763">
            <v>0</v>
          </cell>
          <cell r="T763">
            <v>0</v>
          </cell>
          <cell r="U763">
            <v>0.19</v>
          </cell>
          <cell r="V763">
            <v>3901224.4</v>
          </cell>
          <cell r="W763">
            <v>0.125</v>
          </cell>
          <cell r="X763">
            <v>2566595</v>
          </cell>
          <cell r="Y763">
            <v>0</v>
          </cell>
          <cell r="Z763">
            <v>0</v>
          </cell>
          <cell r="AA763">
            <v>0.68500000000000005</v>
          </cell>
          <cell r="AB763">
            <v>14064940.600000001</v>
          </cell>
          <cell r="AC763">
            <v>12.175824165344238</v>
          </cell>
          <cell r="AD763">
            <v>12.175824165344238</v>
          </cell>
        </row>
        <row r="764">
          <cell r="A764" t="str">
            <v>Centro Colseguros Bogotá</v>
          </cell>
          <cell r="B764">
            <v>10924752</v>
          </cell>
          <cell r="C764">
            <v>37653</v>
          </cell>
          <cell r="D764">
            <v>37777</v>
          </cell>
          <cell r="E764" t="str">
            <v>M</v>
          </cell>
          <cell r="F764" t="str">
            <v>AUCOL98</v>
          </cell>
          <cell r="G764">
            <v>56862</v>
          </cell>
          <cell r="H764" t="str">
            <v>PRODUCTOS LACTEOS EL RECREO</v>
          </cell>
          <cell r="I764">
            <v>5449186</v>
          </cell>
          <cell r="J764">
            <v>3779538</v>
          </cell>
          <cell r="K764">
            <v>5449185.9922000002</v>
          </cell>
          <cell r="L764">
            <v>0</v>
          </cell>
          <cell r="M764">
            <v>0.1</v>
          </cell>
          <cell r="N764">
            <v>0</v>
          </cell>
          <cell r="O764">
            <v>0.1</v>
          </cell>
          <cell r="P764">
            <v>0</v>
          </cell>
          <cell r="Q764">
            <v>0.1</v>
          </cell>
          <cell r="R764">
            <v>0</v>
          </cell>
          <cell r="S764">
            <v>0</v>
          </cell>
          <cell r="T764">
            <v>0</v>
          </cell>
          <cell r="U764">
            <v>0.19</v>
          </cell>
          <cell r="V764">
            <v>1035345.3385180001</v>
          </cell>
          <cell r="W764">
            <v>0.125</v>
          </cell>
          <cell r="X764">
            <v>681148.24902500003</v>
          </cell>
          <cell r="Y764">
            <v>0</v>
          </cell>
          <cell r="Z764">
            <v>0</v>
          </cell>
          <cell r="AA764">
            <v>0.68500000000000005</v>
          </cell>
          <cell r="AB764">
            <v>3732692.4046570002</v>
          </cell>
          <cell r="AC764">
            <v>11</v>
          </cell>
          <cell r="AD764">
            <v>11.47580623626709</v>
          </cell>
        </row>
        <row r="765">
          <cell r="B765" t="str">
            <v>Total 10924752</v>
          </cell>
          <cell r="C765">
            <v>25981946</v>
          </cell>
          <cell r="D765">
            <v>24312298</v>
          </cell>
          <cell r="E765">
            <v>25981945.992200002</v>
          </cell>
          <cell r="F765">
            <v>0</v>
          </cell>
          <cell r="G765">
            <v>0</v>
          </cell>
          <cell r="H765">
            <v>0</v>
          </cell>
          <cell r="I765">
            <v>25981946</v>
          </cell>
          <cell r="J765">
            <v>24312298</v>
          </cell>
          <cell r="K765">
            <v>25981945.992200002</v>
          </cell>
          <cell r="L765">
            <v>0</v>
          </cell>
          <cell r="M765">
            <v>0</v>
          </cell>
          <cell r="N765">
            <v>0</v>
          </cell>
          <cell r="O765">
            <v>17797633.004657</v>
          </cell>
          <cell r="P765">
            <v>0</v>
          </cell>
          <cell r="Q765">
            <v>0</v>
          </cell>
          <cell r="R765">
            <v>0</v>
          </cell>
          <cell r="S765">
            <v>0</v>
          </cell>
          <cell r="T765">
            <v>3247743.2490250003</v>
          </cell>
          <cell r="U765">
            <v>0</v>
          </cell>
          <cell r="V765">
            <v>4936569.7385179996</v>
          </cell>
          <cell r="W765">
            <v>11</v>
          </cell>
          <cell r="X765">
            <v>3247743.2490250003</v>
          </cell>
          <cell r="Y765">
            <v>0</v>
          </cell>
          <cell r="Z765">
            <v>0</v>
          </cell>
          <cell r="AA765">
            <v>11</v>
          </cell>
          <cell r="AB765">
            <v>17797633.004657</v>
          </cell>
          <cell r="AC765">
            <v>11</v>
          </cell>
        </row>
        <row r="766">
          <cell r="H766" t="str">
            <v>Total PRODUCTOS LACTEOS EL RECREO</v>
          </cell>
          <cell r="I766">
            <v>94876217</v>
          </cell>
          <cell r="J766">
            <v>87487619</v>
          </cell>
          <cell r="K766">
            <v>94876216.921900004</v>
          </cell>
          <cell r="L766">
            <v>36361366</v>
          </cell>
          <cell r="M766">
            <v>50220910</v>
          </cell>
          <cell r="N766">
            <v>86582276</v>
          </cell>
          <cell r="O766">
            <v>5022091</v>
          </cell>
          <cell r="P766">
            <v>5022091</v>
          </cell>
          <cell r="Q766">
            <v>100262594.59999999</v>
          </cell>
          <cell r="R766">
            <v>8658227.5999999996</v>
          </cell>
          <cell r="S766">
            <v>100262594.59999999</v>
          </cell>
          <cell r="T766">
            <v>0</v>
          </cell>
          <cell r="U766">
            <v>-33550029.235255994</v>
          </cell>
          <cell r="V766">
            <v>18026481.215160999</v>
          </cell>
          <cell r="W766">
            <v>10137170.341994999</v>
          </cell>
          <cell r="X766">
            <v>10137170.341994999</v>
          </cell>
          <cell r="Y766">
            <v>-33550029.235255994</v>
          </cell>
          <cell r="Z766">
            <v>0</v>
          </cell>
          <cell r="AA766">
            <v>-33550029.235255994</v>
          </cell>
          <cell r="AB766">
            <v>-33550029.235255994</v>
          </cell>
          <cell r="AC766">
            <v>45</v>
          </cell>
        </row>
        <row r="767">
          <cell r="A767" t="str">
            <v>Centro Colseguros Bogotá</v>
          </cell>
          <cell r="B767">
            <v>658041</v>
          </cell>
          <cell r="C767">
            <v>37031</v>
          </cell>
          <cell r="D767">
            <v>37395</v>
          </cell>
          <cell r="E767" t="str">
            <v>A</v>
          </cell>
          <cell r="F767" t="str">
            <v>AUCOL98</v>
          </cell>
          <cell r="G767">
            <v>62492</v>
          </cell>
          <cell r="H767" t="str">
            <v>PRODUCTOS LACTEOS SANTEFE</v>
          </cell>
          <cell r="I767">
            <v>12853092.75</v>
          </cell>
          <cell r="J767">
            <v>12853092.75</v>
          </cell>
          <cell r="K767">
            <v>12853092.6875</v>
          </cell>
          <cell r="L767">
            <v>8665728</v>
          </cell>
          <cell r="M767">
            <v>58805</v>
          </cell>
          <cell r="N767">
            <v>8724533</v>
          </cell>
          <cell r="O767">
            <v>0.1</v>
          </cell>
          <cell r="P767">
            <v>5880.5</v>
          </cell>
          <cell r="Q767">
            <v>0.1</v>
          </cell>
          <cell r="R767">
            <v>872453.3</v>
          </cell>
          <cell r="S767">
            <v>9602866.8000000007</v>
          </cell>
          <cell r="T767">
            <v>0.74712499423108203</v>
          </cell>
          <cell r="U767">
            <v>0.19</v>
          </cell>
          <cell r="V767">
            <v>2442087.6106250002</v>
          </cell>
          <cell r="W767">
            <v>0.125</v>
          </cell>
          <cell r="X767">
            <v>1606636.5859375</v>
          </cell>
          <cell r="Y767">
            <v>0</v>
          </cell>
          <cell r="Z767">
            <v>0</v>
          </cell>
          <cell r="AA767">
            <v>-6.2124994231081976E-2</v>
          </cell>
          <cell r="AB767">
            <v>-798498.30906249944</v>
          </cell>
          <cell r="AC767">
            <v>16.563186645507813</v>
          </cell>
          <cell r="AD767">
            <v>16.563186645507813</v>
          </cell>
        </row>
        <row r="768">
          <cell r="B768" t="str">
            <v>Total 658041</v>
          </cell>
          <cell r="C768">
            <v>12853092.75</v>
          </cell>
          <cell r="D768">
            <v>12853092.75</v>
          </cell>
          <cell r="E768">
            <v>12853092.6875</v>
          </cell>
          <cell r="F768">
            <v>8665728</v>
          </cell>
          <cell r="G768">
            <v>58805</v>
          </cell>
          <cell r="H768">
            <v>8724533</v>
          </cell>
          <cell r="I768">
            <v>12853092.75</v>
          </cell>
          <cell r="J768">
            <v>12853092.75</v>
          </cell>
          <cell r="K768">
            <v>12853092.6875</v>
          </cell>
          <cell r="L768">
            <v>8665728</v>
          </cell>
          <cell r="M768">
            <v>58805</v>
          </cell>
          <cell r="N768">
            <v>8724533</v>
          </cell>
          <cell r="O768">
            <v>-798498.30906249944</v>
          </cell>
          <cell r="P768">
            <v>5880.5</v>
          </cell>
          <cell r="Q768">
            <v>872453.3</v>
          </cell>
          <cell r="R768">
            <v>872453.3</v>
          </cell>
          <cell r="S768">
            <v>9602866.8000000007</v>
          </cell>
          <cell r="T768">
            <v>1606636.5859375</v>
          </cell>
          <cell r="U768">
            <v>0</v>
          </cell>
          <cell r="V768">
            <v>2442087.6106250002</v>
          </cell>
          <cell r="W768">
            <v>0</v>
          </cell>
          <cell r="X768">
            <v>1606636.5859375</v>
          </cell>
          <cell r="Y768">
            <v>0</v>
          </cell>
          <cell r="Z768">
            <v>0</v>
          </cell>
          <cell r="AA768">
            <v>0</v>
          </cell>
          <cell r="AB768">
            <v>-798498.30906249944</v>
          </cell>
          <cell r="AC768">
            <v>0</v>
          </cell>
        </row>
        <row r="769">
          <cell r="H769" t="str">
            <v>Total PRODUCTOS LACTEOS SANTEFE</v>
          </cell>
          <cell r="I769">
            <v>12853092.75</v>
          </cell>
          <cell r="J769">
            <v>12853092.75</v>
          </cell>
          <cell r="K769">
            <v>12853092.6875</v>
          </cell>
          <cell r="L769">
            <v>8665728</v>
          </cell>
          <cell r="M769">
            <v>58805</v>
          </cell>
          <cell r="N769">
            <v>8724533</v>
          </cell>
          <cell r="O769">
            <v>5880.5</v>
          </cell>
          <cell r="P769">
            <v>5880.5</v>
          </cell>
          <cell r="Q769">
            <v>9602866.8000000007</v>
          </cell>
          <cell r="R769">
            <v>872453.3</v>
          </cell>
          <cell r="S769">
            <v>9602866.8000000007</v>
          </cell>
          <cell r="T769">
            <v>0</v>
          </cell>
          <cell r="U769">
            <v>-798498.30906249944</v>
          </cell>
          <cell r="V769">
            <v>2442087.6106250002</v>
          </cell>
          <cell r="W769">
            <v>1606636.5859375</v>
          </cell>
          <cell r="X769">
            <v>1606636.5859375</v>
          </cell>
          <cell r="Y769">
            <v>-798498.30906249944</v>
          </cell>
          <cell r="Z769">
            <v>0</v>
          </cell>
          <cell r="AA769">
            <v>-798498.30906249944</v>
          </cell>
          <cell r="AB769">
            <v>-798498.30906249944</v>
          </cell>
          <cell r="AC769">
            <v>0</v>
          </cell>
        </row>
        <row r="770">
          <cell r="A770" t="str">
            <v>Centro Colseguros Bogotá</v>
          </cell>
          <cell r="B770">
            <v>7451750</v>
          </cell>
          <cell r="C770">
            <v>36769</v>
          </cell>
          <cell r="D770">
            <v>37133</v>
          </cell>
          <cell r="E770" t="str">
            <v>T</v>
          </cell>
          <cell r="F770" t="str">
            <v>AUCOL98</v>
          </cell>
          <cell r="G770">
            <v>61447</v>
          </cell>
          <cell r="H770" t="str">
            <v>PRODUSEGUROS LTDA. AG. COL. DE SGRS.</v>
          </cell>
          <cell r="I770">
            <v>583106032.3125</v>
          </cell>
          <cell r="J770">
            <v>583106032.3125</v>
          </cell>
          <cell r="K770">
            <v>583106032.10150003</v>
          </cell>
          <cell r="L770">
            <v>229819139</v>
          </cell>
          <cell r="M770">
            <v>4287015</v>
          </cell>
          <cell r="N770">
            <v>234106154</v>
          </cell>
          <cell r="O770">
            <v>0.1</v>
          </cell>
          <cell r="P770">
            <v>428701.5</v>
          </cell>
          <cell r="Q770">
            <v>0.1</v>
          </cell>
          <cell r="R770">
            <v>23410615.400000002</v>
          </cell>
          <cell r="S770">
            <v>257945470.90000001</v>
          </cell>
          <cell r="T770">
            <v>0.44236460729169746</v>
          </cell>
          <cell r="U770">
            <v>0.19</v>
          </cell>
          <cell r="V770">
            <v>110790146.09928501</v>
          </cell>
          <cell r="W770">
            <v>0.125</v>
          </cell>
          <cell r="X770">
            <v>72888254.012687504</v>
          </cell>
          <cell r="Y770">
            <v>0</v>
          </cell>
          <cell r="Z770">
            <v>0</v>
          </cell>
          <cell r="AA770">
            <v>0.24263539270830259</v>
          </cell>
          <cell r="AB770">
            <v>141482161.08952755</v>
          </cell>
          <cell r="AC770">
            <v>725.38739013671875</v>
          </cell>
          <cell r="AD770">
            <v>725.38739013671875</v>
          </cell>
        </row>
        <row r="771">
          <cell r="A771" t="str">
            <v>Centro Colseguros Bogotá</v>
          </cell>
          <cell r="B771">
            <v>7451750</v>
          </cell>
          <cell r="C771">
            <v>37134</v>
          </cell>
          <cell r="D771">
            <v>37498</v>
          </cell>
          <cell r="E771" t="str">
            <v>T</v>
          </cell>
          <cell r="F771" t="str">
            <v>AUCOL98</v>
          </cell>
          <cell r="G771">
            <v>61447</v>
          </cell>
          <cell r="H771" t="str">
            <v>PRODUSEGUROS LTDA. AG. COL. DE SGRS.</v>
          </cell>
          <cell r="I771">
            <v>645693327</v>
          </cell>
          <cell r="J771">
            <v>645753382</v>
          </cell>
          <cell r="K771">
            <v>645693326.9016</v>
          </cell>
          <cell r="L771">
            <v>184571209</v>
          </cell>
          <cell r="M771">
            <v>32933832</v>
          </cell>
          <cell r="N771">
            <v>217505041</v>
          </cell>
          <cell r="O771">
            <v>0.1</v>
          </cell>
          <cell r="P771">
            <v>3293383.2</v>
          </cell>
          <cell r="Q771">
            <v>0.1</v>
          </cell>
          <cell r="R771">
            <v>21750504.100000001</v>
          </cell>
          <cell r="S771">
            <v>242548928.29999998</v>
          </cell>
          <cell r="T771">
            <v>0.37564106394576857</v>
          </cell>
          <cell r="U771">
            <v>0.19</v>
          </cell>
          <cell r="V771">
            <v>122681732.111304</v>
          </cell>
          <cell r="W771">
            <v>0.125</v>
          </cell>
          <cell r="X771">
            <v>80711665.8627</v>
          </cell>
          <cell r="Y771">
            <v>0</v>
          </cell>
          <cell r="Z771">
            <v>0</v>
          </cell>
          <cell r="AA771">
            <v>0.30935893605423148</v>
          </cell>
          <cell r="AB771">
            <v>199751000.62759605</v>
          </cell>
          <cell r="AC771">
            <v>719.4945068359375</v>
          </cell>
          <cell r="AD771">
            <v>719.4945068359375</v>
          </cell>
        </row>
        <row r="772">
          <cell r="A772" t="str">
            <v>Centro Colseguros Bogotá</v>
          </cell>
          <cell r="B772">
            <v>7451750</v>
          </cell>
          <cell r="C772">
            <v>37499</v>
          </cell>
          <cell r="D772">
            <v>37777</v>
          </cell>
          <cell r="E772" t="str">
            <v>T</v>
          </cell>
          <cell r="F772" t="str">
            <v>AUCOL98</v>
          </cell>
          <cell r="G772">
            <v>61447</v>
          </cell>
          <cell r="H772" t="str">
            <v>PRODUSEGUROS LTDA. AG. COL. DE SGRS.</v>
          </cell>
          <cell r="I772">
            <v>622113193.625</v>
          </cell>
          <cell r="J772">
            <v>467375294.625</v>
          </cell>
          <cell r="K772">
            <v>477938628.6882</v>
          </cell>
          <cell r="L772">
            <v>193607980</v>
          </cell>
          <cell r="M772">
            <v>73034764</v>
          </cell>
          <cell r="N772">
            <v>266642744</v>
          </cell>
          <cell r="O772">
            <v>0.1</v>
          </cell>
          <cell r="P772">
            <v>7303476.4000000004</v>
          </cell>
          <cell r="Q772">
            <v>0.1</v>
          </cell>
          <cell r="R772">
            <v>26664274.400000002</v>
          </cell>
          <cell r="S772">
            <v>300610494.79999995</v>
          </cell>
          <cell r="T772">
            <v>0.62897300355295982</v>
          </cell>
          <cell r="U772">
            <v>0.19</v>
          </cell>
          <cell r="V772">
            <v>90808339.450757995</v>
          </cell>
          <cell r="W772">
            <v>0.125</v>
          </cell>
          <cell r="X772">
            <v>59742328.586025</v>
          </cell>
          <cell r="Y772">
            <v>0</v>
          </cell>
          <cell r="Z772">
            <v>0</v>
          </cell>
          <cell r="AA772">
            <v>5.6026996447040234E-2</v>
          </cell>
          <cell r="AB772">
            <v>26777465.851417061</v>
          </cell>
          <cell r="AC772">
            <v>716</v>
          </cell>
          <cell r="AD772">
            <v>701.56475830078125</v>
          </cell>
        </row>
        <row r="773">
          <cell r="B773" t="str">
            <v>Total 7451750</v>
          </cell>
          <cell r="C773">
            <v>1850912552.9375</v>
          </cell>
          <cell r="D773">
            <v>1696234708.9375</v>
          </cell>
          <cell r="E773">
            <v>1706737987.6912999</v>
          </cell>
          <cell r="F773">
            <v>607998328</v>
          </cell>
          <cell r="G773">
            <v>110255611</v>
          </cell>
          <cell r="H773">
            <v>718253939</v>
          </cell>
          <cell r="I773">
            <v>1850912552.9375</v>
          </cell>
          <cell r="J773">
            <v>1696234708.9375</v>
          </cell>
          <cell r="K773">
            <v>1706737987.6912999</v>
          </cell>
          <cell r="L773">
            <v>607998328</v>
          </cell>
          <cell r="M773">
            <v>110255611</v>
          </cell>
          <cell r="N773">
            <v>718253939</v>
          </cell>
          <cell r="O773">
            <v>368010627.56854069</v>
          </cell>
          <cell r="P773">
            <v>11025561.100000001</v>
          </cell>
          <cell r="Q773">
            <v>71825393.900000006</v>
          </cell>
          <cell r="R773">
            <v>71825393.900000006</v>
          </cell>
          <cell r="S773">
            <v>801104894</v>
          </cell>
          <cell r="T773">
            <v>213342248.46141249</v>
          </cell>
          <cell r="U773">
            <v>0</v>
          </cell>
          <cell r="V773">
            <v>324280217.66134697</v>
          </cell>
          <cell r="W773">
            <v>716</v>
          </cell>
          <cell r="X773">
            <v>213342248.46141249</v>
          </cell>
          <cell r="Y773">
            <v>0</v>
          </cell>
          <cell r="Z773">
            <v>0</v>
          </cell>
          <cell r="AA773">
            <v>716</v>
          </cell>
          <cell r="AB773">
            <v>368010627.56854069</v>
          </cell>
          <cell r="AC773">
            <v>716</v>
          </cell>
        </row>
        <row r="774">
          <cell r="H774" t="str">
            <v>Total PRODUSEGUROS LTDA. AG. COL. DE SGRS.</v>
          </cell>
          <cell r="I774">
            <v>1850912552.9375</v>
          </cell>
          <cell r="J774">
            <v>1696234708.9375</v>
          </cell>
          <cell r="K774">
            <v>1706737987.6912999</v>
          </cell>
          <cell r="L774">
            <v>607998328</v>
          </cell>
          <cell r="M774">
            <v>110255611</v>
          </cell>
          <cell r="N774">
            <v>718253939</v>
          </cell>
          <cell r="O774">
            <v>11025561.100000001</v>
          </cell>
          <cell r="P774">
            <v>11025561.100000001</v>
          </cell>
          <cell r="Q774">
            <v>801104894</v>
          </cell>
          <cell r="R774">
            <v>71825393.900000006</v>
          </cell>
          <cell r="S774">
            <v>801104894</v>
          </cell>
          <cell r="T774">
            <v>0</v>
          </cell>
          <cell r="U774">
            <v>368010627.56854069</v>
          </cell>
          <cell r="V774">
            <v>324280217.66134697</v>
          </cell>
          <cell r="W774">
            <v>213342248.46141249</v>
          </cell>
          <cell r="X774">
            <v>213342248.46141249</v>
          </cell>
          <cell r="Y774">
            <v>368010627.56854069</v>
          </cell>
          <cell r="Z774">
            <v>0</v>
          </cell>
          <cell r="AA774">
            <v>368010627.56854069</v>
          </cell>
          <cell r="AB774">
            <v>368010627.56854069</v>
          </cell>
          <cell r="AC774">
            <v>716</v>
          </cell>
        </row>
        <row r="775">
          <cell r="A775" t="str">
            <v>Centro Colseguros Bogotá</v>
          </cell>
          <cell r="B775">
            <v>709736</v>
          </cell>
          <cell r="C775">
            <v>36688</v>
          </cell>
          <cell r="D775">
            <v>37052</v>
          </cell>
          <cell r="E775" t="str">
            <v>M</v>
          </cell>
          <cell r="F775" t="str">
            <v>AUCOL98</v>
          </cell>
          <cell r="G775">
            <v>52636</v>
          </cell>
          <cell r="H775" t="str">
            <v>SANCIA LTDA.</v>
          </cell>
          <cell r="I775">
            <v>66855244</v>
          </cell>
          <cell r="J775">
            <v>66855244</v>
          </cell>
          <cell r="K775">
            <v>66855244.011699997</v>
          </cell>
          <cell r="L775">
            <v>24925140</v>
          </cell>
          <cell r="M775">
            <v>0</v>
          </cell>
          <cell r="N775">
            <v>24925140</v>
          </cell>
          <cell r="O775">
            <v>0.1</v>
          </cell>
          <cell r="P775">
            <v>0</v>
          </cell>
          <cell r="Q775">
            <v>0.1</v>
          </cell>
          <cell r="R775">
            <v>2492514</v>
          </cell>
          <cell r="S775">
            <v>27417654</v>
          </cell>
          <cell r="T775">
            <v>0.41010476298914972</v>
          </cell>
          <cell r="U775">
            <v>0.19</v>
          </cell>
          <cell r="V775">
            <v>12702496.362222999</v>
          </cell>
          <cell r="W775">
            <v>0.125</v>
          </cell>
          <cell r="X775">
            <v>8356905.5014624996</v>
          </cell>
          <cell r="Y775">
            <v>0</v>
          </cell>
          <cell r="Z775">
            <v>0</v>
          </cell>
          <cell r="AA775">
            <v>0.27489523701085034</v>
          </cell>
          <cell r="AB775">
            <v>18378188.148014504</v>
          </cell>
          <cell r="AC775">
            <v>55.076923370361328</v>
          </cell>
          <cell r="AD775">
            <v>55.076923370361328</v>
          </cell>
        </row>
        <row r="776">
          <cell r="A776" t="str">
            <v>Centro Colseguros Bogotá</v>
          </cell>
          <cell r="B776">
            <v>709736</v>
          </cell>
          <cell r="C776">
            <v>37053</v>
          </cell>
          <cell r="D776">
            <v>37417</v>
          </cell>
          <cell r="E776" t="str">
            <v>M</v>
          </cell>
          <cell r="F776" t="str">
            <v>AUCOL98</v>
          </cell>
          <cell r="G776">
            <v>52636</v>
          </cell>
          <cell r="H776" t="str">
            <v>SANCIA LTDA.</v>
          </cell>
          <cell r="I776">
            <v>73708223.0625</v>
          </cell>
          <cell r="J776">
            <v>73768155.0625</v>
          </cell>
          <cell r="K776">
            <v>73708223.099199995</v>
          </cell>
          <cell r="L776">
            <v>7162020</v>
          </cell>
          <cell r="M776">
            <v>2378160</v>
          </cell>
          <cell r="N776">
            <v>9540180</v>
          </cell>
          <cell r="O776">
            <v>0.1</v>
          </cell>
          <cell r="P776">
            <v>237816</v>
          </cell>
          <cell r="Q776">
            <v>0.1</v>
          </cell>
          <cell r="R776">
            <v>954018</v>
          </cell>
          <cell r="S776">
            <v>10732014</v>
          </cell>
          <cell r="T776">
            <v>0.14560131215694008</v>
          </cell>
          <cell r="U776">
            <v>0.19</v>
          </cell>
          <cell r="V776">
            <v>14004562.388847999</v>
          </cell>
          <cell r="W776">
            <v>0.125</v>
          </cell>
          <cell r="X776">
            <v>9213527.8873999994</v>
          </cell>
          <cell r="Y776">
            <v>0</v>
          </cell>
          <cell r="Z776">
            <v>0</v>
          </cell>
          <cell r="AA776">
            <v>0.53939868784306</v>
          </cell>
          <cell r="AB776">
            <v>39758118.822952002</v>
          </cell>
          <cell r="AC776">
            <v>53.348899841308594</v>
          </cell>
          <cell r="AD776">
            <v>53.348899841308594</v>
          </cell>
        </row>
        <row r="777">
          <cell r="A777" t="str">
            <v>Centro Colseguros Bogotá</v>
          </cell>
          <cell r="B777">
            <v>709736</v>
          </cell>
          <cell r="C777">
            <v>37418</v>
          </cell>
          <cell r="D777">
            <v>37777</v>
          </cell>
          <cell r="E777" t="str">
            <v>M</v>
          </cell>
          <cell r="F777" t="str">
            <v>AUCOL98</v>
          </cell>
          <cell r="G777">
            <v>52636</v>
          </cell>
          <cell r="H777" t="str">
            <v>SANCIA LTDA.</v>
          </cell>
          <cell r="I777">
            <v>78018376.0625</v>
          </cell>
          <cell r="J777">
            <v>70895893</v>
          </cell>
          <cell r="K777">
            <v>77014503.111300007</v>
          </cell>
          <cell r="L777">
            <v>44457567</v>
          </cell>
          <cell r="M777">
            <v>12568000</v>
          </cell>
          <cell r="N777">
            <v>57025567</v>
          </cell>
          <cell r="O777">
            <v>0.1</v>
          </cell>
          <cell r="P777">
            <v>1256800</v>
          </cell>
          <cell r="Q777">
            <v>0.1</v>
          </cell>
          <cell r="R777">
            <v>5702556.7000000002</v>
          </cell>
          <cell r="S777">
            <v>63984923.700000003</v>
          </cell>
          <cell r="T777">
            <v>0.83081654902752688</v>
          </cell>
          <cell r="U777">
            <v>0.19</v>
          </cell>
          <cell r="V777">
            <v>14632755.591147002</v>
          </cell>
          <cell r="W777">
            <v>0.125</v>
          </cell>
          <cell r="X777">
            <v>9626812.8889125008</v>
          </cell>
          <cell r="Y777">
            <v>0</v>
          </cell>
          <cell r="Z777">
            <v>0</v>
          </cell>
          <cell r="AA777">
            <v>-0.14581654902752683</v>
          </cell>
          <cell r="AB777">
            <v>-11229989.068759495</v>
          </cell>
          <cell r="AC777">
            <v>53</v>
          </cell>
          <cell r="AD777">
            <v>52.052925109863281</v>
          </cell>
        </row>
        <row r="778">
          <cell r="B778" t="str">
            <v>Total 709736</v>
          </cell>
          <cell r="C778">
            <v>218581843.125</v>
          </cell>
          <cell r="D778">
            <v>211519292.0625</v>
          </cell>
          <cell r="E778">
            <v>217577970.22219998</v>
          </cell>
          <cell r="F778">
            <v>76544727</v>
          </cell>
          <cell r="G778">
            <v>14946160</v>
          </cell>
          <cell r="H778">
            <v>91490887</v>
          </cell>
          <cell r="I778">
            <v>218581843.125</v>
          </cell>
          <cell r="J778">
            <v>211519292.0625</v>
          </cell>
          <cell r="K778">
            <v>217577970.22219998</v>
          </cell>
          <cell r="L778">
            <v>76544727</v>
          </cell>
          <cell r="M778">
            <v>14946160</v>
          </cell>
          <cell r="N778">
            <v>91490887</v>
          </cell>
          <cell r="O778">
            <v>46906317.902207009</v>
          </cell>
          <cell r="P778">
            <v>1494616</v>
          </cell>
          <cell r="Q778">
            <v>9149088.6999999993</v>
          </cell>
          <cell r="R778">
            <v>9149088.6999999993</v>
          </cell>
          <cell r="S778">
            <v>102134591.7</v>
          </cell>
          <cell r="T778">
            <v>27197246.277774997</v>
          </cell>
          <cell r="U778">
            <v>0</v>
          </cell>
          <cell r="V778">
            <v>41339814.342217997</v>
          </cell>
          <cell r="W778">
            <v>53</v>
          </cell>
          <cell r="X778">
            <v>27197246.277774997</v>
          </cell>
          <cell r="Y778">
            <v>0</v>
          </cell>
          <cell r="Z778">
            <v>0</v>
          </cell>
          <cell r="AA778">
            <v>53</v>
          </cell>
          <cell r="AB778">
            <v>46906317.902207009</v>
          </cell>
          <cell r="AC778">
            <v>53</v>
          </cell>
        </row>
        <row r="779">
          <cell r="H779" t="str">
            <v>Total SANCIA LTDA.</v>
          </cell>
          <cell r="I779">
            <v>218581843.125</v>
          </cell>
          <cell r="J779">
            <v>211519292.0625</v>
          </cell>
          <cell r="K779">
            <v>217577970.22219998</v>
          </cell>
          <cell r="L779">
            <v>76544727</v>
          </cell>
          <cell r="M779">
            <v>14946160</v>
          </cell>
          <cell r="N779">
            <v>91490887</v>
          </cell>
          <cell r="O779">
            <v>1494616</v>
          </cell>
          <cell r="P779">
            <v>1494616</v>
          </cell>
          <cell r="Q779">
            <v>102134591.7</v>
          </cell>
          <cell r="R779">
            <v>9149088.6999999993</v>
          </cell>
          <cell r="S779">
            <v>102134591.7</v>
          </cell>
          <cell r="T779">
            <v>0</v>
          </cell>
          <cell r="U779">
            <v>46906317.902207009</v>
          </cell>
          <cell r="V779">
            <v>41339814.342217997</v>
          </cell>
          <cell r="W779">
            <v>27197246.277774997</v>
          </cell>
          <cell r="X779">
            <v>27197246.277774997</v>
          </cell>
          <cell r="Y779">
            <v>46906317.902207009</v>
          </cell>
          <cell r="Z779">
            <v>0</v>
          </cell>
          <cell r="AA779">
            <v>46906317.902207009</v>
          </cell>
          <cell r="AB779">
            <v>46906317.902207009</v>
          </cell>
          <cell r="AC779">
            <v>53</v>
          </cell>
        </row>
        <row r="780">
          <cell r="A780" t="str">
            <v>Centro Colseguros Bogotá</v>
          </cell>
          <cell r="B780">
            <v>456456</v>
          </cell>
          <cell r="C780">
            <v>36892</v>
          </cell>
          <cell r="D780">
            <v>37256</v>
          </cell>
          <cell r="E780" t="str">
            <v>A</v>
          </cell>
          <cell r="F780" t="str">
            <v>AUCOLESP</v>
          </cell>
          <cell r="G780">
            <v>65781</v>
          </cell>
          <cell r="H780" t="str">
            <v>SUPERTRANS LTDA</v>
          </cell>
          <cell r="I780">
            <v>0</v>
          </cell>
          <cell r="J780">
            <v>0</v>
          </cell>
          <cell r="K780">
            <v>-0.125</v>
          </cell>
          <cell r="L780">
            <v>0</v>
          </cell>
          <cell r="M780">
            <v>0.1</v>
          </cell>
          <cell r="N780">
            <v>0</v>
          </cell>
          <cell r="O780">
            <v>0.1</v>
          </cell>
          <cell r="P780">
            <v>0</v>
          </cell>
          <cell r="Q780">
            <v>0.1</v>
          </cell>
          <cell r="R780">
            <v>0</v>
          </cell>
          <cell r="S780">
            <v>0</v>
          </cell>
          <cell r="T780">
            <v>0</v>
          </cell>
          <cell r="U780">
            <v>0.19</v>
          </cell>
          <cell r="V780">
            <v>-2.375E-2</v>
          </cell>
          <cell r="W780">
            <v>0.125</v>
          </cell>
          <cell r="X780">
            <v>-1.5625E-2</v>
          </cell>
          <cell r="Y780">
            <v>0</v>
          </cell>
          <cell r="Z780">
            <v>0</v>
          </cell>
          <cell r="AA780">
            <v>0.68500000000000005</v>
          </cell>
          <cell r="AB780">
            <v>-8.5625000000000007E-2</v>
          </cell>
          <cell r="AC780">
            <v>0</v>
          </cell>
          <cell r="AD780">
            <v>0</v>
          </cell>
        </row>
        <row r="781">
          <cell r="B781" t="str">
            <v>Total 456456</v>
          </cell>
          <cell r="C781">
            <v>0</v>
          </cell>
          <cell r="D781">
            <v>0</v>
          </cell>
          <cell r="E781">
            <v>-0.125</v>
          </cell>
          <cell r="F781">
            <v>0</v>
          </cell>
          <cell r="G781">
            <v>0</v>
          </cell>
          <cell r="H781">
            <v>0</v>
          </cell>
          <cell r="I781">
            <v>0</v>
          </cell>
          <cell r="J781">
            <v>0</v>
          </cell>
          <cell r="K781">
            <v>-0.125</v>
          </cell>
          <cell r="L781">
            <v>0</v>
          </cell>
          <cell r="M781">
            <v>0</v>
          </cell>
          <cell r="N781">
            <v>0</v>
          </cell>
          <cell r="O781">
            <v>-8.5625000000000007E-2</v>
          </cell>
          <cell r="P781">
            <v>0</v>
          </cell>
          <cell r="Q781">
            <v>0</v>
          </cell>
          <cell r="R781">
            <v>0</v>
          </cell>
          <cell r="S781">
            <v>0</v>
          </cell>
          <cell r="T781">
            <v>-1.5625E-2</v>
          </cell>
          <cell r="U781">
            <v>0</v>
          </cell>
          <cell r="V781">
            <v>-2.375E-2</v>
          </cell>
          <cell r="W781">
            <v>0</v>
          </cell>
          <cell r="X781">
            <v>-1.5625E-2</v>
          </cell>
          <cell r="Y781">
            <v>0</v>
          </cell>
          <cell r="Z781">
            <v>0</v>
          </cell>
          <cell r="AA781">
            <v>0</v>
          </cell>
          <cell r="AB781">
            <v>-8.5625000000000007E-2</v>
          </cell>
          <cell r="AC781">
            <v>0</v>
          </cell>
        </row>
        <row r="782">
          <cell r="A782" t="str">
            <v>Centro Colseguros Bogotá</v>
          </cell>
          <cell r="B782">
            <v>10974421</v>
          </cell>
          <cell r="C782">
            <v>37483</v>
          </cell>
          <cell r="D782">
            <v>37777</v>
          </cell>
          <cell r="E782" t="str">
            <v>T</v>
          </cell>
          <cell r="F782" t="str">
            <v>AUCOL98</v>
          </cell>
          <cell r="G782">
            <v>65781</v>
          </cell>
          <cell r="H782" t="str">
            <v>SUPERTRANS LTDA</v>
          </cell>
          <cell r="I782">
            <v>108054468.3125</v>
          </cell>
          <cell r="J782">
            <v>95388451.25</v>
          </cell>
          <cell r="K782">
            <v>89032380.011700004</v>
          </cell>
          <cell r="L782">
            <v>0</v>
          </cell>
          <cell r="M782">
            <v>0.1</v>
          </cell>
          <cell r="N782">
            <v>0</v>
          </cell>
          <cell r="O782">
            <v>0.1</v>
          </cell>
          <cell r="P782">
            <v>0</v>
          </cell>
          <cell r="Q782">
            <v>0.1</v>
          </cell>
          <cell r="R782">
            <v>0</v>
          </cell>
          <cell r="S782">
            <v>0</v>
          </cell>
          <cell r="T782">
            <v>0</v>
          </cell>
          <cell r="U782">
            <v>0.19</v>
          </cell>
          <cell r="V782">
            <v>16916152.202222999</v>
          </cell>
          <cell r="W782">
            <v>0.125</v>
          </cell>
          <cell r="X782">
            <v>11129047.501462501</v>
          </cell>
          <cell r="Y782">
            <v>0</v>
          </cell>
          <cell r="Z782">
            <v>0</v>
          </cell>
          <cell r="AA782">
            <v>0.68500000000000005</v>
          </cell>
          <cell r="AB782">
            <v>60987180.308014505</v>
          </cell>
          <cell r="AC782">
            <v>33</v>
          </cell>
          <cell r="AD782">
            <v>24.438776016235352</v>
          </cell>
        </row>
        <row r="783">
          <cell r="B783" t="str">
            <v>Total 10974421</v>
          </cell>
          <cell r="C783">
            <v>108054468.3125</v>
          </cell>
          <cell r="D783">
            <v>95388451.25</v>
          </cell>
          <cell r="E783">
            <v>89032380.011700004</v>
          </cell>
          <cell r="F783">
            <v>0</v>
          </cell>
          <cell r="G783">
            <v>0</v>
          </cell>
          <cell r="H783">
            <v>0</v>
          </cell>
          <cell r="I783">
            <v>108054468.3125</v>
          </cell>
          <cell r="J783">
            <v>95388451.25</v>
          </cell>
          <cell r="K783">
            <v>89032380.011700004</v>
          </cell>
          <cell r="L783">
            <v>0</v>
          </cell>
          <cell r="M783">
            <v>0</v>
          </cell>
          <cell r="N783">
            <v>0</v>
          </cell>
          <cell r="O783">
            <v>60987180.308014505</v>
          </cell>
          <cell r="P783">
            <v>0</v>
          </cell>
          <cell r="Q783">
            <v>0</v>
          </cell>
          <cell r="R783">
            <v>0</v>
          </cell>
          <cell r="S783">
            <v>0</v>
          </cell>
          <cell r="T783">
            <v>11129047.501462501</v>
          </cell>
          <cell r="U783">
            <v>0</v>
          </cell>
          <cell r="V783">
            <v>16916152.202222999</v>
          </cell>
          <cell r="W783">
            <v>33</v>
          </cell>
          <cell r="X783">
            <v>11129047.501462501</v>
          </cell>
          <cell r="Y783">
            <v>0</v>
          </cell>
          <cell r="Z783">
            <v>0</v>
          </cell>
          <cell r="AA783">
            <v>33</v>
          </cell>
          <cell r="AB783">
            <v>60987180.308014505</v>
          </cell>
          <cell r="AC783">
            <v>33</v>
          </cell>
        </row>
        <row r="784">
          <cell r="H784" t="str">
            <v>Total SUPERTRANS LTDA</v>
          </cell>
          <cell r="I784">
            <v>108054468.3125</v>
          </cell>
          <cell r="J784">
            <v>95388451.25</v>
          </cell>
          <cell r="K784">
            <v>89032379.886700004</v>
          </cell>
          <cell r="L784">
            <v>0</v>
          </cell>
          <cell r="M784">
            <v>0</v>
          </cell>
          <cell r="N784">
            <v>0</v>
          </cell>
          <cell r="O784">
            <v>0</v>
          </cell>
          <cell r="P784">
            <v>0</v>
          </cell>
          <cell r="Q784">
            <v>0</v>
          </cell>
          <cell r="R784">
            <v>0</v>
          </cell>
          <cell r="S784">
            <v>0</v>
          </cell>
          <cell r="T784">
            <v>0</v>
          </cell>
          <cell r="U784">
            <v>60987180.222389504</v>
          </cell>
          <cell r="V784">
            <v>16916152.178472999</v>
          </cell>
          <cell r="W784">
            <v>11129047.485837501</v>
          </cell>
          <cell r="X784">
            <v>11129047.485837501</v>
          </cell>
          <cell r="Y784">
            <v>60987180.222389504</v>
          </cell>
          <cell r="Z784">
            <v>0</v>
          </cell>
          <cell r="AA784">
            <v>60987180.222389504</v>
          </cell>
          <cell r="AB784">
            <v>60987180.222389504</v>
          </cell>
          <cell r="AC784">
            <v>33</v>
          </cell>
        </row>
        <row r="785">
          <cell r="A785" t="str">
            <v>Centro Colseguros Bogotá</v>
          </cell>
          <cell r="B785">
            <v>7291875</v>
          </cell>
          <cell r="C785">
            <v>37012</v>
          </cell>
          <cell r="D785">
            <v>37376</v>
          </cell>
          <cell r="E785" t="str">
            <v>M</v>
          </cell>
          <cell r="F785" t="str">
            <v>AUCOL98</v>
          </cell>
          <cell r="G785">
            <v>67555</v>
          </cell>
          <cell r="H785" t="str">
            <v>TAXIS LIBRES S.A</v>
          </cell>
          <cell r="I785">
            <v>29804323</v>
          </cell>
          <cell r="J785">
            <v>29818742</v>
          </cell>
          <cell r="K785">
            <v>33289191.622099999</v>
          </cell>
          <cell r="L785">
            <v>338130</v>
          </cell>
          <cell r="M785">
            <v>6111111</v>
          </cell>
          <cell r="N785">
            <v>6449241</v>
          </cell>
          <cell r="O785">
            <v>0.1</v>
          </cell>
          <cell r="P785">
            <v>611111.1</v>
          </cell>
          <cell r="Q785">
            <v>0.1</v>
          </cell>
          <cell r="R785">
            <v>644924.10000000009</v>
          </cell>
          <cell r="S785">
            <v>7705276.1999999993</v>
          </cell>
          <cell r="T785">
            <v>0.23146480357560342</v>
          </cell>
          <cell r="U785">
            <v>0.19</v>
          </cell>
          <cell r="V785">
            <v>6324946.4081990002</v>
          </cell>
          <cell r="W785">
            <v>0.125</v>
          </cell>
          <cell r="X785">
            <v>4161148.9527624999</v>
          </cell>
          <cell r="Y785">
            <v>0</v>
          </cell>
          <cell r="Z785">
            <v>0</v>
          </cell>
          <cell r="AA785">
            <v>0.45353519642439666</v>
          </cell>
          <cell r="AB785">
            <v>15097820.061138503</v>
          </cell>
          <cell r="AC785">
            <v>15.148351669311523</v>
          </cell>
          <cell r="AD785">
            <v>15.148351669311523</v>
          </cell>
        </row>
        <row r="786">
          <cell r="B786" t="str">
            <v>Total 7291875</v>
          </cell>
          <cell r="C786">
            <v>29804323</v>
          </cell>
          <cell r="D786">
            <v>29818742</v>
          </cell>
          <cell r="E786">
            <v>33289191.622099999</v>
          </cell>
          <cell r="F786">
            <v>338130</v>
          </cell>
          <cell r="G786">
            <v>6111111</v>
          </cell>
          <cell r="H786">
            <v>6449241</v>
          </cell>
          <cell r="I786">
            <v>29804323</v>
          </cell>
          <cell r="J786">
            <v>29818742</v>
          </cell>
          <cell r="K786">
            <v>33289191.622099999</v>
          </cell>
          <cell r="L786">
            <v>338130</v>
          </cell>
          <cell r="M786">
            <v>6111111</v>
          </cell>
          <cell r="N786">
            <v>6449241</v>
          </cell>
          <cell r="O786">
            <v>15097820.061138503</v>
          </cell>
          <cell r="P786">
            <v>611111.1</v>
          </cell>
          <cell r="Q786">
            <v>644924.10000000009</v>
          </cell>
          <cell r="R786">
            <v>644924.10000000009</v>
          </cell>
          <cell r="S786">
            <v>7705276.1999999993</v>
          </cell>
          <cell r="T786">
            <v>4161148.9527624999</v>
          </cell>
          <cell r="U786">
            <v>0</v>
          </cell>
          <cell r="V786">
            <v>6324946.4081990002</v>
          </cell>
          <cell r="W786">
            <v>0</v>
          </cell>
          <cell r="X786">
            <v>4161148.9527624999</v>
          </cell>
          <cell r="Y786">
            <v>0</v>
          </cell>
          <cell r="Z786">
            <v>0</v>
          </cell>
          <cell r="AA786">
            <v>0</v>
          </cell>
          <cell r="AB786">
            <v>15097820.061138503</v>
          </cell>
          <cell r="AC786">
            <v>0</v>
          </cell>
        </row>
        <row r="787">
          <cell r="A787" t="str">
            <v>Centro Colseguros Bogotá</v>
          </cell>
          <cell r="B787">
            <v>7362015</v>
          </cell>
          <cell r="C787">
            <v>37012</v>
          </cell>
          <cell r="D787">
            <v>37376</v>
          </cell>
          <cell r="E787" t="str">
            <v>A</v>
          </cell>
          <cell r="F787" t="str">
            <v>AUCOLESP</v>
          </cell>
          <cell r="G787">
            <v>67555</v>
          </cell>
          <cell r="H787" t="str">
            <v>TAXIS LIBRES S.A</v>
          </cell>
          <cell r="I787">
            <v>0</v>
          </cell>
          <cell r="J787">
            <v>0</v>
          </cell>
          <cell r="K787">
            <v>14743416.1875</v>
          </cell>
          <cell r="L787">
            <v>10733500</v>
          </cell>
          <cell r="M787">
            <v>5000001</v>
          </cell>
          <cell r="N787">
            <v>15733501</v>
          </cell>
          <cell r="O787">
            <v>0.1</v>
          </cell>
          <cell r="P787">
            <v>500000.10000000003</v>
          </cell>
          <cell r="Q787">
            <v>0.1</v>
          </cell>
          <cell r="R787">
            <v>1573350.1</v>
          </cell>
          <cell r="S787">
            <v>17806851.199999999</v>
          </cell>
          <cell r="T787">
            <v>1.2077832554911725</v>
          </cell>
          <cell r="U787">
            <v>0.19</v>
          </cell>
          <cell r="V787">
            <v>2801249.0756250001</v>
          </cell>
          <cell r="W787">
            <v>0.125</v>
          </cell>
          <cell r="X787">
            <v>1842927.0234375</v>
          </cell>
          <cell r="Y787">
            <v>0</v>
          </cell>
          <cell r="Z787">
            <v>0</v>
          </cell>
          <cell r="AA787">
            <v>-0.52278325549117244</v>
          </cell>
          <cell r="AB787">
            <v>-7707611.1115624998</v>
          </cell>
          <cell r="AC787">
            <v>11.45604419708252</v>
          </cell>
          <cell r="AD787">
            <v>11.45604419708252</v>
          </cell>
        </row>
        <row r="788">
          <cell r="B788" t="str">
            <v>Total 7362015</v>
          </cell>
          <cell r="C788">
            <v>0</v>
          </cell>
          <cell r="D788">
            <v>0</v>
          </cell>
          <cell r="E788">
            <v>14743416.1875</v>
          </cell>
          <cell r="F788">
            <v>10733500</v>
          </cell>
          <cell r="G788">
            <v>5000001</v>
          </cell>
          <cell r="H788">
            <v>15733501</v>
          </cell>
          <cell r="I788">
            <v>0</v>
          </cell>
          <cell r="J788">
            <v>0</v>
          </cell>
          <cell r="K788">
            <v>14743416.1875</v>
          </cell>
          <cell r="L788">
            <v>10733500</v>
          </cell>
          <cell r="M788">
            <v>5000001</v>
          </cell>
          <cell r="N788">
            <v>15733501</v>
          </cell>
          <cell r="O788">
            <v>-7707611.1115624998</v>
          </cell>
          <cell r="P788">
            <v>500000.10000000003</v>
          </cell>
          <cell r="Q788">
            <v>1573350.1</v>
          </cell>
          <cell r="R788">
            <v>1573350.1</v>
          </cell>
          <cell r="S788">
            <v>17806851.199999999</v>
          </cell>
          <cell r="T788">
            <v>1842927.0234375</v>
          </cell>
          <cell r="U788">
            <v>0</v>
          </cell>
          <cell r="V788">
            <v>2801249.0756250001</v>
          </cell>
          <cell r="W788">
            <v>0</v>
          </cell>
          <cell r="X788">
            <v>1842927.0234375</v>
          </cell>
          <cell r="Y788">
            <v>0</v>
          </cell>
          <cell r="Z788">
            <v>0</v>
          </cell>
          <cell r="AA788">
            <v>0</v>
          </cell>
          <cell r="AB788">
            <v>-7707611.1115624998</v>
          </cell>
          <cell r="AC788">
            <v>0</v>
          </cell>
        </row>
        <row r="789">
          <cell r="A789" t="str">
            <v>Centro Colseguros Bogotá</v>
          </cell>
          <cell r="B789">
            <v>7619398</v>
          </cell>
          <cell r="C789">
            <v>36965</v>
          </cell>
          <cell r="D789">
            <v>37329</v>
          </cell>
          <cell r="E789" t="str">
            <v>M</v>
          </cell>
          <cell r="F789" t="str">
            <v>AUCOLESP</v>
          </cell>
          <cell r="G789">
            <v>67555</v>
          </cell>
          <cell r="H789" t="str">
            <v>TAXIS LIBRES S.A</v>
          </cell>
          <cell r="I789">
            <v>1668001873.875</v>
          </cell>
          <cell r="J789">
            <v>1675786719.875</v>
          </cell>
          <cell r="K789">
            <v>1527012914.9856</v>
          </cell>
          <cell r="L789">
            <v>718073710</v>
          </cell>
          <cell r="M789">
            <v>179067628</v>
          </cell>
          <cell r="N789">
            <v>897141338</v>
          </cell>
          <cell r="O789">
            <v>0.1</v>
          </cell>
          <cell r="P789">
            <v>17906762.800000001</v>
          </cell>
          <cell r="Q789">
            <v>0.1</v>
          </cell>
          <cell r="R789">
            <v>89714133.800000012</v>
          </cell>
          <cell r="S789">
            <v>1004762234.5999999</v>
          </cell>
          <cell r="T789">
            <v>0.6579919689870305</v>
          </cell>
          <cell r="U789">
            <v>0.19</v>
          </cell>
          <cell r="V789">
            <v>290132453.84726399</v>
          </cell>
          <cell r="W789">
            <v>0.22500000000000001</v>
          </cell>
          <cell r="X789">
            <v>343577905.87176001</v>
          </cell>
          <cell r="Y789">
            <v>0</v>
          </cell>
          <cell r="Z789">
            <v>0</v>
          </cell>
          <cell r="AA789">
            <v>-7.2991968987030531E-2</v>
          </cell>
          <cell r="AB789">
            <v>-111459679.333424</v>
          </cell>
          <cell r="AC789">
            <v>1127.81591796875</v>
          </cell>
          <cell r="AD789">
            <v>1127.81591796875</v>
          </cell>
        </row>
        <row r="790">
          <cell r="A790" t="str">
            <v>Centro Colseguros Bogotá</v>
          </cell>
          <cell r="B790">
            <v>7619398</v>
          </cell>
          <cell r="C790">
            <v>37330</v>
          </cell>
          <cell r="D790">
            <v>37694</v>
          </cell>
          <cell r="E790" t="str">
            <v>M</v>
          </cell>
          <cell r="F790" t="str">
            <v>AUCOLESP</v>
          </cell>
          <cell r="G790">
            <v>67555</v>
          </cell>
          <cell r="H790" t="str">
            <v>TAXIS LIBRES S.A</v>
          </cell>
          <cell r="I790">
            <v>3635307743</v>
          </cell>
          <cell r="J790">
            <v>3637744905.9375</v>
          </cell>
          <cell r="K790">
            <v>3603102702.8455</v>
          </cell>
          <cell r="L790">
            <v>1054528224</v>
          </cell>
          <cell r="M790">
            <v>647537724</v>
          </cell>
          <cell r="N790">
            <v>1702065948</v>
          </cell>
          <cell r="O790">
            <v>0.1</v>
          </cell>
          <cell r="P790">
            <v>64753772.400000006</v>
          </cell>
          <cell r="Q790">
            <v>0.1</v>
          </cell>
          <cell r="R790">
            <v>170206594.80000001</v>
          </cell>
          <cell r="S790">
            <v>1937026315.2</v>
          </cell>
          <cell r="T790">
            <v>0.53759952878119754</v>
          </cell>
          <cell r="U790">
            <v>0.19</v>
          </cell>
          <cell r="V790">
            <v>684589513.540645</v>
          </cell>
          <cell r="W790">
            <v>0.22500000000000001</v>
          </cell>
          <cell r="X790">
            <v>810698108.14023757</v>
          </cell>
          <cell r="Y790">
            <v>0</v>
          </cell>
          <cell r="Z790">
            <v>0</v>
          </cell>
          <cell r="AA790">
            <v>4.740047121880242E-2</v>
          </cell>
          <cell r="AB790">
            <v>170788765.96461734</v>
          </cell>
          <cell r="AC790">
            <v>2485.8681640625</v>
          </cell>
          <cell r="AD790">
            <v>2485.8681640625</v>
          </cell>
        </row>
        <row r="791">
          <cell r="A791" t="str">
            <v>Centro Colseguros Bogotá</v>
          </cell>
          <cell r="B791">
            <v>7619398</v>
          </cell>
          <cell r="C791">
            <v>37695</v>
          </cell>
          <cell r="D791">
            <v>37777</v>
          </cell>
          <cell r="E791" t="str">
            <v>M</v>
          </cell>
          <cell r="F791" t="str">
            <v>AUCOLESP</v>
          </cell>
          <cell r="G791">
            <v>67555</v>
          </cell>
          <cell r="H791" t="str">
            <v>TAXIS LIBRES S.A</v>
          </cell>
          <cell r="I791">
            <v>793829419.9375</v>
          </cell>
          <cell r="J791">
            <v>324977128.9375</v>
          </cell>
          <cell r="K791">
            <v>881429058.82889998</v>
          </cell>
          <cell r="L791">
            <v>130403441</v>
          </cell>
          <cell r="M791">
            <v>339744372</v>
          </cell>
          <cell r="N791">
            <v>470147813</v>
          </cell>
          <cell r="O791">
            <v>0.1</v>
          </cell>
          <cell r="P791">
            <v>33974437.200000003</v>
          </cell>
          <cell r="Q791">
            <v>0.1</v>
          </cell>
          <cell r="R791">
            <v>47014781.300000004</v>
          </cell>
          <cell r="S791">
            <v>551137031.5</v>
          </cell>
          <cell r="T791">
            <v>0.62527667539377652</v>
          </cell>
          <cell r="U791">
            <v>0.19</v>
          </cell>
          <cell r="V791">
            <v>167471521.17749101</v>
          </cell>
          <cell r="W791">
            <v>0.22500000000000001</v>
          </cell>
          <cell r="X791">
            <v>198321538.2365025</v>
          </cell>
          <cell r="Y791">
            <v>0</v>
          </cell>
          <cell r="Z791">
            <v>0</v>
          </cell>
          <cell r="AA791">
            <v>-4.0276675393776551E-2</v>
          </cell>
          <cell r="AB791">
            <v>-35501032.08509358</v>
          </cell>
          <cell r="AC791">
            <v>2701</v>
          </cell>
          <cell r="AD791">
            <v>2722.59765625</v>
          </cell>
        </row>
        <row r="792">
          <cell r="B792" t="str">
            <v>Total 7619398</v>
          </cell>
          <cell r="C792">
            <v>6097139036.8125</v>
          </cell>
          <cell r="D792">
            <v>5638508754.75</v>
          </cell>
          <cell r="E792">
            <v>6011544676.6600008</v>
          </cell>
          <cell r="F792">
            <v>1903005375</v>
          </cell>
          <cell r="G792">
            <v>1166349724</v>
          </cell>
          <cell r="H792">
            <v>3069355099</v>
          </cell>
          <cell r="I792">
            <v>6097139036.8125</v>
          </cell>
          <cell r="J792">
            <v>5638508754.75</v>
          </cell>
          <cell r="K792">
            <v>6011544676.6600008</v>
          </cell>
          <cell r="L792">
            <v>1903005375</v>
          </cell>
          <cell r="M792">
            <v>1166349724</v>
          </cell>
          <cell r="N792">
            <v>3069355099</v>
          </cell>
          <cell r="O792">
            <v>23828054.54609976</v>
          </cell>
          <cell r="P792">
            <v>116634972.40000001</v>
          </cell>
          <cell r="Q792">
            <v>306935509.90000004</v>
          </cell>
          <cell r="R792">
            <v>306935509.90000004</v>
          </cell>
          <cell r="S792">
            <v>3492925581.3000002</v>
          </cell>
          <cell r="T792">
            <v>1352597552.2485001</v>
          </cell>
          <cell r="U792">
            <v>0</v>
          </cell>
          <cell r="V792">
            <v>1142193488.5653999</v>
          </cell>
          <cell r="W792">
            <v>2701</v>
          </cell>
          <cell r="X792">
            <v>1352597552.2485001</v>
          </cell>
          <cell r="Y792">
            <v>0</v>
          </cell>
          <cell r="Z792">
            <v>0</v>
          </cell>
          <cell r="AA792">
            <v>2701</v>
          </cell>
          <cell r="AB792">
            <v>23828054.54609976</v>
          </cell>
          <cell r="AC792">
            <v>2701</v>
          </cell>
        </row>
        <row r="793">
          <cell r="A793" t="str">
            <v>Centro Colseguros Bogotá</v>
          </cell>
          <cell r="B793">
            <v>7621899</v>
          </cell>
          <cell r="C793">
            <v>36982</v>
          </cell>
          <cell r="D793">
            <v>37346</v>
          </cell>
          <cell r="E793" t="str">
            <v>M</v>
          </cell>
          <cell r="F793" t="str">
            <v>AUCOL98</v>
          </cell>
          <cell r="G793">
            <v>67555</v>
          </cell>
          <cell r="H793" t="str">
            <v>TAXIS LIBRES S.A</v>
          </cell>
          <cell r="I793">
            <v>22047452</v>
          </cell>
          <cell r="J793">
            <v>22143543</v>
          </cell>
          <cell r="K793">
            <v>20677283.593800001</v>
          </cell>
          <cell r="L793">
            <v>1481983</v>
          </cell>
          <cell r="M793">
            <v>4111111</v>
          </cell>
          <cell r="N793">
            <v>5593094</v>
          </cell>
          <cell r="O793">
            <v>0.1</v>
          </cell>
          <cell r="P793">
            <v>411111.10000000003</v>
          </cell>
          <cell r="Q793">
            <v>0.1</v>
          </cell>
          <cell r="R793">
            <v>559309.4</v>
          </cell>
          <cell r="S793">
            <v>6563514.5</v>
          </cell>
          <cell r="T793">
            <v>0.31742634230581634</v>
          </cell>
          <cell r="U793">
            <v>0.19</v>
          </cell>
          <cell r="V793">
            <v>3928683.8828220004</v>
          </cell>
          <cell r="W793">
            <v>0.22500000000000001</v>
          </cell>
          <cell r="X793">
            <v>4652388.8086050004</v>
          </cell>
          <cell r="Y793">
            <v>0</v>
          </cell>
          <cell r="Z793">
            <v>0</v>
          </cell>
          <cell r="AA793">
            <v>0.26757365769418362</v>
          </cell>
          <cell r="AB793">
            <v>5532696.402373</v>
          </cell>
          <cell r="AC793">
            <v>9.392857551574707</v>
          </cell>
          <cell r="AD793">
            <v>9.392857551574707</v>
          </cell>
        </row>
        <row r="794">
          <cell r="A794" t="str">
            <v>Centro Colseguros Bogotá</v>
          </cell>
          <cell r="B794">
            <v>7621899</v>
          </cell>
          <cell r="C794">
            <v>37347</v>
          </cell>
          <cell r="D794">
            <v>37711</v>
          </cell>
          <cell r="E794" t="str">
            <v>M</v>
          </cell>
          <cell r="F794" t="str">
            <v>AUCOL98</v>
          </cell>
          <cell r="G794">
            <v>67555</v>
          </cell>
          <cell r="H794" t="str">
            <v>TAXIS LIBRES S.A</v>
          </cell>
          <cell r="I794">
            <v>30459392</v>
          </cell>
          <cell r="J794">
            <v>29227303</v>
          </cell>
          <cell r="K794">
            <v>30934510.9736</v>
          </cell>
          <cell r="L794">
            <v>777310</v>
          </cell>
          <cell r="M794">
            <v>0</v>
          </cell>
          <cell r="N794">
            <v>777310</v>
          </cell>
          <cell r="O794">
            <v>0.1</v>
          </cell>
          <cell r="P794">
            <v>0</v>
          </cell>
          <cell r="Q794">
            <v>0.1</v>
          </cell>
          <cell r="R794">
            <v>77731</v>
          </cell>
          <cell r="S794">
            <v>855041</v>
          </cell>
          <cell r="T794">
            <v>2.7640359362063473E-2</v>
          </cell>
          <cell r="U794">
            <v>0.19</v>
          </cell>
          <cell r="V794">
            <v>5877557.0849839998</v>
          </cell>
          <cell r="W794">
            <v>0.22500000000000001</v>
          </cell>
          <cell r="X794">
            <v>6960264.96906</v>
          </cell>
          <cell r="Y794">
            <v>0</v>
          </cell>
          <cell r="Z794">
            <v>0</v>
          </cell>
          <cell r="AA794">
            <v>0.55735964063793653</v>
          </cell>
          <cell r="AB794">
            <v>17241647.919555999</v>
          </cell>
          <cell r="AC794">
            <v>13.016483306884766</v>
          </cell>
          <cell r="AD794">
            <v>13.016483306884766</v>
          </cell>
        </row>
        <row r="795">
          <cell r="A795" t="str">
            <v>Centro Colseguros Bogotá</v>
          </cell>
          <cell r="B795">
            <v>7621899</v>
          </cell>
          <cell r="C795">
            <v>37712</v>
          </cell>
          <cell r="D795">
            <v>37777</v>
          </cell>
          <cell r="E795" t="str">
            <v>M</v>
          </cell>
          <cell r="F795" t="str">
            <v>AUCOL98</v>
          </cell>
          <cell r="G795">
            <v>67555</v>
          </cell>
          <cell r="H795" t="str">
            <v>TAXIS LIBRES S.A</v>
          </cell>
          <cell r="I795">
            <v>3745508</v>
          </cell>
          <cell r="J795">
            <v>809549</v>
          </cell>
          <cell r="K795">
            <v>4053017.8184000002</v>
          </cell>
          <cell r="L795">
            <v>0</v>
          </cell>
          <cell r="M795">
            <v>0.1</v>
          </cell>
          <cell r="N795">
            <v>0</v>
          </cell>
          <cell r="O795">
            <v>0.1</v>
          </cell>
          <cell r="P795">
            <v>0</v>
          </cell>
          <cell r="Q795">
            <v>0.1</v>
          </cell>
          <cell r="R795">
            <v>0</v>
          </cell>
          <cell r="S795">
            <v>0</v>
          </cell>
          <cell r="T795">
            <v>0</v>
          </cell>
          <cell r="U795">
            <v>0.19</v>
          </cell>
          <cell r="V795">
            <v>770073.38549600006</v>
          </cell>
          <cell r="W795">
            <v>0.22500000000000001</v>
          </cell>
          <cell r="X795">
            <v>911929.0091400001</v>
          </cell>
          <cell r="Y795">
            <v>0</v>
          </cell>
          <cell r="Z795">
            <v>0</v>
          </cell>
          <cell r="AA795">
            <v>0.58499999999999996</v>
          </cell>
          <cell r="AB795">
            <v>2371015.4237640002</v>
          </cell>
          <cell r="AC795">
            <v>9</v>
          </cell>
          <cell r="AD795">
            <v>9.0307693481445313</v>
          </cell>
        </row>
        <row r="796">
          <cell r="B796" t="str">
            <v>Total 7621899</v>
          </cell>
          <cell r="C796">
            <v>56252352</v>
          </cell>
          <cell r="D796">
            <v>52180395</v>
          </cell>
          <cell r="E796">
            <v>55664812.385800004</v>
          </cell>
          <cell r="F796">
            <v>2259293</v>
          </cell>
          <cell r="G796">
            <v>4111111</v>
          </cell>
          <cell r="H796">
            <v>6370404</v>
          </cell>
          <cell r="I796">
            <v>56252352</v>
          </cell>
          <cell r="J796">
            <v>52180395</v>
          </cell>
          <cell r="K796">
            <v>55664812.385800004</v>
          </cell>
          <cell r="L796">
            <v>2259293</v>
          </cell>
          <cell r="M796">
            <v>4111111</v>
          </cell>
          <cell r="N796">
            <v>6370404</v>
          </cell>
          <cell r="O796">
            <v>25145359.745693002</v>
          </cell>
          <cell r="P796">
            <v>411111.10000000003</v>
          </cell>
          <cell r="Q796">
            <v>637040.4</v>
          </cell>
          <cell r="R796">
            <v>637040.4</v>
          </cell>
          <cell r="S796">
            <v>7418555.5</v>
          </cell>
          <cell r="T796">
            <v>12524582.786805</v>
          </cell>
          <cell r="U796">
            <v>0</v>
          </cell>
          <cell r="V796">
            <v>10576314.353302</v>
          </cell>
          <cell r="W796">
            <v>9</v>
          </cell>
          <cell r="X796">
            <v>12524582.786805</v>
          </cell>
          <cell r="Y796">
            <v>0</v>
          </cell>
          <cell r="Z796">
            <v>0</v>
          </cell>
          <cell r="AA796">
            <v>9</v>
          </cell>
          <cell r="AB796">
            <v>25145359.745693002</v>
          </cell>
          <cell r="AC796">
            <v>9</v>
          </cell>
        </row>
        <row r="797">
          <cell r="A797" t="str">
            <v>Centro Colseguros Bogotá</v>
          </cell>
          <cell r="B797">
            <v>8711723</v>
          </cell>
          <cell r="C797">
            <v>36965</v>
          </cell>
          <cell r="D797">
            <v>37329</v>
          </cell>
          <cell r="E797" t="str">
            <v>A</v>
          </cell>
          <cell r="F797" t="str">
            <v>AUCOLESP</v>
          </cell>
          <cell r="G797">
            <v>67555</v>
          </cell>
          <cell r="H797" t="str">
            <v>TAXIS LIBRES S.A</v>
          </cell>
          <cell r="I797">
            <v>22696305.875</v>
          </cell>
          <cell r="J797">
            <v>22696305.875</v>
          </cell>
          <cell r="K797">
            <v>13357444.949200001</v>
          </cell>
          <cell r="L797">
            <v>7456894</v>
          </cell>
          <cell r="M797">
            <v>2111112</v>
          </cell>
          <cell r="N797">
            <v>9568006</v>
          </cell>
          <cell r="O797">
            <v>0.1</v>
          </cell>
          <cell r="P797">
            <v>211111.2</v>
          </cell>
          <cell r="Q797">
            <v>0.1</v>
          </cell>
          <cell r="R797">
            <v>956800.60000000009</v>
          </cell>
          <cell r="S797">
            <v>10735917.799999999</v>
          </cell>
          <cell r="T797">
            <v>0.80374037406330401</v>
          </cell>
          <cell r="U797">
            <v>0.19</v>
          </cell>
          <cell r="V797">
            <v>2537914.5403480004</v>
          </cell>
          <cell r="W797">
            <v>0.22500000000000001</v>
          </cell>
          <cell r="X797">
            <v>3005425.11357</v>
          </cell>
          <cell r="Y797">
            <v>0</v>
          </cell>
          <cell r="Z797">
            <v>0</v>
          </cell>
          <cell r="AA797">
            <v>-0.21874037406330404</v>
          </cell>
          <cell r="AB797">
            <v>-2921812.5047179996</v>
          </cell>
          <cell r="AC797">
            <v>8.7884616851806641</v>
          </cell>
          <cell r="AD797">
            <v>8.7884616851806641</v>
          </cell>
        </row>
        <row r="798">
          <cell r="A798" t="str">
            <v>Centro Colseguros Bogotá</v>
          </cell>
          <cell r="B798">
            <v>8711723</v>
          </cell>
          <cell r="C798">
            <v>37330</v>
          </cell>
          <cell r="D798">
            <v>37694</v>
          </cell>
          <cell r="E798" t="str">
            <v>A</v>
          </cell>
          <cell r="F798" t="str">
            <v>AUCOLESP</v>
          </cell>
          <cell r="G798">
            <v>67555</v>
          </cell>
          <cell r="H798" t="str">
            <v>TAXIS LIBRES S.A</v>
          </cell>
          <cell r="I798">
            <v>47383403.375</v>
          </cell>
          <cell r="J798">
            <v>49866113.5</v>
          </cell>
          <cell r="K798">
            <v>33888844.273400001</v>
          </cell>
          <cell r="L798">
            <v>49396538</v>
          </cell>
          <cell r="M798">
            <v>139133</v>
          </cell>
          <cell r="N798">
            <v>49535671</v>
          </cell>
          <cell r="O798">
            <v>0.1</v>
          </cell>
          <cell r="P798">
            <v>13913.300000000001</v>
          </cell>
          <cell r="Q798">
            <v>0.1</v>
          </cell>
          <cell r="R798">
            <v>4953567.1000000006</v>
          </cell>
          <cell r="S798">
            <v>54503151.399999999</v>
          </cell>
          <cell r="T798">
            <v>1.6082918307952023</v>
          </cell>
          <cell r="U798">
            <v>0.19</v>
          </cell>
          <cell r="V798">
            <v>6438880.4119460005</v>
          </cell>
          <cell r="W798">
            <v>0.22500000000000001</v>
          </cell>
          <cell r="X798">
            <v>7624989.9615150001</v>
          </cell>
          <cell r="Y798">
            <v>0</v>
          </cell>
          <cell r="Z798">
            <v>0</v>
          </cell>
          <cell r="AA798">
            <v>-1.0232918307952024</v>
          </cell>
          <cell r="AB798">
            <v>-34678177.500060998</v>
          </cell>
          <cell r="AC798">
            <v>16.983516693115234</v>
          </cell>
          <cell r="AD798">
            <v>16.983516693115234</v>
          </cell>
        </row>
        <row r="799">
          <cell r="A799" t="str">
            <v>Centro Colseguros Bogotá</v>
          </cell>
          <cell r="B799">
            <v>8711723</v>
          </cell>
          <cell r="C799">
            <v>37695</v>
          </cell>
          <cell r="D799">
            <v>37777</v>
          </cell>
          <cell r="E799" t="str">
            <v>A</v>
          </cell>
          <cell r="F799" t="str">
            <v>AUCOLESP</v>
          </cell>
          <cell r="G799">
            <v>67555</v>
          </cell>
          <cell r="H799" t="str">
            <v>TAXIS LIBRES S.A</v>
          </cell>
          <cell r="I799">
            <v>7044915</v>
          </cell>
          <cell r="J799">
            <v>1844748</v>
          </cell>
          <cell r="K799">
            <v>9282175.3446999993</v>
          </cell>
          <cell r="L799">
            <v>0</v>
          </cell>
          <cell r="M799">
            <v>0.1</v>
          </cell>
          <cell r="N799">
            <v>0</v>
          </cell>
          <cell r="O799">
            <v>0.1</v>
          </cell>
          <cell r="P799">
            <v>0</v>
          </cell>
          <cell r="Q799">
            <v>0.1</v>
          </cell>
          <cell r="R799">
            <v>0</v>
          </cell>
          <cell r="S799">
            <v>0</v>
          </cell>
          <cell r="T799">
            <v>0</v>
          </cell>
          <cell r="U799">
            <v>0.19</v>
          </cell>
          <cell r="V799">
            <v>1763613.315493</v>
          </cell>
          <cell r="W799">
            <v>0.22500000000000001</v>
          </cell>
          <cell r="X799">
            <v>2088489.4525575</v>
          </cell>
          <cell r="Y799">
            <v>0</v>
          </cell>
          <cell r="Z799">
            <v>0</v>
          </cell>
          <cell r="AA799">
            <v>0.58499999999999996</v>
          </cell>
          <cell r="AB799">
            <v>5430072.5766494991</v>
          </cell>
          <cell r="AC799">
            <v>20</v>
          </cell>
          <cell r="AD799">
            <v>20.756097793579102</v>
          </cell>
        </row>
        <row r="800">
          <cell r="B800" t="str">
            <v>Total 8711723</v>
          </cell>
          <cell r="C800">
            <v>77124624.25</v>
          </cell>
          <cell r="D800">
            <v>74407167.375</v>
          </cell>
          <cell r="E800">
            <v>56528464.567299999</v>
          </cell>
          <cell r="F800">
            <v>56853432</v>
          </cell>
          <cell r="G800">
            <v>2250245</v>
          </cell>
          <cell r="H800">
            <v>59103677</v>
          </cell>
          <cell r="I800">
            <v>77124624.25</v>
          </cell>
          <cell r="J800">
            <v>74407167.375</v>
          </cell>
          <cell r="K800">
            <v>56528464.567299999</v>
          </cell>
          <cell r="L800">
            <v>56853432</v>
          </cell>
          <cell r="M800">
            <v>2250245</v>
          </cell>
          <cell r="N800">
            <v>59103677</v>
          </cell>
          <cell r="O800">
            <v>-32169917.428129498</v>
          </cell>
          <cell r="P800">
            <v>225024.5</v>
          </cell>
          <cell r="Q800">
            <v>5910367.7000000011</v>
          </cell>
          <cell r="R800">
            <v>5910367.7000000011</v>
          </cell>
          <cell r="S800">
            <v>65239069.199999996</v>
          </cell>
          <cell r="T800">
            <v>12718904.5276425</v>
          </cell>
          <cell r="U800">
            <v>0</v>
          </cell>
          <cell r="V800">
            <v>10740408.267787002</v>
          </cell>
          <cell r="W800">
            <v>20</v>
          </cell>
          <cell r="X800">
            <v>12718904.5276425</v>
          </cell>
          <cell r="Y800">
            <v>0</v>
          </cell>
          <cell r="Z800">
            <v>0</v>
          </cell>
          <cell r="AA800">
            <v>20</v>
          </cell>
          <cell r="AB800">
            <v>-32169917.428129498</v>
          </cell>
          <cell r="AC800">
            <v>20</v>
          </cell>
        </row>
        <row r="801">
          <cell r="A801" t="str">
            <v>Centro Colseguros Bogotá</v>
          </cell>
          <cell r="B801">
            <v>8720112</v>
          </cell>
          <cell r="C801">
            <v>37012</v>
          </cell>
          <cell r="D801">
            <v>37376</v>
          </cell>
          <cell r="E801" t="str">
            <v>M</v>
          </cell>
          <cell r="F801" t="str">
            <v>AUCOLESP</v>
          </cell>
          <cell r="G801">
            <v>67555</v>
          </cell>
          <cell r="H801" t="str">
            <v>TAXIS LIBRES S.A</v>
          </cell>
          <cell r="I801">
            <v>108398170</v>
          </cell>
          <cell r="J801">
            <v>108398170</v>
          </cell>
          <cell r="K801">
            <v>108398169.5288</v>
          </cell>
          <cell r="L801">
            <v>18702167</v>
          </cell>
          <cell r="M801">
            <v>3366952</v>
          </cell>
          <cell r="N801">
            <v>22069119</v>
          </cell>
          <cell r="O801">
            <v>0.1</v>
          </cell>
          <cell r="P801">
            <v>336695.2</v>
          </cell>
          <cell r="Q801">
            <v>0.1</v>
          </cell>
          <cell r="R801">
            <v>2206911.9</v>
          </cell>
          <cell r="S801">
            <v>24612726.099999998</v>
          </cell>
          <cell r="T801">
            <v>0.22705850298939517</v>
          </cell>
          <cell r="U801">
            <v>0.19</v>
          </cell>
          <cell r="V801">
            <v>20595652.210471999</v>
          </cell>
          <cell r="W801">
            <v>0.22500000000000001</v>
          </cell>
          <cell r="X801">
            <v>24389588.14398</v>
          </cell>
          <cell r="Y801">
            <v>0</v>
          </cell>
          <cell r="Z801">
            <v>0</v>
          </cell>
          <cell r="AA801">
            <v>0.35794149701060479</v>
          </cell>
          <cell r="AB801">
            <v>38800203.074347995</v>
          </cell>
          <cell r="AC801">
            <v>86.214286804199219</v>
          </cell>
          <cell r="AD801">
            <v>86.214286804199219</v>
          </cell>
        </row>
        <row r="802">
          <cell r="A802" t="str">
            <v>Centro Colseguros Bogotá</v>
          </cell>
          <cell r="B802">
            <v>8720112</v>
          </cell>
          <cell r="C802">
            <v>37377</v>
          </cell>
          <cell r="D802">
            <v>37741</v>
          </cell>
          <cell r="E802" t="str">
            <v>M</v>
          </cell>
          <cell r="F802" t="str">
            <v>AUCOLESP</v>
          </cell>
          <cell r="G802">
            <v>67555</v>
          </cell>
          <cell r="H802" t="str">
            <v>TAXIS LIBRES S.A</v>
          </cell>
          <cell r="I802">
            <v>252322</v>
          </cell>
          <cell r="J802">
            <v>252322</v>
          </cell>
          <cell r="K802">
            <v>252322</v>
          </cell>
          <cell r="L802">
            <v>0</v>
          </cell>
          <cell r="M802">
            <v>0.1</v>
          </cell>
          <cell r="N802">
            <v>0</v>
          </cell>
          <cell r="O802">
            <v>0.1</v>
          </cell>
          <cell r="P802">
            <v>0</v>
          </cell>
          <cell r="Q802">
            <v>0.1</v>
          </cell>
          <cell r="R802">
            <v>0</v>
          </cell>
          <cell r="S802">
            <v>0</v>
          </cell>
          <cell r="T802">
            <v>0</v>
          </cell>
          <cell r="U802">
            <v>0.19</v>
          </cell>
          <cell r="V802">
            <v>47941.18</v>
          </cell>
          <cell r="W802">
            <v>0.22500000000000001</v>
          </cell>
          <cell r="X802">
            <v>56772.450000000004</v>
          </cell>
          <cell r="Y802">
            <v>0</v>
          </cell>
          <cell r="Z802">
            <v>0</v>
          </cell>
          <cell r="AA802">
            <v>0.58499999999999996</v>
          </cell>
          <cell r="AB802">
            <v>147608.37</v>
          </cell>
          <cell r="AC802">
            <v>0.22527472674846649</v>
          </cell>
          <cell r="AD802">
            <v>0.22527472674846649</v>
          </cell>
        </row>
        <row r="803">
          <cell r="B803" t="str">
            <v>Total 8720112</v>
          </cell>
          <cell r="C803">
            <v>108650492</v>
          </cell>
          <cell r="D803">
            <v>108650492</v>
          </cell>
          <cell r="E803">
            <v>108650491.5288</v>
          </cell>
          <cell r="F803">
            <v>18702167</v>
          </cell>
          <cell r="G803">
            <v>3366952</v>
          </cell>
          <cell r="H803">
            <v>22069119</v>
          </cell>
          <cell r="I803">
            <v>108650492</v>
          </cell>
          <cell r="J803">
            <v>108650492</v>
          </cell>
          <cell r="K803">
            <v>108650491.5288</v>
          </cell>
          <cell r="L803">
            <v>18702167</v>
          </cell>
          <cell r="M803">
            <v>3366952</v>
          </cell>
          <cell r="N803">
            <v>22069119</v>
          </cell>
          <cell r="O803">
            <v>38947811.444347993</v>
          </cell>
          <cell r="P803">
            <v>336695.2</v>
          </cell>
          <cell r="Q803">
            <v>2206911.9</v>
          </cell>
          <cell r="R803">
            <v>2206911.9</v>
          </cell>
          <cell r="S803">
            <v>24612726.099999998</v>
          </cell>
          <cell r="T803">
            <v>24446360.593979999</v>
          </cell>
          <cell r="U803">
            <v>0</v>
          </cell>
          <cell r="V803">
            <v>20643593.390471999</v>
          </cell>
          <cell r="W803">
            <v>0</v>
          </cell>
          <cell r="X803">
            <v>24446360.593979999</v>
          </cell>
          <cell r="Y803">
            <v>0</v>
          </cell>
          <cell r="Z803">
            <v>0</v>
          </cell>
          <cell r="AA803">
            <v>0</v>
          </cell>
          <cell r="AB803">
            <v>38947811.444347993</v>
          </cell>
          <cell r="AC803">
            <v>0</v>
          </cell>
        </row>
        <row r="804">
          <cell r="H804" t="str">
            <v>Total TAXIS LIBRES S.A</v>
          </cell>
          <cell r="I804">
            <v>6368970828.0625</v>
          </cell>
          <cell r="J804">
            <v>5903565551.125</v>
          </cell>
          <cell r="K804">
            <v>6280421052.9514999</v>
          </cell>
          <cell r="L804">
            <v>1991891897</v>
          </cell>
          <cell r="M804">
            <v>1187189144</v>
          </cell>
          <cell r="N804">
            <v>3179081041</v>
          </cell>
          <cell r="O804">
            <v>118718914.40000001</v>
          </cell>
          <cell r="P804">
            <v>118718914.40000001</v>
          </cell>
          <cell r="Q804">
            <v>3615708059.5</v>
          </cell>
          <cell r="R804">
            <v>317908104.10000002</v>
          </cell>
          <cell r="S804">
            <v>3615708059.5</v>
          </cell>
          <cell r="T804">
            <v>0</v>
          </cell>
          <cell r="U804">
            <v>63141517.257587261</v>
          </cell>
          <cell r="V804">
            <v>1193280000.0607853</v>
          </cell>
          <cell r="W804">
            <v>1408291476.1331275</v>
          </cell>
          <cell r="X804">
            <v>1408291476.1331275</v>
          </cell>
          <cell r="Y804">
            <v>63141517.257587261</v>
          </cell>
          <cell r="Z804">
            <v>0</v>
          </cell>
          <cell r="AA804">
            <v>63141517.257587261</v>
          </cell>
          <cell r="AB804">
            <v>63141517.257587261</v>
          </cell>
          <cell r="AC804">
            <v>2730</v>
          </cell>
        </row>
        <row r="805">
          <cell r="A805" t="str">
            <v>Centro Colseguros Bogotá</v>
          </cell>
          <cell r="B805">
            <v>8715385</v>
          </cell>
          <cell r="C805">
            <v>36982</v>
          </cell>
          <cell r="D805">
            <v>37346</v>
          </cell>
          <cell r="E805" t="str">
            <v>M</v>
          </cell>
          <cell r="F805" t="str">
            <v>AUCOL98</v>
          </cell>
          <cell r="G805">
            <v>60538</v>
          </cell>
          <cell r="H805" t="str">
            <v>TECNOFARMA S.A</v>
          </cell>
          <cell r="I805">
            <v>52699265</v>
          </cell>
          <cell r="J805">
            <v>52465891</v>
          </cell>
          <cell r="K805">
            <v>48889346.507299997</v>
          </cell>
          <cell r="L805">
            <v>17749319</v>
          </cell>
          <cell r="M805">
            <v>3730032</v>
          </cell>
          <cell r="N805">
            <v>21479351</v>
          </cell>
          <cell r="O805">
            <v>0.1</v>
          </cell>
          <cell r="P805">
            <v>373003.2</v>
          </cell>
          <cell r="Q805">
            <v>0.1</v>
          </cell>
          <cell r="R805">
            <v>2147935.1</v>
          </cell>
          <cell r="S805">
            <v>24000289.300000001</v>
          </cell>
          <cell r="T805">
            <v>0.49091041330275004</v>
          </cell>
          <cell r="U805">
            <v>0.19</v>
          </cell>
          <cell r="V805">
            <v>9288975.8363869991</v>
          </cell>
          <cell r="W805">
            <v>0.125</v>
          </cell>
          <cell r="X805">
            <v>6111168.3134124996</v>
          </cell>
          <cell r="Y805">
            <v>0</v>
          </cell>
          <cell r="Z805">
            <v>0</v>
          </cell>
          <cell r="AA805">
            <v>0.19408958669725002</v>
          </cell>
          <cell r="AB805">
            <v>9488913.0575005002</v>
          </cell>
          <cell r="AC805">
            <v>32.876373291015625</v>
          </cell>
          <cell r="AD805">
            <v>32.876373291015625</v>
          </cell>
        </row>
        <row r="806">
          <cell r="A806" t="str">
            <v>Centro Colseguros Bogotá</v>
          </cell>
          <cell r="B806">
            <v>8715385</v>
          </cell>
          <cell r="C806">
            <v>37347</v>
          </cell>
          <cell r="D806">
            <v>37711</v>
          </cell>
          <cell r="E806" t="str">
            <v>M</v>
          </cell>
          <cell r="F806" t="str">
            <v>AUCOL98</v>
          </cell>
          <cell r="G806">
            <v>60538</v>
          </cell>
          <cell r="H806" t="str">
            <v>TECNOFARMA S.A</v>
          </cell>
          <cell r="I806">
            <v>97554309.9375</v>
          </cell>
          <cell r="J806">
            <v>97163195.9375</v>
          </cell>
          <cell r="K806">
            <v>96654914.789100006</v>
          </cell>
          <cell r="L806">
            <v>16953622</v>
          </cell>
          <cell r="M806">
            <v>16914641</v>
          </cell>
          <cell r="N806">
            <v>33868263</v>
          </cell>
          <cell r="O806">
            <v>0.1</v>
          </cell>
          <cell r="P806">
            <v>1691464.1</v>
          </cell>
          <cell r="Q806">
            <v>0.1</v>
          </cell>
          <cell r="R806">
            <v>3386826.3000000003</v>
          </cell>
          <cell r="S806">
            <v>38946553.399999999</v>
          </cell>
          <cell r="T806">
            <v>0.40294436640889875</v>
          </cell>
          <cell r="U806">
            <v>0.19</v>
          </cell>
          <cell r="V806">
            <v>18364433.809929002</v>
          </cell>
          <cell r="W806">
            <v>0.125</v>
          </cell>
          <cell r="X806">
            <v>12081864.348637501</v>
          </cell>
          <cell r="Y806">
            <v>0</v>
          </cell>
          <cell r="Z806">
            <v>0</v>
          </cell>
          <cell r="AA806">
            <v>0.28205563359110131</v>
          </cell>
          <cell r="AB806">
            <v>27262063.23053351</v>
          </cell>
          <cell r="AC806">
            <v>65.25</v>
          </cell>
          <cell r="AD806">
            <v>65.25</v>
          </cell>
        </row>
        <row r="807">
          <cell r="A807" t="str">
            <v>Centro Colseguros Bogotá</v>
          </cell>
          <cell r="B807">
            <v>8715385</v>
          </cell>
          <cell r="C807">
            <v>37712</v>
          </cell>
          <cell r="D807">
            <v>37777</v>
          </cell>
          <cell r="E807" t="str">
            <v>M</v>
          </cell>
          <cell r="F807" t="str">
            <v>AUCOL98</v>
          </cell>
          <cell r="G807">
            <v>60538</v>
          </cell>
          <cell r="H807" t="str">
            <v>TECNOFARMA S.A</v>
          </cell>
          <cell r="I807">
            <v>18906734</v>
          </cell>
          <cell r="J807">
            <v>8703883</v>
          </cell>
          <cell r="K807">
            <v>20501384.780000001</v>
          </cell>
          <cell r="L807">
            <v>0</v>
          </cell>
          <cell r="M807">
            <v>2611111</v>
          </cell>
          <cell r="N807">
            <v>2611111</v>
          </cell>
          <cell r="O807">
            <v>0.1</v>
          </cell>
          <cell r="P807">
            <v>261111.1</v>
          </cell>
          <cell r="Q807">
            <v>0.1</v>
          </cell>
          <cell r="R807">
            <v>261111.1</v>
          </cell>
          <cell r="S807">
            <v>3133333.2</v>
          </cell>
          <cell r="T807">
            <v>0.15283519789632474</v>
          </cell>
          <cell r="U807">
            <v>0.19</v>
          </cell>
          <cell r="V807">
            <v>3895263.1082000001</v>
          </cell>
          <cell r="W807">
            <v>0.125</v>
          </cell>
          <cell r="X807">
            <v>2562673.0975000001</v>
          </cell>
          <cell r="Y807">
            <v>0</v>
          </cell>
          <cell r="Z807">
            <v>0</v>
          </cell>
          <cell r="AA807">
            <v>0.53216480210367534</v>
          </cell>
          <cell r="AB807">
            <v>10910115.374300003</v>
          </cell>
          <cell r="AC807">
            <v>64</v>
          </cell>
          <cell r="AD807">
            <v>67.523078918457031</v>
          </cell>
        </row>
        <row r="808">
          <cell r="B808" t="str">
            <v>Total 8715385</v>
          </cell>
          <cell r="C808">
            <v>169160308.9375</v>
          </cell>
          <cell r="D808">
            <v>158332969.9375</v>
          </cell>
          <cell r="E808">
            <v>166045646.07640001</v>
          </cell>
          <cell r="F808">
            <v>34702941</v>
          </cell>
          <cell r="G808">
            <v>23255784</v>
          </cell>
          <cell r="H808">
            <v>57958725</v>
          </cell>
          <cell r="I808">
            <v>169160308.9375</v>
          </cell>
          <cell r="J808">
            <v>158332969.9375</v>
          </cell>
          <cell r="K808">
            <v>166045646.07640001</v>
          </cell>
          <cell r="L808">
            <v>34702941</v>
          </cell>
          <cell r="M808">
            <v>23255784</v>
          </cell>
          <cell r="N808">
            <v>57958725</v>
          </cell>
          <cell r="O808">
            <v>47661091.66233401</v>
          </cell>
          <cell r="P808">
            <v>2325578.4</v>
          </cell>
          <cell r="Q808">
            <v>5795872.5</v>
          </cell>
          <cell r="R808">
            <v>5795872.5</v>
          </cell>
          <cell r="S808">
            <v>66080175.900000006</v>
          </cell>
          <cell r="T808">
            <v>20755705.759550001</v>
          </cell>
          <cell r="U808">
            <v>0</v>
          </cell>
          <cell r="V808">
            <v>31548672.754515998</v>
          </cell>
          <cell r="W808">
            <v>64</v>
          </cell>
          <cell r="X808">
            <v>20755705.759550001</v>
          </cell>
          <cell r="Y808">
            <v>0</v>
          </cell>
          <cell r="Z808">
            <v>0</v>
          </cell>
          <cell r="AA808">
            <v>64</v>
          </cell>
          <cell r="AB808">
            <v>47661091.66233401</v>
          </cell>
          <cell r="AC808">
            <v>64</v>
          </cell>
        </row>
        <row r="809">
          <cell r="H809" t="str">
            <v>Total TECNOFARMA S.A</v>
          </cell>
          <cell r="I809">
            <v>169160308.9375</v>
          </cell>
          <cell r="J809">
            <v>158332969.9375</v>
          </cell>
          <cell r="K809">
            <v>166045646.07640001</v>
          </cell>
          <cell r="L809">
            <v>34702941</v>
          </cell>
          <cell r="M809">
            <v>23255784</v>
          </cell>
          <cell r="N809">
            <v>57958725</v>
          </cell>
          <cell r="O809">
            <v>2325578.4</v>
          </cell>
          <cell r="P809">
            <v>2325578.4</v>
          </cell>
          <cell r="Q809">
            <v>66080175.900000006</v>
          </cell>
          <cell r="R809">
            <v>5795872.5</v>
          </cell>
          <cell r="S809">
            <v>66080175.900000006</v>
          </cell>
          <cell r="T809">
            <v>0</v>
          </cell>
          <cell r="U809">
            <v>47661091.66233401</v>
          </cell>
          <cell r="V809">
            <v>31548672.754515998</v>
          </cell>
          <cell r="W809">
            <v>20755705.759550001</v>
          </cell>
          <cell r="X809">
            <v>20755705.759550001</v>
          </cell>
          <cell r="Y809">
            <v>47661091.66233401</v>
          </cell>
          <cell r="Z809">
            <v>0</v>
          </cell>
          <cell r="AA809">
            <v>47661091.66233401</v>
          </cell>
          <cell r="AB809">
            <v>47661091.66233401</v>
          </cell>
          <cell r="AC809">
            <v>64</v>
          </cell>
        </row>
        <row r="810">
          <cell r="A810" t="str">
            <v>Centro Colseguros Bogotá</v>
          </cell>
          <cell r="B810">
            <v>10286175</v>
          </cell>
          <cell r="C810">
            <v>37139</v>
          </cell>
          <cell r="D810">
            <v>37503</v>
          </cell>
          <cell r="E810" t="str">
            <v>M</v>
          </cell>
          <cell r="F810" t="str">
            <v>AUCOL98</v>
          </cell>
          <cell r="G810">
            <v>66628</v>
          </cell>
          <cell r="H810" t="str">
            <v>TORO ARIAS T.A. ASRS. DE SGRS. CÍA.LTDA.</v>
          </cell>
          <cell r="I810">
            <v>21711606</v>
          </cell>
          <cell r="J810">
            <v>21711606</v>
          </cell>
          <cell r="K810">
            <v>20972837.5625</v>
          </cell>
          <cell r="L810">
            <v>35205600</v>
          </cell>
          <cell r="M810">
            <v>0</v>
          </cell>
          <cell r="N810">
            <v>35205600</v>
          </cell>
          <cell r="O810">
            <v>0.1</v>
          </cell>
          <cell r="P810">
            <v>0</v>
          </cell>
          <cell r="Q810">
            <v>0.1</v>
          </cell>
          <cell r="R810">
            <v>3520560</v>
          </cell>
          <cell r="S810">
            <v>38726160</v>
          </cell>
          <cell r="T810">
            <v>1.846491200086507</v>
          </cell>
          <cell r="U810">
            <v>0.19</v>
          </cell>
          <cell r="V810">
            <v>3984839.1368749999</v>
          </cell>
          <cell r="W810">
            <v>0.125</v>
          </cell>
          <cell r="X810">
            <v>2621604.6953125</v>
          </cell>
          <cell r="Y810">
            <v>0</v>
          </cell>
          <cell r="Z810">
            <v>0</v>
          </cell>
          <cell r="AA810">
            <v>-1.161491200086507</v>
          </cell>
          <cell r="AB810">
            <v>-24359766.269687496</v>
          </cell>
          <cell r="AC810">
            <v>10.978021621704102</v>
          </cell>
          <cell r="AD810">
            <v>10.978021621704102</v>
          </cell>
        </row>
        <row r="811">
          <cell r="A811" t="str">
            <v>Centro Colseguros Bogotá</v>
          </cell>
          <cell r="B811">
            <v>10286175</v>
          </cell>
          <cell r="C811">
            <v>37504</v>
          </cell>
          <cell r="D811">
            <v>37777</v>
          </cell>
          <cell r="E811" t="str">
            <v>M</v>
          </cell>
          <cell r="F811" t="str">
            <v>AUCOL98</v>
          </cell>
          <cell r="G811">
            <v>66628</v>
          </cell>
          <cell r="H811" t="str">
            <v>TORO ARIAS T.A. ASRS. DE SGRS. CÍA.LTDA.</v>
          </cell>
          <cell r="I811">
            <v>4570</v>
          </cell>
          <cell r="J811">
            <v>4570</v>
          </cell>
          <cell r="K811">
            <v>743338.46880000003</v>
          </cell>
          <cell r="L811">
            <v>0</v>
          </cell>
          <cell r="M811">
            <v>0.1</v>
          </cell>
          <cell r="N811">
            <v>0</v>
          </cell>
          <cell r="O811">
            <v>0.1</v>
          </cell>
          <cell r="P811">
            <v>0</v>
          </cell>
          <cell r="Q811">
            <v>0.1</v>
          </cell>
          <cell r="R811">
            <v>0</v>
          </cell>
          <cell r="S811">
            <v>0</v>
          </cell>
          <cell r="T811">
            <v>0</v>
          </cell>
          <cell r="U811">
            <v>0.19</v>
          </cell>
          <cell r="V811">
            <v>141234.309072</v>
          </cell>
          <cell r="W811">
            <v>0.125</v>
          </cell>
          <cell r="X811">
            <v>92917.308600000004</v>
          </cell>
          <cell r="Y811">
            <v>0</v>
          </cell>
          <cell r="Z811">
            <v>0</v>
          </cell>
          <cell r="AA811">
            <v>0.68500000000000005</v>
          </cell>
          <cell r="AB811">
            <v>509186.85112800007</v>
          </cell>
          <cell r="AC811">
            <v>0</v>
          </cell>
          <cell r="AD811">
            <v>9.1575093567371368E-2</v>
          </cell>
        </row>
        <row r="812">
          <cell r="B812" t="str">
            <v>Total 10286175</v>
          </cell>
          <cell r="C812">
            <v>21716176</v>
          </cell>
          <cell r="D812">
            <v>21716176</v>
          </cell>
          <cell r="E812">
            <v>21716176.031300001</v>
          </cell>
          <cell r="F812">
            <v>35205600</v>
          </cell>
          <cell r="G812">
            <v>0</v>
          </cell>
          <cell r="H812">
            <v>35205600</v>
          </cell>
          <cell r="I812">
            <v>21716176</v>
          </cell>
          <cell r="J812">
            <v>21716176</v>
          </cell>
          <cell r="K812">
            <v>21716176.031300001</v>
          </cell>
          <cell r="L812">
            <v>35205600</v>
          </cell>
          <cell r="M812">
            <v>0</v>
          </cell>
          <cell r="N812">
            <v>35205600</v>
          </cell>
          <cell r="O812">
            <v>-23850579.418559495</v>
          </cell>
          <cell r="P812">
            <v>0</v>
          </cell>
          <cell r="Q812">
            <v>3520560</v>
          </cell>
          <cell r="R812">
            <v>3520560</v>
          </cell>
          <cell r="S812">
            <v>38726160</v>
          </cell>
          <cell r="T812">
            <v>2714522.0039125001</v>
          </cell>
          <cell r="U812">
            <v>0</v>
          </cell>
          <cell r="V812">
            <v>4126073.4459469998</v>
          </cell>
          <cell r="W812">
            <v>0</v>
          </cell>
          <cell r="X812">
            <v>2714522.0039125001</v>
          </cell>
          <cell r="Y812">
            <v>0</v>
          </cell>
          <cell r="Z812">
            <v>0</v>
          </cell>
          <cell r="AA812">
            <v>0</v>
          </cell>
          <cell r="AB812">
            <v>-23850579.418559495</v>
          </cell>
          <cell r="AC812">
            <v>0</v>
          </cell>
        </row>
        <row r="813">
          <cell r="H813" t="str">
            <v>Total TORO ARIAS T.A. ASRS. DE SGRS. CÍA.LTDA.</v>
          </cell>
          <cell r="I813">
            <v>21716176</v>
          </cell>
          <cell r="J813">
            <v>21716176</v>
          </cell>
          <cell r="K813">
            <v>21716176.031300001</v>
          </cell>
          <cell r="L813">
            <v>35205600</v>
          </cell>
          <cell r="M813">
            <v>0</v>
          </cell>
          <cell r="N813">
            <v>35205600</v>
          </cell>
          <cell r="O813">
            <v>0</v>
          </cell>
          <cell r="P813">
            <v>0</v>
          </cell>
          <cell r="Q813">
            <v>38726160</v>
          </cell>
          <cell r="R813">
            <v>3520560</v>
          </cell>
          <cell r="S813">
            <v>38726160</v>
          </cell>
          <cell r="T813">
            <v>0</v>
          </cell>
          <cell r="U813">
            <v>-23850579.418559495</v>
          </cell>
          <cell r="V813">
            <v>4126073.4459469998</v>
          </cell>
          <cell r="W813">
            <v>2714522.0039125001</v>
          </cell>
          <cell r="X813">
            <v>2714522.0039125001</v>
          </cell>
          <cell r="Y813">
            <v>-23850579.418559495</v>
          </cell>
          <cell r="Z813">
            <v>0</v>
          </cell>
          <cell r="AA813">
            <v>-23850579.418559495</v>
          </cell>
          <cell r="AB813">
            <v>-23850579.418559495</v>
          </cell>
          <cell r="AC813">
            <v>0</v>
          </cell>
        </row>
        <row r="814">
          <cell r="A814" t="str">
            <v>Centro Colseguros Bogotá</v>
          </cell>
          <cell r="B814">
            <v>10263154</v>
          </cell>
          <cell r="C814">
            <v>37095</v>
          </cell>
          <cell r="D814">
            <v>37459</v>
          </cell>
          <cell r="E814" t="str">
            <v>M</v>
          </cell>
          <cell r="F814" t="str">
            <v>AUCOLESP</v>
          </cell>
          <cell r="G814">
            <v>66628</v>
          </cell>
          <cell r="H814" t="str">
            <v>TORO AUTOS LIMITADA</v>
          </cell>
          <cell r="I814">
            <v>401245099.125</v>
          </cell>
          <cell r="J814">
            <v>401727796.125</v>
          </cell>
          <cell r="K814">
            <v>379417751.12059999</v>
          </cell>
          <cell r="L814">
            <v>210852191</v>
          </cell>
          <cell r="M814">
            <v>86517018</v>
          </cell>
          <cell r="N814">
            <v>297369209</v>
          </cell>
          <cell r="O814">
            <v>0.1</v>
          </cell>
          <cell r="P814">
            <v>8651701.8000000007</v>
          </cell>
          <cell r="Q814">
            <v>0.1</v>
          </cell>
          <cell r="R814">
            <v>29736920.900000002</v>
          </cell>
          <cell r="S814">
            <v>335757831.69999999</v>
          </cell>
          <cell r="T814">
            <v>0.88492915976742892</v>
          </cell>
          <cell r="U814">
            <v>0.19</v>
          </cell>
          <cell r="V814">
            <v>72089372.712914005</v>
          </cell>
          <cell r="W814">
            <v>0.125</v>
          </cell>
          <cell r="X814">
            <v>47427218.890074998</v>
          </cell>
          <cell r="Y814">
            <v>0</v>
          </cell>
          <cell r="Z814">
            <v>0</v>
          </cell>
          <cell r="AA814">
            <v>-0.19992915976742887</v>
          </cell>
          <cell r="AB814">
            <v>-75856672.182388991</v>
          </cell>
          <cell r="AC814">
            <v>212.06318664550781</v>
          </cell>
          <cell r="AD814">
            <v>212.06318664550781</v>
          </cell>
        </row>
        <row r="815">
          <cell r="A815" t="str">
            <v>Centro Colseguros Bogotá</v>
          </cell>
          <cell r="B815">
            <v>10263154</v>
          </cell>
          <cell r="C815">
            <v>37460</v>
          </cell>
          <cell r="D815">
            <v>37777</v>
          </cell>
          <cell r="E815" t="str">
            <v>M</v>
          </cell>
          <cell r="F815" t="str">
            <v>AUCOLESP</v>
          </cell>
          <cell r="G815">
            <v>66628</v>
          </cell>
          <cell r="H815" t="str">
            <v>TORO AUTOS LIMITADA</v>
          </cell>
          <cell r="I815">
            <v>441809637</v>
          </cell>
          <cell r="J815">
            <v>383036029</v>
          </cell>
          <cell r="K815">
            <v>450294427.13309997</v>
          </cell>
          <cell r="L815">
            <v>111809391</v>
          </cell>
          <cell r="M815">
            <v>81754742</v>
          </cell>
          <cell r="N815">
            <v>193564133</v>
          </cell>
          <cell r="O815">
            <v>0.1</v>
          </cell>
          <cell r="P815">
            <v>8175474.2000000002</v>
          </cell>
          <cell r="Q815">
            <v>0.1</v>
          </cell>
          <cell r="R815">
            <v>19356413.300000001</v>
          </cell>
          <cell r="S815">
            <v>221096020.5</v>
          </cell>
          <cell r="T815">
            <v>0.49100323516694883</v>
          </cell>
          <cell r="U815">
            <v>0.19</v>
          </cell>
          <cell r="V815">
            <v>85555941.155288994</v>
          </cell>
          <cell r="W815">
            <v>0.125</v>
          </cell>
          <cell r="X815">
            <v>56286803.391637497</v>
          </cell>
          <cell r="Y815">
            <v>0</v>
          </cell>
          <cell r="Z815">
            <v>0</v>
          </cell>
          <cell r="AA815">
            <v>0.19399676483305123</v>
          </cell>
          <cell r="AB815">
            <v>87355662.086173519</v>
          </cell>
          <cell r="AC815">
            <v>239</v>
          </cell>
          <cell r="AD815">
            <v>275.35647583007813</v>
          </cell>
        </row>
        <row r="816">
          <cell r="B816" t="str">
            <v>Total 10263154</v>
          </cell>
          <cell r="C816">
            <v>843054736.125</v>
          </cell>
          <cell r="D816">
            <v>784763825.125</v>
          </cell>
          <cell r="E816">
            <v>829712178.25370002</v>
          </cell>
          <cell r="F816">
            <v>322661582</v>
          </cell>
          <cell r="G816">
            <v>168271760</v>
          </cell>
          <cell r="H816">
            <v>490933342</v>
          </cell>
          <cell r="I816">
            <v>843054736.125</v>
          </cell>
          <cell r="J816">
            <v>784763825.125</v>
          </cell>
          <cell r="K816">
            <v>829712178.25370002</v>
          </cell>
          <cell r="L816">
            <v>322661582</v>
          </cell>
          <cell r="M816">
            <v>168271760</v>
          </cell>
          <cell r="N816">
            <v>490933342</v>
          </cell>
          <cell r="O816">
            <v>11498989.903784528</v>
          </cell>
          <cell r="P816">
            <v>16827176</v>
          </cell>
          <cell r="Q816">
            <v>49093334.200000003</v>
          </cell>
          <cell r="R816">
            <v>49093334.200000003</v>
          </cell>
          <cell r="S816">
            <v>556853852.20000005</v>
          </cell>
          <cell r="T816">
            <v>103714022.2817125</v>
          </cell>
          <cell r="U816">
            <v>0</v>
          </cell>
          <cell r="V816">
            <v>157645313.86820298</v>
          </cell>
          <cell r="W816">
            <v>239</v>
          </cell>
          <cell r="X816">
            <v>103714022.2817125</v>
          </cell>
          <cell r="Y816">
            <v>0</v>
          </cell>
          <cell r="Z816">
            <v>0</v>
          </cell>
          <cell r="AA816">
            <v>239</v>
          </cell>
          <cell r="AB816">
            <v>11498989.903784528</v>
          </cell>
          <cell r="AC816">
            <v>239</v>
          </cell>
        </row>
        <row r="817">
          <cell r="A817" t="str">
            <v>Centro Colseguros Bogotá</v>
          </cell>
          <cell r="B817">
            <v>10402138</v>
          </cell>
          <cell r="C817">
            <v>37366</v>
          </cell>
          <cell r="D817">
            <v>37730</v>
          </cell>
          <cell r="E817" t="str">
            <v>M</v>
          </cell>
          <cell r="F817" t="str">
            <v>AUCOLESP</v>
          </cell>
          <cell r="G817">
            <v>66628</v>
          </cell>
          <cell r="H817" t="str">
            <v>TORO AUTOS LIMITADA</v>
          </cell>
          <cell r="I817">
            <v>4866282</v>
          </cell>
          <cell r="J817">
            <v>4915967</v>
          </cell>
          <cell r="K817">
            <v>4866282</v>
          </cell>
          <cell r="L817">
            <v>0</v>
          </cell>
          <cell r="M817">
            <v>0.1</v>
          </cell>
          <cell r="N817">
            <v>0</v>
          </cell>
          <cell r="O817">
            <v>0.1</v>
          </cell>
          <cell r="P817">
            <v>0</v>
          </cell>
          <cell r="Q817">
            <v>0.1</v>
          </cell>
          <cell r="R817">
            <v>0</v>
          </cell>
          <cell r="S817">
            <v>0</v>
          </cell>
          <cell r="T817">
            <v>0</v>
          </cell>
          <cell r="U817">
            <v>0.19</v>
          </cell>
          <cell r="V817">
            <v>924593.58</v>
          </cell>
          <cell r="W817">
            <v>0.125</v>
          </cell>
          <cell r="X817">
            <v>608285.25</v>
          </cell>
          <cell r="Y817">
            <v>0</v>
          </cell>
          <cell r="Z817">
            <v>0</v>
          </cell>
          <cell r="AA817">
            <v>0.68500000000000005</v>
          </cell>
          <cell r="AB817">
            <v>3333403.1700000004</v>
          </cell>
          <cell r="AC817">
            <v>5.5357141494750977</v>
          </cell>
          <cell r="AD817">
            <v>5.5357141494750977</v>
          </cell>
        </row>
        <row r="818">
          <cell r="B818" t="str">
            <v>Total 10402138</v>
          </cell>
          <cell r="C818">
            <v>4866282</v>
          </cell>
          <cell r="D818">
            <v>4915967</v>
          </cell>
          <cell r="E818">
            <v>4866282</v>
          </cell>
          <cell r="F818">
            <v>0</v>
          </cell>
          <cell r="G818">
            <v>0</v>
          </cell>
          <cell r="H818">
            <v>0</v>
          </cell>
          <cell r="I818">
            <v>4866282</v>
          </cell>
          <cell r="J818">
            <v>4915967</v>
          </cell>
          <cell r="K818">
            <v>4866282</v>
          </cell>
          <cell r="L818">
            <v>0</v>
          </cell>
          <cell r="M818">
            <v>0</v>
          </cell>
          <cell r="N818">
            <v>0</v>
          </cell>
          <cell r="O818">
            <v>3333403.1700000004</v>
          </cell>
          <cell r="P818">
            <v>0</v>
          </cell>
          <cell r="Q818">
            <v>0</v>
          </cell>
          <cell r="R818">
            <v>0</v>
          </cell>
          <cell r="S818">
            <v>0</v>
          </cell>
          <cell r="T818">
            <v>608285.25</v>
          </cell>
          <cell r="U818">
            <v>0</v>
          </cell>
          <cell r="V818">
            <v>924593.58</v>
          </cell>
          <cell r="W818">
            <v>0</v>
          </cell>
          <cell r="X818">
            <v>608285.25</v>
          </cell>
          <cell r="Y818">
            <v>0</v>
          </cell>
          <cell r="Z818">
            <v>0</v>
          </cell>
          <cell r="AA818">
            <v>0</v>
          </cell>
          <cell r="AB818">
            <v>3333403.1700000004</v>
          </cell>
          <cell r="AC818">
            <v>0</v>
          </cell>
        </row>
        <row r="819">
          <cell r="H819" t="str">
            <v>Total TORO AUTOS LIMITADA</v>
          </cell>
          <cell r="I819">
            <v>847921018.125</v>
          </cell>
          <cell r="J819">
            <v>789679792.125</v>
          </cell>
          <cell r="K819">
            <v>834578460.25370002</v>
          </cell>
          <cell r="L819">
            <v>322661582</v>
          </cell>
          <cell r="M819">
            <v>168271760</v>
          </cell>
          <cell r="N819">
            <v>490933342</v>
          </cell>
          <cell r="O819">
            <v>16827176</v>
          </cell>
          <cell r="P819">
            <v>16827176</v>
          </cell>
          <cell r="Q819">
            <v>556853852.20000005</v>
          </cell>
          <cell r="R819">
            <v>49093334.200000003</v>
          </cell>
          <cell r="S819">
            <v>556853852.20000005</v>
          </cell>
          <cell r="T819">
            <v>0</v>
          </cell>
          <cell r="U819">
            <v>14832393.073784528</v>
          </cell>
          <cell r="V819">
            <v>158569907.448203</v>
          </cell>
          <cell r="W819">
            <v>104322307.5317125</v>
          </cell>
          <cell r="X819">
            <v>104322307.5317125</v>
          </cell>
          <cell r="Y819">
            <v>14832393.073784528</v>
          </cell>
          <cell r="Z819">
            <v>0</v>
          </cell>
          <cell r="AA819">
            <v>14832393.073784528</v>
          </cell>
          <cell r="AB819">
            <v>14832393.073784528</v>
          </cell>
          <cell r="AC819">
            <v>239</v>
          </cell>
        </row>
        <row r="820">
          <cell r="A820" t="str">
            <v>Centro Colseguros Bogotá</v>
          </cell>
          <cell r="B820">
            <v>7537376</v>
          </cell>
          <cell r="C820">
            <v>36848</v>
          </cell>
          <cell r="D820">
            <v>37212</v>
          </cell>
          <cell r="E820" t="str">
            <v>A</v>
          </cell>
          <cell r="F820" t="str">
            <v>AUCOL98</v>
          </cell>
          <cell r="G820">
            <v>90118</v>
          </cell>
          <cell r="H820" t="str">
            <v>TRANSCRUDOLLANOS LTDA</v>
          </cell>
          <cell r="I820">
            <v>54713981.875</v>
          </cell>
          <cell r="J820">
            <v>54713981.875</v>
          </cell>
          <cell r="K820">
            <v>54713981</v>
          </cell>
          <cell r="L820">
            <v>0</v>
          </cell>
          <cell r="M820">
            <v>0.1</v>
          </cell>
          <cell r="N820">
            <v>0</v>
          </cell>
          <cell r="O820">
            <v>0.1</v>
          </cell>
          <cell r="P820">
            <v>0</v>
          </cell>
          <cell r="Q820">
            <v>0.1</v>
          </cell>
          <cell r="R820">
            <v>0</v>
          </cell>
          <cell r="S820">
            <v>0</v>
          </cell>
          <cell r="T820">
            <v>0</v>
          </cell>
          <cell r="U820">
            <v>0.19</v>
          </cell>
          <cell r="V820">
            <v>10395656.390000001</v>
          </cell>
          <cell r="W820">
            <v>0.125</v>
          </cell>
          <cell r="X820">
            <v>6839247.625</v>
          </cell>
          <cell r="Y820">
            <v>0</v>
          </cell>
          <cell r="Z820">
            <v>0</v>
          </cell>
          <cell r="AA820">
            <v>0.68500000000000005</v>
          </cell>
          <cell r="AB820">
            <v>37479076.984999999</v>
          </cell>
          <cell r="AC820">
            <v>33.741756439208984</v>
          </cell>
          <cell r="AD820">
            <v>33.741756439208984</v>
          </cell>
        </row>
        <row r="821">
          <cell r="A821" t="str">
            <v>Centro Colseguros Bogotá</v>
          </cell>
          <cell r="B821">
            <v>7537376</v>
          </cell>
          <cell r="C821">
            <v>37213</v>
          </cell>
          <cell r="D821">
            <v>37577</v>
          </cell>
          <cell r="E821" t="str">
            <v>A</v>
          </cell>
          <cell r="F821" t="str">
            <v>AUCOL98</v>
          </cell>
          <cell r="G821">
            <v>90118</v>
          </cell>
          <cell r="H821" t="str">
            <v>TRANSCRUDOLLANOS LTDA</v>
          </cell>
          <cell r="I821">
            <v>53136392.1875</v>
          </cell>
          <cell r="J821">
            <v>53136392.1875</v>
          </cell>
          <cell r="K821">
            <v>53136392.265600003</v>
          </cell>
          <cell r="L821">
            <v>40923747</v>
          </cell>
          <cell r="M821">
            <v>700000</v>
          </cell>
          <cell r="N821">
            <v>41623747</v>
          </cell>
          <cell r="O821">
            <v>0.1</v>
          </cell>
          <cell r="P821">
            <v>70000</v>
          </cell>
          <cell r="Q821">
            <v>0.1</v>
          </cell>
          <cell r="R821">
            <v>4162374.7</v>
          </cell>
          <cell r="S821">
            <v>45856121.700000003</v>
          </cell>
          <cell r="T821">
            <v>0.86298899388558648</v>
          </cell>
          <cell r="U821">
            <v>0.19</v>
          </cell>
          <cell r="V821">
            <v>10095914.530464001</v>
          </cell>
          <cell r="W821">
            <v>0.125</v>
          </cell>
          <cell r="X821">
            <v>6642049.0332000004</v>
          </cell>
          <cell r="Y821">
            <v>0</v>
          </cell>
          <cell r="Z821">
            <v>0</v>
          </cell>
          <cell r="AA821">
            <v>-0.17798899388558642</v>
          </cell>
          <cell r="AB821">
            <v>-9457692.9980640002</v>
          </cell>
          <cell r="AC821">
            <v>31.126373291015625</v>
          </cell>
          <cell r="AD821">
            <v>31.126373291015625</v>
          </cell>
        </row>
        <row r="822">
          <cell r="A822" t="str">
            <v>Centro Colseguros Bogotá</v>
          </cell>
          <cell r="B822">
            <v>7537376</v>
          </cell>
          <cell r="C822">
            <v>37578</v>
          </cell>
          <cell r="D822">
            <v>37777</v>
          </cell>
          <cell r="E822" t="str">
            <v>A</v>
          </cell>
          <cell r="F822" t="str">
            <v>AUCOL98</v>
          </cell>
          <cell r="G822">
            <v>90118</v>
          </cell>
          <cell r="H822" t="str">
            <v>TRANSCRUDOLLANOS LTDA</v>
          </cell>
          <cell r="I822">
            <v>56681187.0625</v>
          </cell>
          <cell r="J822">
            <v>56420617.0625</v>
          </cell>
          <cell r="K822">
            <v>30534436.576200001</v>
          </cell>
          <cell r="L822">
            <v>0</v>
          </cell>
          <cell r="M822">
            <v>0.1</v>
          </cell>
          <cell r="N822">
            <v>0</v>
          </cell>
          <cell r="O822">
            <v>0.1</v>
          </cell>
          <cell r="P822">
            <v>0</v>
          </cell>
          <cell r="Q822">
            <v>0.1</v>
          </cell>
          <cell r="R822">
            <v>0</v>
          </cell>
          <cell r="S822">
            <v>0</v>
          </cell>
          <cell r="T822">
            <v>0</v>
          </cell>
          <cell r="U822">
            <v>0.19</v>
          </cell>
          <cell r="V822">
            <v>5801542.9494780004</v>
          </cell>
          <cell r="W822">
            <v>0.125</v>
          </cell>
          <cell r="X822">
            <v>3816804.5720250001</v>
          </cell>
          <cell r="Y822">
            <v>0</v>
          </cell>
          <cell r="Z822">
            <v>0</v>
          </cell>
          <cell r="AA822">
            <v>0.68500000000000005</v>
          </cell>
          <cell r="AB822">
            <v>20916089.054697003</v>
          </cell>
          <cell r="AC822">
            <v>30</v>
          </cell>
          <cell r="AD822">
            <v>28.371858596801758</v>
          </cell>
        </row>
        <row r="823">
          <cell r="B823" t="str">
            <v>Total 7537376</v>
          </cell>
          <cell r="C823">
            <v>164531561.125</v>
          </cell>
          <cell r="D823">
            <v>164270991.125</v>
          </cell>
          <cell r="E823">
            <v>138384809.8418</v>
          </cell>
          <cell r="F823">
            <v>40923747</v>
          </cell>
          <cell r="G823">
            <v>700000</v>
          </cell>
          <cell r="H823">
            <v>41623747</v>
          </cell>
          <cell r="I823">
            <v>164531561.125</v>
          </cell>
          <cell r="J823">
            <v>164270991.125</v>
          </cell>
          <cell r="K823">
            <v>138384809.8418</v>
          </cell>
          <cell r="L823">
            <v>40923747</v>
          </cell>
          <cell r="M823">
            <v>700000</v>
          </cell>
          <cell r="N823">
            <v>41623747</v>
          </cell>
          <cell r="O823">
            <v>48937473.041633002</v>
          </cell>
          <cell r="P823">
            <v>70000</v>
          </cell>
          <cell r="Q823">
            <v>4162374.7</v>
          </cell>
          <cell r="R823">
            <v>4162374.7</v>
          </cell>
          <cell r="S823">
            <v>45856121.700000003</v>
          </cell>
          <cell r="T823">
            <v>17298101.230225001</v>
          </cell>
          <cell r="U823">
            <v>0</v>
          </cell>
          <cell r="V823">
            <v>26293113.869942002</v>
          </cell>
          <cell r="W823">
            <v>30</v>
          </cell>
          <cell r="X823">
            <v>17298101.230225001</v>
          </cell>
          <cell r="Y823">
            <v>0</v>
          </cell>
          <cell r="Z823">
            <v>0</v>
          </cell>
          <cell r="AA823">
            <v>30</v>
          </cell>
          <cell r="AB823">
            <v>48937473.041633002</v>
          </cell>
          <cell r="AC823">
            <v>30</v>
          </cell>
        </row>
        <row r="824">
          <cell r="H824" t="str">
            <v>Total TRANSCRUDOLLANOS LTDA</v>
          </cell>
          <cell r="I824">
            <v>164531561.125</v>
          </cell>
          <cell r="J824">
            <v>164270991.125</v>
          </cell>
          <cell r="K824">
            <v>138384809.8418</v>
          </cell>
          <cell r="L824">
            <v>40923747</v>
          </cell>
          <cell r="M824">
            <v>700000</v>
          </cell>
          <cell r="N824">
            <v>41623747</v>
          </cell>
          <cell r="O824">
            <v>70000</v>
          </cell>
          <cell r="P824">
            <v>70000</v>
          </cell>
          <cell r="Q824">
            <v>45856121.700000003</v>
          </cell>
          <cell r="R824">
            <v>4162374.7</v>
          </cell>
          <cell r="S824">
            <v>45856121.700000003</v>
          </cell>
          <cell r="T824">
            <v>0</v>
          </cell>
          <cell r="U824">
            <v>48937473.041633002</v>
          </cell>
          <cell r="V824">
            <v>26293113.869942002</v>
          </cell>
          <cell r="W824">
            <v>17298101.230225001</v>
          </cell>
          <cell r="X824">
            <v>17298101.230225001</v>
          </cell>
          <cell r="Y824">
            <v>48937473.041633002</v>
          </cell>
          <cell r="Z824">
            <v>0</v>
          </cell>
          <cell r="AA824">
            <v>48937473.041633002</v>
          </cell>
          <cell r="AB824">
            <v>48937473.041633002</v>
          </cell>
          <cell r="AC824">
            <v>30</v>
          </cell>
        </row>
        <row r="825">
          <cell r="A825" t="str">
            <v>Centro Colseguros Bogotá</v>
          </cell>
          <cell r="B825">
            <v>11001541</v>
          </cell>
          <cell r="C825">
            <v>37536</v>
          </cell>
          <cell r="D825">
            <v>37777</v>
          </cell>
          <cell r="E825" t="str">
            <v>A</v>
          </cell>
          <cell r="F825" t="str">
            <v>AUCOLESP</v>
          </cell>
          <cell r="G825">
            <v>91234</v>
          </cell>
          <cell r="H825" t="str">
            <v>TRANSPORTES ARIZONA S.A</v>
          </cell>
          <cell r="I825">
            <v>86836120.5</v>
          </cell>
          <cell r="J825">
            <v>86836120.5</v>
          </cell>
          <cell r="K825">
            <v>54396005.875</v>
          </cell>
          <cell r="L825">
            <v>24567347</v>
          </cell>
          <cell r="M825">
            <v>54915434</v>
          </cell>
          <cell r="N825">
            <v>79482781</v>
          </cell>
          <cell r="O825">
            <v>0.1</v>
          </cell>
          <cell r="P825">
            <v>5491543.4000000004</v>
          </cell>
          <cell r="Q825">
            <v>0.1</v>
          </cell>
          <cell r="R825">
            <v>7948278.1000000006</v>
          </cell>
          <cell r="S825">
            <v>92922602.5</v>
          </cell>
          <cell r="T825">
            <v>1.7082614983447992</v>
          </cell>
          <cell r="U825">
            <v>0.19</v>
          </cell>
          <cell r="V825">
            <v>10335241.116250001</v>
          </cell>
          <cell r="W825">
            <v>0.125</v>
          </cell>
          <cell r="X825">
            <v>6799500.734375</v>
          </cell>
          <cell r="Y825">
            <v>0</v>
          </cell>
          <cell r="Z825">
            <v>0</v>
          </cell>
          <cell r="AA825">
            <v>-1.0232614983447992</v>
          </cell>
          <cell r="AB825">
            <v>-55661338.475625001</v>
          </cell>
          <cell r="AC825">
            <v>14</v>
          </cell>
          <cell r="AD825">
            <v>14.369294166564941</v>
          </cell>
        </row>
        <row r="826">
          <cell r="B826" t="str">
            <v>Total 11001541</v>
          </cell>
          <cell r="C826">
            <v>86836120.5</v>
          </cell>
          <cell r="D826">
            <v>86836120.5</v>
          </cell>
          <cell r="E826">
            <v>54396005.875</v>
          </cell>
          <cell r="F826">
            <v>24567347</v>
          </cell>
          <cell r="G826">
            <v>54915434</v>
          </cell>
          <cell r="H826">
            <v>79482781</v>
          </cell>
          <cell r="I826">
            <v>86836120.5</v>
          </cell>
          <cell r="J826">
            <v>86836120.5</v>
          </cell>
          <cell r="K826">
            <v>54396005.875</v>
          </cell>
          <cell r="L826">
            <v>24567347</v>
          </cell>
          <cell r="M826">
            <v>54915434</v>
          </cell>
          <cell r="N826">
            <v>79482781</v>
          </cell>
          <cell r="O826">
            <v>-55661338.475625001</v>
          </cell>
          <cell r="P826">
            <v>5491543.4000000004</v>
          </cell>
          <cell r="Q826">
            <v>7948278.1000000006</v>
          </cell>
          <cell r="R826">
            <v>7948278.1000000006</v>
          </cell>
          <cell r="S826">
            <v>92922602.5</v>
          </cell>
          <cell r="T826">
            <v>6799500.734375</v>
          </cell>
          <cell r="U826">
            <v>0</v>
          </cell>
          <cell r="V826">
            <v>10335241.116250001</v>
          </cell>
          <cell r="W826">
            <v>14</v>
          </cell>
          <cell r="X826">
            <v>6799500.734375</v>
          </cell>
          <cell r="Y826">
            <v>0</v>
          </cell>
          <cell r="Z826">
            <v>0</v>
          </cell>
          <cell r="AA826">
            <v>14</v>
          </cell>
          <cell r="AB826">
            <v>-55661338.475625001</v>
          </cell>
          <cell r="AC826">
            <v>14</v>
          </cell>
        </row>
        <row r="827">
          <cell r="H827" t="str">
            <v>Total TRANSPORTES ARIZONA S.A</v>
          </cell>
          <cell r="I827">
            <v>86836120.5</v>
          </cell>
          <cell r="J827">
            <v>86836120.5</v>
          </cell>
          <cell r="K827">
            <v>54396005.875</v>
          </cell>
          <cell r="L827">
            <v>24567347</v>
          </cell>
          <cell r="M827">
            <v>54915434</v>
          </cell>
          <cell r="N827">
            <v>79482781</v>
          </cell>
          <cell r="O827">
            <v>5491543.4000000004</v>
          </cell>
          <cell r="P827">
            <v>5491543.4000000004</v>
          </cell>
          <cell r="Q827">
            <v>92922602.5</v>
          </cell>
          <cell r="R827">
            <v>7948278.1000000006</v>
          </cell>
          <cell r="S827">
            <v>92922602.5</v>
          </cell>
          <cell r="T827">
            <v>0</v>
          </cell>
          <cell r="U827">
            <v>-55661338.475625001</v>
          </cell>
          <cell r="V827">
            <v>10335241.116250001</v>
          </cell>
          <cell r="W827">
            <v>6799500.734375</v>
          </cell>
          <cell r="X827">
            <v>6799500.734375</v>
          </cell>
          <cell r="Y827">
            <v>-55661338.475625001</v>
          </cell>
          <cell r="Z827">
            <v>0</v>
          </cell>
          <cell r="AA827">
            <v>-55661338.475625001</v>
          </cell>
          <cell r="AB827">
            <v>-55661338.475625001</v>
          </cell>
          <cell r="AC827">
            <v>14</v>
          </cell>
        </row>
        <row r="828">
          <cell r="A828" t="str">
            <v>Centro Colseguros Bogotá</v>
          </cell>
          <cell r="B828">
            <v>10388804</v>
          </cell>
          <cell r="C828">
            <v>37350</v>
          </cell>
          <cell r="D828">
            <v>37714</v>
          </cell>
          <cell r="E828" t="str">
            <v>A</v>
          </cell>
          <cell r="F828" t="str">
            <v>AUCOL98</v>
          </cell>
          <cell r="G828">
            <v>68921</v>
          </cell>
          <cell r="H828" t="str">
            <v>XOREX DE COLOMBIA LTDA.</v>
          </cell>
          <cell r="I828">
            <v>7572014</v>
          </cell>
          <cell r="J828">
            <v>7572014</v>
          </cell>
          <cell r="K828">
            <v>6766142.5155999996</v>
          </cell>
          <cell r="L828">
            <v>0</v>
          </cell>
          <cell r="M828">
            <v>0.1</v>
          </cell>
          <cell r="N828">
            <v>0</v>
          </cell>
          <cell r="O828">
            <v>0.1</v>
          </cell>
          <cell r="P828">
            <v>0</v>
          </cell>
          <cell r="Q828">
            <v>0.1</v>
          </cell>
          <cell r="R828">
            <v>0</v>
          </cell>
          <cell r="S828">
            <v>0</v>
          </cell>
          <cell r="T828">
            <v>0</v>
          </cell>
          <cell r="U828">
            <v>0.19</v>
          </cell>
          <cell r="V828">
            <v>1285567.0779639999</v>
          </cell>
          <cell r="W828">
            <v>0.125</v>
          </cell>
          <cell r="X828">
            <v>845767.81444999995</v>
          </cell>
          <cell r="Y828">
            <v>0</v>
          </cell>
          <cell r="Z828">
            <v>0</v>
          </cell>
          <cell r="AA828">
            <v>0.68500000000000005</v>
          </cell>
          <cell r="AB828">
            <v>4634807.6231859997</v>
          </cell>
          <cell r="AC828">
            <v>4.1565933227539063</v>
          </cell>
          <cell r="AD828">
            <v>4.1565933227539063</v>
          </cell>
        </row>
        <row r="829">
          <cell r="A829" t="str">
            <v>Centro Colseguros Bogotá</v>
          </cell>
          <cell r="B829">
            <v>10388804</v>
          </cell>
          <cell r="C829">
            <v>37715</v>
          </cell>
          <cell r="D829">
            <v>37777</v>
          </cell>
          <cell r="E829" t="str">
            <v>A</v>
          </cell>
          <cell r="F829" t="str">
            <v>AUCOL98</v>
          </cell>
          <cell r="G829">
            <v>68921</v>
          </cell>
          <cell r="H829" t="str">
            <v>XOREX DE COLOMBIA LTDA.</v>
          </cell>
          <cell r="I829">
            <v>4483776.875</v>
          </cell>
          <cell r="J829">
            <v>767650</v>
          </cell>
          <cell r="K829">
            <v>1052918.4336000001</v>
          </cell>
          <cell r="L829">
            <v>0</v>
          </cell>
          <cell r="M829">
            <v>0.1</v>
          </cell>
          <cell r="N829">
            <v>0</v>
          </cell>
          <cell r="O829">
            <v>0.1</v>
          </cell>
          <cell r="P829">
            <v>0</v>
          </cell>
          <cell r="Q829">
            <v>0.1</v>
          </cell>
          <cell r="R829">
            <v>0</v>
          </cell>
          <cell r="S829">
            <v>0</v>
          </cell>
          <cell r="T829">
            <v>0</v>
          </cell>
          <cell r="U829">
            <v>0.19</v>
          </cell>
          <cell r="V829">
            <v>200054.50238400002</v>
          </cell>
          <cell r="W829">
            <v>0.125</v>
          </cell>
          <cell r="X829">
            <v>131614.80420000001</v>
          </cell>
          <cell r="Y829">
            <v>0</v>
          </cell>
          <cell r="Z829">
            <v>0</v>
          </cell>
          <cell r="AA829">
            <v>0.68500000000000005</v>
          </cell>
          <cell r="AB829">
            <v>721249.1270160001</v>
          </cell>
          <cell r="AC829">
            <v>4</v>
          </cell>
          <cell r="AD829">
            <v>4</v>
          </cell>
        </row>
        <row r="830">
          <cell r="B830" t="str">
            <v>Total 10388804</v>
          </cell>
          <cell r="C830">
            <v>12055790.875</v>
          </cell>
          <cell r="D830">
            <v>8339664</v>
          </cell>
          <cell r="E830">
            <v>7819060.9491999997</v>
          </cell>
          <cell r="F830">
            <v>0</v>
          </cell>
          <cell r="G830">
            <v>0</v>
          </cell>
          <cell r="H830">
            <v>0</v>
          </cell>
          <cell r="I830">
            <v>12055790.875</v>
          </cell>
          <cell r="J830">
            <v>8339664</v>
          </cell>
          <cell r="K830">
            <v>7819060.9491999997</v>
          </cell>
          <cell r="L830">
            <v>0</v>
          </cell>
          <cell r="M830">
            <v>0</v>
          </cell>
          <cell r="N830">
            <v>0</v>
          </cell>
          <cell r="O830">
            <v>5356056.7502020001</v>
          </cell>
          <cell r="P830">
            <v>0</v>
          </cell>
          <cell r="Q830">
            <v>0</v>
          </cell>
          <cell r="R830">
            <v>0</v>
          </cell>
          <cell r="S830">
            <v>0</v>
          </cell>
          <cell r="T830">
            <v>977382.61864999996</v>
          </cell>
          <cell r="U830">
            <v>0</v>
          </cell>
          <cell r="V830">
            <v>1485621.5803479999</v>
          </cell>
          <cell r="W830">
            <v>4</v>
          </cell>
          <cell r="X830">
            <v>977382.61864999996</v>
          </cell>
          <cell r="Y830">
            <v>0</v>
          </cell>
          <cell r="Z830">
            <v>0</v>
          </cell>
          <cell r="AA830">
            <v>4</v>
          </cell>
          <cell r="AB830">
            <v>5356056.7502020001</v>
          </cell>
          <cell r="AC830">
            <v>4</v>
          </cell>
        </row>
        <row r="831">
          <cell r="H831" t="str">
            <v>Total XOREX DE COLOMBIA LTDA.</v>
          </cell>
          <cell r="I831">
            <v>12055790.875</v>
          </cell>
          <cell r="J831">
            <v>8339664</v>
          </cell>
          <cell r="K831">
            <v>7819060.9491999997</v>
          </cell>
          <cell r="L831">
            <v>0</v>
          </cell>
          <cell r="M831">
            <v>0</v>
          </cell>
          <cell r="N831">
            <v>0</v>
          </cell>
          <cell r="O831">
            <v>0</v>
          </cell>
          <cell r="P831">
            <v>0</v>
          </cell>
          <cell r="Q831">
            <v>0</v>
          </cell>
          <cell r="R831">
            <v>0</v>
          </cell>
          <cell r="S831">
            <v>0</v>
          </cell>
          <cell r="T831">
            <v>0</v>
          </cell>
          <cell r="U831">
            <v>5356056.7502020001</v>
          </cell>
          <cell r="V831">
            <v>1485621.5803479999</v>
          </cell>
          <cell r="W831">
            <v>977382.61864999996</v>
          </cell>
          <cell r="X831">
            <v>977382.61864999996</v>
          </cell>
          <cell r="Y831">
            <v>5356056.7502020001</v>
          </cell>
          <cell r="Z831">
            <v>0</v>
          </cell>
          <cell r="AA831">
            <v>5356056.7502020001</v>
          </cell>
          <cell r="AB831">
            <v>5356056.7502020001</v>
          </cell>
          <cell r="AC831">
            <v>4</v>
          </cell>
        </row>
        <row r="832">
          <cell r="A832" t="str">
            <v>Total Centro Colseguros Bogotá</v>
          </cell>
          <cell r="B832">
            <v>17894524232.875</v>
          </cell>
          <cell r="C832">
            <v>16583523695</v>
          </cell>
          <cell r="D832">
            <v>17224864517.945896</v>
          </cell>
          <cell r="E832">
            <v>6608056145</v>
          </cell>
          <cell r="F832">
            <v>2764018003</v>
          </cell>
          <cell r="G832">
            <v>9372074148</v>
          </cell>
          <cell r="H832">
            <v>276401800.29999995</v>
          </cell>
          <cell r="I832">
            <v>17894524232.875</v>
          </cell>
          <cell r="J832">
            <v>16583523695</v>
          </cell>
          <cell r="K832">
            <v>17224864517.945896</v>
          </cell>
          <cell r="L832">
            <v>6608056145</v>
          </cell>
          <cell r="M832">
            <v>2764018003</v>
          </cell>
          <cell r="N832">
            <v>9372074148</v>
          </cell>
          <cell r="O832">
            <v>8682</v>
          </cell>
          <cell r="P832">
            <v>276401800.29999995</v>
          </cell>
          <cell r="Q832">
            <v>937207414.79999995</v>
          </cell>
          <cell r="R832">
            <v>937207414.79999995</v>
          </cell>
          <cell r="S832">
            <v>10585683363.099998</v>
          </cell>
          <cell r="T832">
            <v>2973612202.5841527</v>
          </cell>
          <cell r="U832">
            <v>73812574.675434992</v>
          </cell>
          <cell r="V832">
            <v>3272724258.4097214</v>
          </cell>
          <cell r="W832">
            <v>8682</v>
          </cell>
          <cell r="X832">
            <v>2973612202.5841527</v>
          </cell>
          <cell r="Y832">
            <v>73812574.675434992</v>
          </cell>
          <cell r="Z832">
            <v>73812574.675434992</v>
          </cell>
          <cell r="AA832">
            <v>8682</v>
          </cell>
          <cell r="AB832">
            <v>319032119.17659152</v>
          </cell>
          <cell r="AC832">
            <v>8682</v>
          </cell>
        </row>
        <row r="833">
          <cell r="A833" t="str">
            <v>Chapinero</v>
          </cell>
          <cell r="B833">
            <v>271958</v>
          </cell>
          <cell r="C833">
            <v>36892</v>
          </cell>
          <cell r="D833">
            <v>37256</v>
          </cell>
          <cell r="E833" t="str">
            <v>M</v>
          </cell>
          <cell r="F833" t="str">
            <v>AUCOL98</v>
          </cell>
          <cell r="G833">
            <v>67568</v>
          </cell>
          <cell r="H833" t="str">
            <v>APROTEL</v>
          </cell>
          <cell r="I833">
            <v>430083610</v>
          </cell>
          <cell r="J833">
            <v>430083610</v>
          </cell>
          <cell r="K833">
            <v>430083610.0273</v>
          </cell>
          <cell r="L833">
            <v>208361123</v>
          </cell>
          <cell r="M833">
            <v>30443208</v>
          </cell>
          <cell r="N833">
            <v>238804331</v>
          </cell>
          <cell r="O833">
            <v>0.1</v>
          </cell>
          <cell r="P833">
            <v>3044320.8000000003</v>
          </cell>
          <cell r="Q833">
            <v>0.1</v>
          </cell>
          <cell r="R833">
            <v>23880433.100000001</v>
          </cell>
          <cell r="S833">
            <v>265729084.90000001</v>
          </cell>
          <cell r="T833">
            <v>0.61785447923284631</v>
          </cell>
          <cell r="U833">
            <v>0.19</v>
          </cell>
          <cell r="V833">
            <v>81715885.905186996</v>
          </cell>
          <cell r="W833">
            <v>0.1</v>
          </cell>
          <cell r="X833">
            <v>43008361.002730004</v>
          </cell>
          <cell r="Y833">
            <v>0.2</v>
          </cell>
          <cell r="Z833">
            <v>86016722.005460009</v>
          </cell>
          <cell r="AA833">
            <v>-0.1078544792328463</v>
          </cell>
          <cell r="AB833">
            <v>-46386443.786076993</v>
          </cell>
          <cell r="AC833">
            <v>514.90936279296875</v>
          </cell>
          <cell r="AD833">
            <v>514.90936279296875</v>
          </cell>
        </row>
        <row r="834">
          <cell r="A834" t="str">
            <v>Chapinero</v>
          </cell>
          <cell r="B834">
            <v>271958</v>
          </cell>
          <cell r="C834">
            <v>37257</v>
          </cell>
          <cell r="D834">
            <v>37621</v>
          </cell>
          <cell r="E834" t="str">
            <v>M</v>
          </cell>
          <cell r="F834" t="str">
            <v>AUCOL98</v>
          </cell>
          <cell r="G834">
            <v>67568</v>
          </cell>
          <cell r="H834" t="str">
            <v>APROTEL</v>
          </cell>
          <cell r="I834">
            <v>507447869.9375</v>
          </cell>
          <cell r="J834">
            <v>507482217.9375</v>
          </cell>
          <cell r="K834">
            <v>507447869.912</v>
          </cell>
          <cell r="L834">
            <v>193821062</v>
          </cell>
          <cell r="M834">
            <v>36042084</v>
          </cell>
          <cell r="N834">
            <v>229863146</v>
          </cell>
          <cell r="O834">
            <v>0.1</v>
          </cell>
          <cell r="P834">
            <v>3604208.4000000004</v>
          </cell>
          <cell r="Q834">
            <v>0.1</v>
          </cell>
          <cell r="R834">
            <v>22986314.600000001</v>
          </cell>
          <cell r="S834">
            <v>256453669</v>
          </cell>
          <cell r="T834">
            <v>0.50537933885597619</v>
          </cell>
          <cell r="U834">
            <v>0.19</v>
          </cell>
          <cell r="V834">
            <v>96415095.28328</v>
          </cell>
          <cell r="W834">
            <v>0.1</v>
          </cell>
          <cell r="X834">
            <v>50744786.9912</v>
          </cell>
          <cell r="Y834">
            <v>0.2</v>
          </cell>
          <cell r="Z834">
            <v>101489573.9824</v>
          </cell>
          <cell r="AA834">
            <v>4.6206611440238188E-3</v>
          </cell>
          <cell r="AB834">
            <v>2344744.6551200319</v>
          </cell>
          <cell r="AC834">
            <v>520.62359619140625</v>
          </cell>
          <cell r="AD834">
            <v>520.62359619140625</v>
          </cell>
        </row>
        <row r="835">
          <cell r="A835" t="str">
            <v>Chapinero</v>
          </cell>
          <cell r="B835">
            <v>271958</v>
          </cell>
          <cell r="C835">
            <v>37622</v>
          </cell>
          <cell r="D835">
            <v>37777</v>
          </cell>
          <cell r="E835" t="str">
            <v>M</v>
          </cell>
          <cell r="F835" t="str">
            <v>AUCOL98</v>
          </cell>
          <cell r="G835">
            <v>67568</v>
          </cell>
          <cell r="H835" t="str">
            <v>APROTEL</v>
          </cell>
          <cell r="I835">
            <v>222057033</v>
          </cell>
          <cell r="J835">
            <v>133382378</v>
          </cell>
          <cell r="K835">
            <v>222057032.96290001</v>
          </cell>
          <cell r="L835">
            <v>25808670</v>
          </cell>
          <cell r="M835">
            <v>7095746</v>
          </cell>
          <cell r="N835">
            <v>32904416</v>
          </cell>
          <cell r="O835">
            <v>0.1</v>
          </cell>
          <cell r="P835">
            <v>709574.60000000009</v>
          </cell>
          <cell r="Q835">
            <v>0.1</v>
          </cell>
          <cell r="R835">
            <v>3290441.6</v>
          </cell>
          <cell r="S835">
            <v>36904432.200000003</v>
          </cell>
          <cell r="T835">
            <v>0.16619348510418844</v>
          </cell>
          <cell r="U835">
            <v>0.19</v>
          </cell>
          <cell r="V835">
            <v>42190836.262951002</v>
          </cell>
          <cell r="W835">
            <v>0.1</v>
          </cell>
          <cell r="X835">
            <v>22205703.296290003</v>
          </cell>
          <cell r="Y835">
            <v>0.2</v>
          </cell>
          <cell r="Z835">
            <v>44411406.592580006</v>
          </cell>
          <cell r="AA835">
            <v>0.3438065148958116</v>
          </cell>
          <cell r="AB835">
            <v>76344654.611079007</v>
          </cell>
          <cell r="AC835">
            <v>548</v>
          </cell>
          <cell r="AD835">
            <v>531.0064697265625</v>
          </cell>
        </row>
        <row r="836">
          <cell r="B836" t="str">
            <v>Total 271958</v>
          </cell>
          <cell r="C836">
            <v>1159588512.9375</v>
          </cell>
          <cell r="D836">
            <v>1070948205.9375</v>
          </cell>
          <cell r="E836">
            <v>1159588512.9022</v>
          </cell>
          <cell r="F836">
            <v>427990855</v>
          </cell>
          <cell r="G836">
            <v>73581038</v>
          </cell>
          <cell r="H836">
            <v>501571893</v>
          </cell>
          <cell r="I836">
            <v>1159588512.9375</v>
          </cell>
          <cell r="J836">
            <v>1070948205.9375</v>
          </cell>
          <cell r="K836">
            <v>1159588512.9022</v>
          </cell>
          <cell r="L836">
            <v>427990855</v>
          </cell>
          <cell r="M836">
            <v>73581038</v>
          </cell>
          <cell r="N836">
            <v>501571893</v>
          </cell>
          <cell r="O836">
            <v>32302955.480122045</v>
          </cell>
          <cell r="P836">
            <v>7358103.8000000007</v>
          </cell>
          <cell r="Q836">
            <v>50157189.300000004</v>
          </cell>
          <cell r="R836">
            <v>50157189.300000004</v>
          </cell>
          <cell r="S836">
            <v>559087186.10000002</v>
          </cell>
          <cell r="T836">
            <v>115958851.29022002</v>
          </cell>
          <cell r="U836">
            <v>231917702.58044004</v>
          </cell>
          <cell r="V836">
            <v>220321817.45141798</v>
          </cell>
          <cell r="W836">
            <v>548</v>
          </cell>
          <cell r="X836">
            <v>115958851.29022002</v>
          </cell>
          <cell r="Y836">
            <v>231917702.58044004</v>
          </cell>
          <cell r="Z836">
            <v>231917702.58044004</v>
          </cell>
          <cell r="AA836">
            <v>548</v>
          </cell>
          <cell r="AB836">
            <v>32302955.480122045</v>
          </cell>
          <cell r="AC836">
            <v>548</v>
          </cell>
        </row>
        <row r="837">
          <cell r="H837" t="str">
            <v>Total APROTEL</v>
          </cell>
          <cell r="I837">
            <v>1159588512.9375</v>
          </cell>
          <cell r="J837">
            <v>1070948205.9375</v>
          </cell>
          <cell r="K837">
            <v>1159588512.9022</v>
          </cell>
          <cell r="L837">
            <v>427990855</v>
          </cell>
          <cell r="M837">
            <v>73581038</v>
          </cell>
          <cell r="N837">
            <v>501571893</v>
          </cell>
          <cell r="O837">
            <v>7358103.8000000007</v>
          </cell>
          <cell r="P837">
            <v>7358103.8000000007</v>
          </cell>
          <cell r="Q837">
            <v>559087186.10000002</v>
          </cell>
          <cell r="R837">
            <v>50157189.300000004</v>
          </cell>
          <cell r="S837">
            <v>559087186.10000002</v>
          </cell>
          <cell r="T837">
            <v>231917702.58044004</v>
          </cell>
          <cell r="U837">
            <v>32302955.480122045</v>
          </cell>
          <cell r="V837">
            <v>220321817.45141798</v>
          </cell>
          <cell r="W837">
            <v>115958851.29022002</v>
          </cell>
          <cell r="X837">
            <v>115958851.29022002</v>
          </cell>
          <cell r="Y837">
            <v>32302955.480122045</v>
          </cell>
          <cell r="Z837">
            <v>231917702.58044004</v>
          </cell>
          <cell r="AA837">
            <v>32302955.480122045</v>
          </cell>
          <cell r="AB837">
            <v>32302955.480122045</v>
          </cell>
          <cell r="AC837">
            <v>548</v>
          </cell>
        </row>
        <row r="838">
          <cell r="A838" t="str">
            <v>Chapinero</v>
          </cell>
          <cell r="B838">
            <v>12016249</v>
          </cell>
          <cell r="C838">
            <v>37501</v>
          </cell>
          <cell r="D838">
            <v>37777</v>
          </cell>
          <cell r="E838" t="str">
            <v>A</v>
          </cell>
          <cell r="F838" t="str">
            <v>AUCOLESP</v>
          </cell>
          <cell r="G838">
            <v>61853</v>
          </cell>
          <cell r="H838" t="str">
            <v>ARRIOLA MELO JESUS MARIA</v>
          </cell>
          <cell r="I838">
            <v>923055.0625</v>
          </cell>
          <cell r="J838">
            <v>923055.0625</v>
          </cell>
          <cell r="K838">
            <v>700510.25</v>
          </cell>
          <cell r="L838">
            <v>0</v>
          </cell>
          <cell r="M838">
            <v>0.1</v>
          </cell>
          <cell r="N838">
            <v>0</v>
          </cell>
          <cell r="O838">
            <v>0.1</v>
          </cell>
          <cell r="P838">
            <v>0</v>
          </cell>
          <cell r="Q838">
            <v>0.1</v>
          </cell>
          <cell r="R838">
            <v>0</v>
          </cell>
          <cell r="S838">
            <v>0</v>
          </cell>
          <cell r="T838">
            <v>0</v>
          </cell>
          <cell r="U838">
            <v>0.19</v>
          </cell>
          <cell r="V838">
            <v>133096.94750000001</v>
          </cell>
          <cell r="W838">
            <v>0.125</v>
          </cell>
          <cell r="X838">
            <v>87563.78125</v>
          </cell>
          <cell r="Y838">
            <v>0</v>
          </cell>
          <cell r="Z838">
            <v>0</v>
          </cell>
          <cell r="AA838">
            <v>0.68500000000000005</v>
          </cell>
          <cell r="AB838">
            <v>479849.52125000005</v>
          </cell>
          <cell r="AC838">
            <v>1</v>
          </cell>
          <cell r="AD838">
            <v>1</v>
          </cell>
        </row>
        <row r="839">
          <cell r="B839" t="str">
            <v>Total 12016249</v>
          </cell>
          <cell r="C839">
            <v>923055.0625</v>
          </cell>
          <cell r="D839">
            <v>923055.0625</v>
          </cell>
          <cell r="E839">
            <v>700510.25</v>
          </cell>
          <cell r="F839">
            <v>0</v>
          </cell>
          <cell r="G839">
            <v>0</v>
          </cell>
          <cell r="H839">
            <v>0</v>
          </cell>
          <cell r="I839">
            <v>923055.0625</v>
          </cell>
          <cell r="J839">
            <v>923055.0625</v>
          </cell>
          <cell r="K839">
            <v>700510.25</v>
          </cell>
          <cell r="L839">
            <v>0</v>
          </cell>
          <cell r="M839">
            <v>0</v>
          </cell>
          <cell r="N839">
            <v>0</v>
          </cell>
          <cell r="O839">
            <v>479849.52125000005</v>
          </cell>
          <cell r="P839">
            <v>0</v>
          </cell>
          <cell r="Q839">
            <v>0</v>
          </cell>
          <cell r="R839">
            <v>0</v>
          </cell>
          <cell r="S839">
            <v>0</v>
          </cell>
          <cell r="T839">
            <v>87563.78125</v>
          </cell>
          <cell r="U839">
            <v>0</v>
          </cell>
          <cell r="V839">
            <v>133096.94750000001</v>
          </cell>
          <cell r="W839">
            <v>1</v>
          </cell>
          <cell r="X839">
            <v>87563.78125</v>
          </cell>
          <cell r="Y839">
            <v>0</v>
          </cell>
          <cell r="Z839">
            <v>0</v>
          </cell>
          <cell r="AA839">
            <v>1</v>
          </cell>
          <cell r="AB839">
            <v>479849.52125000005</v>
          </cell>
          <cell r="AC839">
            <v>1</v>
          </cell>
        </row>
        <row r="840">
          <cell r="A840" t="str">
            <v>Chapinero</v>
          </cell>
          <cell r="B840">
            <v>12016258</v>
          </cell>
          <cell r="C840">
            <v>37501</v>
          </cell>
          <cell r="D840">
            <v>37777</v>
          </cell>
          <cell r="E840" t="str">
            <v>A</v>
          </cell>
          <cell r="F840" t="str">
            <v>AUCOLESP</v>
          </cell>
          <cell r="G840">
            <v>61853</v>
          </cell>
          <cell r="H840" t="str">
            <v>ARRIOLA MELO JESUS MARIA</v>
          </cell>
          <cell r="I840">
            <v>777340.9375</v>
          </cell>
          <cell r="J840">
            <v>777340.9375</v>
          </cell>
          <cell r="K840">
            <v>589927.25</v>
          </cell>
          <cell r="L840">
            <v>0</v>
          </cell>
          <cell r="M840">
            <v>0.1</v>
          </cell>
          <cell r="N840">
            <v>0</v>
          </cell>
          <cell r="O840">
            <v>0.1</v>
          </cell>
          <cell r="P840">
            <v>0</v>
          </cell>
          <cell r="Q840">
            <v>0.1</v>
          </cell>
          <cell r="R840">
            <v>0</v>
          </cell>
          <cell r="S840">
            <v>0</v>
          </cell>
          <cell r="T840">
            <v>0</v>
          </cell>
          <cell r="U840">
            <v>0.19</v>
          </cell>
          <cell r="V840">
            <v>112086.17750000001</v>
          </cell>
          <cell r="W840">
            <v>0.125</v>
          </cell>
          <cell r="X840">
            <v>73740.90625</v>
          </cell>
          <cell r="Y840">
            <v>0</v>
          </cell>
          <cell r="Z840">
            <v>0</v>
          </cell>
          <cell r="AA840">
            <v>0.68500000000000005</v>
          </cell>
          <cell r="AB840">
            <v>404100.16625000001</v>
          </cell>
          <cell r="AC840">
            <v>1</v>
          </cell>
          <cell r="AD840">
            <v>1</v>
          </cell>
        </row>
        <row r="841">
          <cell r="B841" t="str">
            <v>Total 12016258</v>
          </cell>
          <cell r="C841">
            <v>777340.9375</v>
          </cell>
          <cell r="D841">
            <v>777340.9375</v>
          </cell>
          <cell r="E841">
            <v>589927.25</v>
          </cell>
          <cell r="F841">
            <v>0</v>
          </cell>
          <cell r="G841">
            <v>0</v>
          </cell>
          <cell r="H841">
            <v>0</v>
          </cell>
          <cell r="I841">
            <v>777340.9375</v>
          </cell>
          <cell r="J841">
            <v>777340.9375</v>
          </cell>
          <cell r="K841">
            <v>589927.25</v>
          </cell>
          <cell r="L841">
            <v>0</v>
          </cell>
          <cell r="M841">
            <v>0</v>
          </cell>
          <cell r="N841">
            <v>0</v>
          </cell>
          <cell r="O841">
            <v>404100.16625000001</v>
          </cell>
          <cell r="P841">
            <v>0</v>
          </cell>
          <cell r="Q841">
            <v>0</v>
          </cell>
          <cell r="R841">
            <v>0</v>
          </cell>
          <cell r="S841">
            <v>0</v>
          </cell>
          <cell r="T841">
            <v>73740.90625</v>
          </cell>
          <cell r="U841">
            <v>0</v>
          </cell>
          <cell r="V841">
            <v>112086.17750000001</v>
          </cell>
          <cell r="W841">
            <v>1</v>
          </cell>
          <cell r="X841">
            <v>73740.90625</v>
          </cell>
          <cell r="Y841">
            <v>0</v>
          </cell>
          <cell r="Z841">
            <v>0</v>
          </cell>
          <cell r="AA841">
            <v>1</v>
          </cell>
          <cell r="AB841">
            <v>404100.16625000001</v>
          </cell>
          <cell r="AC841">
            <v>1</v>
          </cell>
        </row>
        <row r="842">
          <cell r="H842" t="str">
            <v>Total ARRIOLA MELO JESUS MARIA</v>
          </cell>
          <cell r="I842">
            <v>1700396</v>
          </cell>
          <cell r="J842">
            <v>1700396</v>
          </cell>
          <cell r="K842">
            <v>1290437.5</v>
          </cell>
          <cell r="L842">
            <v>0</v>
          </cell>
          <cell r="M842">
            <v>0</v>
          </cell>
          <cell r="N842">
            <v>0</v>
          </cell>
          <cell r="O842">
            <v>0</v>
          </cell>
          <cell r="P842">
            <v>0</v>
          </cell>
          <cell r="Q842">
            <v>0</v>
          </cell>
          <cell r="R842">
            <v>0</v>
          </cell>
          <cell r="S842">
            <v>0</v>
          </cell>
          <cell r="T842">
            <v>0</v>
          </cell>
          <cell r="U842">
            <v>883949.6875</v>
          </cell>
          <cell r="V842">
            <v>245183.125</v>
          </cell>
          <cell r="W842">
            <v>161304.6875</v>
          </cell>
          <cell r="X842">
            <v>161304.6875</v>
          </cell>
          <cell r="Y842">
            <v>883949.6875</v>
          </cell>
          <cell r="Z842">
            <v>0</v>
          </cell>
          <cell r="AA842">
            <v>883949.6875</v>
          </cell>
          <cell r="AB842">
            <v>883949.6875</v>
          </cell>
          <cell r="AC842">
            <v>2</v>
          </cell>
        </row>
        <row r="843">
          <cell r="A843" t="str">
            <v>Chapinero</v>
          </cell>
          <cell r="B843">
            <v>831684</v>
          </cell>
          <cell r="C843">
            <v>36739</v>
          </cell>
          <cell r="D843">
            <v>37103</v>
          </cell>
          <cell r="E843" t="str">
            <v>M</v>
          </cell>
          <cell r="F843" t="str">
            <v>AUCOL98</v>
          </cell>
          <cell r="G843">
            <v>67529</v>
          </cell>
          <cell r="H843" t="str">
            <v>ASESORIAS M.J.R LTDA. ASESORIAS M.J.R LTDA</v>
          </cell>
          <cell r="I843">
            <v>237201950</v>
          </cell>
          <cell r="J843">
            <v>237201950</v>
          </cell>
          <cell r="K843">
            <v>239522900.5616</v>
          </cell>
          <cell r="L843">
            <v>90351545</v>
          </cell>
          <cell r="M843">
            <v>3019076</v>
          </cell>
          <cell r="N843">
            <v>93370621</v>
          </cell>
          <cell r="O843">
            <v>0.1</v>
          </cell>
          <cell r="P843">
            <v>301907.60000000003</v>
          </cell>
          <cell r="Q843">
            <v>0.1</v>
          </cell>
          <cell r="R843">
            <v>9337062.0999999996</v>
          </cell>
          <cell r="S843">
            <v>103009590.69999999</v>
          </cell>
          <cell r="T843">
            <v>0.43006155344009872</v>
          </cell>
          <cell r="U843">
            <v>0.19</v>
          </cell>
          <cell r="V843">
            <v>45509351.106704004</v>
          </cell>
          <cell r="W843">
            <v>0.125</v>
          </cell>
          <cell r="X843">
            <v>29940362.5702</v>
          </cell>
          <cell r="Y843">
            <v>0.05</v>
          </cell>
          <cell r="Z843">
            <v>11976145.028080001</v>
          </cell>
          <cell r="AA843">
            <v>0.20493844655990129</v>
          </cell>
          <cell r="AB843">
            <v>49087451.15661601</v>
          </cell>
          <cell r="AC843">
            <v>269.8104248046875</v>
          </cell>
          <cell r="AD843">
            <v>269.8104248046875</v>
          </cell>
        </row>
        <row r="844">
          <cell r="A844" t="str">
            <v>Chapinero</v>
          </cell>
          <cell r="B844">
            <v>831684</v>
          </cell>
          <cell r="C844">
            <v>37104</v>
          </cell>
          <cell r="D844">
            <v>37468</v>
          </cell>
          <cell r="E844" t="str">
            <v>M</v>
          </cell>
          <cell r="F844" t="str">
            <v>AUCOL98</v>
          </cell>
          <cell r="G844">
            <v>67529</v>
          </cell>
          <cell r="H844" t="str">
            <v>ASESORIAS M.J.R LTDA. ASESORIAS M.J.R LTDA</v>
          </cell>
          <cell r="I844">
            <v>155073726</v>
          </cell>
          <cell r="J844">
            <v>154622513</v>
          </cell>
          <cell r="K844">
            <v>158010819.69600001</v>
          </cell>
          <cell r="L844">
            <v>96159630</v>
          </cell>
          <cell r="M844">
            <v>10613473</v>
          </cell>
          <cell r="N844">
            <v>106773103</v>
          </cell>
          <cell r="O844">
            <v>0.1</v>
          </cell>
          <cell r="P844">
            <v>1061347.3</v>
          </cell>
          <cell r="Q844">
            <v>0.1</v>
          </cell>
          <cell r="R844">
            <v>10677310.300000001</v>
          </cell>
          <cell r="S844">
            <v>118511760.59999999</v>
          </cell>
          <cell r="T844">
            <v>0.75002307328072215</v>
          </cell>
          <cell r="U844">
            <v>0.19</v>
          </cell>
          <cell r="V844">
            <v>30022055.742240001</v>
          </cell>
          <cell r="W844">
            <v>0.125</v>
          </cell>
          <cell r="X844">
            <v>19751352.462000001</v>
          </cell>
          <cell r="Y844">
            <v>0.05</v>
          </cell>
          <cell r="Z844">
            <v>7900540.9848000007</v>
          </cell>
          <cell r="AA844">
            <v>-0.11502307328072214</v>
          </cell>
          <cell r="AB844">
            <v>-18174890.093039982</v>
          </cell>
          <cell r="AC844">
            <v>167.75823974609375</v>
          </cell>
          <cell r="AD844">
            <v>167.75823974609375</v>
          </cell>
        </row>
        <row r="845">
          <cell r="A845" t="str">
            <v>Chapinero</v>
          </cell>
          <cell r="B845">
            <v>831684</v>
          </cell>
          <cell r="C845">
            <v>37469</v>
          </cell>
          <cell r="D845">
            <v>37777</v>
          </cell>
          <cell r="E845" t="str">
            <v>M</v>
          </cell>
          <cell r="F845" t="str">
            <v>AUCOL98</v>
          </cell>
          <cell r="G845">
            <v>67529</v>
          </cell>
          <cell r="H845" t="str">
            <v>ASESORIAS M.J.R LTDA. ASESORIAS M.J.R LTDA</v>
          </cell>
          <cell r="I845">
            <v>82307873</v>
          </cell>
          <cell r="J845">
            <v>73287482</v>
          </cell>
          <cell r="K845">
            <v>85350413.875599995</v>
          </cell>
          <cell r="L845">
            <v>2625771</v>
          </cell>
          <cell r="M845">
            <v>967788</v>
          </cell>
          <cell r="N845">
            <v>3593559</v>
          </cell>
          <cell r="O845">
            <v>0.1</v>
          </cell>
          <cell r="P845">
            <v>96778.8</v>
          </cell>
          <cell r="Q845">
            <v>0.1</v>
          </cell>
          <cell r="R845">
            <v>359355.9</v>
          </cell>
          <cell r="S845">
            <v>4049693.6999999997</v>
          </cell>
          <cell r="T845">
            <v>4.7447850761479761E-2</v>
          </cell>
          <cell r="U845">
            <v>0.19</v>
          </cell>
          <cell r="V845">
            <v>16216578.636364</v>
          </cell>
          <cell r="W845">
            <v>0.125</v>
          </cell>
          <cell r="X845">
            <v>10668801.734449999</v>
          </cell>
          <cell r="Y845">
            <v>0.05</v>
          </cell>
          <cell r="Z845">
            <v>4267520.6937800003</v>
          </cell>
          <cell r="AA845">
            <v>0.58755214923852028</v>
          </cell>
          <cell r="AB845">
            <v>50147819.111005999</v>
          </cell>
          <cell r="AC845">
            <v>100</v>
          </cell>
          <cell r="AD845">
            <v>116.10064697265625</v>
          </cell>
        </row>
        <row r="846">
          <cell r="B846" t="str">
            <v>Total 831684</v>
          </cell>
          <cell r="C846">
            <v>474583549</v>
          </cell>
          <cell r="D846">
            <v>465111945</v>
          </cell>
          <cell r="E846">
            <v>482884134.13319999</v>
          </cell>
          <cell r="F846">
            <v>189136946</v>
          </cell>
          <cell r="G846">
            <v>14600337</v>
          </cell>
          <cell r="H846">
            <v>203737283</v>
          </cell>
          <cell r="I846">
            <v>474583549</v>
          </cell>
          <cell r="J846">
            <v>465111945</v>
          </cell>
          <cell r="K846">
            <v>482884134.13319999</v>
          </cell>
          <cell r="L846">
            <v>189136946</v>
          </cell>
          <cell r="M846">
            <v>14600337</v>
          </cell>
          <cell r="N846">
            <v>203737283</v>
          </cell>
          <cell r="O846">
            <v>81060380.174582034</v>
          </cell>
          <cell r="P846">
            <v>1460033.7000000002</v>
          </cell>
          <cell r="Q846">
            <v>20373728.299999997</v>
          </cell>
          <cell r="R846">
            <v>20373728.299999997</v>
          </cell>
          <cell r="S846">
            <v>225571044.99999997</v>
          </cell>
          <cell r="T846">
            <v>60360516.766649999</v>
          </cell>
          <cell r="U846">
            <v>24144206.706660002</v>
          </cell>
          <cell r="V846">
            <v>91747985.485308006</v>
          </cell>
          <cell r="W846">
            <v>100</v>
          </cell>
          <cell r="X846">
            <v>60360516.766649999</v>
          </cell>
          <cell r="Y846">
            <v>24144206.706660002</v>
          </cell>
          <cell r="Z846">
            <v>24144206.706660002</v>
          </cell>
          <cell r="AA846">
            <v>100</v>
          </cell>
          <cell r="AB846">
            <v>81060380.174582034</v>
          </cell>
          <cell r="AC846">
            <v>100</v>
          </cell>
        </row>
        <row r="847">
          <cell r="A847" t="str">
            <v>Chapinero</v>
          </cell>
          <cell r="B847">
            <v>831835</v>
          </cell>
          <cell r="C847">
            <v>36739</v>
          </cell>
          <cell r="D847">
            <v>37103</v>
          </cell>
          <cell r="E847" t="str">
            <v>M</v>
          </cell>
          <cell r="F847" t="str">
            <v>AUCOL98</v>
          </cell>
          <cell r="G847">
            <v>67529</v>
          </cell>
          <cell r="H847" t="str">
            <v>ASESORIAS M.J.R LTDA. ASESORIAS M.J.R LTDA</v>
          </cell>
          <cell r="I847">
            <v>51055064.0625</v>
          </cell>
          <cell r="J847">
            <v>48885031.0625</v>
          </cell>
          <cell r="K847">
            <v>53941331.466300003</v>
          </cell>
          <cell r="L847">
            <v>3831800</v>
          </cell>
          <cell r="M847">
            <v>69168200</v>
          </cell>
          <cell r="N847">
            <v>73000000</v>
          </cell>
          <cell r="O847">
            <v>0.1</v>
          </cell>
          <cell r="P847">
            <v>6916820</v>
          </cell>
          <cell r="Q847">
            <v>0.1</v>
          </cell>
          <cell r="R847">
            <v>7300000</v>
          </cell>
          <cell r="S847">
            <v>87216820</v>
          </cell>
          <cell r="T847">
            <v>1.616882965791991</v>
          </cell>
          <cell r="U847">
            <v>0.19</v>
          </cell>
          <cell r="V847">
            <v>10248852.978597</v>
          </cell>
          <cell r="W847">
            <v>0.125</v>
          </cell>
          <cell r="X847">
            <v>6742666.4332875004</v>
          </cell>
          <cell r="Y847">
            <v>0</v>
          </cell>
          <cell r="Z847">
            <v>0</v>
          </cell>
          <cell r="AA847">
            <v>-0.93188296579199092</v>
          </cell>
          <cell r="AB847">
            <v>-50267007.945584491</v>
          </cell>
          <cell r="AC847">
            <v>20.667581558227539</v>
          </cell>
          <cell r="AD847">
            <v>20.667581558227539</v>
          </cell>
        </row>
        <row r="848">
          <cell r="A848" t="str">
            <v>Chapinero</v>
          </cell>
          <cell r="B848">
            <v>831835</v>
          </cell>
          <cell r="C848">
            <v>37104</v>
          </cell>
          <cell r="D848">
            <v>37468</v>
          </cell>
          <cell r="E848" t="str">
            <v>M</v>
          </cell>
          <cell r="F848" t="str">
            <v>AUCOL98</v>
          </cell>
          <cell r="G848">
            <v>67529</v>
          </cell>
          <cell r="H848" t="str">
            <v>ASESORIAS M.J.R LTDA. ASESORIAS M.J.R LTDA</v>
          </cell>
          <cell r="I848">
            <v>4059537</v>
          </cell>
          <cell r="J848">
            <v>4059537</v>
          </cell>
          <cell r="K848">
            <v>4655800.1106000002</v>
          </cell>
          <cell r="L848">
            <v>0</v>
          </cell>
          <cell r="M848">
            <v>0</v>
          </cell>
          <cell r="N848">
            <v>0</v>
          </cell>
          <cell r="O848">
            <v>0.1</v>
          </cell>
          <cell r="P848">
            <v>0</v>
          </cell>
          <cell r="Q848">
            <v>0.1</v>
          </cell>
          <cell r="R848">
            <v>0</v>
          </cell>
          <cell r="S848">
            <v>0</v>
          </cell>
          <cell r="T848">
            <v>0</v>
          </cell>
          <cell r="U848">
            <v>0.19</v>
          </cell>
          <cell r="V848">
            <v>884602.02101400006</v>
          </cell>
          <cell r="W848">
            <v>0.125</v>
          </cell>
          <cell r="X848">
            <v>581975.01382500003</v>
          </cell>
          <cell r="Y848">
            <v>0</v>
          </cell>
          <cell r="Z848">
            <v>0</v>
          </cell>
          <cell r="AA848">
            <v>0.68500000000000005</v>
          </cell>
          <cell r="AB848">
            <v>3189223.0757610006</v>
          </cell>
          <cell r="AC848">
            <v>5.2554945945739746</v>
          </cell>
          <cell r="AD848">
            <v>5.2554945945739746</v>
          </cell>
        </row>
        <row r="849">
          <cell r="A849" t="str">
            <v>Chapinero</v>
          </cell>
          <cell r="B849">
            <v>831835</v>
          </cell>
          <cell r="C849">
            <v>37469</v>
          </cell>
          <cell r="D849">
            <v>37777</v>
          </cell>
          <cell r="E849" t="str">
            <v>M</v>
          </cell>
          <cell r="F849" t="str">
            <v>AUCOL98</v>
          </cell>
          <cell r="G849">
            <v>67529</v>
          </cell>
          <cell r="H849" t="str">
            <v>ASESORIAS M.J.R LTDA. ASESORIAS M.J.R LTDA</v>
          </cell>
          <cell r="I849">
            <v>2074724</v>
          </cell>
          <cell r="J849">
            <v>1978473</v>
          </cell>
          <cell r="K849">
            <v>2136124.6420999998</v>
          </cell>
          <cell r="L849">
            <v>0</v>
          </cell>
          <cell r="M849">
            <v>0.1</v>
          </cell>
          <cell r="N849">
            <v>0</v>
          </cell>
          <cell r="O849">
            <v>0.1</v>
          </cell>
          <cell r="P849">
            <v>0</v>
          </cell>
          <cell r="Q849">
            <v>0.1</v>
          </cell>
          <cell r="R849">
            <v>0</v>
          </cell>
          <cell r="S849">
            <v>0</v>
          </cell>
          <cell r="T849">
            <v>0</v>
          </cell>
          <cell r="U849">
            <v>0.19</v>
          </cell>
          <cell r="V849">
            <v>405863.68199899996</v>
          </cell>
          <cell r="W849">
            <v>0.125</v>
          </cell>
          <cell r="X849">
            <v>267015.58026249998</v>
          </cell>
          <cell r="Y849">
            <v>0</v>
          </cell>
          <cell r="Z849">
            <v>0</v>
          </cell>
          <cell r="AA849">
            <v>0.68500000000000005</v>
          </cell>
          <cell r="AB849">
            <v>1463245.3798384999</v>
          </cell>
          <cell r="AC849">
            <v>5</v>
          </cell>
          <cell r="AD849">
            <v>5</v>
          </cell>
        </row>
        <row r="850">
          <cell r="B850" t="str">
            <v>Total 831835</v>
          </cell>
          <cell r="C850">
            <v>57189325.0625</v>
          </cell>
          <cell r="D850">
            <v>54923041.0625</v>
          </cell>
          <cell r="E850">
            <v>60733256.219000004</v>
          </cell>
          <cell r="F850">
            <v>3831800</v>
          </cell>
          <cell r="G850">
            <v>69168200</v>
          </cell>
          <cell r="H850">
            <v>73000000</v>
          </cell>
          <cell r="I850">
            <v>57189325.0625</v>
          </cell>
          <cell r="J850">
            <v>54923041.0625</v>
          </cell>
          <cell r="K850">
            <v>60733256.219000004</v>
          </cell>
          <cell r="L850">
            <v>3831800</v>
          </cell>
          <cell r="M850">
            <v>69168200</v>
          </cell>
          <cell r="N850">
            <v>73000000</v>
          </cell>
          <cell r="O850">
            <v>-45614539.489984997</v>
          </cell>
          <cell r="P850">
            <v>6916820</v>
          </cell>
          <cell r="Q850">
            <v>7300000</v>
          </cell>
          <cell r="R850">
            <v>7300000</v>
          </cell>
          <cell r="S850">
            <v>87216820</v>
          </cell>
          <cell r="T850">
            <v>7591657.0273750005</v>
          </cell>
          <cell r="U850">
            <v>0</v>
          </cell>
          <cell r="V850">
            <v>11539318.681609999</v>
          </cell>
          <cell r="W850">
            <v>5</v>
          </cell>
          <cell r="X850">
            <v>7591657.0273750005</v>
          </cell>
          <cell r="Y850">
            <v>0</v>
          </cell>
          <cell r="Z850">
            <v>0</v>
          </cell>
          <cell r="AA850">
            <v>5</v>
          </cell>
          <cell r="AB850">
            <v>-45614539.489984997</v>
          </cell>
          <cell r="AC850">
            <v>5</v>
          </cell>
        </row>
        <row r="851">
          <cell r="A851" t="str">
            <v>Chapinero</v>
          </cell>
          <cell r="B851">
            <v>832004</v>
          </cell>
          <cell r="C851">
            <v>36739</v>
          </cell>
          <cell r="D851">
            <v>37103</v>
          </cell>
          <cell r="E851" t="str">
            <v>M</v>
          </cell>
          <cell r="F851" t="str">
            <v>AUCOL98</v>
          </cell>
          <cell r="G851">
            <v>67529</v>
          </cell>
          <cell r="H851" t="str">
            <v>ASESORIAS M.J.R LTDA. ASESORIAS M.J.R LTDA</v>
          </cell>
          <cell r="I851">
            <v>21926271</v>
          </cell>
          <cell r="J851">
            <v>21926271</v>
          </cell>
          <cell r="K851">
            <v>24678789.991700001</v>
          </cell>
          <cell r="L851">
            <v>0</v>
          </cell>
          <cell r="M851">
            <v>0</v>
          </cell>
          <cell r="N851">
            <v>0</v>
          </cell>
          <cell r="O851">
            <v>0.1</v>
          </cell>
          <cell r="P851">
            <v>0</v>
          </cell>
          <cell r="Q851">
            <v>0.1</v>
          </cell>
          <cell r="R851">
            <v>0</v>
          </cell>
          <cell r="S851">
            <v>0</v>
          </cell>
          <cell r="T851">
            <v>0</v>
          </cell>
          <cell r="U851">
            <v>0.19</v>
          </cell>
          <cell r="V851">
            <v>4688970.0984230004</v>
          </cell>
          <cell r="W851">
            <v>0.125</v>
          </cell>
          <cell r="X851">
            <v>3084848.7489625001</v>
          </cell>
          <cell r="Y851">
            <v>0</v>
          </cell>
          <cell r="Z851">
            <v>0</v>
          </cell>
          <cell r="AA851">
            <v>0.68500000000000005</v>
          </cell>
          <cell r="AB851">
            <v>16904971.144314501</v>
          </cell>
          <cell r="AC851">
            <v>27.291208267211914</v>
          </cell>
          <cell r="AD851">
            <v>27.291208267211914</v>
          </cell>
        </row>
        <row r="852">
          <cell r="A852" t="str">
            <v>Chapinero</v>
          </cell>
          <cell r="B852">
            <v>832004</v>
          </cell>
          <cell r="C852">
            <v>37104</v>
          </cell>
          <cell r="D852">
            <v>37468</v>
          </cell>
          <cell r="E852" t="str">
            <v>M</v>
          </cell>
          <cell r="F852" t="str">
            <v>AUCOL98</v>
          </cell>
          <cell r="G852">
            <v>67529</v>
          </cell>
          <cell r="H852" t="str">
            <v>ASESORIAS M.J.R LTDA. ASESORIAS M.J.R LTDA</v>
          </cell>
          <cell r="I852">
            <v>5438588</v>
          </cell>
          <cell r="J852">
            <v>5438588</v>
          </cell>
          <cell r="K852">
            <v>5673751.2960999999</v>
          </cell>
          <cell r="L852">
            <v>0</v>
          </cell>
          <cell r="M852">
            <v>0.1</v>
          </cell>
          <cell r="N852">
            <v>0</v>
          </cell>
          <cell r="O852">
            <v>0.1</v>
          </cell>
          <cell r="P852">
            <v>0</v>
          </cell>
          <cell r="Q852">
            <v>0.1</v>
          </cell>
          <cell r="R852">
            <v>0</v>
          </cell>
          <cell r="S852">
            <v>0</v>
          </cell>
          <cell r="T852">
            <v>0</v>
          </cell>
          <cell r="U852">
            <v>0.19</v>
          </cell>
          <cell r="V852">
            <v>1078012.7462589999</v>
          </cell>
          <cell r="W852">
            <v>0.125</v>
          </cell>
          <cell r="X852">
            <v>709218.91201249999</v>
          </cell>
          <cell r="Y852">
            <v>0</v>
          </cell>
          <cell r="Z852">
            <v>0</v>
          </cell>
          <cell r="AA852">
            <v>0.68500000000000005</v>
          </cell>
          <cell r="AB852">
            <v>3886519.6378285005</v>
          </cell>
          <cell r="AC852">
            <v>7.7005496025085449</v>
          </cell>
          <cell r="AD852">
            <v>7.7005496025085449</v>
          </cell>
        </row>
        <row r="853">
          <cell r="A853" t="str">
            <v>Chapinero</v>
          </cell>
          <cell r="B853">
            <v>832004</v>
          </cell>
          <cell r="C853">
            <v>37469</v>
          </cell>
          <cell r="D853">
            <v>37777</v>
          </cell>
          <cell r="E853" t="str">
            <v>M</v>
          </cell>
          <cell r="F853" t="str">
            <v>AUCOL98</v>
          </cell>
          <cell r="G853">
            <v>67529</v>
          </cell>
          <cell r="H853" t="str">
            <v>ASESORIAS M.J.R LTDA. ASESORIAS M.J.R LTDA</v>
          </cell>
          <cell r="I853">
            <v>879538</v>
          </cell>
          <cell r="J853">
            <v>839552</v>
          </cell>
          <cell r="K853">
            <v>943862.97069999995</v>
          </cell>
          <cell r="L853">
            <v>0</v>
          </cell>
          <cell r="M853">
            <v>0.1</v>
          </cell>
          <cell r="N853">
            <v>0</v>
          </cell>
          <cell r="O853">
            <v>0.1</v>
          </cell>
          <cell r="P853">
            <v>0</v>
          </cell>
          <cell r="Q853">
            <v>0.1</v>
          </cell>
          <cell r="R853">
            <v>0</v>
          </cell>
          <cell r="S853">
            <v>0</v>
          </cell>
          <cell r="T853">
            <v>0</v>
          </cell>
          <cell r="U853">
            <v>0.19</v>
          </cell>
          <cell r="V853">
            <v>179333.96443299999</v>
          </cell>
          <cell r="W853">
            <v>0.125</v>
          </cell>
          <cell r="X853">
            <v>117982.87133749999</v>
          </cell>
          <cell r="Y853">
            <v>0</v>
          </cell>
          <cell r="Z853">
            <v>0</v>
          </cell>
          <cell r="AA853">
            <v>0.68500000000000005</v>
          </cell>
          <cell r="AB853">
            <v>646546.13492950005</v>
          </cell>
          <cell r="AC853">
            <v>2</v>
          </cell>
          <cell r="AD853">
            <v>3.2207791805267334</v>
          </cell>
        </row>
        <row r="854">
          <cell r="B854" t="str">
            <v>Total 832004</v>
          </cell>
          <cell r="C854">
            <v>28244397</v>
          </cell>
          <cell r="D854">
            <v>28204411</v>
          </cell>
          <cell r="E854">
            <v>31296404.258499999</v>
          </cell>
          <cell r="F854">
            <v>0</v>
          </cell>
          <cell r="G854">
            <v>0</v>
          </cell>
          <cell r="H854">
            <v>0</v>
          </cell>
          <cell r="I854">
            <v>28244397</v>
          </cell>
          <cell r="J854">
            <v>28204411</v>
          </cell>
          <cell r="K854">
            <v>31296404.258499999</v>
          </cell>
          <cell r="L854">
            <v>0</v>
          </cell>
          <cell r="M854">
            <v>0</v>
          </cell>
          <cell r="N854">
            <v>0</v>
          </cell>
          <cell r="O854">
            <v>21438036.917072501</v>
          </cell>
          <cell r="P854">
            <v>0</v>
          </cell>
          <cell r="Q854">
            <v>0</v>
          </cell>
          <cell r="R854">
            <v>0</v>
          </cell>
          <cell r="S854">
            <v>0</v>
          </cell>
          <cell r="T854">
            <v>3912050.5323124998</v>
          </cell>
          <cell r="U854">
            <v>0</v>
          </cell>
          <cell r="V854">
            <v>5946316.809115001</v>
          </cell>
          <cell r="W854">
            <v>2</v>
          </cell>
          <cell r="X854">
            <v>3912050.5323124998</v>
          </cell>
          <cell r="Y854">
            <v>0</v>
          </cell>
          <cell r="Z854">
            <v>0</v>
          </cell>
          <cell r="AA854">
            <v>2</v>
          </cell>
          <cell r="AB854">
            <v>21438036.917072501</v>
          </cell>
          <cell r="AC854">
            <v>2</v>
          </cell>
        </row>
        <row r="855">
          <cell r="A855" t="str">
            <v>Chapinero</v>
          </cell>
          <cell r="B855">
            <v>832068</v>
          </cell>
          <cell r="C855">
            <v>36739</v>
          </cell>
          <cell r="D855">
            <v>37103</v>
          </cell>
          <cell r="E855" t="str">
            <v>M</v>
          </cell>
          <cell r="F855" t="str">
            <v>AUCOL98</v>
          </cell>
          <cell r="G855">
            <v>67529</v>
          </cell>
          <cell r="H855" t="str">
            <v>ASESORIAS M.J.R LTDA. ASESORIAS M.J.R LTDA</v>
          </cell>
          <cell r="I855">
            <v>80108828</v>
          </cell>
          <cell r="J855">
            <v>80108828</v>
          </cell>
          <cell r="K855">
            <v>81531431.224900007</v>
          </cell>
          <cell r="L855">
            <v>30871475</v>
          </cell>
          <cell r="M855">
            <v>1000001</v>
          </cell>
          <cell r="N855">
            <v>31871476</v>
          </cell>
          <cell r="O855">
            <v>0.1</v>
          </cell>
          <cell r="P855">
            <v>100000.1</v>
          </cell>
          <cell r="Q855">
            <v>0.1</v>
          </cell>
          <cell r="R855">
            <v>3187147.6</v>
          </cell>
          <cell r="S855">
            <v>35158623.700000003</v>
          </cell>
          <cell r="T855">
            <v>0.4312278488404902</v>
          </cell>
          <cell r="U855">
            <v>0.19</v>
          </cell>
          <cell r="V855">
            <v>15490971.932731001</v>
          </cell>
          <cell r="W855">
            <v>0.125</v>
          </cell>
          <cell r="X855">
            <v>10191428.903112501</v>
          </cell>
          <cell r="Y855">
            <v>0</v>
          </cell>
          <cell r="Z855">
            <v>0</v>
          </cell>
          <cell r="AA855">
            <v>0.25377215115950985</v>
          </cell>
          <cell r="AB855">
            <v>20690406.689056505</v>
          </cell>
          <cell r="AC855">
            <v>48.5054931640625</v>
          </cell>
          <cell r="AD855">
            <v>48.5054931640625</v>
          </cell>
        </row>
        <row r="856">
          <cell r="A856" t="str">
            <v>Chapinero</v>
          </cell>
          <cell r="B856">
            <v>832068</v>
          </cell>
          <cell r="C856">
            <v>37104</v>
          </cell>
          <cell r="D856">
            <v>37468</v>
          </cell>
          <cell r="E856" t="str">
            <v>M</v>
          </cell>
          <cell r="F856" t="str">
            <v>AUCOL98</v>
          </cell>
          <cell r="G856">
            <v>67529</v>
          </cell>
          <cell r="H856" t="str">
            <v>ASESORIAS M.J.R LTDA. ASESORIAS M.J.R LTDA</v>
          </cell>
          <cell r="I856">
            <v>56867766</v>
          </cell>
          <cell r="J856">
            <v>56867766</v>
          </cell>
          <cell r="K856">
            <v>57764387.451899998</v>
          </cell>
          <cell r="L856">
            <v>23792306</v>
          </cell>
          <cell r="M856">
            <v>11809340</v>
          </cell>
          <cell r="N856">
            <v>35601646</v>
          </cell>
          <cell r="O856">
            <v>0.1</v>
          </cell>
          <cell r="P856">
            <v>1180934</v>
          </cell>
          <cell r="Q856">
            <v>0.1</v>
          </cell>
          <cell r="R856">
            <v>3560164.6</v>
          </cell>
          <cell r="S856">
            <v>40342744.600000001</v>
          </cell>
          <cell r="T856">
            <v>0.69840166891050515</v>
          </cell>
          <cell r="U856">
            <v>0.19</v>
          </cell>
          <cell r="V856">
            <v>10975233.615861</v>
          </cell>
          <cell r="W856">
            <v>0.125</v>
          </cell>
          <cell r="X856">
            <v>7220548.4314874997</v>
          </cell>
          <cell r="Y856">
            <v>0</v>
          </cell>
          <cell r="Z856">
            <v>0</v>
          </cell>
          <cell r="AA856">
            <v>-1.3401668910505093E-2</v>
          </cell>
          <cell r="AB856">
            <v>-774139.19544849871</v>
          </cell>
          <cell r="AC856">
            <v>31.766483306884766</v>
          </cell>
          <cell r="AD856">
            <v>31.766483306884766</v>
          </cell>
        </row>
        <row r="857">
          <cell r="A857" t="str">
            <v>Chapinero</v>
          </cell>
          <cell r="B857">
            <v>832068</v>
          </cell>
          <cell r="C857">
            <v>37469</v>
          </cell>
          <cell r="D857">
            <v>37777</v>
          </cell>
          <cell r="E857" t="str">
            <v>M</v>
          </cell>
          <cell r="F857" t="str">
            <v>AUCOL98</v>
          </cell>
          <cell r="G857">
            <v>67529</v>
          </cell>
          <cell r="H857" t="str">
            <v>ASESORIAS M.J.R LTDA. ASESORIAS M.J.R LTDA</v>
          </cell>
          <cell r="I857">
            <v>21536271</v>
          </cell>
          <cell r="J857">
            <v>19378510</v>
          </cell>
          <cell r="K857">
            <v>23007247.2141</v>
          </cell>
          <cell r="L857">
            <v>0</v>
          </cell>
          <cell r="M857">
            <v>3700000</v>
          </cell>
          <cell r="N857">
            <v>3700000</v>
          </cell>
          <cell r="O857">
            <v>0.1</v>
          </cell>
          <cell r="P857">
            <v>370000</v>
          </cell>
          <cell r="Q857">
            <v>0.1</v>
          </cell>
          <cell r="R857">
            <v>370000</v>
          </cell>
          <cell r="S857">
            <v>4440000</v>
          </cell>
          <cell r="T857">
            <v>0.19298267014225606</v>
          </cell>
          <cell r="U857">
            <v>0.19</v>
          </cell>
          <cell r="V857">
            <v>4371376.970679</v>
          </cell>
          <cell r="W857">
            <v>0.125</v>
          </cell>
          <cell r="X857">
            <v>2875905.9017624999</v>
          </cell>
          <cell r="Y857">
            <v>0</v>
          </cell>
          <cell r="Z857">
            <v>0</v>
          </cell>
          <cell r="AA857">
            <v>0.49201732985774399</v>
          </cell>
          <cell r="AB857">
            <v>11319964.341658501</v>
          </cell>
          <cell r="AC857">
            <v>18</v>
          </cell>
          <cell r="AD857">
            <v>22.542207717895508</v>
          </cell>
        </row>
        <row r="858">
          <cell r="B858" t="str">
            <v>Total 832068</v>
          </cell>
          <cell r="C858">
            <v>158512865</v>
          </cell>
          <cell r="D858">
            <v>156355104</v>
          </cell>
          <cell r="E858">
            <v>162303065.89090002</v>
          </cell>
          <cell r="F858">
            <v>54663781</v>
          </cell>
          <cell r="G858">
            <v>16509341</v>
          </cell>
          <cell r="H858">
            <v>71173122</v>
          </cell>
          <cell r="I858">
            <v>158512865</v>
          </cell>
          <cell r="J858">
            <v>156355104</v>
          </cell>
          <cell r="K858">
            <v>162303065.89090002</v>
          </cell>
          <cell r="L858">
            <v>54663781</v>
          </cell>
          <cell r="M858">
            <v>16509341</v>
          </cell>
          <cell r="N858">
            <v>71173122</v>
          </cell>
          <cell r="O858">
            <v>31236231.835266508</v>
          </cell>
          <cell r="P858">
            <v>1650934.1</v>
          </cell>
          <cell r="Q858">
            <v>7117312.2000000002</v>
          </cell>
          <cell r="R858">
            <v>7117312.2000000002</v>
          </cell>
          <cell r="S858">
            <v>79941368.300000012</v>
          </cell>
          <cell r="T858">
            <v>20287883.236362502</v>
          </cell>
          <cell r="U858">
            <v>0</v>
          </cell>
          <cell r="V858">
            <v>30837582.519271001</v>
          </cell>
          <cell r="W858">
            <v>18</v>
          </cell>
          <cell r="X858">
            <v>20287883.236362502</v>
          </cell>
          <cell r="Y858">
            <v>0</v>
          </cell>
          <cell r="Z858">
            <v>0</v>
          </cell>
          <cell r="AA858">
            <v>18</v>
          </cell>
          <cell r="AB858">
            <v>31236231.835266508</v>
          </cell>
          <cell r="AC858">
            <v>18</v>
          </cell>
        </row>
        <row r="859">
          <cell r="A859" t="str">
            <v>Chapinero</v>
          </cell>
          <cell r="B859">
            <v>832184</v>
          </cell>
          <cell r="C859">
            <v>36739</v>
          </cell>
          <cell r="D859">
            <v>37103</v>
          </cell>
          <cell r="E859" t="str">
            <v>A</v>
          </cell>
          <cell r="F859" t="str">
            <v>AUCOL98</v>
          </cell>
          <cell r="G859">
            <v>67529</v>
          </cell>
          <cell r="H859" t="str">
            <v>ASESORIAS M.J.R LTDA. ASESORIAS M.J.R LTDA</v>
          </cell>
          <cell r="I859">
            <v>32160563.0625</v>
          </cell>
          <cell r="J859">
            <v>32160563.0625</v>
          </cell>
          <cell r="K859">
            <v>40046898.501500003</v>
          </cell>
          <cell r="L859">
            <v>18933382</v>
          </cell>
          <cell r="M859">
            <v>0</v>
          </cell>
          <cell r="N859">
            <v>18933382</v>
          </cell>
          <cell r="O859">
            <v>0.1</v>
          </cell>
          <cell r="P859">
            <v>0</v>
          </cell>
          <cell r="Q859">
            <v>0.1</v>
          </cell>
          <cell r="R859">
            <v>1893338.2000000002</v>
          </cell>
          <cell r="S859">
            <v>20826720.199999999</v>
          </cell>
          <cell r="T859">
            <v>0.52005825617731449</v>
          </cell>
          <cell r="U859">
            <v>0.19</v>
          </cell>
          <cell r="V859">
            <v>7608910.7152850004</v>
          </cell>
          <cell r="W859">
            <v>0.125</v>
          </cell>
          <cell r="X859">
            <v>5005862.3126875004</v>
          </cell>
          <cell r="Y859">
            <v>0</v>
          </cell>
          <cell r="Z859">
            <v>0</v>
          </cell>
          <cell r="AA859">
            <v>0.16494174382268556</v>
          </cell>
          <cell r="AB859">
            <v>6605405.2735275039</v>
          </cell>
          <cell r="AC859">
            <v>41.412086486816406</v>
          </cell>
          <cell r="AD859">
            <v>41.412086486816406</v>
          </cell>
        </row>
        <row r="860">
          <cell r="A860" t="str">
            <v>Chapinero</v>
          </cell>
          <cell r="B860">
            <v>832184</v>
          </cell>
          <cell r="C860">
            <v>37104</v>
          </cell>
          <cell r="D860">
            <v>37468</v>
          </cell>
          <cell r="E860" t="str">
            <v>A</v>
          </cell>
          <cell r="F860" t="str">
            <v>AUCOL98</v>
          </cell>
          <cell r="G860">
            <v>67529</v>
          </cell>
          <cell r="H860" t="str">
            <v>ASESORIAS M.J.R LTDA. ASESORIAS M.J.R LTDA</v>
          </cell>
          <cell r="I860">
            <v>24405621.125</v>
          </cell>
          <cell r="J860">
            <v>24405621.125</v>
          </cell>
          <cell r="K860">
            <v>27610755.586399999</v>
          </cell>
          <cell r="L860">
            <v>3312910</v>
          </cell>
          <cell r="M860">
            <v>1145820</v>
          </cell>
          <cell r="N860">
            <v>4458730</v>
          </cell>
          <cell r="O860">
            <v>0.1</v>
          </cell>
          <cell r="P860">
            <v>114582</v>
          </cell>
          <cell r="Q860">
            <v>0.1</v>
          </cell>
          <cell r="R860">
            <v>445873</v>
          </cell>
          <cell r="S860">
            <v>5019185</v>
          </cell>
          <cell r="T860">
            <v>0.18178368876193515</v>
          </cell>
          <cell r="U860">
            <v>0.19</v>
          </cell>
          <cell r="V860">
            <v>5246043.5614160001</v>
          </cell>
          <cell r="W860">
            <v>0.125</v>
          </cell>
          <cell r="X860">
            <v>3451344.4482999998</v>
          </cell>
          <cell r="Y860">
            <v>0</v>
          </cell>
          <cell r="Z860">
            <v>0</v>
          </cell>
          <cell r="AA860">
            <v>0.50321631123806487</v>
          </cell>
          <cell r="AB860">
            <v>13894182.576684</v>
          </cell>
          <cell r="AC860">
            <v>28.486263275146484</v>
          </cell>
          <cell r="AD860">
            <v>28.486263275146484</v>
          </cell>
        </row>
        <row r="861">
          <cell r="A861" t="str">
            <v>Chapinero</v>
          </cell>
          <cell r="B861">
            <v>832184</v>
          </cell>
          <cell r="C861">
            <v>37469</v>
          </cell>
          <cell r="D861">
            <v>37777</v>
          </cell>
          <cell r="E861" t="str">
            <v>A</v>
          </cell>
          <cell r="F861" t="str">
            <v>AUCOL98</v>
          </cell>
          <cell r="G861">
            <v>67529</v>
          </cell>
          <cell r="H861" t="str">
            <v>ASESORIAS M.J.R LTDA. ASESORIAS M.J.R LTDA</v>
          </cell>
          <cell r="I861">
            <v>14669285.8125</v>
          </cell>
          <cell r="J861">
            <v>12945235.8125</v>
          </cell>
          <cell r="K861">
            <v>16521600.7886</v>
          </cell>
          <cell r="L861">
            <v>10413282</v>
          </cell>
          <cell r="M861">
            <v>58827</v>
          </cell>
          <cell r="N861">
            <v>10472109</v>
          </cell>
          <cell r="O861">
            <v>0.1</v>
          </cell>
          <cell r="P861">
            <v>5882.7000000000007</v>
          </cell>
          <cell r="Q861">
            <v>0.1</v>
          </cell>
          <cell r="R861">
            <v>1047210.9</v>
          </cell>
          <cell r="S861">
            <v>11525202.6</v>
          </cell>
          <cell r="T861">
            <v>0.69758389319952918</v>
          </cell>
          <cell r="U861">
            <v>0.19</v>
          </cell>
          <cell r="V861">
            <v>3139104.149834</v>
          </cell>
          <cell r="W861">
            <v>0.125</v>
          </cell>
          <cell r="X861">
            <v>2065200.098575</v>
          </cell>
          <cell r="Y861">
            <v>0</v>
          </cell>
          <cell r="Z861">
            <v>0</v>
          </cell>
          <cell r="AA861">
            <v>-1.2583893199529128E-2</v>
          </cell>
          <cell r="AB861">
            <v>-207906.0598089986</v>
          </cell>
          <cell r="AC861">
            <v>14</v>
          </cell>
          <cell r="AD861">
            <v>19.402597427368164</v>
          </cell>
        </row>
        <row r="862">
          <cell r="B862" t="str">
            <v>Total 832184</v>
          </cell>
          <cell r="C862">
            <v>71235470</v>
          </cell>
          <cell r="D862">
            <v>69511420</v>
          </cell>
          <cell r="E862">
            <v>84179254.876499996</v>
          </cell>
          <cell r="F862">
            <v>32659574</v>
          </cell>
          <cell r="G862">
            <v>1204647</v>
          </cell>
          <cell r="H862">
            <v>33864221</v>
          </cell>
          <cell r="I862">
            <v>71235470</v>
          </cell>
          <cell r="J862">
            <v>69511420</v>
          </cell>
          <cell r="K862">
            <v>84179254.876499996</v>
          </cell>
          <cell r="L862">
            <v>32659574</v>
          </cell>
          <cell r="M862">
            <v>1204647</v>
          </cell>
          <cell r="N862">
            <v>33864221</v>
          </cell>
          <cell r="O862">
            <v>20291681.790402506</v>
          </cell>
          <cell r="P862">
            <v>120464.7</v>
          </cell>
          <cell r="Q862">
            <v>3386422.1</v>
          </cell>
          <cell r="R862">
            <v>3386422.1</v>
          </cell>
          <cell r="S862">
            <v>37371107.799999997</v>
          </cell>
          <cell r="T862">
            <v>10522406.859562499</v>
          </cell>
          <cell r="U862">
            <v>0</v>
          </cell>
          <cell r="V862">
            <v>15994058.426534999</v>
          </cell>
          <cell r="W862">
            <v>14</v>
          </cell>
          <cell r="X862">
            <v>10522406.859562499</v>
          </cell>
          <cell r="Y862">
            <v>0</v>
          </cell>
          <cell r="Z862">
            <v>0</v>
          </cell>
          <cell r="AA862">
            <v>14</v>
          </cell>
          <cell r="AB862">
            <v>20291681.790402506</v>
          </cell>
          <cell r="AC862">
            <v>14</v>
          </cell>
        </row>
        <row r="863">
          <cell r="H863" t="str">
            <v>Total ASESORIAS M.J.R LTDA. ASESORIAS M.J.R LTDA</v>
          </cell>
          <cell r="I863">
            <v>789765606.0625</v>
          </cell>
          <cell r="J863">
            <v>774105921.0625</v>
          </cell>
          <cell r="K863">
            <v>821396115.37810016</v>
          </cell>
          <cell r="L863">
            <v>280292101</v>
          </cell>
          <cell r="M863">
            <v>101482525</v>
          </cell>
          <cell r="N863">
            <v>381774626</v>
          </cell>
          <cell r="O863">
            <v>10148252.5</v>
          </cell>
          <cell r="P863">
            <v>10148252.5</v>
          </cell>
          <cell r="Q863">
            <v>430100341.10000002</v>
          </cell>
          <cell r="R863">
            <v>38177462.600000001</v>
          </cell>
          <cell r="S863">
            <v>430100341.10000002</v>
          </cell>
          <cell r="T863">
            <v>24144206.706660002</v>
          </cell>
          <cell r="U863">
            <v>108411791.22733855</v>
          </cell>
          <cell r="V863">
            <v>156065261.92183906</v>
          </cell>
          <cell r="W863">
            <v>102674514.42226252</v>
          </cell>
          <cell r="X863">
            <v>102674514.42226252</v>
          </cell>
          <cell r="Y863">
            <v>108411791.22733855</v>
          </cell>
          <cell r="Z863">
            <v>24144206.706660002</v>
          </cell>
          <cell r="AA863">
            <v>108411791.22733855</v>
          </cell>
          <cell r="AB863">
            <v>108411791.22733855</v>
          </cell>
          <cell r="AC863">
            <v>139</v>
          </cell>
        </row>
        <row r="864">
          <cell r="A864" t="str">
            <v>Chapinero</v>
          </cell>
          <cell r="B864">
            <v>1048867</v>
          </cell>
          <cell r="C864">
            <v>36891</v>
          </cell>
          <cell r="D864">
            <v>37255</v>
          </cell>
          <cell r="E864" t="str">
            <v>A</v>
          </cell>
          <cell r="F864" t="str">
            <v>AUCOL98</v>
          </cell>
          <cell r="G864">
            <v>54358</v>
          </cell>
          <cell r="H864" t="str">
            <v>ASOCIACION DE PROCESOS INDEPEN. DE LA LECHE</v>
          </cell>
          <cell r="I864">
            <v>93351335</v>
          </cell>
          <cell r="J864">
            <v>93351335</v>
          </cell>
          <cell r="K864">
            <v>77674069.756300002</v>
          </cell>
          <cell r="L864">
            <v>21450549</v>
          </cell>
          <cell r="M864">
            <v>-1847381</v>
          </cell>
          <cell r="N864">
            <v>19603168</v>
          </cell>
          <cell r="O864">
            <v>0.1</v>
          </cell>
          <cell r="P864">
            <v>-184738.1</v>
          </cell>
          <cell r="Q864">
            <v>0.1</v>
          </cell>
          <cell r="R864">
            <v>1960316.8</v>
          </cell>
          <cell r="S864">
            <v>21378746.699999999</v>
          </cell>
          <cell r="T864">
            <v>0.27523659783857285</v>
          </cell>
          <cell r="U864">
            <v>0.19</v>
          </cell>
          <cell r="V864">
            <v>14758073.253697</v>
          </cell>
          <cell r="W864">
            <v>0.125</v>
          </cell>
          <cell r="X864">
            <v>9709258.7195375003</v>
          </cell>
          <cell r="Y864">
            <v>0</v>
          </cell>
          <cell r="Z864">
            <v>0</v>
          </cell>
          <cell r="AA864">
            <v>0.4097634021614272</v>
          </cell>
          <cell r="AB864">
            <v>31827991.083065506</v>
          </cell>
          <cell r="AC864">
            <v>65.593406677246094</v>
          </cell>
          <cell r="AD864">
            <v>65.593406677246094</v>
          </cell>
        </row>
        <row r="865">
          <cell r="A865" t="str">
            <v>Chapinero</v>
          </cell>
          <cell r="B865">
            <v>1048867</v>
          </cell>
          <cell r="C865">
            <v>37256</v>
          </cell>
          <cell r="D865">
            <v>37620</v>
          </cell>
          <cell r="E865" t="str">
            <v>A</v>
          </cell>
          <cell r="F865" t="str">
            <v>AUCOL98</v>
          </cell>
          <cell r="G865">
            <v>54358</v>
          </cell>
          <cell r="H865" t="str">
            <v>ASOCIACION DE PROCESOS INDEPEN. DE LA LECHE</v>
          </cell>
          <cell r="I865">
            <v>116923590.6875</v>
          </cell>
          <cell r="J865">
            <v>116923590.6875</v>
          </cell>
          <cell r="K865">
            <v>107558993.5684</v>
          </cell>
          <cell r="L865">
            <v>18474055</v>
          </cell>
          <cell r="M865">
            <v>7542549</v>
          </cell>
          <cell r="N865">
            <v>26016604</v>
          </cell>
          <cell r="O865">
            <v>0.1</v>
          </cell>
          <cell r="P865">
            <v>754254.9</v>
          </cell>
          <cell r="Q865">
            <v>0.1</v>
          </cell>
          <cell r="R865">
            <v>2601660.4000000004</v>
          </cell>
          <cell r="S865">
            <v>29372519.299999997</v>
          </cell>
          <cell r="T865">
            <v>0.27308287596909436</v>
          </cell>
          <cell r="U865">
            <v>0.19</v>
          </cell>
          <cell r="V865">
            <v>20436208.777996</v>
          </cell>
          <cell r="W865">
            <v>0.125</v>
          </cell>
          <cell r="X865">
            <v>13444874.196049999</v>
          </cell>
          <cell r="Y865">
            <v>0</v>
          </cell>
          <cell r="Z865">
            <v>0</v>
          </cell>
          <cell r="AA865">
            <v>0.41191712403090569</v>
          </cell>
          <cell r="AB865">
            <v>44305391.294354007</v>
          </cell>
          <cell r="AC865">
            <v>76.24725341796875</v>
          </cell>
          <cell r="AD865">
            <v>76.24725341796875</v>
          </cell>
        </row>
        <row r="866">
          <cell r="A866" t="str">
            <v>Chapinero</v>
          </cell>
          <cell r="B866">
            <v>1048867</v>
          </cell>
          <cell r="C866">
            <v>37621</v>
          </cell>
          <cell r="D866">
            <v>37777</v>
          </cell>
          <cell r="E866" t="str">
            <v>A</v>
          </cell>
          <cell r="F866" t="str">
            <v>AUCOL98</v>
          </cell>
          <cell r="G866">
            <v>54358</v>
          </cell>
          <cell r="H866" t="str">
            <v>ASOCIACION DE PROCESOS INDEPEN. DE LA LECHE</v>
          </cell>
          <cell r="I866">
            <v>42776699.1875</v>
          </cell>
          <cell r="J866">
            <v>36731173.1875</v>
          </cell>
          <cell r="K866">
            <v>42080803.654200003</v>
          </cell>
          <cell r="L866">
            <v>5430805</v>
          </cell>
          <cell r="M866">
            <v>12531292</v>
          </cell>
          <cell r="N866">
            <v>17962097</v>
          </cell>
          <cell r="O866">
            <v>0.1</v>
          </cell>
          <cell r="P866">
            <v>1253129.2</v>
          </cell>
          <cell r="Q866">
            <v>0.1</v>
          </cell>
          <cell r="R866">
            <v>1796209.7000000002</v>
          </cell>
          <cell r="S866">
            <v>21011435.899999999</v>
          </cell>
          <cell r="T866">
            <v>0.49931165936520533</v>
          </cell>
          <cell r="U866">
            <v>0.19</v>
          </cell>
          <cell r="V866">
            <v>7995352.694298001</v>
          </cell>
          <cell r="W866">
            <v>0.125</v>
          </cell>
          <cell r="X866">
            <v>5260100.4567750003</v>
          </cell>
          <cell r="Y866">
            <v>0</v>
          </cell>
          <cell r="Z866">
            <v>0</v>
          </cell>
          <cell r="AA866">
            <v>0.18568834063479472</v>
          </cell>
          <cell r="AB866">
            <v>7813914.6031270046</v>
          </cell>
          <cell r="AC866">
            <v>66</v>
          </cell>
          <cell r="AD866">
            <v>67.621795654296875</v>
          </cell>
        </row>
        <row r="867">
          <cell r="B867" t="str">
            <v>Total 1048867</v>
          </cell>
          <cell r="C867">
            <v>253051624.875</v>
          </cell>
          <cell r="D867">
            <v>247006098.875</v>
          </cell>
          <cell r="E867">
            <v>227313866.97890002</v>
          </cell>
          <cell r="F867">
            <v>45355409</v>
          </cell>
          <cell r="G867">
            <v>18226460</v>
          </cell>
          <cell r="H867">
            <v>63581869</v>
          </cell>
          <cell r="I867">
            <v>253051624.875</v>
          </cell>
          <cell r="J867">
            <v>247006098.875</v>
          </cell>
          <cell r="K867">
            <v>227313866.97890002</v>
          </cell>
          <cell r="L867">
            <v>45355409</v>
          </cell>
          <cell r="M867">
            <v>18226460</v>
          </cell>
          <cell r="N867">
            <v>63581869</v>
          </cell>
          <cell r="O867">
            <v>83947296.980546519</v>
          </cell>
          <cell r="P867">
            <v>1822646</v>
          </cell>
          <cell r="Q867">
            <v>6358186.9000000004</v>
          </cell>
          <cell r="R867">
            <v>6358186.9000000004</v>
          </cell>
          <cell r="S867">
            <v>71762701.900000006</v>
          </cell>
          <cell r="T867">
            <v>28414233.372362502</v>
          </cell>
          <cell r="U867">
            <v>0</v>
          </cell>
          <cell r="V867">
            <v>43189634.725990996</v>
          </cell>
          <cell r="W867">
            <v>66</v>
          </cell>
          <cell r="X867">
            <v>28414233.372362502</v>
          </cell>
          <cell r="Y867">
            <v>0</v>
          </cell>
          <cell r="Z867">
            <v>0</v>
          </cell>
          <cell r="AA867">
            <v>66</v>
          </cell>
          <cell r="AB867">
            <v>83947296.980546519</v>
          </cell>
          <cell r="AC867">
            <v>66</v>
          </cell>
        </row>
        <row r="868">
          <cell r="H868" t="str">
            <v>Total ASOCIACION DE PROCESOS INDEPEN. DE LA LECHE</v>
          </cell>
          <cell r="I868">
            <v>253051624.875</v>
          </cell>
          <cell r="J868">
            <v>247006098.875</v>
          </cell>
          <cell r="K868">
            <v>227313866.97890002</v>
          </cell>
          <cell r="L868">
            <v>45355409</v>
          </cell>
          <cell r="M868">
            <v>18226460</v>
          </cell>
          <cell r="N868">
            <v>63581869</v>
          </cell>
          <cell r="O868">
            <v>1822646</v>
          </cell>
          <cell r="P868">
            <v>1822646</v>
          </cell>
          <cell r="Q868">
            <v>71762701.900000006</v>
          </cell>
          <cell r="R868">
            <v>6358186.9000000004</v>
          </cell>
          <cell r="S868">
            <v>71762701.900000006</v>
          </cell>
          <cell r="T868">
            <v>0</v>
          </cell>
          <cell r="U868">
            <v>83947296.980546519</v>
          </cell>
          <cell r="V868">
            <v>43189634.725990996</v>
          </cell>
          <cell r="W868">
            <v>28414233.372362502</v>
          </cell>
          <cell r="X868">
            <v>28414233.372362502</v>
          </cell>
          <cell r="Y868">
            <v>83947296.980546519</v>
          </cell>
          <cell r="Z868">
            <v>0</v>
          </cell>
          <cell r="AA868">
            <v>83947296.980546519</v>
          </cell>
          <cell r="AB868">
            <v>83947296.980546519</v>
          </cell>
          <cell r="AC868">
            <v>66</v>
          </cell>
        </row>
        <row r="869">
          <cell r="A869" t="str">
            <v>Chapinero</v>
          </cell>
          <cell r="B869">
            <v>425766</v>
          </cell>
          <cell r="C869">
            <v>36891</v>
          </cell>
          <cell r="D869">
            <v>37255</v>
          </cell>
          <cell r="E869" t="str">
            <v>M</v>
          </cell>
          <cell r="F869" t="str">
            <v>AUCOL98</v>
          </cell>
          <cell r="G869">
            <v>90193</v>
          </cell>
          <cell r="H869" t="str">
            <v>ASOCIACION OFICIALES CURSO CORONEL J.J. NEIRA</v>
          </cell>
          <cell r="I869">
            <v>32220136</v>
          </cell>
          <cell r="J869">
            <v>32220136</v>
          </cell>
          <cell r="K869">
            <v>30961861.499899998</v>
          </cell>
          <cell r="L869">
            <v>7031477</v>
          </cell>
          <cell r="M869">
            <v>2732021</v>
          </cell>
          <cell r="N869">
            <v>9763498</v>
          </cell>
          <cell r="O869">
            <v>0.1</v>
          </cell>
          <cell r="P869">
            <v>273202.10000000003</v>
          </cell>
          <cell r="Q869">
            <v>0.1</v>
          </cell>
          <cell r="R869">
            <v>976349.8</v>
          </cell>
          <cell r="S869">
            <v>11013049.9</v>
          </cell>
          <cell r="T869">
            <v>0.35569727937823026</v>
          </cell>
          <cell r="U869">
            <v>0.19</v>
          </cell>
          <cell r="V869">
            <v>5882753.6849809997</v>
          </cell>
          <cell r="W869">
            <v>0.125</v>
          </cell>
          <cell r="X869">
            <v>3870232.6874874998</v>
          </cell>
          <cell r="Y869">
            <v>0</v>
          </cell>
          <cell r="Z869">
            <v>0</v>
          </cell>
          <cell r="AA869">
            <v>0.3293027206217698</v>
          </cell>
          <cell r="AB869">
            <v>10195825.2274315</v>
          </cell>
          <cell r="AC869">
            <v>30.464284896850586</v>
          </cell>
          <cell r="AD869">
            <v>30.464284896850586</v>
          </cell>
        </row>
        <row r="870">
          <cell r="A870" t="str">
            <v>Chapinero</v>
          </cell>
          <cell r="B870">
            <v>425766</v>
          </cell>
          <cell r="C870">
            <v>37256</v>
          </cell>
          <cell r="D870">
            <v>37620</v>
          </cell>
          <cell r="E870" t="str">
            <v>M</v>
          </cell>
          <cell r="F870" t="str">
            <v>AUCOL98</v>
          </cell>
          <cell r="G870">
            <v>90193</v>
          </cell>
          <cell r="H870" t="str">
            <v>ASOCIACION OFICIALES CURSO CORONEL J.J. NEIRA</v>
          </cell>
          <cell r="I870">
            <v>54102676</v>
          </cell>
          <cell r="J870">
            <v>53472944</v>
          </cell>
          <cell r="K870">
            <v>54240212.008000001</v>
          </cell>
          <cell r="L870">
            <v>34929970</v>
          </cell>
          <cell r="M870">
            <v>4311112</v>
          </cell>
          <cell r="N870">
            <v>39241082</v>
          </cell>
          <cell r="O870">
            <v>0.1</v>
          </cell>
          <cell r="P870">
            <v>431111.2</v>
          </cell>
          <cell r="Q870">
            <v>0.1</v>
          </cell>
          <cell r="R870">
            <v>3924108.2</v>
          </cell>
          <cell r="S870">
            <v>43596301.400000006</v>
          </cell>
          <cell r="T870">
            <v>0.80376347705960105</v>
          </cell>
          <cell r="U870">
            <v>0.19</v>
          </cell>
          <cell r="V870">
            <v>10305640.28152</v>
          </cell>
          <cell r="W870">
            <v>0.125</v>
          </cell>
          <cell r="X870">
            <v>6780026.5010000002</v>
          </cell>
          <cell r="Y870">
            <v>0</v>
          </cell>
          <cell r="Z870">
            <v>0</v>
          </cell>
          <cell r="AA870">
            <v>-0.118763477059601</v>
          </cell>
          <cell r="AB870">
            <v>-6441756.1745200027</v>
          </cell>
          <cell r="AC870">
            <v>45.739009857177734</v>
          </cell>
          <cell r="AD870">
            <v>45.739009857177734</v>
          </cell>
        </row>
        <row r="871">
          <cell r="A871" t="str">
            <v>Chapinero</v>
          </cell>
          <cell r="B871">
            <v>425766</v>
          </cell>
          <cell r="C871">
            <v>37621</v>
          </cell>
          <cell r="D871">
            <v>37777</v>
          </cell>
          <cell r="E871" t="str">
            <v>M</v>
          </cell>
          <cell r="F871" t="str">
            <v>AUCOL98</v>
          </cell>
          <cell r="G871">
            <v>90193</v>
          </cell>
          <cell r="H871" t="str">
            <v>ASOCIACION OFICIALES CURSO CORONEL J.J. NEIRA</v>
          </cell>
          <cell r="I871">
            <v>17186669</v>
          </cell>
          <cell r="J871">
            <v>10795704</v>
          </cell>
          <cell r="K871">
            <v>17393934.5264</v>
          </cell>
          <cell r="L871">
            <v>48972500</v>
          </cell>
          <cell r="M871">
            <v>-13823889</v>
          </cell>
          <cell r="N871">
            <v>35148611</v>
          </cell>
          <cell r="O871">
            <v>0.1</v>
          </cell>
          <cell r="P871">
            <v>-1382388.9000000001</v>
          </cell>
          <cell r="Q871">
            <v>0.1</v>
          </cell>
          <cell r="R871">
            <v>3514861.1</v>
          </cell>
          <cell r="S871">
            <v>37281083.200000003</v>
          </cell>
          <cell r="T871">
            <v>2.1433381356826358</v>
          </cell>
          <cell r="U871">
            <v>0.19</v>
          </cell>
          <cell r="V871">
            <v>3304847.5600160002</v>
          </cell>
          <cell r="W871">
            <v>0.125</v>
          </cell>
          <cell r="X871">
            <v>2174241.8158</v>
          </cell>
          <cell r="Y871">
            <v>0</v>
          </cell>
          <cell r="Z871">
            <v>0</v>
          </cell>
          <cell r="AA871">
            <v>-1.4583381356826357</v>
          </cell>
          <cell r="AB871">
            <v>-25366238.049416006</v>
          </cell>
          <cell r="AC871">
            <v>38</v>
          </cell>
          <cell r="AD871">
            <v>40.012821197509766</v>
          </cell>
        </row>
        <row r="872">
          <cell r="B872" t="str">
            <v>Total 425766</v>
          </cell>
          <cell r="C872">
            <v>103509481</v>
          </cell>
          <cell r="D872">
            <v>96488784</v>
          </cell>
          <cell r="E872">
            <v>102596008.0343</v>
          </cell>
          <cell r="F872">
            <v>90933947</v>
          </cell>
          <cell r="G872">
            <v>-6780756</v>
          </cell>
          <cell r="H872">
            <v>84153191</v>
          </cell>
          <cell r="I872">
            <v>103509481</v>
          </cell>
          <cell r="J872">
            <v>96488784</v>
          </cell>
          <cell r="K872">
            <v>102596008.0343</v>
          </cell>
          <cell r="L872">
            <v>90933947</v>
          </cell>
          <cell r="M872">
            <v>-6780756</v>
          </cell>
          <cell r="N872">
            <v>84153191</v>
          </cell>
          <cell r="O872">
            <v>-21612168.996504508</v>
          </cell>
          <cell r="P872">
            <v>-678075.60000000009</v>
          </cell>
          <cell r="Q872">
            <v>8415319.0999999996</v>
          </cell>
          <cell r="R872">
            <v>8415319.0999999996</v>
          </cell>
          <cell r="S872">
            <v>91890434.5</v>
          </cell>
          <cell r="T872">
            <v>12824501.0042875</v>
          </cell>
          <cell r="U872">
            <v>0</v>
          </cell>
          <cell r="V872">
            <v>19493241.526517</v>
          </cell>
          <cell r="W872">
            <v>38</v>
          </cell>
          <cell r="X872">
            <v>12824501.0042875</v>
          </cell>
          <cell r="Y872">
            <v>0</v>
          </cell>
          <cell r="Z872">
            <v>0</v>
          </cell>
          <cell r="AA872">
            <v>38</v>
          </cell>
          <cell r="AB872">
            <v>-21612168.996504508</v>
          </cell>
          <cell r="AC872">
            <v>38</v>
          </cell>
        </row>
        <row r="873">
          <cell r="H873" t="str">
            <v>Total ASOCIACION OFICIALES CURSO CORONEL J.J. NEIRA</v>
          </cell>
          <cell r="I873">
            <v>103509481</v>
          </cell>
          <cell r="J873">
            <v>96488784</v>
          </cell>
          <cell r="K873">
            <v>102596008.0343</v>
          </cell>
          <cell r="L873">
            <v>90933947</v>
          </cell>
          <cell r="M873">
            <v>-6780756</v>
          </cell>
          <cell r="N873">
            <v>84153191</v>
          </cell>
          <cell r="O873">
            <v>-678075.60000000009</v>
          </cell>
          <cell r="P873">
            <v>-678075.60000000009</v>
          </cell>
          <cell r="Q873">
            <v>91890434.5</v>
          </cell>
          <cell r="R873">
            <v>8415319.0999999996</v>
          </cell>
          <cell r="S873">
            <v>91890434.5</v>
          </cell>
          <cell r="T873">
            <v>0</v>
          </cell>
          <cell r="U873">
            <v>-21612168.996504508</v>
          </cell>
          <cell r="V873">
            <v>19493241.526517</v>
          </cell>
          <cell r="W873">
            <v>12824501.0042875</v>
          </cell>
          <cell r="X873">
            <v>12824501.0042875</v>
          </cell>
          <cell r="Y873">
            <v>-21612168.996504508</v>
          </cell>
          <cell r="Z873">
            <v>0</v>
          </cell>
          <cell r="AA873">
            <v>-21612168.996504508</v>
          </cell>
          <cell r="AB873">
            <v>-21612168.996504508</v>
          </cell>
          <cell r="AC873">
            <v>38</v>
          </cell>
        </row>
        <row r="874">
          <cell r="A874" t="str">
            <v>Chapinero</v>
          </cell>
          <cell r="B874">
            <v>10954835</v>
          </cell>
          <cell r="C874">
            <v>37470</v>
          </cell>
          <cell r="D874">
            <v>37777</v>
          </cell>
          <cell r="E874" t="str">
            <v>A</v>
          </cell>
          <cell r="F874" t="str">
            <v>AUCOLESP</v>
          </cell>
          <cell r="G874">
            <v>76176</v>
          </cell>
          <cell r="H874" t="str">
            <v>ASOPCOLFLORES S.A.</v>
          </cell>
          <cell r="I874">
            <v>3152</v>
          </cell>
          <cell r="J874">
            <v>3152</v>
          </cell>
          <cell r="K874">
            <v>3198.25</v>
          </cell>
          <cell r="L874">
            <v>0</v>
          </cell>
          <cell r="M874">
            <v>0.1</v>
          </cell>
          <cell r="N874">
            <v>0</v>
          </cell>
          <cell r="O874">
            <v>0.1</v>
          </cell>
          <cell r="P874">
            <v>0</v>
          </cell>
          <cell r="Q874">
            <v>0.1</v>
          </cell>
          <cell r="R874">
            <v>0</v>
          </cell>
          <cell r="S874">
            <v>0</v>
          </cell>
          <cell r="T874">
            <v>0</v>
          </cell>
          <cell r="U874">
            <v>0.19</v>
          </cell>
          <cell r="V874">
            <v>607.66750000000002</v>
          </cell>
          <cell r="W874">
            <v>0.125</v>
          </cell>
          <cell r="X874">
            <v>399.78125</v>
          </cell>
          <cell r="Y874">
            <v>0</v>
          </cell>
          <cell r="Z874">
            <v>0</v>
          </cell>
          <cell r="AA874">
            <v>0.68500000000000005</v>
          </cell>
          <cell r="AB874">
            <v>2190.80125</v>
          </cell>
          <cell r="AC874">
            <v>0</v>
          </cell>
          <cell r="AD874">
            <v>3.9087947458028793E-2</v>
          </cell>
        </row>
        <row r="875">
          <cell r="B875" t="str">
            <v>Total 10954835</v>
          </cell>
          <cell r="C875">
            <v>3152</v>
          </cell>
          <cell r="D875">
            <v>3152</v>
          </cell>
          <cell r="E875">
            <v>3198.25</v>
          </cell>
          <cell r="F875">
            <v>0</v>
          </cell>
          <cell r="G875">
            <v>0</v>
          </cell>
          <cell r="H875">
            <v>0</v>
          </cell>
          <cell r="I875">
            <v>3152</v>
          </cell>
          <cell r="J875">
            <v>3152</v>
          </cell>
          <cell r="K875">
            <v>3198.25</v>
          </cell>
          <cell r="L875">
            <v>0</v>
          </cell>
          <cell r="M875">
            <v>0</v>
          </cell>
          <cell r="N875">
            <v>0</v>
          </cell>
          <cell r="O875">
            <v>2190.80125</v>
          </cell>
          <cell r="P875">
            <v>0</v>
          </cell>
          <cell r="Q875">
            <v>0</v>
          </cell>
          <cell r="R875">
            <v>0</v>
          </cell>
          <cell r="S875">
            <v>0</v>
          </cell>
          <cell r="T875">
            <v>399.78125</v>
          </cell>
          <cell r="U875">
            <v>0</v>
          </cell>
          <cell r="V875">
            <v>607.66750000000002</v>
          </cell>
          <cell r="W875">
            <v>0</v>
          </cell>
          <cell r="X875">
            <v>399.78125</v>
          </cell>
          <cell r="Y875">
            <v>0</v>
          </cell>
          <cell r="Z875">
            <v>0</v>
          </cell>
          <cell r="AA875">
            <v>0</v>
          </cell>
          <cell r="AB875">
            <v>2190.80125</v>
          </cell>
          <cell r="AC875">
            <v>0</v>
          </cell>
        </row>
        <row r="876">
          <cell r="A876" t="str">
            <v>Chapinero</v>
          </cell>
          <cell r="B876">
            <v>12010824</v>
          </cell>
          <cell r="C876">
            <v>37549</v>
          </cell>
          <cell r="D876">
            <v>37777</v>
          </cell>
          <cell r="E876" t="str">
            <v>D</v>
          </cell>
          <cell r="F876" t="str">
            <v>AUCOLESP</v>
          </cell>
          <cell r="G876">
            <v>76176</v>
          </cell>
          <cell r="H876" t="str">
            <v>ASOPCOLFLORES S.A.</v>
          </cell>
          <cell r="I876">
            <v>531055</v>
          </cell>
          <cell r="J876">
            <v>531055</v>
          </cell>
          <cell r="K876">
            <v>531055</v>
          </cell>
          <cell r="L876">
            <v>0</v>
          </cell>
          <cell r="M876">
            <v>0.1</v>
          </cell>
          <cell r="N876">
            <v>0</v>
          </cell>
          <cell r="O876">
            <v>0.1</v>
          </cell>
          <cell r="P876">
            <v>0</v>
          </cell>
          <cell r="Q876">
            <v>0.1</v>
          </cell>
          <cell r="R876">
            <v>0</v>
          </cell>
          <cell r="S876">
            <v>0</v>
          </cell>
          <cell r="T876">
            <v>0</v>
          </cell>
          <cell r="U876">
            <v>0.19</v>
          </cell>
          <cell r="V876">
            <v>100900.45</v>
          </cell>
          <cell r="W876">
            <v>0.125</v>
          </cell>
          <cell r="X876">
            <v>66381.875</v>
          </cell>
          <cell r="Y876">
            <v>0</v>
          </cell>
          <cell r="Z876">
            <v>0</v>
          </cell>
          <cell r="AA876">
            <v>0.68500000000000005</v>
          </cell>
          <cell r="AB876">
            <v>363772.67500000005</v>
          </cell>
          <cell r="AC876">
            <v>0</v>
          </cell>
          <cell r="AD876">
            <v>0.26315790414810181</v>
          </cell>
        </row>
        <row r="877">
          <cell r="B877" t="str">
            <v>Total 12010824</v>
          </cell>
          <cell r="C877">
            <v>531055</v>
          </cell>
          <cell r="D877">
            <v>531055</v>
          </cell>
          <cell r="E877">
            <v>531055</v>
          </cell>
          <cell r="F877">
            <v>0</v>
          </cell>
          <cell r="G877">
            <v>0</v>
          </cell>
          <cell r="H877">
            <v>0</v>
          </cell>
          <cell r="I877">
            <v>531055</v>
          </cell>
          <cell r="J877">
            <v>531055</v>
          </cell>
          <cell r="K877">
            <v>531055</v>
          </cell>
          <cell r="L877">
            <v>0</v>
          </cell>
          <cell r="M877">
            <v>0</v>
          </cell>
          <cell r="N877">
            <v>0</v>
          </cell>
          <cell r="O877">
            <v>363772.67500000005</v>
          </cell>
          <cell r="P877">
            <v>0</v>
          </cell>
          <cell r="Q877">
            <v>0</v>
          </cell>
          <cell r="R877">
            <v>0</v>
          </cell>
          <cell r="S877">
            <v>0</v>
          </cell>
          <cell r="T877">
            <v>66381.875</v>
          </cell>
          <cell r="U877">
            <v>0</v>
          </cell>
          <cell r="V877">
            <v>100900.45</v>
          </cell>
          <cell r="W877">
            <v>0</v>
          </cell>
          <cell r="X877">
            <v>66381.875</v>
          </cell>
          <cell r="Y877">
            <v>0</v>
          </cell>
          <cell r="Z877">
            <v>0</v>
          </cell>
          <cell r="AA877">
            <v>0</v>
          </cell>
          <cell r="AB877">
            <v>363772.67500000005</v>
          </cell>
          <cell r="AC877">
            <v>0</v>
          </cell>
        </row>
        <row r="878">
          <cell r="H878" t="str">
            <v>Total ASOPCOLFLORES S.A.</v>
          </cell>
          <cell r="I878">
            <v>534207</v>
          </cell>
          <cell r="J878">
            <v>534207</v>
          </cell>
          <cell r="K878">
            <v>534253.25</v>
          </cell>
          <cell r="L878">
            <v>0</v>
          </cell>
          <cell r="M878">
            <v>0</v>
          </cell>
          <cell r="N878">
            <v>0</v>
          </cell>
          <cell r="O878">
            <v>0</v>
          </cell>
          <cell r="P878">
            <v>0</v>
          </cell>
          <cell r="Q878">
            <v>0</v>
          </cell>
          <cell r="R878">
            <v>0</v>
          </cell>
          <cell r="S878">
            <v>0</v>
          </cell>
          <cell r="T878">
            <v>0</v>
          </cell>
          <cell r="U878">
            <v>365963.47625000007</v>
          </cell>
          <cell r="V878">
            <v>101508.11749999999</v>
          </cell>
          <cell r="W878">
            <v>66781.65625</v>
          </cell>
          <cell r="X878">
            <v>66781.65625</v>
          </cell>
          <cell r="Y878">
            <v>365963.47625000007</v>
          </cell>
          <cell r="Z878">
            <v>0</v>
          </cell>
          <cell r="AA878">
            <v>365963.47625000007</v>
          </cell>
          <cell r="AB878">
            <v>365963.47625000007</v>
          </cell>
          <cell r="AC878">
            <v>0</v>
          </cell>
        </row>
        <row r="879">
          <cell r="A879" t="str">
            <v>Chapinero</v>
          </cell>
          <cell r="B879">
            <v>7457096</v>
          </cell>
          <cell r="C879">
            <v>36739</v>
          </cell>
          <cell r="D879">
            <v>37103</v>
          </cell>
          <cell r="E879" t="str">
            <v>M</v>
          </cell>
          <cell r="F879" t="str">
            <v>AUCOL98</v>
          </cell>
          <cell r="G879">
            <v>68255</v>
          </cell>
          <cell r="H879" t="str">
            <v>AUDITAMOS LTDA</v>
          </cell>
          <cell r="I879">
            <v>8359492</v>
          </cell>
          <cell r="J879">
            <v>8162504</v>
          </cell>
          <cell r="K879">
            <v>7765478.1802000003</v>
          </cell>
          <cell r="L879">
            <v>2987115</v>
          </cell>
          <cell r="M879">
            <v>1</v>
          </cell>
          <cell r="N879">
            <v>2987116</v>
          </cell>
          <cell r="O879">
            <v>0.1</v>
          </cell>
          <cell r="P879">
            <v>0.1</v>
          </cell>
          <cell r="Q879">
            <v>0.1</v>
          </cell>
          <cell r="R879">
            <v>298711.60000000003</v>
          </cell>
          <cell r="S879">
            <v>3285827.7</v>
          </cell>
          <cell r="T879">
            <v>0.42313269366695633</v>
          </cell>
          <cell r="U879">
            <v>0.19</v>
          </cell>
          <cell r="V879">
            <v>1475440.854238</v>
          </cell>
          <cell r="W879">
            <v>0.125</v>
          </cell>
          <cell r="X879">
            <v>970684.77252500004</v>
          </cell>
          <cell r="Y879">
            <v>0</v>
          </cell>
          <cell r="Z879">
            <v>0</v>
          </cell>
          <cell r="AA879">
            <v>0.26186730633304373</v>
          </cell>
          <cell r="AB879">
            <v>2033524.8534370004</v>
          </cell>
          <cell r="AC879">
            <v>8.104395866394043</v>
          </cell>
          <cell r="AD879">
            <v>8.104395866394043</v>
          </cell>
        </row>
        <row r="880">
          <cell r="A880" t="str">
            <v>Chapinero</v>
          </cell>
          <cell r="B880">
            <v>7457096</v>
          </cell>
          <cell r="C880">
            <v>37104</v>
          </cell>
          <cell r="D880">
            <v>37468</v>
          </cell>
          <cell r="E880" t="str">
            <v>M</v>
          </cell>
          <cell r="F880" t="str">
            <v>AUCOL98</v>
          </cell>
          <cell r="G880">
            <v>68255</v>
          </cell>
          <cell r="H880" t="str">
            <v>AUDITAMOS LTDA</v>
          </cell>
          <cell r="I880">
            <v>12124145</v>
          </cell>
          <cell r="J880">
            <v>12124145</v>
          </cell>
          <cell r="K880">
            <v>12271117.582900001</v>
          </cell>
          <cell r="L880">
            <v>1777216</v>
          </cell>
          <cell r="M880">
            <v>2000001</v>
          </cell>
          <cell r="N880">
            <v>3777217</v>
          </cell>
          <cell r="O880">
            <v>0.1</v>
          </cell>
          <cell r="P880">
            <v>200000.1</v>
          </cell>
          <cell r="Q880">
            <v>0.1</v>
          </cell>
          <cell r="R880">
            <v>377721.7</v>
          </cell>
          <cell r="S880">
            <v>4354938.8</v>
          </cell>
          <cell r="T880">
            <v>0.35489341297394761</v>
          </cell>
          <cell r="U880">
            <v>0.19</v>
          </cell>
          <cell r="V880">
            <v>2331512.3407510002</v>
          </cell>
          <cell r="W880">
            <v>0.125</v>
          </cell>
          <cell r="X880">
            <v>1533889.6978625001</v>
          </cell>
          <cell r="Y880">
            <v>0</v>
          </cell>
          <cell r="Z880">
            <v>0</v>
          </cell>
          <cell r="AA880">
            <v>0.33010658702605244</v>
          </cell>
          <cell r="AB880">
            <v>4050776.7442865013</v>
          </cell>
          <cell r="AC880">
            <v>15.101648330688477</v>
          </cell>
          <cell r="AD880">
            <v>15.101648330688477</v>
          </cell>
        </row>
        <row r="881">
          <cell r="A881" t="str">
            <v>Chapinero</v>
          </cell>
          <cell r="B881">
            <v>7457096</v>
          </cell>
          <cell r="C881">
            <v>37469</v>
          </cell>
          <cell r="D881">
            <v>37777</v>
          </cell>
          <cell r="E881" t="str">
            <v>M</v>
          </cell>
          <cell r="F881" t="str">
            <v>AUCOL98</v>
          </cell>
          <cell r="G881">
            <v>68255</v>
          </cell>
          <cell r="H881" t="str">
            <v>AUDITAMOS LTDA</v>
          </cell>
          <cell r="I881">
            <v>1671555</v>
          </cell>
          <cell r="J881">
            <v>1606722</v>
          </cell>
          <cell r="K881">
            <v>2118596.2285000002</v>
          </cell>
          <cell r="L881">
            <v>0</v>
          </cell>
          <cell r="M881">
            <v>0.1</v>
          </cell>
          <cell r="N881">
            <v>0</v>
          </cell>
          <cell r="O881">
            <v>0.1</v>
          </cell>
          <cell r="P881">
            <v>0</v>
          </cell>
          <cell r="Q881">
            <v>0.1</v>
          </cell>
          <cell r="R881">
            <v>0</v>
          </cell>
          <cell r="S881">
            <v>0</v>
          </cell>
          <cell r="T881">
            <v>0</v>
          </cell>
          <cell r="U881">
            <v>0.19</v>
          </cell>
          <cell r="V881">
            <v>402533.28341500007</v>
          </cell>
          <cell r="W881">
            <v>0.125</v>
          </cell>
          <cell r="X881">
            <v>264824.52856250003</v>
          </cell>
          <cell r="Y881">
            <v>0</v>
          </cell>
          <cell r="Z881">
            <v>0</v>
          </cell>
          <cell r="AA881">
            <v>0.68500000000000005</v>
          </cell>
          <cell r="AB881">
            <v>1451238.4165225003</v>
          </cell>
          <cell r="AC881">
            <v>0</v>
          </cell>
          <cell r="AD881">
            <v>3.1071429252624512</v>
          </cell>
        </row>
        <row r="882">
          <cell r="B882" t="str">
            <v>Total 7457096</v>
          </cell>
          <cell r="C882">
            <v>22155192</v>
          </cell>
          <cell r="D882">
            <v>21893371</v>
          </cell>
          <cell r="E882">
            <v>22155191.991600003</v>
          </cell>
          <cell r="F882">
            <v>4764331</v>
          </cell>
          <cell r="G882">
            <v>2000002</v>
          </cell>
          <cell r="H882">
            <v>6764333</v>
          </cell>
          <cell r="I882">
            <v>22155192</v>
          </cell>
          <cell r="J882">
            <v>21893371</v>
          </cell>
          <cell r="K882">
            <v>22155191.991600003</v>
          </cell>
          <cell r="L882">
            <v>4764331</v>
          </cell>
          <cell r="M882">
            <v>2000002</v>
          </cell>
          <cell r="N882">
            <v>6764333</v>
          </cell>
          <cell r="O882">
            <v>7535540.0142460018</v>
          </cell>
          <cell r="P882">
            <v>200000.2</v>
          </cell>
          <cell r="Q882">
            <v>676433.3</v>
          </cell>
          <cell r="R882">
            <v>676433.3</v>
          </cell>
          <cell r="S882">
            <v>7640766.5</v>
          </cell>
          <cell r="T882">
            <v>2769398.9989500004</v>
          </cell>
          <cell r="U882">
            <v>0</v>
          </cell>
          <cell r="V882">
            <v>4209486.4784040004</v>
          </cell>
          <cell r="W882">
            <v>0</v>
          </cell>
          <cell r="X882">
            <v>2769398.9989500004</v>
          </cell>
          <cell r="Y882">
            <v>0</v>
          </cell>
          <cell r="Z882">
            <v>0</v>
          </cell>
          <cell r="AA882">
            <v>0</v>
          </cell>
          <cell r="AB882">
            <v>7535540.0142460018</v>
          </cell>
          <cell r="AC882">
            <v>0</v>
          </cell>
        </row>
        <row r="883">
          <cell r="A883" t="str">
            <v>Chapinero</v>
          </cell>
          <cell r="B883">
            <v>10959876</v>
          </cell>
          <cell r="C883">
            <v>37437</v>
          </cell>
          <cell r="D883">
            <v>37777</v>
          </cell>
          <cell r="E883" t="str">
            <v>A</v>
          </cell>
          <cell r="F883" t="str">
            <v>AUCOLESP</v>
          </cell>
          <cell r="G883">
            <v>68255</v>
          </cell>
          <cell r="H883" t="str">
            <v>AUDITAMOS LTDA</v>
          </cell>
          <cell r="I883">
            <v>735268.9375</v>
          </cell>
          <cell r="J883">
            <v>735268.9375</v>
          </cell>
          <cell r="K883">
            <v>686922.5</v>
          </cell>
          <cell r="L883">
            <v>0</v>
          </cell>
          <cell r="M883">
            <v>0.1</v>
          </cell>
          <cell r="N883">
            <v>0</v>
          </cell>
          <cell r="O883">
            <v>0.1</v>
          </cell>
          <cell r="P883">
            <v>0</v>
          </cell>
          <cell r="Q883">
            <v>0.1</v>
          </cell>
          <cell r="R883">
            <v>0</v>
          </cell>
          <cell r="S883">
            <v>0</v>
          </cell>
          <cell r="T883">
            <v>0</v>
          </cell>
          <cell r="U883">
            <v>0.19</v>
          </cell>
          <cell r="V883">
            <v>130515.27500000001</v>
          </cell>
          <cell r="W883">
            <v>0.125</v>
          </cell>
          <cell r="X883">
            <v>85865.3125</v>
          </cell>
          <cell r="Y883">
            <v>0</v>
          </cell>
          <cell r="Z883">
            <v>0</v>
          </cell>
          <cell r="AA883">
            <v>0.68500000000000005</v>
          </cell>
          <cell r="AB883">
            <v>470541.91250000003</v>
          </cell>
          <cell r="AC883">
            <v>0</v>
          </cell>
          <cell r="AD883">
            <v>1</v>
          </cell>
        </row>
        <row r="884">
          <cell r="B884" t="str">
            <v>Total 10959876</v>
          </cell>
          <cell r="C884">
            <v>735268.9375</v>
          </cell>
          <cell r="D884">
            <v>735268.9375</v>
          </cell>
          <cell r="E884">
            <v>686922.5</v>
          </cell>
          <cell r="F884">
            <v>0</v>
          </cell>
          <cell r="G884">
            <v>0</v>
          </cell>
          <cell r="H884">
            <v>0</v>
          </cell>
          <cell r="I884">
            <v>735268.9375</v>
          </cell>
          <cell r="J884">
            <v>735268.9375</v>
          </cell>
          <cell r="K884">
            <v>686922.5</v>
          </cell>
          <cell r="L884">
            <v>0</v>
          </cell>
          <cell r="M884">
            <v>0</v>
          </cell>
          <cell r="N884">
            <v>0</v>
          </cell>
          <cell r="O884">
            <v>470541.91250000003</v>
          </cell>
          <cell r="P884">
            <v>0</v>
          </cell>
          <cell r="Q884">
            <v>0</v>
          </cell>
          <cell r="R884">
            <v>0</v>
          </cell>
          <cell r="S884">
            <v>0</v>
          </cell>
          <cell r="T884">
            <v>85865.3125</v>
          </cell>
          <cell r="U884">
            <v>0</v>
          </cell>
          <cell r="V884">
            <v>130515.27500000001</v>
          </cell>
          <cell r="W884">
            <v>0</v>
          </cell>
          <cell r="X884">
            <v>85865.3125</v>
          </cell>
          <cell r="Y884">
            <v>0</v>
          </cell>
          <cell r="Z884">
            <v>0</v>
          </cell>
          <cell r="AA884">
            <v>0</v>
          </cell>
          <cell r="AB884">
            <v>470541.91250000003</v>
          </cell>
          <cell r="AC884">
            <v>0</v>
          </cell>
        </row>
        <row r="885">
          <cell r="A885" t="str">
            <v>Chapinero</v>
          </cell>
          <cell r="B885">
            <v>10960105</v>
          </cell>
          <cell r="C885">
            <v>37451</v>
          </cell>
          <cell r="D885">
            <v>37777</v>
          </cell>
          <cell r="E885" t="str">
            <v>A</v>
          </cell>
          <cell r="F885" t="str">
            <v>AUCOLESP</v>
          </cell>
          <cell r="G885">
            <v>68255</v>
          </cell>
          <cell r="H885" t="str">
            <v>AUDITAMOS LTDA</v>
          </cell>
          <cell r="I885">
            <v>362669</v>
          </cell>
          <cell r="J885">
            <v>362669</v>
          </cell>
          <cell r="K885">
            <v>324911.6875</v>
          </cell>
          <cell r="L885">
            <v>0</v>
          </cell>
          <cell r="M885">
            <v>0.1</v>
          </cell>
          <cell r="N885">
            <v>0</v>
          </cell>
          <cell r="O885">
            <v>0.1</v>
          </cell>
          <cell r="P885">
            <v>0</v>
          </cell>
          <cell r="Q885">
            <v>0.1</v>
          </cell>
          <cell r="R885">
            <v>0</v>
          </cell>
          <cell r="S885">
            <v>0</v>
          </cell>
          <cell r="T885">
            <v>0</v>
          </cell>
          <cell r="U885">
            <v>0.19</v>
          </cell>
          <cell r="V885">
            <v>61733.220625000002</v>
          </cell>
          <cell r="W885">
            <v>0.125</v>
          </cell>
          <cell r="X885">
            <v>40613.9609375</v>
          </cell>
          <cell r="Y885">
            <v>0</v>
          </cell>
          <cell r="Z885">
            <v>0</v>
          </cell>
          <cell r="AA885">
            <v>0.68500000000000005</v>
          </cell>
          <cell r="AB885">
            <v>222564.50593750001</v>
          </cell>
          <cell r="AC885">
            <v>1</v>
          </cell>
          <cell r="AD885">
            <v>1</v>
          </cell>
        </row>
        <row r="886">
          <cell r="B886" t="str">
            <v>Total 10960105</v>
          </cell>
          <cell r="C886">
            <v>362669</v>
          </cell>
          <cell r="D886">
            <v>362669</v>
          </cell>
          <cell r="E886">
            <v>324911.6875</v>
          </cell>
          <cell r="F886">
            <v>0</v>
          </cell>
          <cell r="G886">
            <v>0</v>
          </cell>
          <cell r="H886">
            <v>0</v>
          </cell>
          <cell r="I886">
            <v>362669</v>
          </cell>
          <cell r="J886">
            <v>362669</v>
          </cell>
          <cell r="K886">
            <v>324911.6875</v>
          </cell>
          <cell r="L886">
            <v>0</v>
          </cell>
          <cell r="M886">
            <v>0</v>
          </cell>
          <cell r="N886">
            <v>0</v>
          </cell>
          <cell r="O886">
            <v>222564.50593750001</v>
          </cell>
          <cell r="P886">
            <v>0</v>
          </cell>
          <cell r="Q886">
            <v>0</v>
          </cell>
          <cell r="R886">
            <v>0</v>
          </cell>
          <cell r="S886">
            <v>0</v>
          </cell>
          <cell r="T886">
            <v>40613.9609375</v>
          </cell>
          <cell r="U886">
            <v>0</v>
          </cell>
          <cell r="V886">
            <v>61733.220625000002</v>
          </cell>
          <cell r="W886">
            <v>1</v>
          </cell>
          <cell r="X886">
            <v>40613.9609375</v>
          </cell>
          <cell r="Y886">
            <v>0</v>
          </cell>
          <cell r="Z886">
            <v>0</v>
          </cell>
          <cell r="AA886">
            <v>1</v>
          </cell>
          <cell r="AB886">
            <v>222564.50593750001</v>
          </cell>
          <cell r="AC886">
            <v>1</v>
          </cell>
        </row>
        <row r="887">
          <cell r="H887" t="str">
            <v>Total AUDITAMOS LTDA</v>
          </cell>
          <cell r="I887">
            <v>23253129.9375</v>
          </cell>
          <cell r="J887">
            <v>22991308.9375</v>
          </cell>
          <cell r="K887">
            <v>23167026.179100003</v>
          </cell>
          <cell r="L887">
            <v>4764331</v>
          </cell>
          <cell r="M887">
            <v>2000002</v>
          </cell>
          <cell r="N887">
            <v>6764333</v>
          </cell>
          <cell r="O887">
            <v>200000.2</v>
          </cell>
          <cell r="P887">
            <v>200000.2</v>
          </cell>
          <cell r="Q887">
            <v>7640766.5</v>
          </cell>
          <cell r="R887">
            <v>676433.3</v>
          </cell>
          <cell r="S887">
            <v>7640766.5</v>
          </cell>
          <cell r="T887">
            <v>0</v>
          </cell>
          <cell r="U887">
            <v>8228646.4326835014</v>
          </cell>
          <cell r="V887">
            <v>4401734.9740290008</v>
          </cell>
          <cell r="W887">
            <v>2895878.2723875004</v>
          </cell>
          <cell r="X887">
            <v>2895878.2723875004</v>
          </cell>
          <cell r="Y887">
            <v>8228646.4326835014</v>
          </cell>
          <cell r="Z887">
            <v>0</v>
          </cell>
          <cell r="AA887">
            <v>8228646.4326835014</v>
          </cell>
          <cell r="AB887">
            <v>8228646.4326835014</v>
          </cell>
          <cell r="AC887">
            <v>1</v>
          </cell>
        </row>
        <row r="888">
          <cell r="A888" t="str">
            <v>Chapinero</v>
          </cell>
          <cell r="B888">
            <v>7466212</v>
          </cell>
          <cell r="C888">
            <v>36770</v>
          </cell>
          <cell r="D888">
            <v>37134</v>
          </cell>
          <cell r="E888" t="str">
            <v>M</v>
          </cell>
          <cell r="F888" t="str">
            <v>AUCOL98</v>
          </cell>
          <cell r="G888">
            <v>65782</v>
          </cell>
          <cell r="H888" t="str">
            <v>AUTOBOY S.A.</v>
          </cell>
          <cell r="I888">
            <v>273842307</v>
          </cell>
          <cell r="J888">
            <v>273842307</v>
          </cell>
          <cell r="K888">
            <v>273842307</v>
          </cell>
          <cell r="L888">
            <v>88277673</v>
          </cell>
          <cell r="M888">
            <v>22774439</v>
          </cell>
          <cell r="N888">
            <v>111052112</v>
          </cell>
          <cell r="O888">
            <v>0.1</v>
          </cell>
          <cell r="P888">
            <v>2277443.9</v>
          </cell>
          <cell r="Q888">
            <v>0.1</v>
          </cell>
          <cell r="R888">
            <v>11105211.200000001</v>
          </cell>
          <cell r="S888">
            <v>124434767.10000001</v>
          </cell>
          <cell r="T888">
            <v>0.45440300464602795</v>
          </cell>
          <cell r="U888">
            <v>0.19</v>
          </cell>
          <cell r="V888">
            <v>52030038.329999998</v>
          </cell>
          <cell r="W888">
            <v>0.125</v>
          </cell>
          <cell r="X888">
            <v>34230288.375</v>
          </cell>
          <cell r="Y888">
            <v>0</v>
          </cell>
          <cell r="Z888">
            <v>0</v>
          </cell>
          <cell r="AA888">
            <v>0.2305969953539721</v>
          </cell>
          <cell r="AB888">
            <v>63147213.195</v>
          </cell>
          <cell r="AC888">
            <v>105.38735961914063</v>
          </cell>
          <cell r="AD888">
            <v>105.38735961914063</v>
          </cell>
        </row>
        <row r="889">
          <cell r="A889" t="str">
            <v>Chapinero</v>
          </cell>
          <cell r="B889">
            <v>7466212</v>
          </cell>
          <cell r="C889">
            <v>37135</v>
          </cell>
          <cell r="D889">
            <v>37499</v>
          </cell>
          <cell r="E889" t="str">
            <v>M</v>
          </cell>
          <cell r="F889" t="str">
            <v>AUCOL98</v>
          </cell>
          <cell r="G889">
            <v>65782</v>
          </cell>
          <cell r="H889" t="str">
            <v>AUTOBOY S.A.</v>
          </cell>
          <cell r="I889">
            <v>312754082.625</v>
          </cell>
          <cell r="J889">
            <v>312754082.625</v>
          </cell>
          <cell r="K889">
            <v>312754082.69529998</v>
          </cell>
          <cell r="L889">
            <v>134643469</v>
          </cell>
          <cell r="M889">
            <v>-74246927</v>
          </cell>
          <cell r="N889">
            <v>60396542</v>
          </cell>
          <cell r="O889">
            <v>0.1</v>
          </cell>
          <cell r="P889">
            <v>-7424692.7000000002</v>
          </cell>
          <cell r="Q889">
            <v>0.1</v>
          </cell>
          <cell r="R889">
            <v>6039654.2000000002</v>
          </cell>
          <cell r="S889">
            <v>59011503.5</v>
          </cell>
          <cell r="T889">
            <v>0.18868339940262854</v>
          </cell>
          <cell r="U889">
            <v>0.19</v>
          </cell>
          <cell r="V889">
            <v>59423275.712106995</v>
          </cell>
          <cell r="W889">
            <v>0.125</v>
          </cell>
          <cell r="X889">
            <v>39094260.336912498</v>
          </cell>
          <cell r="Y889">
            <v>0</v>
          </cell>
          <cell r="Z889">
            <v>0</v>
          </cell>
          <cell r="AA889">
            <v>0.49631660059737148</v>
          </cell>
          <cell r="AB889">
            <v>155225043.1462805</v>
          </cell>
          <cell r="AC889">
            <v>78.557693481445313</v>
          </cell>
          <cell r="AD889">
            <v>78.557693481445313</v>
          </cell>
        </row>
        <row r="890">
          <cell r="A890" t="str">
            <v>Chapinero</v>
          </cell>
          <cell r="B890">
            <v>7466212</v>
          </cell>
          <cell r="C890">
            <v>37500</v>
          </cell>
          <cell r="D890">
            <v>37777</v>
          </cell>
          <cell r="E890" t="str">
            <v>M</v>
          </cell>
          <cell r="F890" t="str">
            <v>AUCOL98</v>
          </cell>
          <cell r="G890">
            <v>65782</v>
          </cell>
          <cell r="H890" t="str">
            <v>AUTOBOY S.A.</v>
          </cell>
          <cell r="I890">
            <v>142909392.25</v>
          </cell>
          <cell r="J890">
            <v>138084029.25</v>
          </cell>
          <cell r="K890">
            <v>141480188.28909999</v>
          </cell>
          <cell r="L890">
            <v>62478000</v>
          </cell>
          <cell r="M890">
            <v>-45982000</v>
          </cell>
          <cell r="N890">
            <v>16496000</v>
          </cell>
          <cell r="O890">
            <v>0.1</v>
          </cell>
          <cell r="P890">
            <v>-4598200</v>
          </cell>
          <cell r="Q890">
            <v>0.1</v>
          </cell>
          <cell r="R890">
            <v>1649600</v>
          </cell>
          <cell r="S890">
            <v>13547400</v>
          </cell>
          <cell r="T890">
            <v>9.5754749578911377E-2</v>
          </cell>
          <cell r="U890">
            <v>0.19</v>
          </cell>
          <cell r="V890">
            <v>26881235.774928998</v>
          </cell>
          <cell r="W890">
            <v>0.125</v>
          </cell>
          <cell r="X890">
            <v>17685023.536137499</v>
          </cell>
          <cell r="Y890">
            <v>0</v>
          </cell>
          <cell r="Z890">
            <v>0</v>
          </cell>
          <cell r="AA890">
            <v>0.58924525042108866</v>
          </cell>
          <cell r="AB890">
            <v>83366528.978033498</v>
          </cell>
          <cell r="AC890">
            <v>45</v>
          </cell>
          <cell r="AD890">
            <v>57.577617645263672</v>
          </cell>
        </row>
        <row r="891">
          <cell r="B891" t="str">
            <v>Total 7466212</v>
          </cell>
          <cell r="C891">
            <v>729505781.875</v>
          </cell>
          <cell r="D891">
            <v>724680418.875</v>
          </cell>
          <cell r="E891">
            <v>728076577.98440003</v>
          </cell>
          <cell r="F891">
            <v>285399142</v>
          </cell>
          <cell r="G891">
            <v>-97454488</v>
          </cell>
          <cell r="H891">
            <v>187944654</v>
          </cell>
          <cell r="I891">
            <v>729505781.875</v>
          </cell>
          <cell r="J891">
            <v>724680418.875</v>
          </cell>
          <cell r="K891">
            <v>728076577.98440003</v>
          </cell>
          <cell r="L891">
            <v>285399142</v>
          </cell>
          <cell r="M891">
            <v>-97454488</v>
          </cell>
          <cell r="N891">
            <v>187944654</v>
          </cell>
          <cell r="O891">
            <v>301738785.319314</v>
          </cell>
          <cell r="P891">
            <v>-9745448.8000000007</v>
          </cell>
          <cell r="Q891">
            <v>18794465.400000002</v>
          </cell>
          <cell r="R891">
            <v>18794465.400000002</v>
          </cell>
          <cell r="S891">
            <v>196993670.60000002</v>
          </cell>
          <cell r="T891">
            <v>91009572.248050004</v>
          </cell>
          <cell r="U891">
            <v>0</v>
          </cell>
          <cell r="V891">
            <v>138334549.81703597</v>
          </cell>
          <cell r="W891">
            <v>45</v>
          </cell>
          <cell r="X891">
            <v>91009572.248050004</v>
          </cell>
          <cell r="Y891">
            <v>0</v>
          </cell>
          <cell r="Z891">
            <v>0</v>
          </cell>
          <cell r="AA891">
            <v>45</v>
          </cell>
          <cell r="AB891">
            <v>301738785.319314</v>
          </cell>
          <cell r="AC891">
            <v>45</v>
          </cell>
        </row>
        <row r="892">
          <cell r="H892" t="str">
            <v>Total AUTOBOY S.A.</v>
          </cell>
          <cell r="I892">
            <v>729505781.875</v>
          </cell>
          <cell r="J892">
            <v>724680418.875</v>
          </cell>
          <cell r="K892">
            <v>728076577.98440003</v>
          </cell>
          <cell r="L892">
            <v>285399142</v>
          </cell>
          <cell r="M892">
            <v>-97454488</v>
          </cell>
          <cell r="N892">
            <v>187944654</v>
          </cell>
          <cell r="O892">
            <v>-9745448.8000000007</v>
          </cell>
          <cell r="P892">
            <v>-9745448.8000000007</v>
          </cell>
          <cell r="Q892">
            <v>196993670.60000002</v>
          </cell>
          <cell r="R892">
            <v>18794465.400000002</v>
          </cell>
          <cell r="S892">
            <v>196993670.60000002</v>
          </cell>
          <cell r="T892">
            <v>0</v>
          </cell>
          <cell r="U892">
            <v>301738785.319314</v>
          </cell>
          <cell r="V892">
            <v>138334549.81703597</v>
          </cell>
          <cell r="W892">
            <v>91009572.248050004</v>
          </cell>
          <cell r="X892">
            <v>91009572.248050004</v>
          </cell>
          <cell r="Y892">
            <v>301738785.319314</v>
          </cell>
          <cell r="Z892">
            <v>0</v>
          </cell>
          <cell r="AA892">
            <v>301738785.319314</v>
          </cell>
          <cell r="AB892">
            <v>301738785.319314</v>
          </cell>
          <cell r="AC892">
            <v>45</v>
          </cell>
        </row>
        <row r="893">
          <cell r="A893" t="str">
            <v>Chapinero</v>
          </cell>
          <cell r="B893">
            <v>7227143</v>
          </cell>
          <cell r="C893">
            <v>36905</v>
          </cell>
          <cell r="D893">
            <v>37269</v>
          </cell>
          <cell r="E893" t="str">
            <v>M</v>
          </cell>
          <cell r="F893" t="str">
            <v>AUCOL98</v>
          </cell>
          <cell r="G893">
            <v>90170</v>
          </cell>
          <cell r="H893" t="str">
            <v>AUTOGAS S.A. E.S.P.</v>
          </cell>
          <cell r="I893">
            <v>73209035</v>
          </cell>
          <cell r="J893">
            <v>73209035</v>
          </cell>
          <cell r="K893">
            <v>73209034.9463</v>
          </cell>
          <cell r="L893">
            <v>22050306</v>
          </cell>
          <cell r="M893">
            <v>0</v>
          </cell>
          <cell r="N893">
            <v>22050306</v>
          </cell>
          <cell r="O893">
            <v>0.1</v>
          </cell>
          <cell r="P893">
            <v>0</v>
          </cell>
          <cell r="Q893">
            <v>0.1</v>
          </cell>
          <cell r="R893">
            <v>2205030.6</v>
          </cell>
          <cell r="S893">
            <v>24255336.600000001</v>
          </cell>
          <cell r="T893">
            <v>0.33131616361001998</v>
          </cell>
          <cell r="U893">
            <v>0.19</v>
          </cell>
          <cell r="V893">
            <v>13909716.639797</v>
          </cell>
          <cell r="W893">
            <v>0.125</v>
          </cell>
          <cell r="X893">
            <v>9151129.3682875</v>
          </cell>
          <cell r="Y893">
            <v>0</v>
          </cell>
          <cell r="Z893">
            <v>0</v>
          </cell>
          <cell r="AA893">
            <v>0.35368383638998008</v>
          </cell>
          <cell r="AB893">
            <v>25892852.338215504</v>
          </cell>
          <cell r="AC893">
            <v>36.912086486816406</v>
          </cell>
          <cell r="AD893">
            <v>36.912086486816406</v>
          </cell>
        </row>
        <row r="894">
          <cell r="A894" t="str">
            <v>Chapinero</v>
          </cell>
          <cell r="B894">
            <v>7227143</v>
          </cell>
          <cell r="C894">
            <v>37270</v>
          </cell>
          <cell r="D894">
            <v>37634</v>
          </cell>
          <cell r="E894" t="str">
            <v>M</v>
          </cell>
          <cell r="F894" t="str">
            <v>AUCOL98</v>
          </cell>
          <cell r="G894">
            <v>90170</v>
          </cell>
          <cell r="H894" t="str">
            <v>AUTOGAS S.A. E.S.P.</v>
          </cell>
          <cell r="I894">
            <v>113329045</v>
          </cell>
          <cell r="J894">
            <v>113329045</v>
          </cell>
          <cell r="K894">
            <v>113329045.0078</v>
          </cell>
          <cell r="L894">
            <v>2335911</v>
          </cell>
          <cell r="M894">
            <v>2677860</v>
          </cell>
          <cell r="N894">
            <v>5013771</v>
          </cell>
          <cell r="O894">
            <v>0.1</v>
          </cell>
          <cell r="P894">
            <v>267786</v>
          </cell>
          <cell r="Q894">
            <v>0.1</v>
          </cell>
          <cell r="R894">
            <v>501377.10000000003</v>
          </cell>
          <cell r="S894">
            <v>5782934.0999999996</v>
          </cell>
          <cell r="T894">
            <v>5.10278199167917E-2</v>
          </cell>
          <cell r="U894">
            <v>0.19</v>
          </cell>
          <cell r="V894">
            <v>21532518.551481999</v>
          </cell>
          <cell r="W894">
            <v>0.125</v>
          </cell>
          <cell r="X894">
            <v>14166130.625975</v>
          </cell>
          <cell r="Y894">
            <v>0</v>
          </cell>
          <cell r="Z894">
            <v>0</v>
          </cell>
          <cell r="AA894">
            <v>0.63397218008320833</v>
          </cell>
          <cell r="AB894">
            <v>71847461.730342999</v>
          </cell>
          <cell r="AC894">
            <v>37.214286804199219</v>
          </cell>
          <cell r="AD894">
            <v>37.214286804199219</v>
          </cell>
        </row>
        <row r="895">
          <cell r="A895" t="str">
            <v>Chapinero</v>
          </cell>
          <cell r="B895">
            <v>7227143</v>
          </cell>
          <cell r="C895">
            <v>37635</v>
          </cell>
          <cell r="D895">
            <v>37777</v>
          </cell>
          <cell r="E895" t="str">
            <v>M</v>
          </cell>
          <cell r="F895" t="str">
            <v>AUCOL98</v>
          </cell>
          <cell r="G895">
            <v>90170</v>
          </cell>
          <cell r="H895" t="str">
            <v>AUTOGAS S.A. E.S.P.</v>
          </cell>
          <cell r="I895">
            <v>44206086</v>
          </cell>
          <cell r="J895">
            <v>25326497</v>
          </cell>
          <cell r="K895">
            <v>40098881.717799999</v>
          </cell>
          <cell r="L895">
            <v>0</v>
          </cell>
          <cell r="M895">
            <v>0</v>
          </cell>
          <cell r="N895">
            <v>0</v>
          </cell>
          <cell r="O895">
            <v>0.1</v>
          </cell>
          <cell r="P895">
            <v>0</v>
          </cell>
          <cell r="Q895">
            <v>0.1</v>
          </cell>
          <cell r="R895">
            <v>0</v>
          </cell>
          <cell r="S895">
            <v>0</v>
          </cell>
          <cell r="T895">
            <v>0</v>
          </cell>
          <cell r="U895">
            <v>0.19</v>
          </cell>
          <cell r="V895">
            <v>7618787.5263820002</v>
          </cell>
          <cell r="W895">
            <v>0.125</v>
          </cell>
          <cell r="X895">
            <v>5012360.2147249999</v>
          </cell>
          <cell r="Y895">
            <v>0</v>
          </cell>
          <cell r="Z895">
            <v>0</v>
          </cell>
          <cell r="AA895">
            <v>0.68500000000000005</v>
          </cell>
          <cell r="AB895">
            <v>27467733.976693001</v>
          </cell>
          <cell r="AC895">
            <v>7</v>
          </cell>
          <cell r="AD895">
            <v>6.4859156608581543</v>
          </cell>
        </row>
        <row r="896">
          <cell r="B896" t="str">
            <v>Total 7227143</v>
          </cell>
          <cell r="C896">
            <v>230744166</v>
          </cell>
          <cell r="D896">
            <v>211864577</v>
          </cell>
          <cell r="E896">
            <v>226636961.6719</v>
          </cell>
          <cell r="F896">
            <v>24386217</v>
          </cell>
          <cell r="G896">
            <v>2677860</v>
          </cell>
          <cell r="H896">
            <v>27064077</v>
          </cell>
          <cell r="I896">
            <v>230744166</v>
          </cell>
          <cell r="J896">
            <v>211864577</v>
          </cell>
          <cell r="K896">
            <v>226636961.6719</v>
          </cell>
          <cell r="L896">
            <v>24386217</v>
          </cell>
          <cell r="M896">
            <v>2677860</v>
          </cell>
          <cell r="N896">
            <v>27064077</v>
          </cell>
          <cell r="O896">
            <v>125208048.0452515</v>
          </cell>
          <cell r="P896">
            <v>267786</v>
          </cell>
          <cell r="Q896">
            <v>2706407.7</v>
          </cell>
          <cell r="R896">
            <v>2706407.7</v>
          </cell>
          <cell r="S896">
            <v>30038270.700000003</v>
          </cell>
          <cell r="T896">
            <v>28329620.208987501</v>
          </cell>
          <cell r="U896">
            <v>0</v>
          </cell>
          <cell r="V896">
            <v>43061022.717661001</v>
          </cell>
          <cell r="W896">
            <v>7</v>
          </cell>
          <cell r="X896">
            <v>28329620.208987501</v>
          </cell>
          <cell r="Y896">
            <v>0</v>
          </cell>
          <cell r="Z896">
            <v>0</v>
          </cell>
          <cell r="AA896">
            <v>7</v>
          </cell>
          <cell r="AB896">
            <v>125208048.0452515</v>
          </cell>
          <cell r="AC896">
            <v>7</v>
          </cell>
        </row>
        <row r="897">
          <cell r="H897" t="str">
            <v>Total AUTOGAS S.A. E.S.P.</v>
          </cell>
          <cell r="I897">
            <v>230744166</v>
          </cell>
          <cell r="J897">
            <v>211864577</v>
          </cell>
          <cell r="K897">
            <v>226636961.6719</v>
          </cell>
          <cell r="L897">
            <v>24386217</v>
          </cell>
          <cell r="M897">
            <v>2677860</v>
          </cell>
          <cell r="N897">
            <v>27064077</v>
          </cell>
          <cell r="O897">
            <v>267786</v>
          </cell>
          <cell r="P897">
            <v>267786</v>
          </cell>
          <cell r="Q897">
            <v>30038270.700000003</v>
          </cell>
          <cell r="R897">
            <v>2706407.7</v>
          </cell>
          <cell r="S897">
            <v>30038270.700000003</v>
          </cell>
          <cell r="T897">
            <v>0</v>
          </cell>
          <cell r="U897">
            <v>125208048.0452515</v>
          </cell>
          <cell r="V897">
            <v>43061022.717661001</v>
          </cell>
          <cell r="W897">
            <v>28329620.208987501</v>
          </cell>
          <cell r="X897">
            <v>28329620.208987501</v>
          </cell>
          <cell r="Y897">
            <v>125208048.0452515</v>
          </cell>
          <cell r="Z897">
            <v>0</v>
          </cell>
          <cell r="AA897">
            <v>125208048.0452515</v>
          </cell>
          <cell r="AB897">
            <v>125208048.0452515</v>
          </cell>
          <cell r="AC897">
            <v>7</v>
          </cell>
        </row>
        <row r="898">
          <cell r="A898" t="str">
            <v>Chapinero</v>
          </cell>
          <cell r="B898">
            <v>461967</v>
          </cell>
          <cell r="C898">
            <v>36892</v>
          </cell>
          <cell r="D898">
            <v>37256</v>
          </cell>
          <cell r="E898" t="str">
            <v>A</v>
          </cell>
          <cell r="F898" t="str">
            <v>AUCOL98</v>
          </cell>
          <cell r="G898">
            <v>872</v>
          </cell>
          <cell r="H898" t="str">
            <v>AUTOMOVIL CLUB DE COLOMBIA</v>
          </cell>
          <cell r="I898">
            <v>8442975</v>
          </cell>
          <cell r="J898">
            <v>8442975</v>
          </cell>
          <cell r="K898">
            <v>85379817.549600005</v>
          </cell>
          <cell r="L898">
            <v>39102675</v>
          </cell>
          <cell r="M898">
            <v>1038225</v>
          </cell>
          <cell r="N898">
            <v>40140900</v>
          </cell>
          <cell r="O898">
            <v>0.1</v>
          </cell>
          <cell r="P898">
            <v>103822.5</v>
          </cell>
          <cell r="Q898">
            <v>0.1</v>
          </cell>
          <cell r="R898">
            <v>4014090</v>
          </cell>
          <cell r="S898">
            <v>44258812.5</v>
          </cell>
          <cell r="T898">
            <v>0.51837558067266387</v>
          </cell>
          <cell r="U898">
            <v>0.19</v>
          </cell>
          <cell r="V898">
            <v>16222165.334424002</v>
          </cell>
          <cell r="W898">
            <v>0</v>
          </cell>
          <cell r="X898">
            <v>0</v>
          </cell>
          <cell r="Y898">
            <v>0</v>
          </cell>
          <cell r="Z898">
            <v>0</v>
          </cell>
          <cell r="AA898">
            <v>0.29162441932733618</v>
          </cell>
          <cell r="AB898">
            <v>24898839.715176009</v>
          </cell>
          <cell r="AC898">
            <v>242.27197265625</v>
          </cell>
          <cell r="AD898">
            <v>242.27197265625</v>
          </cell>
        </row>
        <row r="899">
          <cell r="A899" t="str">
            <v>Chapinero</v>
          </cell>
          <cell r="B899">
            <v>461967</v>
          </cell>
          <cell r="C899">
            <v>37257</v>
          </cell>
          <cell r="D899">
            <v>37621</v>
          </cell>
          <cell r="E899" t="str">
            <v>A</v>
          </cell>
          <cell r="F899" t="str">
            <v>AUCOL98</v>
          </cell>
          <cell r="G899">
            <v>872</v>
          </cell>
          <cell r="H899" t="str">
            <v>AUTOMOVIL CLUB DE COLOMBIA</v>
          </cell>
          <cell r="I899">
            <v>0</v>
          </cell>
          <cell r="J899">
            <v>0</v>
          </cell>
          <cell r="K899">
            <v>67175.449699999997</v>
          </cell>
          <cell r="L899">
            <v>37661922</v>
          </cell>
          <cell r="M899">
            <v>6392033</v>
          </cell>
          <cell r="N899">
            <v>44053955</v>
          </cell>
          <cell r="O899">
            <v>0.1</v>
          </cell>
          <cell r="P899">
            <v>639203.30000000005</v>
          </cell>
          <cell r="Q899">
            <v>0.1</v>
          </cell>
          <cell r="R899">
            <v>4405395.5</v>
          </cell>
          <cell r="S899">
            <v>49098553.799999997</v>
          </cell>
          <cell r="T899">
            <v>730.90026221290782</v>
          </cell>
          <cell r="U899">
            <v>0.19</v>
          </cell>
          <cell r="V899">
            <v>12763.335443</v>
          </cell>
          <cell r="W899">
            <v>0</v>
          </cell>
          <cell r="X899">
            <v>0</v>
          </cell>
          <cell r="Y899">
            <v>0</v>
          </cell>
          <cell r="Z899">
            <v>0</v>
          </cell>
          <cell r="AA899">
            <v>-730.09026221290787</v>
          </cell>
          <cell r="AB899">
            <v>-49044141.685743004</v>
          </cell>
          <cell r="AC899">
            <v>126.14835357666016</v>
          </cell>
          <cell r="AD899">
            <v>126.14835357666016</v>
          </cell>
        </row>
        <row r="900">
          <cell r="B900" t="str">
            <v>Total 461967</v>
          </cell>
          <cell r="C900">
            <v>8442975</v>
          </cell>
          <cell r="D900">
            <v>8442975</v>
          </cell>
          <cell r="E900">
            <v>85446992.999300003</v>
          </cell>
          <cell r="F900">
            <v>76764597</v>
          </cell>
          <cell r="G900">
            <v>7430258</v>
          </cell>
          <cell r="H900">
            <v>84194855</v>
          </cell>
          <cell r="I900">
            <v>8442975</v>
          </cell>
          <cell r="J900">
            <v>8442975</v>
          </cell>
          <cell r="K900">
            <v>85446992.999300003</v>
          </cell>
          <cell r="L900">
            <v>76764597</v>
          </cell>
          <cell r="M900">
            <v>7430258</v>
          </cell>
          <cell r="N900">
            <v>84194855</v>
          </cell>
          <cell r="O900">
            <v>-24145301.970566995</v>
          </cell>
          <cell r="P900">
            <v>743025.8</v>
          </cell>
          <cell r="Q900">
            <v>8419485.5</v>
          </cell>
          <cell r="R900">
            <v>8419485.5</v>
          </cell>
          <cell r="S900">
            <v>93357366.299999997</v>
          </cell>
          <cell r="T900">
            <v>0</v>
          </cell>
          <cell r="U900">
            <v>0</v>
          </cell>
          <cell r="V900">
            <v>16234928.669867001</v>
          </cell>
          <cell r="W900">
            <v>0</v>
          </cell>
          <cell r="X900">
            <v>0</v>
          </cell>
          <cell r="Y900">
            <v>0</v>
          </cell>
          <cell r="Z900">
            <v>0</v>
          </cell>
          <cell r="AA900">
            <v>0</v>
          </cell>
          <cell r="AB900">
            <v>-24145301.970566995</v>
          </cell>
          <cell r="AC900">
            <v>0</v>
          </cell>
        </row>
        <row r="901">
          <cell r="H901" t="str">
            <v>Total AUTOMOVIL CLUB DE COLOMBIA</v>
          </cell>
          <cell r="I901">
            <v>8442975</v>
          </cell>
          <cell r="J901">
            <v>8442975</v>
          </cell>
          <cell r="K901">
            <v>85446992.999300003</v>
          </cell>
          <cell r="L901">
            <v>76764597</v>
          </cell>
          <cell r="M901">
            <v>7430258</v>
          </cell>
          <cell r="N901">
            <v>84194855</v>
          </cell>
          <cell r="O901">
            <v>743025.8</v>
          </cell>
          <cell r="P901">
            <v>743025.8</v>
          </cell>
          <cell r="Q901">
            <v>93357366.299999997</v>
          </cell>
          <cell r="R901">
            <v>8419485.5</v>
          </cell>
          <cell r="S901">
            <v>93357366.299999997</v>
          </cell>
          <cell r="T901">
            <v>0</v>
          </cell>
          <cell r="U901">
            <v>-24145301.970566995</v>
          </cell>
          <cell r="V901">
            <v>16234928.669867001</v>
          </cell>
          <cell r="W901">
            <v>0</v>
          </cell>
          <cell r="X901">
            <v>0</v>
          </cell>
          <cell r="Y901">
            <v>-24145301.970566995</v>
          </cell>
          <cell r="Z901">
            <v>0</v>
          </cell>
          <cell r="AA901">
            <v>-24145301.970566995</v>
          </cell>
          <cell r="AB901">
            <v>-24145301.970566995</v>
          </cell>
          <cell r="AC901">
            <v>0</v>
          </cell>
        </row>
        <row r="902">
          <cell r="A902" t="str">
            <v>Chapinero</v>
          </cell>
          <cell r="B902">
            <v>8717613</v>
          </cell>
          <cell r="C902">
            <v>36991</v>
          </cell>
          <cell r="D902">
            <v>37355</v>
          </cell>
          <cell r="E902" t="str">
            <v>M</v>
          </cell>
          <cell r="F902" t="str">
            <v>AUCOL98</v>
          </cell>
          <cell r="G902">
            <v>76176</v>
          </cell>
          <cell r="H902" t="str">
            <v>AVANTEL S.A.</v>
          </cell>
          <cell r="I902">
            <v>122482560</v>
          </cell>
          <cell r="J902">
            <v>122482560</v>
          </cell>
          <cell r="K902">
            <v>122482559.91159999</v>
          </cell>
          <cell r="L902">
            <v>77790492</v>
          </cell>
          <cell r="M902">
            <v>6377281</v>
          </cell>
          <cell r="N902">
            <v>84167773</v>
          </cell>
          <cell r="O902">
            <v>0.1</v>
          </cell>
          <cell r="P902">
            <v>637728.10000000009</v>
          </cell>
          <cell r="Q902">
            <v>0.1</v>
          </cell>
          <cell r="R902">
            <v>8416777.3000000007</v>
          </cell>
          <cell r="S902">
            <v>93222278.399999991</v>
          </cell>
          <cell r="T902">
            <v>0.76110654828966517</v>
          </cell>
          <cell r="U902">
            <v>0.19</v>
          </cell>
          <cell r="V902">
            <v>23271686.383203998</v>
          </cell>
          <cell r="W902">
            <v>0.1</v>
          </cell>
          <cell r="X902">
            <v>12248255.99116</v>
          </cell>
          <cell r="Y902">
            <v>0</v>
          </cell>
          <cell r="Z902">
            <v>0</v>
          </cell>
          <cell r="AA902">
            <v>-5.110654828966521E-2</v>
          </cell>
          <cell r="AB902">
            <v>-6259660.8627639972</v>
          </cell>
          <cell r="AC902">
            <v>112.23076629638672</v>
          </cell>
          <cell r="AD902">
            <v>112.23076629638672</v>
          </cell>
        </row>
        <row r="903">
          <cell r="A903" t="str">
            <v>Chapinero</v>
          </cell>
          <cell r="B903">
            <v>8717613</v>
          </cell>
          <cell r="C903">
            <v>37356</v>
          </cell>
          <cell r="D903">
            <v>37720</v>
          </cell>
          <cell r="E903" t="str">
            <v>M</v>
          </cell>
          <cell r="F903" t="str">
            <v>AUCOL98</v>
          </cell>
          <cell r="G903">
            <v>76176</v>
          </cell>
          <cell r="H903" t="str">
            <v>AVANTEL S.A.</v>
          </cell>
          <cell r="I903">
            <v>111515411</v>
          </cell>
          <cell r="J903">
            <v>109887144</v>
          </cell>
          <cell r="K903">
            <v>111515411.00390001</v>
          </cell>
          <cell r="L903">
            <v>38462094</v>
          </cell>
          <cell r="M903">
            <v>37555333</v>
          </cell>
          <cell r="N903">
            <v>76017427</v>
          </cell>
          <cell r="O903">
            <v>0.1</v>
          </cell>
          <cell r="P903">
            <v>3755533.3000000003</v>
          </cell>
          <cell r="Q903">
            <v>0.1</v>
          </cell>
          <cell r="R903">
            <v>7601742.7000000002</v>
          </cell>
          <cell r="S903">
            <v>87374703</v>
          </cell>
          <cell r="T903">
            <v>0.78352132869728885</v>
          </cell>
          <cell r="U903">
            <v>0.19</v>
          </cell>
          <cell r="V903">
            <v>21187928.090741001</v>
          </cell>
          <cell r="W903">
            <v>0.1</v>
          </cell>
          <cell r="X903">
            <v>11151541.100390002</v>
          </cell>
          <cell r="Y903">
            <v>0</v>
          </cell>
          <cell r="Z903">
            <v>0</v>
          </cell>
          <cell r="AA903">
            <v>-7.352132869728889E-2</v>
          </cell>
          <cell r="AB903">
            <v>-8198761.1872309987</v>
          </cell>
          <cell r="AC903">
            <v>94.403846740722656</v>
          </cell>
          <cell r="AD903">
            <v>94.403846740722656</v>
          </cell>
        </row>
        <row r="904">
          <cell r="A904" t="str">
            <v>Chapinero</v>
          </cell>
          <cell r="B904">
            <v>8717613</v>
          </cell>
          <cell r="C904">
            <v>37721</v>
          </cell>
          <cell r="D904">
            <v>37777</v>
          </cell>
          <cell r="E904" t="str">
            <v>M</v>
          </cell>
          <cell r="F904" t="str">
            <v>AUCOL98</v>
          </cell>
          <cell r="G904">
            <v>76176</v>
          </cell>
          <cell r="H904" t="str">
            <v>AVANTEL S.A.</v>
          </cell>
          <cell r="I904">
            <v>15064842</v>
          </cell>
          <cell r="J904">
            <v>0</v>
          </cell>
          <cell r="K904">
            <v>14080140.136700001</v>
          </cell>
          <cell r="L904">
            <v>0</v>
          </cell>
          <cell r="M904">
            <v>5222222</v>
          </cell>
          <cell r="N904">
            <v>5222222</v>
          </cell>
          <cell r="O904">
            <v>0.1</v>
          </cell>
          <cell r="P904">
            <v>522222.2</v>
          </cell>
          <cell r="Q904">
            <v>0.1</v>
          </cell>
          <cell r="R904">
            <v>522222.2</v>
          </cell>
          <cell r="S904">
            <v>6266666.4000000004</v>
          </cell>
          <cell r="T904">
            <v>0.44507130889030594</v>
          </cell>
          <cell r="U904">
            <v>0.19</v>
          </cell>
          <cell r="V904">
            <v>2675226.6259730002</v>
          </cell>
          <cell r="W904">
            <v>0.1</v>
          </cell>
          <cell r="X904">
            <v>1408014.0136700002</v>
          </cell>
          <cell r="Y904">
            <v>0</v>
          </cell>
          <cell r="Z904">
            <v>0</v>
          </cell>
          <cell r="AA904">
            <v>0.26492869110969403</v>
          </cell>
          <cell r="AB904">
            <v>3730233.0970569993</v>
          </cell>
          <cell r="AC904">
            <v>66</v>
          </cell>
          <cell r="AD904">
            <v>64.267860412597656</v>
          </cell>
        </row>
        <row r="905">
          <cell r="B905" t="str">
            <v>Total 8717613</v>
          </cell>
          <cell r="C905">
            <v>249062813</v>
          </cell>
          <cell r="D905">
            <v>232369704</v>
          </cell>
          <cell r="E905">
            <v>248078111.05219999</v>
          </cell>
          <cell r="F905">
            <v>116252586</v>
          </cell>
          <cell r="G905">
            <v>49154836</v>
          </cell>
          <cell r="H905">
            <v>165407422</v>
          </cell>
          <cell r="I905">
            <v>249062813</v>
          </cell>
          <cell r="J905">
            <v>232369704</v>
          </cell>
          <cell r="K905">
            <v>248078111.05219999</v>
          </cell>
          <cell r="L905">
            <v>116252586</v>
          </cell>
          <cell r="M905">
            <v>49154836</v>
          </cell>
          <cell r="N905">
            <v>165407422</v>
          </cell>
          <cell r="O905">
            <v>-10728188.952937996</v>
          </cell>
          <cell r="P905">
            <v>4915483.6000000006</v>
          </cell>
          <cell r="Q905">
            <v>16540742.199999999</v>
          </cell>
          <cell r="R905">
            <v>16540742.199999999</v>
          </cell>
          <cell r="S905">
            <v>186863647.79999998</v>
          </cell>
          <cell r="T905">
            <v>24807811.105220001</v>
          </cell>
          <cell r="U905">
            <v>0</v>
          </cell>
          <cell r="V905">
            <v>47134841.099918</v>
          </cell>
          <cell r="W905">
            <v>66</v>
          </cell>
          <cell r="X905">
            <v>24807811.105220001</v>
          </cell>
          <cell r="Y905">
            <v>0</v>
          </cell>
          <cell r="Z905">
            <v>0</v>
          </cell>
          <cell r="AA905">
            <v>66</v>
          </cell>
          <cell r="AB905">
            <v>-10728188.952937996</v>
          </cell>
          <cell r="AC905">
            <v>66</v>
          </cell>
        </row>
        <row r="906">
          <cell r="H906" t="str">
            <v>Total AVANTEL S.A.</v>
          </cell>
          <cell r="I906">
            <v>249062813</v>
          </cell>
          <cell r="J906">
            <v>232369704</v>
          </cell>
          <cell r="K906">
            <v>248078111.05219999</v>
          </cell>
          <cell r="L906">
            <v>116252586</v>
          </cell>
          <cell r="M906">
            <v>49154836</v>
          </cell>
          <cell r="N906">
            <v>165407422</v>
          </cell>
          <cell r="O906">
            <v>4915483.6000000006</v>
          </cell>
          <cell r="P906">
            <v>4915483.6000000006</v>
          </cell>
          <cell r="Q906">
            <v>186863647.79999998</v>
          </cell>
          <cell r="R906">
            <v>16540742.199999999</v>
          </cell>
          <cell r="S906">
            <v>186863647.79999998</v>
          </cell>
          <cell r="T906">
            <v>0</v>
          </cell>
          <cell r="U906">
            <v>-10728188.952937996</v>
          </cell>
          <cell r="V906">
            <v>47134841.099918</v>
          </cell>
          <cell r="W906">
            <v>24807811.105220001</v>
          </cell>
          <cell r="X906">
            <v>24807811.105220001</v>
          </cell>
          <cell r="Y906">
            <v>-10728188.952937996</v>
          </cell>
          <cell r="Z906">
            <v>0</v>
          </cell>
          <cell r="AA906">
            <v>-10728188.952937996</v>
          </cell>
          <cell r="AB906">
            <v>-10728188.952937996</v>
          </cell>
          <cell r="AC906">
            <v>66</v>
          </cell>
        </row>
        <row r="907">
          <cell r="A907" t="str">
            <v>Chapinero</v>
          </cell>
          <cell r="B907">
            <v>10387556</v>
          </cell>
          <cell r="C907">
            <v>37278</v>
          </cell>
          <cell r="D907">
            <v>37642</v>
          </cell>
          <cell r="E907" t="str">
            <v>A</v>
          </cell>
          <cell r="F907" t="str">
            <v>AUCOLESP</v>
          </cell>
          <cell r="G907">
            <v>60674</v>
          </cell>
          <cell r="H907" t="str">
            <v>BLANCO DE BAEZ LIGIA</v>
          </cell>
          <cell r="I907">
            <v>3758603</v>
          </cell>
          <cell r="J907">
            <v>3758603</v>
          </cell>
          <cell r="K907">
            <v>3758602.75</v>
          </cell>
          <cell r="L907">
            <v>0</v>
          </cell>
          <cell r="M907">
            <v>0.1</v>
          </cell>
          <cell r="N907">
            <v>0</v>
          </cell>
          <cell r="O907">
            <v>0.1</v>
          </cell>
          <cell r="P907">
            <v>0</v>
          </cell>
          <cell r="Q907">
            <v>0.1</v>
          </cell>
          <cell r="R907">
            <v>0</v>
          </cell>
          <cell r="S907">
            <v>0</v>
          </cell>
          <cell r="T907">
            <v>0</v>
          </cell>
          <cell r="U907">
            <v>0.19</v>
          </cell>
          <cell r="V907">
            <v>714134.52249999996</v>
          </cell>
          <cell r="W907">
            <v>0.125</v>
          </cell>
          <cell r="X907">
            <v>469825.34375</v>
          </cell>
          <cell r="Y907">
            <v>0</v>
          </cell>
          <cell r="Z907">
            <v>0</v>
          </cell>
          <cell r="AA907">
            <v>0.68500000000000005</v>
          </cell>
          <cell r="AB907">
            <v>2574642.88375</v>
          </cell>
          <cell r="AC907">
            <v>1</v>
          </cell>
          <cell r="AD907">
            <v>1</v>
          </cell>
        </row>
        <row r="908">
          <cell r="B908" t="str">
            <v>Total 10387556</v>
          </cell>
          <cell r="C908">
            <v>3758603</v>
          </cell>
          <cell r="D908">
            <v>3758603</v>
          </cell>
          <cell r="E908">
            <v>3758602.75</v>
          </cell>
          <cell r="F908">
            <v>0</v>
          </cell>
          <cell r="G908">
            <v>0</v>
          </cell>
          <cell r="H908">
            <v>0</v>
          </cell>
          <cell r="I908">
            <v>3758603</v>
          </cell>
          <cell r="J908">
            <v>3758603</v>
          </cell>
          <cell r="K908">
            <v>3758602.75</v>
          </cell>
          <cell r="L908">
            <v>0</v>
          </cell>
          <cell r="M908">
            <v>0</v>
          </cell>
          <cell r="N908">
            <v>0</v>
          </cell>
          <cell r="O908">
            <v>2574642.88375</v>
          </cell>
          <cell r="P908">
            <v>0</v>
          </cell>
          <cell r="Q908">
            <v>0</v>
          </cell>
          <cell r="R908">
            <v>0</v>
          </cell>
          <cell r="S908">
            <v>0</v>
          </cell>
          <cell r="T908">
            <v>469825.34375</v>
          </cell>
          <cell r="U908">
            <v>0</v>
          </cell>
          <cell r="V908">
            <v>714134.52249999996</v>
          </cell>
          <cell r="W908">
            <v>0</v>
          </cell>
          <cell r="X908">
            <v>469825.34375</v>
          </cell>
          <cell r="Y908">
            <v>0</v>
          </cell>
          <cell r="Z908">
            <v>0</v>
          </cell>
          <cell r="AA908">
            <v>0</v>
          </cell>
          <cell r="AB908">
            <v>2574642.88375</v>
          </cell>
          <cell r="AC908">
            <v>0</v>
          </cell>
        </row>
        <row r="909">
          <cell r="H909" t="str">
            <v>Total BLANCO DE BAEZ LIGIA</v>
          </cell>
          <cell r="I909">
            <v>3758603</v>
          </cell>
          <cell r="J909">
            <v>3758603</v>
          </cell>
          <cell r="K909">
            <v>3758602.75</v>
          </cell>
          <cell r="L909">
            <v>0</v>
          </cell>
          <cell r="M909">
            <v>0</v>
          </cell>
          <cell r="N909">
            <v>0</v>
          </cell>
          <cell r="O909">
            <v>0</v>
          </cell>
          <cell r="P909">
            <v>0</v>
          </cell>
          <cell r="Q909">
            <v>0</v>
          </cell>
          <cell r="R909">
            <v>0</v>
          </cell>
          <cell r="S909">
            <v>0</v>
          </cell>
          <cell r="T909">
            <v>0</v>
          </cell>
          <cell r="U909">
            <v>2574642.88375</v>
          </cell>
          <cell r="V909">
            <v>714134.52249999996</v>
          </cell>
          <cell r="W909">
            <v>469825.34375</v>
          </cell>
          <cell r="X909">
            <v>469825.34375</v>
          </cell>
          <cell r="Y909">
            <v>2574642.88375</v>
          </cell>
          <cell r="Z909">
            <v>0</v>
          </cell>
          <cell r="AA909">
            <v>2574642.88375</v>
          </cell>
          <cell r="AB909">
            <v>2574642.88375</v>
          </cell>
          <cell r="AC909">
            <v>0</v>
          </cell>
        </row>
        <row r="910">
          <cell r="A910" t="str">
            <v>Chapinero</v>
          </cell>
          <cell r="B910">
            <v>10989674</v>
          </cell>
          <cell r="C910">
            <v>37500</v>
          </cell>
          <cell r="D910">
            <v>37777</v>
          </cell>
          <cell r="E910" t="str">
            <v>A</v>
          </cell>
          <cell r="F910" t="str">
            <v>AUCOL98</v>
          </cell>
          <cell r="G910">
            <v>75543</v>
          </cell>
          <cell r="H910" t="str">
            <v>C.I. HOSA LTDA.</v>
          </cell>
          <cell r="I910">
            <v>11438368</v>
          </cell>
          <cell r="J910">
            <v>10801697</v>
          </cell>
          <cell r="K910">
            <v>8541481.9063000008</v>
          </cell>
          <cell r="L910">
            <v>3230573</v>
          </cell>
          <cell r="M910">
            <v>3036141</v>
          </cell>
          <cell r="N910">
            <v>6266714</v>
          </cell>
          <cell r="O910">
            <v>0.1</v>
          </cell>
          <cell r="P910">
            <v>303614.10000000003</v>
          </cell>
          <cell r="Q910">
            <v>0.1</v>
          </cell>
          <cell r="R910">
            <v>626671.4</v>
          </cell>
          <cell r="S910">
            <v>7196999.5</v>
          </cell>
          <cell r="T910">
            <v>0.84259377692899617</v>
          </cell>
          <cell r="U910">
            <v>0.19</v>
          </cell>
          <cell r="V910">
            <v>1622881.5621970003</v>
          </cell>
          <cell r="W910">
            <v>0.125</v>
          </cell>
          <cell r="X910">
            <v>1067685.2382875001</v>
          </cell>
          <cell r="Y910">
            <v>0</v>
          </cell>
          <cell r="Z910">
            <v>0</v>
          </cell>
          <cell r="AA910">
            <v>-0.15759377692899612</v>
          </cell>
          <cell r="AB910">
            <v>-1346084.3941844988</v>
          </cell>
          <cell r="AC910">
            <v>13</v>
          </cell>
          <cell r="AD910">
            <v>12.415162086486816</v>
          </cell>
        </row>
        <row r="911">
          <cell r="B911" t="str">
            <v>Total 10989674</v>
          </cell>
          <cell r="C911">
            <v>11438368</v>
          </cell>
          <cell r="D911">
            <v>10801697</v>
          </cell>
          <cell r="E911">
            <v>8541481.9063000008</v>
          </cell>
          <cell r="F911">
            <v>3230573</v>
          </cell>
          <cell r="G911">
            <v>3036141</v>
          </cell>
          <cell r="H911">
            <v>6266714</v>
          </cell>
          <cell r="I911">
            <v>11438368</v>
          </cell>
          <cell r="J911">
            <v>10801697</v>
          </cell>
          <cell r="K911">
            <v>8541481.9063000008</v>
          </cell>
          <cell r="L911">
            <v>3230573</v>
          </cell>
          <cell r="M911">
            <v>3036141</v>
          </cell>
          <cell r="N911">
            <v>6266714</v>
          </cell>
          <cell r="O911">
            <v>-1346084.3941844988</v>
          </cell>
          <cell r="P911">
            <v>303614.10000000003</v>
          </cell>
          <cell r="Q911">
            <v>626671.4</v>
          </cell>
          <cell r="R911">
            <v>626671.4</v>
          </cell>
          <cell r="S911">
            <v>7196999.5</v>
          </cell>
          <cell r="T911">
            <v>1067685.2382875001</v>
          </cell>
          <cell r="U911">
            <v>0</v>
          </cell>
          <cell r="V911">
            <v>1622881.5621970003</v>
          </cell>
          <cell r="W911">
            <v>13</v>
          </cell>
          <cell r="X911">
            <v>1067685.2382875001</v>
          </cell>
          <cell r="Y911">
            <v>0</v>
          </cell>
          <cell r="Z911">
            <v>0</v>
          </cell>
          <cell r="AA911">
            <v>13</v>
          </cell>
          <cell r="AB911">
            <v>-1346084.3941844988</v>
          </cell>
          <cell r="AC911">
            <v>13</v>
          </cell>
        </row>
        <row r="912">
          <cell r="H912" t="str">
            <v>Total C.I. HOSA LTDA.</v>
          </cell>
          <cell r="I912">
            <v>11438368</v>
          </cell>
          <cell r="J912">
            <v>10801697</v>
          </cell>
          <cell r="K912">
            <v>8541481.9063000008</v>
          </cell>
          <cell r="L912">
            <v>3230573</v>
          </cell>
          <cell r="M912">
            <v>3036141</v>
          </cell>
          <cell r="N912">
            <v>6266714</v>
          </cell>
          <cell r="O912">
            <v>303614.10000000003</v>
          </cell>
          <cell r="P912">
            <v>303614.10000000003</v>
          </cell>
          <cell r="Q912">
            <v>7196999.5</v>
          </cell>
          <cell r="R912">
            <v>626671.4</v>
          </cell>
          <cell r="S912">
            <v>7196999.5</v>
          </cell>
          <cell r="T912">
            <v>0</v>
          </cell>
          <cell r="U912">
            <v>-1346084.3941844988</v>
          </cell>
          <cell r="V912">
            <v>1622881.5621970003</v>
          </cell>
          <cell r="W912">
            <v>1067685.2382875001</v>
          </cell>
          <cell r="X912">
            <v>1067685.2382875001</v>
          </cell>
          <cell r="Y912">
            <v>-1346084.3941844988</v>
          </cell>
          <cell r="Z912">
            <v>0</v>
          </cell>
          <cell r="AA912">
            <v>-1346084.3941844988</v>
          </cell>
          <cell r="AB912">
            <v>-1346084.3941844988</v>
          </cell>
          <cell r="AC912">
            <v>13</v>
          </cell>
        </row>
        <row r="913">
          <cell r="A913" t="str">
            <v>Chapinero</v>
          </cell>
          <cell r="B913">
            <v>1073998</v>
          </cell>
          <cell r="C913">
            <v>36835</v>
          </cell>
          <cell r="D913">
            <v>37199</v>
          </cell>
          <cell r="E913" t="str">
            <v>M</v>
          </cell>
          <cell r="F913" t="str">
            <v>AUCOL98</v>
          </cell>
          <cell r="G913">
            <v>90162</v>
          </cell>
          <cell r="H913" t="str">
            <v>CARBONES COLOMBIANOS DEL CERREJON S.A.</v>
          </cell>
          <cell r="I913">
            <v>20474729</v>
          </cell>
          <cell r="J913">
            <v>20474729</v>
          </cell>
          <cell r="K913">
            <v>20474729</v>
          </cell>
          <cell r="L913">
            <v>0</v>
          </cell>
          <cell r="M913">
            <v>0.1</v>
          </cell>
          <cell r="N913">
            <v>0</v>
          </cell>
          <cell r="O913">
            <v>0.1</v>
          </cell>
          <cell r="P913">
            <v>0</v>
          </cell>
          <cell r="Q913">
            <v>0.1</v>
          </cell>
          <cell r="R913">
            <v>0</v>
          </cell>
          <cell r="S913">
            <v>0</v>
          </cell>
          <cell r="T913">
            <v>0</v>
          </cell>
          <cell r="U913">
            <v>0.19</v>
          </cell>
          <cell r="V913">
            <v>3890198.5100000002</v>
          </cell>
          <cell r="W913">
            <v>0.125</v>
          </cell>
          <cell r="X913">
            <v>2559341.125</v>
          </cell>
          <cell r="Y913">
            <v>0</v>
          </cell>
          <cell r="Z913">
            <v>0</v>
          </cell>
          <cell r="AA913">
            <v>0.68500000000000005</v>
          </cell>
          <cell r="AB913">
            <v>14025189.365</v>
          </cell>
          <cell r="AC913">
            <v>6.0631866455078125</v>
          </cell>
          <cell r="AD913">
            <v>6.0631866455078125</v>
          </cell>
        </row>
        <row r="914">
          <cell r="A914" t="str">
            <v>Chapinero</v>
          </cell>
          <cell r="B914">
            <v>1073998</v>
          </cell>
          <cell r="C914">
            <v>37200</v>
          </cell>
          <cell r="D914">
            <v>37564</v>
          </cell>
          <cell r="E914" t="str">
            <v>M</v>
          </cell>
          <cell r="F914" t="str">
            <v>AUCOL98</v>
          </cell>
          <cell r="G914">
            <v>90162</v>
          </cell>
          <cell r="H914" t="str">
            <v>CARBONES COLOMBIANOS DEL CERREJON S.A.</v>
          </cell>
          <cell r="I914">
            <v>26051791</v>
          </cell>
          <cell r="J914">
            <v>26051791</v>
          </cell>
          <cell r="K914">
            <v>26051791.0156</v>
          </cell>
          <cell r="L914">
            <v>0</v>
          </cell>
          <cell r="M914">
            <v>0.1</v>
          </cell>
          <cell r="N914">
            <v>0</v>
          </cell>
          <cell r="O914">
            <v>0.1</v>
          </cell>
          <cell r="P914">
            <v>0</v>
          </cell>
          <cell r="Q914">
            <v>0.1</v>
          </cell>
          <cell r="R914">
            <v>0</v>
          </cell>
          <cell r="S914">
            <v>0</v>
          </cell>
          <cell r="T914">
            <v>0</v>
          </cell>
          <cell r="U914">
            <v>0.19</v>
          </cell>
          <cell r="V914">
            <v>4949840.2929640003</v>
          </cell>
          <cell r="W914">
            <v>0.125</v>
          </cell>
          <cell r="X914">
            <v>3256473.8769499999</v>
          </cell>
          <cell r="Y914">
            <v>0</v>
          </cell>
          <cell r="Z914">
            <v>0</v>
          </cell>
          <cell r="AA914">
            <v>0.68500000000000005</v>
          </cell>
          <cell r="AB914">
            <v>17845476.845686</v>
          </cell>
          <cell r="AC914">
            <v>7</v>
          </cell>
          <cell r="AD914">
            <v>7</v>
          </cell>
        </row>
        <row r="915">
          <cell r="A915" t="str">
            <v>Chapinero</v>
          </cell>
          <cell r="B915">
            <v>1073998</v>
          </cell>
          <cell r="C915">
            <v>37565</v>
          </cell>
          <cell r="D915">
            <v>37777</v>
          </cell>
          <cell r="E915" t="str">
            <v>M</v>
          </cell>
          <cell r="F915" t="str">
            <v>AUCOL98</v>
          </cell>
          <cell r="G915">
            <v>90162</v>
          </cell>
          <cell r="H915" t="str">
            <v>CARBONES COLOMBIANOS DEL CERREJON S.A.</v>
          </cell>
          <cell r="I915">
            <v>17246208</v>
          </cell>
          <cell r="J915">
            <v>12911976</v>
          </cell>
          <cell r="K915">
            <v>15151329.2324</v>
          </cell>
          <cell r="L915">
            <v>0</v>
          </cell>
          <cell r="M915">
            <v>0.1</v>
          </cell>
          <cell r="N915">
            <v>0</v>
          </cell>
          <cell r="O915">
            <v>0.1</v>
          </cell>
          <cell r="P915">
            <v>0</v>
          </cell>
          <cell r="Q915">
            <v>0.1</v>
          </cell>
          <cell r="R915">
            <v>0</v>
          </cell>
          <cell r="S915">
            <v>0</v>
          </cell>
          <cell r="T915">
            <v>0</v>
          </cell>
          <cell r="U915">
            <v>0.19</v>
          </cell>
          <cell r="V915">
            <v>2878752.5541560003</v>
          </cell>
          <cell r="W915">
            <v>0.125</v>
          </cell>
          <cell r="X915">
            <v>1893916.15405</v>
          </cell>
          <cell r="Y915">
            <v>0</v>
          </cell>
          <cell r="Z915">
            <v>0</v>
          </cell>
          <cell r="AA915">
            <v>0.68500000000000005</v>
          </cell>
          <cell r="AB915">
            <v>10378660.524194</v>
          </cell>
          <cell r="AC915">
            <v>1</v>
          </cell>
          <cell r="AD915">
            <v>1</v>
          </cell>
        </row>
        <row r="916">
          <cell r="B916" t="str">
            <v>Total 1073998</v>
          </cell>
          <cell r="C916">
            <v>63772728</v>
          </cell>
          <cell r="D916">
            <v>59438496</v>
          </cell>
          <cell r="E916">
            <v>61677849.247999996</v>
          </cell>
          <cell r="F916">
            <v>0</v>
          </cell>
          <cell r="G916">
            <v>0</v>
          </cell>
          <cell r="H916">
            <v>0</v>
          </cell>
          <cell r="I916">
            <v>63772728</v>
          </cell>
          <cell r="J916">
            <v>59438496</v>
          </cell>
          <cell r="K916">
            <v>61677849.247999996</v>
          </cell>
          <cell r="L916">
            <v>0</v>
          </cell>
          <cell r="M916">
            <v>0</v>
          </cell>
          <cell r="N916">
            <v>0</v>
          </cell>
          <cell r="O916">
            <v>42249326.73488</v>
          </cell>
          <cell r="P916">
            <v>0</v>
          </cell>
          <cell r="Q916">
            <v>0</v>
          </cell>
          <cell r="R916">
            <v>0</v>
          </cell>
          <cell r="S916">
            <v>0</v>
          </cell>
          <cell r="T916">
            <v>7709731.1559999995</v>
          </cell>
          <cell r="U916">
            <v>0</v>
          </cell>
          <cell r="V916">
            <v>11718791.35712</v>
          </cell>
          <cell r="W916">
            <v>1</v>
          </cell>
          <cell r="X916">
            <v>7709731.1559999995</v>
          </cell>
          <cell r="Y916">
            <v>0</v>
          </cell>
          <cell r="Z916">
            <v>0</v>
          </cell>
          <cell r="AA916">
            <v>1</v>
          </cell>
          <cell r="AB916">
            <v>42249326.73488</v>
          </cell>
          <cell r="AC916">
            <v>1</v>
          </cell>
        </row>
        <row r="917">
          <cell r="H917" t="str">
            <v>Total CARBONES COLOMBIANOS DEL CERREJON S.A.</v>
          </cell>
          <cell r="I917">
            <v>63772728</v>
          </cell>
          <cell r="J917">
            <v>59438496</v>
          </cell>
          <cell r="K917">
            <v>61677849.247999996</v>
          </cell>
          <cell r="L917">
            <v>0</v>
          </cell>
          <cell r="M917">
            <v>0</v>
          </cell>
          <cell r="N917">
            <v>0</v>
          </cell>
          <cell r="O917">
            <v>0</v>
          </cell>
          <cell r="P917">
            <v>0</v>
          </cell>
          <cell r="Q917">
            <v>0</v>
          </cell>
          <cell r="R917">
            <v>0</v>
          </cell>
          <cell r="S917">
            <v>0</v>
          </cell>
          <cell r="T917">
            <v>0</v>
          </cell>
          <cell r="U917">
            <v>42249326.73488</v>
          </cell>
          <cell r="V917">
            <v>11718791.35712</v>
          </cell>
          <cell r="W917">
            <v>7709731.1559999995</v>
          </cell>
          <cell r="X917">
            <v>7709731.1559999995</v>
          </cell>
          <cell r="Y917">
            <v>42249326.73488</v>
          </cell>
          <cell r="Z917">
            <v>0</v>
          </cell>
          <cell r="AA917">
            <v>42249326.73488</v>
          </cell>
          <cell r="AB917">
            <v>42249326.73488</v>
          </cell>
          <cell r="AC917">
            <v>1</v>
          </cell>
        </row>
        <row r="918">
          <cell r="A918" t="str">
            <v>Chapinero</v>
          </cell>
          <cell r="B918">
            <v>10986711</v>
          </cell>
          <cell r="C918">
            <v>37453</v>
          </cell>
          <cell r="D918">
            <v>37777</v>
          </cell>
          <cell r="E918" t="str">
            <v>A</v>
          </cell>
          <cell r="F918" t="str">
            <v>AUCOLESP</v>
          </cell>
          <cell r="G918">
            <v>66404</v>
          </cell>
          <cell r="H918" t="str">
            <v>CASTILLO G FRANCISCO JOSE</v>
          </cell>
          <cell r="I918">
            <v>913068</v>
          </cell>
          <cell r="J918">
            <v>913068</v>
          </cell>
          <cell r="K918">
            <v>813005.75</v>
          </cell>
          <cell r="L918">
            <v>0</v>
          </cell>
          <cell r="M918">
            <v>0.1</v>
          </cell>
          <cell r="N918">
            <v>0</v>
          </cell>
          <cell r="O918">
            <v>0.1</v>
          </cell>
          <cell r="P918">
            <v>0</v>
          </cell>
          <cell r="Q918">
            <v>0.1</v>
          </cell>
          <cell r="R918">
            <v>0</v>
          </cell>
          <cell r="S918">
            <v>0</v>
          </cell>
          <cell r="T918">
            <v>0</v>
          </cell>
          <cell r="U918">
            <v>0.19</v>
          </cell>
          <cell r="V918">
            <v>154471.0925</v>
          </cell>
          <cell r="W918">
            <v>0.125</v>
          </cell>
          <cell r="X918">
            <v>101625.71875</v>
          </cell>
          <cell r="Y918">
            <v>0</v>
          </cell>
          <cell r="Z918">
            <v>0</v>
          </cell>
          <cell r="AA918">
            <v>0.68500000000000005</v>
          </cell>
          <cell r="AB918">
            <v>556908.93875000009</v>
          </cell>
          <cell r="AC918">
            <v>1</v>
          </cell>
          <cell r="AD918">
            <v>1</v>
          </cell>
        </row>
        <row r="919">
          <cell r="B919" t="str">
            <v>Total 10986711</v>
          </cell>
          <cell r="C919">
            <v>913068</v>
          </cell>
          <cell r="D919">
            <v>913068</v>
          </cell>
          <cell r="E919">
            <v>813005.75</v>
          </cell>
          <cell r="F919">
            <v>0</v>
          </cell>
          <cell r="G919">
            <v>0</v>
          </cell>
          <cell r="H919">
            <v>0</v>
          </cell>
          <cell r="I919">
            <v>913068</v>
          </cell>
          <cell r="J919">
            <v>913068</v>
          </cell>
          <cell r="K919">
            <v>813005.75</v>
          </cell>
          <cell r="L919">
            <v>0</v>
          </cell>
          <cell r="M919">
            <v>0</v>
          </cell>
          <cell r="N919">
            <v>0</v>
          </cell>
          <cell r="O919">
            <v>556908.93875000009</v>
          </cell>
          <cell r="P919">
            <v>0</v>
          </cell>
          <cell r="Q919">
            <v>0</v>
          </cell>
          <cell r="R919">
            <v>0</v>
          </cell>
          <cell r="S919">
            <v>0</v>
          </cell>
          <cell r="T919">
            <v>101625.71875</v>
          </cell>
          <cell r="U919">
            <v>0</v>
          </cell>
          <cell r="V919">
            <v>154471.0925</v>
          </cell>
          <cell r="W919">
            <v>1</v>
          </cell>
          <cell r="X919">
            <v>101625.71875</v>
          </cell>
          <cell r="Y919">
            <v>0</v>
          </cell>
          <cell r="Z919">
            <v>0</v>
          </cell>
          <cell r="AA919">
            <v>1</v>
          </cell>
          <cell r="AB919">
            <v>556908.93875000009</v>
          </cell>
          <cell r="AC919">
            <v>1</v>
          </cell>
        </row>
        <row r="920">
          <cell r="H920" t="str">
            <v>Total CASTILLO G FRANCISCO JOSE</v>
          </cell>
          <cell r="I920">
            <v>913068</v>
          </cell>
          <cell r="J920">
            <v>913068</v>
          </cell>
          <cell r="K920">
            <v>813005.75</v>
          </cell>
          <cell r="L920">
            <v>0</v>
          </cell>
          <cell r="M920">
            <v>0</v>
          </cell>
          <cell r="N920">
            <v>0</v>
          </cell>
          <cell r="O920">
            <v>0</v>
          </cell>
          <cell r="P920">
            <v>0</v>
          </cell>
          <cell r="Q920">
            <v>0</v>
          </cell>
          <cell r="R920">
            <v>0</v>
          </cell>
          <cell r="S920">
            <v>0</v>
          </cell>
          <cell r="T920">
            <v>0</v>
          </cell>
          <cell r="U920">
            <v>556908.93875000009</v>
          </cell>
          <cell r="V920">
            <v>154471.0925</v>
          </cell>
          <cell r="W920">
            <v>101625.71875</v>
          </cell>
          <cell r="X920">
            <v>101625.71875</v>
          </cell>
          <cell r="Y920">
            <v>556908.93875000009</v>
          </cell>
          <cell r="Z920">
            <v>0</v>
          </cell>
          <cell r="AA920">
            <v>556908.93875000009</v>
          </cell>
          <cell r="AB920">
            <v>556908.93875000009</v>
          </cell>
          <cell r="AC920">
            <v>1</v>
          </cell>
        </row>
        <row r="921">
          <cell r="A921" t="str">
            <v>Chapinero</v>
          </cell>
          <cell r="B921">
            <v>7542947</v>
          </cell>
          <cell r="C921">
            <v>36859</v>
          </cell>
          <cell r="D921">
            <v>37223</v>
          </cell>
          <cell r="E921" t="str">
            <v>M</v>
          </cell>
          <cell r="F921" t="str">
            <v>AUCOL98</v>
          </cell>
          <cell r="G921">
            <v>76126</v>
          </cell>
          <cell r="H921" t="str">
            <v>CAVIPETROL</v>
          </cell>
          <cell r="I921">
            <v>15610819.25</v>
          </cell>
          <cell r="J921">
            <v>15610819.25</v>
          </cell>
          <cell r="K921">
            <v>15438945.0547</v>
          </cell>
          <cell r="L921">
            <v>0</v>
          </cell>
          <cell r="M921">
            <v>0.1</v>
          </cell>
          <cell r="N921">
            <v>0</v>
          </cell>
          <cell r="O921">
            <v>0.1</v>
          </cell>
          <cell r="P921">
            <v>0</v>
          </cell>
          <cell r="Q921">
            <v>0.1</v>
          </cell>
          <cell r="R921">
            <v>0</v>
          </cell>
          <cell r="S921">
            <v>0</v>
          </cell>
          <cell r="T921">
            <v>0</v>
          </cell>
          <cell r="U921">
            <v>0.19</v>
          </cell>
          <cell r="V921">
            <v>2933399.560393</v>
          </cell>
          <cell r="W921">
            <v>0.15</v>
          </cell>
          <cell r="X921">
            <v>2315841.7582049998</v>
          </cell>
          <cell r="Y921">
            <v>0</v>
          </cell>
          <cell r="Z921">
            <v>0</v>
          </cell>
          <cell r="AA921">
            <v>0.65999999999999992</v>
          </cell>
          <cell r="AB921">
            <v>10189703.736101998</v>
          </cell>
          <cell r="AC921">
            <v>4.6593408584594727</v>
          </cell>
          <cell r="AD921">
            <v>4.6593408584594727</v>
          </cell>
        </row>
        <row r="922">
          <cell r="A922" t="str">
            <v>Chapinero</v>
          </cell>
          <cell r="B922">
            <v>7542947</v>
          </cell>
          <cell r="C922">
            <v>37224</v>
          </cell>
          <cell r="D922">
            <v>37588</v>
          </cell>
          <cell r="E922" t="str">
            <v>M</v>
          </cell>
          <cell r="F922" t="str">
            <v>AUCOL98</v>
          </cell>
          <cell r="G922">
            <v>76126</v>
          </cell>
          <cell r="H922" t="str">
            <v>CAVIPETROL</v>
          </cell>
          <cell r="I922">
            <v>5749001.3125</v>
          </cell>
          <cell r="J922">
            <v>5749001.3125</v>
          </cell>
          <cell r="K922">
            <v>5920875.4813999999</v>
          </cell>
          <cell r="L922">
            <v>0</v>
          </cell>
          <cell r="M922">
            <v>0.1</v>
          </cell>
          <cell r="N922">
            <v>0</v>
          </cell>
          <cell r="O922">
            <v>0.1</v>
          </cell>
          <cell r="P922">
            <v>0</v>
          </cell>
          <cell r="Q922">
            <v>0.1</v>
          </cell>
          <cell r="R922">
            <v>0</v>
          </cell>
          <cell r="S922">
            <v>0</v>
          </cell>
          <cell r="T922">
            <v>0</v>
          </cell>
          <cell r="U922">
            <v>0.19</v>
          </cell>
          <cell r="V922">
            <v>1124966.3414660001</v>
          </cell>
          <cell r="W922">
            <v>0.15</v>
          </cell>
          <cell r="X922">
            <v>888131.32221000001</v>
          </cell>
          <cell r="Y922">
            <v>0</v>
          </cell>
          <cell r="Z922">
            <v>0</v>
          </cell>
          <cell r="AA922">
            <v>0.65999999999999992</v>
          </cell>
          <cell r="AB922">
            <v>3907777.8177239993</v>
          </cell>
          <cell r="AC922">
            <v>1.5164835453033447</v>
          </cell>
          <cell r="AD922">
            <v>1.5164835453033447</v>
          </cell>
        </row>
        <row r="923">
          <cell r="B923" t="str">
            <v>Total 7542947</v>
          </cell>
          <cell r="C923">
            <v>21359820.5625</v>
          </cell>
          <cell r="D923">
            <v>21359820.5625</v>
          </cell>
          <cell r="E923">
            <v>21359820.5361</v>
          </cell>
          <cell r="F923">
            <v>0</v>
          </cell>
          <cell r="G923">
            <v>0</v>
          </cell>
          <cell r="H923">
            <v>0</v>
          </cell>
          <cell r="I923">
            <v>21359820.5625</v>
          </cell>
          <cell r="J923">
            <v>21359820.5625</v>
          </cell>
          <cell r="K923">
            <v>21359820.5361</v>
          </cell>
          <cell r="L923">
            <v>0</v>
          </cell>
          <cell r="M923">
            <v>0</v>
          </cell>
          <cell r="N923">
            <v>0</v>
          </cell>
          <cell r="O923">
            <v>14097481.553825997</v>
          </cell>
          <cell r="P923">
            <v>0</v>
          </cell>
          <cell r="Q923">
            <v>0</v>
          </cell>
          <cell r="R923">
            <v>0</v>
          </cell>
          <cell r="S923">
            <v>0</v>
          </cell>
          <cell r="T923">
            <v>3203973.0804149997</v>
          </cell>
          <cell r="U923">
            <v>0</v>
          </cell>
          <cell r="V923">
            <v>4058365.9018590003</v>
          </cell>
          <cell r="W923">
            <v>0</v>
          </cell>
          <cell r="X923">
            <v>3203973.0804149997</v>
          </cell>
          <cell r="Y923">
            <v>0</v>
          </cell>
          <cell r="Z923">
            <v>0</v>
          </cell>
          <cell r="AA923">
            <v>0</v>
          </cell>
          <cell r="AB923">
            <v>14097481.553825997</v>
          </cell>
          <cell r="AC923">
            <v>0</v>
          </cell>
        </row>
        <row r="924">
          <cell r="H924" t="str">
            <v>Total CAVIPETROL</v>
          </cell>
          <cell r="I924">
            <v>21359820.5625</v>
          </cell>
          <cell r="J924">
            <v>21359820.5625</v>
          </cell>
          <cell r="K924">
            <v>21359820.5361</v>
          </cell>
          <cell r="L924">
            <v>0</v>
          </cell>
          <cell r="M924">
            <v>0</v>
          </cell>
          <cell r="N924">
            <v>0</v>
          </cell>
          <cell r="O924">
            <v>0</v>
          </cell>
          <cell r="P924">
            <v>0</v>
          </cell>
          <cell r="Q924">
            <v>0</v>
          </cell>
          <cell r="R924">
            <v>0</v>
          </cell>
          <cell r="S924">
            <v>0</v>
          </cell>
          <cell r="T924">
            <v>0</v>
          </cell>
          <cell r="U924">
            <v>14097481.553825997</v>
          </cell>
          <cell r="V924">
            <v>4058365.9018590003</v>
          </cell>
          <cell r="W924">
            <v>3203973.0804149997</v>
          </cell>
          <cell r="X924">
            <v>3203973.0804149997</v>
          </cell>
          <cell r="Y924">
            <v>14097481.553825997</v>
          </cell>
          <cell r="Z924">
            <v>0</v>
          </cell>
          <cell r="AA924">
            <v>14097481.553825997</v>
          </cell>
          <cell r="AB924">
            <v>14097481.553825997</v>
          </cell>
          <cell r="AC924">
            <v>0</v>
          </cell>
        </row>
        <row r="925">
          <cell r="A925" t="str">
            <v>Chapinero</v>
          </cell>
          <cell r="B925">
            <v>8728529</v>
          </cell>
          <cell r="C925">
            <v>37027</v>
          </cell>
          <cell r="D925">
            <v>37391</v>
          </cell>
          <cell r="E925" t="str">
            <v>A</v>
          </cell>
          <cell r="F925" t="str">
            <v>AUCOL98</v>
          </cell>
          <cell r="G925">
            <v>67492</v>
          </cell>
          <cell r="H925" t="str">
            <v>CIA GENERAL ASISTENCIA TECNICA LTDA</v>
          </cell>
          <cell r="I925">
            <v>2655169.0625</v>
          </cell>
          <cell r="J925">
            <v>2655169.0625</v>
          </cell>
          <cell r="K925">
            <v>2457476.0312999999</v>
          </cell>
          <cell r="L925">
            <v>0</v>
          </cell>
          <cell r="M925">
            <v>0.1</v>
          </cell>
          <cell r="N925">
            <v>0</v>
          </cell>
          <cell r="O925">
            <v>0.1</v>
          </cell>
          <cell r="P925">
            <v>0</v>
          </cell>
          <cell r="Q925">
            <v>0.1</v>
          </cell>
          <cell r="R925">
            <v>0</v>
          </cell>
          <cell r="S925">
            <v>0</v>
          </cell>
          <cell r="T925">
            <v>0</v>
          </cell>
          <cell r="U925">
            <v>0.19</v>
          </cell>
          <cell r="V925">
            <v>466920.445947</v>
          </cell>
          <cell r="W925">
            <v>0.1</v>
          </cell>
          <cell r="X925">
            <v>245747.60313</v>
          </cell>
          <cell r="Y925">
            <v>0.1</v>
          </cell>
          <cell r="Z925">
            <v>245747.60313</v>
          </cell>
          <cell r="AA925">
            <v>0.6100000000000001</v>
          </cell>
          <cell r="AB925">
            <v>1499060.3790930002</v>
          </cell>
          <cell r="AC925">
            <v>3.6456043720245361</v>
          </cell>
          <cell r="AD925">
            <v>3.6456043720245361</v>
          </cell>
        </row>
        <row r="926">
          <cell r="A926" t="str">
            <v>Chapinero</v>
          </cell>
          <cell r="B926">
            <v>8728529</v>
          </cell>
          <cell r="C926">
            <v>37392</v>
          </cell>
          <cell r="D926">
            <v>37756</v>
          </cell>
          <cell r="E926" t="str">
            <v>A</v>
          </cell>
          <cell r="F926" t="str">
            <v>AUCOL98</v>
          </cell>
          <cell r="G926">
            <v>67492</v>
          </cell>
          <cell r="H926" t="str">
            <v>CIA GENERAL ASISTENCIA TECNICA LTDA</v>
          </cell>
          <cell r="I926">
            <v>392094</v>
          </cell>
          <cell r="J926">
            <v>392094</v>
          </cell>
          <cell r="K926">
            <v>541446.67379999999</v>
          </cell>
          <cell r="L926">
            <v>0</v>
          </cell>
          <cell r="M926">
            <v>0.1</v>
          </cell>
          <cell r="N926">
            <v>0</v>
          </cell>
          <cell r="O926">
            <v>0.1</v>
          </cell>
          <cell r="P926">
            <v>0</v>
          </cell>
          <cell r="Q926">
            <v>0.1</v>
          </cell>
          <cell r="R926">
            <v>0</v>
          </cell>
          <cell r="S926">
            <v>0</v>
          </cell>
          <cell r="T926">
            <v>0</v>
          </cell>
          <cell r="U926">
            <v>0.19</v>
          </cell>
          <cell r="V926">
            <v>102874.868022</v>
          </cell>
          <cell r="W926">
            <v>0.1</v>
          </cell>
          <cell r="X926">
            <v>54144.667379999999</v>
          </cell>
          <cell r="Y926">
            <v>0.1</v>
          </cell>
          <cell r="Z926">
            <v>54144.667379999999</v>
          </cell>
          <cell r="AA926">
            <v>0.6100000000000001</v>
          </cell>
          <cell r="AB926">
            <v>330282.47101800004</v>
          </cell>
          <cell r="AC926">
            <v>1.2307692766189575</v>
          </cell>
          <cell r="AD926">
            <v>1.2307692766189575</v>
          </cell>
        </row>
        <row r="927">
          <cell r="A927" t="str">
            <v>Chapinero</v>
          </cell>
          <cell r="B927">
            <v>8728529</v>
          </cell>
          <cell r="C927">
            <v>37757</v>
          </cell>
          <cell r="D927">
            <v>37777</v>
          </cell>
          <cell r="E927" t="str">
            <v>A</v>
          </cell>
          <cell r="F927" t="str">
            <v>AUCOL98</v>
          </cell>
          <cell r="G927">
            <v>67492</v>
          </cell>
          <cell r="H927" t="str">
            <v>CIA GENERAL ASISTENCIA TECNICA LTDA</v>
          </cell>
          <cell r="I927">
            <v>0</v>
          </cell>
          <cell r="J927">
            <v>0</v>
          </cell>
          <cell r="K927">
            <v>22558.831999999999</v>
          </cell>
          <cell r="L927">
            <v>0</v>
          </cell>
          <cell r="M927">
            <v>0.1</v>
          </cell>
          <cell r="N927">
            <v>0</v>
          </cell>
          <cell r="O927">
            <v>0.1</v>
          </cell>
          <cell r="P927">
            <v>0</v>
          </cell>
          <cell r="Q927">
            <v>0.1</v>
          </cell>
          <cell r="R927">
            <v>0</v>
          </cell>
          <cell r="S927">
            <v>0</v>
          </cell>
          <cell r="T927">
            <v>0</v>
          </cell>
          <cell r="U927">
            <v>0.19</v>
          </cell>
          <cell r="V927">
            <v>4286.1780799999997</v>
          </cell>
          <cell r="W927">
            <v>0.1</v>
          </cell>
          <cell r="X927">
            <v>2255.8831999999998</v>
          </cell>
          <cell r="Y927">
            <v>0.1</v>
          </cell>
          <cell r="Z927">
            <v>2255.8831999999998</v>
          </cell>
          <cell r="AA927">
            <v>0.6100000000000001</v>
          </cell>
          <cell r="AB927">
            <v>13760.887520000002</v>
          </cell>
          <cell r="AC927">
            <v>1</v>
          </cell>
          <cell r="AD927">
            <v>1</v>
          </cell>
        </row>
        <row r="928">
          <cell r="B928" t="str">
            <v>Total 8728529</v>
          </cell>
          <cell r="C928">
            <v>3047263.0625</v>
          </cell>
          <cell r="D928">
            <v>3047263.0625</v>
          </cell>
          <cell r="E928">
            <v>3021481.5370999998</v>
          </cell>
          <cell r="F928">
            <v>0</v>
          </cell>
          <cell r="G928">
            <v>0</v>
          </cell>
          <cell r="H928">
            <v>0</v>
          </cell>
          <cell r="I928">
            <v>3047263.0625</v>
          </cell>
          <cell r="J928">
            <v>3047263.0625</v>
          </cell>
          <cell r="K928">
            <v>3021481.5370999998</v>
          </cell>
          <cell r="L928">
            <v>0</v>
          </cell>
          <cell r="M928">
            <v>0</v>
          </cell>
          <cell r="N928">
            <v>0</v>
          </cell>
          <cell r="O928">
            <v>1843103.7376310003</v>
          </cell>
          <cell r="P928">
            <v>0</v>
          </cell>
          <cell r="Q928">
            <v>0</v>
          </cell>
          <cell r="R928">
            <v>0</v>
          </cell>
          <cell r="S928">
            <v>0</v>
          </cell>
          <cell r="T928">
            <v>302148.15370999998</v>
          </cell>
          <cell r="U928">
            <v>302148.15370999998</v>
          </cell>
          <cell r="V928">
            <v>574081.49204899999</v>
          </cell>
          <cell r="W928">
            <v>1</v>
          </cell>
          <cell r="X928">
            <v>302148.15370999998</v>
          </cell>
          <cell r="Y928">
            <v>302148.15370999998</v>
          </cell>
          <cell r="Z928">
            <v>302148.15370999998</v>
          </cell>
          <cell r="AA928">
            <v>1</v>
          </cell>
          <cell r="AB928">
            <v>1843103.7376310003</v>
          </cell>
          <cell r="AC928">
            <v>1</v>
          </cell>
        </row>
        <row r="929">
          <cell r="H929" t="str">
            <v>Total CIA GENERAL ASISTENCIA TECNICA LTDA</v>
          </cell>
          <cell r="I929">
            <v>3047263.0625</v>
          </cell>
          <cell r="J929">
            <v>3047263.0625</v>
          </cell>
          <cell r="K929">
            <v>3021481.5370999998</v>
          </cell>
          <cell r="L929">
            <v>0</v>
          </cell>
          <cell r="M929">
            <v>0</v>
          </cell>
          <cell r="N929">
            <v>0</v>
          </cell>
          <cell r="O929">
            <v>0</v>
          </cell>
          <cell r="P929">
            <v>0</v>
          </cell>
          <cell r="Q929">
            <v>0</v>
          </cell>
          <cell r="R929">
            <v>0</v>
          </cell>
          <cell r="S929">
            <v>0</v>
          </cell>
          <cell r="T929">
            <v>302148.15370999998</v>
          </cell>
          <cell r="U929">
            <v>1843103.7376310003</v>
          </cell>
          <cell r="V929">
            <v>574081.49204899999</v>
          </cell>
          <cell r="W929">
            <v>302148.15370999998</v>
          </cell>
          <cell r="X929">
            <v>302148.15370999998</v>
          </cell>
          <cell r="Y929">
            <v>1843103.7376310003</v>
          </cell>
          <cell r="Z929">
            <v>302148.15370999998</v>
          </cell>
          <cell r="AA929">
            <v>1843103.7376310003</v>
          </cell>
          <cell r="AB929">
            <v>1843103.7376310003</v>
          </cell>
          <cell r="AC929">
            <v>1</v>
          </cell>
        </row>
        <row r="930">
          <cell r="A930" t="str">
            <v>Chapinero</v>
          </cell>
          <cell r="B930">
            <v>10948442</v>
          </cell>
          <cell r="C930">
            <v>37408</v>
          </cell>
          <cell r="D930">
            <v>37772</v>
          </cell>
          <cell r="E930" t="str">
            <v>A</v>
          </cell>
          <cell r="F930" t="str">
            <v>AUCOLESP</v>
          </cell>
          <cell r="G930">
            <v>57019</v>
          </cell>
          <cell r="H930" t="str">
            <v>CIRCULO DE SUBOFICIALES DE LAS FF.MM</v>
          </cell>
          <cell r="I930">
            <v>2798913</v>
          </cell>
          <cell r="J930">
            <v>2798913</v>
          </cell>
          <cell r="K930">
            <v>2798912.9375</v>
          </cell>
          <cell r="L930">
            <v>0</v>
          </cell>
          <cell r="M930">
            <v>0.1</v>
          </cell>
          <cell r="N930">
            <v>0</v>
          </cell>
          <cell r="O930">
            <v>0.1</v>
          </cell>
          <cell r="P930">
            <v>0</v>
          </cell>
          <cell r="Q930">
            <v>0.1</v>
          </cell>
          <cell r="R930">
            <v>0</v>
          </cell>
          <cell r="S930">
            <v>0</v>
          </cell>
          <cell r="T930">
            <v>0</v>
          </cell>
          <cell r="U930">
            <v>0.19</v>
          </cell>
          <cell r="V930">
            <v>531793.458125</v>
          </cell>
          <cell r="W930">
            <v>0.125</v>
          </cell>
          <cell r="X930">
            <v>349864.1171875</v>
          </cell>
          <cell r="Y930">
            <v>0</v>
          </cell>
          <cell r="Z930">
            <v>0</v>
          </cell>
          <cell r="AA930">
            <v>0.68500000000000005</v>
          </cell>
          <cell r="AB930">
            <v>1917255.3621875001</v>
          </cell>
          <cell r="AC930">
            <v>2</v>
          </cell>
          <cell r="AD930">
            <v>2</v>
          </cell>
        </row>
        <row r="931">
          <cell r="B931" t="str">
            <v>Total 10948442</v>
          </cell>
          <cell r="C931">
            <v>2798913</v>
          </cell>
          <cell r="D931">
            <v>2798913</v>
          </cell>
          <cell r="E931">
            <v>2798912.9375</v>
          </cell>
          <cell r="F931">
            <v>0</v>
          </cell>
          <cell r="G931">
            <v>0</v>
          </cell>
          <cell r="H931">
            <v>0</v>
          </cell>
          <cell r="I931">
            <v>2798913</v>
          </cell>
          <cell r="J931">
            <v>2798913</v>
          </cell>
          <cell r="K931">
            <v>2798912.9375</v>
          </cell>
          <cell r="L931">
            <v>0</v>
          </cell>
          <cell r="M931">
            <v>0</v>
          </cell>
          <cell r="N931">
            <v>0</v>
          </cell>
          <cell r="O931">
            <v>1917255.3621875001</v>
          </cell>
          <cell r="P931">
            <v>0</v>
          </cell>
          <cell r="Q931">
            <v>0</v>
          </cell>
          <cell r="R931">
            <v>0</v>
          </cell>
          <cell r="S931">
            <v>0</v>
          </cell>
          <cell r="T931">
            <v>349864.1171875</v>
          </cell>
          <cell r="U931">
            <v>0</v>
          </cell>
          <cell r="V931">
            <v>531793.458125</v>
          </cell>
          <cell r="W931">
            <v>0</v>
          </cell>
          <cell r="X931">
            <v>349864.1171875</v>
          </cell>
          <cell r="Y931">
            <v>0</v>
          </cell>
          <cell r="Z931">
            <v>0</v>
          </cell>
          <cell r="AA931">
            <v>0</v>
          </cell>
          <cell r="AB931">
            <v>1917255.3621875001</v>
          </cell>
          <cell r="AC931">
            <v>0</v>
          </cell>
        </row>
        <row r="932">
          <cell r="H932" t="str">
            <v>Total CIRCULO DE SUBOFICIALES DE LAS FF.MM</v>
          </cell>
          <cell r="I932">
            <v>2798913</v>
          </cell>
          <cell r="J932">
            <v>2798913</v>
          </cell>
          <cell r="K932">
            <v>2798912.9375</v>
          </cell>
          <cell r="L932">
            <v>0</v>
          </cell>
          <cell r="M932">
            <v>0</v>
          </cell>
          <cell r="N932">
            <v>0</v>
          </cell>
          <cell r="O932">
            <v>0</v>
          </cell>
          <cell r="P932">
            <v>0</v>
          </cell>
          <cell r="Q932">
            <v>0</v>
          </cell>
          <cell r="R932">
            <v>0</v>
          </cell>
          <cell r="S932">
            <v>0</v>
          </cell>
          <cell r="T932">
            <v>0</v>
          </cell>
          <cell r="U932">
            <v>1917255.3621875001</v>
          </cell>
          <cell r="V932">
            <v>531793.458125</v>
          </cell>
          <cell r="W932">
            <v>349864.1171875</v>
          </cell>
          <cell r="X932">
            <v>349864.1171875</v>
          </cell>
          <cell r="Y932">
            <v>1917255.3621875001</v>
          </cell>
          <cell r="Z932">
            <v>0</v>
          </cell>
          <cell r="AA932">
            <v>1917255.3621875001</v>
          </cell>
          <cell r="AB932">
            <v>1917255.3621875001</v>
          </cell>
          <cell r="AC932">
            <v>0</v>
          </cell>
        </row>
        <row r="933">
          <cell r="A933" t="str">
            <v>Chapinero</v>
          </cell>
          <cell r="B933">
            <v>1019967</v>
          </cell>
          <cell r="C933">
            <v>36808</v>
          </cell>
          <cell r="D933">
            <v>37172</v>
          </cell>
          <cell r="E933" t="str">
            <v>M</v>
          </cell>
          <cell r="F933" t="str">
            <v>AUCOL98</v>
          </cell>
          <cell r="G933">
            <v>69594</v>
          </cell>
          <cell r="H933" t="str">
            <v>COLTANQUES LTDA</v>
          </cell>
          <cell r="I933">
            <v>185865965.3125</v>
          </cell>
          <cell r="J933">
            <v>185865965.3125</v>
          </cell>
          <cell r="K933">
            <v>185865965.34380001</v>
          </cell>
          <cell r="L933">
            <v>166461868</v>
          </cell>
          <cell r="M933">
            <v>141808913</v>
          </cell>
          <cell r="N933">
            <v>308270781</v>
          </cell>
          <cell r="O933">
            <v>0.1</v>
          </cell>
          <cell r="P933">
            <v>14180891.300000001</v>
          </cell>
          <cell r="Q933">
            <v>0.1</v>
          </cell>
          <cell r="R933">
            <v>30827078.100000001</v>
          </cell>
          <cell r="S933">
            <v>353278750.40000004</v>
          </cell>
          <cell r="T933">
            <v>1.9007178089142529</v>
          </cell>
          <cell r="U933">
            <v>0.19</v>
          </cell>
          <cell r="V933">
            <v>35314533.415321998</v>
          </cell>
          <cell r="W933">
            <v>0.15</v>
          </cell>
          <cell r="X933">
            <v>27879894.801570002</v>
          </cell>
          <cell r="Y933">
            <v>0</v>
          </cell>
          <cell r="Z933">
            <v>0</v>
          </cell>
          <cell r="AA933">
            <v>-1.240717808914253</v>
          </cell>
          <cell r="AB933">
            <v>-230607213.27309203</v>
          </cell>
          <cell r="AC933">
            <v>194.18955993652344</v>
          </cell>
          <cell r="AD933">
            <v>194.18955993652344</v>
          </cell>
        </row>
        <row r="934">
          <cell r="A934" t="str">
            <v>Chapinero</v>
          </cell>
          <cell r="B934">
            <v>1019967</v>
          </cell>
          <cell r="C934">
            <v>37173</v>
          </cell>
          <cell r="D934">
            <v>37537</v>
          </cell>
          <cell r="E934" t="str">
            <v>M</v>
          </cell>
          <cell r="F934" t="str">
            <v>AUCOL98</v>
          </cell>
          <cell r="G934">
            <v>69594</v>
          </cell>
          <cell r="H934" t="str">
            <v>COLTANQUES LTDA</v>
          </cell>
          <cell r="I934">
            <v>187424324</v>
          </cell>
          <cell r="J934">
            <v>187424324</v>
          </cell>
          <cell r="K934">
            <v>187424323.9844</v>
          </cell>
          <cell r="L934">
            <v>82765850</v>
          </cell>
          <cell r="M934">
            <v>54188357</v>
          </cell>
          <cell r="N934">
            <v>136954207</v>
          </cell>
          <cell r="O934">
            <v>0.1</v>
          </cell>
          <cell r="P934">
            <v>5418835.7000000002</v>
          </cell>
          <cell r="Q934">
            <v>0.1</v>
          </cell>
          <cell r="R934">
            <v>13695420.700000001</v>
          </cell>
          <cell r="S934">
            <v>156068463.39999998</v>
          </cell>
          <cell r="T934">
            <v>0.83270122085642473</v>
          </cell>
          <cell r="U934">
            <v>0.19</v>
          </cell>
          <cell r="V934">
            <v>35610621.557035998</v>
          </cell>
          <cell r="W934">
            <v>0.15</v>
          </cell>
          <cell r="X934">
            <v>28113648.597660001</v>
          </cell>
          <cell r="Y934">
            <v>0</v>
          </cell>
          <cell r="Z934">
            <v>0</v>
          </cell>
          <cell r="AA934">
            <v>-0.17270122085642481</v>
          </cell>
          <cell r="AB934">
            <v>-32368409.570295982</v>
          </cell>
          <cell r="AC934">
            <v>202.38186645507813</v>
          </cell>
          <cell r="AD934">
            <v>202.38186645507813</v>
          </cell>
        </row>
        <row r="935">
          <cell r="A935" t="str">
            <v>Chapinero</v>
          </cell>
          <cell r="B935">
            <v>1019967</v>
          </cell>
          <cell r="C935">
            <v>37538</v>
          </cell>
          <cell r="D935">
            <v>37777</v>
          </cell>
          <cell r="E935" t="str">
            <v>M</v>
          </cell>
          <cell r="F935" t="str">
            <v>AUCOL98</v>
          </cell>
          <cell r="G935">
            <v>69594</v>
          </cell>
          <cell r="H935" t="str">
            <v>COLTANQUES LTDA</v>
          </cell>
          <cell r="I935">
            <v>114118929</v>
          </cell>
          <cell r="J935">
            <v>99225367</v>
          </cell>
          <cell r="K935">
            <v>112677617.21089999</v>
          </cell>
          <cell r="L935">
            <v>46059496</v>
          </cell>
          <cell r="M935">
            <v>68616800</v>
          </cell>
          <cell r="N935">
            <v>114676296</v>
          </cell>
          <cell r="O935">
            <v>0.1</v>
          </cell>
          <cell r="P935">
            <v>6861680</v>
          </cell>
          <cell r="Q935">
            <v>0.1</v>
          </cell>
          <cell r="R935">
            <v>11467629.600000001</v>
          </cell>
          <cell r="S935">
            <v>133005605.59999999</v>
          </cell>
          <cell r="T935">
            <v>1.1804083978014184</v>
          </cell>
          <cell r="U935">
            <v>0.19</v>
          </cell>
          <cell r="V935">
            <v>21408747.270071</v>
          </cell>
          <cell r="W935">
            <v>0.15</v>
          </cell>
          <cell r="X935">
            <v>16901642.581634998</v>
          </cell>
          <cell r="Y935">
            <v>0</v>
          </cell>
          <cell r="Z935">
            <v>0</v>
          </cell>
          <cell r="AA935">
            <v>-0.52040839780141845</v>
          </cell>
          <cell r="AB935">
            <v>-58638378.240805998</v>
          </cell>
          <cell r="AC935">
            <v>223</v>
          </cell>
          <cell r="AD935">
            <v>210.94978332519531</v>
          </cell>
        </row>
        <row r="936">
          <cell r="B936" t="str">
            <v>Total 1019967</v>
          </cell>
          <cell r="C936">
            <v>487409218.3125</v>
          </cell>
          <cell r="D936">
            <v>472515656.3125</v>
          </cell>
          <cell r="E936">
            <v>485967906.53909999</v>
          </cell>
          <cell r="F936">
            <v>295287214</v>
          </cell>
          <cell r="G936">
            <v>264614070</v>
          </cell>
          <cell r="H936">
            <v>559901284</v>
          </cell>
          <cell r="I936">
            <v>487409218.3125</v>
          </cell>
          <cell r="J936">
            <v>472515656.3125</v>
          </cell>
          <cell r="K936">
            <v>485967906.53909999</v>
          </cell>
          <cell r="L936">
            <v>295287214</v>
          </cell>
          <cell r="M936">
            <v>264614070</v>
          </cell>
          <cell r="N936">
            <v>559901284</v>
          </cell>
          <cell r="O936">
            <v>-321614001.084194</v>
          </cell>
          <cell r="P936">
            <v>26461407</v>
          </cell>
          <cell r="Q936">
            <v>55990128.400000006</v>
          </cell>
          <cell r="R936">
            <v>55990128.400000006</v>
          </cell>
          <cell r="S936">
            <v>642352819.39999998</v>
          </cell>
          <cell r="T936">
            <v>72895185.980865002</v>
          </cell>
          <cell r="U936">
            <v>0</v>
          </cell>
          <cell r="V936">
            <v>92333902.242428988</v>
          </cell>
          <cell r="W936">
            <v>223</v>
          </cell>
          <cell r="X936">
            <v>72895185.980865002</v>
          </cell>
          <cell r="Y936">
            <v>0</v>
          </cell>
          <cell r="Z936">
            <v>0</v>
          </cell>
          <cell r="AA936">
            <v>223</v>
          </cell>
          <cell r="AB936">
            <v>-321614001.084194</v>
          </cell>
          <cell r="AC936">
            <v>223</v>
          </cell>
        </row>
        <row r="937">
          <cell r="H937" t="str">
            <v>Total COLTANQUES LTDA</v>
          </cell>
          <cell r="I937">
            <v>487409218.3125</v>
          </cell>
          <cell r="J937">
            <v>472515656.3125</v>
          </cell>
          <cell r="K937">
            <v>485967906.53909999</v>
          </cell>
          <cell r="L937">
            <v>295287214</v>
          </cell>
          <cell r="M937">
            <v>264614070</v>
          </cell>
          <cell r="N937">
            <v>559901284</v>
          </cell>
          <cell r="O937">
            <v>26461407</v>
          </cell>
          <cell r="P937">
            <v>26461407</v>
          </cell>
          <cell r="Q937">
            <v>642352819.39999998</v>
          </cell>
          <cell r="R937">
            <v>55990128.400000006</v>
          </cell>
          <cell r="S937">
            <v>642352819.39999998</v>
          </cell>
          <cell r="T937">
            <v>0</v>
          </cell>
          <cell r="U937">
            <v>-321614001.084194</v>
          </cell>
          <cell r="V937">
            <v>92333902.242428988</v>
          </cell>
          <cell r="W937">
            <v>72895185.980865002</v>
          </cell>
          <cell r="X937">
            <v>72895185.980865002</v>
          </cell>
          <cell r="Y937">
            <v>-321614001.084194</v>
          </cell>
          <cell r="Z937">
            <v>0</v>
          </cell>
          <cell r="AA937">
            <v>-321614001.084194</v>
          </cell>
          <cell r="AB937">
            <v>-321614001.084194</v>
          </cell>
          <cell r="AC937">
            <v>223</v>
          </cell>
        </row>
        <row r="938">
          <cell r="A938" t="str">
            <v>Chapinero</v>
          </cell>
          <cell r="B938">
            <v>973389</v>
          </cell>
          <cell r="C938">
            <v>36812</v>
          </cell>
          <cell r="D938">
            <v>37176</v>
          </cell>
          <cell r="E938" t="str">
            <v>M</v>
          </cell>
          <cell r="F938" t="str">
            <v>AUCOLESP</v>
          </cell>
          <cell r="G938">
            <v>69594</v>
          </cell>
          <cell r="H938" t="str">
            <v>COLVANES LTDA</v>
          </cell>
          <cell r="I938">
            <v>208116507.9375</v>
          </cell>
          <cell r="J938">
            <v>207922797.9375</v>
          </cell>
          <cell r="K938">
            <v>208116507.97659999</v>
          </cell>
          <cell r="L938">
            <v>120675246</v>
          </cell>
          <cell r="M938">
            <v>20888556</v>
          </cell>
          <cell r="N938">
            <v>141563802</v>
          </cell>
          <cell r="O938">
            <v>0.1</v>
          </cell>
          <cell r="P938">
            <v>2088855.6</v>
          </cell>
          <cell r="Q938">
            <v>0.1</v>
          </cell>
          <cell r="R938">
            <v>14156380.200000001</v>
          </cell>
          <cell r="S938">
            <v>157809037.79999998</v>
          </cell>
          <cell r="T938">
            <v>0.75827256249054287</v>
          </cell>
          <cell r="U938">
            <v>0.19</v>
          </cell>
          <cell r="V938">
            <v>39542136.515553996</v>
          </cell>
          <cell r="W938">
            <v>0.15</v>
          </cell>
          <cell r="X938">
            <v>31217476.196489997</v>
          </cell>
          <cell r="Y938">
            <v>0</v>
          </cell>
          <cell r="Z938">
            <v>0</v>
          </cell>
          <cell r="AA938">
            <v>-9.8272562490542947E-2</v>
          </cell>
          <cell r="AB938">
            <v>-20452142.535444003</v>
          </cell>
          <cell r="AC938">
            <v>246.50274658203125</v>
          </cell>
          <cell r="AD938">
            <v>246.50274658203125</v>
          </cell>
        </row>
        <row r="939">
          <cell r="A939" t="str">
            <v>Chapinero</v>
          </cell>
          <cell r="B939">
            <v>973389</v>
          </cell>
          <cell r="C939">
            <v>37177</v>
          </cell>
          <cell r="D939">
            <v>37541</v>
          </cell>
          <cell r="E939" t="str">
            <v>M</v>
          </cell>
          <cell r="F939" t="str">
            <v>AUCOLESP</v>
          </cell>
          <cell r="G939">
            <v>69594</v>
          </cell>
          <cell r="H939" t="str">
            <v>COLVANES LTDA</v>
          </cell>
          <cell r="I939">
            <v>443463036</v>
          </cell>
          <cell r="J939">
            <v>442961820</v>
          </cell>
          <cell r="K939">
            <v>443463035.79689997</v>
          </cell>
          <cell r="L939">
            <v>111473708</v>
          </cell>
          <cell r="M939">
            <v>79443771</v>
          </cell>
          <cell r="N939">
            <v>190917479</v>
          </cell>
          <cell r="O939">
            <v>0.1</v>
          </cell>
          <cell r="P939">
            <v>7944377.1000000006</v>
          </cell>
          <cell r="Q939">
            <v>0.1</v>
          </cell>
          <cell r="R939">
            <v>19091747.900000002</v>
          </cell>
          <cell r="S939">
            <v>217953604</v>
          </cell>
          <cell r="T939">
            <v>0.49148088207247959</v>
          </cell>
          <cell r="U939">
            <v>0.19</v>
          </cell>
          <cell r="V939">
            <v>84257976.801411003</v>
          </cell>
          <cell r="W939">
            <v>0.15</v>
          </cell>
          <cell r="X939">
            <v>66519455.369534992</v>
          </cell>
          <cell r="Y939">
            <v>0</v>
          </cell>
          <cell r="Z939">
            <v>0</v>
          </cell>
          <cell r="AA939">
            <v>0.16851911792752033</v>
          </cell>
          <cell r="AB939">
            <v>74731999.625953957</v>
          </cell>
          <cell r="AC939">
            <v>316.84341430664063</v>
          </cell>
          <cell r="AD939">
            <v>316.84341430664063</v>
          </cell>
        </row>
        <row r="940">
          <cell r="A940" t="str">
            <v>Chapinero</v>
          </cell>
          <cell r="B940">
            <v>973389</v>
          </cell>
          <cell r="C940">
            <v>37542</v>
          </cell>
          <cell r="D940">
            <v>37777</v>
          </cell>
          <cell r="E940" t="str">
            <v>M</v>
          </cell>
          <cell r="F940" t="str">
            <v>AUCOLESP</v>
          </cell>
          <cell r="G940">
            <v>69594</v>
          </cell>
          <cell r="H940" t="str">
            <v>COLVANES LTDA</v>
          </cell>
          <cell r="I940">
            <v>306052926</v>
          </cell>
          <cell r="J940">
            <v>266245729</v>
          </cell>
          <cell r="K940">
            <v>297061666.30080003</v>
          </cell>
          <cell r="L940">
            <v>85729533</v>
          </cell>
          <cell r="M940">
            <v>131056834</v>
          </cell>
          <cell r="N940">
            <v>216786367</v>
          </cell>
          <cell r="O940">
            <v>0.1</v>
          </cell>
          <cell r="P940">
            <v>13105683.4</v>
          </cell>
          <cell r="Q940">
            <v>0.1</v>
          </cell>
          <cell r="R940">
            <v>21678636.700000003</v>
          </cell>
          <cell r="S940">
            <v>251570687.10000002</v>
          </cell>
          <cell r="T940">
            <v>0.84686351568924234</v>
          </cell>
          <cell r="U940">
            <v>0.19</v>
          </cell>
          <cell r="V940">
            <v>56441716.597152002</v>
          </cell>
          <cell r="W940">
            <v>0.15</v>
          </cell>
          <cell r="X940">
            <v>44559249.945119999</v>
          </cell>
          <cell r="Y940">
            <v>0</v>
          </cell>
          <cell r="Z940">
            <v>0</v>
          </cell>
          <cell r="AA940">
            <v>-0.18686351568924242</v>
          </cell>
          <cell r="AB940">
            <v>-55509987.341472045</v>
          </cell>
          <cell r="AC940">
            <v>365</v>
          </cell>
          <cell r="AD940">
            <v>344.17446899414063</v>
          </cell>
        </row>
        <row r="941">
          <cell r="B941" t="str">
            <v>Total 973389</v>
          </cell>
          <cell r="C941">
            <v>957632469.9375</v>
          </cell>
          <cell r="D941">
            <v>917130346.9375</v>
          </cell>
          <cell r="E941">
            <v>948641210.07430005</v>
          </cell>
          <cell r="F941">
            <v>317878487</v>
          </cell>
          <cell r="G941">
            <v>231389161</v>
          </cell>
          <cell r="H941">
            <v>549267648</v>
          </cell>
          <cell r="I941">
            <v>957632469.9375</v>
          </cell>
          <cell r="J941">
            <v>917130346.9375</v>
          </cell>
          <cell r="K941">
            <v>948641210.07430005</v>
          </cell>
          <cell r="L941">
            <v>317878487</v>
          </cell>
          <cell r="M941">
            <v>231389161</v>
          </cell>
          <cell r="N941">
            <v>549267648</v>
          </cell>
          <cell r="O941">
            <v>-1230130.2509620935</v>
          </cell>
          <cell r="P941">
            <v>23138916.100000001</v>
          </cell>
          <cell r="Q941">
            <v>54926764.800000004</v>
          </cell>
          <cell r="R941">
            <v>54926764.800000004</v>
          </cell>
          <cell r="S941">
            <v>627333328.89999998</v>
          </cell>
          <cell r="T941">
            <v>142296181.511145</v>
          </cell>
          <cell r="U941">
            <v>0</v>
          </cell>
          <cell r="V941">
            <v>180241829.91411701</v>
          </cell>
          <cell r="W941">
            <v>365</v>
          </cell>
          <cell r="X941">
            <v>142296181.511145</v>
          </cell>
          <cell r="Y941">
            <v>0</v>
          </cell>
          <cell r="Z941">
            <v>0</v>
          </cell>
          <cell r="AA941">
            <v>365</v>
          </cell>
          <cell r="AB941">
            <v>-1230130.2509620935</v>
          </cell>
          <cell r="AC941">
            <v>365</v>
          </cell>
        </row>
        <row r="942">
          <cell r="H942" t="str">
            <v>Total COLVANES LTDA</v>
          </cell>
          <cell r="I942">
            <v>957632469.9375</v>
          </cell>
          <cell r="J942">
            <v>917130346.9375</v>
          </cell>
          <cell r="K942">
            <v>948641210.07430005</v>
          </cell>
          <cell r="L942">
            <v>317878487</v>
          </cell>
          <cell r="M942">
            <v>231389161</v>
          </cell>
          <cell r="N942">
            <v>549267648</v>
          </cell>
          <cell r="O942">
            <v>23138916.100000001</v>
          </cell>
          <cell r="P942">
            <v>23138916.100000001</v>
          </cell>
          <cell r="Q942">
            <v>627333328.89999998</v>
          </cell>
          <cell r="R942">
            <v>54926764.800000004</v>
          </cell>
          <cell r="S942">
            <v>627333328.89999998</v>
          </cell>
          <cell r="T942">
            <v>0</v>
          </cell>
          <cell r="U942">
            <v>-1230130.2509620935</v>
          </cell>
          <cell r="V942">
            <v>180241829.91411701</v>
          </cell>
          <cell r="W942">
            <v>142296181.511145</v>
          </cell>
          <cell r="X942">
            <v>142296181.511145</v>
          </cell>
          <cell r="Y942">
            <v>-1230130.2509620935</v>
          </cell>
          <cell r="Z942">
            <v>0</v>
          </cell>
          <cell r="AA942">
            <v>-1230130.2509620935</v>
          </cell>
          <cell r="AB942">
            <v>-1230130.2509620935</v>
          </cell>
          <cell r="AC942">
            <v>365</v>
          </cell>
        </row>
        <row r="943">
          <cell r="A943" t="str">
            <v>Chapinero</v>
          </cell>
          <cell r="B943">
            <v>298626</v>
          </cell>
          <cell r="C943">
            <v>36892</v>
          </cell>
          <cell r="D943">
            <v>37256</v>
          </cell>
          <cell r="E943" t="str">
            <v>A</v>
          </cell>
          <cell r="F943" t="str">
            <v>AUCOL98</v>
          </cell>
          <cell r="G943">
            <v>50389</v>
          </cell>
          <cell r="H943" t="str">
            <v>COMVIDEO LTDA</v>
          </cell>
          <cell r="I943">
            <v>129804335.4375</v>
          </cell>
          <cell r="J943">
            <v>129804335.4375</v>
          </cell>
          <cell r="K943">
            <v>116701778.2147</v>
          </cell>
          <cell r="L943">
            <v>50736486</v>
          </cell>
          <cell r="M943">
            <v>2737143</v>
          </cell>
          <cell r="N943">
            <v>53473629</v>
          </cell>
          <cell r="O943">
            <v>0.1</v>
          </cell>
          <cell r="P943">
            <v>273714.3</v>
          </cell>
          <cell r="Q943">
            <v>0.1</v>
          </cell>
          <cell r="R943">
            <v>5347362.9000000004</v>
          </cell>
          <cell r="S943">
            <v>59094706.199999996</v>
          </cell>
          <cell r="T943">
            <v>0.50637365688877145</v>
          </cell>
          <cell r="U943">
            <v>0.19</v>
          </cell>
          <cell r="V943">
            <v>22173337.860792998</v>
          </cell>
          <cell r="W943">
            <v>0.17499999999999999</v>
          </cell>
          <cell r="X943">
            <v>20422811.187572498</v>
          </cell>
          <cell r="Y943">
            <v>0</v>
          </cell>
          <cell r="Z943">
            <v>0</v>
          </cell>
          <cell r="AA943">
            <v>0.12862634311122856</v>
          </cell>
          <cell r="AB943">
            <v>15010922.966334499</v>
          </cell>
          <cell r="AC943">
            <v>103.66483306884766</v>
          </cell>
          <cell r="AD943">
            <v>103.66483306884766</v>
          </cell>
        </row>
        <row r="944">
          <cell r="A944" t="str">
            <v>Chapinero</v>
          </cell>
          <cell r="B944">
            <v>298626</v>
          </cell>
          <cell r="C944">
            <v>37257</v>
          </cell>
          <cell r="D944">
            <v>37621</v>
          </cell>
          <cell r="E944" t="str">
            <v>A</v>
          </cell>
          <cell r="F944" t="str">
            <v>AUCOL98</v>
          </cell>
          <cell r="G944">
            <v>50389</v>
          </cell>
          <cell r="H944" t="str">
            <v>COMVIDEO LTDA</v>
          </cell>
          <cell r="I944">
            <v>104441353.5</v>
          </cell>
          <cell r="J944">
            <v>104441353.5</v>
          </cell>
          <cell r="K944">
            <v>140258187.9756</v>
          </cell>
          <cell r="L944">
            <v>44170948</v>
          </cell>
          <cell r="M944">
            <v>18879581</v>
          </cell>
          <cell r="N944">
            <v>63050529</v>
          </cell>
          <cell r="O944">
            <v>0.1</v>
          </cell>
          <cell r="P944">
            <v>1887958.1</v>
          </cell>
          <cell r="Q944">
            <v>0.1</v>
          </cell>
          <cell r="R944">
            <v>6305052.9000000004</v>
          </cell>
          <cell r="S944">
            <v>71243540</v>
          </cell>
          <cell r="T944">
            <v>0.50794567524566814</v>
          </cell>
          <cell r="U944">
            <v>0.19</v>
          </cell>
          <cell r="V944">
            <v>26649055.715364002</v>
          </cell>
          <cell r="W944">
            <v>0.17499999999999999</v>
          </cell>
          <cell r="X944">
            <v>24545182.89573</v>
          </cell>
          <cell r="Y944">
            <v>0</v>
          </cell>
          <cell r="Z944">
            <v>0</v>
          </cell>
          <cell r="AA944">
            <v>0.12705432475433187</v>
          </cell>
          <cell r="AB944">
            <v>17820409.36450601</v>
          </cell>
          <cell r="AC944">
            <v>110.64286041259766</v>
          </cell>
          <cell r="AD944">
            <v>110.64286041259766</v>
          </cell>
        </row>
        <row r="945">
          <cell r="A945" t="str">
            <v>Chapinero</v>
          </cell>
          <cell r="B945">
            <v>298626</v>
          </cell>
          <cell r="C945">
            <v>37622</v>
          </cell>
          <cell r="D945">
            <v>37777</v>
          </cell>
          <cell r="E945" t="str">
            <v>A</v>
          </cell>
          <cell r="F945" t="str">
            <v>AUCOL98</v>
          </cell>
          <cell r="G945">
            <v>50389</v>
          </cell>
          <cell r="H945" t="str">
            <v>COMVIDEO LTDA</v>
          </cell>
          <cell r="I945">
            <v>10652821</v>
          </cell>
          <cell r="J945">
            <v>2282093.875</v>
          </cell>
          <cell r="K945">
            <v>34765842.319300003</v>
          </cell>
          <cell r="L945">
            <v>5194208</v>
          </cell>
          <cell r="M945">
            <v>0</v>
          </cell>
          <cell r="N945">
            <v>5194208</v>
          </cell>
          <cell r="O945">
            <v>0.1</v>
          </cell>
          <cell r="P945">
            <v>0</v>
          </cell>
          <cell r="Q945">
            <v>0.1</v>
          </cell>
          <cell r="R945">
            <v>519420.80000000005</v>
          </cell>
          <cell r="S945">
            <v>5713628.7999999998</v>
          </cell>
          <cell r="T945">
            <v>0.16434604827129762</v>
          </cell>
          <cell r="U945">
            <v>0.19</v>
          </cell>
          <cell r="V945">
            <v>6605510.0406670012</v>
          </cell>
          <cell r="W945">
            <v>0.17499999999999999</v>
          </cell>
          <cell r="X945">
            <v>6084022.4058774998</v>
          </cell>
          <cell r="Y945">
            <v>0</v>
          </cell>
          <cell r="Z945">
            <v>0</v>
          </cell>
          <cell r="AA945">
            <v>0.47065395172870239</v>
          </cell>
          <cell r="AB945">
            <v>16362681.072755503</v>
          </cell>
          <cell r="AC945">
            <v>43</v>
          </cell>
          <cell r="AD945">
            <v>67.400001525878906</v>
          </cell>
        </row>
        <row r="946">
          <cell r="B946" t="str">
            <v>Total 298626</v>
          </cell>
          <cell r="C946">
            <v>244898509.9375</v>
          </cell>
          <cell r="D946">
            <v>236527782.8125</v>
          </cell>
          <cell r="E946">
            <v>291725808.50959998</v>
          </cell>
          <cell r="F946">
            <v>100101642</v>
          </cell>
          <cell r="G946">
            <v>21616724</v>
          </cell>
          <cell r="H946">
            <v>121718366</v>
          </cell>
          <cell r="I946">
            <v>244898509.9375</v>
          </cell>
          <cell r="J946">
            <v>236527782.8125</v>
          </cell>
          <cell r="K946">
            <v>291725808.50959998</v>
          </cell>
          <cell r="L946">
            <v>100101642</v>
          </cell>
          <cell r="M946">
            <v>21616724</v>
          </cell>
          <cell r="N946">
            <v>121718366</v>
          </cell>
          <cell r="O946">
            <v>49194013.403596014</v>
          </cell>
          <cell r="P946">
            <v>2161672.4</v>
          </cell>
          <cell r="Q946">
            <v>12171836.600000001</v>
          </cell>
          <cell r="R946">
            <v>12171836.600000001</v>
          </cell>
          <cell r="S946">
            <v>136051875</v>
          </cell>
          <cell r="T946">
            <v>51052016.489179999</v>
          </cell>
          <cell r="U946">
            <v>0</v>
          </cell>
          <cell r="V946">
            <v>55427903.616824001</v>
          </cell>
          <cell r="W946">
            <v>43</v>
          </cell>
          <cell r="X946">
            <v>51052016.489179999</v>
          </cell>
          <cell r="Y946">
            <v>0</v>
          </cell>
          <cell r="Z946">
            <v>0</v>
          </cell>
          <cell r="AA946">
            <v>43</v>
          </cell>
          <cell r="AB946">
            <v>49194013.403596014</v>
          </cell>
          <cell r="AC946">
            <v>43</v>
          </cell>
        </row>
        <row r="947">
          <cell r="A947" t="str">
            <v>Chapinero</v>
          </cell>
          <cell r="B947">
            <v>7247117</v>
          </cell>
          <cell r="C947">
            <v>36960</v>
          </cell>
          <cell r="D947">
            <v>37324</v>
          </cell>
          <cell r="E947" t="str">
            <v>A</v>
          </cell>
          <cell r="F947" t="str">
            <v>AUCOL98</v>
          </cell>
          <cell r="G947">
            <v>50389</v>
          </cell>
          <cell r="H947" t="str">
            <v>COMVIDEO LTDA</v>
          </cell>
          <cell r="I947">
            <v>61674704.6875</v>
          </cell>
          <cell r="J947">
            <v>61674704.6875</v>
          </cell>
          <cell r="K947">
            <v>52360453.261699997</v>
          </cell>
          <cell r="L947">
            <v>5600753</v>
          </cell>
          <cell r="M947">
            <v>10252177</v>
          </cell>
          <cell r="N947">
            <v>15852930</v>
          </cell>
          <cell r="O947">
            <v>0.1</v>
          </cell>
          <cell r="P947">
            <v>1025217.7000000001</v>
          </cell>
          <cell r="Q947">
            <v>0.1</v>
          </cell>
          <cell r="R947">
            <v>1585293</v>
          </cell>
          <cell r="S947">
            <v>18463440.699999999</v>
          </cell>
          <cell r="T947">
            <v>0.35262186535549755</v>
          </cell>
          <cell r="U947">
            <v>0.19</v>
          </cell>
          <cell r="V947">
            <v>9948486.1197229996</v>
          </cell>
          <cell r="W947">
            <v>0.17499999999999999</v>
          </cell>
          <cell r="X947">
            <v>9163079.3207974993</v>
          </cell>
          <cell r="Y947">
            <v>0</v>
          </cell>
          <cell r="Z947">
            <v>0</v>
          </cell>
          <cell r="AA947">
            <v>0.28237813464450245</v>
          </cell>
          <cell r="AB947">
            <v>14785447.121179499</v>
          </cell>
          <cell r="AC947">
            <v>33.521976470947266</v>
          </cell>
          <cell r="AD947">
            <v>33.521976470947266</v>
          </cell>
        </row>
        <row r="948">
          <cell r="A948" t="str">
            <v>Chapinero</v>
          </cell>
          <cell r="B948">
            <v>7247117</v>
          </cell>
          <cell r="C948">
            <v>37325</v>
          </cell>
          <cell r="D948">
            <v>37689</v>
          </cell>
          <cell r="E948" t="str">
            <v>A</v>
          </cell>
          <cell r="F948" t="str">
            <v>AUCOL98</v>
          </cell>
          <cell r="G948">
            <v>50389</v>
          </cell>
          <cell r="H948" t="str">
            <v>COMVIDEO LTDA</v>
          </cell>
          <cell r="I948">
            <v>161227725.8125</v>
          </cell>
          <cell r="J948">
            <v>161227725.8125</v>
          </cell>
          <cell r="K948">
            <v>113881056.1357</v>
          </cell>
          <cell r="L948">
            <v>25923129</v>
          </cell>
          <cell r="M948">
            <v>30295599</v>
          </cell>
          <cell r="N948">
            <v>56218728</v>
          </cell>
          <cell r="O948">
            <v>0.1</v>
          </cell>
          <cell r="P948">
            <v>3029559.9000000004</v>
          </cell>
          <cell r="Q948">
            <v>0.1</v>
          </cell>
          <cell r="R948">
            <v>5621872.8000000007</v>
          </cell>
          <cell r="S948">
            <v>64870160.700000003</v>
          </cell>
          <cell r="T948">
            <v>0.56963083151161764</v>
          </cell>
          <cell r="U948">
            <v>0.19</v>
          </cell>
          <cell r="V948">
            <v>21637400.665782999</v>
          </cell>
          <cell r="W948">
            <v>0.17499999999999999</v>
          </cell>
          <cell r="X948">
            <v>19929184.823747501</v>
          </cell>
          <cell r="Y948">
            <v>0</v>
          </cell>
          <cell r="Z948">
            <v>0</v>
          </cell>
          <cell r="AA948">
            <v>6.5369168488382368E-2</v>
          </cell>
          <cell r="AB948">
            <v>7444309.946169504</v>
          </cell>
          <cell r="AC948">
            <v>49.678569793701172</v>
          </cell>
          <cell r="AD948">
            <v>49.678569793701172</v>
          </cell>
        </row>
        <row r="949">
          <cell r="A949" t="str">
            <v>Chapinero</v>
          </cell>
          <cell r="B949">
            <v>7247117</v>
          </cell>
          <cell r="C949">
            <v>37690</v>
          </cell>
          <cell r="D949">
            <v>37777</v>
          </cell>
          <cell r="E949" t="str">
            <v>A</v>
          </cell>
          <cell r="F949" t="str">
            <v>AUCOL98</v>
          </cell>
          <cell r="G949">
            <v>50389</v>
          </cell>
          <cell r="H949" t="str">
            <v>COMVIDEO LTDA</v>
          </cell>
          <cell r="I949">
            <v>23531183</v>
          </cell>
          <cell r="J949">
            <v>7239326.125</v>
          </cell>
          <cell r="K949">
            <v>34950961.684299998</v>
          </cell>
          <cell r="L949">
            <v>250000</v>
          </cell>
          <cell r="M949">
            <v>82722222</v>
          </cell>
          <cell r="N949">
            <v>82972222</v>
          </cell>
          <cell r="O949">
            <v>0.1</v>
          </cell>
          <cell r="P949">
            <v>8272222.2000000002</v>
          </cell>
          <cell r="Q949">
            <v>0.1</v>
          </cell>
          <cell r="R949">
            <v>8297222.2000000002</v>
          </cell>
          <cell r="S949">
            <v>99541666.400000006</v>
          </cell>
          <cell r="T949">
            <v>2.8480379824488264</v>
          </cell>
          <cell r="U949">
            <v>0.19</v>
          </cell>
          <cell r="V949">
            <v>6640682.7200170001</v>
          </cell>
          <cell r="W949">
            <v>0.17499999999999999</v>
          </cell>
          <cell r="X949">
            <v>6116418.2947524991</v>
          </cell>
          <cell r="Y949">
            <v>0</v>
          </cell>
          <cell r="Z949">
            <v>0</v>
          </cell>
          <cell r="AA949">
            <v>-2.2130379824488262</v>
          </cell>
          <cell r="AB949">
            <v>-77347805.730469495</v>
          </cell>
          <cell r="AC949">
            <v>56</v>
          </cell>
          <cell r="AD949">
            <v>55.735633850097656</v>
          </cell>
        </row>
        <row r="950">
          <cell r="B950" t="str">
            <v>Total 7247117</v>
          </cell>
          <cell r="C950">
            <v>246433613.5</v>
          </cell>
          <cell r="D950">
            <v>230141756.625</v>
          </cell>
          <cell r="E950">
            <v>201192471.0817</v>
          </cell>
          <cell r="F950">
            <v>31773882</v>
          </cell>
          <cell r="G950">
            <v>123269998</v>
          </cell>
          <cell r="H950">
            <v>155043880</v>
          </cell>
          <cell r="I950">
            <v>246433613.5</v>
          </cell>
          <cell r="J950">
            <v>230141756.625</v>
          </cell>
          <cell r="K950">
            <v>201192471.0817</v>
          </cell>
          <cell r="L950">
            <v>31773882</v>
          </cell>
          <cell r="M950">
            <v>123269998</v>
          </cell>
          <cell r="N950">
            <v>155043880</v>
          </cell>
          <cell r="O950">
            <v>-55118048.663120493</v>
          </cell>
          <cell r="P950">
            <v>12326999.800000001</v>
          </cell>
          <cell r="Q950">
            <v>15504388</v>
          </cell>
          <cell r="R950">
            <v>15504388</v>
          </cell>
          <cell r="S950">
            <v>182875267.80000001</v>
          </cell>
          <cell r="T950">
            <v>35208682.439297497</v>
          </cell>
          <cell r="U950">
            <v>0</v>
          </cell>
          <cell r="V950">
            <v>38226569.505522996</v>
          </cell>
          <cell r="W950">
            <v>56</v>
          </cell>
          <cell r="X950">
            <v>35208682.439297497</v>
          </cell>
          <cell r="Y950">
            <v>0</v>
          </cell>
          <cell r="Z950">
            <v>0</v>
          </cell>
          <cell r="AA950">
            <v>56</v>
          </cell>
          <cell r="AB950">
            <v>-55118048.663120493</v>
          </cell>
          <cell r="AC950">
            <v>56</v>
          </cell>
        </row>
        <row r="951">
          <cell r="H951" t="str">
            <v>Total COMVIDEO LTDA</v>
          </cell>
          <cell r="I951">
            <v>491332123.4375</v>
          </cell>
          <cell r="J951">
            <v>466669539.4375</v>
          </cell>
          <cell r="K951">
            <v>492918279.59129995</v>
          </cell>
          <cell r="L951">
            <v>131875524</v>
          </cell>
          <cell r="M951">
            <v>144886722</v>
          </cell>
          <cell r="N951">
            <v>276762246</v>
          </cell>
          <cell r="O951">
            <v>14488672.199999999</v>
          </cell>
          <cell r="P951">
            <v>14488672.199999999</v>
          </cell>
          <cell r="Q951">
            <v>318927142.79999995</v>
          </cell>
          <cell r="R951">
            <v>27676224.600000001</v>
          </cell>
          <cell r="S951">
            <v>318927142.79999995</v>
          </cell>
          <cell r="T951">
            <v>0</v>
          </cell>
          <cell r="U951">
            <v>-5924035.2595244795</v>
          </cell>
          <cell r="V951">
            <v>93654473.122346997</v>
          </cell>
          <cell r="W951">
            <v>86260698.928477496</v>
          </cell>
          <cell r="X951">
            <v>86260698.928477496</v>
          </cell>
          <cell r="Y951">
            <v>-5924035.2595244795</v>
          </cell>
          <cell r="Z951">
            <v>0</v>
          </cell>
          <cell r="AA951">
            <v>-5924035.2595244795</v>
          </cell>
          <cell r="AB951">
            <v>-5924035.2595244795</v>
          </cell>
          <cell r="AC951">
            <v>99</v>
          </cell>
        </row>
        <row r="952">
          <cell r="A952" t="str">
            <v>Chapinero</v>
          </cell>
          <cell r="B952">
            <v>496056</v>
          </cell>
          <cell r="C952">
            <v>36892</v>
          </cell>
          <cell r="D952">
            <v>37256</v>
          </cell>
          <cell r="E952" t="str">
            <v>M</v>
          </cell>
          <cell r="F952" t="str">
            <v>AUCOL98</v>
          </cell>
          <cell r="G952">
            <v>72059</v>
          </cell>
          <cell r="H952" t="str">
            <v>CONCARRO S.A.</v>
          </cell>
          <cell r="I952">
            <v>23805973</v>
          </cell>
          <cell r="J952">
            <v>23805973</v>
          </cell>
          <cell r="K952">
            <v>27847620.733600002</v>
          </cell>
          <cell r="L952">
            <v>1928000</v>
          </cell>
          <cell r="M952">
            <v>0</v>
          </cell>
          <cell r="N952">
            <v>1928000</v>
          </cell>
          <cell r="O952">
            <v>0.1</v>
          </cell>
          <cell r="P952">
            <v>0</v>
          </cell>
          <cell r="Q952">
            <v>0.1</v>
          </cell>
          <cell r="R952">
            <v>192800</v>
          </cell>
          <cell r="S952">
            <v>2120800</v>
          </cell>
          <cell r="T952">
            <v>7.6157314130650813E-2</v>
          </cell>
          <cell r="U952">
            <v>0.19</v>
          </cell>
          <cell r="V952">
            <v>5291047.9393840004</v>
          </cell>
          <cell r="W952">
            <v>0.125</v>
          </cell>
          <cell r="X952">
            <v>3480952.5917000002</v>
          </cell>
          <cell r="Y952">
            <v>0</v>
          </cell>
          <cell r="Z952">
            <v>0</v>
          </cell>
          <cell r="AA952">
            <v>0.6088426858693492</v>
          </cell>
          <cell r="AB952">
            <v>16954820.202516001</v>
          </cell>
          <cell r="AC952">
            <v>20.684066772460938</v>
          </cell>
          <cell r="AD952">
            <v>20.684066772460938</v>
          </cell>
        </row>
        <row r="953">
          <cell r="A953" t="str">
            <v>Chapinero</v>
          </cell>
          <cell r="B953">
            <v>496056</v>
          </cell>
          <cell r="C953">
            <v>37257</v>
          </cell>
          <cell r="D953">
            <v>37621</v>
          </cell>
          <cell r="E953" t="str">
            <v>M</v>
          </cell>
          <cell r="F953" t="str">
            <v>AUCOL98</v>
          </cell>
          <cell r="G953">
            <v>72059</v>
          </cell>
          <cell r="H953" t="str">
            <v>CONCARRO S.A.</v>
          </cell>
          <cell r="I953">
            <v>2807980</v>
          </cell>
          <cell r="J953">
            <v>2807980</v>
          </cell>
          <cell r="K953">
            <v>3006420.835</v>
          </cell>
          <cell r="L953">
            <v>0</v>
          </cell>
          <cell r="M953">
            <v>0.1</v>
          </cell>
          <cell r="N953">
            <v>0</v>
          </cell>
          <cell r="O953">
            <v>0.1</v>
          </cell>
          <cell r="P953">
            <v>0</v>
          </cell>
          <cell r="Q953">
            <v>0.1</v>
          </cell>
          <cell r="R953">
            <v>0</v>
          </cell>
          <cell r="S953">
            <v>0</v>
          </cell>
          <cell r="T953">
            <v>0</v>
          </cell>
          <cell r="U953">
            <v>0.19</v>
          </cell>
          <cell r="V953">
            <v>571219.95865000004</v>
          </cell>
          <cell r="W953">
            <v>0.125</v>
          </cell>
          <cell r="X953">
            <v>375802.604375</v>
          </cell>
          <cell r="Y953">
            <v>0</v>
          </cell>
          <cell r="Z953">
            <v>0</v>
          </cell>
          <cell r="AA953">
            <v>0.68500000000000005</v>
          </cell>
          <cell r="AB953">
            <v>2059398.2719750002</v>
          </cell>
          <cell r="AC953">
            <v>3.1373627185821533</v>
          </cell>
          <cell r="AD953">
            <v>3.1373627185821533</v>
          </cell>
        </row>
        <row r="954">
          <cell r="B954" t="str">
            <v>Total 496056</v>
          </cell>
          <cell r="C954">
            <v>26613953</v>
          </cell>
          <cell r="D954">
            <v>26613953</v>
          </cell>
          <cell r="E954">
            <v>30854041.568600003</v>
          </cell>
          <cell r="F954">
            <v>1928000</v>
          </cell>
          <cell r="G954">
            <v>0</v>
          </cell>
          <cell r="H954">
            <v>1928000</v>
          </cell>
          <cell r="I954">
            <v>26613953</v>
          </cell>
          <cell r="J954">
            <v>26613953</v>
          </cell>
          <cell r="K954">
            <v>30854041.568600003</v>
          </cell>
          <cell r="L954">
            <v>1928000</v>
          </cell>
          <cell r="M954">
            <v>0</v>
          </cell>
          <cell r="N954">
            <v>1928000</v>
          </cell>
          <cell r="O954">
            <v>19014218.474491</v>
          </cell>
          <cell r="P954">
            <v>0</v>
          </cell>
          <cell r="Q954">
            <v>192800</v>
          </cell>
          <cell r="R954">
            <v>192800</v>
          </cell>
          <cell r="S954">
            <v>2120800</v>
          </cell>
          <cell r="T954">
            <v>3856755.1960750003</v>
          </cell>
          <cell r="U954">
            <v>0</v>
          </cell>
          <cell r="V954">
            <v>5862267.8980340008</v>
          </cell>
          <cell r="W954">
            <v>0</v>
          </cell>
          <cell r="X954">
            <v>3856755.1960750003</v>
          </cell>
          <cell r="Y954">
            <v>0</v>
          </cell>
          <cell r="Z954">
            <v>0</v>
          </cell>
          <cell r="AA954">
            <v>0</v>
          </cell>
          <cell r="AB954">
            <v>19014218.474491</v>
          </cell>
          <cell r="AC954">
            <v>0</v>
          </cell>
        </row>
        <row r="955">
          <cell r="A955" t="str">
            <v>Chapinero</v>
          </cell>
          <cell r="B955">
            <v>746599</v>
          </cell>
          <cell r="C955">
            <v>37043</v>
          </cell>
          <cell r="D955">
            <v>37407</v>
          </cell>
          <cell r="E955" t="str">
            <v>M</v>
          </cell>
          <cell r="F955" t="str">
            <v>AUCOLESP</v>
          </cell>
          <cell r="G955">
            <v>72059</v>
          </cell>
          <cell r="H955" t="str">
            <v>CONCARRO S.A.</v>
          </cell>
          <cell r="I955">
            <v>108875497</v>
          </cell>
          <cell r="J955">
            <v>108875497</v>
          </cell>
          <cell r="K955">
            <v>109581339.6582</v>
          </cell>
          <cell r="L955">
            <v>117624471</v>
          </cell>
          <cell r="M955">
            <v>17523192</v>
          </cell>
          <cell r="N955">
            <v>135147663</v>
          </cell>
          <cell r="O955">
            <v>0.1</v>
          </cell>
          <cell r="P955">
            <v>1752319.2000000002</v>
          </cell>
          <cell r="Q955">
            <v>0.1</v>
          </cell>
          <cell r="R955">
            <v>13514766.300000001</v>
          </cell>
          <cell r="S955">
            <v>150414748.5</v>
          </cell>
          <cell r="T955">
            <v>1.3726310425585715</v>
          </cell>
          <cell r="U955">
            <v>0.19</v>
          </cell>
          <cell r="V955">
            <v>20820454.535057999</v>
          </cell>
          <cell r="W955">
            <v>0.125</v>
          </cell>
          <cell r="X955">
            <v>13697667.457274999</v>
          </cell>
          <cell r="Y955">
            <v>0.22</v>
          </cell>
          <cell r="Z955">
            <v>24107894.724803999</v>
          </cell>
          <cell r="AA955">
            <v>-0.90763104255857141</v>
          </cell>
          <cell r="AB955">
            <v>-99459425.558936983</v>
          </cell>
          <cell r="AC955">
            <v>96.884613037109375</v>
          </cell>
          <cell r="AD955">
            <v>96.884613037109375</v>
          </cell>
        </row>
        <row r="956">
          <cell r="A956" t="str">
            <v>Chapinero</v>
          </cell>
          <cell r="B956">
            <v>746599</v>
          </cell>
          <cell r="C956">
            <v>37408</v>
          </cell>
          <cell r="D956">
            <v>37772</v>
          </cell>
          <cell r="E956" t="str">
            <v>M</v>
          </cell>
          <cell r="F956" t="str">
            <v>AUCOLESP</v>
          </cell>
          <cell r="G956">
            <v>72059</v>
          </cell>
          <cell r="H956" t="str">
            <v>CONCARRO S.A.</v>
          </cell>
          <cell r="I956">
            <v>49393881</v>
          </cell>
          <cell r="J956">
            <v>49393881</v>
          </cell>
          <cell r="K956">
            <v>53058436.057499997</v>
          </cell>
          <cell r="L956">
            <v>34584164</v>
          </cell>
          <cell r="M956">
            <v>1945101</v>
          </cell>
          <cell r="N956">
            <v>36529265</v>
          </cell>
          <cell r="O956">
            <v>0.1</v>
          </cell>
          <cell r="P956">
            <v>194510.1</v>
          </cell>
          <cell r="Q956">
            <v>0.1</v>
          </cell>
          <cell r="R956">
            <v>3652926.5</v>
          </cell>
          <cell r="S956">
            <v>40376701.600000001</v>
          </cell>
          <cell r="T956">
            <v>0.76098552087444371</v>
          </cell>
          <cell r="U956">
            <v>0.19</v>
          </cell>
          <cell r="V956">
            <v>10081102.850925</v>
          </cell>
          <cell r="W956">
            <v>0.125</v>
          </cell>
          <cell r="X956">
            <v>6632304.5071874997</v>
          </cell>
          <cell r="Y956">
            <v>0.22</v>
          </cell>
          <cell r="Z956">
            <v>11672855.93265</v>
          </cell>
          <cell r="AA956">
            <v>-0.29598552087444369</v>
          </cell>
          <cell r="AB956">
            <v>-15704528.833262501</v>
          </cell>
          <cell r="AC956">
            <v>46.285713195800781</v>
          </cell>
          <cell r="AD956">
            <v>46.285713195800781</v>
          </cell>
        </row>
        <row r="957">
          <cell r="A957" t="str">
            <v>Chapinero</v>
          </cell>
          <cell r="B957">
            <v>746599</v>
          </cell>
          <cell r="C957">
            <v>37773</v>
          </cell>
          <cell r="D957">
            <v>37777</v>
          </cell>
          <cell r="E957" t="str">
            <v>M</v>
          </cell>
          <cell r="F957" t="str">
            <v>AUCOLESP</v>
          </cell>
          <cell r="G957">
            <v>72059</v>
          </cell>
          <cell r="H957" t="str">
            <v>CONCARRO S.A.</v>
          </cell>
          <cell r="I957">
            <v>0</v>
          </cell>
          <cell r="J957">
            <v>0</v>
          </cell>
          <cell r="K957">
            <v>12516.574199999999</v>
          </cell>
          <cell r="L957">
            <v>0</v>
          </cell>
          <cell r="M957">
            <v>0.1</v>
          </cell>
          <cell r="N957">
            <v>0</v>
          </cell>
          <cell r="O957">
            <v>0.1</v>
          </cell>
          <cell r="P957">
            <v>0</v>
          </cell>
          <cell r="Q957">
            <v>0.1</v>
          </cell>
          <cell r="R957">
            <v>0</v>
          </cell>
          <cell r="S957">
            <v>0</v>
          </cell>
          <cell r="T957">
            <v>0</v>
          </cell>
          <cell r="U957">
            <v>0.19</v>
          </cell>
          <cell r="V957">
            <v>2378.1490979999999</v>
          </cell>
          <cell r="W957">
            <v>0.125</v>
          </cell>
          <cell r="X957">
            <v>1564.5717749999999</v>
          </cell>
          <cell r="Y957">
            <v>0.22</v>
          </cell>
          <cell r="Z957">
            <v>2753.6463239999998</v>
          </cell>
          <cell r="AA957">
            <v>0.46500000000000002</v>
          </cell>
          <cell r="AB957">
            <v>5820.2070029999995</v>
          </cell>
          <cell r="AC957">
            <v>0</v>
          </cell>
          <cell r="AD957">
            <v>0</v>
          </cell>
        </row>
        <row r="958">
          <cell r="B958" t="str">
            <v>Total 746599</v>
          </cell>
          <cell r="C958">
            <v>158269378</v>
          </cell>
          <cell r="D958">
            <v>158269378</v>
          </cell>
          <cell r="E958">
            <v>162652292.2899</v>
          </cell>
          <cell r="F958">
            <v>152208635</v>
          </cell>
          <cell r="G958">
            <v>19468293</v>
          </cell>
          <cell r="H958">
            <v>171676928</v>
          </cell>
          <cell r="I958">
            <v>158269378</v>
          </cell>
          <cell r="J958">
            <v>158269378</v>
          </cell>
          <cell r="K958">
            <v>162652292.2899</v>
          </cell>
          <cell r="L958">
            <v>152208635</v>
          </cell>
          <cell r="M958">
            <v>19468293</v>
          </cell>
          <cell r="N958">
            <v>171676928</v>
          </cell>
          <cell r="O958">
            <v>-115158134.18519649</v>
          </cell>
          <cell r="P958">
            <v>1946829.3000000003</v>
          </cell>
          <cell r="Q958">
            <v>17167692.800000001</v>
          </cell>
          <cell r="R958">
            <v>17167692.800000001</v>
          </cell>
          <cell r="S958">
            <v>190791450.09999999</v>
          </cell>
          <cell r="T958">
            <v>20331536.536237501</v>
          </cell>
          <cell r="U958">
            <v>35783504.303778</v>
          </cell>
          <cell r="V958">
            <v>30903935.535080999</v>
          </cell>
          <cell r="W958">
            <v>0</v>
          </cell>
          <cell r="X958">
            <v>20331536.536237501</v>
          </cell>
          <cell r="Y958">
            <v>35783504.303778</v>
          </cell>
          <cell r="Z958">
            <v>35783504.303778</v>
          </cell>
          <cell r="AA958">
            <v>0</v>
          </cell>
          <cell r="AB958">
            <v>-115158134.18519649</v>
          </cell>
          <cell r="AC958">
            <v>0</v>
          </cell>
        </row>
        <row r="959">
          <cell r="A959" t="str">
            <v>Chapinero</v>
          </cell>
          <cell r="B959">
            <v>7363187</v>
          </cell>
          <cell r="C959">
            <v>37043</v>
          </cell>
          <cell r="D959">
            <v>37407</v>
          </cell>
          <cell r="E959" t="str">
            <v>M</v>
          </cell>
          <cell r="F959" t="str">
            <v>AUCOL98</v>
          </cell>
          <cell r="G959">
            <v>72059</v>
          </cell>
          <cell r="H959" t="str">
            <v>CONCARRO S.A.</v>
          </cell>
          <cell r="I959">
            <v>41586114</v>
          </cell>
          <cell r="J959">
            <v>41586114</v>
          </cell>
          <cell r="K959">
            <v>43409563.652800001</v>
          </cell>
          <cell r="L959">
            <v>1726293</v>
          </cell>
          <cell r="M959">
            <v>2211111</v>
          </cell>
          <cell r="N959">
            <v>3937404</v>
          </cell>
          <cell r="O959">
            <v>0.1</v>
          </cell>
          <cell r="P959">
            <v>221111.1</v>
          </cell>
          <cell r="Q959">
            <v>0.1</v>
          </cell>
          <cell r="R959">
            <v>393740.4</v>
          </cell>
          <cell r="S959">
            <v>4552255.5</v>
          </cell>
          <cell r="T959">
            <v>0.10486757103595928</v>
          </cell>
          <cell r="U959">
            <v>0.19</v>
          </cell>
          <cell r="V959">
            <v>8247817.0940320008</v>
          </cell>
          <cell r="W959">
            <v>0.125</v>
          </cell>
          <cell r="X959">
            <v>5426195.4566000002</v>
          </cell>
          <cell r="Y959">
            <v>0.22</v>
          </cell>
          <cell r="Z959">
            <v>9550104.0036159996</v>
          </cell>
          <cell r="AA959">
            <v>0.36013242896404074</v>
          </cell>
          <cell r="AB959">
            <v>15633191.598552002</v>
          </cell>
          <cell r="AC959">
            <v>29.310440063476563</v>
          </cell>
          <cell r="AD959">
            <v>29.310440063476563</v>
          </cell>
        </row>
        <row r="960">
          <cell r="A960" t="str">
            <v>Chapinero</v>
          </cell>
          <cell r="B960">
            <v>7363187</v>
          </cell>
          <cell r="C960">
            <v>37408</v>
          </cell>
          <cell r="D960">
            <v>37772</v>
          </cell>
          <cell r="E960" t="str">
            <v>M</v>
          </cell>
          <cell r="F960" t="str">
            <v>AUCOL98</v>
          </cell>
          <cell r="G960">
            <v>72059</v>
          </cell>
          <cell r="H960" t="str">
            <v>CONCARRO S.A.</v>
          </cell>
          <cell r="I960">
            <v>10626508</v>
          </cell>
          <cell r="J960">
            <v>10629789</v>
          </cell>
          <cell r="K960">
            <v>11884061.2324</v>
          </cell>
          <cell r="L960">
            <v>0</v>
          </cell>
          <cell r="M960">
            <v>0.1</v>
          </cell>
          <cell r="N960">
            <v>0</v>
          </cell>
          <cell r="O960">
            <v>0.1</v>
          </cell>
          <cell r="P960">
            <v>0</v>
          </cell>
          <cell r="Q960">
            <v>0.1</v>
          </cell>
          <cell r="R960">
            <v>0</v>
          </cell>
          <cell r="S960">
            <v>0</v>
          </cell>
          <cell r="T960">
            <v>0</v>
          </cell>
          <cell r="U960">
            <v>0.19</v>
          </cell>
          <cell r="V960">
            <v>2257971.6341559999</v>
          </cell>
          <cell r="W960">
            <v>0.125</v>
          </cell>
          <cell r="X960">
            <v>1485507.65405</v>
          </cell>
          <cell r="Y960">
            <v>0.22</v>
          </cell>
          <cell r="Z960">
            <v>2614493.4711279999</v>
          </cell>
          <cell r="AA960">
            <v>0.46500000000000002</v>
          </cell>
          <cell r="AB960">
            <v>5526088.4730660003</v>
          </cell>
          <cell r="AC960">
            <v>8.7225275039672852</v>
          </cell>
          <cell r="AD960">
            <v>8.7225275039672852</v>
          </cell>
        </row>
        <row r="961">
          <cell r="B961" t="str">
            <v>Total 7363187</v>
          </cell>
          <cell r="C961">
            <v>52212622</v>
          </cell>
          <cell r="D961">
            <v>52215903</v>
          </cell>
          <cell r="E961">
            <v>55293624.885200001</v>
          </cell>
          <cell r="F961">
            <v>1726293</v>
          </cell>
          <cell r="G961">
            <v>2211111</v>
          </cell>
          <cell r="H961">
            <v>3937404</v>
          </cell>
          <cell r="I961">
            <v>52212622</v>
          </cell>
          <cell r="J961">
            <v>52215903</v>
          </cell>
          <cell r="K961">
            <v>55293624.885200001</v>
          </cell>
          <cell r="L961">
            <v>1726293</v>
          </cell>
          <cell r="M961">
            <v>2211111</v>
          </cell>
          <cell r="N961">
            <v>3937404</v>
          </cell>
          <cell r="O961">
            <v>21159280.071618002</v>
          </cell>
          <cell r="P961">
            <v>221111.1</v>
          </cell>
          <cell r="Q961">
            <v>393740.4</v>
          </cell>
          <cell r="R961">
            <v>393740.4</v>
          </cell>
          <cell r="S961">
            <v>4552255.5</v>
          </cell>
          <cell r="T961">
            <v>6911703.1106500002</v>
          </cell>
          <cell r="U961">
            <v>12164597.474744</v>
          </cell>
          <cell r="V961">
            <v>10505788.728188001</v>
          </cell>
          <cell r="W961">
            <v>0</v>
          </cell>
          <cell r="X961">
            <v>6911703.1106500002</v>
          </cell>
          <cell r="Y961">
            <v>12164597.474744</v>
          </cell>
          <cell r="Z961">
            <v>12164597.474744</v>
          </cell>
          <cell r="AA961">
            <v>0</v>
          </cell>
          <cell r="AB961">
            <v>21159280.071618002</v>
          </cell>
          <cell r="AC961">
            <v>0</v>
          </cell>
        </row>
        <row r="962">
          <cell r="A962" t="str">
            <v>Chapinero</v>
          </cell>
          <cell r="B962">
            <v>12020911</v>
          </cell>
          <cell r="C962">
            <v>37530</v>
          </cell>
          <cell r="D962">
            <v>37777</v>
          </cell>
          <cell r="E962" t="str">
            <v>M</v>
          </cell>
          <cell r="F962" t="str">
            <v>AUCOL98</v>
          </cell>
          <cell r="G962" t="str">
            <v>CONCARRO S.A.</v>
          </cell>
          <cell r="H962" t="str">
            <v>CONCARRO S.A.</v>
          </cell>
          <cell r="I962">
            <v>892600</v>
          </cell>
          <cell r="J962">
            <v>892600</v>
          </cell>
          <cell r="K962">
            <v>892600</v>
          </cell>
          <cell r="L962">
            <v>2734101</v>
          </cell>
          <cell r="M962">
            <v>1836106</v>
          </cell>
          <cell r="N962">
            <v>4570207</v>
          </cell>
          <cell r="O962">
            <v>0.1</v>
          </cell>
          <cell r="P962">
            <v>183610.6</v>
          </cell>
          <cell r="Q962">
            <v>0.1</v>
          </cell>
          <cell r="R962">
            <v>457020.7</v>
          </cell>
          <cell r="S962">
            <v>5210838.3</v>
          </cell>
          <cell r="T962">
            <v>5.8378201882142058</v>
          </cell>
          <cell r="U962">
            <v>0.19</v>
          </cell>
          <cell r="V962">
            <v>169594</v>
          </cell>
          <cell r="W962">
            <v>0.125</v>
          </cell>
          <cell r="X962">
            <v>111575</v>
          </cell>
          <cell r="Y962">
            <v>0</v>
          </cell>
          <cell r="Z962">
            <v>0</v>
          </cell>
          <cell r="AA962">
            <v>-5.1528201882142053</v>
          </cell>
          <cell r="AB962">
            <v>-4599407.3</v>
          </cell>
          <cell r="AC962">
            <v>0</v>
          </cell>
          <cell r="AD962">
            <v>1.2469636201858521</v>
          </cell>
        </row>
        <row r="963">
          <cell r="B963" t="str">
            <v>Total 12020911</v>
          </cell>
          <cell r="C963">
            <v>892600</v>
          </cell>
          <cell r="D963">
            <v>892600</v>
          </cell>
          <cell r="E963">
            <v>892600</v>
          </cell>
          <cell r="F963">
            <v>2734101</v>
          </cell>
          <cell r="G963">
            <v>1836106</v>
          </cell>
          <cell r="H963">
            <v>4570207</v>
          </cell>
          <cell r="I963">
            <v>892600</v>
          </cell>
          <cell r="J963">
            <v>892600</v>
          </cell>
          <cell r="K963">
            <v>892600</v>
          </cell>
          <cell r="L963">
            <v>2734101</v>
          </cell>
          <cell r="M963">
            <v>1836106</v>
          </cell>
          <cell r="N963">
            <v>4570207</v>
          </cell>
          <cell r="O963">
            <v>-4599407.3</v>
          </cell>
          <cell r="P963">
            <v>183610.6</v>
          </cell>
          <cell r="Q963">
            <v>457020.7</v>
          </cell>
          <cell r="R963">
            <v>457020.7</v>
          </cell>
          <cell r="S963">
            <v>5210838.3</v>
          </cell>
          <cell r="T963">
            <v>111575</v>
          </cell>
          <cell r="U963">
            <v>0</v>
          </cell>
          <cell r="V963">
            <v>169594</v>
          </cell>
          <cell r="W963">
            <v>0</v>
          </cell>
          <cell r="X963">
            <v>111575</v>
          </cell>
          <cell r="Y963">
            <v>0</v>
          </cell>
          <cell r="Z963">
            <v>0</v>
          </cell>
          <cell r="AA963">
            <v>0</v>
          </cell>
          <cell r="AB963">
            <v>-4599407.3</v>
          </cell>
          <cell r="AC963">
            <v>0</v>
          </cell>
        </row>
        <row r="964">
          <cell r="H964" t="str">
            <v>Total CONCARRO S.A.</v>
          </cell>
          <cell r="I964">
            <v>237988553</v>
          </cell>
          <cell r="J964">
            <v>237991834</v>
          </cell>
          <cell r="K964">
            <v>249692558.7437</v>
          </cell>
          <cell r="L964">
            <v>158597029</v>
          </cell>
          <cell r="M964">
            <v>23515510</v>
          </cell>
          <cell r="N964">
            <v>182112539</v>
          </cell>
          <cell r="O964">
            <v>2351551.0000000005</v>
          </cell>
          <cell r="P964">
            <v>2351551.0000000005</v>
          </cell>
          <cell r="Q964">
            <v>202675343.90000001</v>
          </cell>
          <cell r="R964">
            <v>18211253.899999999</v>
          </cell>
          <cell r="S964">
            <v>202675343.90000001</v>
          </cell>
          <cell r="T964">
            <v>47948101.778522</v>
          </cell>
          <cell r="U964">
            <v>-79584042.93908748</v>
          </cell>
          <cell r="V964">
            <v>47441586.161302999</v>
          </cell>
          <cell r="W964">
            <v>31211569.8429625</v>
          </cell>
          <cell r="X964">
            <v>31211569.8429625</v>
          </cell>
          <cell r="Y964">
            <v>-79584042.93908748</v>
          </cell>
          <cell r="Z964">
            <v>47948101.778522</v>
          </cell>
          <cell r="AA964">
            <v>-79584042.93908748</v>
          </cell>
          <cell r="AB964">
            <v>-79584042.93908748</v>
          </cell>
          <cell r="AC964">
            <v>0</v>
          </cell>
        </row>
        <row r="965">
          <cell r="A965" t="str">
            <v>Chapinero</v>
          </cell>
          <cell r="B965">
            <v>496074</v>
          </cell>
          <cell r="C965">
            <v>36892</v>
          </cell>
          <cell r="D965">
            <v>37256</v>
          </cell>
          <cell r="E965" t="str">
            <v>M</v>
          </cell>
          <cell r="F965" t="str">
            <v>AUCOL98</v>
          </cell>
          <cell r="G965">
            <v>72059</v>
          </cell>
          <cell r="H965" t="str">
            <v>CONFINANCIERA  S.A.</v>
          </cell>
          <cell r="I965">
            <v>72980843.0625</v>
          </cell>
          <cell r="J965">
            <v>72980843.0625</v>
          </cell>
          <cell r="K965">
            <v>73700550.245800003</v>
          </cell>
          <cell r="L965">
            <v>20957362</v>
          </cell>
          <cell r="M965">
            <v>1</v>
          </cell>
          <cell r="N965">
            <v>20957363</v>
          </cell>
          <cell r="O965">
            <v>0.1</v>
          </cell>
          <cell r="P965">
            <v>0.1</v>
          </cell>
          <cell r="Q965">
            <v>0.1</v>
          </cell>
          <cell r="R965">
            <v>2095736.3</v>
          </cell>
          <cell r="S965">
            <v>23053099.400000002</v>
          </cell>
          <cell r="T965">
            <v>0.31279412871566364</v>
          </cell>
          <cell r="U965">
            <v>0.19</v>
          </cell>
          <cell r="V965">
            <v>14003104.546702001</v>
          </cell>
          <cell r="W965">
            <v>0.1</v>
          </cell>
          <cell r="X965">
            <v>7370055.0245800009</v>
          </cell>
          <cell r="Y965">
            <v>0.17</v>
          </cell>
          <cell r="Z965">
            <v>12529093.541786002</v>
          </cell>
          <cell r="AA965">
            <v>0.22720587128433639</v>
          </cell>
          <cell r="AB965">
            <v>16745197.732732002</v>
          </cell>
          <cell r="AC965">
            <v>52.354396820068359</v>
          </cell>
          <cell r="AD965">
            <v>52.354396820068359</v>
          </cell>
        </row>
        <row r="966">
          <cell r="A966" t="str">
            <v>Chapinero</v>
          </cell>
          <cell r="B966">
            <v>496074</v>
          </cell>
          <cell r="C966">
            <v>37257</v>
          </cell>
          <cell r="D966">
            <v>37621</v>
          </cell>
          <cell r="E966" t="str">
            <v>M</v>
          </cell>
          <cell r="F966" t="str">
            <v>AUCOL98</v>
          </cell>
          <cell r="G966">
            <v>72059</v>
          </cell>
          <cell r="H966" t="str">
            <v>CONFINANCIERA  S.A.</v>
          </cell>
          <cell r="I966">
            <v>66216247</v>
          </cell>
          <cell r="J966">
            <v>65875321</v>
          </cell>
          <cell r="K966">
            <v>66997338.667999998</v>
          </cell>
          <cell r="L966">
            <v>13687320</v>
          </cell>
          <cell r="M966">
            <v>5638026</v>
          </cell>
          <cell r="N966">
            <v>19325346</v>
          </cell>
          <cell r="O966">
            <v>0.1</v>
          </cell>
          <cell r="P966">
            <v>563802.6</v>
          </cell>
          <cell r="Q966">
            <v>0.1</v>
          </cell>
          <cell r="R966">
            <v>1932534.6</v>
          </cell>
          <cell r="S966">
            <v>21821683.200000003</v>
          </cell>
          <cell r="T966">
            <v>0.3257097018157038</v>
          </cell>
          <cell r="U966">
            <v>0.19</v>
          </cell>
          <cell r="V966">
            <v>12729494.34692</v>
          </cell>
          <cell r="W966">
            <v>0.1</v>
          </cell>
          <cell r="X966">
            <v>6699733.8668</v>
          </cell>
          <cell r="Y966">
            <v>0.17</v>
          </cell>
          <cell r="Z966">
            <v>11389547.573560001</v>
          </cell>
          <cell r="AA966">
            <v>0.21429029818429624</v>
          </cell>
          <cell r="AB966">
            <v>14356879.68072</v>
          </cell>
          <cell r="AC966">
            <v>42.837913513183594</v>
          </cell>
          <cell r="AD966">
            <v>42.837913513183594</v>
          </cell>
        </row>
        <row r="967">
          <cell r="A967" t="str">
            <v>Chapinero</v>
          </cell>
          <cell r="B967">
            <v>496074</v>
          </cell>
          <cell r="C967">
            <v>37622</v>
          </cell>
          <cell r="D967">
            <v>37777</v>
          </cell>
          <cell r="E967" t="str">
            <v>M</v>
          </cell>
          <cell r="F967" t="str">
            <v>AUCOL98</v>
          </cell>
          <cell r="G967">
            <v>72059</v>
          </cell>
          <cell r="H967" t="str">
            <v>CONFINANCIERA  S.A.</v>
          </cell>
          <cell r="I967">
            <v>24104037</v>
          </cell>
          <cell r="J967">
            <v>20199930</v>
          </cell>
          <cell r="K967">
            <v>24345707.365200002</v>
          </cell>
          <cell r="L967">
            <v>44187632</v>
          </cell>
          <cell r="M967">
            <v>0</v>
          </cell>
          <cell r="N967">
            <v>44187632</v>
          </cell>
          <cell r="O967">
            <v>0.1</v>
          </cell>
          <cell r="P967">
            <v>0</v>
          </cell>
          <cell r="Q967">
            <v>0.1</v>
          </cell>
          <cell r="R967">
            <v>4418763.2</v>
          </cell>
          <cell r="S967">
            <v>48606395.200000003</v>
          </cell>
          <cell r="T967">
            <v>1.996507822544457</v>
          </cell>
          <cell r="U967">
            <v>0.19</v>
          </cell>
          <cell r="V967">
            <v>4625684.3993880004</v>
          </cell>
          <cell r="W967">
            <v>0.1</v>
          </cell>
          <cell r="X967">
            <v>2434570.7365200003</v>
          </cell>
          <cell r="Y967">
            <v>0.17</v>
          </cell>
          <cell r="Z967">
            <v>4138770.2520840005</v>
          </cell>
          <cell r="AA967">
            <v>-1.456507822544457</v>
          </cell>
          <cell r="AB967">
            <v>-35459713.222792007</v>
          </cell>
          <cell r="AC967">
            <v>27</v>
          </cell>
          <cell r="AD967">
            <v>35.664516448974609</v>
          </cell>
        </row>
        <row r="968">
          <cell r="B968" t="str">
            <v>Total 496074</v>
          </cell>
          <cell r="C968">
            <v>163301127.0625</v>
          </cell>
          <cell r="D968">
            <v>159056094.0625</v>
          </cell>
          <cell r="E968">
            <v>165043596.27900001</v>
          </cell>
          <cell r="F968">
            <v>78832314</v>
          </cell>
          <cell r="G968">
            <v>5638027</v>
          </cell>
          <cell r="H968">
            <v>84470341</v>
          </cell>
          <cell r="I968">
            <v>163301127.0625</v>
          </cell>
          <cell r="J968">
            <v>159056094.0625</v>
          </cell>
          <cell r="K968">
            <v>165043596.27900001</v>
          </cell>
          <cell r="L968">
            <v>78832314</v>
          </cell>
          <cell r="M968">
            <v>5638027</v>
          </cell>
          <cell r="N968">
            <v>84470341</v>
          </cell>
          <cell r="O968">
            <v>-4357635.8093400076</v>
          </cell>
          <cell r="P968">
            <v>563802.69999999995</v>
          </cell>
          <cell r="Q968">
            <v>8447034.1000000015</v>
          </cell>
          <cell r="R968">
            <v>8447034.1000000015</v>
          </cell>
          <cell r="S968">
            <v>93481177.800000012</v>
          </cell>
          <cell r="T968">
            <v>16504359.627900001</v>
          </cell>
          <cell r="U968">
            <v>28057411.367430005</v>
          </cell>
          <cell r="V968">
            <v>31358283.293010004</v>
          </cell>
          <cell r="W968">
            <v>27</v>
          </cell>
          <cell r="X968">
            <v>16504359.627900001</v>
          </cell>
          <cell r="Y968">
            <v>28057411.367430005</v>
          </cell>
          <cell r="Z968">
            <v>28057411.367430005</v>
          </cell>
          <cell r="AA968">
            <v>27</v>
          </cell>
          <cell r="AB968">
            <v>-4357635.8093400076</v>
          </cell>
          <cell r="AC968">
            <v>27</v>
          </cell>
        </row>
        <row r="969">
          <cell r="A969" t="str">
            <v>Chapinero</v>
          </cell>
          <cell r="B969">
            <v>511146</v>
          </cell>
          <cell r="C969">
            <v>36892</v>
          </cell>
          <cell r="D969">
            <v>37256</v>
          </cell>
          <cell r="E969" t="str">
            <v>M</v>
          </cell>
          <cell r="F969" t="str">
            <v>AUCOL98</v>
          </cell>
          <cell r="G969">
            <v>72059</v>
          </cell>
          <cell r="H969" t="str">
            <v>CONFINANCIERA  S.A.</v>
          </cell>
          <cell r="I969">
            <v>43672404.75</v>
          </cell>
          <cell r="J969">
            <v>43672404.75</v>
          </cell>
          <cell r="K969">
            <v>47189838.5088</v>
          </cell>
          <cell r="L969">
            <v>1157533</v>
          </cell>
          <cell r="M969">
            <v>1000000</v>
          </cell>
          <cell r="N969">
            <v>2157533</v>
          </cell>
          <cell r="O969">
            <v>0.1</v>
          </cell>
          <cell r="P969">
            <v>100000</v>
          </cell>
          <cell r="Q969">
            <v>0.1</v>
          </cell>
          <cell r="R969">
            <v>215753.30000000002</v>
          </cell>
          <cell r="S969">
            <v>2473286.2999999998</v>
          </cell>
          <cell r="T969">
            <v>5.241141690999386E-2</v>
          </cell>
          <cell r="U969">
            <v>0.19</v>
          </cell>
          <cell r="V969">
            <v>8966069.3166719992</v>
          </cell>
          <cell r="W969">
            <v>0.1</v>
          </cell>
          <cell r="X969">
            <v>4718983.8508799998</v>
          </cell>
          <cell r="Y969">
            <v>0.17</v>
          </cell>
          <cell r="Z969">
            <v>8022272.5464960001</v>
          </cell>
          <cell r="AA969">
            <v>0.48758858309000619</v>
          </cell>
          <cell r="AB969">
            <v>23009226.494752001</v>
          </cell>
          <cell r="AC969">
            <v>15.615385055541992</v>
          </cell>
          <cell r="AD969">
            <v>15.615385055541992</v>
          </cell>
        </row>
        <row r="970">
          <cell r="A970" t="str">
            <v>Chapinero</v>
          </cell>
          <cell r="B970">
            <v>511146</v>
          </cell>
          <cell r="C970">
            <v>37257</v>
          </cell>
          <cell r="D970">
            <v>37621</v>
          </cell>
          <cell r="E970" t="str">
            <v>M</v>
          </cell>
          <cell r="F970" t="str">
            <v>AUCOL98</v>
          </cell>
          <cell r="G970">
            <v>72059</v>
          </cell>
          <cell r="H970" t="str">
            <v>CONFINANCIERA  S.A.</v>
          </cell>
          <cell r="I970">
            <v>8333269</v>
          </cell>
          <cell r="J970">
            <v>8333269</v>
          </cell>
          <cell r="K970">
            <v>9278539.2695000004</v>
          </cell>
          <cell r="L970">
            <v>25263796</v>
          </cell>
          <cell r="M970">
            <v>0</v>
          </cell>
          <cell r="N970">
            <v>25263796</v>
          </cell>
          <cell r="O970">
            <v>0.1</v>
          </cell>
          <cell r="P970">
            <v>0</v>
          </cell>
          <cell r="Q970">
            <v>0.1</v>
          </cell>
          <cell r="R970">
            <v>2526379.6</v>
          </cell>
          <cell r="S970">
            <v>27790175.600000001</v>
          </cell>
          <cell r="T970">
            <v>2.9951024393840338</v>
          </cell>
          <cell r="U970">
            <v>0.19</v>
          </cell>
          <cell r="V970">
            <v>1762922.4612050001</v>
          </cell>
          <cell r="W970">
            <v>0.1</v>
          </cell>
          <cell r="X970">
            <v>927853.92695000011</v>
          </cell>
          <cell r="Y970">
            <v>0.17</v>
          </cell>
          <cell r="Z970">
            <v>1577351.6758150002</v>
          </cell>
          <cell r="AA970">
            <v>-2.4551024393840337</v>
          </cell>
          <cell r="AB970">
            <v>-22779764.394470003</v>
          </cell>
          <cell r="AC970">
            <v>2.8049449920654297</v>
          </cell>
          <cell r="AD970">
            <v>2.8049449920654297</v>
          </cell>
        </row>
        <row r="971">
          <cell r="A971" t="str">
            <v>Chapinero</v>
          </cell>
          <cell r="B971">
            <v>511146</v>
          </cell>
          <cell r="C971">
            <v>37622</v>
          </cell>
          <cell r="D971">
            <v>37777</v>
          </cell>
          <cell r="E971" t="str">
            <v>M</v>
          </cell>
          <cell r="F971" t="str">
            <v>AUCOL98</v>
          </cell>
          <cell r="G971">
            <v>72059</v>
          </cell>
          <cell r="H971" t="str">
            <v>CONFINANCIERA  S.A.</v>
          </cell>
          <cell r="I971">
            <v>1716900</v>
          </cell>
          <cell r="J971">
            <v>1024292</v>
          </cell>
          <cell r="K971">
            <v>1774391.9140999999</v>
          </cell>
          <cell r="L971">
            <v>0</v>
          </cell>
          <cell r="M971">
            <v>0.1</v>
          </cell>
          <cell r="N971">
            <v>0</v>
          </cell>
          <cell r="O971">
            <v>0.1</v>
          </cell>
          <cell r="P971">
            <v>0</v>
          </cell>
          <cell r="Q971">
            <v>0.1</v>
          </cell>
          <cell r="R971">
            <v>0</v>
          </cell>
          <cell r="S971">
            <v>0</v>
          </cell>
          <cell r="T971">
            <v>0</v>
          </cell>
          <cell r="U971">
            <v>0.19</v>
          </cell>
          <cell r="V971">
            <v>337134.46367899998</v>
          </cell>
          <cell r="W971">
            <v>0.1</v>
          </cell>
          <cell r="X971">
            <v>177439.19141</v>
          </cell>
          <cell r="Y971">
            <v>0.17</v>
          </cell>
          <cell r="Z971">
            <v>301646.625397</v>
          </cell>
          <cell r="AA971">
            <v>0.54</v>
          </cell>
          <cell r="AB971">
            <v>958171.63361400005</v>
          </cell>
          <cell r="AC971">
            <v>1</v>
          </cell>
          <cell r="AD971">
            <v>1.7225806713104248</v>
          </cell>
        </row>
        <row r="972">
          <cell r="B972" t="str">
            <v>Total 511146</v>
          </cell>
          <cell r="C972">
            <v>53722573.75</v>
          </cell>
          <cell r="D972">
            <v>53029965.75</v>
          </cell>
          <cell r="E972">
            <v>58242769.692400001</v>
          </cell>
          <cell r="F972">
            <v>26421329</v>
          </cell>
          <cell r="G972">
            <v>1000000</v>
          </cell>
          <cell r="H972">
            <v>27421329</v>
          </cell>
          <cell r="I972">
            <v>53722573.75</v>
          </cell>
          <cell r="J972">
            <v>53029965.75</v>
          </cell>
          <cell r="K972">
            <v>58242769.692400001</v>
          </cell>
          <cell r="L972">
            <v>26421329</v>
          </cell>
          <cell r="M972">
            <v>1000000</v>
          </cell>
          <cell r="N972">
            <v>27421329</v>
          </cell>
          <cell r="O972">
            <v>1187633.7338959984</v>
          </cell>
          <cell r="P972">
            <v>100000</v>
          </cell>
          <cell r="Q972">
            <v>2742132.9</v>
          </cell>
          <cell r="R972">
            <v>2742132.9</v>
          </cell>
          <cell r="S972">
            <v>30263461.900000002</v>
          </cell>
          <cell r="T972">
            <v>5824276.9692400005</v>
          </cell>
          <cell r="U972">
            <v>9901270.8477080017</v>
          </cell>
          <cell r="V972">
            <v>11066126.241556</v>
          </cell>
          <cell r="W972">
            <v>1</v>
          </cell>
          <cell r="X972">
            <v>5824276.9692400005</v>
          </cell>
          <cell r="Y972">
            <v>9901270.8477080017</v>
          </cell>
          <cell r="Z972">
            <v>9901270.8477080017</v>
          </cell>
          <cell r="AA972">
            <v>1</v>
          </cell>
          <cell r="AB972">
            <v>1187633.7338959984</v>
          </cell>
          <cell r="AC972">
            <v>1</v>
          </cell>
        </row>
        <row r="973">
          <cell r="A973" t="str">
            <v>Chapinero</v>
          </cell>
          <cell r="B973">
            <v>748230</v>
          </cell>
          <cell r="C973">
            <v>37043</v>
          </cell>
          <cell r="D973">
            <v>37407</v>
          </cell>
          <cell r="E973" t="str">
            <v>M</v>
          </cell>
          <cell r="F973" t="str">
            <v>AUCOLESP</v>
          </cell>
          <cell r="G973">
            <v>72059</v>
          </cell>
          <cell r="H973" t="str">
            <v>CONFINANCIERA  S.A.</v>
          </cell>
          <cell r="I973">
            <v>43507600</v>
          </cell>
          <cell r="J973">
            <v>43507600</v>
          </cell>
          <cell r="K973">
            <v>44075713.737300001</v>
          </cell>
          <cell r="L973">
            <v>2326892</v>
          </cell>
          <cell r="M973">
            <v>1</v>
          </cell>
          <cell r="N973">
            <v>2326893</v>
          </cell>
          <cell r="O973">
            <v>0.1</v>
          </cell>
          <cell r="P973">
            <v>0.1</v>
          </cell>
          <cell r="Q973">
            <v>0.1</v>
          </cell>
          <cell r="R973">
            <v>232689.30000000002</v>
          </cell>
          <cell r="S973">
            <v>2559582.4</v>
          </cell>
          <cell r="T973">
            <v>5.8072398220380933E-2</v>
          </cell>
          <cell r="U973">
            <v>0.19</v>
          </cell>
          <cell r="V973">
            <v>8374385.6100870008</v>
          </cell>
          <cell r="W973">
            <v>0.1</v>
          </cell>
          <cell r="X973">
            <v>4407571.3737300001</v>
          </cell>
          <cell r="Y973">
            <v>0.17</v>
          </cell>
          <cell r="Z973">
            <v>7492871.3353410009</v>
          </cell>
          <cell r="AA973">
            <v>0.48192760177961913</v>
          </cell>
          <cell r="AB973">
            <v>21241303.018142004</v>
          </cell>
          <cell r="AC973">
            <v>26.280220031738281</v>
          </cell>
          <cell r="AD973">
            <v>26.280220031738281</v>
          </cell>
        </row>
        <row r="974">
          <cell r="A974" t="str">
            <v>Chapinero</v>
          </cell>
          <cell r="B974">
            <v>748230</v>
          </cell>
          <cell r="C974">
            <v>37408</v>
          </cell>
          <cell r="D974">
            <v>37772</v>
          </cell>
          <cell r="E974" t="str">
            <v>M</v>
          </cell>
          <cell r="F974" t="str">
            <v>AUCOLESP</v>
          </cell>
          <cell r="G974">
            <v>72059</v>
          </cell>
          <cell r="H974" t="str">
            <v>CONFINANCIERA  S.A.</v>
          </cell>
          <cell r="I974">
            <v>21833479.9375</v>
          </cell>
          <cell r="J974">
            <v>20749652.9375</v>
          </cell>
          <cell r="K974">
            <v>22990768.581500001</v>
          </cell>
          <cell r="L974">
            <v>31726905</v>
          </cell>
          <cell r="M974">
            <v>4955460</v>
          </cell>
          <cell r="N974">
            <v>36682365</v>
          </cell>
          <cell r="O974">
            <v>0.1</v>
          </cell>
          <cell r="P974">
            <v>495546</v>
          </cell>
          <cell r="Q974">
            <v>0.1</v>
          </cell>
          <cell r="R974">
            <v>3668236.5</v>
          </cell>
          <cell r="S974">
            <v>40846147.5</v>
          </cell>
          <cell r="T974">
            <v>1.7766325364549882</v>
          </cell>
          <cell r="U974">
            <v>0.19</v>
          </cell>
          <cell r="V974">
            <v>4368246.0304850005</v>
          </cell>
          <cell r="W974">
            <v>0.1</v>
          </cell>
          <cell r="X974">
            <v>2299076.8581500002</v>
          </cell>
          <cell r="Y974">
            <v>0.17</v>
          </cell>
          <cell r="Z974">
            <v>3908430.6588550005</v>
          </cell>
          <cell r="AA974">
            <v>-1.2366325364549882</v>
          </cell>
          <cell r="AB974">
            <v>-28431132.465989996</v>
          </cell>
          <cell r="AC974">
            <v>15.29120922088623</v>
          </cell>
          <cell r="AD974">
            <v>15.29120922088623</v>
          </cell>
        </row>
        <row r="975">
          <cell r="A975" t="str">
            <v>Chapinero</v>
          </cell>
          <cell r="B975">
            <v>748230</v>
          </cell>
          <cell r="C975">
            <v>37773</v>
          </cell>
          <cell r="D975">
            <v>37777</v>
          </cell>
          <cell r="E975" t="str">
            <v>M</v>
          </cell>
          <cell r="F975" t="str">
            <v>AUCOLESP</v>
          </cell>
          <cell r="G975">
            <v>72059</v>
          </cell>
          <cell r="H975" t="str">
            <v>CONFINANCIERA  S.A.</v>
          </cell>
          <cell r="I975">
            <v>0</v>
          </cell>
          <cell r="J975">
            <v>0</v>
          </cell>
          <cell r="K975">
            <v>134675.32279999999</v>
          </cell>
          <cell r="L975">
            <v>0</v>
          </cell>
          <cell r="M975">
            <v>0.1</v>
          </cell>
          <cell r="N975">
            <v>0</v>
          </cell>
          <cell r="O975">
            <v>0.1</v>
          </cell>
          <cell r="P975">
            <v>0</v>
          </cell>
          <cell r="Q975">
            <v>0.1</v>
          </cell>
          <cell r="R975">
            <v>0</v>
          </cell>
          <cell r="S975">
            <v>0</v>
          </cell>
          <cell r="T975">
            <v>0</v>
          </cell>
          <cell r="U975">
            <v>0.19</v>
          </cell>
          <cell r="V975">
            <v>25588.311331999997</v>
          </cell>
          <cell r="W975">
            <v>0.1</v>
          </cell>
          <cell r="X975">
            <v>13467.532279999999</v>
          </cell>
          <cell r="Y975">
            <v>0.17</v>
          </cell>
          <cell r="Z975">
            <v>22894.804876000002</v>
          </cell>
          <cell r="AA975">
            <v>0.54</v>
          </cell>
          <cell r="AB975">
            <v>72724.674312000003</v>
          </cell>
          <cell r="AC975">
            <v>10</v>
          </cell>
          <cell r="AD975">
            <v>10</v>
          </cell>
        </row>
        <row r="976">
          <cell r="B976" t="str">
            <v>Total 748230</v>
          </cell>
          <cell r="C976">
            <v>65341079.9375</v>
          </cell>
          <cell r="D976">
            <v>64257252.9375</v>
          </cell>
          <cell r="E976">
            <v>67201157.641599998</v>
          </cell>
          <cell r="F976">
            <v>34053797</v>
          </cell>
          <cell r="G976">
            <v>4955461</v>
          </cell>
          <cell r="H976">
            <v>39009258</v>
          </cell>
          <cell r="I976">
            <v>65341079.9375</v>
          </cell>
          <cell r="J976">
            <v>64257252.9375</v>
          </cell>
          <cell r="K976">
            <v>67201157.641599998</v>
          </cell>
          <cell r="L976">
            <v>34053797</v>
          </cell>
          <cell r="M976">
            <v>4955461</v>
          </cell>
          <cell r="N976">
            <v>39009258</v>
          </cell>
          <cell r="O976">
            <v>-7117104.773535992</v>
          </cell>
          <cell r="P976">
            <v>495546.1</v>
          </cell>
          <cell r="Q976">
            <v>3900925.8</v>
          </cell>
          <cell r="R976">
            <v>3900925.8</v>
          </cell>
          <cell r="S976">
            <v>43405729.899999999</v>
          </cell>
          <cell r="T976">
            <v>6720115.7641599998</v>
          </cell>
          <cell r="U976">
            <v>11424196.799072001</v>
          </cell>
          <cell r="V976">
            <v>12768219.951904001</v>
          </cell>
          <cell r="W976">
            <v>10</v>
          </cell>
          <cell r="X976">
            <v>6720115.7641599998</v>
          </cell>
          <cell r="Y976">
            <v>11424196.799072001</v>
          </cell>
          <cell r="Z976">
            <v>11424196.799072001</v>
          </cell>
          <cell r="AA976">
            <v>10</v>
          </cell>
          <cell r="AB976">
            <v>-7117104.773535992</v>
          </cell>
          <cell r="AC976">
            <v>10</v>
          </cell>
        </row>
        <row r="977">
          <cell r="A977" t="str">
            <v>Chapinero</v>
          </cell>
          <cell r="B977">
            <v>7363195</v>
          </cell>
          <cell r="C977">
            <v>37043</v>
          </cell>
          <cell r="D977">
            <v>37407</v>
          </cell>
          <cell r="E977" t="str">
            <v>M</v>
          </cell>
          <cell r="F977" t="str">
            <v>AUCOL98</v>
          </cell>
          <cell r="G977">
            <v>72059</v>
          </cell>
          <cell r="H977" t="str">
            <v>CONFINANCIERA  S.A.</v>
          </cell>
          <cell r="I977">
            <v>55480907</v>
          </cell>
          <cell r="J977">
            <v>55480907</v>
          </cell>
          <cell r="K977">
            <v>57156638.703400001</v>
          </cell>
          <cell r="L977">
            <v>0</v>
          </cell>
          <cell r="M977">
            <v>2500000</v>
          </cell>
          <cell r="N977">
            <v>2500000</v>
          </cell>
          <cell r="O977">
            <v>0.1</v>
          </cell>
          <cell r="P977">
            <v>250000</v>
          </cell>
          <cell r="Q977">
            <v>0.1</v>
          </cell>
          <cell r="R977">
            <v>250000</v>
          </cell>
          <cell r="S977">
            <v>3000000</v>
          </cell>
          <cell r="T977">
            <v>5.24873412442559E-2</v>
          </cell>
          <cell r="U977">
            <v>0.19</v>
          </cell>
          <cell r="V977">
            <v>10859761.353646001</v>
          </cell>
          <cell r="W977">
            <v>0.1</v>
          </cell>
          <cell r="X977">
            <v>5715663.8703400008</v>
          </cell>
          <cell r="Y977">
            <v>0.17</v>
          </cell>
          <cell r="Z977">
            <v>9716628.5795780011</v>
          </cell>
          <cell r="AA977">
            <v>0.48751265875574412</v>
          </cell>
          <cell r="AB977">
            <v>27864584.899836</v>
          </cell>
          <cell r="AC977">
            <v>25.574174880981445</v>
          </cell>
          <cell r="AD977">
            <v>25.574174880981445</v>
          </cell>
        </row>
        <row r="978">
          <cell r="A978" t="str">
            <v>Chapinero</v>
          </cell>
          <cell r="B978">
            <v>7363195</v>
          </cell>
          <cell r="C978">
            <v>37408</v>
          </cell>
          <cell r="D978">
            <v>37772</v>
          </cell>
          <cell r="E978" t="str">
            <v>M</v>
          </cell>
          <cell r="F978" t="str">
            <v>AUCOL98</v>
          </cell>
          <cell r="G978">
            <v>72059</v>
          </cell>
          <cell r="H978" t="str">
            <v>CONFINANCIERA  S.A.</v>
          </cell>
          <cell r="I978">
            <v>45645254</v>
          </cell>
          <cell r="J978">
            <v>39035809</v>
          </cell>
          <cell r="K978">
            <v>46194680.096699998</v>
          </cell>
          <cell r="L978">
            <v>0</v>
          </cell>
          <cell r="M978">
            <v>0.1</v>
          </cell>
          <cell r="N978">
            <v>0</v>
          </cell>
          <cell r="O978">
            <v>0.1</v>
          </cell>
          <cell r="P978">
            <v>0</v>
          </cell>
          <cell r="Q978">
            <v>0.1</v>
          </cell>
          <cell r="R978">
            <v>0</v>
          </cell>
          <cell r="S978">
            <v>0</v>
          </cell>
          <cell r="T978">
            <v>0</v>
          </cell>
          <cell r="U978">
            <v>0.19</v>
          </cell>
          <cell r="V978">
            <v>8776989.2183729988</v>
          </cell>
          <cell r="W978">
            <v>0.1</v>
          </cell>
          <cell r="X978">
            <v>4619468.0096699996</v>
          </cell>
          <cell r="Y978">
            <v>0.17</v>
          </cell>
          <cell r="Z978">
            <v>7853095.6164389998</v>
          </cell>
          <cell r="AA978">
            <v>0.54</v>
          </cell>
          <cell r="AB978">
            <v>24945127.252218001</v>
          </cell>
          <cell r="AC978">
            <v>21.065933227539063</v>
          </cell>
          <cell r="AD978">
            <v>21.065933227539063</v>
          </cell>
        </row>
        <row r="979">
          <cell r="A979" t="str">
            <v>Chapinero</v>
          </cell>
          <cell r="B979">
            <v>7363195</v>
          </cell>
          <cell r="C979">
            <v>37773</v>
          </cell>
          <cell r="D979">
            <v>37777</v>
          </cell>
          <cell r="E979" t="str">
            <v>M</v>
          </cell>
          <cell r="F979" t="str">
            <v>AUCOL98</v>
          </cell>
          <cell r="G979">
            <v>72059</v>
          </cell>
          <cell r="H979" t="str">
            <v>CONFINANCIERA  S.A.</v>
          </cell>
          <cell r="I979">
            <v>0</v>
          </cell>
          <cell r="J979">
            <v>0</v>
          </cell>
          <cell r="K979">
            <v>384536.46189999999</v>
          </cell>
          <cell r="L979">
            <v>0</v>
          </cell>
          <cell r="M979">
            <v>0.1</v>
          </cell>
          <cell r="N979">
            <v>0</v>
          </cell>
          <cell r="O979">
            <v>0.1</v>
          </cell>
          <cell r="P979">
            <v>0</v>
          </cell>
          <cell r="Q979">
            <v>0.1</v>
          </cell>
          <cell r="R979">
            <v>0</v>
          </cell>
          <cell r="S979">
            <v>0</v>
          </cell>
          <cell r="T979">
            <v>0</v>
          </cell>
          <cell r="U979">
            <v>0.19</v>
          </cell>
          <cell r="V979">
            <v>73061.927760999999</v>
          </cell>
          <cell r="W979">
            <v>0.1</v>
          </cell>
          <cell r="X979">
            <v>38453.646189999999</v>
          </cell>
          <cell r="Y979">
            <v>0.17</v>
          </cell>
          <cell r="Z979">
            <v>65371.198523000006</v>
          </cell>
          <cell r="AA979">
            <v>0.54</v>
          </cell>
          <cell r="AB979">
            <v>207649.689426</v>
          </cell>
          <cell r="AC979">
            <v>17</v>
          </cell>
          <cell r="AD979">
            <v>17</v>
          </cell>
        </row>
        <row r="980">
          <cell r="B980" t="str">
            <v>Total 7363195</v>
          </cell>
          <cell r="C980">
            <v>101126161</v>
          </cell>
          <cell r="D980">
            <v>94516716</v>
          </cell>
          <cell r="E980">
            <v>103735855.26199999</v>
          </cell>
          <cell r="F980">
            <v>0</v>
          </cell>
          <cell r="G980">
            <v>2500000</v>
          </cell>
          <cell r="H980">
            <v>2500000</v>
          </cell>
          <cell r="I980">
            <v>101126161</v>
          </cell>
          <cell r="J980">
            <v>94516716</v>
          </cell>
          <cell r="K980">
            <v>103735855.26199999</v>
          </cell>
          <cell r="L980">
            <v>0</v>
          </cell>
          <cell r="M980">
            <v>2500000</v>
          </cell>
          <cell r="N980">
            <v>2500000</v>
          </cell>
          <cell r="O980">
            <v>53017361.841479994</v>
          </cell>
          <cell r="P980">
            <v>250000</v>
          </cell>
          <cell r="Q980">
            <v>250000</v>
          </cell>
          <cell r="R980">
            <v>250000</v>
          </cell>
          <cell r="S980">
            <v>3000000</v>
          </cell>
          <cell r="T980">
            <v>10373585.526200002</v>
          </cell>
          <cell r="U980">
            <v>17635095.394540001</v>
          </cell>
          <cell r="V980">
            <v>19709812.499779999</v>
          </cell>
          <cell r="W980">
            <v>17</v>
          </cell>
          <cell r="X980">
            <v>10373585.526200002</v>
          </cell>
          <cell r="Y980">
            <v>17635095.394540001</v>
          </cell>
          <cell r="Z980">
            <v>17635095.394540001</v>
          </cell>
          <cell r="AA980">
            <v>17</v>
          </cell>
          <cell r="AB980">
            <v>53017361.841479994</v>
          </cell>
          <cell r="AC980">
            <v>17</v>
          </cell>
        </row>
        <row r="981">
          <cell r="A981" t="str">
            <v>Chapinero</v>
          </cell>
          <cell r="B981">
            <v>10307358</v>
          </cell>
          <cell r="C981">
            <v>37154</v>
          </cell>
          <cell r="D981">
            <v>37518</v>
          </cell>
          <cell r="E981" t="str">
            <v>M</v>
          </cell>
          <cell r="F981" t="str">
            <v>AUCOL98</v>
          </cell>
          <cell r="G981">
            <v>72059</v>
          </cell>
          <cell r="H981" t="str">
            <v>CONFINANCIERA  S.A.</v>
          </cell>
          <cell r="I981">
            <v>6641867</v>
          </cell>
          <cell r="J981">
            <v>6641867</v>
          </cell>
          <cell r="K981">
            <v>6320735.6211000001</v>
          </cell>
          <cell r="L981">
            <v>110000</v>
          </cell>
          <cell r="M981">
            <v>1500000</v>
          </cell>
          <cell r="N981">
            <v>1610000</v>
          </cell>
          <cell r="O981">
            <v>0.1</v>
          </cell>
          <cell r="P981">
            <v>150000</v>
          </cell>
          <cell r="Q981">
            <v>0.1</v>
          </cell>
          <cell r="R981">
            <v>161000</v>
          </cell>
          <cell r="S981">
            <v>1921000</v>
          </cell>
          <cell r="T981">
            <v>0.30392032117073225</v>
          </cell>
          <cell r="U981">
            <v>0.19</v>
          </cell>
          <cell r="V981">
            <v>1200939.768009</v>
          </cell>
          <cell r="W981">
            <v>0.125</v>
          </cell>
          <cell r="X981">
            <v>790091.95263750001</v>
          </cell>
          <cell r="Y981">
            <v>0</v>
          </cell>
          <cell r="Z981">
            <v>0</v>
          </cell>
          <cell r="AA981">
            <v>0.3810796788292678</v>
          </cell>
          <cell r="AB981">
            <v>2408703.9004535004</v>
          </cell>
          <cell r="AC981">
            <v>4.7582416534423828</v>
          </cell>
          <cell r="AD981">
            <v>4.7582416534423828</v>
          </cell>
        </row>
        <row r="982">
          <cell r="A982" t="str">
            <v>Chapinero</v>
          </cell>
          <cell r="B982">
            <v>10307358</v>
          </cell>
          <cell r="C982">
            <v>37519</v>
          </cell>
          <cell r="D982">
            <v>37777</v>
          </cell>
          <cell r="E982" t="str">
            <v>M</v>
          </cell>
          <cell r="F982" t="str">
            <v>AUCOL98</v>
          </cell>
          <cell r="G982">
            <v>72059</v>
          </cell>
          <cell r="H982" t="str">
            <v>CONFINANCIERA  S.A.</v>
          </cell>
          <cell r="I982">
            <v>2924731</v>
          </cell>
          <cell r="J982">
            <v>2924731</v>
          </cell>
          <cell r="K982">
            <v>3245862.3867000001</v>
          </cell>
          <cell r="L982">
            <v>7577552</v>
          </cell>
          <cell r="M982">
            <v>0</v>
          </cell>
          <cell r="N982">
            <v>7577552</v>
          </cell>
          <cell r="O982">
            <v>0.1</v>
          </cell>
          <cell r="P982">
            <v>0</v>
          </cell>
          <cell r="Q982">
            <v>0.1</v>
          </cell>
          <cell r="R982">
            <v>757755.20000000007</v>
          </cell>
          <cell r="S982">
            <v>8335307.2000000002</v>
          </cell>
          <cell r="T982">
            <v>2.5679792323156163</v>
          </cell>
          <cell r="U982">
            <v>0.19</v>
          </cell>
          <cell r="V982">
            <v>616713.853473</v>
          </cell>
          <cell r="W982">
            <v>0.125</v>
          </cell>
          <cell r="X982">
            <v>405732.79833750002</v>
          </cell>
          <cell r="Y982">
            <v>0</v>
          </cell>
          <cell r="Z982">
            <v>0</v>
          </cell>
          <cell r="AA982">
            <v>-1.8829792323156163</v>
          </cell>
          <cell r="AB982">
            <v>-6111891.4651105003</v>
          </cell>
          <cell r="AC982">
            <v>1</v>
          </cell>
          <cell r="AD982">
            <v>4.3217053413391113</v>
          </cell>
        </row>
        <row r="983">
          <cell r="B983" t="str">
            <v>Total 10307358</v>
          </cell>
          <cell r="C983">
            <v>9566598</v>
          </cell>
          <cell r="D983">
            <v>9566598</v>
          </cell>
          <cell r="E983">
            <v>9566598.0077999998</v>
          </cell>
          <cell r="F983">
            <v>7687552</v>
          </cell>
          <cell r="G983">
            <v>1500000</v>
          </cell>
          <cell r="H983">
            <v>9187552</v>
          </cell>
          <cell r="I983">
            <v>9566598</v>
          </cell>
          <cell r="J983">
            <v>9566598</v>
          </cell>
          <cell r="K983">
            <v>9566598.0077999998</v>
          </cell>
          <cell r="L983">
            <v>7687552</v>
          </cell>
          <cell r="M983">
            <v>1500000</v>
          </cell>
          <cell r="N983">
            <v>9187552</v>
          </cell>
          <cell r="O983">
            <v>-3703187.5646569999</v>
          </cell>
          <cell r="P983">
            <v>150000</v>
          </cell>
          <cell r="Q983">
            <v>918755.20000000007</v>
          </cell>
          <cell r="R983">
            <v>918755.20000000007</v>
          </cell>
          <cell r="S983">
            <v>10256307.199999999</v>
          </cell>
          <cell r="T983">
            <v>1195824.750975</v>
          </cell>
          <cell r="U983">
            <v>0</v>
          </cell>
          <cell r="V983">
            <v>1817653.621482</v>
          </cell>
          <cell r="W983">
            <v>1</v>
          </cell>
          <cell r="X983">
            <v>1195824.750975</v>
          </cell>
          <cell r="Y983">
            <v>0</v>
          </cell>
          <cell r="Z983">
            <v>0</v>
          </cell>
          <cell r="AA983">
            <v>1</v>
          </cell>
          <cell r="AB983">
            <v>-3703187.5646569999</v>
          </cell>
          <cell r="AC983">
            <v>1</v>
          </cell>
        </row>
        <row r="984">
          <cell r="A984" t="str">
            <v>Chapinero</v>
          </cell>
          <cell r="B984">
            <v>10962791</v>
          </cell>
          <cell r="C984">
            <v>37469</v>
          </cell>
          <cell r="D984">
            <v>37777</v>
          </cell>
          <cell r="E984" t="str">
            <v>M</v>
          </cell>
          <cell r="F984" t="str">
            <v>AUCOLESP</v>
          </cell>
          <cell r="G984">
            <v>72059</v>
          </cell>
          <cell r="H984" t="str">
            <v>CONFINANCIERA  S.A.</v>
          </cell>
          <cell r="I984">
            <v>1777403258.5625</v>
          </cell>
          <cell r="J984">
            <v>1620555593.3125</v>
          </cell>
          <cell r="K984">
            <v>1775682078.4805</v>
          </cell>
          <cell r="L984">
            <v>444127216</v>
          </cell>
          <cell r="M984">
            <v>460619362</v>
          </cell>
          <cell r="N984">
            <v>904746578</v>
          </cell>
          <cell r="O984">
            <v>0.1</v>
          </cell>
          <cell r="P984">
            <v>46061936.200000003</v>
          </cell>
          <cell r="Q984">
            <v>0.1</v>
          </cell>
          <cell r="R984">
            <v>90474657.800000012</v>
          </cell>
          <cell r="S984">
            <v>1041283172</v>
          </cell>
          <cell r="T984">
            <v>0.58641306606588872</v>
          </cell>
          <cell r="U984">
            <v>0.19</v>
          </cell>
          <cell r="V984">
            <v>337379594.911295</v>
          </cell>
          <cell r="W984">
            <v>0.1</v>
          </cell>
          <cell r="X984">
            <v>177568207.84805</v>
          </cell>
          <cell r="Y984">
            <v>0.17</v>
          </cell>
          <cell r="Z984">
            <v>301865953.341685</v>
          </cell>
          <cell r="AA984">
            <v>-4.6413066065888686E-2</v>
          </cell>
          <cell r="AB984">
            <v>-82414849.620529979</v>
          </cell>
          <cell r="AC984">
            <v>893</v>
          </cell>
          <cell r="AD984">
            <v>1023.152587890625</v>
          </cell>
        </row>
        <row r="985">
          <cell r="B985" t="str">
            <v>Total 10962791</v>
          </cell>
          <cell r="C985">
            <v>1777403258.5625</v>
          </cell>
          <cell r="D985">
            <v>1620555593.3125</v>
          </cell>
          <cell r="E985">
            <v>1775682078.4805</v>
          </cell>
          <cell r="F985">
            <v>444127216</v>
          </cell>
          <cell r="G985">
            <v>460619362</v>
          </cell>
          <cell r="H985">
            <v>904746578</v>
          </cell>
          <cell r="I985">
            <v>1777403258.5625</v>
          </cell>
          <cell r="J985">
            <v>1620555593.3125</v>
          </cell>
          <cell r="K985">
            <v>1775682078.4805</v>
          </cell>
          <cell r="L985">
            <v>444127216</v>
          </cell>
          <cell r="M985">
            <v>460619362</v>
          </cell>
          <cell r="N985">
            <v>904746578</v>
          </cell>
          <cell r="O985">
            <v>-82414849.620529979</v>
          </cell>
          <cell r="P985">
            <v>46061936.200000003</v>
          </cell>
          <cell r="Q985">
            <v>90474657.800000012</v>
          </cell>
          <cell r="R985">
            <v>90474657.800000012</v>
          </cell>
          <cell r="S985">
            <v>1041283172</v>
          </cell>
          <cell r="T985">
            <v>177568207.84805</v>
          </cell>
          <cell r="U985">
            <v>301865953.341685</v>
          </cell>
          <cell r="V985">
            <v>337379594.911295</v>
          </cell>
          <cell r="W985">
            <v>893</v>
          </cell>
          <cell r="X985">
            <v>177568207.84805</v>
          </cell>
          <cell r="Y985">
            <v>301865953.341685</v>
          </cell>
          <cell r="Z985">
            <v>301865953.341685</v>
          </cell>
          <cell r="AA985">
            <v>893</v>
          </cell>
          <cell r="AB985">
            <v>-82414849.620529979</v>
          </cell>
          <cell r="AC985">
            <v>893</v>
          </cell>
        </row>
        <row r="986">
          <cell r="A986" t="str">
            <v>Chapinero</v>
          </cell>
          <cell r="B986">
            <v>10966500</v>
          </cell>
          <cell r="C986">
            <v>37469</v>
          </cell>
          <cell r="D986">
            <v>37777</v>
          </cell>
          <cell r="E986" t="str">
            <v>M</v>
          </cell>
          <cell r="F986" t="str">
            <v>AUCOLESP</v>
          </cell>
          <cell r="G986">
            <v>72059</v>
          </cell>
          <cell r="H986" t="str">
            <v>CONFINANCIERA  S.A.</v>
          </cell>
          <cell r="I986">
            <v>670969254.6875</v>
          </cell>
          <cell r="J986">
            <v>534364690.5</v>
          </cell>
          <cell r="K986">
            <v>651995300.83889997</v>
          </cell>
          <cell r="L986">
            <v>210666945</v>
          </cell>
          <cell r="M986">
            <v>196677512</v>
          </cell>
          <cell r="N986">
            <v>407344457</v>
          </cell>
          <cell r="O986">
            <v>0.1</v>
          </cell>
          <cell r="P986">
            <v>19667751.199999999</v>
          </cell>
          <cell r="Q986">
            <v>0.1</v>
          </cell>
          <cell r="R986">
            <v>40734445.700000003</v>
          </cell>
          <cell r="S986">
            <v>467746653.89999998</v>
          </cell>
          <cell r="T986">
            <v>0.71740801398133758</v>
          </cell>
          <cell r="U986">
            <v>0.19</v>
          </cell>
          <cell r="V986">
            <v>123879107.159391</v>
          </cell>
          <cell r="W986">
            <v>0.1</v>
          </cell>
          <cell r="X986">
            <v>65199530.083889998</v>
          </cell>
          <cell r="Y986">
            <v>0.17</v>
          </cell>
          <cell r="Z986">
            <v>110839201.14261301</v>
          </cell>
          <cell r="AA986">
            <v>-0.17740801398133754</v>
          </cell>
          <cell r="AB986">
            <v>-115669191.44699395</v>
          </cell>
          <cell r="AC986">
            <v>504</v>
          </cell>
          <cell r="AD986">
            <v>292.01947021484375</v>
          </cell>
        </row>
        <row r="987">
          <cell r="B987" t="str">
            <v>Total 10966500</v>
          </cell>
          <cell r="C987">
            <v>670969254.6875</v>
          </cell>
          <cell r="D987">
            <v>534364690.5</v>
          </cell>
          <cell r="E987">
            <v>651995300.83889997</v>
          </cell>
          <cell r="F987">
            <v>210666945</v>
          </cell>
          <cell r="G987">
            <v>196677512</v>
          </cell>
          <cell r="H987">
            <v>407344457</v>
          </cell>
          <cell r="I987">
            <v>670969254.6875</v>
          </cell>
          <cell r="J987">
            <v>534364690.5</v>
          </cell>
          <cell r="K987">
            <v>651995300.83889997</v>
          </cell>
          <cell r="L987">
            <v>210666945</v>
          </cell>
          <cell r="M987">
            <v>196677512</v>
          </cell>
          <cell r="N987">
            <v>407344457</v>
          </cell>
          <cell r="O987">
            <v>-115669191.44699395</v>
          </cell>
          <cell r="P987">
            <v>19667751.199999999</v>
          </cell>
          <cell r="Q987">
            <v>40734445.700000003</v>
          </cell>
          <cell r="R987">
            <v>40734445.700000003</v>
          </cell>
          <cell r="S987">
            <v>467746653.89999998</v>
          </cell>
          <cell r="T987">
            <v>65199530.083889998</v>
          </cell>
          <cell r="U987">
            <v>110839201.14261301</v>
          </cell>
          <cell r="V987">
            <v>123879107.159391</v>
          </cell>
          <cell r="W987">
            <v>504</v>
          </cell>
          <cell r="X987">
            <v>65199530.083889998</v>
          </cell>
          <cell r="Y987">
            <v>110839201.14261301</v>
          </cell>
          <cell r="Z987">
            <v>110839201.14261301</v>
          </cell>
          <cell r="AA987">
            <v>504</v>
          </cell>
          <cell r="AB987">
            <v>-115669191.44699395</v>
          </cell>
          <cell r="AC987">
            <v>504</v>
          </cell>
        </row>
        <row r="988">
          <cell r="A988" t="str">
            <v>Chapinero</v>
          </cell>
          <cell r="B988">
            <v>10990975</v>
          </cell>
          <cell r="C988">
            <v>37469</v>
          </cell>
          <cell r="D988">
            <v>37777</v>
          </cell>
          <cell r="E988" t="str">
            <v>M</v>
          </cell>
          <cell r="F988" t="str">
            <v>AUCOL98</v>
          </cell>
          <cell r="G988">
            <v>72059</v>
          </cell>
          <cell r="H988" t="str">
            <v>CONFINANCIERA  S.A.</v>
          </cell>
          <cell r="I988">
            <v>61672317</v>
          </cell>
          <cell r="J988">
            <v>44100225</v>
          </cell>
          <cell r="K988">
            <v>59897685.033200003</v>
          </cell>
          <cell r="L988">
            <v>7579685</v>
          </cell>
          <cell r="M988">
            <v>35011113</v>
          </cell>
          <cell r="N988">
            <v>42590798</v>
          </cell>
          <cell r="O988">
            <v>0.1</v>
          </cell>
          <cell r="P988">
            <v>3501111.3000000003</v>
          </cell>
          <cell r="Q988">
            <v>0.1</v>
          </cell>
          <cell r="R988">
            <v>4259079.8</v>
          </cell>
          <cell r="S988">
            <v>50350989.099999994</v>
          </cell>
          <cell r="T988">
            <v>0.84061661268029841</v>
          </cell>
          <cell r="U988">
            <v>0.19</v>
          </cell>
          <cell r="V988">
            <v>11380560.156308001</v>
          </cell>
          <cell r="W988">
            <v>0.1</v>
          </cell>
          <cell r="X988">
            <v>5989768.5033200011</v>
          </cell>
          <cell r="Y988">
            <v>0.17</v>
          </cell>
          <cell r="Z988">
            <v>10182606.455644002</v>
          </cell>
          <cell r="AA988">
            <v>-0.30061661268029838</v>
          </cell>
          <cell r="AB988">
            <v>-18006239.182071991</v>
          </cell>
          <cell r="AC988">
            <v>120</v>
          </cell>
          <cell r="AD988">
            <v>51.022727966308594</v>
          </cell>
        </row>
        <row r="989">
          <cell r="B989" t="str">
            <v>Total 10990975</v>
          </cell>
          <cell r="C989">
            <v>61672317</v>
          </cell>
          <cell r="D989">
            <v>44100225</v>
          </cell>
          <cell r="E989">
            <v>59897685.033200003</v>
          </cell>
          <cell r="F989">
            <v>7579685</v>
          </cell>
          <cell r="G989">
            <v>35011113</v>
          </cell>
          <cell r="H989">
            <v>42590798</v>
          </cell>
          <cell r="I989">
            <v>61672317</v>
          </cell>
          <cell r="J989">
            <v>44100225</v>
          </cell>
          <cell r="K989">
            <v>59897685.033200003</v>
          </cell>
          <cell r="L989">
            <v>7579685</v>
          </cell>
          <cell r="M989">
            <v>35011113</v>
          </cell>
          <cell r="N989">
            <v>42590798</v>
          </cell>
          <cell r="O989">
            <v>-18006239.182071991</v>
          </cell>
          <cell r="P989">
            <v>3501111.3000000003</v>
          </cell>
          <cell r="Q989">
            <v>4259079.8</v>
          </cell>
          <cell r="R989">
            <v>4259079.8</v>
          </cell>
          <cell r="S989">
            <v>50350989.099999994</v>
          </cell>
          <cell r="T989">
            <v>5989768.5033200011</v>
          </cell>
          <cell r="U989">
            <v>10182606.455644002</v>
          </cell>
          <cell r="V989">
            <v>11380560.156308001</v>
          </cell>
          <cell r="W989">
            <v>120</v>
          </cell>
          <cell r="X989">
            <v>5989768.5033200011</v>
          </cell>
          <cell r="Y989">
            <v>10182606.455644002</v>
          </cell>
          <cell r="Z989">
            <v>10182606.455644002</v>
          </cell>
          <cell r="AA989">
            <v>120</v>
          </cell>
          <cell r="AB989">
            <v>-18006239.182071991</v>
          </cell>
          <cell r="AC989">
            <v>120</v>
          </cell>
        </row>
        <row r="990">
          <cell r="A990" t="str">
            <v>Chapinero</v>
          </cell>
          <cell r="B990">
            <v>10991616</v>
          </cell>
          <cell r="C990">
            <v>37469</v>
          </cell>
          <cell r="D990">
            <v>37777</v>
          </cell>
          <cell r="E990" t="str">
            <v>A</v>
          </cell>
          <cell r="F990" t="str">
            <v>AUCOLESP</v>
          </cell>
          <cell r="G990">
            <v>72059</v>
          </cell>
          <cell r="H990" t="str">
            <v>CONFINANCIERA  S.A.</v>
          </cell>
          <cell r="I990">
            <v>27843230.3125</v>
          </cell>
          <cell r="J990">
            <v>25395230.3125</v>
          </cell>
          <cell r="K990">
            <v>15843411.566400001</v>
          </cell>
          <cell r="L990">
            <v>4968674</v>
          </cell>
          <cell r="M990">
            <v>904456</v>
          </cell>
          <cell r="N990">
            <v>5873130</v>
          </cell>
          <cell r="O990">
            <v>0.1</v>
          </cell>
          <cell r="P990">
            <v>90445.6</v>
          </cell>
          <cell r="Q990">
            <v>0.1</v>
          </cell>
          <cell r="R990">
            <v>587313</v>
          </cell>
          <cell r="S990">
            <v>6550888.5999999996</v>
          </cell>
          <cell r="T990">
            <v>0.41347714616546549</v>
          </cell>
          <cell r="U990">
            <v>0.19</v>
          </cell>
          <cell r="V990">
            <v>3010248.1976160002</v>
          </cell>
          <cell r="W990">
            <v>0.1</v>
          </cell>
          <cell r="X990">
            <v>1584341.1566400002</v>
          </cell>
          <cell r="Y990">
            <v>0.17</v>
          </cell>
          <cell r="Z990">
            <v>2693379.9662880003</v>
          </cell>
          <cell r="AA990">
            <v>0.12652285383453454</v>
          </cell>
          <cell r="AB990">
            <v>2004553.6458560012</v>
          </cell>
          <cell r="AC990">
            <v>15</v>
          </cell>
          <cell r="AD990">
            <v>10.636363983154297</v>
          </cell>
        </row>
        <row r="991">
          <cell r="B991" t="str">
            <v>Total 10991616</v>
          </cell>
          <cell r="C991">
            <v>27843230.3125</v>
          </cell>
          <cell r="D991">
            <v>25395230.3125</v>
          </cell>
          <cell r="E991">
            <v>15843411.566400001</v>
          </cell>
          <cell r="F991">
            <v>4968674</v>
          </cell>
          <cell r="G991">
            <v>904456</v>
          </cell>
          <cell r="H991">
            <v>5873130</v>
          </cell>
          <cell r="I991">
            <v>27843230.3125</v>
          </cell>
          <cell r="J991">
            <v>25395230.3125</v>
          </cell>
          <cell r="K991">
            <v>15843411.566400001</v>
          </cell>
          <cell r="L991">
            <v>4968674</v>
          </cell>
          <cell r="M991">
            <v>904456</v>
          </cell>
          <cell r="N991">
            <v>5873130</v>
          </cell>
          <cell r="O991">
            <v>2004553.6458560012</v>
          </cell>
          <cell r="P991">
            <v>90445.6</v>
          </cell>
          <cell r="Q991">
            <v>587313</v>
          </cell>
          <cell r="R991">
            <v>587313</v>
          </cell>
          <cell r="S991">
            <v>6550888.5999999996</v>
          </cell>
          <cell r="T991">
            <v>1584341.1566400002</v>
          </cell>
          <cell r="U991">
            <v>2693379.9662880003</v>
          </cell>
          <cell r="V991">
            <v>3010248.1976160002</v>
          </cell>
          <cell r="W991">
            <v>15</v>
          </cell>
          <cell r="X991">
            <v>1584341.1566400002</v>
          </cell>
          <cell r="Y991">
            <v>2693379.9662880003</v>
          </cell>
          <cell r="Z991">
            <v>2693379.9662880003</v>
          </cell>
          <cell r="AA991">
            <v>15</v>
          </cell>
          <cell r="AB991">
            <v>2004553.6458560012</v>
          </cell>
          <cell r="AC991">
            <v>15</v>
          </cell>
        </row>
        <row r="992">
          <cell r="H992" t="str">
            <v>Total CONFINANCIERA  S.A.</v>
          </cell>
          <cell r="I992">
            <v>2930945600.3125</v>
          </cell>
          <cell r="J992">
            <v>2604842365.875</v>
          </cell>
          <cell r="K992">
            <v>2907208452.8017998</v>
          </cell>
          <cell r="L992">
            <v>814337512</v>
          </cell>
          <cell r="M992">
            <v>708805931</v>
          </cell>
          <cell r="N992">
            <v>1523143443</v>
          </cell>
          <cell r="O992">
            <v>70880593.099999994</v>
          </cell>
          <cell r="P992">
            <v>70880593.099999994</v>
          </cell>
          <cell r="Q992">
            <v>1746338380.3999996</v>
          </cell>
          <cell r="R992">
            <v>152314344.30000001</v>
          </cell>
          <cell r="S992">
            <v>1746338380.3999996</v>
          </cell>
          <cell r="T992">
            <v>492599115.31498003</v>
          </cell>
          <cell r="U992">
            <v>-175058659.17589691</v>
          </cell>
          <cell r="V992">
            <v>552369606.03234208</v>
          </cell>
          <cell r="W992">
            <v>290960010.23037499</v>
          </cell>
          <cell r="X992">
            <v>290960010.23037499</v>
          </cell>
          <cell r="Y992">
            <v>-175058659.17589691</v>
          </cell>
          <cell r="Z992">
            <v>492599115.31498003</v>
          </cell>
          <cell r="AA992">
            <v>-175058659.17589691</v>
          </cell>
          <cell r="AB992">
            <v>-175058659.17589691</v>
          </cell>
          <cell r="AC992">
            <v>1588</v>
          </cell>
        </row>
        <row r="993">
          <cell r="A993" t="str">
            <v>Chapinero</v>
          </cell>
          <cell r="B993">
            <v>1020452</v>
          </cell>
          <cell r="C993">
            <v>36752</v>
          </cell>
          <cell r="D993">
            <v>37116</v>
          </cell>
          <cell r="E993" t="str">
            <v>A</v>
          </cell>
          <cell r="F993" t="str">
            <v>AUCOL98</v>
          </cell>
          <cell r="G993">
            <v>60131</v>
          </cell>
          <cell r="H993" t="str">
            <v>CONGR.HNAS.DE LA CARIDAD DE LA PRESENTACION D</v>
          </cell>
          <cell r="I993">
            <v>2396852</v>
          </cell>
          <cell r="J993">
            <v>2396852</v>
          </cell>
          <cell r="K993">
            <v>2396851.9844</v>
          </cell>
          <cell r="L993">
            <v>0</v>
          </cell>
          <cell r="M993">
            <v>0.1</v>
          </cell>
          <cell r="N993">
            <v>0</v>
          </cell>
          <cell r="O993">
            <v>0.1</v>
          </cell>
          <cell r="P993">
            <v>0</v>
          </cell>
          <cell r="Q993">
            <v>0.1</v>
          </cell>
          <cell r="R993">
            <v>0</v>
          </cell>
          <cell r="S993">
            <v>0</v>
          </cell>
          <cell r="T993">
            <v>0</v>
          </cell>
          <cell r="U993">
            <v>0.19</v>
          </cell>
          <cell r="V993">
            <v>455401.87703600002</v>
          </cell>
          <cell r="W993">
            <v>0.125</v>
          </cell>
          <cell r="X993">
            <v>299606.49804999999</v>
          </cell>
          <cell r="Y993">
            <v>0</v>
          </cell>
          <cell r="Z993">
            <v>0</v>
          </cell>
          <cell r="AA993">
            <v>0.68500000000000005</v>
          </cell>
          <cell r="AB993">
            <v>1641843.609314</v>
          </cell>
          <cell r="AC993">
            <v>13.5</v>
          </cell>
          <cell r="AD993">
            <v>13.5</v>
          </cell>
        </row>
        <row r="994">
          <cell r="A994" t="str">
            <v>Chapinero</v>
          </cell>
          <cell r="B994">
            <v>1020452</v>
          </cell>
          <cell r="C994">
            <v>37117</v>
          </cell>
          <cell r="D994">
            <v>37481</v>
          </cell>
          <cell r="E994" t="str">
            <v>A</v>
          </cell>
          <cell r="F994" t="str">
            <v>AUCOL98</v>
          </cell>
          <cell r="G994">
            <v>60131</v>
          </cell>
          <cell r="H994" t="str">
            <v>CONGR.HNAS.DE LA CARIDAD DE LA PRESENTACION D</v>
          </cell>
          <cell r="I994">
            <v>2860734</v>
          </cell>
          <cell r="J994">
            <v>2860734</v>
          </cell>
          <cell r="K994">
            <v>2860734.0156</v>
          </cell>
          <cell r="L994">
            <v>0</v>
          </cell>
          <cell r="M994">
            <v>0.1</v>
          </cell>
          <cell r="N994">
            <v>0</v>
          </cell>
          <cell r="O994">
            <v>0.1</v>
          </cell>
          <cell r="P994">
            <v>0</v>
          </cell>
          <cell r="Q994">
            <v>0.1</v>
          </cell>
          <cell r="R994">
            <v>0</v>
          </cell>
          <cell r="S994">
            <v>0</v>
          </cell>
          <cell r="T994">
            <v>0</v>
          </cell>
          <cell r="U994">
            <v>0.19</v>
          </cell>
          <cell r="V994">
            <v>543539.46296400006</v>
          </cell>
          <cell r="W994">
            <v>0.125</v>
          </cell>
          <cell r="X994">
            <v>357591.75195000001</v>
          </cell>
          <cell r="Y994">
            <v>0</v>
          </cell>
          <cell r="Z994">
            <v>0</v>
          </cell>
          <cell r="AA994">
            <v>0.68500000000000005</v>
          </cell>
          <cell r="AB994">
            <v>1959602.8006860001</v>
          </cell>
          <cell r="AC994">
            <v>13.920330047607422</v>
          </cell>
          <cell r="AD994">
            <v>13.920330047607422</v>
          </cell>
        </row>
        <row r="995">
          <cell r="A995" t="str">
            <v>Chapinero</v>
          </cell>
          <cell r="B995">
            <v>1020452</v>
          </cell>
          <cell r="C995">
            <v>37482</v>
          </cell>
          <cell r="D995">
            <v>37777</v>
          </cell>
          <cell r="E995" t="str">
            <v>A</v>
          </cell>
          <cell r="F995" t="str">
            <v>AUCOL98</v>
          </cell>
          <cell r="G995">
            <v>60131</v>
          </cell>
          <cell r="H995" t="str">
            <v>CONGR.HNAS.DE LA CARIDAD DE LA PRESENTACION D</v>
          </cell>
          <cell r="I995">
            <v>7889938.9375</v>
          </cell>
          <cell r="J995">
            <v>7889938.9375</v>
          </cell>
          <cell r="K995">
            <v>6283874.0762</v>
          </cell>
          <cell r="L995">
            <v>0</v>
          </cell>
          <cell r="M995">
            <v>0.1</v>
          </cell>
          <cell r="N995">
            <v>0</v>
          </cell>
          <cell r="O995">
            <v>0.1</v>
          </cell>
          <cell r="P995">
            <v>0</v>
          </cell>
          <cell r="Q995">
            <v>0.1</v>
          </cell>
          <cell r="R995">
            <v>0</v>
          </cell>
          <cell r="S995">
            <v>0</v>
          </cell>
          <cell r="T995">
            <v>0</v>
          </cell>
          <cell r="U995">
            <v>0.19</v>
          </cell>
          <cell r="V995">
            <v>1193936.0744779999</v>
          </cell>
          <cell r="W995">
            <v>0.125</v>
          </cell>
          <cell r="X995">
            <v>785484.259525</v>
          </cell>
          <cell r="Y995">
            <v>0</v>
          </cell>
          <cell r="Z995">
            <v>0</v>
          </cell>
          <cell r="AA995">
            <v>0.68500000000000005</v>
          </cell>
          <cell r="AB995">
            <v>4304453.7421970004</v>
          </cell>
          <cell r="AC995">
            <v>24</v>
          </cell>
          <cell r="AD995">
            <v>22.186441421508789</v>
          </cell>
        </row>
        <row r="996">
          <cell r="B996" t="str">
            <v>Total 1020452</v>
          </cell>
          <cell r="C996">
            <v>13147524.9375</v>
          </cell>
          <cell r="D996">
            <v>13147524.9375</v>
          </cell>
          <cell r="E996">
            <v>11541460.076200001</v>
          </cell>
          <cell r="F996">
            <v>0</v>
          </cell>
          <cell r="G996">
            <v>0</v>
          </cell>
          <cell r="H996">
            <v>0</v>
          </cell>
          <cell r="I996">
            <v>13147524.9375</v>
          </cell>
          <cell r="J996">
            <v>13147524.9375</v>
          </cell>
          <cell r="K996">
            <v>11541460.076200001</v>
          </cell>
          <cell r="L996">
            <v>0</v>
          </cell>
          <cell r="M996">
            <v>0</v>
          </cell>
          <cell r="N996">
            <v>0</v>
          </cell>
          <cell r="O996">
            <v>7905900.1521970006</v>
          </cell>
          <cell r="P996">
            <v>0</v>
          </cell>
          <cell r="Q996">
            <v>0</v>
          </cell>
          <cell r="R996">
            <v>0</v>
          </cell>
          <cell r="S996">
            <v>0</v>
          </cell>
          <cell r="T996">
            <v>1442682.5095250001</v>
          </cell>
          <cell r="U996">
            <v>0</v>
          </cell>
          <cell r="V996">
            <v>2192877.4144780003</v>
          </cell>
          <cell r="W996">
            <v>24</v>
          </cell>
          <cell r="X996">
            <v>1442682.5095250001</v>
          </cell>
          <cell r="Y996">
            <v>0</v>
          </cell>
          <cell r="Z996">
            <v>0</v>
          </cell>
          <cell r="AA996">
            <v>24</v>
          </cell>
          <cell r="AB996">
            <v>7905900.1521970006</v>
          </cell>
          <cell r="AC996">
            <v>24</v>
          </cell>
        </row>
        <row r="997">
          <cell r="H997" t="str">
            <v>Total CONGR.HNAS.DE LA CARIDAD DE LA PRESENTACION D</v>
          </cell>
          <cell r="I997">
            <v>13147524.9375</v>
          </cell>
          <cell r="J997">
            <v>13147524.9375</v>
          </cell>
          <cell r="K997">
            <v>11541460.076200001</v>
          </cell>
          <cell r="L997">
            <v>0</v>
          </cell>
          <cell r="M997">
            <v>0</v>
          </cell>
          <cell r="N997">
            <v>0</v>
          </cell>
          <cell r="O997">
            <v>0</v>
          </cell>
          <cell r="P997">
            <v>0</v>
          </cell>
          <cell r="Q997">
            <v>0</v>
          </cell>
          <cell r="R997">
            <v>0</v>
          </cell>
          <cell r="S997">
            <v>0</v>
          </cell>
          <cell r="T997">
            <v>0</v>
          </cell>
          <cell r="U997">
            <v>7905900.1521970006</v>
          </cell>
          <cell r="V997">
            <v>2192877.4144780003</v>
          </cell>
          <cell r="W997">
            <v>1442682.5095250001</v>
          </cell>
          <cell r="X997">
            <v>1442682.5095250001</v>
          </cell>
          <cell r="Y997">
            <v>7905900.1521970006</v>
          </cell>
          <cell r="Z997">
            <v>0</v>
          </cell>
          <cell r="AA997">
            <v>7905900.1521970006</v>
          </cell>
          <cell r="AB997">
            <v>7905900.1521970006</v>
          </cell>
          <cell r="AC997">
            <v>24</v>
          </cell>
        </row>
        <row r="998">
          <cell r="A998" t="str">
            <v>Chapinero</v>
          </cell>
          <cell r="B998">
            <v>638386</v>
          </cell>
          <cell r="C998">
            <v>37012</v>
          </cell>
          <cell r="D998">
            <v>37376</v>
          </cell>
          <cell r="E998" t="str">
            <v>M</v>
          </cell>
          <cell r="F998" t="str">
            <v>AUCOL98</v>
          </cell>
          <cell r="G998">
            <v>67960</v>
          </cell>
          <cell r="H998" t="str">
            <v>COOFONDICER</v>
          </cell>
          <cell r="I998">
            <v>157719718</v>
          </cell>
          <cell r="J998">
            <v>157719718</v>
          </cell>
          <cell r="K998">
            <v>157719717.65279999</v>
          </cell>
          <cell r="L998">
            <v>34446212</v>
          </cell>
          <cell r="M998">
            <v>1768407</v>
          </cell>
          <cell r="N998">
            <v>36214619</v>
          </cell>
          <cell r="O998">
            <v>0.1</v>
          </cell>
          <cell r="P998">
            <v>176840.7</v>
          </cell>
          <cell r="Q998">
            <v>0.1</v>
          </cell>
          <cell r="R998">
            <v>3621461.9000000004</v>
          </cell>
          <cell r="S998">
            <v>40012921.600000001</v>
          </cell>
          <cell r="T998">
            <v>0.25369638112137244</v>
          </cell>
          <cell r="U998">
            <v>0.19</v>
          </cell>
          <cell r="V998">
            <v>29966746.354031999</v>
          </cell>
          <cell r="W998">
            <v>0.125</v>
          </cell>
          <cell r="X998">
            <v>19714964.706599999</v>
          </cell>
          <cell r="Y998">
            <v>0.1</v>
          </cell>
          <cell r="Z998">
            <v>15771971.765280001</v>
          </cell>
          <cell r="AA998">
            <v>0.33130361887862753</v>
          </cell>
          <cell r="AB998">
            <v>52253113.226887994</v>
          </cell>
          <cell r="AC998">
            <v>74.412086486816406</v>
          </cell>
          <cell r="AD998">
            <v>74.412086486816406</v>
          </cell>
        </row>
        <row r="999">
          <cell r="A999" t="str">
            <v>Chapinero</v>
          </cell>
          <cell r="B999">
            <v>638386</v>
          </cell>
          <cell r="C999">
            <v>37377</v>
          </cell>
          <cell r="D999">
            <v>37741</v>
          </cell>
          <cell r="E999" t="str">
            <v>M</v>
          </cell>
          <cell r="F999" t="str">
            <v>AUCOL98</v>
          </cell>
          <cell r="G999">
            <v>67960</v>
          </cell>
          <cell r="H999" t="str">
            <v>COOFONDICER</v>
          </cell>
          <cell r="I999">
            <v>126840307</v>
          </cell>
          <cell r="J999">
            <v>126543638</v>
          </cell>
          <cell r="K999">
            <v>126840307.02339999</v>
          </cell>
          <cell r="L999">
            <v>18636550</v>
          </cell>
          <cell r="M999">
            <v>11479609</v>
          </cell>
          <cell r="N999">
            <v>30116159</v>
          </cell>
          <cell r="O999">
            <v>0.1</v>
          </cell>
          <cell r="P999">
            <v>1147960.9000000001</v>
          </cell>
          <cell r="Q999">
            <v>0.1</v>
          </cell>
          <cell r="R999">
            <v>3011615.9000000004</v>
          </cell>
          <cell r="S999">
            <v>34275735.799999997</v>
          </cell>
          <cell r="T999">
            <v>0.27022747424977989</v>
          </cell>
          <cell r="U999">
            <v>0.19</v>
          </cell>
          <cell r="V999">
            <v>24099658.334445998</v>
          </cell>
          <cell r="W999">
            <v>0.125</v>
          </cell>
          <cell r="X999">
            <v>15855038.377924999</v>
          </cell>
          <cell r="Y999">
            <v>0.1</v>
          </cell>
          <cell r="Z999">
            <v>12684030.702339999</v>
          </cell>
          <cell r="AA999">
            <v>0.31477252575022008</v>
          </cell>
          <cell r="AB999">
            <v>39925843.808688998</v>
          </cell>
          <cell r="AC999">
            <v>68.142860412597656</v>
          </cell>
          <cell r="AD999">
            <v>68.142860412597656</v>
          </cell>
        </row>
        <row r="1000">
          <cell r="A1000" t="str">
            <v>Chapinero</v>
          </cell>
          <cell r="B1000">
            <v>638386</v>
          </cell>
          <cell r="C1000">
            <v>37742</v>
          </cell>
          <cell r="D1000">
            <v>37777</v>
          </cell>
          <cell r="E1000" t="str">
            <v>M</v>
          </cell>
          <cell r="F1000" t="str">
            <v>AUCOL98</v>
          </cell>
          <cell r="G1000">
            <v>67960</v>
          </cell>
          <cell r="H1000" t="str">
            <v>COOFONDICER</v>
          </cell>
          <cell r="I1000">
            <v>7240963</v>
          </cell>
          <cell r="J1000">
            <v>0</v>
          </cell>
          <cell r="K1000">
            <v>7240963.0077999998</v>
          </cell>
          <cell r="L1000">
            <v>0</v>
          </cell>
          <cell r="M1000">
            <v>0.1</v>
          </cell>
          <cell r="N1000">
            <v>0</v>
          </cell>
          <cell r="O1000">
            <v>0.1</v>
          </cell>
          <cell r="P1000">
            <v>0</v>
          </cell>
          <cell r="Q1000">
            <v>0.1</v>
          </cell>
          <cell r="R1000">
            <v>0</v>
          </cell>
          <cell r="S1000">
            <v>0</v>
          </cell>
          <cell r="T1000">
            <v>0</v>
          </cell>
          <cell r="U1000">
            <v>0.19</v>
          </cell>
          <cell r="V1000">
            <v>1375782.9714820001</v>
          </cell>
          <cell r="W1000">
            <v>0.125</v>
          </cell>
          <cell r="X1000">
            <v>905120.37597499997</v>
          </cell>
          <cell r="Y1000">
            <v>0.1</v>
          </cell>
          <cell r="Z1000">
            <v>724096.30078000005</v>
          </cell>
          <cell r="AA1000">
            <v>0.58499999999999996</v>
          </cell>
          <cell r="AB1000">
            <v>4235963.3595629996</v>
          </cell>
          <cell r="AC1000">
            <v>38</v>
          </cell>
          <cell r="AD1000">
            <v>37.085712432861328</v>
          </cell>
        </row>
        <row r="1001">
          <cell r="B1001" t="str">
            <v>Total 638386</v>
          </cell>
          <cell r="C1001">
            <v>291800988</v>
          </cell>
          <cell r="D1001">
            <v>284263356</v>
          </cell>
          <cell r="E1001">
            <v>291800987.68399996</v>
          </cell>
          <cell r="F1001">
            <v>53082762</v>
          </cell>
          <cell r="G1001">
            <v>13248016</v>
          </cell>
          <cell r="H1001">
            <v>66330778</v>
          </cell>
          <cell r="I1001">
            <v>291800988</v>
          </cell>
          <cell r="J1001">
            <v>284263356</v>
          </cell>
          <cell r="K1001">
            <v>291800987.68399996</v>
          </cell>
          <cell r="L1001">
            <v>53082762</v>
          </cell>
          <cell r="M1001">
            <v>13248016</v>
          </cell>
          <cell r="N1001">
            <v>66330778</v>
          </cell>
          <cell r="O1001">
            <v>96414920.395139992</v>
          </cell>
          <cell r="P1001">
            <v>1324801.6000000001</v>
          </cell>
          <cell r="Q1001">
            <v>6633077.8000000007</v>
          </cell>
          <cell r="R1001">
            <v>6633077.8000000007</v>
          </cell>
          <cell r="S1001">
            <v>74288657.400000006</v>
          </cell>
          <cell r="T1001">
            <v>36475123.460499994</v>
          </cell>
          <cell r="U1001">
            <v>29180098.768399999</v>
          </cell>
          <cell r="V1001">
            <v>55442187.659959994</v>
          </cell>
          <cell r="W1001">
            <v>38</v>
          </cell>
          <cell r="X1001">
            <v>36475123.460499994</v>
          </cell>
          <cell r="Y1001">
            <v>29180098.768399999</v>
          </cell>
          <cell r="Z1001">
            <v>29180098.768399999</v>
          </cell>
          <cell r="AA1001">
            <v>38</v>
          </cell>
          <cell r="AB1001">
            <v>96414920.395139992</v>
          </cell>
          <cell r="AC1001">
            <v>38</v>
          </cell>
        </row>
        <row r="1002">
          <cell r="H1002" t="str">
            <v>Total COOFONDICER</v>
          </cell>
          <cell r="I1002">
            <v>291800988</v>
          </cell>
          <cell r="J1002">
            <v>284263356</v>
          </cell>
          <cell r="K1002">
            <v>291800987.68399996</v>
          </cell>
          <cell r="L1002">
            <v>53082762</v>
          </cell>
          <cell r="M1002">
            <v>13248016</v>
          </cell>
          <cell r="N1002">
            <v>66330778</v>
          </cell>
          <cell r="O1002">
            <v>1324801.6000000001</v>
          </cell>
          <cell r="P1002">
            <v>1324801.6000000001</v>
          </cell>
          <cell r="Q1002">
            <v>74288657.400000006</v>
          </cell>
          <cell r="R1002">
            <v>6633077.8000000007</v>
          </cell>
          <cell r="S1002">
            <v>74288657.400000006</v>
          </cell>
          <cell r="T1002">
            <v>29180098.768399999</v>
          </cell>
          <cell r="U1002">
            <v>96414920.395139992</v>
          </cell>
          <cell r="V1002">
            <v>55442187.659959994</v>
          </cell>
          <cell r="W1002">
            <v>36475123.460499994</v>
          </cell>
          <cell r="X1002">
            <v>36475123.460499994</v>
          </cell>
          <cell r="Y1002">
            <v>96414920.395139992</v>
          </cell>
          <cell r="Z1002">
            <v>29180098.768399999</v>
          </cell>
          <cell r="AA1002">
            <v>96414920.395139992</v>
          </cell>
          <cell r="AB1002">
            <v>96414920.395139992</v>
          </cell>
          <cell r="AC1002">
            <v>38</v>
          </cell>
        </row>
        <row r="1003">
          <cell r="A1003" t="str">
            <v>Chapinero</v>
          </cell>
          <cell r="B1003">
            <v>895071</v>
          </cell>
          <cell r="C1003">
            <v>36770</v>
          </cell>
          <cell r="D1003">
            <v>37134</v>
          </cell>
          <cell r="E1003" t="str">
            <v>M</v>
          </cell>
          <cell r="F1003" t="str">
            <v>AUCOL98</v>
          </cell>
          <cell r="G1003">
            <v>75543</v>
          </cell>
          <cell r="H1003" t="str">
            <v>COOP. PROFESORES DE LA UNIVERSIDAD NACIONAL</v>
          </cell>
          <cell r="I1003">
            <v>383918231</v>
          </cell>
          <cell r="J1003">
            <v>383918231</v>
          </cell>
          <cell r="K1003">
            <v>383918231.0176</v>
          </cell>
          <cell r="L1003">
            <v>156706682</v>
          </cell>
          <cell r="M1003">
            <v>10601651</v>
          </cell>
          <cell r="N1003">
            <v>167308333</v>
          </cell>
          <cell r="O1003">
            <v>0.1</v>
          </cell>
          <cell r="P1003">
            <v>1060165.1000000001</v>
          </cell>
          <cell r="Q1003">
            <v>0.1</v>
          </cell>
          <cell r="R1003">
            <v>16730833.300000001</v>
          </cell>
          <cell r="S1003">
            <v>185099331.40000001</v>
          </cell>
          <cell r="T1003">
            <v>0.48213217410744552</v>
          </cell>
          <cell r="U1003">
            <v>0.19</v>
          </cell>
          <cell r="V1003">
            <v>72944463.893344</v>
          </cell>
          <cell r="W1003">
            <v>0.125</v>
          </cell>
          <cell r="X1003">
            <v>47989778.8772</v>
          </cell>
          <cell r="Y1003">
            <v>0.15</v>
          </cell>
          <cell r="Z1003">
            <v>57587734.65264</v>
          </cell>
          <cell r="AA1003">
            <v>5.2867825892554399E-2</v>
          </cell>
          <cell r="AB1003">
            <v>20296922.194415953</v>
          </cell>
          <cell r="AC1003">
            <v>512.64288330078125</v>
          </cell>
          <cell r="AD1003">
            <v>512.64288330078125</v>
          </cell>
        </row>
        <row r="1004">
          <cell r="A1004" t="str">
            <v>Chapinero</v>
          </cell>
          <cell r="B1004">
            <v>895071</v>
          </cell>
          <cell r="C1004">
            <v>37135</v>
          </cell>
          <cell r="D1004">
            <v>37499</v>
          </cell>
          <cell r="E1004" t="str">
            <v>M</v>
          </cell>
          <cell r="F1004" t="str">
            <v>AUCOL98</v>
          </cell>
          <cell r="G1004">
            <v>75543</v>
          </cell>
          <cell r="H1004" t="str">
            <v>COOP. PROFESORES DE LA UNIVERSIDAD NACIONAL</v>
          </cell>
          <cell r="I1004">
            <v>488569416</v>
          </cell>
          <cell r="J1004">
            <v>488569416</v>
          </cell>
          <cell r="K1004">
            <v>488569416.06050003</v>
          </cell>
          <cell r="L1004">
            <v>176439811</v>
          </cell>
          <cell r="M1004">
            <v>80536255</v>
          </cell>
          <cell r="N1004">
            <v>256976066</v>
          </cell>
          <cell r="O1004">
            <v>0.1</v>
          </cell>
          <cell r="P1004">
            <v>8053625.5</v>
          </cell>
          <cell r="Q1004">
            <v>0.1</v>
          </cell>
          <cell r="R1004">
            <v>25697606.600000001</v>
          </cell>
          <cell r="S1004">
            <v>290727298.10000002</v>
          </cell>
          <cell r="T1004">
            <v>0.59505832445311924</v>
          </cell>
          <cell r="U1004">
            <v>0.19</v>
          </cell>
          <cell r="V1004">
            <v>92828189.051495001</v>
          </cell>
          <cell r="W1004">
            <v>0.125</v>
          </cell>
          <cell r="X1004">
            <v>61071177.007562503</v>
          </cell>
          <cell r="Y1004">
            <v>0.15</v>
          </cell>
          <cell r="Z1004">
            <v>73285412.409075007</v>
          </cell>
          <cell r="AA1004">
            <v>-6.0058324453119316E-2</v>
          </cell>
          <cell r="AB1004">
            <v>-29342660.507632554</v>
          </cell>
          <cell r="AC1004">
            <v>570.35162353515625</v>
          </cell>
          <cell r="AD1004">
            <v>570.35162353515625</v>
          </cell>
        </row>
        <row r="1005">
          <cell r="A1005" t="str">
            <v>Chapinero</v>
          </cell>
          <cell r="B1005">
            <v>895071</v>
          </cell>
          <cell r="C1005">
            <v>37500</v>
          </cell>
          <cell r="D1005">
            <v>37777</v>
          </cell>
          <cell r="E1005" t="str">
            <v>M</v>
          </cell>
          <cell r="F1005" t="str">
            <v>AUCOL98</v>
          </cell>
          <cell r="G1005">
            <v>75543</v>
          </cell>
          <cell r="H1005" t="str">
            <v>COOP. PROFESORES DE LA UNIVERSIDAD NACIONAL</v>
          </cell>
          <cell r="I1005">
            <v>467456277</v>
          </cell>
          <cell r="J1005">
            <v>372410187</v>
          </cell>
          <cell r="K1005">
            <v>427560818.92769998</v>
          </cell>
          <cell r="L1005">
            <v>106743665</v>
          </cell>
          <cell r="M1005">
            <v>89768256</v>
          </cell>
          <cell r="N1005">
            <v>196511921</v>
          </cell>
          <cell r="O1005">
            <v>0.1</v>
          </cell>
          <cell r="P1005">
            <v>8976825.5999999996</v>
          </cell>
          <cell r="Q1005">
            <v>0.1</v>
          </cell>
          <cell r="R1005">
            <v>19651192.100000001</v>
          </cell>
          <cell r="S1005">
            <v>225139938.69999999</v>
          </cell>
          <cell r="T1005">
            <v>0.52656821844583213</v>
          </cell>
          <cell r="U1005">
            <v>0.19</v>
          </cell>
          <cell r="V1005">
            <v>81236555.596262991</v>
          </cell>
          <cell r="W1005">
            <v>0.125</v>
          </cell>
          <cell r="X1005">
            <v>53445102.365962498</v>
          </cell>
          <cell r="Y1005">
            <v>0.15</v>
          </cell>
          <cell r="Z1005">
            <v>64134122.839154996</v>
          </cell>
          <cell r="AA1005">
            <v>8.4317815541677943E-3</v>
          </cell>
          <cell r="AB1005">
            <v>3605099.4263194571</v>
          </cell>
          <cell r="AC1005">
            <v>619</v>
          </cell>
          <cell r="AD1005">
            <v>605.169677734375</v>
          </cell>
        </row>
        <row r="1006">
          <cell r="B1006" t="str">
            <v>Total 895071</v>
          </cell>
          <cell r="C1006">
            <v>1339943924</v>
          </cell>
          <cell r="D1006">
            <v>1244897834</v>
          </cell>
          <cell r="E1006">
            <v>1300048466.0058</v>
          </cell>
          <cell r="F1006">
            <v>439890158</v>
          </cell>
          <cell r="G1006">
            <v>180906162</v>
          </cell>
          <cell r="H1006">
            <v>620796320</v>
          </cell>
          <cell r="I1006">
            <v>1339943924</v>
          </cell>
          <cell r="J1006">
            <v>1244897834</v>
          </cell>
          <cell r="K1006">
            <v>1300048466.0058</v>
          </cell>
          <cell r="L1006">
            <v>439890158</v>
          </cell>
          <cell r="M1006">
            <v>180906162</v>
          </cell>
          <cell r="N1006">
            <v>620796320</v>
          </cell>
          <cell r="O1006">
            <v>-5440638.886897143</v>
          </cell>
          <cell r="P1006">
            <v>18090616.199999999</v>
          </cell>
          <cell r="Q1006">
            <v>62079632.000000007</v>
          </cell>
          <cell r="R1006">
            <v>62079632.000000007</v>
          </cell>
          <cell r="S1006">
            <v>700966568.20000005</v>
          </cell>
          <cell r="T1006">
            <v>162506058.250725</v>
          </cell>
          <cell r="U1006">
            <v>195007269.90087</v>
          </cell>
          <cell r="V1006">
            <v>247009208.54110199</v>
          </cell>
          <cell r="W1006">
            <v>619</v>
          </cell>
          <cell r="X1006">
            <v>162506058.250725</v>
          </cell>
          <cell r="Y1006">
            <v>195007269.90087</v>
          </cell>
          <cell r="Z1006">
            <v>195007269.90087</v>
          </cell>
          <cell r="AA1006">
            <v>619</v>
          </cell>
          <cell r="AB1006">
            <v>-5440638.886897143</v>
          </cell>
          <cell r="AC1006">
            <v>619</v>
          </cell>
        </row>
        <row r="1007">
          <cell r="H1007" t="str">
            <v>Total COOP. PROFESORES DE LA UNIVERSIDAD NACIONAL</v>
          </cell>
          <cell r="I1007">
            <v>1339943924</v>
          </cell>
          <cell r="J1007">
            <v>1244897834</v>
          </cell>
          <cell r="K1007">
            <v>1300048466.0058</v>
          </cell>
          <cell r="L1007">
            <v>439890158</v>
          </cell>
          <cell r="M1007">
            <v>180906162</v>
          </cell>
          <cell r="N1007">
            <v>620796320</v>
          </cell>
          <cell r="O1007">
            <v>18090616.199999999</v>
          </cell>
          <cell r="P1007">
            <v>18090616.199999999</v>
          </cell>
          <cell r="Q1007">
            <v>700966568.20000005</v>
          </cell>
          <cell r="R1007">
            <v>62079632.000000007</v>
          </cell>
          <cell r="S1007">
            <v>700966568.20000005</v>
          </cell>
          <cell r="T1007">
            <v>195007269.90087</v>
          </cell>
          <cell r="U1007">
            <v>-5440638.886897143</v>
          </cell>
          <cell r="V1007">
            <v>247009208.54110199</v>
          </cell>
          <cell r="W1007">
            <v>162506058.250725</v>
          </cell>
          <cell r="X1007">
            <v>162506058.250725</v>
          </cell>
          <cell r="Y1007">
            <v>-5440638.886897143</v>
          </cell>
          <cell r="Z1007">
            <v>195007269.90087</v>
          </cell>
          <cell r="AA1007">
            <v>-5440638.886897143</v>
          </cell>
          <cell r="AB1007">
            <v>-5440638.886897143</v>
          </cell>
          <cell r="AC1007">
            <v>619</v>
          </cell>
        </row>
        <row r="1008">
          <cell r="A1008" t="str">
            <v>Chapinero</v>
          </cell>
          <cell r="B1008">
            <v>422661</v>
          </cell>
          <cell r="C1008">
            <v>36951</v>
          </cell>
          <cell r="D1008">
            <v>37315</v>
          </cell>
          <cell r="E1008" t="str">
            <v>M</v>
          </cell>
          <cell r="F1008" t="str">
            <v>AUCOL98</v>
          </cell>
          <cell r="G1008">
            <v>52445</v>
          </cell>
          <cell r="H1008" t="str">
            <v>COPINKE LTDA.</v>
          </cell>
          <cell r="I1008">
            <v>57240605</v>
          </cell>
          <cell r="J1008">
            <v>57240605</v>
          </cell>
          <cell r="K1008">
            <v>57240604.977499999</v>
          </cell>
          <cell r="L1008">
            <v>11436547</v>
          </cell>
          <cell r="M1008">
            <v>302201</v>
          </cell>
          <cell r="N1008">
            <v>11738748</v>
          </cell>
          <cell r="O1008">
            <v>0.1</v>
          </cell>
          <cell r="P1008">
            <v>30220.100000000002</v>
          </cell>
          <cell r="Q1008">
            <v>0.1</v>
          </cell>
          <cell r="R1008">
            <v>1173874.8</v>
          </cell>
          <cell r="S1008">
            <v>12942842.9</v>
          </cell>
          <cell r="T1008">
            <v>0.2261129648278096</v>
          </cell>
          <cell r="U1008">
            <v>0.19</v>
          </cell>
          <cell r="V1008">
            <v>10875714.945725</v>
          </cell>
          <cell r="W1008">
            <v>0.125</v>
          </cell>
          <cell r="X1008">
            <v>7155075.6221874999</v>
          </cell>
          <cell r="Y1008">
            <v>0</v>
          </cell>
          <cell r="Z1008">
            <v>0</v>
          </cell>
          <cell r="AA1008">
            <v>0.45888703517219043</v>
          </cell>
          <cell r="AB1008">
            <v>26266971.5095875</v>
          </cell>
          <cell r="AC1008">
            <v>79.76373291015625</v>
          </cell>
          <cell r="AD1008">
            <v>79.76373291015625</v>
          </cell>
        </row>
        <row r="1009">
          <cell r="A1009" t="str">
            <v>Chapinero</v>
          </cell>
          <cell r="B1009">
            <v>422661</v>
          </cell>
          <cell r="C1009">
            <v>37316</v>
          </cell>
          <cell r="D1009">
            <v>37680</v>
          </cell>
          <cell r="E1009" t="str">
            <v>M</v>
          </cell>
          <cell r="F1009" t="str">
            <v>AUCOL98</v>
          </cell>
          <cell r="G1009">
            <v>52445</v>
          </cell>
          <cell r="H1009" t="str">
            <v>COPINKE LTDA.</v>
          </cell>
          <cell r="I1009">
            <v>67869561</v>
          </cell>
          <cell r="J1009">
            <v>67746083</v>
          </cell>
          <cell r="K1009">
            <v>67869560.968799993</v>
          </cell>
          <cell r="L1009">
            <v>14292972</v>
          </cell>
          <cell r="M1009">
            <v>9115938</v>
          </cell>
          <cell r="N1009">
            <v>23408910</v>
          </cell>
          <cell r="O1009">
            <v>0.1</v>
          </cell>
          <cell r="P1009">
            <v>911593.8</v>
          </cell>
          <cell r="Q1009">
            <v>0.1</v>
          </cell>
          <cell r="R1009">
            <v>2340891</v>
          </cell>
          <cell r="S1009">
            <v>26661394.800000001</v>
          </cell>
          <cell r="T1009">
            <v>0.39283287558403962</v>
          </cell>
          <cell r="U1009">
            <v>0.19</v>
          </cell>
          <cell r="V1009">
            <v>12895216.584071999</v>
          </cell>
          <cell r="W1009">
            <v>0.125</v>
          </cell>
          <cell r="X1009">
            <v>8483695.1210999992</v>
          </cell>
          <cell r="Y1009">
            <v>0</v>
          </cell>
          <cell r="Z1009">
            <v>0</v>
          </cell>
          <cell r="AA1009">
            <v>0.29216712441596043</v>
          </cell>
          <cell r="AB1009">
            <v>19829254.463628002</v>
          </cell>
          <cell r="AC1009">
            <v>83.722526550292969</v>
          </cell>
          <cell r="AD1009">
            <v>83.722526550292969</v>
          </cell>
        </row>
        <row r="1010">
          <cell r="A1010" t="str">
            <v>Chapinero</v>
          </cell>
          <cell r="B1010">
            <v>422661</v>
          </cell>
          <cell r="C1010">
            <v>37681</v>
          </cell>
          <cell r="D1010">
            <v>37777</v>
          </cell>
          <cell r="E1010" t="str">
            <v>M</v>
          </cell>
          <cell r="F1010" t="str">
            <v>AUCOL98</v>
          </cell>
          <cell r="G1010">
            <v>52445</v>
          </cell>
          <cell r="H1010" t="str">
            <v>COPINKE LTDA.</v>
          </cell>
          <cell r="I1010">
            <v>18965095</v>
          </cell>
          <cell r="J1010">
            <v>9488071</v>
          </cell>
          <cell r="K1010">
            <v>15016334.9976</v>
          </cell>
          <cell r="L1010">
            <v>0</v>
          </cell>
          <cell r="M1010">
            <v>0.1</v>
          </cell>
          <cell r="N1010">
            <v>0</v>
          </cell>
          <cell r="O1010">
            <v>0.1</v>
          </cell>
          <cell r="P1010">
            <v>0</v>
          </cell>
          <cell r="Q1010">
            <v>0.1</v>
          </cell>
          <cell r="R1010">
            <v>0</v>
          </cell>
          <cell r="S1010">
            <v>0</v>
          </cell>
          <cell r="T1010">
            <v>0</v>
          </cell>
          <cell r="U1010">
            <v>0.19</v>
          </cell>
          <cell r="V1010">
            <v>2853103.6495440002</v>
          </cell>
          <cell r="W1010">
            <v>0.125</v>
          </cell>
          <cell r="X1010">
            <v>1877041.8747</v>
          </cell>
          <cell r="Y1010">
            <v>0</v>
          </cell>
          <cell r="Z1010">
            <v>0</v>
          </cell>
          <cell r="AA1010">
            <v>0.68500000000000005</v>
          </cell>
          <cell r="AB1010">
            <v>10286189.473356001</v>
          </cell>
          <cell r="AC1010">
            <v>39</v>
          </cell>
          <cell r="AD1010">
            <v>38.416667938232422</v>
          </cell>
        </row>
        <row r="1011">
          <cell r="B1011" t="str">
            <v>Total 422661</v>
          </cell>
          <cell r="C1011">
            <v>144075261</v>
          </cell>
          <cell r="D1011">
            <v>134474759</v>
          </cell>
          <cell r="E1011">
            <v>140126500.94389999</v>
          </cell>
          <cell r="F1011">
            <v>25729519</v>
          </cell>
          <cell r="G1011">
            <v>9418139</v>
          </cell>
          <cell r="H1011">
            <v>35147658</v>
          </cell>
          <cell r="I1011">
            <v>144075261</v>
          </cell>
          <cell r="J1011">
            <v>134474759</v>
          </cell>
          <cell r="K1011">
            <v>140126500.94389999</v>
          </cell>
          <cell r="L1011">
            <v>25729519</v>
          </cell>
          <cell r="M1011">
            <v>9418139</v>
          </cell>
          <cell r="N1011">
            <v>35147658</v>
          </cell>
          <cell r="O1011">
            <v>56382415.446571507</v>
          </cell>
          <cell r="P1011">
            <v>941813.9</v>
          </cell>
          <cell r="Q1011">
            <v>3514765.8</v>
          </cell>
          <cell r="R1011">
            <v>3514765.8</v>
          </cell>
          <cell r="S1011">
            <v>39604237.700000003</v>
          </cell>
          <cell r="T1011">
            <v>17515812.617987499</v>
          </cell>
          <cell r="U1011">
            <v>0</v>
          </cell>
          <cell r="V1011">
            <v>26624035.179341</v>
          </cell>
          <cell r="W1011">
            <v>39</v>
          </cell>
          <cell r="X1011">
            <v>17515812.617987499</v>
          </cell>
          <cell r="Y1011">
            <v>0</v>
          </cell>
          <cell r="Z1011">
            <v>0</v>
          </cell>
          <cell r="AA1011">
            <v>39</v>
          </cell>
          <cell r="AB1011">
            <v>56382415.446571507</v>
          </cell>
          <cell r="AC1011">
            <v>39</v>
          </cell>
        </row>
        <row r="1012">
          <cell r="H1012" t="str">
            <v>Total COPINKE LTDA.</v>
          </cell>
          <cell r="I1012">
            <v>144075261</v>
          </cell>
          <cell r="J1012">
            <v>134474759</v>
          </cell>
          <cell r="K1012">
            <v>140126500.94389999</v>
          </cell>
          <cell r="L1012">
            <v>25729519</v>
          </cell>
          <cell r="M1012">
            <v>9418139</v>
          </cell>
          <cell r="N1012">
            <v>35147658</v>
          </cell>
          <cell r="O1012">
            <v>941813.9</v>
          </cell>
          <cell r="P1012">
            <v>941813.9</v>
          </cell>
          <cell r="Q1012">
            <v>39604237.700000003</v>
          </cell>
          <cell r="R1012">
            <v>3514765.8</v>
          </cell>
          <cell r="S1012">
            <v>39604237.700000003</v>
          </cell>
          <cell r="T1012">
            <v>0</v>
          </cell>
          <cell r="U1012">
            <v>56382415.446571507</v>
          </cell>
          <cell r="V1012">
            <v>26624035.179341</v>
          </cell>
          <cell r="W1012">
            <v>17515812.617987499</v>
          </cell>
          <cell r="X1012">
            <v>17515812.617987499</v>
          </cell>
          <cell r="Y1012">
            <v>56382415.446571507</v>
          </cell>
          <cell r="Z1012">
            <v>0</v>
          </cell>
          <cell r="AA1012">
            <v>56382415.446571507</v>
          </cell>
          <cell r="AB1012">
            <v>56382415.446571507</v>
          </cell>
          <cell r="AC1012">
            <v>39</v>
          </cell>
        </row>
        <row r="1013">
          <cell r="A1013" t="str">
            <v>Chapinero</v>
          </cell>
          <cell r="B1013">
            <v>754552</v>
          </cell>
          <cell r="C1013">
            <v>36720</v>
          </cell>
          <cell r="D1013">
            <v>37084</v>
          </cell>
          <cell r="E1013" t="str">
            <v>A</v>
          </cell>
          <cell r="F1013" t="str">
            <v>AUCOL98</v>
          </cell>
          <cell r="G1013">
            <v>75656</v>
          </cell>
          <cell r="H1013" t="str">
            <v>CORFOMENTO</v>
          </cell>
          <cell r="I1013">
            <v>29214147</v>
          </cell>
          <cell r="J1013">
            <v>29214147</v>
          </cell>
          <cell r="K1013">
            <v>29214147.074200001</v>
          </cell>
          <cell r="L1013">
            <v>35237042</v>
          </cell>
          <cell r="M1013">
            <v>2</v>
          </cell>
          <cell r="N1013">
            <v>35237044</v>
          </cell>
          <cell r="O1013">
            <v>0.1</v>
          </cell>
          <cell r="P1013">
            <v>0.2</v>
          </cell>
          <cell r="Q1013">
            <v>0.1</v>
          </cell>
          <cell r="R1013">
            <v>3523704.4000000004</v>
          </cell>
          <cell r="S1013">
            <v>38760748.600000001</v>
          </cell>
          <cell r="T1013">
            <v>1.3267800871116626</v>
          </cell>
          <cell r="U1013">
            <v>0.19</v>
          </cell>
          <cell r="V1013">
            <v>5550687.9440980004</v>
          </cell>
          <cell r="W1013">
            <v>0.15</v>
          </cell>
          <cell r="X1013">
            <v>4382122.0611300003</v>
          </cell>
          <cell r="Y1013">
            <v>0</v>
          </cell>
          <cell r="Z1013">
            <v>0</v>
          </cell>
          <cell r="AA1013">
            <v>-0.6667800871116627</v>
          </cell>
          <cell r="AB1013">
            <v>-19479411.531028003</v>
          </cell>
          <cell r="AC1013">
            <v>39.307693481445313</v>
          </cell>
          <cell r="AD1013">
            <v>39.307693481445313</v>
          </cell>
        </row>
        <row r="1014">
          <cell r="A1014" t="str">
            <v>Chapinero</v>
          </cell>
          <cell r="B1014">
            <v>754552</v>
          </cell>
          <cell r="C1014">
            <v>37085</v>
          </cell>
          <cell r="D1014">
            <v>37449</v>
          </cell>
          <cell r="E1014" t="str">
            <v>A</v>
          </cell>
          <cell r="F1014" t="str">
            <v>AUCOL98</v>
          </cell>
          <cell r="G1014">
            <v>75656</v>
          </cell>
          <cell r="H1014" t="str">
            <v>CORFOMENTO</v>
          </cell>
          <cell r="I1014">
            <v>23341841.125</v>
          </cell>
          <cell r="J1014">
            <v>23341841.125</v>
          </cell>
          <cell r="K1014">
            <v>23341841.0273</v>
          </cell>
          <cell r="L1014">
            <v>4889407</v>
          </cell>
          <cell r="M1014">
            <v>2211111</v>
          </cell>
          <cell r="N1014">
            <v>7100518</v>
          </cell>
          <cell r="O1014">
            <v>0.1</v>
          </cell>
          <cell r="P1014">
            <v>221111.1</v>
          </cell>
          <cell r="Q1014">
            <v>0.1</v>
          </cell>
          <cell r="R1014">
            <v>710051.8</v>
          </cell>
          <cell r="S1014">
            <v>8031680.8999999994</v>
          </cell>
          <cell r="T1014">
            <v>0.34408943538799525</v>
          </cell>
          <cell r="U1014">
            <v>0.19</v>
          </cell>
          <cell r="V1014">
            <v>4434949.7951870002</v>
          </cell>
          <cell r="W1014">
            <v>0.15</v>
          </cell>
          <cell r="X1014">
            <v>3501276.1540950001</v>
          </cell>
          <cell r="Y1014">
            <v>0</v>
          </cell>
          <cell r="Z1014">
            <v>0</v>
          </cell>
          <cell r="AA1014">
            <v>0.31591056461200467</v>
          </cell>
          <cell r="AB1014">
            <v>7373934.1780179981</v>
          </cell>
          <cell r="AC1014">
            <v>33.670330047607422</v>
          </cell>
          <cell r="AD1014">
            <v>33.670330047607422</v>
          </cell>
        </row>
        <row r="1015">
          <cell r="A1015" t="str">
            <v>Chapinero</v>
          </cell>
          <cell r="B1015">
            <v>754552</v>
          </cell>
          <cell r="C1015">
            <v>37450</v>
          </cell>
          <cell r="D1015">
            <v>37777</v>
          </cell>
          <cell r="E1015" t="str">
            <v>A</v>
          </cell>
          <cell r="F1015" t="str">
            <v>AUCOL98</v>
          </cell>
          <cell r="G1015">
            <v>75656</v>
          </cell>
          <cell r="H1015" t="str">
            <v>CORFOMENTO</v>
          </cell>
          <cell r="I1015">
            <v>23410385</v>
          </cell>
          <cell r="J1015">
            <v>23176364</v>
          </cell>
          <cell r="K1015">
            <v>20929762.023400001</v>
          </cell>
          <cell r="L1015">
            <v>16613325</v>
          </cell>
          <cell r="M1015">
            <v>192983</v>
          </cell>
          <cell r="N1015">
            <v>16806308</v>
          </cell>
          <cell r="O1015">
            <v>0.1</v>
          </cell>
          <cell r="P1015">
            <v>19298.3</v>
          </cell>
          <cell r="Q1015">
            <v>0.1</v>
          </cell>
          <cell r="R1015">
            <v>1680630.8</v>
          </cell>
          <cell r="S1015">
            <v>18506237.100000001</v>
          </cell>
          <cell r="T1015">
            <v>0.8842067616110284</v>
          </cell>
          <cell r="U1015">
            <v>0.19</v>
          </cell>
          <cell r="V1015">
            <v>3976654.7844460001</v>
          </cell>
          <cell r="W1015">
            <v>0.15</v>
          </cell>
          <cell r="X1015">
            <v>3139464.30351</v>
          </cell>
          <cell r="Y1015">
            <v>0</v>
          </cell>
          <cell r="Z1015">
            <v>0</v>
          </cell>
          <cell r="AA1015">
            <v>-0.22420676161102848</v>
          </cell>
          <cell r="AB1015">
            <v>-4692594.1645560013</v>
          </cell>
          <cell r="AC1015">
            <v>36</v>
          </cell>
          <cell r="AD1015">
            <v>35.036697387695313</v>
          </cell>
        </row>
        <row r="1016">
          <cell r="B1016" t="str">
            <v>Total 754552</v>
          </cell>
          <cell r="C1016">
            <v>75966373.125</v>
          </cell>
          <cell r="D1016">
            <v>75732352.125</v>
          </cell>
          <cell r="E1016">
            <v>73485750.124900013</v>
          </cell>
          <cell r="F1016">
            <v>56739774</v>
          </cell>
          <cell r="G1016">
            <v>2404096</v>
          </cell>
          <cell r="H1016">
            <v>59143870</v>
          </cell>
          <cell r="I1016">
            <v>75966373.125</v>
          </cell>
          <cell r="J1016">
            <v>75732352.125</v>
          </cell>
          <cell r="K1016">
            <v>73485750.124900013</v>
          </cell>
          <cell r="L1016">
            <v>56739774</v>
          </cell>
          <cell r="M1016">
            <v>2404096</v>
          </cell>
          <cell r="N1016">
            <v>59143870</v>
          </cell>
          <cell r="O1016">
            <v>-16798071.517566007</v>
          </cell>
          <cell r="P1016">
            <v>240409.60000000001</v>
          </cell>
          <cell r="Q1016">
            <v>5914387</v>
          </cell>
          <cell r="R1016">
            <v>5914387</v>
          </cell>
          <cell r="S1016">
            <v>65298666.600000001</v>
          </cell>
          <cell r="T1016">
            <v>11022862.518734999</v>
          </cell>
          <cell r="U1016">
            <v>0</v>
          </cell>
          <cell r="V1016">
            <v>13962292.523731001</v>
          </cell>
          <cell r="W1016">
            <v>36</v>
          </cell>
          <cell r="X1016">
            <v>11022862.518734999</v>
          </cell>
          <cell r="Y1016">
            <v>0</v>
          </cell>
          <cell r="Z1016">
            <v>0</v>
          </cell>
          <cell r="AA1016">
            <v>36</v>
          </cell>
          <cell r="AB1016">
            <v>-16798071.517566007</v>
          </cell>
          <cell r="AC1016">
            <v>36</v>
          </cell>
        </row>
        <row r="1017">
          <cell r="H1017" t="str">
            <v>Total CORFOMENTO</v>
          </cell>
          <cell r="I1017">
            <v>75966373.125</v>
          </cell>
          <cell r="J1017">
            <v>75732352.125</v>
          </cell>
          <cell r="K1017">
            <v>73485750.124900013</v>
          </cell>
          <cell r="L1017">
            <v>56739774</v>
          </cell>
          <cell r="M1017">
            <v>2404096</v>
          </cell>
          <cell r="N1017">
            <v>59143870</v>
          </cell>
          <cell r="O1017">
            <v>240409.60000000001</v>
          </cell>
          <cell r="P1017">
            <v>240409.60000000001</v>
          </cell>
          <cell r="Q1017">
            <v>65298666.600000001</v>
          </cell>
          <cell r="R1017">
            <v>5914387</v>
          </cell>
          <cell r="S1017">
            <v>65298666.600000001</v>
          </cell>
          <cell r="T1017">
            <v>0</v>
          </cell>
          <cell r="U1017">
            <v>-16798071.517566007</v>
          </cell>
          <cell r="V1017">
            <v>13962292.523731001</v>
          </cell>
          <cell r="W1017">
            <v>11022862.518734999</v>
          </cell>
          <cell r="X1017">
            <v>11022862.518734999</v>
          </cell>
          <cell r="Y1017">
            <v>-16798071.517566007</v>
          </cell>
          <cell r="Z1017">
            <v>0</v>
          </cell>
          <cell r="AA1017">
            <v>-16798071.517566007</v>
          </cell>
          <cell r="AB1017">
            <v>-16798071.517566007</v>
          </cell>
          <cell r="AC1017">
            <v>36</v>
          </cell>
        </row>
        <row r="1018">
          <cell r="A1018" t="str">
            <v>Chapinero</v>
          </cell>
          <cell r="B1018">
            <v>10402209</v>
          </cell>
          <cell r="C1018">
            <v>37390</v>
          </cell>
          <cell r="D1018">
            <v>37754</v>
          </cell>
          <cell r="E1018" t="str">
            <v>A</v>
          </cell>
          <cell r="F1018" t="str">
            <v>AUCOL98</v>
          </cell>
          <cell r="G1018">
            <v>76176</v>
          </cell>
          <cell r="H1018" t="str">
            <v>CORRECOL -CORREDORES COLOMBIANOS DE SEGUROS</v>
          </cell>
          <cell r="I1018">
            <v>902304</v>
          </cell>
          <cell r="J1018">
            <v>902304</v>
          </cell>
          <cell r="K1018">
            <v>902304</v>
          </cell>
          <cell r="L1018">
            <v>0</v>
          </cell>
          <cell r="M1018">
            <v>0.1</v>
          </cell>
          <cell r="N1018">
            <v>0</v>
          </cell>
          <cell r="O1018">
            <v>0.1</v>
          </cell>
          <cell r="P1018">
            <v>0</v>
          </cell>
          <cell r="Q1018">
            <v>0.1</v>
          </cell>
          <cell r="R1018">
            <v>0</v>
          </cell>
          <cell r="S1018">
            <v>0</v>
          </cell>
          <cell r="T1018">
            <v>0</v>
          </cell>
          <cell r="U1018">
            <v>0.19</v>
          </cell>
          <cell r="V1018">
            <v>171437.76</v>
          </cell>
          <cell r="W1018">
            <v>0.125</v>
          </cell>
          <cell r="X1018">
            <v>112788</v>
          </cell>
          <cell r="Y1018">
            <v>0</v>
          </cell>
          <cell r="Z1018">
            <v>0</v>
          </cell>
          <cell r="AA1018">
            <v>0.68500000000000005</v>
          </cell>
          <cell r="AB1018">
            <v>618078.24</v>
          </cell>
          <cell r="AC1018">
            <v>1</v>
          </cell>
          <cell r="AD1018">
            <v>1</v>
          </cell>
        </row>
        <row r="1019">
          <cell r="B1019" t="str">
            <v>Total 10402209</v>
          </cell>
          <cell r="C1019">
            <v>902304</v>
          </cell>
          <cell r="D1019">
            <v>902304</v>
          </cell>
          <cell r="E1019">
            <v>902304</v>
          </cell>
          <cell r="F1019">
            <v>0</v>
          </cell>
          <cell r="G1019">
            <v>0</v>
          </cell>
          <cell r="H1019">
            <v>0</v>
          </cell>
          <cell r="I1019">
            <v>902304</v>
          </cell>
          <cell r="J1019">
            <v>902304</v>
          </cell>
          <cell r="K1019">
            <v>902304</v>
          </cell>
          <cell r="L1019">
            <v>0</v>
          </cell>
          <cell r="M1019">
            <v>0</v>
          </cell>
          <cell r="N1019">
            <v>0</v>
          </cell>
          <cell r="O1019">
            <v>618078.24</v>
          </cell>
          <cell r="P1019">
            <v>0</v>
          </cell>
          <cell r="Q1019">
            <v>0</v>
          </cell>
          <cell r="R1019">
            <v>0</v>
          </cell>
          <cell r="S1019">
            <v>0</v>
          </cell>
          <cell r="T1019">
            <v>112788</v>
          </cell>
          <cell r="U1019">
            <v>0</v>
          </cell>
          <cell r="V1019">
            <v>171437.76</v>
          </cell>
          <cell r="W1019">
            <v>0</v>
          </cell>
          <cell r="X1019">
            <v>112788</v>
          </cell>
          <cell r="Y1019">
            <v>0</v>
          </cell>
          <cell r="Z1019">
            <v>0</v>
          </cell>
          <cell r="AA1019">
            <v>0</v>
          </cell>
          <cell r="AB1019">
            <v>618078.24</v>
          </cell>
          <cell r="AC1019">
            <v>0</v>
          </cell>
        </row>
        <row r="1020">
          <cell r="A1020" t="str">
            <v>Chapinero</v>
          </cell>
          <cell r="B1020">
            <v>10913871</v>
          </cell>
          <cell r="C1020">
            <v>37390</v>
          </cell>
          <cell r="D1020">
            <v>37754</v>
          </cell>
          <cell r="E1020" t="str">
            <v>A</v>
          </cell>
          <cell r="F1020" t="str">
            <v>AUCOL98</v>
          </cell>
          <cell r="G1020">
            <v>76176</v>
          </cell>
          <cell r="H1020" t="str">
            <v>CORRECOL -CORREDORES COLOMBIANOS DE SEGUROS</v>
          </cell>
          <cell r="I1020">
            <v>69451978.9375</v>
          </cell>
          <cell r="J1020">
            <v>69451978.9375</v>
          </cell>
          <cell r="K1020">
            <v>51827814.835900001</v>
          </cell>
          <cell r="L1020">
            <v>24246376</v>
          </cell>
          <cell r="M1020">
            <v>52399</v>
          </cell>
          <cell r="N1020">
            <v>24298775</v>
          </cell>
          <cell r="O1020">
            <v>0.1</v>
          </cell>
          <cell r="P1020">
            <v>5239.9000000000005</v>
          </cell>
          <cell r="Q1020">
            <v>0.1</v>
          </cell>
          <cell r="R1020">
            <v>2429877.5</v>
          </cell>
          <cell r="S1020">
            <v>26733892.399999999</v>
          </cell>
          <cell r="T1020">
            <v>0.51582133039269118</v>
          </cell>
          <cell r="U1020">
            <v>0.19</v>
          </cell>
          <cell r="V1020">
            <v>9847284.8188209999</v>
          </cell>
          <cell r="W1020">
            <v>0.125</v>
          </cell>
          <cell r="X1020">
            <v>6478476.8544875002</v>
          </cell>
          <cell r="Y1020">
            <v>0</v>
          </cell>
          <cell r="Z1020">
            <v>0</v>
          </cell>
          <cell r="AA1020">
            <v>0.16917866960730887</v>
          </cell>
          <cell r="AB1020">
            <v>8768160.7625915073</v>
          </cell>
          <cell r="AC1020">
            <v>36.675823211669922</v>
          </cell>
          <cell r="AD1020">
            <v>36.675823211669922</v>
          </cell>
        </row>
        <row r="1021">
          <cell r="A1021" t="str">
            <v>Chapinero</v>
          </cell>
          <cell r="B1021">
            <v>10913871</v>
          </cell>
          <cell r="C1021">
            <v>37755</v>
          </cell>
          <cell r="D1021">
            <v>37777</v>
          </cell>
          <cell r="E1021" t="str">
            <v>A</v>
          </cell>
          <cell r="F1021" t="str">
            <v>AUCOL98</v>
          </cell>
          <cell r="G1021">
            <v>76176</v>
          </cell>
          <cell r="H1021" t="str">
            <v>CORRECOL -CORREDORES COLOMBIANOS DE SEGUROS</v>
          </cell>
          <cell r="I1021">
            <v>7927306.0625</v>
          </cell>
          <cell r="J1021">
            <v>0</v>
          </cell>
          <cell r="K1021">
            <v>4432050.6522000004</v>
          </cell>
          <cell r="L1021">
            <v>0</v>
          </cell>
          <cell r="M1021">
            <v>0.1</v>
          </cell>
          <cell r="N1021">
            <v>0</v>
          </cell>
          <cell r="O1021">
            <v>0.1</v>
          </cell>
          <cell r="P1021">
            <v>0</v>
          </cell>
          <cell r="Q1021">
            <v>0.1</v>
          </cell>
          <cell r="R1021">
            <v>0</v>
          </cell>
          <cell r="S1021">
            <v>0</v>
          </cell>
          <cell r="T1021">
            <v>0</v>
          </cell>
          <cell r="U1021">
            <v>0.19</v>
          </cell>
          <cell r="V1021">
            <v>842089.62391800003</v>
          </cell>
          <cell r="W1021">
            <v>0.125</v>
          </cell>
          <cell r="X1021">
            <v>554006.33152500005</v>
          </cell>
          <cell r="Y1021">
            <v>0</v>
          </cell>
          <cell r="Z1021">
            <v>0</v>
          </cell>
          <cell r="AA1021">
            <v>0.68500000000000005</v>
          </cell>
          <cell r="AB1021">
            <v>3035954.6967570004</v>
          </cell>
          <cell r="AC1021">
            <v>49</v>
          </cell>
          <cell r="AD1021">
            <v>48.636363983154297</v>
          </cell>
        </row>
        <row r="1022">
          <cell r="B1022" t="str">
            <v>Total 10913871</v>
          </cell>
          <cell r="C1022">
            <v>77379285</v>
          </cell>
          <cell r="D1022">
            <v>69451978.9375</v>
          </cell>
          <cell r="E1022">
            <v>56259865.4881</v>
          </cell>
          <cell r="F1022">
            <v>24246376</v>
          </cell>
          <cell r="G1022">
            <v>52399</v>
          </cell>
          <cell r="H1022">
            <v>24298775</v>
          </cell>
          <cell r="I1022">
            <v>77379285</v>
          </cell>
          <cell r="J1022">
            <v>69451978.9375</v>
          </cell>
          <cell r="K1022">
            <v>56259865.4881</v>
          </cell>
          <cell r="L1022">
            <v>24246376</v>
          </cell>
          <cell r="M1022">
            <v>52399</v>
          </cell>
          <cell r="N1022">
            <v>24298775</v>
          </cell>
          <cell r="O1022">
            <v>11804115.459348507</v>
          </cell>
          <cell r="P1022">
            <v>5239.9000000000005</v>
          </cell>
          <cell r="Q1022">
            <v>2429877.5</v>
          </cell>
          <cell r="R1022">
            <v>2429877.5</v>
          </cell>
          <cell r="S1022">
            <v>26733892.399999999</v>
          </cell>
          <cell r="T1022">
            <v>7032483.1860125</v>
          </cell>
          <cell r="U1022">
            <v>0</v>
          </cell>
          <cell r="V1022">
            <v>10689374.442739001</v>
          </cell>
          <cell r="W1022">
            <v>49</v>
          </cell>
          <cell r="X1022">
            <v>7032483.1860125</v>
          </cell>
          <cell r="Y1022">
            <v>0</v>
          </cell>
          <cell r="Z1022">
            <v>0</v>
          </cell>
          <cell r="AA1022">
            <v>49</v>
          </cell>
          <cell r="AB1022">
            <v>11804115.459348507</v>
          </cell>
          <cell r="AC1022">
            <v>49</v>
          </cell>
        </row>
        <row r="1023">
          <cell r="H1023" t="str">
            <v>Total CORRECOL -CORREDORES COLOMBIANOS DE SEGUROS</v>
          </cell>
          <cell r="I1023">
            <v>78281589</v>
          </cell>
          <cell r="J1023">
            <v>70354282.9375</v>
          </cell>
          <cell r="K1023">
            <v>57162169.4881</v>
          </cell>
          <cell r="L1023">
            <v>24246376</v>
          </cell>
          <cell r="M1023">
            <v>52399</v>
          </cell>
          <cell r="N1023">
            <v>24298775</v>
          </cell>
          <cell r="O1023">
            <v>5239.9000000000005</v>
          </cell>
          <cell r="P1023">
            <v>5239.9000000000005</v>
          </cell>
          <cell r="Q1023">
            <v>26733892.399999999</v>
          </cell>
          <cell r="R1023">
            <v>2429877.5</v>
          </cell>
          <cell r="S1023">
            <v>26733892.399999999</v>
          </cell>
          <cell r="T1023">
            <v>0</v>
          </cell>
          <cell r="U1023">
            <v>12422193.699348507</v>
          </cell>
          <cell r="V1023">
            <v>10860812.202739</v>
          </cell>
          <cell r="W1023">
            <v>7145271.1860125</v>
          </cell>
          <cell r="X1023">
            <v>7145271.1860125</v>
          </cell>
          <cell r="Y1023">
            <v>12422193.699348507</v>
          </cell>
          <cell r="Z1023">
            <v>0</v>
          </cell>
          <cell r="AA1023">
            <v>12422193.699348507</v>
          </cell>
          <cell r="AB1023">
            <v>12422193.699348507</v>
          </cell>
          <cell r="AC1023">
            <v>49</v>
          </cell>
        </row>
        <row r="1024">
          <cell r="A1024" t="str">
            <v>Chapinero</v>
          </cell>
          <cell r="B1024">
            <v>544049</v>
          </cell>
          <cell r="C1024">
            <v>36900</v>
          </cell>
          <cell r="D1024">
            <v>37264</v>
          </cell>
          <cell r="E1024" t="str">
            <v>M</v>
          </cell>
          <cell r="F1024" t="str">
            <v>AUCOL98</v>
          </cell>
          <cell r="G1024">
            <v>50534</v>
          </cell>
          <cell r="H1024" t="str">
            <v>COTRANS</v>
          </cell>
          <cell r="I1024">
            <v>135031852.75</v>
          </cell>
          <cell r="J1024">
            <v>135031852.75</v>
          </cell>
          <cell r="K1024">
            <v>131765806.0459</v>
          </cell>
          <cell r="L1024">
            <v>20927426</v>
          </cell>
          <cell r="M1024">
            <v>14100001</v>
          </cell>
          <cell r="N1024">
            <v>35027427</v>
          </cell>
          <cell r="O1024">
            <v>0.1</v>
          </cell>
          <cell r="P1024">
            <v>1410000.1</v>
          </cell>
          <cell r="Q1024">
            <v>0.1</v>
          </cell>
          <cell r="R1024">
            <v>3502742.7</v>
          </cell>
          <cell r="S1024">
            <v>39940169.800000004</v>
          </cell>
          <cell r="T1024">
            <v>0.30311482924551025</v>
          </cell>
          <cell r="U1024">
            <v>0.19</v>
          </cell>
          <cell r="V1024">
            <v>25035503.148721002</v>
          </cell>
          <cell r="W1024">
            <v>0.125</v>
          </cell>
          <cell r="X1024">
            <v>16470725.7557375</v>
          </cell>
          <cell r="Y1024">
            <v>0</v>
          </cell>
          <cell r="Z1024">
            <v>0</v>
          </cell>
          <cell r="AA1024">
            <v>0.3818851707544898</v>
          </cell>
          <cell r="AB1024">
            <v>50319407.341441505</v>
          </cell>
          <cell r="AC1024">
            <v>40.972526550292969</v>
          </cell>
          <cell r="AD1024">
            <v>40.972526550292969</v>
          </cell>
        </row>
        <row r="1025">
          <cell r="A1025" t="str">
            <v>Chapinero</v>
          </cell>
          <cell r="B1025">
            <v>544049</v>
          </cell>
          <cell r="C1025">
            <v>37265</v>
          </cell>
          <cell r="D1025">
            <v>37629</v>
          </cell>
          <cell r="E1025" t="str">
            <v>M</v>
          </cell>
          <cell r="F1025" t="str">
            <v>AUCOL98</v>
          </cell>
          <cell r="G1025">
            <v>50534</v>
          </cell>
          <cell r="H1025" t="str">
            <v>COTRANS</v>
          </cell>
          <cell r="I1025">
            <v>155281248.0625</v>
          </cell>
          <cell r="J1025">
            <v>154842713.0625</v>
          </cell>
          <cell r="K1025">
            <v>155714749.40580001</v>
          </cell>
          <cell r="L1025">
            <v>91160046</v>
          </cell>
          <cell r="M1025">
            <v>40836853</v>
          </cell>
          <cell r="N1025">
            <v>131996899</v>
          </cell>
          <cell r="O1025">
            <v>0.1</v>
          </cell>
          <cell r="P1025">
            <v>4083685.3000000003</v>
          </cell>
          <cell r="Q1025">
            <v>0.1</v>
          </cell>
          <cell r="R1025">
            <v>13199689.9</v>
          </cell>
          <cell r="S1025">
            <v>149280274.20000002</v>
          </cell>
          <cell r="T1025">
            <v>0.95867780521528212</v>
          </cell>
          <cell r="U1025">
            <v>0.19</v>
          </cell>
          <cell r="V1025">
            <v>29585802.387102004</v>
          </cell>
          <cell r="W1025">
            <v>0.125</v>
          </cell>
          <cell r="X1025">
            <v>19464343.675725002</v>
          </cell>
          <cell r="Y1025">
            <v>0</v>
          </cell>
          <cell r="Z1025">
            <v>0</v>
          </cell>
          <cell r="AA1025">
            <v>-0.27367780521528207</v>
          </cell>
          <cell r="AB1025">
            <v>-42615670.857026994</v>
          </cell>
          <cell r="AC1025">
            <v>41.359889984130859</v>
          </cell>
          <cell r="AD1025">
            <v>41.359889984130859</v>
          </cell>
        </row>
        <row r="1026">
          <cell r="A1026" t="str">
            <v>Chapinero</v>
          </cell>
          <cell r="B1026">
            <v>544049</v>
          </cell>
          <cell r="C1026">
            <v>37630</v>
          </cell>
          <cell r="D1026">
            <v>37777</v>
          </cell>
          <cell r="E1026" t="str">
            <v>M</v>
          </cell>
          <cell r="F1026" t="str">
            <v>AUCOL98</v>
          </cell>
          <cell r="G1026">
            <v>50534</v>
          </cell>
          <cell r="H1026" t="str">
            <v>COTRANS</v>
          </cell>
          <cell r="I1026">
            <v>67102936</v>
          </cell>
          <cell r="J1026">
            <v>40976508</v>
          </cell>
          <cell r="K1026">
            <v>67324216.239299998</v>
          </cell>
          <cell r="L1026">
            <v>0</v>
          </cell>
          <cell r="M1026">
            <v>0.1</v>
          </cell>
          <cell r="N1026">
            <v>0</v>
          </cell>
          <cell r="O1026">
            <v>0.1</v>
          </cell>
          <cell r="P1026">
            <v>0</v>
          </cell>
          <cell r="Q1026">
            <v>0.1</v>
          </cell>
          <cell r="R1026">
            <v>0</v>
          </cell>
          <cell r="S1026">
            <v>0</v>
          </cell>
          <cell r="T1026">
            <v>0</v>
          </cell>
          <cell r="U1026">
            <v>0.19</v>
          </cell>
          <cell r="V1026">
            <v>12791601.085467</v>
          </cell>
          <cell r="W1026">
            <v>0.125</v>
          </cell>
          <cell r="X1026">
            <v>8415527.0299124997</v>
          </cell>
          <cell r="Y1026">
            <v>0</v>
          </cell>
          <cell r="Z1026">
            <v>0</v>
          </cell>
          <cell r="AA1026">
            <v>0.68500000000000005</v>
          </cell>
          <cell r="AB1026">
            <v>46117088.1239205</v>
          </cell>
          <cell r="AC1026">
            <v>49</v>
          </cell>
          <cell r="AD1026">
            <v>44.952381134033203</v>
          </cell>
        </row>
        <row r="1027">
          <cell r="B1027" t="str">
            <v>Total 544049</v>
          </cell>
          <cell r="C1027">
            <v>357416036.8125</v>
          </cell>
          <cell r="D1027">
            <v>330851073.8125</v>
          </cell>
          <cell r="E1027">
            <v>354804771.69100004</v>
          </cell>
          <cell r="F1027">
            <v>112087472</v>
          </cell>
          <cell r="G1027">
            <v>54936854</v>
          </cell>
          <cell r="H1027">
            <v>167024326</v>
          </cell>
          <cell r="I1027">
            <v>357416036.8125</v>
          </cell>
          <cell r="J1027">
            <v>330851073.8125</v>
          </cell>
          <cell r="K1027">
            <v>354804771.69100004</v>
          </cell>
          <cell r="L1027">
            <v>112087472</v>
          </cell>
          <cell r="M1027">
            <v>54936854</v>
          </cell>
          <cell r="N1027">
            <v>167024326</v>
          </cell>
          <cell r="O1027">
            <v>53820824.608335011</v>
          </cell>
          <cell r="P1027">
            <v>5493685.4000000004</v>
          </cell>
          <cell r="Q1027">
            <v>16702432.600000001</v>
          </cell>
          <cell r="R1027">
            <v>16702432.600000001</v>
          </cell>
          <cell r="S1027">
            <v>189220444.00000003</v>
          </cell>
          <cell r="T1027">
            <v>44350596.461375006</v>
          </cell>
          <cell r="U1027">
            <v>0</v>
          </cell>
          <cell r="V1027">
            <v>67412906.621289998</v>
          </cell>
          <cell r="W1027">
            <v>49</v>
          </cell>
          <cell r="X1027">
            <v>44350596.461375006</v>
          </cell>
          <cell r="Y1027">
            <v>0</v>
          </cell>
          <cell r="Z1027">
            <v>0</v>
          </cell>
          <cell r="AA1027">
            <v>49</v>
          </cell>
          <cell r="AB1027">
            <v>53820824.608335011</v>
          </cell>
          <cell r="AC1027">
            <v>49</v>
          </cell>
        </row>
        <row r="1028">
          <cell r="H1028" t="str">
            <v>Total COTRANS</v>
          </cell>
          <cell r="I1028">
            <v>357416036.8125</v>
          </cell>
          <cell r="J1028">
            <v>330851073.8125</v>
          </cell>
          <cell r="K1028">
            <v>354804771.69100004</v>
          </cell>
          <cell r="L1028">
            <v>112087472</v>
          </cell>
          <cell r="M1028">
            <v>54936854</v>
          </cell>
          <cell r="N1028">
            <v>167024326</v>
          </cell>
          <cell r="O1028">
            <v>5493685.4000000004</v>
          </cell>
          <cell r="P1028">
            <v>5493685.4000000004</v>
          </cell>
          <cell r="Q1028">
            <v>189220444.00000003</v>
          </cell>
          <cell r="R1028">
            <v>16702432.600000001</v>
          </cell>
          <cell r="S1028">
            <v>189220444.00000003</v>
          </cell>
          <cell r="T1028">
            <v>0</v>
          </cell>
          <cell r="U1028">
            <v>53820824.608335011</v>
          </cell>
          <cell r="V1028">
            <v>67412906.621289998</v>
          </cell>
          <cell r="W1028">
            <v>44350596.461375006</v>
          </cell>
          <cell r="X1028">
            <v>44350596.461375006</v>
          </cell>
          <cell r="Y1028">
            <v>53820824.608335011</v>
          </cell>
          <cell r="Z1028">
            <v>0</v>
          </cell>
          <cell r="AA1028">
            <v>53820824.608335011</v>
          </cell>
          <cell r="AB1028">
            <v>53820824.608335011</v>
          </cell>
          <cell r="AC1028">
            <v>49</v>
          </cell>
        </row>
        <row r="1029">
          <cell r="A1029" t="str">
            <v>Chapinero</v>
          </cell>
          <cell r="B1029">
            <v>1056761</v>
          </cell>
          <cell r="C1029">
            <v>36856</v>
          </cell>
          <cell r="D1029">
            <v>37220</v>
          </cell>
          <cell r="E1029" t="str">
            <v>A</v>
          </cell>
          <cell r="F1029" t="str">
            <v>AUCOL98</v>
          </cell>
          <cell r="G1029">
            <v>72059</v>
          </cell>
          <cell r="H1029" t="str">
            <v>CREACAR LTDA</v>
          </cell>
          <cell r="I1029">
            <v>263477331.125</v>
          </cell>
          <cell r="J1029">
            <v>263477331.125</v>
          </cell>
          <cell r="K1029">
            <v>84157407.522799999</v>
          </cell>
          <cell r="L1029">
            <v>2894000</v>
          </cell>
          <cell r="M1029">
            <v>51195</v>
          </cell>
          <cell r="N1029">
            <v>2945195</v>
          </cell>
          <cell r="O1029">
            <v>0.1</v>
          </cell>
          <cell r="P1029">
            <v>5119.5</v>
          </cell>
          <cell r="Q1029">
            <v>0.1</v>
          </cell>
          <cell r="R1029">
            <v>294519.5</v>
          </cell>
          <cell r="S1029">
            <v>3244834</v>
          </cell>
          <cell r="T1029">
            <v>3.8556724779347636E-2</v>
          </cell>
          <cell r="U1029">
            <v>0.19</v>
          </cell>
          <cell r="V1029">
            <v>15989907.429331999</v>
          </cell>
          <cell r="W1029">
            <v>0.17499999999999999</v>
          </cell>
          <cell r="X1029">
            <v>14727546.316489998</v>
          </cell>
          <cell r="Y1029">
            <v>0</v>
          </cell>
          <cell r="Z1029">
            <v>0</v>
          </cell>
          <cell r="AA1029">
            <v>0.59644327522065232</v>
          </cell>
          <cell r="AB1029">
            <v>50195119.776977994</v>
          </cell>
          <cell r="AC1029">
            <v>35.717033386230469</v>
          </cell>
          <cell r="AD1029">
            <v>35.717033386230469</v>
          </cell>
        </row>
        <row r="1030">
          <cell r="A1030" t="str">
            <v>Chapinero</v>
          </cell>
          <cell r="B1030">
            <v>1056761</v>
          </cell>
          <cell r="C1030">
            <v>37221</v>
          </cell>
          <cell r="D1030">
            <v>37585</v>
          </cell>
          <cell r="E1030" t="str">
            <v>A</v>
          </cell>
          <cell r="F1030" t="str">
            <v>AUCOL98</v>
          </cell>
          <cell r="G1030">
            <v>72059</v>
          </cell>
          <cell r="H1030" t="str">
            <v>CREACAR LTDA</v>
          </cell>
          <cell r="I1030">
            <v>508798608.1875</v>
          </cell>
          <cell r="J1030">
            <v>512861899.0625</v>
          </cell>
          <cell r="K1030">
            <v>399992432.1038</v>
          </cell>
          <cell r="L1030">
            <v>97950605</v>
          </cell>
          <cell r="M1030">
            <v>10256977</v>
          </cell>
          <cell r="N1030">
            <v>108207582</v>
          </cell>
          <cell r="O1030">
            <v>0.1</v>
          </cell>
          <cell r="P1030">
            <v>1025697.7000000001</v>
          </cell>
          <cell r="Q1030">
            <v>0.1</v>
          </cell>
          <cell r="R1030">
            <v>10820758.200000001</v>
          </cell>
          <cell r="S1030">
            <v>120054037.90000001</v>
          </cell>
          <cell r="T1030">
            <v>0.30014077333554501</v>
          </cell>
          <cell r="U1030">
            <v>0.19</v>
          </cell>
          <cell r="V1030">
            <v>75998562.099721998</v>
          </cell>
          <cell r="W1030">
            <v>0.17499999999999999</v>
          </cell>
          <cell r="X1030">
            <v>69998675.618165001</v>
          </cell>
          <cell r="Y1030">
            <v>0</v>
          </cell>
          <cell r="Z1030">
            <v>0</v>
          </cell>
          <cell r="AA1030">
            <v>0.334859226664455</v>
          </cell>
          <cell r="AB1030">
            <v>133941156.48591299</v>
          </cell>
          <cell r="AC1030">
            <v>165.92582702636719</v>
          </cell>
          <cell r="AD1030">
            <v>165.92582702636719</v>
          </cell>
        </row>
        <row r="1031">
          <cell r="A1031" t="str">
            <v>Chapinero</v>
          </cell>
          <cell r="B1031">
            <v>1056761</v>
          </cell>
          <cell r="C1031">
            <v>37586</v>
          </cell>
          <cell r="D1031">
            <v>37777</v>
          </cell>
          <cell r="E1031" t="str">
            <v>A</v>
          </cell>
          <cell r="F1031" t="str">
            <v>AUCOL98</v>
          </cell>
          <cell r="G1031">
            <v>72059</v>
          </cell>
          <cell r="H1031" t="str">
            <v>CREACAR LTDA</v>
          </cell>
          <cell r="I1031">
            <v>392168008.3125</v>
          </cell>
          <cell r="J1031">
            <v>264239353.3125</v>
          </cell>
          <cell r="K1031">
            <v>300563918.98280001</v>
          </cell>
          <cell r="L1031">
            <v>100817374</v>
          </cell>
          <cell r="M1031">
            <v>74232057</v>
          </cell>
          <cell r="N1031">
            <v>175049431</v>
          </cell>
          <cell r="O1031">
            <v>0.1</v>
          </cell>
          <cell r="P1031">
            <v>7423205.7000000002</v>
          </cell>
          <cell r="Q1031">
            <v>0.1</v>
          </cell>
          <cell r="R1031">
            <v>17504943.100000001</v>
          </cell>
          <cell r="S1031">
            <v>199977579.79999998</v>
          </cell>
          <cell r="T1031">
            <v>0.66534127075793104</v>
          </cell>
          <cell r="U1031">
            <v>0.19</v>
          </cell>
          <cell r="V1031">
            <v>57107144.606732003</v>
          </cell>
          <cell r="W1031">
            <v>0.17499999999999999</v>
          </cell>
          <cell r="X1031">
            <v>52598685.821989998</v>
          </cell>
          <cell r="Y1031">
            <v>0</v>
          </cell>
          <cell r="Z1031">
            <v>0</v>
          </cell>
          <cell r="AA1031">
            <v>-3.0341270757931027E-2</v>
          </cell>
          <cell r="AB1031">
            <v>-9119491.2459219806</v>
          </cell>
          <cell r="AC1031">
            <v>314</v>
          </cell>
          <cell r="AD1031">
            <v>263.141357421875</v>
          </cell>
        </row>
        <row r="1032">
          <cell r="B1032" t="str">
            <v>Total 1056761</v>
          </cell>
          <cell r="C1032">
            <v>1164443947.625</v>
          </cell>
          <cell r="D1032">
            <v>1040578583.5</v>
          </cell>
          <cell r="E1032">
            <v>784713758.60940003</v>
          </cell>
          <cell r="F1032">
            <v>201661979</v>
          </cell>
          <cell r="G1032">
            <v>84540229</v>
          </cell>
          <cell r="H1032">
            <v>286202208</v>
          </cell>
          <cell r="I1032">
            <v>1164443947.625</v>
          </cell>
          <cell r="J1032">
            <v>1040578583.5</v>
          </cell>
          <cell r="K1032">
            <v>784713758.60940003</v>
          </cell>
          <cell r="L1032">
            <v>201661979</v>
          </cell>
          <cell r="M1032">
            <v>84540229</v>
          </cell>
          <cell r="N1032">
            <v>286202208</v>
          </cell>
          <cell r="O1032">
            <v>175016785.01696903</v>
          </cell>
          <cell r="P1032">
            <v>8454022.9000000004</v>
          </cell>
          <cell r="Q1032">
            <v>28620220.800000004</v>
          </cell>
          <cell r="R1032">
            <v>28620220.800000004</v>
          </cell>
          <cell r="S1032">
            <v>323276451.69999999</v>
          </cell>
          <cell r="T1032">
            <v>137324907.75664499</v>
          </cell>
          <cell r="U1032">
            <v>0</v>
          </cell>
          <cell r="V1032">
            <v>149095614.135786</v>
          </cell>
          <cell r="W1032">
            <v>314</v>
          </cell>
          <cell r="X1032">
            <v>137324907.75664499</v>
          </cell>
          <cell r="Y1032">
            <v>0</v>
          </cell>
          <cell r="Z1032">
            <v>0</v>
          </cell>
          <cell r="AA1032">
            <v>314</v>
          </cell>
          <cell r="AB1032">
            <v>175016785.01696903</v>
          </cell>
          <cell r="AC1032">
            <v>314</v>
          </cell>
        </row>
        <row r="1033">
          <cell r="A1033" t="str">
            <v>Chapinero</v>
          </cell>
          <cell r="B1033">
            <v>1090034</v>
          </cell>
          <cell r="C1033">
            <v>36856</v>
          </cell>
          <cell r="D1033">
            <v>37220</v>
          </cell>
          <cell r="E1033" t="str">
            <v>A</v>
          </cell>
          <cell r="F1033" t="str">
            <v>AUCOL98</v>
          </cell>
          <cell r="G1033">
            <v>72059</v>
          </cell>
          <cell r="H1033" t="str">
            <v>CREACAR LTDA</v>
          </cell>
          <cell r="I1033">
            <v>2936581.0625</v>
          </cell>
          <cell r="J1033">
            <v>2936581.0625</v>
          </cell>
          <cell r="K1033">
            <v>3055836.6562999999</v>
          </cell>
          <cell r="L1033">
            <v>0</v>
          </cell>
          <cell r="M1033">
            <v>0.1</v>
          </cell>
          <cell r="N1033">
            <v>0</v>
          </cell>
          <cell r="O1033">
            <v>0.1</v>
          </cell>
          <cell r="P1033">
            <v>0</v>
          </cell>
          <cell r="Q1033">
            <v>0.1</v>
          </cell>
          <cell r="R1033">
            <v>0</v>
          </cell>
          <cell r="S1033">
            <v>0</v>
          </cell>
          <cell r="T1033">
            <v>0</v>
          </cell>
          <cell r="U1033">
            <v>0.19</v>
          </cell>
          <cell r="V1033">
            <v>580608.96469699999</v>
          </cell>
          <cell r="W1033">
            <v>0.125</v>
          </cell>
          <cell r="X1033">
            <v>381979.58203749999</v>
          </cell>
          <cell r="Y1033">
            <v>0</v>
          </cell>
          <cell r="Z1033">
            <v>0</v>
          </cell>
          <cell r="AA1033">
            <v>0.68500000000000005</v>
          </cell>
          <cell r="AB1033">
            <v>2093248.1095655002</v>
          </cell>
          <cell r="AC1033">
            <v>2</v>
          </cell>
          <cell r="AD1033">
            <v>2</v>
          </cell>
        </row>
        <row r="1034">
          <cell r="A1034" t="str">
            <v>Chapinero</v>
          </cell>
          <cell r="B1034">
            <v>1090034</v>
          </cell>
          <cell r="C1034">
            <v>37221</v>
          </cell>
          <cell r="D1034">
            <v>37585</v>
          </cell>
          <cell r="E1034" t="str">
            <v>A</v>
          </cell>
          <cell r="F1034" t="str">
            <v>AUCOL98</v>
          </cell>
          <cell r="G1034">
            <v>72059</v>
          </cell>
          <cell r="H1034" t="str">
            <v>CREACAR LTDA</v>
          </cell>
          <cell r="I1034">
            <v>0</v>
          </cell>
          <cell r="J1034">
            <v>0</v>
          </cell>
          <cell r="K1034">
            <v>570361.79689999996</v>
          </cell>
          <cell r="L1034">
            <v>0</v>
          </cell>
          <cell r="M1034">
            <v>0.1</v>
          </cell>
          <cell r="N1034">
            <v>0</v>
          </cell>
          <cell r="O1034">
            <v>0.1</v>
          </cell>
          <cell r="P1034">
            <v>0</v>
          </cell>
          <cell r="Q1034">
            <v>0.1</v>
          </cell>
          <cell r="R1034">
            <v>0</v>
          </cell>
          <cell r="S1034">
            <v>0</v>
          </cell>
          <cell r="T1034">
            <v>0</v>
          </cell>
          <cell r="U1034">
            <v>0.19</v>
          </cell>
          <cell r="V1034">
            <v>108368.741411</v>
          </cell>
          <cell r="W1034">
            <v>0.125</v>
          </cell>
          <cell r="X1034">
            <v>71295.224612499995</v>
          </cell>
          <cell r="Y1034">
            <v>0</v>
          </cell>
          <cell r="Z1034">
            <v>0</v>
          </cell>
          <cell r="AA1034">
            <v>0.68500000000000005</v>
          </cell>
          <cell r="AB1034">
            <v>390697.8308765</v>
          </cell>
          <cell r="AC1034">
            <v>0.37362638115882874</v>
          </cell>
          <cell r="AD1034">
            <v>0.37362638115882874</v>
          </cell>
        </row>
        <row r="1035">
          <cell r="B1035" t="str">
            <v>Total 1090034</v>
          </cell>
          <cell r="C1035">
            <v>2936581.0625</v>
          </cell>
          <cell r="D1035">
            <v>2936581.0625</v>
          </cell>
          <cell r="E1035">
            <v>3626198.4531999999</v>
          </cell>
          <cell r="F1035">
            <v>0</v>
          </cell>
          <cell r="G1035">
            <v>0</v>
          </cell>
          <cell r="H1035">
            <v>0</v>
          </cell>
          <cell r="I1035">
            <v>2936581.0625</v>
          </cell>
          <cell r="J1035">
            <v>2936581.0625</v>
          </cell>
          <cell r="K1035">
            <v>3626198.4531999999</v>
          </cell>
          <cell r="L1035">
            <v>0</v>
          </cell>
          <cell r="M1035">
            <v>0</v>
          </cell>
          <cell r="N1035">
            <v>0</v>
          </cell>
          <cell r="O1035">
            <v>2483945.9404420001</v>
          </cell>
          <cell r="P1035">
            <v>0</v>
          </cell>
          <cell r="Q1035">
            <v>0</v>
          </cell>
          <cell r="R1035">
            <v>0</v>
          </cell>
          <cell r="S1035">
            <v>0</v>
          </cell>
          <cell r="T1035">
            <v>453274.80664999998</v>
          </cell>
          <cell r="U1035">
            <v>0</v>
          </cell>
          <cell r="V1035">
            <v>688977.70610800001</v>
          </cell>
          <cell r="W1035">
            <v>0</v>
          </cell>
          <cell r="X1035">
            <v>453274.80664999998</v>
          </cell>
          <cell r="Y1035">
            <v>0</v>
          </cell>
          <cell r="Z1035">
            <v>0</v>
          </cell>
          <cell r="AA1035">
            <v>0</v>
          </cell>
          <cell r="AB1035">
            <v>2483945.9404420001</v>
          </cell>
          <cell r="AC1035">
            <v>0</v>
          </cell>
        </row>
        <row r="1036">
          <cell r="A1036" t="str">
            <v>Chapinero</v>
          </cell>
          <cell r="B1036">
            <v>7569759</v>
          </cell>
          <cell r="C1036">
            <v>36892</v>
          </cell>
          <cell r="D1036">
            <v>37256</v>
          </cell>
          <cell r="E1036" t="str">
            <v>M</v>
          </cell>
          <cell r="F1036" t="str">
            <v>AUCOL98</v>
          </cell>
          <cell r="G1036">
            <v>72059</v>
          </cell>
          <cell r="H1036" t="str">
            <v>CREACAR LTDA</v>
          </cell>
          <cell r="I1036">
            <v>39203187</v>
          </cell>
          <cell r="J1036">
            <v>39203187</v>
          </cell>
          <cell r="K1036">
            <v>39203187.112999998</v>
          </cell>
          <cell r="L1036">
            <v>20939392</v>
          </cell>
          <cell r="M1036">
            <v>3004094</v>
          </cell>
          <cell r="N1036">
            <v>23943486</v>
          </cell>
          <cell r="O1036">
            <v>0.1</v>
          </cell>
          <cell r="P1036">
            <v>300409.40000000002</v>
          </cell>
          <cell r="Q1036">
            <v>0.1</v>
          </cell>
          <cell r="R1036">
            <v>2394348.6</v>
          </cell>
          <cell r="S1036">
            <v>26638244</v>
          </cell>
          <cell r="T1036">
            <v>0.67949179548125582</v>
          </cell>
          <cell r="U1036">
            <v>0.19</v>
          </cell>
          <cell r="V1036">
            <v>7448605.5514699994</v>
          </cell>
          <cell r="W1036">
            <v>0.125</v>
          </cell>
          <cell r="X1036">
            <v>4900398.3891249998</v>
          </cell>
          <cell r="Y1036">
            <v>0.1</v>
          </cell>
          <cell r="Z1036">
            <v>3920318.7113000001</v>
          </cell>
          <cell r="AA1036">
            <v>-9.4491795481255858E-2</v>
          </cell>
          <cell r="AB1036">
            <v>-3704379.5388950012</v>
          </cell>
          <cell r="AC1036">
            <v>46.760990142822266</v>
          </cell>
          <cell r="AD1036">
            <v>46.760990142822266</v>
          </cell>
        </row>
        <row r="1037">
          <cell r="A1037" t="str">
            <v>Chapinero</v>
          </cell>
          <cell r="B1037">
            <v>7569759</v>
          </cell>
          <cell r="C1037">
            <v>37257</v>
          </cell>
          <cell r="D1037">
            <v>37621</v>
          </cell>
          <cell r="E1037" t="str">
            <v>M</v>
          </cell>
          <cell r="F1037" t="str">
            <v>AUCOL98</v>
          </cell>
          <cell r="G1037">
            <v>72059</v>
          </cell>
          <cell r="H1037" t="str">
            <v>CREACAR LTDA</v>
          </cell>
          <cell r="I1037">
            <v>45600350</v>
          </cell>
          <cell r="J1037">
            <v>45600350</v>
          </cell>
          <cell r="K1037">
            <v>45600350</v>
          </cell>
          <cell r="L1037">
            <v>54101611</v>
          </cell>
          <cell r="M1037">
            <v>3811111</v>
          </cell>
          <cell r="N1037">
            <v>57912722</v>
          </cell>
          <cell r="O1037">
            <v>0.1</v>
          </cell>
          <cell r="P1037">
            <v>381111.10000000003</v>
          </cell>
          <cell r="Q1037">
            <v>0.1</v>
          </cell>
          <cell r="R1037">
            <v>5791272.2000000002</v>
          </cell>
          <cell r="S1037">
            <v>64085105.300000004</v>
          </cell>
          <cell r="T1037">
            <v>1.4053643294404539</v>
          </cell>
          <cell r="U1037">
            <v>0.19</v>
          </cell>
          <cell r="V1037">
            <v>8664066.5</v>
          </cell>
          <cell r="W1037">
            <v>0.125</v>
          </cell>
          <cell r="X1037">
            <v>5700043.75</v>
          </cell>
          <cell r="Y1037">
            <v>0.1</v>
          </cell>
          <cell r="Z1037">
            <v>4560035</v>
          </cell>
          <cell r="AA1037">
            <v>-0.8203643294404539</v>
          </cell>
          <cell r="AB1037">
            <v>-37408900.550000004</v>
          </cell>
          <cell r="AC1037">
            <v>42.335163116455078</v>
          </cell>
          <cell r="AD1037">
            <v>42.335163116455078</v>
          </cell>
        </row>
        <row r="1038">
          <cell r="A1038" t="str">
            <v>Chapinero</v>
          </cell>
          <cell r="B1038">
            <v>7569759</v>
          </cell>
          <cell r="C1038">
            <v>37622</v>
          </cell>
          <cell r="D1038">
            <v>37777</v>
          </cell>
          <cell r="E1038" t="str">
            <v>M</v>
          </cell>
          <cell r="F1038" t="str">
            <v>AUCOL98</v>
          </cell>
          <cell r="G1038">
            <v>72059</v>
          </cell>
          <cell r="H1038" t="str">
            <v>CREACAR LTDA</v>
          </cell>
          <cell r="I1038">
            <v>18211122</v>
          </cell>
          <cell r="J1038">
            <v>12353670</v>
          </cell>
          <cell r="K1038">
            <v>15848787.022500001</v>
          </cell>
          <cell r="L1038">
            <v>939922</v>
          </cell>
          <cell r="M1038">
            <v>0</v>
          </cell>
          <cell r="N1038">
            <v>939922</v>
          </cell>
          <cell r="O1038">
            <v>0.1</v>
          </cell>
          <cell r="P1038">
            <v>0</v>
          </cell>
          <cell r="Q1038">
            <v>0.1</v>
          </cell>
          <cell r="R1038">
            <v>93992.200000000012</v>
          </cell>
          <cell r="S1038">
            <v>1033914.2</v>
          </cell>
          <cell r="T1038">
            <v>6.5236172240322618E-2</v>
          </cell>
          <cell r="U1038">
            <v>0.19</v>
          </cell>
          <cell r="V1038">
            <v>3011269.534275</v>
          </cell>
          <cell r="W1038">
            <v>0.125</v>
          </cell>
          <cell r="X1038">
            <v>1981098.3778125001</v>
          </cell>
          <cell r="Y1038">
            <v>0.1</v>
          </cell>
          <cell r="Z1038">
            <v>1584878.7022500001</v>
          </cell>
          <cell r="AA1038">
            <v>0.51976382775967733</v>
          </cell>
          <cell r="AB1038">
            <v>8237626.2081624996</v>
          </cell>
          <cell r="AC1038">
            <v>21</v>
          </cell>
          <cell r="AD1038">
            <v>22.980644226074219</v>
          </cell>
        </row>
        <row r="1039">
          <cell r="B1039" t="str">
            <v>Total 7569759</v>
          </cell>
          <cell r="C1039">
            <v>103014659</v>
          </cell>
          <cell r="D1039">
            <v>97157207</v>
          </cell>
          <cell r="E1039">
            <v>100652324.13550001</v>
          </cell>
          <cell r="F1039">
            <v>75980925</v>
          </cell>
          <cell r="G1039">
            <v>6815205</v>
          </cell>
          <cell r="H1039">
            <v>82796130</v>
          </cell>
          <cell r="I1039">
            <v>103014659</v>
          </cell>
          <cell r="J1039">
            <v>97157207</v>
          </cell>
          <cell r="K1039">
            <v>100652324.13550001</v>
          </cell>
          <cell r="L1039">
            <v>75980925</v>
          </cell>
          <cell r="M1039">
            <v>6815205</v>
          </cell>
          <cell r="N1039">
            <v>82796130</v>
          </cell>
          <cell r="O1039">
            <v>-32875653.880732507</v>
          </cell>
          <cell r="P1039">
            <v>681520.5</v>
          </cell>
          <cell r="Q1039">
            <v>8279613.0000000009</v>
          </cell>
          <cell r="R1039">
            <v>8279613.0000000009</v>
          </cell>
          <cell r="S1039">
            <v>91757263.500000015</v>
          </cell>
          <cell r="T1039">
            <v>12581540.516937502</v>
          </cell>
          <cell r="U1039">
            <v>10065232.413550001</v>
          </cell>
          <cell r="V1039">
            <v>19123941.585744999</v>
          </cell>
          <cell r="W1039">
            <v>21</v>
          </cell>
          <cell r="X1039">
            <v>12581540.516937502</v>
          </cell>
          <cell r="Y1039">
            <v>10065232.413550001</v>
          </cell>
          <cell r="Z1039">
            <v>10065232.413550001</v>
          </cell>
          <cell r="AA1039">
            <v>21</v>
          </cell>
          <cell r="AB1039">
            <v>-32875653.880732507</v>
          </cell>
          <cell r="AC1039">
            <v>21</v>
          </cell>
        </row>
        <row r="1040">
          <cell r="H1040" t="str">
            <v>Total CREACAR LTDA</v>
          </cell>
          <cell r="I1040">
            <v>1270395187.6875</v>
          </cell>
          <cell r="J1040">
            <v>1140672371.5625</v>
          </cell>
          <cell r="K1040">
            <v>888992281.19810009</v>
          </cell>
          <cell r="L1040">
            <v>277642904</v>
          </cell>
          <cell r="M1040">
            <v>91355434</v>
          </cell>
          <cell r="N1040">
            <v>368998338</v>
          </cell>
          <cell r="O1040">
            <v>9135543.4000000004</v>
          </cell>
          <cell r="P1040">
            <v>9135543.4000000004</v>
          </cell>
          <cell r="Q1040">
            <v>415033715.19999999</v>
          </cell>
          <cell r="R1040">
            <v>36899833.800000012</v>
          </cell>
          <cell r="S1040">
            <v>415033715.19999999</v>
          </cell>
          <cell r="T1040">
            <v>10065232.413550001</v>
          </cell>
          <cell r="U1040">
            <v>144625077.07667848</v>
          </cell>
          <cell r="V1040">
            <v>168908533.42763901</v>
          </cell>
          <cell r="W1040">
            <v>150359723.0802325</v>
          </cell>
          <cell r="X1040">
            <v>150359723.0802325</v>
          </cell>
          <cell r="Y1040">
            <v>144625077.07667848</v>
          </cell>
          <cell r="Z1040">
            <v>10065232.413550001</v>
          </cell>
          <cell r="AA1040">
            <v>144625077.07667848</v>
          </cell>
          <cell r="AB1040">
            <v>144625077.07667848</v>
          </cell>
          <cell r="AC1040">
            <v>335</v>
          </cell>
        </row>
        <row r="1041">
          <cell r="A1041" t="str">
            <v>Chapinero</v>
          </cell>
          <cell r="B1041">
            <v>363546</v>
          </cell>
          <cell r="C1041">
            <v>36892</v>
          </cell>
          <cell r="D1041">
            <v>37256</v>
          </cell>
          <cell r="E1041" t="str">
            <v>A</v>
          </cell>
          <cell r="F1041" t="str">
            <v>AUCOL98</v>
          </cell>
          <cell r="G1041">
            <v>51411</v>
          </cell>
          <cell r="H1041" t="str">
            <v>EGAUTOS LTDA.</v>
          </cell>
          <cell r="I1041">
            <v>104956546.9375</v>
          </cell>
          <cell r="J1041">
            <v>104956546.9375</v>
          </cell>
          <cell r="K1041">
            <v>112087056.66869999</v>
          </cell>
          <cell r="L1041">
            <v>76341365</v>
          </cell>
          <cell r="M1041">
            <v>3448422</v>
          </cell>
          <cell r="N1041">
            <v>79789787</v>
          </cell>
          <cell r="O1041">
            <v>0.1</v>
          </cell>
          <cell r="P1041">
            <v>344842.2</v>
          </cell>
          <cell r="Q1041">
            <v>0.1</v>
          </cell>
          <cell r="R1041">
            <v>7978978.7000000002</v>
          </cell>
          <cell r="S1041">
            <v>88113607.900000006</v>
          </cell>
          <cell r="T1041">
            <v>0.78611759929106506</v>
          </cell>
          <cell r="U1041">
            <v>0.19</v>
          </cell>
          <cell r="V1041">
            <v>21296540.767053001</v>
          </cell>
          <cell r="W1041">
            <v>0.125</v>
          </cell>
          <cell r="X1041">
            <v>14010882.083587499</v>
          </cell>
          <cell r="Y1041">
            <v>0</v>
          </cell>
          <cell r="Z1041">
            <v>0</v>
          </cell>
          <cell r="AA1041">
            <v>-0.10111759929106501</v>
          </cell>
          <cell r="AB1041">
            <v>-11333974.081940502</v>
          </cell>
          <cell r="AC1041">
            <v>120.15659332275391</v>
          </cell>
          <cell r="AD1041">
            <v>120.15659332275391</v>
          </cell>
        </row>
        <row r="1042">
          <cell r="A1042" t="str">
            <v>Chapinero</v>
          </cell>
          <cell r="B1042">
            <v>363546</v>
          </cell>
          <cell r="C1042">
            <v>37257</v>
          </cell>
          <cell r="D1042">
            <v>37621</v>
          </cell>
          <cell r="E1042" t="str">
            <v>A</v>
          </cell>
          <cell r="F1042" t="str">
            <v>AUCOL98</v>
          </cell>
          <cell r="G1042">
            <v>51411</v>
          </cell>
          <cell r="H1042" t="str">
            <v>EGAUTOS LTDA.</v>
          </cell>
          <cell r="I1042">
            <v>67288136.4375</v>
          </cell>
          <cell r="J1042">
            <v>67288136.4375</v>
          </cell>
          <cell r="K1042">
            <v>95262120.184100002</v>
          </cell>
          <cell r="L1042">
            <v>86582574</v>
          </cell>
          <cell r="M1042">
            <v>14397861</v>
          </cell>
          <cell r="N1042">
            <v>100980435</v>
          </cell>
          <cell r="O1042">
            <v>0.1</v>
          </cell>
          <cell r="P1042">
            <v>1439786.1</v>
          </cell>
          <cell r="Q1042">
            <v>0.1</v>
          </cell>
          <cell r="R1042">
            <v>10098043.5</v>
          </cell>
          <cell r="S1042">
            <v>112518264.59999999</v>
          </cell>
          <cell r="T1042">
            <v>1.1811438206765861</v>
          </cell>
          <cell r="U1042">
            <v>0.19</v>
          </cell>
          <cell r="V1042">
            <v>18099802.834979001</v>
          </cell>
          <cell r="W1042">
            <v>0.125</v>
          </cell>
          <cell r="X1042">
            <v>11907765.0230125</v>
          </cell>
          <cell r="Y1042">
            <v>0</v>
          </cell>
          <cell r="Z1042">
            <v>0</v>
          </cell>
          <cell r="AA1042">
            <v>-0.49614382067658602</v>
          </cell>
          <cell r="AB1042">
            <v>-47263712.273891494</v>
          </cell>
          <cell r="AC1042">
            <v>94.173080444335938</v>
          </cell>
          <cell r="AD1042">
            <v>94.173080444335938</v>
          </cell>
        </row>
        <row r="1043">
          <cell r="A1043" t="str">
            <v>Chapinero</v>
          </cell>
          <cell r="B1043">
            <v>363546</v>
          </cell>
          <cell r="C1043">
            <v>37622</v>
          </cell>
          <cell r="D1043">
            <v>37777</v>
          </cell>
          <cell r="E1043" t="str">
            <v>A</v>
          </cell>
          <cell r="F1043" t="str">
            <v>AUCOL98</v>
          </cell>
          <cell r="G1043">
            <v>51411</v>
          </cell>
          <cell r="H1043" t="str">
            <v>EGAUTOS LTDA.</v>
          </cell>
          <cell r="I1043">
            <v>12852753</v>
          </cell>
          <cell r="J1043">
            <v>5683273.9375</v>
          </cell>
          <cell r="K1043">
            <v>20181181.945799999</v>
          </cell>
          <cell r="L1043">
            <v>1652000</v>
          </cell>
          <cell r="M1043">
            <v>0</v>
          </cell>
          <cell r="N1043">
            <v>1652000</v>
          </cell>
          <cell r="O1043">
            <v>0.1</v>
          </cell>
          <cell r="P1043">
            <v>0</v>
          </cell>
          <cell r="Q1043">
            <v>0.1</v>
          </cell>
          <cell r="R1043">
            <v>165200</v>
          </cell>
          <cell r="S1043">
            <v>1817200</v>
          </cell>
          <cell r="T1043">
            <v>9.0044280106110736E-2</v>
          </cell>
          <cell r="U1043">
            <v>0.19</v>
          </cell>
          <cell r="V1043">
            <v>3834424.5697019999</v>
          </cell>
          <cell r="W1043">
            <v>0.125</v>
          </cell>
          <cell r="X1043">
            <v>2522647.7432249999</v>
          </cell>
          <cell r="Y1043">
            <v>0</v>
          </cell>
          <cell r="Z1043">
            <v>0</v>
          </cell>
          <cell r="AA1043">
            <v>0.59495571989388929</v>
          </cell>
          <cell r="AB1043">
            <v>12006909.632873001</v>
          </cell>
          <cell r="AC1043">
            <v>30</v>
          </cell>
          <cell r="AD1043">
            <v>48.154838562011719</v>
          </cell>
        </row>
        <row r="1044">
          <cell r="B1044" t="str">
            <v>Total 363546</v>
          </cell>
          <cell r="C1044">
            <v>185097436.375</v>
          </cell>
          <cell r="D1044">
            <v>177927957.3125</v>
          </cell>
          <cell r="E1044">
            <v>227530358.79860002</v>
          </cell>
          <cell r="F1044">
            <v>164575939</v>
          </cell>
          <cell r="G1044">
            <v>17846283</v>
          </cell>
          <cell r="H1044">
            <v>182422222</v>
          </cell>
          <cell r="I1044">
            <v>185097436.375</v>
          </cell>
          <cell r="J1044">
            <v>177927957.3125</v>
          </cell>
          <cell r="K1044">
            <v>227530358.79860002</v>
          </cell>
          <cell r="L1044">
            <v>164575939</v>
          </cell>
          <cell r="M1044">
            <v>17846283</v>
          </cell>
          <cell r="N1044">
            <v>182422222</v>
          </cell>
          <cell r="O1044">
            <v>-46590776.722958997</v>
          </cell>
          <cell r="P1044">
            <v>1784628.3</v>
          </cell>
          <cell r="Q1044">
            <v>18242222.199999999</v>
          </cell>
          <cell r="R1044">
            <v>18242222.199999999</v>
          </cell>
          <cell r="S1044">
            <v>202449072.5</v>
          </cell>
          <cell r="T1044">
            <v>28441294.849825002</v>
          </cell>
          <cell r="U1044">
            <v>0</v>
          </cell>
          <cell r="V1044">
            <v>43230768.171734005</v>
          </cell>
          <cell r="W1044">
            <v>30</v>
          </cell>
          <cell r="X1044">
            <v>28441294.849825002</v>
          </cell>
          <cell r="Y1044">
            <v>0</v>
          </cell>
          <cell r="Z1044">
            <v>0</v>
          </cell>
          <cell r="AA1044">
            <v>30</v>
          </cell>
          <cell r="AB1044">
            <v>-46590776.722958997</v>
          </cell>
          <cell r="AC1044">
            <v>30</v>
          </cell>
        </row>
        <row r="1045">
          <cell r="H1045" t="str">
            <v>Total EGAUTOS LTDA.</v>
          </cell>
          <cell r="I1045">
            <v>185097436.375</v>
          </cell>
          <cell r="J1045">
            <v>177927957.3125</v>
          </cell>
          <cell r="K1045">
            <v>227530358.79860002</v>
          </cell>
          <cell r="L1045">
            <v>164575939</v>
          </cell>
          <cell r="M1045">
            <v>17846283</v>
          </cell>
          <cell r="N1045">
            <v>182422222</v>
          </cell>
          <cell r="O1045">
            <v>1784628.3</v>
          </cell>
          <cell r="P1045">
            <v>1784628.3</v>
          </cell>
          <cell r="Q1045">
            <v>202449072.5</v>
          </cell>
          <cell r="R1045">
            <v>18242222.199999999</v>
          </cell>
          <cell r="S1045">
            <v>202449072.5</v>
          </cell>
          <cell r="T1045">
            <v>0</v>
          </cell>
          <cell r="U1045">
            <v>-46590776.722958997</v>
          </cell>
          <cell r="V1045">
            <v>43230768.171734005</v>
          </cell>
          <cell r="W1045">
            <v>28441294.849825002</v>
          </cell>
          <cell r="X1045">
            <v>28441294.849825002</v>
          </cell>
          <cell r="Y1045">
            <v>-46590776.722958997</v>
          </cell>
          <cell r="Z1045">
            <v>0</v>
          </cell>
          <cell r="AA1045">
            <v>-46590776.722958997</v>
          </cell>
          <cell r="AB1045">
            <v>-46590776.722958997</v>
          </cell>
          <cell r="AC1045">
            <v>30</v>
          </cell>
        </row>
        <row r="1046">
          <cell r="A1046" t="str">
            <v>Chapinero</v>
          </cell>
          <cell r="B1046">
            <v>12019237</v>
          </cell>
          <cell r="C1046">
            <v>37522</v>
          </cell>
          <cell r="D1046">
            <v>37777</v>
          </cell>
          <cell r="E1046" t="str">
            <v>A</v>
          </cell>
          <cell r="F1046" t="str">
            <v>AUCOLESP</v>
          </cell>
          <cell r="G1046" t="str">
            <v>FERNANDEZ ALIRIO</v>
          </cell>
          <cell r="H1046" t="str">
            <v>FERNANDEZ ALIRIO</v>
          </cell>
          <cell r="I1046">
            <v>610290</v>
          </cell>
          <cell r="J1046">
            <v>610290</v>
          </cell>
          <cell r="K1046">
            <v>428039</v>
          </cell>
          <cell r="L1046">
            <v>0.1</v>
          </cell>
          <cell r="M1046">
            <v>0</v>
          </cell>
          <cell r="N1046">
            <v>0</v>
          </cell>
          <cell r="O1046">
            <v>0.1</v>
          </cell>
          <cell r="P1046">
            <v>0</v>
          </cell>
          <cell r="Q1046">
            <v>0.1</v>
          </cell>
          <cell r="R1046">
            <v>0</v>
          </cell>
          <cell r="S1046">
            <v>0</v>
          </cell>
          <cell r="T1046">
            <v>0</v>
          </cell>
          <cell r="U1046">
            <v>0.19</v>
          </cell>
          <cell r="V1046">
            <v>81327.41</v>
          </cell>
          <cell r="W1046">
            <v>0.125</v>
          </cell>
          <cell r="X1046">
            <v>53504.875</v>
          </cell>
          <cell r="Y1046">
            <v>0</v>
          </cell>
          <cell r="Z1046">
            <v>0</v>
          </cell>
          <cell r="AA1046">
            <v>0.68500000000000005</v>
          </cell>
          <cell r="AB1046">
            <v>293206.71500000003</v>
          </cell>
          <cell r="AC1046">
            <v>1</v>
          </cell>
          <cell r="AD1046">
            <v>1</v>
          </cell>
        </row>
        <row r="1047">
          <cell r="B1047" t="str">
            <v>Total 12019237</v>
          </cell>
          <cell r="C1047">
            <v>610290</v>
          </cell>
          <cell r="D1047">
            <v>610290</v>
          </cell>
          <cell r="E1047">
            <v>428039</v>
          </cell>
          <cell r="F1047">
            <v>0</v>
          </cell>
          <cell r="G1047">
            <v>0</v>
          </cell>
          <cell r="H1047">
            <v>0</v>
          </cell>
          <cell r="I1047">
            <v>610290</v>
          </cell>
          <cell r="J1047">
            <v>610290</v>
          </cell>
          <cell r="K1047">
            <v>428039</v>
          </cell>
          <cell r="L1047">
            <v>0</v>
          </cell>
          <cell r="M1047">
            <v>0</v>
          </cell>
          <cell r="N1047">
            <v>0</v>
          </cell>
          <cell r="O1047">
            <v>293206.71500000003</v>
          </cell>
          <cell r="P1047">
            <v>0</v>
          </cell>
          <cell r="Q1047">
            <v>0</v>
          </cell>
          <cell r="R1047">
            <v>0</v>
          </cell>
          <cell r="S1047">
            <v>0</v>
          </cell>
          <cell r="T1047">
            <v>53504.875</v>
          </cell>
          <cell r="U1047">
            <v>0</v>
          </cell>
          <cell r="V1047">
            <v>81327.41</v>
          </cell>
          <cell r="W1047">
            <v>1</v>
          </cell>
          <cell r="X1047">
            <v>53504.875</v>
          </cell>
          <cell r="Y1047">
            <v>0</v>
          </cell>
          <cell r="Z1047">
            <v>0</v>
          </cell>
          <cell r="AA1047">
            <v>1</v>
          </cell>
          <cell r="AB1047">
            <v>293206.71500000003</v>
          </cell>
          <cell r="AC1047">
            <v>1</v>
          </cell>
        </row>
        <row r="1048">
          <cell r="H1048" t="str">
            <v>Total FERNANDEZ ALIRIO</v>
          </cell>
          <cell r="I1048">
            <v>610290</v>
          </cell>
          <cell r="J1048">
            <v>610290</v>
          </cell>
          <cell r="K1048">
            <v>428039</v>
          </cell>
          <cell r="L1048">
            <v>0</v>
          </cell>
          <cell r="M1048">
            <v>0</v>
          </cell>
          <cell r="N1048">
            <v>0</v>
          </cell>
          <cell r="O1048">
            <v>0</v>
          </cell>
          <cell r="P1048">
            <v>0</v>
          </cell>
          <cell r="Q1048">
            <v>0</v>
          </cell>
          <cell r="R1048">
            <v>0</v>
          </cell>
          <cell r="S1048">
            <v>0</v>
          </cell>
          <cell r="T1048">
            <v>0</v>
          </cell>
          <cell r="U1048">
            <v>293206.71500000003</v>
          </cell>
          <cell r="V1048">
            <v>81327.41</v>
          </cell>
          <cell r="W1048">
            <v>53504.875</v>
          </cell>
          <cell r="X1048">
            <v>53504.875</v>
          </cell>
          <cell r="Y1048">
            <v>293206.71500000003</v>
          </cell>
          <cell r="Z1048">
            <v>0</v>
          </cell>
          <cell r="AA1048">
            <v>293206.71500000003</v>
          </cell>
          <cell r="AB1048">
            <v>293206.71500000003</v>
          </cell>
          <cell r="AC1048">
            <v>1</v>
          </cell>
        </row>
        <row r="1049">
          <cell r="A1049" t="str">
            <v>Chapinero</v>
          </cell>
          <cell r="B1049">
            <v>972763</v>
          </cell>
          <cell r="C1049">
            <v>36815</v>
          </cell>
          <cell r="D1049">
            <v>37179</v>
          </cell>
          <cell r="E1049" t="str">
            <v>M</v>
          </cell>
          <cell r="F1049" t="str">
            <v>AUCOL98</v>
          </cell>
          <cell r="G1049">
            <v>60562</v>
          </cell>
          <cell r="H1049" t="str">
            <v>FLEXON S.A.</v>
          </cell>
          <cell r="I1049">
            <v>15321268</v>
          </cell>
          <cell r="J1049">
            <v>15192794</v>
          </cell>
          <cell r="K1049">
            <v>15321267.9844</v>
          </cell>
          <cell r="L1049">
            <v>17073603</v>
          </cell>
          <cell r="M1049">
            <v>2111113</v>
          </cell>
          <cell r="N1049">
            <v>19184716</v>
          </cell>
          <cell r="O1049">
            <v>0.1</v>
          </cell>
          <cell r="P1049">
            <v>211111.30000000002</v>
          </cell>
          <cell r="Q1049">
            <v>0.1</v>
          </cell>
          <cell r="R1049">
            <v>1918471.6</v>
          </cell>
          <cell r="S1049">
            <v>21314298.900000002</v>
          </cell>
          <cell r="T1049">
            <v>1.3911576327561179</v>
          </cell>
          <cell r="U1049">
            <v>0.19</v>
          </cell>
          <cell r="V1049">
            <v>2911040.9170360002</v>
          </cell>
          <cell r="W1049">
            <v>0.125</v>
          </cell>
          <cell r="X1049">
            <v>1915158.4980500001</v>
          </cell>
          <cell r="Y1049">
            <v>0</v>
          </cell>
          <cell r="Z1049">
            <v>0</v>
          </cell>
          <cell r="AA1049">
            <v>-0.70615763275611787</v>
          </cell>
          <cell r="AB1049">
            <v>-10819230.330686001</v>
          </cell>
          <cell r="AC1049">
            <v>22.532966613769531</v>
          </cell>
          <cell r="AD1049">
            <v>22.532966613769531</v>
          </cell>
        </row>
        <row r="1050">
          <cell r="A1050" t="str">
            <v>Chapinero</v>
          </cell>
          <cell r="B1050">
            <v>972763</v>
          </cell>
          <cell r="C1050">
            <v>37180</v>
          </cell>
          <cell r="D1050">
            <v>37544</v>
          </cell>
          <cell r="E1050" t="str">
            <v>M</v>
          </cell>
          <cell r="F1050" t="str">
            <v>AUCOL98</v>
          </cell>
          <cell r="G1050">
            <v>60562</v>
          </cell>
          <cell r="H1050" t="str">
            <v>FLEXON S.A.</v>
          </cell>
          <cell r="I1050">
            <v>14301568</v>
          </cell>
          <cell r="J1050">
            <v>14301568</v>
          </cell>
          <cell r="K1050">
            <v>14301568.011700001</v>
          </cell>
          <cell r="L1050">
            <v>1812418</v>
          </cell>
          <cell r="M1050">
            <v>0</v>
          </cell>
          <cell r="N1050">
            <v>1812418</v>
          </cell>
          <cell r="O1050">
            <v>0.1</v>
          </cell>
          <cell r="P1050">
            <v>0</v>
          </cell>
          <cell r="Q1050">
            <v>0.1</v>
          </cell>
          <cell r="R1050">
            <v>181241.80000000002</v>
          </cell>
          <cell r="S1050">
            <v>1993659.8</v>
          </cell>
          <cell r="T1050">
            <v>0.13940148369528449</v>
          </cell>
          <cell r="U1050">
            <v>0.19</v>
          </cell>
          <cell r="V1050">
            <v>2717297.9222230003</v>
          </cell>
          <cell r="W1050">
            <v>0.125</v>
          </cell>
          <cell r="X1050">
            <v>1787696.0014625001</v>
          </cell>
          <cell r="Y1050">
            <v>0</v>
          </cell>
          <cell r="Z1050">
            <v>0</v>
          </cell>
          <cell r="AA1050">
            <v>0.54559851630471556</v>
          </cell>
          <cell r="AB1050">
            <v>7802914.2880145013</v>
          </cell>
          <cell r="AC1050">
            <v>17.736263275146484</v>
          </cell>
          <cell r="AD1050">
            <v>17.736263275146484</v>
          </cell>
        </row>
        <row r="1051">
          <cell r="B1051" t="str">
            <v>Total 972763</v>
          </cell>
          <cell r="C1051">
            <v>29622836</v>
          </cell>
          <cell r="D1051">
            <v>29494362</v>
          </cell>
          <cell r="E1051">
            <v>29622835.996100001</v>
          </cell>
          <cell r="F1051">
            <v>18886021</v>
          </cell>
          <cell r="G1051">
            <v>2111113</v>
          </cell>
          <cell r="H1051">
            <v>20997134</v>
          </cell>
          <cell r="I1051">
            <v>29622836</v>
          </cell>
          <cell r="J1051">
            <v>29494362</v>
          </cell>
          <cell r="K1051">
            <v>29622835.996100001</v>
          </cell>
          <cell r="L1051">
            <v>18886021</v>
          </cell>
          <cell r="M1051">
            <v>2111113</v>
          </cell>
          <cell r="N1051">
            <v>20997134</v>
          </cell>
          <cell r="O1051">
            <v>-3016316.0426714998</v>
          </cell>
          <cell r="P1051">
            <v>211111.30000000002</v>
          </cell>
          <cell r="Q1051">
            <v>2099713.4</v>
          </cell>
          <cell r="R1051">
            <v>2099713.4</v>
          </cell>
          <cell r="S1051">
            <v>23307958.700000003</v>
          </cell>
          <cell r="T1051">
            <v>3702854.4995125001</v>
          </cell>
          <cell r="U1051">
            <v>0</v>
          </cell>
          <cell r="V1051">
            <v>5628338.8392590005</v>
          </cell>
          <cell r="W1051">
            <v>0</v>
          </cell>
          <cell r="X1051">
            <v>3702854.4995125001</v>
          </cell>
          <cell r="Y1051">
            <v>0</v>
          </cell>
          <cell r="Z1051">
            <v>0</v>
          </cell>
          <cell r="AA1051">
            <v>0</v>
          </cell>
          <cell r="AB1051">
            <v>-3016316.0426714998</v>
          </cell>
          <cell r="AC1051">
            <v>0</v>
          </cell>
        </row>
        <row r="1052">
          <cell r="H1052" t="str">
            <v>Total FLEXON S.A.</v>
          </cell>
          <cell r="I1052">
            <v>29622836</v>
          </cell>
          <cell r="J1052">
            <v>29494362</v>
          </cell>
          <cell r="K1052">
            <v>29622835.996100001</v>
          </cell>
          <cell r="L1052">
            <v>18886021</v>
          </cell>
          <cell r="M1052">
            <v>2111113</v>
          </cell>
          <cell r="N1052">
            <v>20997134</v>
          </cell>
          <cell r="O1052">
            <v>211111.30000000002</v>
          </cell>
          <cell r="P1052">
            <v>211111.30000000002</v>
          </cell>
          <cell r="Q1052">
            <v>23307958.700000003</v>
          </cell>
          <cell r="R1052">
            <v>2099713.4</v>
          </cell>
          <cell r="S1052">
            <v>23307958.700000003</v>
          </cell>
          <cell r="T1052">
            <v>0</v>
          </cell>
          <cell r="U1052">
            <v>-3016316.0426714998</v>
          </cell>
          <cell r="V1052">
            <v>5628338.8392590005</v>
          </cell>
          <cell r="W1052">
            <v>3702854.4995125001</v>
          </cell>
          <cell r="X1052">
            <v>3702854.4995125001</v>
          </cell>
          <cell r="Y1052">
            <v>-3016316.0426714998</v>
          </cell>
          <cell r="Z1052">
            <v>0</v>
          </cell>
          <cell r="AA1052">
            <v>-3016316.0426714998</v>
          </cell>
          <cell r="AB1052">
            <v>-3016316.0426714998</v>
          </cell>
          <cell r="AC1052">
            <v>0</v>
          </cell>
        </row>
        <row r="1053">
          <cell r="A1053" t="str">
            <v>Chapinero</v>
          </cell>
          <cell r="B1053">
            <v>1062751</v>
          </cell>
          <cell r="C1053">
            <v>36882</v>
          </cell>
          <cell r="D1053">
            <v>37246</v>
          </cell>
          <cell r="E1053" t="str">
            <v>M</v>
          </cell>
          <cell r="F1053" t="str">
            <v>AUCOLESP</v>
          </cell>
          <cell r="G1053">
            <v>75656</v>
          </cell>
          <cell r="H1053" t="str">
            <v>FONBIENESTAR</v>
          </cell>
          <cell r="I1053">
            <v>27557976</v>
          </cell>
          <cell r="J1053">
            <v>27557976</v>
          </cell>
          <cell r="K1053">
            <v>27557976.043900002</v>
          </cell>
          <cell r="L1053">
            <v>50112077</v>
          </cell>
          <cell r="M1053">
            <v>1584144</v>
          </cell>
          <cell r="N1053">
            <v>51696221</v>
          </cell>
          <cell r="O1053">
            <v>0.1</v>
          </cell>
          <cell r="P1053">
            <v>158414.40000000002</v>
          </cell>
          <cell r="Q1053">
            <v>0.1</v>
          </cell>
          <cell r="R1053">
            <v>5169622.1000000006</v>
          </cell>
          <cell r="S1053">
            <v>57024257.5</v>
          </cell>
          <cell r="T1053">
            <v>2.0692469363192729</v>
          </cell>
          <cell r="U1053">
            <v>0.19</v>
          </cell>
          <cell r="V1053">
            <v>5236015.4483410008</v>
          </cell>
          <cell r="W1053">
            <v>0.15</v>
          </cell>
          <cell r="X1053">
            <v>4133696.406585</v>
          </cell>
          <cell r="Y1053">
            <v>0</v>
          </cell>
          <cell r="Z1053">
            <v>0</v>
          </cell>
          <cell r="AA1053">
            <v>-1.409246936319273</v>
          </cell>
          <cell r="AB1053">
            <v>-38835993.311025999</v>
          </cell>
          <cell r="AC1053">
            <v>48.016483306884766</v>
          </cell>
          <cell r="AD1053">
            <v>48.016483306884766</v>
          </cell>
        </row>
        <row r="1054">
          <cell r="B1054" t="str">
            <v>Total 1062751</v>
          </cell>
          <cell r="C1054">
            <v>27557976</v>
          </cell>
          <cell r="D1054">
            <v>27557976</v>
          </cell>
          <cell r="E1054">
            <v>27557976.043900002</v>
          </cell>
          <cell r="F1054">
            <v>50112077</v>
          </cell>
          <cell r="G1054">
            <v>1584144</v>
          </cell>
          <cell r="H1054">
            <v>51696221</v>
          </cell>
          <cell r="I1054">
            <v>27557976</v>
          </cell>
          <cell r="J1054">
            <v>27557976</v>
          </cell>
          <cell r="K1054">
            <v>27557976.043900002</v>
          </cell>
          <cell r="L1054">
            <v>50112077</v>
          </cell>
          <cell r="M1054">
            <v>1584144</v>
          </cell>
          <cell r="N1054">
            <v>51696221</v>
          </cell>
          <cell r="O1054">
            <v>-38835993.311025999</v>
          </cell>
          <cell r="P1054">
            <v>158414.40000000002</v>
          </cell>
          <cell r="Q1054">
            <v>5169622.1000000006</v>
          </cell>
          <cell r="R1054">
            <v>5169622.1000000006</v>
          </cell>
          <cell r="S1054">
            <v>57024257.5</v>
          </cell>
          <cell r="T1054">
            <v>4133696.406585</v>
          </cell>
          <cell r="U1054">
            <v>0</v>
          </cell>
          <cell r="V1054">
            <v>5236015.4483410008</v>
          </cell>
          <cell r="W1054">
            <v>0</v>
          </cell>
          <cell r="X1054">
            <v>4133696.406585</v>
          </cell>
          <cell r="Y1054">
            <v>0</v>
          </cell>
          <cell r="Z1054">
            <v>0</v>
          </cell>
          <cell r="AA1054">
            <v>0</v>
          </cell>
          <cell r="AB1054">
            <v>-38835993.311025999</v>
          </cell>
          <cell r="AC1054">
            <v>0</v>
          </cell>
        </row>
        <row r="1055">
          <cell r="H1055" t="str">
            <v>Total FONBIENESTAR</v>
          </cell>
          <cell r="I1055">
            <v>27557976</v>
          </cell>
          <cell r="J1055">
            <v>27557976</v>
          </cell>
          <cell r="K1055">
            <v>27557976.043900002</v>
          </cell>
          <cell r="L1055">
            <v>50112077</v>
          </cell>
          <cell r="M1055">
            <v>1584144</v>
          </cell>
          <cell r="N1055">
            <v>51696221</v>
          </cell>
          <cell r="O1055">
            <v>158414.40000000002</v>
          </cell>
          <cell r="P1055">
            <v>158414.40000000002</v>
          </cell>
          <cell r="Q1055">
            <v>57024257.5</v>
          </cell>
          <cell r="R1055">
            <v>5169622.1000000006</v>
          </cell>
          <cell r="S1055">
            <v>57024257.5</v>
          </cell>
          <cell r="T1055">
            <v>0</v>
          </cell>
          <cell r="U1055">
            <v>-38835993.311025999</v>
          </cell>
          <cell r="V1055">
            <v>5236015.4483410008</v>
          </cell>
          <cell r="W1055">
            <v>4133696.406585</v>
          </cell>
          <cell r="X1055">
            <v>4133696.406585</v>
          </cell>
          <cell r="Y1055">
            <v>-38835993.311025999</v>
          </cell>
          <cell r="Z1055">
            <v>0</v>
          </cell>
          <cell r="AA1055">
            <v>-38835993.311025999</v>
          </cell>
          <cell r="AB1055">
            <v>-38835993.311025999</v>
          </cell>
          <cell r="AC1055">
            <v>0</v>
          </cell>
        </row>
        <row r="1056">
          <cell r="A1056" t="str">
            <v>Chapinero</v>
          </cell>
          <cell r="B1056">
            <v>10944776</v>
          </cell>
          <cell r="C1056">
            <v>37438</v>
          </cell>
          <cell r="D1056">
            <v>37777</v>
          </cell>
          <cell r="E1056" t="str">
            <v>A</v>
          </cell>
          <cell r="F1056" t="str">
            <v>AUCOL98</v>
          </cell>
          <cell r="G1056">
            <v>76176</v>
          </cell>
          <cell r="H1056" t="str">
            <v>FONDO DE EMPLEADOS 3 M</v>
          </cell>
          <cell r="I1056">
            <v>-343347</v>
          </cell>
          <cell r="J1056">
            <v>-343347</v>
          </cell>
          <cell r="K1056">
            <v>-318822.21879999997</v>
          </cell>
          <cell r="L1056">
            <v>0</v>
          </cell>
          <cell r="M1056">
            <v>0.1</v>
          </cell>
          <cell r="N1056">
            <v>0</v>
          </cell>
          <cell r="O1056">
            <v>0.1</v>
          </cell>
          <cell r="P1056">
            <v>0</v>
          </cell>
          <cell r="Q1056">
            <v>0.1</v>
          </cell>
          <cell r="R1056">
            <v>0</v>
          </cell>
          <cell r="S1056">
            <v>0</v>
          </cell>
          <cell r="T1056">
            <v>0</v>
          </cell>
          <cell r="U1056">
            <v>0.19</v>
          </cell>
          <cell r="V1056">
            <v>-60576.221571999995</v>
          </cell>
          <cell r="W1056">
            <v>0.125</v>
          </cell>
          <cell r="X1056">
            <v>-39852.777349999997</v>
          </cell>
          <cell r="Y1056">
            <v>0</v>
          </cell>
          <cell r="Z1056">
            <v>0</v>
          </cell>
          <cell r="AA1056">
            <v>0.68500000000000005</v>
          </cell>
          <cell r="AB1056">
            <v>-218393.219878</v>
          </cell>
        </row>
        <row r="1057">
          <cell r="B1057" t="str">
            <v>Total 10944776</v>
          </cell>
          <cell r="C1057">
            <v>-343347</v>
          </cell>
          <cell r="D1057">
            <v>-343347</v>
          </cell>
          <cell r="E1057">
            <v>-318822.21879999997</v>
          </cell>
          <cell r="F1057">
            <v>0</v>
          </cell>
          <cell r="G1057">
            <v>0</v>
          </cell>
          <cell r="H1057">
            <v>0</v>
          </cell>
          <cell r="I1057">
            <v>-343347</v>
          </cell>
          <cell r="J1057">
            <v>-343347</v>
          </cell>
          <cell r="K1057">
            <v>-318822.21879999997</v>
          </cell>
          <cell r="L1057">
            <v>0</v>
          </cell>
          <cell r="M1057">
            <v>0</v>
          </cell>
          <cell r="N1057">
            <v>0</v>
          </cell>
          <cell r="O1057">
            <v>-218393.219878</v>
          </cell>
          <cell r="P1057">
            <v>0</v>
          </cell>
          <cell r="Q1057">
            <v>0</v>
          </cell>
          <cell r="R1057">
            <v>0</v>
          </cell>
          <cell r="S1057">
            <v>0</v>
          </cell>
          <cell r="T1057">
            <v>-39852.777349999997</v>
          </cell>
          <cell r="U1057">
            <v>0</v>
          </cell>
          <cell r="V1057">
            <v>-60576.221571999995</v>
          </cell>
          <cell r="W1057">
            <v>0</v>
          </cell>
          <cell r="X1057">
            <v>-39852.777349999997</v>
          </cell>
          <cell r="Y1057">
            <v>0</v>
          </cell>
          <cell r="Z1057">
            <v>0</v>
          </cell>
          <cell r="AA1057">
            <v>0</v>
          </cell>
          <cell r="AB1057">
            <v>-218393.219878</v>
          </cell>
          <cell r="AC1057">
            <v>0</v>
          </cell>
        </row>
        <row r="1058">
          <cell r="A1058" t="str">
            <v>Chapinero</v>
          </cell>
          <cell r="B1058">
            <v>10982591</v>
          </cell>
          <cell r="C1058">
            <v>37438</v>
          </cell>
          <cell r="D1058">
            <v>37777</v>
          </cell>
          <cell r="E1058" t="str">
            <v>T</v>
          </cell>
          <cell r="F1058" t="str">
            <v>AUCOL98</v>
          </cell>
          <cell r="G1058">
            <v>76176</v>
          </cell>
          <cell r="H1058" t="str">
            <v>FONDO DE EMPLEADOS 3 M</v>
          </cell>
          <cell r="I1058">
            <v>16903515</v>
          </cell>
          <cell r="J1058">
            <v>16664366</v>
          </cell>
          <cell r="K1058">
            <v>15759899.460899999</v>
          </cell>
          <cell r="L1058">
            <v>11950859</v>
          </cell>
          <cell r="M1058">
            <v>1876222</v>
          </cell>
          <cell r="N1058">
            <v>13827081</v>
          </cell>
          <cell r="O1058">
            <v>0.1</v>
          </cell>
          <cell r="P1058">
            <v>187622.2</v>
          </cell>
          <cell r="Q1058">
            <v>0.1</v>
          </cell>
          <cell r="R1058">
            <v>1382708.1</v>
          </cell>
          <cell r="S1058">
            <v>15397411.299999999</v>
          </cell>
          <cell r="T1058">
            <v>0.97699933544631257</v>
          </cell>
          <cell r="U1058">
            <v>0.19</v>
          </cell>
          <cell r="V1058">
            <v>2994380.8975709998</v>
          </cell>
          <cell r="W1058">
            <v>0.125</v>
          </cell>
          <cell r="X1058">
            <v>1969987.4326124999</v>
          </cell>
          <cell r="Y1058">
            <v>0</v>
          </cell>
          <cell r="Z1058">
            <v>0</v>
          </cell>
          <cell r="AA1058">
            <v>-0.29199933544631251</v>
          </cell>
          <cell r="AB1058">
            <v>-4601880.169283499</v>
          </cell>
          <cell r="AC1058">
            <v>19</v>
          </cell>
          <cell r="AD1058">
            <v>18.749261856079102</v>
          </cell>
        </row>
        <row r="1059">
          <cell r="B1059" t="str">
            <v>Total 10982591</v>
          </cell>
          <cell r="C1059">
            <v>16903515</v>
          </cell>
          <cell r="D1059">
            <v>16664366</v>
          </cell>
          <cell r="E1059">
            <v>15759899.460899999</v>
          </cell>
          <cell r="F1059">
            <v>11950859</v>
          </cell>
          <cell r="G1059">
            <v>1876222</v>
          </cell>
          <cell r="H1059">
            <v>13827081</v>
          </cell>
          <cell r="I1059">
            <v>16903515</v>
          </cell>
          <cell r="J1059">
            <v>16664366</v>
          </cell>
          <cell r="K1059">
            <v>15759899.460899999</v>
          </cell>
          <cell r="L1059">
            <v>11950859</v>
          </cell>
          <cell r="M1059">
            <v>1876222</v>
          </cell>
          <cell r="N1059">
            <v>13827081</v>
          </cell>
          <cell r="O1059">
            <v>-4601880.169283499</v>
          </cell>
          <cell r="P1059">
            <v>187622.2</v>
          </cell>
          <cell r="Q1059">
            <v>1382708.1</v>
          </cell>
          <cell r="R1059">
            <v>1382708.1</v>
          </cell>
          <cell r="S1059">
            <v>15397411.299999999</v>
          </cell>
          <cell r="T1059">
            <v>1969987.4326124999</v>
          </cell>
          <cell r="U1059">
            <v>0</v>
          </cell>
          <cell r="V1059">
            <v>2994380.8975709998</v>
          </cell>
          <cell r="W1059">
            <v>19</v>
          </cell>
          <cell r="X1059">
            <v>1969987.4326124999</v>
          </cell>
          <cell r="Y1059">
            <v>0</v>
          </cell>
          <cell r="Z1059">
            <v>0</v>
          </cell>
          <cell r="AA1059">
            <v>19</v>
          </cell>
          <cell r="AB1059">
            <v>-4601880.169283499</v>
          </cell>
          <cell r="AC1059">
            <v>19</v>
          </cell>
        </row>
        <row r="1060">
          <cell r="H1060" t="str">
            <v>Total FONDO DE EMPLEADOS 3 M</v>
          </cell>
          <cell r="I1060">
            <v>16560168</v>
          </cell>
          <cell r="J1060">
            <v>16321019</v>
          </cell>
          <cell r="K1060">
            <v>15441077.242099999</v>
          </cell>
          <cell r="L1060">
            <v>11950859</v>
          </cell>
          <cell r="M1060">
            <v>1876222</v>
          </cell>
          <cell r="N1060">
            <v>13827081</v>
          </cell>
          <cell r="O1060">
            <v>187622.2</v>
          </cell>
          <cell r="P1060">
            <v>187622.2</v>
          </cell>
          <cell r="Q1060">
            <v>15397411.299999999</v>
          </cell>
          <cell r="R1060">
            <v>1382708.1</v>
          </cell>
          <cell r="S1060">
            <v>15397411.299999999</v>
          </cell>
          <cell r="T1060">
            <v>0</v>
          </cell>
          <cell r="U1060">
            <v>-4820273.3891614992</v>
          </cell>
          <cell r="V1060">
            <v>2933804.6759989997</v>
          </cell>
          <cell r="W1060">
            <v>1930134.6552624998</v>
          </cell>
          <cell r="X1060">
            <v>1930134.6552624998</v>
          </cell>
          <cell r="Y1060">
            <v>-4820273.3891614992</v>
          </cell>
          <cell r="Z1060">
            <v>0</v>
          </cell>
          <cell r="AA1060">
            <v>-4820273.3891614992</v>
          </cell>
          <cell r="AB1060">
            <v>-4820273.3891614992</v>
          </cell>
          <cell r="AC1060">
            <v>19</v>
          </cell>
        </row>
        <row r="1061">
          <cell r="A1061" t="str">
            <v>Chapinero</v>
          </cell>
          <cell r="B1061">
            <v>1079078</v>
          </cell>
          <cell r="C1061">
            <v>36861</v>
          </cell>
          <cell r="D1061">
            <v>37225</v>
          </cell>
          <cell r="E1061" t="str">
            <v>M</v>
          </cell>
          <cell r="F1061" t="str">
            <v>AUCOL98</v>
          </cell>
          <cell r="G1061">
            <v>69911</v>
          </cell>
          <cell r="H1061" t="str">
            <v>FONDO DE EMPLEADOS CLINICA  MARLY</v>
          </cell>
          <cell r="I1061">
            <v>16595583</v>
          </cell>
          <cell r="J1061">
            <v>16595583</v>
          </cell>
          <cell r="K1061">
            <v>16341119.5496</v>
          </cell>
          <cell r="L1061">
            <v>150000</v>
          </cell>
          <cell r="M1061">
            <v>1961111</v>
          </cell>
          <cell r="N1061">
            <v>2111111</v>
          </cell>
          <cell r="O1061">
            <v>0.1</v>
          </cell>
          <cell r="P1061">
            <v>196111.1</v>
          </cell>
          <cell r="Q1061">
            <v>0.1</v>
          </cell>
          <cell r="R1061">
            <v>211111.1</v>
          </cell>
          <cell r="S1061">
            <v>2518333.2000000002</v>
          </cell>
          <cell r="T1061">
            <v>0.15411019987682817</v>
          </cell>
          <cell r="U1061">
            <v>0.19</v>
          </cell>
          <cell r="V1061">
            <v>3104812.7144240001</v>
          </cell>
          <cell r="W1061">
            <v>0.125</v>
          </cell>
          <cell r="X1061">
            <v>2042639.9436999999</v>
          </cell>
          <cell r="Y1061">
            <v>0</v>
          </cell>
          <cell r="Z1061">
            <v>0</v>
          </cell>
          <cell r="AA1061">
            <v>0.53088980012317188</v>
          </cell>
          <cell r="AB1061">
            <v>8675333.6914760005</v>
          </cell>
          <cell r="AC1061">
            <v>21.543956756591797</v>
          </cell>
          <cell r="AD1061">
            <v>21.543956756591797</v>
          </cell>
        </row>
        <row r="1062">
          <cell r="A1062" t="str">
            <v>Chapinero</v>
          </cell>
          <cell r="B1062">
            <v>1079078</v>
          </cell>
          <cell r="C1062">
            <v>37226</v>
          </cell>
          <cell r="D1062">
            <v>37590</v>
          </cell>
          <cell r="E1062" t="str">
            <v>M</v>
          </cell>
          <cell r="F1062" t="str">
            <v>AUCOL98</v>
          </cell>
          <cell r="G1062">
            <v>69911</v>
          </cell>
          <cell r="H1062" t="str">
            <v>FONDO DE EMPLEADOS CLINICA  MARLY</v>
          </cell>
          <cell r="I1062">
            <v>25345576</v>
          </cell>
          <cell r="J1062">
            <v>25385157</v>
          </cell>
          <cell r="K1062">
            <v>25059362.0867</v>
          </cell>
          <cell r="L1062">
            <v>7892934</v>
          </cell>
          <cell r="M1062">
            <v>18174245</v>
          </cell>
          <cell r="N1062">
            <v>26067179</v>
          </cell>
          <cell r="O1062">
            <v>0.1</v>
          </cell>
          <cell r="P1062">
            <v>1817424.5</v>
          </cell>
          <cell r="Q1062">
            <v>0.1</v>
          </cell>
          <cell r="R1062">
            <v>2606717.9000000004</v>
          </cell>
          <cell r="S1062">
            <v>30491321.399999999</v>
          </cell>
          <cell r="T1062">
            <v>1.2167636707792715</v>
          </cell>
          <cell r="U1062">
            <v>0.19</v>
          </cell>
          <cell r="V1062">
            <v>4761278.7964730002</v>
          </cell>
          <cell r="W1062">
            <v>0.125</v>
          </cell>
          <cell r="X1062">
            <v>3132420.2608375</v>
          </cell>
          <cell r="Y1062">
            <v>0</v>
          </cell>
          <cell r="Z1062">
            <v>0</v>
          </cell>
          <cell r="AA1062">
            <v>-0.53176367077927145</v>
          </cell>
          <cell r="AB1062">
            <v>-13325658.370610496</v>
          </cell>
          <cell r="AC1062">
            <v>27.05769157409668</v>
          </cell>
          <cell r="AD1062">
            <v>27.05769157409668</v>
          </cell>
        </row>
        <row r="1063">
          <cell r="A1063" t="str">
            <v>Chapinero</v>
          </cell>
          <cell r="B1063">
            <v>1079078</v>
          </cell>
          <cell r="C1063">
            <v>37591</v>
          </cell>
          <cell r="D1063">
            <v>37777</v>
          </cell>
          <cell r="E1063" t="str">
            <v>M</v>
          </cell>
          <cell r="F1063" t="str">
            <v>AUCOL98</v>
          </cell>
          <cell r="G1063">
            <v>69911</v>
          </cell>
          <cell r="H1063" t="str">
            <v>FONDO DE EMPLEADOS CLINICA  MARLY</v>
          </cell>
          <cell r="I1063">
            <v>14630001</v>
          </cell>
          <cell r="J1063">
            <v>12044501</v>
          </cell>
          <cell r="K1063">
            <v>14335143.468900001</v>
          </cell>
          <cell r="L1063">
            <v>12646245</v>
          </cell>
          <cell r="M1063">
            <v>6011442</v>
          </cell>
          <cell r="N1063">
            <v>18657687</v>
          </cell>
          <cell r="O1063">
            <v>0.1</v>
          </cell>
          <cell r="P1063">
            <v>601144.20000000007</v>
          </cell>
          <cell r="Q1063">
            <v>0.1</v>
          </cell>
          <cell r="R1063">
            <v>1865768.7000000002</v>
          </cell>
          <cell r="S1063">
            <v>21124599.899999999</v>
          </cell>
          <cell r="T1063">
            <v>1.4736231936450219</v>
          </cell>
          <cell r="U1063">
            <v>0.19</v>
          </cell>
          <cell r="V1063">
            <v>2723677.2590910001</v>
          </cell>
          <cell r="W1063">
            <v>0.125</v>
          </cell>
          <cell r="X1063">
            <v>1791892.9336125001</v>
          </cell>
          <cell r="Y1063">
            <v>0</v>
          </cell>
          <cell r="Z1063">
            <v>0</v>
          </cell>
          <cell r="AA1063">
            <v>-0.78862319364502187</v>
          </cell>
          <cell r="AB1063">
            <v>-11305026.623803496</v>
          </cell>
          <cell r="AC1063">
            <v>27</v>
          </cell>
          <cell r="AD1063">
            <v>27.967741012573242</v>
          </cell>
        </row>
        <row r="1064">
          <cell r="B1064" t="str">
            <v>Total 1079078</v>
          </cell>
          <cell r="C1064">
            <v>56571160</v>
          </cell>
          <cell r="D1064">
            <v>54025241</v>
          </cell>
          <cell r="E1064">
            <v>55735625.1052</v>
          </cell>
          <cell r="F1064">
            <v>20689179</v>
          </cell>
          <cell r="G1064">
            <v>26146798</v>
          </cell>
          <cell r="H1064">
            <v>46835977</v>
          </cell>
          <cell r="I1064">
            <v>56571160</v>
          </cell>
          <cell r="J1064">
            <v>54025241</v>
          </cell>
          <cell r="K1064">
            <v>55735625.1052</v>
          </cell>
          <cell r="L1064">
            <v>20689179</v>
          </cell>
          <cell r="M1064">
            <v>26146798</v>
          </cell>
          <cell r="N1064">
            <v>46835977</v>
          </cell>
          <cell r="O1064">
            <v>-15955351.302937992</v>
          </cell>
          <cell r="P1064">
            <v>2614679.8000000003</v>
          </cell>
          <cell r="Q1064">
            <v>4683597.7000000011</v>
          </cell>
          <cell r="R1064">
            <v>4683597.7000000011</v>
          </cell>
          <cell r="S1064">
            <v>54134254.5</v>
          </cell>
          <cell r="T1064">
            <v>6966953.13815</v>
          </cell>
          <cell r="U1064">
            <v>0</v>
          </cell>
          <cell r="V1064">
            <v>10589768.769988</v>
          </cell>
          <cell r="W1064">
            <v>27</v>
          </cell>
          <cell r="X1064">
            <v>6966953.13815</v>
          </cell>
          <cell r="Y1064">
            <v>0</v>
          </cell>
          <cell r="Z1064">
            <v>0</v>
          </cell>
          <cell r="AA1064">
            <v>27</v>
          </cell>
          <cell r="AB1064">
            <v>-15955351.302937992</v>
          </cell>
          <cell r="AC1064">
            <v>27</v>
          </cell>
        </row>
        <row r="1065">
          <cell r="H1065" t="str">
            <v>Total FONDO DE EMPLEADOS CLINICA  MARLY</v>
          </cell>
          <cell r="I1065">
            <v>56571160</v>
          </cell>
          <cell r="J1065">
            <v>54025241</v>
          </cell>
          <cell r="K1065">
            <v>55735625.1052</v>
          </cell>
          <cell r="L1065">
            <v>20689179</v>
          </cell>
          <cell r="M1065">
            <v>26146798</v>
          </cell>
          <cell r="N1065">
            <v>46835977</v>
          </cell>
          <cell r="O1065">
            <v>2614679.8000000003</v>
          </cell>
          <cell r="P1065">
            <v>2614679.8000000003</v>
          </cell>
          <cell r="Q1065">
            <v>54134254.5</v>
          </cell>
          <cell r="R1065">
            <v>4683597.7000000011</v>
          </cell>
          <cell r="S1065">
            <v>54134254.5</v>
          </cell>
          <cell r="T1065">
            <v>0</v>
          </cell>
          <cell r="U1065">
            <v>-15955351.302937992</v>
          </cell>
          <cell r="V1065">
            <v>10589768.769988</v>
          </cell>
          <cell r="W1065">
            <v>6966953.13815</v>
          </cell>
          <cell r="X1065">
            <v>6966953.13815</v>
          </cell>
          <cell r="Y1065">
            <v>-15955351.302937992</v>
          </cell>
          <cell r="Z1065">
            <v>0</v>
          </cell>
          <cell r="AA1065">
            <v>-15955351.302937992</v>
          </cell>
          <cell r="AB1065">
            <v>-15955351.302937992</v>
          </cell>
          <cell r="AC1065">
            <v>27</v>
          </cell>
        </row>
        <row r="1066">
          <cell r="A1066" t="str">
            <v>Chapinero</v>
          </cell>
          <cell r="B1066">
            <v>898577</v>
          </cell>
          <cell r="C1066">
            <v>36789</v>
          </cell>
          <cell r="D1066">
            <v>37153</v>
          </cell>
          <cell r="E1066" t="str">
            <v>M</v>
          </cell>
          <cell r="F1066" t="str">
            <v>AUCOL98</v>
          </cell>
          <cell r="G1066">
            <v>91556</v>
          </cell>
          <cell r="H1066" t="str">
            <v>FONDO DE EMPLEADOS DE COLSANITAS</v>
          </cell>
          <cell r="I1066">
            <v>83504150</v>
          </cell>
          <cell r="J1066">
            <v>83504150</v>
          </cell>
          <cell r="K1066">
            <v>83504150.0176</v>
          </cell>
          <cell r="L1066">
            <v>52656407</v>
          </cell>
          <cell r="M1066">
            <v>1125116</v>
          </cell>
          <cell r="N1066">
            <v>53781523</v>
          </cell>
          <cell r="O1066">
            <v>0.1</v>
          </cell>
          <cell r="P1066">
            <v>112511.6</v>
          </cell>
          <cell r="Q1066">
            <v>0.1</v>
          </cell>
          <cell r="R1066">
            <v>5378152.3000000007</v>
          </cell>
          <cell r="S1066">
            <v>59272186.900000006</v>
          </cell>
          <cell r="T1066">
            <v>0.7098112715057554</v>
          </cell>
          <cell r="U1066">
            <v>0.19</v>
          </cell>
          <cell r="V1066">
            <v>15865788.503343999</v>
          </cell>
          <cell r="W1066">
            <v>0.125</v>
          </cell>
          <cell r="X1066">
            <v>10438018.7522</v>
          </cell>
          <cell r="Y1066">
            <v>0</v>
          </cell>
          <cell r="Z1066">
            <v>0</v>
          </cell>
          <cell r="AA1066">
            <v>-2.481127150575535E-2</v>
          </cell>
          <cell r="AB1066">
            <v>-2071844.1379439989</v>
          </cell>
          <cell r="AC1066">
            <v>96.291206359863281</v>
          </cell>
          <cell r="AD1066">
            <v>96.291206359863281</v>
          </cell>
        </row>
        <row r="1067">
          <cell r="A1067" t="str">
            <v>Chapinero</v>
          </cell>
          <cell r="B1067">
            <v>898577</v>
          </cell>
          <cell r="C1067">
            <v>37154</v>
          </cell>
          <cell r="D1067">
            <v>37518</v>
          </cell>
          <cell r="E1067" t="str">
            <v>M</v>
          </cell>
          <cell r="F1067" t="str">
            <v>AUCOL98</v>
          </cell>
          <cell r="G1067">
            <v>91556</v>
          </cell>
          <cell r="H1067" t="str">
            <v>FONDO DE EMPLEADOS DE COLSANITAS</v>
          </cell>
          <cell r="I1067">
            <v>69889473</v>
          </cell>
          <cell r="J1067">
            <v>69889473</v>
          </cell>
          <cell r="K1067">
            <v>69889473.0352</v>
          </cell>
          <cell r="L1067">
            <v>24283564</v>
          </cell>
          <cell r="M1067">
            <v>2334299</v>
          </cell>
          <cell r="N1067">
            <v>26617863</v>
          </cell>
          <cell r="O1067">
            <v>0.1</v>
          </cell>
          <cell r="P1067">
            <v>233429.90000000002</v>
          </cell>
          <cell r="Q1067">
            <v>0.1</v>
          </cell>
          <cell r="R1067">
            <v>2661786.3000000003</v>
          </cell>
          <cell r="S1067">
            <v>29513079.199999999</v>
          </cell>
          <cell r="T1067">
            <v>0.42228218239870929</v>
          </cell>
          <cell r="U1067">
            <v>0.19</v>
          </cell>
          <cell r="V1067">
            <v>13278999.876688</v>
          </cell>
          <cell r="W1067">
            <v>0.125</v>
          </cell>
          <cell r="X1067">
            <v>8736184.1294</v>
          </cell>
          <cell r="Y1067">
            <v>0</v>
          </cell>
          <cell r="Z1067">
            <v>0</v>
          </cell>
          <cell r="AA1067">
            <v>0.26271781760129076</v>
          </cell>
          <cell r="AB1067">
            <v>18361209.829112001</v>
          </cell>
          <cell r="AC1067">
            <v>75.953300476074219</v>
          </cell>
          <cell r="AD1067">
            <v>75.953300476074219</v>
          </cell>
        </row>
        <row r="1068">
          <cell r="A1068" t="str">
            <v>Chapinero</v>
          </cell>
          <cell r="B1068">
            <v>898577</v>
          </cell>
          <cell r="C1068">
            <v>37519</v>
          </cell>
          <cell r="D1068">
            <v>37777</v>
          </cell>
          <cell r="E1068" t="str">
            <v>M</v>
          </cell>
          <cell r="F1068" t="str">
            <v>AUCOL98</v>
          </cell>
          <cell r="G1068">
            <v>91556</v>
          </cell>
          <cell r="H1068" t="str">
            <v>FONDO DE EMPLEADOS DE COLSANITAS</v>
          </cell>
          <cell r="I1068">
            <v>58191539</v>
          </cell>
          <cell r="J1068">
            <v>49959074</v>
          </cell>
          <cell r="K1068">
            <v>57611435.074199997</v>
          </cell>
          <cell r="L1068">
            <v>14599150</v>
          </cell>
          <cell r="M1068">
            <v>2611112</v>
          </cell>
          <cell r="N1068">
            <v>17210262</v>
          </cell>
          <cell r="O1068">
            <v>0.1</v>
          </cell>
          <cell r="P1068">
            <v>261111.2</v>
          </cell>
          <cell r="Q1068">
            <v>0.1</v>
          </cell>
          <cell r="R1068">
            <v>1721026.2000000002</v>
          </cell>
          <cell r="S1068">
            <v>19192399.399999999</v>
          </cell>
          <cell r="T1068">
            <v>0.33313524260038591</v>
          </cell>
          <cell r="U1068">
            <v>0.19</v>
          </cell>
          <cell r="V1068">
            <v>10946172.664098</v>
          </cell>
          <cell r="W1068">
            <v>0.125</v>
          </cell>
          <cell r="X1068">
            <v>7201429.3842749996</v>
          </cell>
          <cell r="Y1068">
            <v>0</v>
          </cell>
          <cell r="Z1068">
            <v>0</v>
          </cell>
          <cell r="AA1068">
            <v>0.35186475739961415</v>
          </cell>
          <cell r="AB1068">
            <v>20271433.625827003</v>
          </cell>
          <cell r="AC1068">
            <v>100</v>
          </cell>
          <cell r="AD1068">
            <v>93.364341735839844</v>
          </cell>
        </row>
        <row r="1069">
          <cell r="B1069" t="str">
            <v>Total 898577</v>
          </cell>
          <cell r="C1069">
            <v>211585162</v>
          </cell>
          <cell r="D1069">
            <v>203352697</v>
          </cell>
          <cell r="E1069">
            <v>211005058.127</v>
          </cell>
          <cell r="F1069">
            <v>91539121</v>
          </cell>
          <cell r="G1069">
            <v>6070527</v>
          </cell>
          <cell r="H1069">
            <v>97609648</v>
          </cell>
          <cell r="I1069">
            <v>211585162</v>
          </cell>
          <cell r="J1069">
            <v>203352697</v>
          </cell>
          <cell r="K1069">
            <v>211005058.127</v>
          </cell>
          <cell r="L1069">
            <v>91539121</v>
          </cell>
          <cell r="M1069">
            <v>6070527</v>
          </cell>
          <cell r="N1069">
            <v>97609648</v>
          </cell>
          <cell r="O1069">
            <v>36560799.31699501</v>
          </cell>
          <cell r="P1069">
            <v>607052.69999999995</v>
          </cell>
          <cell r="Q1069">
            <v>9760964.8000000007</v>
          </cell>
          <cell r="R1069">
            <v>9760964.8000000007</v>
          </cell>
          <cell r="S1069">
            <v>107977665.5</v>
          </cell>
          <cell r="T1069">
            <v>26375632.265875001</v>
          </cell>
          <cell r="U1069">
            <v>0</v>
          </cell>
          <cell r="V1069">
            <v>40090961.044129997</v>
          </cell>
          <cell r="W1069">
            <v>100</v>
          </cell>
          <cell r="X1069">
            <v>26375632.265875001</v>
          </cell>
          <cell r="Y1069">
            <v>0</v>
          </cell>
          <cell r="Z1069">
            <v>0</v>
          </cell>
          <cell r="AA1069">
            <v>100</v>
          </cell>
          <cell r="AB1069">
            <v>36560799.31699501</v>
          </cell>
          <cell r="AC1069">
            <v>100</v>
          </cell>
        </row>
        <row r="1070">
          <cell r="A1070" t="str">
            <v>Chapinero</v>
          </cell>
          <cell r="B1070">
            <v>10983439</v>
          </cell>
          <cell r="C1070">
            <v>37498</v>
          </cell>
          <cell r="D1070">
            <v>37777</v>
          </cell>
          <cell r="E1070" t="str">
            <v>D</v>
          </cell>
          <cell r="F1070" t="str">
            <v>AUCOLESP</v>
          </cell>
          <cell r="G1070">
            <v>91556</v>
          </cell>
          <cell r="H1070" t="str">
            <v>FONDO DE EMPLEADOS DE COLSANITAS</v>
          </cell>
          <cell r="I1070">
            <v>233771</v>
          </cell>
          <cell r="J1070">
            <v>233771</v>
          </cell>
          <cell r="K1070">
            <v>233771</v>
          </cell>
          <cell r="L1070">
            <v>0</v>
          </cell>
          <cell r="M1070">
            <v>0.1</v>
          </cell>
          <cell r="N1070">
            <v>0</v>
          </cell>
          <cell r="O1070">
            <v>0.1</v>
          </cell>
          <cell r="P1070">
            <v>0</v>
          </cell>
          <cell r="Q1070">
            <v>0.1</v>
          </cell>
          <cell r="R1070">
            <v>0</v>
          </cell>
          <cell r="S1070">
            <v>0</v>
          </cell>
          <cell r="T1070">
            <v>0</v>
          </cell>
          <cell r="U1070">
            <v>0.19</v>
          </cell>
          <cell r="V1070">
            <v>44416.49</v>
          </cell>
          <cell r="W1070">
            <v>0.125</v>
          </cell>
          <cell r="X1070">
            <v>29221.375</v>
          </cell>
          <cell r="Y1070">
            <v>0</v>
          </cell>
          <cell r="Z1070">
            <v>0</v>
          </cell>
          <cell r="AA1070">
            <v>0.68500000000000005</v>
          </cell>
          <cell r="AB1070">
            <v>160133.13500000001</v>
          </cell>
          <cell r="AC1070">
            <v>0</v>
          </cell>
          <cell r="AD1070">
            <v>0.23297491669654846</v>
          </cell>
        </row>
        <row r="1071">
          <cell r="B1071" t="str">
            <v>Total 10983439</v>
          </cell>
          <cell r="C1071">
            <v>233771</v>
          </cell>
          <cell r="D1071">
            <v>233771</v>
          </cell>
          <cell r="E1071">
            <v>233771</v>
          </cell>
          <cell r="F1071">
            <v>0</v>
          </cell>
          <cell r="G1071">
            <v>0</v>
          </cell>
          <cell r="H1071">
            <v>0</v>
          </cell>
          <cell r="I1071">
            <v>233771</v>
          </cell>
          <cell r="J1071">
            <v>233771</v>
          </cell>
          <cell r="K1071">
            <v>233771</v>
          </cell>
          <cell r="L1071">
            <v>0</v>
          </cell>
          <cell r="M1071">
            <v>0</v>
          </cell>
          <cell r="N1071">
            <v>0</v>
          </cell>
          <cell r="O1071">
            <v>160133.13500000001</v>
          </cell>
          <cell r="P1071">
            <v>0</v>
          </cell>
          <cell r="Q1071">
            <v>0</v>
          </cell>
          <cell r="R1071">
            <v>0</v>
          </cell>
          <cell r="S1071">
            <v>0</v>
          </cell>
          <cell r="T1071">
            <v>29221.375</v>
          </cell>
          <cell r="U1071">
            <v>0</v>
          </cell>
          <cell r="V1071">
            <v>44416.49</v>
          </cell>
          <cell r="W1071">
            <v>0</v>
          </cell>
          <cell r="X1071">
            <v>29221.375</v>
          </cell>
          <cell r="Y1071">
            <v>0</v>
          </cell>
          <cell r="Z1071">
            <v>0</v>
          </cell>
          <cell r="AA1071">
            <v>0</v>
          </cell>
          <cell r="AB1071">
            <v>160133.13500000001</v>
          </cell>
          <cell r="AC1071">
            <v>0</v>
          </cell>
        </row>
        <row r="1072">
          <cell r="H1072" t="str">
            <v>Total FONDO DE EMPLEADOS DE COLSANITAS</v>
          </cell>
          <cell r="I1072">
            <v>211818933</v>
          </cell>
          <cell r="J1072">
            <v>203586468</v>
          </cell>
          <cell r="K1072">
            <v>211238829.127</v>
          </cell>
          <cell r="L1072">
            <v>91539121</v>
          </cell>
          <cell r="M1072">
            <v>6070527</v>
          </cell>
          <cell r="N1072">
            <v>97609648</v>
          </cell>
          <cell r="O1072">
            <v>607052.69999999995</v>
          </cell>
          <cell r="P1072">
            <v>607052.69999999995</v>
          </cell>
          <cell r="Q1072">
            <v>107977665.5</v>
          </cell>
          <cell r="R1072">
            <v>9760964.8000000007</v>
          </cell>
          <cell r="S1072">
            <v>107977665.5</v>
          </cell>
          <cell r="T1072">
            <v>0</v>
          </cell>
          <cell r="U1072">
            <v>36720932.451995008</v>
          </cell>
          <cell r="V1072">
            <v>40135377.53413</v>
          </cell>
          <cell r="W1072">
            <v>26404853.640875001</v>
          </cell>
          <cell r="X1072">
            <v>26404853.640875001</v>
          </cell>
          <cell r="Y1072">
            <v>36720932.451995008</v>
          </cell>
          <cell r="Z1072">
            <v>0</v>
          </cell>
          <cell r="AA1072">
            <v>36720932.451995008</v>
          </cell>
          <cell r="AB1072">
            <v>36720932.451995008</v>
          </cell>
          <cell r="AC1072">
            <v>100</v>
          </cell>
        </row>
        <row r="1073">
          <cell r="A1073" t="str">
            <v>Chapinero</v>
          </cell>
          <cell r="B1073">
            <v>388495</v>
          </cell>
          <cell r="C1073">
            <v>36892</v>
          </cell>
          <cell r="D1073">
            <v>37256</v>
          </cell>
          <cell r="E1073" t="str">
            <v>A</v>
          </cell>
          <cell r="F1073" t="str">
            <v>AUCOL98</v>
          </cell>
          <cell r="G1073">
            <v>75656</v>
          </cell>
          <cell r="H1073" t="str">
            <v>FORTIUS LTDA. CORREDORES DE SEGUROS</v>
          </cell>
          <cell r="I1073">
            <v>33553709</v>
          </cell>
          <cell r="J1073">
            <v>33553709</v>
          </cell>
          <cell r="K1073">
            <v>44989104.1052</v>
          </cell>
          <cell r="L1073">
            <v>38133036</v>
          </cell>
          <cell r="M1073">
            <v>1111111</v>
          </cell>
          <cell r="N1073">
            <v>39244147</v>
          </cell>
          <cell r="O1073">
            <v>0.1</v>
          </cell>
          <cell r="P1073">
            <v>111111.1</v>
          </cell>
          <cell r="Q1073">
            <v>0.1</v>
          </cell>
          <cell r="R1073">
            <v>3924414.7</v>
          </cell>
          <cell r="S1073">
            <v>43279672.800000004</v>
          </cell>
          <cell r="T1073">
            <v>0.96200343751672057</v>
          </cell>
          <cell r="U1073">
            <v>0.19</v>
          </cell>
          <cell r="V1073">
            <v>8547929.7799880002</v>
          </cell>
          <cell r="W1073">
            <v>0.15</v>
          </cell>
          <cell r="X1073">
            <v>6748365.6157799996</v>
          </cell>
          <cell r="Y1073">
            <v>0</v>
          </cell>
          <cell r="Z1073">
            <v>0</v>
          </cell>
          <cell r="AA1073">
            <v>-0.30200343751672065</v>
          </cell>
          <cell r="AB1073">
            <v>-13586864.090568008</v>
          </cell>
          <cell r="AC1073">
            <v>56.898349761962891</v>
          </cell>
          <cell r="AD1073">
            <v>56.898349761962891</v>
          </cell>
        </row>
        <row r="1074">
          <cell r="A1074" t="str">
            <v>Chapinero</v>
          </cell>
          <cell r="B1074">
            <v>388495</v>
          </cell>
          <cell r="C1074">
            <v>37257</v>
          </cell>
          <cell r="D1074">
            <v>37621</v>
          </cell>
          <cell r="E1074" t="str">
            <v>A</v>
          </cell>
          <cell r="F1074" t="str">
            <v>AUCOL98</v>
          </cell>
          <cell r="G1074">
            <v>75656</v>
          </cell>
          <cell r="H1074" t="str">
            <v>FORTIUS LTDA. CORREDORES DE SEGUROS</v>
          </cell>
          <cell r="I1074">
            <v>22070296</v>
          </cell>
          <cell r="J1074">
            <v>22070296</v>
          </cell>
          <cell r="K1074">
            <v>27641144.754900001</v>
          </cell>
          <cell r="L1074">
            <v>0</v>
          </cell>
          <cell r="M1074">
            <v>0.1</v>
          </cell>
          <cell r="N1074">
            <v>0</v>
          </cell>
          <cell r="O1074">
            <v>0.1</v>
          </cell>
          <cell r="P1074">
            <v>0</v>
          </cell>
          <cell r="Q1074">
            <v>0.1</v>
          </cell>
          <cell r="R1074">
            <v>0</v>
          </cell>
          <cell r="S1074">
            <v>0</v>
          </cell>
          <cell r="T1074">
            <v>0</v>
          </cell>
          <cell r="U1074">
            <v>0.19</v>
          </cell>
          <cell r="V1074">
            <v>5251817.5034309998</v>
          </cell>
          <cell r="W1074">
            <v>0.15</v>
          </cell>
          <cell r="X1074">
            <v>4146171.7132350001</v>
          </cell>
          <cell r="Y1074">
            <v>0</v>
          </cell>
          <cell r="Z1074">
            <v>0</v>
          </cell>
          <cell r="AA1074">
            <v>0.65999999999999992</v>
          </cell>
          <cell r="AB1074">
            <v>18243155.538233999</v>
          </cell>
          <cell r="AC1074">
            <v>35.392856597900391</v>
          </cell>
          <cell r="AD1074">
            <v>35.392856597900391</v>
          </cell>
        </row>
        <row r="1075">
          <cell r="A1075" t="str">
            <v>Chapinero</v>
          </cell>
          <cell r="B1075">
            <v>388495</v>
          </cell>
          <cell r="C1075">
            <v>37622</v>
          </cell>
          <cell r="D1075">
            <v>37777</v>
          </cell>
          <cell r="E1075" t="str">
            <v>A</v>
          </cell>
          <cell r="F1075" t="str">
            <v>AUCOL98</v>
          </cell>
          <cell r="G1075">
            <v>75656</v>
          </cell>
          <cell r="H1075" t="str">
            <v>FORTIUS LTDA. CORREDORES DE SEGUROS</v>
          </cell>
          <cell r="I1075">
            <v>4912995.125</v>
          </cell>
          <cell r="J1075">
            <v>1422068</v>
          </cell>
          <cell r="K1075">
            <v>8288296.8931</v>
          </cell>
          <cell r="L1075">
            <v>14441007</v>
          </cell>
          <cell r="M1075">
            <v>66397</v>
          </cell>
          <cell r="N1075">
            <v>14507404</v>
          </cell>
          <cell r="O1075">
            <v>0.1</v>
          </cell>
          <cell r="P1075">
            <v>6639.7000000000007</v>
          </cell>
          <cell r="Q1075">
            <v>0.1</v>
          </cell>
          <cell r="R1075">
            <v>1450740.4000000001</v>
          </cell>
          <cell r="S1075">
            <v>15964784.1</v>
          </cell>
          <cell r="T1075">
            <v>1.9261839079739853</v>
          </cell>
          <cell r="U1075">
            <v>0.19</v>
          </cell>
          <cell r="V1075">
            <v>1574776.4096890001</v>
          </cell>
          <cell r="W1075">
            <v>0.15</v>
          </cell>
          <cell r="X1075">
            <v>1243244.533965</v>
          </cell>
          <cell r="Y1075">
            <v>0</v>
          </cell>
          <cell r="Z1075">
            <v>0</v>
          </cell>
          <cell r="AA1075">
            <v>-1.2661839079739854</v>
          </cell>
          <cell r="AB1075">
            <v>-10494508.150553999</v>
          </cell>
          <cell r="AC1075">
            <v>15</v>
          </cell>
          <cell r="AD1075">
            <v>23.974193572998047</v>
          </cell>
        </row>
        <row r="1076">
          <cell r="B1076" t="str">
            <v>Total 388495</v>
          </cell>
          <cell r="C1076">
            <v>60537000.125</v>
          </cell>
          <cell r="D1076">
            <v>57046073</v>
          </cell>
          <cell r="E1076">
            <v>80918545.753199995</v>
          </cell>
          <cell r="F1076">
            <v>52574043</v>
          </cell>
          <cell r="G1076">
            <v>1177508</v>
          </cell>
          <cell r="H1076">
            <v>53751551</v>
          </cell>
          <cell r="I1076">
            <v>60537000.125</v>
          </cell>
          <cell r="J1076">
            <v>57046073</v>
          </cell>
          <cell r="K1076">
            <v>80918545.753199995</v>
          </cell>
          <cell r="L1076">
            <v>52574043</v>
          </cell>
          <cell r="M1076">
            <v>1177508</v>
          </cell>
          <cell r="N1076">
            <v>53751551</v>
          </cell>
          <cell r="O1076">
            <v>-5838216.7028880082</v>
          </cell>
          <cell r="P1076">
            <v>117750.8</v>
          </cell>
          <cell r="Q1076">
            <v>5375155.1000000006</v>
          </cell>
          <cell r="R1076">
            <v>5375155.1000000006</v>
          </cell>
          <cell r="S1076">
            <v>59244456.900000006</v>
          </cell>
          <cell r="T1076">
            <v>12137781.862980001</v>
          </cell>
          <cell r="U1076">
            <v>0</v>
          </cell>
          <cell r="V1076">
            <v>15374523.693108</v>
          </cell>
          <cell r="W1076">
            <v>15</v>
          </cell>
          <cell r="X1076">
            <v>12137781.862980001</v>
          </cell>
          <cell r="Y1076">
            <v>0</v>
          </cell>
          <cell r="Z1076">
            <v>0</v>
          </cell>
          <cell r="AA1076">
            <v>15</v>
          </cell>
          <cell r="AB1076">
            <v>-5838216.7028880082</v>
          </cell>
          <cell r="AC1076">
            <v>15</v>
          </cell>
        </row>
        <row r="1077">
          <cell r="A1077" t="str">
            <v>Chapinero</v>
          </cell>
          <cell r="B1077">
            <v>894517</v>
          </cell>
          <cell r="C1077">
            <v>36770</v>
          </cell>
          <cell r="D1077">
            <v>37134</v>
          </cell>
          <cell r="E1077" t="str">
            <v>A</v>
          </cell>
          <cell r="F1077" t="str">
            <v>AUCOL98</v>
          </cell>
          <cell r="G1077">
            <v>75656</v>
          </cell>
          <cell r="H1077" t="str">
            <v>FORTIUS LTDA. CORREDORES DE SEGUROS</v>
          </cell>
          <cell r="I1077">
            <v>143981392.5625</v>
          </cell>
          <cell r="J1077">
            <v>143981392.5625</v>
          </cell>
          <cell r="K1077">
            <v>123608840.32539999</v>
          </cell>
          <cell r="L1077">
            <v>53130525</v>
          </cell>
          <cell r="M1077">
            <v>3622223</v>
          </cell>
          <cell r="N1077">
            <v>56752748</v>
          </cell>
          <cell r="O1077">
            <v>0.1</v>
          </cell>
          <cell r="P1077">
            <v>362222.30000000005</v>
          </cell>
          <cell r="Q1077">
            <v>0.1</v>
          </cell>
          <cell r="R1077">
            <v>5675274.8000000007</v>
          </cell>
          <cell r="S1077">
            <v>62790245.099999994</v>
          </cell>
          <cell r="T1077">
            <v>0.507975359486464</v>
          </cell>
          <cell r="U1077">
            <v>0.19</v>
          </cell>
          <cell r="V1077">
            <v>23485679.661826</v>
          </cell>
          <cell r="W1077">
            <v>0.15</v>
          </cell>
          <cell r="X1077">
            <v>18541326.048809998</v>
          </cell>
          <cell r="Y1077">
            <v>0</v>
          </cell>
          <cell r="Z1077">
            <v>0</v>
          </cell>
          <cell r="AA1077">
            <v>0.15202464051353592</v>
          </cell>
          <cell r="AB1077">
            <v>18791589.514763996</v>
          </cell>
          <cell r="AC1077">
            <v>130.34616088867188</v>
          </cell>
          <cell r="AD1077">
            <v>130.34616088867188</v>
          </cell>
        </row>
        <row r="1078">
          <cell r="A1078" t="str">
            <v>Chapinero</v>
          </cell>
          <cell r="B1078">
            <v>894517</v>
          </cell>
          <cell r="C1078">
            <v>37135</v>
          </cell>
          <cell r="D1078">
            <v>37499</v>
          </cell>
          <cell r="E1078" t="str">
            <v>A</v>
          </cell>
          <cell r="F1078" t="str">
            <v>AUCOL98</v>
          </cell>
          <cell r="G1078">
            <v>75656</v>
          </cell>
          <cell r="H1078" t="str">
            <v>FORTIUS LTDA. CORREDORES DE SEGUROS</v>
          </cell>
          <cell r="I1078">
            <v>124652299.8125</v>
          </cell>
          <cell r="J1078">
            <v>124652299.8125</v>
          </cell>
          <cell r="K1078">
            <v>132925360.92219999</v>
          </cell>
          <cell r="L1078">
            <v>30523275</v>
          </cell>
          <cell r="M1078">
            <v>5450945</v>
          </cell>
          <cell r="N1078">
            <v>35974220</v>
          </cell>
          <cell r="O1078">
            <v>0.1</v>
          </cell>
          <cell r="P1078">
            <v>545094.5</v>
          </cell>
          <cell r="Q1078">
            <v>0.1</v>
          </cell>
          <cell r="R1078">
            <v>3597422</v>
          </cell>
          <cell r="S1078">
            <v>40116736.5</v>
          </cell>
          <cell r="T1078">
            <v>0.30179896613920021</v>
          </cell>
          <cell r="U1078">
            <v>0.19</v>
          </cell>
          <cell r="V1078">
            <v>25255818.575218</v>
          </cell>
          <cell r="W1078">
            <v>0.15</v>
          </cell>
          <cell r="X1078">
            <v>19938804.138329998</v>
          </cell>
          <cell r="Y1078">
            <v>0</v>
          </cell>
          <cell r="Z1078">
            <v>0</v>
          </cell>
          <cell r="AA1078">
            <v>0.35820103386079971</v>
          </cell>
          <cell r="AB1078">
            <v>47614001.708651982</v>
          </cell>
          <cell r="AC1078">
            <v>132.92857360839844</v>
          </cell>
          <cell r="AD1078">
            <v>132.92857360839844</v>
          </cell>
        </row>
        <row r="1079">
          <cell r="A1079" t="str">
            <v>Chapinero</v>
          </cell>
          <cell r="B1079">
            <v>894517</v>
          </cell>
          <cell r="C1079">
            <v>37500</v>
          </cell>
          <cell r="D1079">
            <v>37777</v>
          </cell>
          <cell r="E1079" t="str">
            <v>A</v>
          </cell>
          <cell r="F1079" t="str">
            <v>AUCOL98</v>
          </cell>
          <cell r="G1079">
            <v>75656</v>
          </cell>
          <cell r="H1079" t="str">
            <v>FORTIUS LTDA. CORREDORES DE SEGUROS</v>
          </cell>
          <cell r="I1079">
            <v>84120788.125</v>
          </cell>
          <cell r="J1079">
            <v>66306191.125</v>
          </cell>
          <cell r="K1079">
            <v>85652883.545300007</v>
          </cell>
          <cell r="L1079">
            <v>11750521</v>
          </cell>
          <cell r="M1079">
            <v>7854035</v>
          </cell>
          <cell r="N1079">
            <v>19604556</v>
          </cell>
          <cell r="O1079">
            <v>0.1</v>
          </cell>
          <cell r="P1079">
            <v>785403.5</v>
          </cell>
          <cell r="Q1079">
            <v>0.1</v>
          </cell>
          <cell r="R1079">
            <v>1960455.6</v>
          </cell>
          <cell r="S1079">
            <v>22350415.100000001</v>
          </cell>
          <cell r="T1079">
            <v>0.26094177072485059</v>
          </cell>
          <cell r="U1079">
            <v>0.19</v>
          </cell>
          <cell r="V1079">
            <v>16274047.873607002</v>
          </cell>
          <cell r="W1079">
            <v>0.15</v>
          </cell>
          <cell r="X1079">
            <v>12847932.531795001</v>
          </cell>
          <cell r="Y1079">
            <v>0</v>
          </cell>
          <cell r="Z1079">
            <v>0</v>
          </cell>
          <cell r="AA1079">
            <v>0.39905822927514933</v>
          </cell>
          <cell r="AB1079">
            <v>34180488.039897993</v>
          </cell>
          <cell r="AC1079">
            <v>99</v>
          </cell>
          <cell r="AD1079">
            <v>109.23465728759766</v>
          </cell>
        </row>
        <row r="1080">
          <cell r="B1080" t="str">
            <v>Total 894517</v>
          </cell>
          <cell r="C1080">
            <v>352754480.5</v>
          </cell>
          <cell r="D1080">
            <v>334939883.5</v>
          </cell>
          <cell r="E1080">
            <v>342187084.79289997</v>
          </cell>
          <cell r="F1080">
            <v>95404321</v>
          </cell>
          <cell r="G1080">
            <v>16927203</v>
          </cell>
          <cell r="H1080">
            <v>112331524</v>
          </cell>
          <cell r="I1080">
            <v>352754480.5</v>
          </cell>
          <cell r="J1080">
            <v>334939883.5</v>
          </cell>
          <cell r="K1080">
            <v>342187084.79289997</v>
          </cell>
          <cell r="L1080">
            <v>95404321</v>
          </cell>
          <cell r="M1080">
            <v>16927203</v>
          </cell>
          <cell r="N1080">
            <v>112331524</v>
          </cell>
          <cell r="O1080">
            <v>100586079.26331398</v>
          </cell>
          <cell r="P1080">
            <v>1692720.3</v>
          </cell>
          <cell r="Q1080">
            <v>11233152.4</v>
          </cell>
          <cell r="R1080">
            <v>11233152.4</v>
          </cell>
          <cell r="S1080">
            <v>125257396.69999999</v>
          </cell>
          <cell r="T1080">
            <v>51328062.718934998</v>
          </cell>
          <cell r="U1080">
            <v>0</v>
          </cell>
          <cell r="V1080">
            <v>65015546.110651001</v>
          </cell>
          <cell r="W1080">
            <v>99</v>
          </cell>
          <cell r="X1080">
            <v>51328062.718934998</v>
          </cell>
          <cell r="Y1080">
            <v>0</v>
          </cell>
          <cell r="Z1080">
            <v>0</v>
          </cell>
          <cell r="AA1080">
            <v>99</v>
          </cell>
          <cell r="AB1080">
            <v>100586079.26331398</v>
          </cell>
          <cell r="AC1080">
            <v>99</v>
          </cell>
        </row>
        <row r="1081">
          <cell r="H1081" t="str">
            <v>Total FORTIUS LTDA. CORREDORES DE SEGUROS</v>
          </cell>
          <cell r="I1081">
            <v>413291480.625</v>
          </cell>
          <cell r="J1081">
            <v>391985956.5</v>
          </cell>
          <cell r="K1081">
            <v>423105630.54610002</v>
          </cell>
          <cell r="L1081">
            <v>147978364</v>
          </cell>
          <cell r="M1081">
            <v>18104711</v>
          </cell>
          <cell r="N1081">
            <v>166083075</v>
          </cell>
          <cell r="O1081">
            <v>1810471.1</v>
          </cell>
          <cell r="P1081">
            <v>1810471.1</v>
          </cell>
          <cell r="Q1081">
            <v>184501853.59999999</v>
          </cell>
          <cell r="R1081">
            <v>16608307.500000002</v>
          </cell>
          <cell r="S1081">
            <v>184501853.59999999</v>
          </cell>
          <cell r="T1081">
            <v>0</v>
          </cell>
          <cell r="U1081">
            <v>94747862.560425967</v>
          </cell>
          <cell r="V1081">
            <v>80390069.803759009</v>
          </cell>
          <cell r="W1081">
            <v>63465844.581914999</v>
          </cell>
          <cell r="X1081">
            <v>63465844.581914999</v>
          </cell>
          <cell r="Y1081">
            <v>94747862.560425967</v>
          </cell>
          <cell r="Z1081">
            <v>0</v>
          </cell>
          <cell r="AA1081">
            <v>94747862.560425967</v>
          </cell>
          <cell r="AB1081">
            <v>94747862.560425967</v>
          </cell>
          <cell r="AC1081">
            <v>114</v>
          </cell>
        </row>
        <row r="1082">
          <cell r="A1082" t="str">
            <v>Chapinero</v>
          </cell>
          <cell r="B1082">
            <v>971201</v>
          </cell>
          <cell r="C1082">
            <v>36803</v>
          </cell>
          <cell r="D1082">
            <v>37167</v>
          </cell>
          <cell r="E1082" t="str">
            <v>M</v>
          </cell>
          <cell r="F1082" t="str">
            <v>AUCOL98</v>
          </cell>
          <cell r="G1082">
            <v>72059</v>
          </cell>
          <cell r="H1082" t="str">
            <v>FRONTIER DE COLOMBIA S.A.</v>
          </cell>
          <cell r="I1082">
            <v>15932474</v>
          </cell>
          <cell r="J1082">
            <v>15932474</v>
          </cell>
          <cell r="K1082">
            <v>15932473.906300001</v>
          </cell>
          <cell r="L1082">
            <v>0</v>
          </cell>
          <cell r="M1082">
            <v>0</v>
          </cell>
          <cell r="N1082">
            <v>0</v>
          </cell>
          <cell r="O1082">
            <v>0.1</v>
          </cell>
          <cell r="P1082">
            <v>0</v>
          </cell>
          <cell r="Q1082">
            <v>0.1</v>
          </cell>
          <cell r="R1082">
            <v>0</v>
          </cell>
          <cell r="S1082">
            <v>0</v>
          </cell>
          <cell r="T1082">
            <v>0</v>
          </cell>
          <cell r="U1082">
            <v>0.19</v>
          </cell>
          <cell r="V1082">
            <v>3027170.0421970002</v>
          </cell>
          <cell r="W1082">
            <v>0.125</v>
          </cell>
          <cell r="X1082">
            <v>1991559.2382875001</v>
          </cell>
          <cell r="Y1082">
            <v>0</v>
          </cell>
          <cell r="Z1082">
            <v>0</v>
          </cell>
          <cell r="AA1082">
            <v>0.68500000000000005</v>
          </cell>
          <cell r="AB1082">
            <v>10913744.625815501</v>
          </cell>
          <cell r="AC1082">
            <v>13.730769157409668</v>
          </cell>
          <cell r="AD1082">
            <v>13.730769157409668</v>
          </cell>
        </row>
        <row r="1083">
          <cell r="A1083" t="str">
            <v>Chapinero</v>
          </cell>
          <cell r="B1083">
            <v>971201</v>
          </cell>
          <cell r="C1083">
            <v>37168</v>
          </cell>
          <cell r="D1083">
            <v>37532</v>
          </cell>
          <cell r="E1083" t="str">
            <v>M</v>
          </cell>
          <cell r="F1083" t="str">
            <v>AUCOL98</v>
          </cell>
          <cell r="G1083">
            <v>72059</v>
          </cell>
          <cell r="H1083" t="str">
            <v>FRONTIER DE COLOMBIA S.A.</v>
          </cell>
          <cell r="I1083">
            <v>19360011</v>
          </cell>
          <cell r="J1083">
            <v>19360011</v>
          </cell>
          <cell r="K1083">
            <v>19360010.9375</v>
          </cell>
          <cell r="L1083">
            <v>0</v>
          </cell>
          <cell r="M1083">
            <v>0.1</v>
          </cell>
          <cell r="N1083">
            <v>0</v>
          </cell>
          <cell r="O1083">
            <v>0.1</v>
          </cell>
          <cell r="P1083">
            <v>0</v>
          </cell>
          <cell r="Q1083">
            <v>0.1</v>
          </cell>
          <cell r="R1083">
            <v>0</v>
          </cell>
          <cell r="S1083">
            <v>0</v>
          </cell>
          <cell r="T1083">
            <v>0</v>
          </cell>
          <cell r="U1083">
            <v>0.19</v>
          </cell>
          <cell r="V1083">
            <v>3678402.078125</v>
          </cell>
          <cell r="W1083">
            <v>0.125</v>
          </cell>
          <cell r="X1083">
            <v>2420001.3671875</v>
          </cell>
          <cell r="Y1083">
            <v>0</v>
          </cell>
          <cell r="Z1083">
            <v>0</v>
          </cell>
          <cell r="AA1083">
            <v>0.68500000000000005</v>
          </cell>
          <cell r="AB1083">
            <v>13261607.492187502</v>
          </cell>
          <cell r="AC1083">
            <v>14.722527503967285</v>
          </cell>
          <cell r="AD1083">
            <v>14.722527503967285</v>
          </cell>
        </row>
        <row r="1084">
          <cell r="A1084" t="str">
            <v>Chapinero</v>
          </cell>
          <cell r="B1084">
            <v>971201</v>
          </cell>
          <cell r="C1084">
            <v>37533</v>
          </cell>
          <cell r="D1084">
            <v>37777</v>
          </cell>
          <cell r="E1084" t="str">
            <v>M</v>
          </cell>
          <cell r="F1084" t="str">
            <v>AUCOL98</v>
          </cell>
          <cell r="G1084">
            <v>72059</v>
          </cell>
          <cell r="H1084" t="str">
            <v>FRONTIER DE COLOMBIA S.A.</v>
          </cell>
          <cell r="I1084">
            <v>8046579</v>
          </cell>
          <cell r="J1084">
            <v>7893457</v>
          </cell>
          <cell r="K1084">
            <v>8046579</v>
          </cell>
          <cell r="L1084">
            <v>3722702</v>
          </cell>
          <cell r="M1084">
            <v>135360</v>
          </cell>
          <cell r="N1084">
            <v>3858062</v>
          </cell>
          <cell r="O1084">
            <v>0.1</v>
          </cell>
          <cell r="P1084">
            <v>13536</v>
          </cell>
          <cell r="Q1084">
            <v>0.1</v>
          </cell>
          <cell r="R1084">
            <v>385806.2</v>
          </cell>
          <cell r="S1084">
            <v>4257404.2</v>
          </cell>
          <cell r="T1084">
            <v>0.52909493587274792</v>
          </cell>
          <cell r="U1084">
            <v>0.19</v>
          </cell>
          <cell r="V1084">
            <v>1528850.01</v>
          </cell>
          <cell r="W1084">
            <v>0.125</v>
          </cell>
          <cell r="X1084">
            <v>1005822.375</v>
          </cell>
          <cell r="Y1084">
            <v>0</v>
          </cell>
          <cell r="Z1084">
            <v>0</v>
          </cell>
          <cell r="AA1084">
            <v>0.15590506412725214</v>
          </cell>
          <cell r="AB1084">
            <v>1254502.4150000003</v>
          </cell>
          <cell r="AC1084">
            <v>7</v>
          </cell>
          <cell r="AD1084">
            <v>11.565573692321777</v>
          </cell>
        </row>
        <row r="1085">
          <cell r="B1085" t="str">
            <v>Total 971201</v>
          </cell>
          <cell r="C1085">
            <v>43339064</v>
          </cell>
          <cell r="D1085">
            <v>43185942</v>
          </cell>
          <cell r="E1085">
            <v>43339063.843800001</v>
          </cell>
          <cell r="F1085">
            <v>3722702</v>
          </cell>
          <cell r="G1085">
            <v>135360</v>
          </cell>
          <cell r="H1085">
            <v>3858062</v>
          </cell>
          <cell r="I1085">
            <v>43339064</v>
          </cell>
          <cell r="J1085">
            <v>43185942</v>
          </cell>
          <cell r="K1085">
            <v>43339063.843800001</v>
          </cell>
          <cell r="L1085">
            <v>3722702</v>
          </cell>
          <cell r="M1085">
            <v>135360</v>
          </cell>
          <cell r="N1085">
            <v>3858062</v>
          </cell>
          <cell r="O1085">
            <v>25429854.533003002</v>
          </cell>
          <cell r="P1085">
            <v>13536</v>
          </cell>
          <cell r="Q1085">
            <v>385806.2</v>
          </cell>
          <cell r="R1085">
            <v>385806.2</v>
          </cell>
          <cell r="S1085">
            <v>4257404.2</v>
          </cell>
          <cell r="T1085">
            <v>5417382.9804750001</v>
          </cell>
          <cell r="U1085">
            <v>0</v>
          </cell>
          <cell r="V1085">
            <v>8234422.130322</v>
          </cell>
          <cell r="W1085">
            <v>7</v>
          </cell>
          <cell r="X1085">
            <v>5417382.9804750001</v>
          </cell>
          <cell r="Y1085">
            <v>0</v>
          </cell>
          <cell r="Z1085">
            <v>0</v>
          </cell>
          <cell r="AA1085">
            <v>7</v>
          </cell>
          <cell r="AB1085">
            <v>25429854.533003002</v>
          </cell>
          <cell r="AC1085">
            <v>7</v>
          </cell>
        </row>
        <row r="1086">
          <cell r="A1086" t="str">
            <v>Chapinero</v>
          </cell>
          <cell r="B1086">
            <v>12017569</v>
          </cell>
          <cell r="C1086">
            <v>37561</v>
          </cell>
          <cell r="D1086">
            <v>37777</v>
          </cell>
          <cell r="E1086" t="str">
            <v>M</v>
          </cell>
          <cell r="F1086" t="str">
            <v>AUCOLESP</v>
          </cell>
          <cell r="G1086">
            <v>72059</v>
          </cell>
          <cell r="H1086" t="str">
            <v>FRONTIER DE COLOMBIA S.A.</v>
          </cell>
          <cell r="I1086">
            <v>3507542</v>
          </cell>
          <cell r="J1086">
            <v>3507542</v>
          </cell>
          <cell r="K1086">
            <v>3507542</v>
          </cell>
          <cell r="L1086">
            <v>0</v>
          </cell>
          <cell r="M1086">
            <v>0.1</v>
          </cell>
          <cell r="N1086">
            <v>0</v>
          </cell>
          <cell r="O1086">
            <v>0.1</v>
          </cell>
          <cell r="P1086">
            <v>0</v>
          </cell>
          <cell r="Q1086">
            <v>0.1</v>
          </cell>
          <cell r="R1086">
            <v>0</v>
          </cell>
          <cell r="S1086">
            <v>0</v>
          </cell>
          <cell r="T1086">
            <v>0</v>
          </cell>
          <cell r="U1086">
            <v>0.19</v>
          </cell>
          <cell r="V1086">
            <v>666432.98</v>
          </cell>
          <cell r="W1086">
            <v>0.125</v>
          </cell>
          <cell r="X1086">
            <v>438442.75</v>
          </cell>
          <cell r="Y1086">
            <v>0</v>
          </cell>
          <cell r="Z1086">
            <v>0</v>
          </cell>
          <cell r="AA1086">
            <v>0.68500000000000005</v>
          </cell>
          <cell r="AB1086">
            <v>2402666.27</v>
          </cell>
          <cell r="AC1086">
            <v>0</v>
          </cell>
          <cell r="AD1086">
            <v>0.1388888955116272</v>
          </cell>
        </row>
        <row r="1087">
          <cell r="B1087" t="str">
            <v>Total 12017569</v>
          </cell>
          <cell r="C1087">
            <v>3507542</v>
          </cell>
          <cell r="D1087">
            <v>3507542</v>
          </cell>
          <cell r="E1087">
            <v>3507542</v>
          </cell>
          <cell r="F1087">
            <v>0</v>
          </cell>
          <cell r="G1087">
            <v>0</v>
          </cell>
          <cell r="H1087">
            <v>0</v>
          </cell>
          <cell r="I1087">
            <v>3507542</v>
          </cell>
          <cell r="J1087">
            <v>3507542</v>
          </cell>
          <cell r="K1087">
            <v>3507542</v>
          </cell>
          <cell r="L1087">
            <v>0</v>
          </cell>
          <cell r="M1087">
            <v>0</v>
          </cell>
          <cell r="N1087">
            <v>0</v>
          </cell>
          <cell r="O1087">
            <v>2402666.27</v>
          </cell>
          <cell r="P1087">
            <v>0</v>
          </cell>
          <cell r="Q1087">
            <v>0</v>
          </cell>
          <cell r="R1087">
            <v>0</v>
          </cell>
          <cell r="S1087">
            <v>0</v>
          </cell>
          <cell r="T1087">
            <v>438442.75</v>
          </cell>
          <cell r="U1087">
            <v>0</v>
          </cell>
          <cell r="V1087">
            <v>666432.98</v>
          </cell>
          <cell r="W1087">
            <v>0</v>
          </cell>
          <cell r="X1087">
            <v>438442.75</v>
          </cell>
          <cell r="Y1087">
            <v>0</v>
          </cell>
          <cell r="Z1087">
            <v>0</v>
          </cell>
          <cell r="AA1087">
            <v>0</v>
          </cell>
          <cell r="AB1087">
            <v>2402666.27</v>
          </cell>
          <cell r="AC1087">
            <v>0</v>
          </cell>
        </row>
        <row r="1088">
          <cell r="H1088" t="str">
            <v>Total FRONTIER DE COLOMBIA S.A.</v>
          </cell>
          <cell r="I1088">
            <v>46846606</v>
          </cell>
          <cell r="J1088">
            <v>46693484</v>
          </cell>
          <cell r="K1088">
            <v>46846605.843800001</v>
          </cell>
          <cell r="L1088">
            <v>3722702</v>
          </cell>
          <cell r="M1088">
            <v>135360</v>
          </cell>
          <cell r="N1088">
            <v>3858062</v>
          </cell>
          <cell r="O1088">
            <v>13536</v>
          </cell>
          <cell r="P1088">
            <v>13536</v>
          </cell>
          <cell r="Q1088">
            <v>4257404.2</v>
          </cell>
          <cell r="R1088">
            <v>385806.2</v>
          </cell>
          <cell r="S1088">
            <v>4257404.2</v>
          </cell>
          <cell r="T1088">
            <v>0</v>
          </cell>
          <cell r="U1088">
            <v>27832520.803003002</v>
          </cell>
          <cell r="V1088">
            <v>8900855.1103220005</v>
          </cell>
          <cell r="W1088">
            <v>5855825.7304750001</v>
          </cell>
          <cell r="X1088">
            <v>5855825.7304750001</v>
          </cell>
          <cell r="Y1088">
            <v>27832520.803003002</v>
          </cell>
          <cell r="Z1088">
            <v>0</v>
          </cell>
          <cell r="AA1088">
            <v>27832520.803003002</v>
          </cell>
          <cell r="AB1088">
            <v>27832520.803003002</v>
          </cell>
          <cell r="AC1088">
            <v>7</v>
          </cell>
        </row>
        <row r="1089">
          <cell r="A1089" t="str">
            <v>Chapinero</v>
          </cell>
          <cell r="B1089">
            <v>11000249</v>
          </cell>
          <cell r="C1089">
            <v>37461</v>
          </cell>
          <cell r="D1089">
            <v>37777</v>
          </cell>
          <cell r="E1089" t="str">
            <v>A</v>
          </cell>
          <cell r="F1089" t="str">
            <v>AUCOLESP</v>
          </cell>
          <cell r="G1089">
            <v>68837</v>
          </cell>
          <cell r="H1089" t="str">
            <v>FUENTES JAIMES RUBEN DARIO</v>
          </cell>
          <cell r="I1089">
            <v>805354</v>
          </cell>
          <cell r="J1089">
            <v>805354</v>
          </cell>
          <cell r="K1089">
            <v>699444.375</v>
          </cell>
          <cell r="L1089">
            <v>0</v>
          </cell>
          <cell r="M1089">
            <v>0.1</v>
          </cell>
          <cell r="N1089">
            <v>0</v>
          </cell>
          <cell r="O1089">
            <v>0.1</v>
          </cell>
          <cell r="P1089">
            <v>0</v>
          </cell>
          <cell r="Q1089">
            <v>0.1</v>
          </cell>
          <cell r="R1089">
            <v>0</v>
          </cell>
          <cell r="S1089">
            <v>0</v>
          </cell>
          <cell r="T1089">
            <v>0</v>
          </cell>
          <cell r="U1089">
            <v>0.19</v>
          </cell>
          <cell r="V1089">
            <v>132894.43124999999</v>
          </cell>
          <cell r="W1089">
            <v>0.125</v>
          </cell>
          <cell r="X1089">
            <v>87430.546875</v>
          </cell>
          <cell r="Y1089">
            <v>0</v>
          </cell>
          <cell r="Z1089">
            <v>0</v>
          </cell>
          <cell r="AA1089">
            <v>0.68500000000000005</v>
          </cell>
          <cell r="AB1089">
            <v>479119.39687500003</v>
          </cell>
          <cell r="AC1089">
            <v>1</v>
          </cell>
          <cell r="AD1089">
            <v>1</v>
          </cell>
        </row>
        <row r="1090">
          <cell r="B1090" t="str">
            <v>Total 11000249</v>
          </cell>
          <cell r="C1090">
            <v>805354</v>
          </cell>
          <cell r="D1090">
            <v>805354</v>
          </cell>
          <cell r="E1090">
            <v>699444.375</v>
          </cell>
          <cell r="F1090">
            <v>0</v>
          </cell>
          <cell r="G1090">
            <v>0</v>
          </cell>
          <cell r="H1090">
            <v>0</v>
          </cell>
          <cell r="I1090">
            <v>805354</v>
          </cell>
          <cell r="J1090">
            <v>805354</v>
          </cell>
          <cell r="K1090">
            <v>699444.375</v>
          </cell>
          <cell r="L1090">
            <v>0</v>
          </cell>
          <cell r="M1090">
            <v>0</v>
          </cell>
          <cell r="N1090">
            <v>0</v>
          </cell>
          <cell r="O1090">
            <v>479119.39687500003</v>
          </cell>
          <cell r="P1090">
            <v>0</v>
          </cell>
          <cell r="Q1090">
            <v>0</v>
          </cell>
          <cell r="R1090">
            <v>0</v>
          </cell>
          <cell r="S1090">
            <v>0</v>
          </cell>
          <cell r="T1090">
            <v>87430.546875</v>
          </cell>
          <cell r="U1090">
            <v>0</v>
          </cell>
          <cell r="V1090">
            <v>132894.43124999999</v>
          </cell>
          <cell r="W1090">
            <v>1</v>
          </cell>
          <cell r="X1090">
            <v>87430.546875</v>
          </cell>
          <cell r="Y1090">
            <v>0</v>
          </cell>
          <cell r="Z1090">
            <v>0</v>
          </cell>
          <cell r="AA1090">
            <v>1</v>
          </cell>
          <cell r="AB1090">
            <v>479119.39687500003</v>
          </cell>
          <cell r="AC1090">
            <v>1</v>
          </cell>
        </row>
        <row r="1091">
          <cell r="H1091" t="str">
            <v>Total FUENTES JAIMES RUBEN DARIO</v>
          </cell>
          <cell r="I1091">
            <v>805354</v>
          </cell>
          <cell r="J1091">
            <v>805354</v>
          </cell>
          <cell r="K1091">
            <v>699444.375</v>
          </cell>
          <cell r="L1091">
            <v>0</v>
          </cell>
          <cell r="M1091">
            <v>0</v>
          </cell>
          <cell r="N1091">
            <v>0</v>
          </cell>
          <cell r="O1091">
            <v>0</v>
          </cell>
          <cell r="P1091">
            <v>0</v>
          </cell>
          <cell r="Q1091">
            <v>0</v>
          </cell>
          <cell r="R1091">
            <v>0</v>
          </cell>
          <cell r="S1091">
            <v>0</v>
          </cell>
          <cell r="T1091">
            <v>0</v>
          </cell>
          <cell r="U1091">
            <v>479119.39687500003</v>
          </cell>
          <cell r="V1091">
            <v>132894.43124999999</v>
          </cell>
          <cell r="W1091">
            <v>87430.546875</v>
          </cell>
          <cell r="X1091">
            <v>87430.546875</v>
          </cell>
          <cell r="Y1091">
            <v>479119.39687500003</v>
          </cell>
          <cell r="Z1091">
            <v>0</v>
          </cell>
          <cell r="AA1091">
            <v>479119.39687500003</v>
          </cell>
          <cell r="AB1091">
            <v>479119.39687500003</v>
          </cell>
          <cell r="AC1091">
            <v>1</v>
          </cell>
        </row>
        <row r="1092">
          <cell r="A1092" t="str">
            <v>Chapinero</v>
          </cell>
          <cell r="B1092">
            <v>12022982</v>
          </cell>
          <cell r="C1092">
            <v>37553</v>
          </cell>
          <cell r="D1092">
            <v>37777</v>
          </cell>
          <cell r="E1092" t="str">
            <v>A</v>
          </cell>
          <cell r="F1092" t="str">
            <v>AUCOLESP</v>
          </cell>
          <cell r="G1092" t="str">
            <v>GABRIEL RESTREPO Y CIA LTDA</v>
          </cell>
          <cell r="H1092" t="str">
            <v>GABRIEL RESTREPO Y CIA LTDA</v>
          </cell>
          <cell r="I1092">
            <v>1791869</v>
          </cell>
          <cell r="J1092">
            <v>1791869</v>
          </cell>
          <cell r="K1092">
            <v>1104576.75</v>
          </cell>
          <cell r="L1092">
            <v>0.1</v>
          </cell>
          <cell r="M1092">
            <v>0</v>
          </cell>
          <cell r="N1092">
            <v>0</v>
          </cell>
          <cell r="O1092">
            <v>0.1</v>
          </cell>
          <cell r="P1092">
            <v>0</v>
          </cell>
          <cell r="Q1092">
            <v>0.1</v>
          </cell>
          <cell r="R1092">
            <v>0</v>
          </cell>
          <cell r="S1092">
            <v>0</v>
          </cell>
          <cell r="T1092">
            <v>0</v>
          </cell>
          <cell r="U1092">
            <v>0.19</v>
          </cell>
          <cell r="V1092">
            <v>209869.58249999999</v>
          </cell>
          <cell r="W1092">
            <v>0.125</v>
          </cell>
          <cell r="X1092">
            <v>138072.09375</v>
          </cell>
          <cell r="Y1092">
            <v>0</v>
          </cell>
          <cell r="Z1092">
            <v>0</v>
          </cell>
          <cell r="AA1092">
            <v>0.68500000000000005</v>
          </cell>
          <cell r="AB1092">
            <v>756635.0737500001</v>
          </cell>
          <cell r="AC1092">
            <v>1</v>
          </cell>
          <cell r="AD1092">
            <v>1</v>
          </cell>
        </row>
        <row r="1093">
          <cell r="B1093" t="str">
            <v>Total 12022982</v>
          </cell>
          <cell r="C1093">
            <v>1791869</v>
          </cell>
          <cell r="D1093">
            <v>1791869</v>
          </cell>
          <cell r="E1093">
            <v>1104576.75</v>
          </cell>
          <cell r="F1093">
            <v>0</v>
          </cell>
          <cell r="G1093">
            <v>0</v>
          </cell>
          <cell r="H1093">
            <v>0</v>
          </cell>
          <cell r="I1093">
            <v>1791869</v>
          </cell>
          <cell r="J1093">
            <v>1791869</v>
          </cell>
          <cell r="K1093">
            <v>1104576.75</v>
          </cell>
          <cell r="L1093">
            <v>0</v>
          </cell>
          <cell r="M1093">
            <v>0</v>
          </cell>
          <cell r="N1093">
            <v>0</v>
          </cell>
          <cell r="O1093">
            <v>756635.0737500001</v>
          </cell>
          <cell r="P1093">
            <v>0</v>
          </cell>
          <cell r="Q1093">
            <v>0</v>
          </cell>
          <cell r="R1093">
            <v>0</v>
          </cell>
          <cell r="S1093">
            <v>0</v>
          </cell>
          <cell r="T1093">
            <v>138072.09375</v>
          </cell>
          <cell r="U1093">
            <v>0</v>
          </cell>
          <cell r="V1093">
            <v>209869.58249999999</v>
          </cell>
          <cell r="W1093">
            <v>1</v>
          </cell>
          <cell r="X1093">
            <v>138072.09375</v>
          </cell>
          <cell r="Y1093">
            <v>0</v>
          </cell>
          <cell r="Z1093">
            <v>0</v>
          </cell>
          <cell r="AA1093">
            <v>1</v>
          </cell>
          <cell r="AB1093">
            <v>756635.0737500001</v>
          </cell>
          <cell r="AC1093">
            <v>1</v>
          </cell>
        </row>
        <row r="1094">
          <cell r="H1094" t="str">
            <v>Total GABRIEL RESTREPO Y CIA LTDA</v>
          </cell>
          <cell r="I1094">
            <v>1791869</v>
          </cell>
          <cell r="J1094">
            <v>1791869</v>
          </cell>
          <cell r="K1094">
            <v>1104576.75</v>
          </cell>
          <cell r="L1094">
            <v>0</v>
          </cell>
          <cell r="M1094">
            <v>0</v>
          </cell>
          <cell r="N1094">
            <v>0</v>
          </cell>
          <cell r="O1094">
            <v>0</v>
          </cell>
          <cell r="P1094">
            <v>0</v>
          </cell>
          <cell r="Q1094">
            <v>0</v>
          </cell>
          <cell r="R1094">
            <v>0</v>
          </cell>
          <cell r="S1094">
            <v>0</v>
          </cell>
          <cell r="T1094">
            <v>0</v>
          </cell>
          <cell r="U1094">
            <v>756635.0737500001</v>
          </cell>
          <cell r="V1094">
            <v>209869.58249999999</v>
          </cell>
          <cell r="W1094">
            <v>138072.09375</v>
          </cell>
          <cell r="X1094">
            <v>138072.09375</v>
          </cell>
          <cell r="Y1094">
            <v>756635.0737500001</v>
          </cell>
          <cell r="Z1094">
            <v>0</v>
          </cell>
          <cell r="AA1094">
            <v>756635.0737500001</v>
          </cell>
          <cell r="AB1094">
            <v>756635.0737500001</v>
          </cell>
          <cell r="AC1094">
            <v>1</v>
          </cell>
        </row>
        <row r="1095">
          <cell r="A1095" t="str">
            <v>Chapinero</v>
          </cell>
          <cell r="B1095">
            <v>10275515</v>
          </cell>
          <cell r="C1095">
            <v>37104</v>
          </cell>
          <cell r="D1095">
            <v>37468</v>
          </cell>
          <cell r="E1095" t="str">
            <v>M</v>
          </cell>
          <cell r="F1095" t="str">
            <v>AUCOL98</v>
          </cell>
          <cell r="G1095">
            <v>76176</v>
          </cell>
          <cell r="H1095" t="str">
            <v>GENERAL MILLS DE COLOMBIA S.A.</v>
          </cell>
          <cell r="I1095">
            <v>15960923.0625</v>
          </cell>
          <cell r="J1095">
            <v>15960923.0625</v>
          </cell>
          <cell r="K1095">
            <v>15960923.0625</v>
          </cell>
          <cell r="L1095">
            <v>33457000</v>
          </cell>
          <cell r="M1095">
            <v>0</v>
          </cell>
          <cell r="N1095">
            <v>33457000</v>
          </cell>
          <cell r="O1095">
            <v>0.1</v>
          </cell>
          <cell r="P1095">
            <v>0</v>
          </cell>
          <cell r="Q1095">
            <v>0.1</v>
          </cell>
          <cell r="R1095">
            <v>3345700</v>
          </cell>
          <cell r="S1095">
            <v>36802700</v>
          </cell>
          <cell r="T1095">
            <v>2.3058002257067143</v>
          </cell>
          <cell r="U1095">
            <v>0.19</v>
          </cell>
          <cell r="V1095">
            <v>3032575.381875</v>
          </cell>
          <cell r="W1095">
            <v>0.125</v>
          </cell>
          <cell r="X1095">
            <v>1995115.3828125</v>
          </cell>
          <cell r="Y1095">
            <v>0</v>
          </cell>
          <cell r="Z1095">
            <v>0</v>
          </cell>
          <cell r="AA1095">
            <v>-1.6208002257067142</v>
          </cell>
          <cell r="AB1095">
            <v>-25869467.702187501</v>
          </cell>
          <cell r="AC1095">
            <v>10.95879077911377</v>
          </cell>
          <cell r="AD1095">
            <v>10.95879077911377</v>
          </cell>
        </row>
        <row r="1096">
          <cell r="B1096" t="str">
            <v>Total 10275515</v>
          </cell>
          <cell r="C1096">
            <v>15960923.0625</v>
          </cell>
          <cell r="D1096">
            <v>15960923.0625</v>
          </cell>
          <cell r="E1096">
            <v>15960923.0625</v>
          </cell>
          <cell r="F1096">
            <v>33457000</v>
          </cell>
          <cell r="G1096">
            <v>0</v>
          </cell>
          <cell r="H1096">
            <v>33457000</v>
          </cell>
          <cell r="I1096">
            <v>15960923.0625</v>
          </cell>
          <cell r="J1096">
            <v>15960923.0625</v>
          </cell>
          <cell r="K1096">
            <v>15960923.0625</v>
          </cell>
          <cell r="L1096">
            <v>33457000</v>
          </cell>
          <cell r="M1096">
            <v>0</v>
          </cell>
          <cell r="N1096">
            <v>33457000</v>
          </cell>
          <cell r="O1096">
            <v>-25869467.702187501</v>
          </cell>
          <cell r="P1096">
            <v>0</v>
          </cell>
          <cell r="Q1096">
            <v>3345700</v>
          </cell>
          <cell r="R1096">
            <v>3345700</v>
          </cell>
          <cell r="S1096">
            <v>36802700</v>
          </cell>
          <cell r="T1096">
            <v>1995115.3828125</v>
          </cell>
          <cell r="U1096">
            <v>0</v>
          </cell>
          <cell r="V1096">
            <v>3032575.381875</v>
          </cell>
          <cell r="W1096">
            <v>0</v>
          </cell>
          <cell r="X1096">
            <v>1995115.3828125</v>
          </cell>
          <cell r="Y1096">
            <v>0</v>
          </cell>
          <cell r="Z1096">
            <v>0</v>
          </cell>
          <cell r="AA1096">
            <v>0</v>
          </cell>
          <cell r="AB1096">
            <v>-25869467.702187501</v>
          </cell>
          <cell r="AC1096">
            <v>0</v>
          </cell>
        </row>
        <row r="1097">
          <cell r="H1097" t="str">
            <v>Total GENERAL MILLS DE COLOMBIA S.A.</v>
          </cell>
          <cell r="I1097">
            <v>15960923.0625</v>
          </cell>
          <cell r="J1097">
            <v>15960923.0625</v>
          </cell>
          <cell r="K1097">
            <v>15960923.0625</v>
          </cell>
          <cell r="L1097">
            <v>33457000</v>
          </cell>
          <cell r="M1097">
            <v>0</v>
          </cell>
          <cell r="N1097">
            <v>33457000</v>
          </cell>
          <cell r="O1097">
            <v>0</v>
          </cell>
          <cell r="P1097">
            <v>0</v>
          </cell>
          <cell r="Q1097">
            <v>36802700</v>
          </cell>
          <cell r="R1097">
            <v>3345700</v>
          </cell>
          <cell r="S1097">
            <v>36802700</v>
          </cell>
          <cell r="T1097">
            <v>0</v>
          </cell>
          <cell r="U1097">
            <v>-25869467.702187501</v>
          </cell>
          <cell r="V1097">
            <v>3032575.381875</v>
          </cell>
          <cell r="W1097">
            <v>1995115.3828125</v>
          </cell>
          <cell r="X1097">
            <v>1995115.3828125</v>
          </cell>
          <cell r="Y1097">
            <v>-25869467.702187501</v>
          </cell>
          <cell r="Z1097">
            <v>0</v>
          </cell>
          <cell r="AA1097">
            <v>-25869467.702187501</v>
          </cell>
          <cell r="AB1097">
            <v>-25869467.702187501</v>
          </cell>
          <cell r="AC1097">
            <v>0</v>
          </cell>
        </row>
        <row r="1098">
          <cell r="A1098" t="str">
            <v>Chapinero</v>
          </cell>
          <cell r="B1098">
            <v>10986720</v>
          </cell>
          <cell r="C1098">
            <v>37427</v>
          </cell>
          <cell r="D1098">
            <v>37777</v>
          </cell>
          <cell r="E1098" t="str">
            <v>A</v>
          </cell>
          <cell r="F1098" t="str">
            <v>AUCOLESP</v>
          </cell>
          <cell r="G1098">
            <v>90167</v>
          </cell>
          <cell r="H1098" t="str">
            <v>GOMEZ FIGUEREDO MARIA ISABEL</v>
          </cell>
          <cell r="I1098">
            <v>648605</v>
          </cell>
          <cell r="J1098">
            <v>648605</v>
          </cell>
          <cell r="K1098">
            <v>623727</v>
          </cell>
          <cell r="L1098">
            <v>0</v>
          </cell>
          <cell r="M1098">
            <v>0.1</v>
          </cell>
          <cell r="N1098">
            <v>0</v>
          </cell>
          <cell r="O1098">
            <v>0.1</v>
          </cell>
          <cell r="P1098">
            <v>0</v>
          </cell>
          <cell r="Q1098">
            <v>0.1</v>
          </cell>
          <cell r="R1098">
            <v>0</v>
          </cell>
          <cell r="S1098">
            <v>0</v>
          </cell>
          <cell r="T1098">
            <v>0</v>
          </cell>
          <cell r="U1098">
            <v>0.19</v>
          </cell>
          <cell r="V1098">
            <v>118508.13</v>
          </cell>
          <cell r="W1098">
            <v>0.125</v>
          </cell>
          <cell r="X1098">
            <v>77965.875</v>
          </cell>
          <cell r="Y1098">
            <v>0</v>
          </cell>
          <cell r="Z1098">
            <v>0</v>
          </cell>
          <cell r="AA1098">
            <v>0.68500000000000005</v>
          </cell>
          <cell r="AB1098">
            <v>427252.99500000005</v>
          </cell>
          <cell r="AC1098">
            <v>1</v>
          </cell>
          <cell r="AD1098">
            <v>1</v>
          </cell>
        </row>
        <row r="1099">
          <cell r="B1099" t="str">
            <v>Total 10986720</v>
          </cell>
          <cell r="C1099">
            <v>648605</v>
          </cell>
          <cell r="D1099">
            <v>648605</v>
          </cell>
          <cell r="E1099">
            <v>623727</v>
          </cell>
          <cell r="F1099">
            <v>0</v>
          </cell>
          <cell r="G1099">
            <v>0</v>
          </cell>
          <cell r="H1099">
            <v>0</v>
          </cell>
          <cell r="I1099">
            <v>648605</v>
          </cell>
          <cell r="J1099">
            <v>648605</v>
          </cell>
          <cell r="K1099">
            <v>623727</v>
          </cell>
          <cell r="L1099">
            <v>0</v>
          </cell>
          <cell r="M1099">
            <v>0</v>
          </cell>
          <cell r="N1099">
            <v>0</v>
          </cell>
          <cell r="O1099">
            <v>427252.99500000005</v>
          </cell>
          <cell r="P1099">
            <v>0</v>
          </cell>
          <cell r="Q1099">
            <v>0</v>
          </cell>
          <cell r="R1099">
            <v>0</v>
          </cell>
          <cell r="S1099">
            <v>0</v>
          </cell>
          <cell r="T1099">
            <v>77965.875</v>
          </cell>
          <cell r="U1099">
            <v>0</v>
          </cell>
          <cell r="V1099">
            <v>118508.13</v>
          </cell>
          <cell r="W1099">
            <v>1</v>
          </cell>
          <cell r="X1099">
            <v>77965.875</v>
          </cell>
          <cell r="Y1099">
            <v>0</v>
          </cell>
          <cell r="Z1099">
            <v>0</v>
          </cell>
          <cell r="AA1099">
            <v>1</v>
          </cell>
          <cell r="AB1099">
            <v>427252.99500000005</v>
          </cell>
          <cell r="AC1099">
            <v>1</v>
          </cell>
        </row>
        <row r="1100">
          <cell r="H1100" t="str">
            <v>Total GOMEZ FIGUEREDO MARIA ISABEL</v>
          </cell>
          <cell r="I1100">
            <v>648605</v>
          </cell>
          <cell r="J1100">
            <v>648605</v>
          </cell>
          <cell r="K1100">
            <v>623727</v>
          </cell>
          <cell r="L1100">
            <v>0</v>
          </cell>
          <cell r="M1100">
            <v>0</v>
          </cell>
          <cell r="N1100">
            <v>0</v>
          </cell>
          <cell r="O1100">
            <v>0</v>
          </cell>
          <cell r="P1100">
            <v>0</v>
          </cell>
          <cell r="Q1100">
            <v>0</v>
          </cell>
          <cell r="R1100">
            <v>0</v>
          </cell>
          <cell r="S1100">
            <v>0</v>
          </cell>
          <cell r="T1100">
            <v>0</v>
          </cell>
          <cell r="U1100">
            <v>427252.99500000005</v>
          </cell>
          <cell r="V1100">
            <v>118508.13</v>
          </cell>
          <cell r="W1100">
            <v>77965.875</v>
          </cell>
          <cell r="X1100">
            <v>77965.875</v>
          </cell>
          <cell r="Y1100">
            <v>427252.99500000005</v>
          </cell>
          <cell r="Z1100">
            <v>0</v>
          </cell>
          <cell r="AA1100">
            <v>427252.99500000005</v>
          </cell>
          <cell r="AB1100">
            <v>427252.99500000005</v>
          </cell>
          <cell r="AC1100">
            <v>1</v>
          </cell>
        </row>
        <row r="1101">
          <cell r="A1101" t="str">
            <v>Chapinero</v>
          </cell>
          <cell r="B1101">
            <v>564865</v>
          </cell>
          <cell r="C1101">
            <v>36892</v>
          </cell>
          <cell r="D1101">
            <v>37256</v>
          </cell>
          <cell r="E1101" t="str">
            <v>M</v>
          </cell>
          <cell r="F1101" t="str">
            <v>AUCOL98</v>
          </cell>
          <cell r="G1101">
            <v>50534</v>
          </cell>
          <cell r="H1101" t="str">
            <v>GONZALEZ JUAN EVANGELISTA</v>
          </cell>
          <cell r="I1101">
            <v>116178414.9375</v>
          </cell>
          <cell r="J1101">
            <v>115467304.9375</v>
          </cell>
          <cell r="K1101">
            <v>114269259.8906</v>
          </cell>
          <cell r="L1101">
            <v>50869650</v>
          </cell>
          <cell r="M1101">
            <v>30001</v>
          </cell>
          <cell r="N1101">
            <v>50899651</v>
          </cell>
          <cell r="O1101">
            <v>0.1</v>
          </cell>
          <cell r="P1101">
            <v>3000.1000000000004</v>
          </cell>
          <cell r="Q1101">
            <v>0.1</v>
          </cell>
          <cell r="R1101">
            <v>5089965.1000000006</v>
          </cell>
          <cell r="S1101">
            <v>55992616.200000003</v>
          </cell>
          <cell r="T1101">
            <v>0.49000594082438842</v>
          </cell>
          <cell r="U1101">
            <v>0.19</v>
          </cell>
          <cell r="V1101">
            <v>21711159.379214</v>
          </cell>
          <cell r="W1101">
            <v>0.125</v>
          </cell>
          <cell r="X1101">
            <v>14283657.486324999</v>
          </cell>
          <cell r="Y1101">
            <v>0</v>
          </cell>
          <cell r="Z1101">
            <v>0</v>
          </cell>
          <cell r="AA1101">
            <v>0.19499405917561163</v>
          </cell>
          <cell r="AB1101">
            <v>22281826.825061001</v>
          </cell>
          <cell r="AC1101">
            <v>39.656593322753906</v>
          </cell>
          <cell r="AD1101">
            <v>39.656593322753906</v>
          </cell>
        </row>
        <row r="1102">
          <cell r="A1102" t="str">
            <v>Chapinero</v>
          </cell>
          <cell r="B1102">
            <v>564865</v>
          </cell>
          <cell r="C1102">
            <v>37257</v>
          </cell>
          <cell r="D1102">
            <v>37621</v>
          </cell>
          <cell r="E1102" t="str">
            <v>M</v>
          </cell>
          <cell r="F1102" t="str">
            <v>AUCOL98</v>
          </cell>
          <cell r="G1102">
            <v>50534</v>
          </cell>
          <cell r="H1102" t="str">
            <v>GONZALEZ JUAN EVANGELISTA</v>
          </cell>
          <cell r="I1102">
            <v>103470128</v>
          </cell>
          <cell r="J1102">
            <v>103381089</v>
          </cell>
          <cell r="K1102">
            <v>105624310.877</v>
          </cell>
          <cell r="L1102">
            <v>8077262</v>
          </cell>
          <cell r="M1102">
            <v>4300001</v>
          </cell>
          <cell r="N1102">
            <v>12377263</v>
          </cell>
          <cell r="O1102">
            <v>0.1</v>
          </cell>
          <cell r="P1102">
            <v>430000.10000000003</v>
          </cell>
          <cell r="Q1102">
            <v>0.1</v>
          </cell>
          <cell r="R1102">
            <v>1237726.3</v>
          </cell>
          <cell r="S1102">
            <v>14044989.4</v>
          </cell>
          <cell r="T1102">
            <v>0.13297118138224309</v>
          </cell>
          <cell r="U1102">
            <v>0.19</v>
          </cell>
          <cell r="V1102">
            <v>20068619.066630002</v>
          </cell>
          <cell r="W1102">
            <v>0.125</v>
          </cell>
          <cell r="X1102">
            <v>13203038.859625001</v>
          </cell>
          <cell r="Y1102">
            <v>0</v>
          </cell>
          <cell r="Z1102">
            <v>0</v>
          </cell>
          <cell r="AA1102">
            <v>0.55202881861775699</v>
          </cell>
          <cell r="AB1102">
            <v>58307663.55074501</v>
          </cell>
          <cell r="AC1102">
            <v>34.829669952392578</v>
          </cell>
          <cell r="AD1102">
            <v>34.829669952392578</v>
          </cell>
        </row>
        <row r="1103">
          <cell r="A1103" t="str">
            <v>Chapinero</v>
          </cell>
          <cell r="B1103">
            <v>564865</v>
          </cell>
          <cell r="C1103">
            <v>37622</v>
          </cell>
          <cell r="D1103">
            <v>37777</v>
          </cell>
          <cell r="E1103" t="str">
            <v>M</v>
          </cell>
          <cell r="F1103" t="str">
            <v>AUCOL98</v>
          </cell>
          <cell r="G1103">
            <v>50534</v>
          </cell>
          <cell r="H1103" t="str">
            <v>GONZALEZ JUAN EVANGELISTA</v>
          </cell>
          <cell r="I1103">
            <v>46973280</v>
          </cell>
          <cell r="J1103">
            <v>27502443</v>
          </cell>
          <cell r="K1103">
            <v>47842050.170400001</v>
          </cell>
          <cell r="L1103">
            <v>0</v>
          </cell>
          <cell r="M1103">
            <v>6700000</v>
          </cell>
          <cell r="N1103">
            <v>6700000</v>
          </cell>
          <cell r="O1103">
            <v>0.1</v>
          </cell>
          <cell r="P1103">
            <v>670000</v>
          </cell>
          <cell r="Q1103">
            <v>0.1</v>
          </cell>
          <cell r="R1103">
            <v>670000</v>
          </cell>
          <cell r="S1103">
            <v>8040000</v>
          </cell>
          <cell r="T1103">
            <v>0.16805299880259664</v>
          </cell>
          <cell r="U1103">
            <v>0.19</v>
          </cell>
          <cell r="V1103">
            <v>9089989.5323760007</v>
          </cell>
          <cell r="W1103">
            <v>0.125</v>
          </cell>
          <cell r="X1103">
            <v>5980256.2713000001</v>
          </cell>
          <cell r="Y1103">
            <v>0</v>
          </cell>
          <cell r="Z1103">
            <v>0</v>
          </cell>
          <cell r="AA1103">
            <v>0.51694700119740344</v>
          </cell>
          <cell r="AB1103">
            <v>24731804.366724007</v>
          </cell>
          <cell r="AC1103">
            <v>39</v>
          </cell>
          <cell r="AD1103">
            <v>37.503227233886719</v>
          </cell>
        </row>
        <row r="1104">
          <cell r="B1104" t="str">
            <v>Total 564865</v>
          </cell>
          <cell r="C1104">
            <v>266621822.9375</v>
          </cell>
          <cell r="D1104">
            <v>246350836.9375</v>
          </cell>
          <cell r="E1104">
            <v>267735620.93799999</v>
          </cell>
          <cell r="F1104">
            <v>58946912</v>
          </cell>
          <cell r="G1104">
            <v>11030002</v>
          </cell>
          <cell r="H1104">
            <v>69976914</v>
          </cell>
          <cell r="I1104">
            <v>266621822.9375</v>
          </cell>
          <cell r="J1104">
            <v>246350836.9375</v>
          </cell>
          <cell r="K1104">
            <v>267735620.93799999</v>
          </cell>
          <cell r="L1104">
            <v>58946912</v>
          </cell>
          <cell r="M1104">
            <v>11030002</v>
          </cell>
          <cell r="N1104">
            <v>69976914</v>
          </cell>
          <cell r="O1104">
            <v>105321294.74253002</v>
          </cell>
          <cell r="P1104">
            <v>1103000.2</v>
          </cell>
          <cell r="Q1104">
            <v>6997691.4000000004</v>
          </cell>
          <cell r="R1104">
            <v>6997691.4000000004</v>
          </cell>
          <cell r="S1104">
            <v>78077605.600000009</v>
          </cell>
          <cell r="T1104">
            <v>33466952.617249999</v>
          </cell>
          <cell r="U1104">
            <v>0</v>
          </cell>
          <cell r="V1104">
            <v>50869767.978220001</v>
          </cell>
          <cell r="W1104">
            <v>39</v>
          </cell>
          <cell r="X1104">
            <v>33466952.617249999</v>
          </cell>
          <cell r="Y1104">
            <v>0</v>
          </cell>
          <cell r="Z1104">
            <v>0</v>
          </cell>
          <cell r="AA1104">
            <v>39</v>
          </cell>
          <cell r="AB1104">
            <v>105321294.74253002</v>
          </cell>
          <cell r="AC1104">
            <v>39</v>
          </cell>
        </row>
        <row r="1105">
          <cell r="H1105" t="str">
            <v>Total GONZALEZ JUAN EVANGELISTA</v>
          </cell>
          <cell r="I1105">
            <v>266621822.9375</v>
          </cell>
          <cell r="J1105">
            <v>246350836.9375</v>
          </cell>
          <cell r="K1105">
            <v>267735620.93799999</v>
          </cell>
          <cell r="L1105">
            <v>58946912</v>
          </cell>
          <cell r="M1105">
            <v>11030002</v>
          </cell>
          <cell r="N1105">
            <v>69976914</v>
          </cell>
          <cell r="O1105">
            <v>1103000.2</v>
          </cell>
          <cell r="P1105">
            <v>1103000.2</v>
          </cell>
          <cell r="Q1105">
            <v>78077605.600000009</v>
          </cell>
          <cell r="R1105">
            <v>6997691.4000000004</v>
          </cell>
          <cell r="S1105">
            <v>78077605.600000009</v>
          </cell>
          <cell r="T1105">
            <v>0</v>
          </cell>
          <cell r="U1105">
            <v>105321294.74253002</v>
          </cell>
          <cell r="V1105">
            <v>50869767.978220001</v>
          </cell>
          <cell r="W1105">
            <v>33466952.617249999</v>
          </cell>
          <cell r="X1105">
            <v>33466952.617249999</v>
          </cell>
          <cell r="Y1105">
            <v>105321294.74253002</v>
          </cell>
          <cell r="Z1105">
            <v>0</v>
          </cell>
          <cell r="AA1105">
            <v>105321294.74253002</v>
          </cell>
          <cell r="AB1105">
            <v>105321294.74253002</v>
          </cell>
          <cell r="AC1105">
            <v>39</v>
          </cell>
        </row>
        <row r="1106">
          <cell r="A1106" t="str">
            <v>Chapinero</v>
          </cell>
          <cell r="B1106">
            <v>277051</v>
          </cell>
          <cell r="C1106">
            <v>36892</v>
          </cell>
          <cell r="D1106">
            <v>37256</v>
          </cell>
          <cell r="E1106" t="str">
            <v>M</v>
          </cell>
          <cell r="F1106" t="str">
            <v>AUCOL98</v>
          </cell>
          <cell r="G1106">
            <v>60240</v>
          </cell>
          <cell r="H1106" t="str">
            <v>GRANADOS GOMEZ Y CIA S.A  E.S.P.</v>
          </cell>
          <cell r="I1106">
            <v>48460447</v>
          </cell>
          <cell r="J1106">
            <v>48460447</v>
          </cell>
          <cell r="K1106">
            <v>48460447.006800003</v>
          </cell>
          <cell r="L1106">
            <v>11890553</v>
          </cell>
          <cell r="M1106">
            <v>2000000</v>
          </cell>
          <cell r="N1106">
            <v>13890553</v>
          </cell>
          <cell r="O1106">
            <v>0.1</v>
          </cell>
          <cell r="P1106">
            <v>200000</v>
          </cell>
          <cell r="Q1106">
            <v>0.1</v>
          </cell>
          <cell r="R1106">
            <v>1389055.3</v>
          </cell>
          <cell r="S1106">
            <v>15479608.300000001</v>
          </cell>
          <cell r="T1106">
            <v>0.31942768290659579</v>
          </cell>
          <cell r="U1106">
            <v>0.19</v>
          </cell>
          <cell r="V1106">
            <v>9207484.9312920012</v>
          </cell>
          <cell r="W1106">
            <v>0.125</v>
          </cell>
          <cell r="X1106">
            <v>6057555.8758500004</v>
          </cell>
          <cell r="Y1106">
            <v>0</v>
          </cell>
          <cell r="Z1106">
            <v>0</v>
          </cell>
          <cell r="AA1106">
            <v>0.36557231709340426</v>
          </cell>
          <cell r="AB1106">
            <v>17715797.899658006</v>
          </cell>
          <cell r="AC1106">
            <v>57.535713195800781</v>
          </cell>
          <cell r="AD1106">
            <v>57.535713195800781</v>
          </cell>
        </row>
        <row r="1107">
          <cell r="A1107" t="str">
            <v>Chapinero</v>
          </cell>
          <cell r="B1107">
            <v>277051</v>
          </cell>
          <cell r="C1107">
            <v>37257</v>
          </cell>
          <cell r="D1107">
            <v>37621</v>
          </cell>
          <cell r="E1107" t="str">
            <v>M</v>
          </cell>
          <cell r="F1107" t="str">
            <v>AUCOL98</v>
          </cell>
          <cell r="G1107">
            <v>60240</v>
          </cell>
          <cell r="H1107" t="str">
            <v>GRANADOS GOMEZ Y CIA S.A  E.S.P.</v>
          </cell>
          <cell r="I1107">
            <v>51787883</v>
          </cell>
          <cell r="J1107">
            <v>51787883</v>
          </cell>
          <cell r="K1107">
            <v>51787883.007299997</v>
          </cell>
          <cell r="L1107">
            <v>16979813</v>
          </cell>
          <cell r="M1107">
            <v>0</v>
          </cell>
          <cell r="N1107">
            <v>16979813</v>
          </cell>
          <cell r="O1107">
            <v>0.1</v>
          </cell>
          <cell r="P1107">
            <v>0</v>
          </cell>
          <cell r="Q1107">
            <v>0.1</v>
          </cell>
          <cell r="R1107">
            <v>1697981.3</v>
          </cell>
          <cell r="S1107">
            <v>18677794.300000001</v>
          </cell>
          <cell r="T1107">
            <v>0.3606595445766182</v>
          </cell>
          <cell r="U1107">
            <v>0.19</v>
          </cell>
          <cell r="V1107">
            <v>9839697.7713869996</v>
          </cell>
          <cell r="W1107">
            <v>0.125</v>
          </cell>
          <cell r="X1107">
            <v>6473485.3759124996</v>
          </cell>
          <cell r="Y1107">
            <v>0</v>
          </cell>
          <cell r="Z1107">
            <v>0</v>
          </cell>
          <cell r="AA1107">
            <v>0.32434045542338186</v>
          </cell>
          <cell r="AB1107">
            <v>16796905.560000498</v>
          </cell>
          <cell r="AC1107">
            <v>56.346153259277344</v>
          </cell>
          <cell r="AD1107">
            <v>56.346153259277344</v>
          </cell>
        </row>
        <row r="1108">
          <cell r="A1108" t="str">
            <v>Chapinero</v>
          </cell>
          <cell r="B1108">
            <v>277051</v>
          </cell>
          <cell r="C1108">
            <v>37622</v>
          </cell>
          <cell r="D1108">
            <v>37777</v>
          </cell>
          <cell r="E1108" t="str">
            <v>M</v>
          </cell>
          <cell r="F1108" t="str">
            <v>AUCOL98</v>
          </cell>
          <cell r="G1108">
            <v>60240</v>
          </cell>
          <cell r="H1108" t="str">
            <v>GRANADOS GOMEZ Y CIA S.A  E.S.P.</v>
          </cell>
          <cell r="I1108">
            <v>15541464.6875</v>
          </cell>
          <cell r="J1108">
            <v>12523483.75</v>
          </cell>
          <cell r="K1108">
            <v>15541464.691400001</v>
          </cell>
          <cell r="L1108">
            <v>0</v>
          </cell>
          <cell r="M1108">
            <v>0.1</v>
          </cell>
          <cell r="N1108">
            <v>0</v>
          </cell>
          <cell r="O1108">
            <v>0.1</v>
          </cell>
          <cell r="P1108">
            <v>0</v>
          </cell>
          <cell r="Q1108">
            <v>0.1</v>
          </cell>
          <cell r="R1108">
            <v>0</v>
          </cell>
          <cell r="S1108">
            <v>0</v>
          </cell>
          <cell r="T1108">
            <v>0</v>
          </cell>
          <cell r="U1108">
            <v>0.19</v>
          </cell>
          <cell r="V1108">
            <v>2952878.2913660002</v>
          </cell>
          <cell r="W1108">
            <v>0.125</v>
          </cell>
          <cell r="X1108">
            <v>1942683.0864250001</v>
          </cell>
          <cell r="Y1108">
            <v>0</v>
          </cell>
          <cell r="Z1108">
            <v>0</v>
          </cell>
          <cell r="AA1108">
            <v>0.68500000000000005</v>
          </cell>
          <cell r="AB1108">
            <v>10645903.313609002</v>
          </cell>
          <cell r="AC1108">
            <v>55</v>
          </cell>
          <cell r="AD1108">
            <v>55</v>
          </cell>
        </row>
        <row r="1109">
          <cell r="B1109" t="str">
            <v>Total 277051</v>
          </cell>
          <cell r="C1109">
            <v>115789794.6875</v>
          </cell>
          <cell r="D1109">
            <v>112771813.75</v>
          </cell>
          <cell r="E1109">
            <v>115789794.70550001</v>
          </cell>
          <cell r="F1109">
            <v>28870366</v>
          </cell>
          <cell r="G1109">
            <v>2000000</v>
          </cell>
          <cell r="H1109">
            <v>30870366</v>
          </cell>
          <cell r="I1109">
            <v>115789794.6875</v>
          </cell>
          <cell r="J1109">
            <v>112771813.75</v>
          </cell>
          <cell r="K1109">
            <v>115789794.70550001</v>
          </cell>
          <cell r="L1109">
            <v>28870366</v>
          </cell>
          <cell r="M1109">
            <v>2000000</v>
          </cell>
          <cell r="N1109">
            <v>30870366</v>
          </cell>
          <cell r="O1109">
            <v>45158606.773267508</v>
          </cell>
          <cell r="P1109">
            <v>200000</v>
          </cell>
          <cell r="Q1109">
            <v>3087036.6</v>
          </cell>
          <cell r="R1109">
            <v>3087036.6</v>
          </cell>
          <cell r="S1109">
            <v>34157402.600000001</v>
          </cell>
          <cell r="T1109">
            <v>14473724.338187501</v>
          </cell>
          <cell r="U1109">
            <v>0</v>
          </cell>
          <cell r="V1109">
            <v>22000060.994045001</v>
          </cell>
          <cell r="W1109">
            <v>55</v>
          </cell>
          <cell r="X1109">
            <v>14473724.338187501</v>
          </cell>
          <cell r="Y1109">
            <v>0</v>
          </cell>
          <cell r="Z1109">
            <v>0</v>
          </cell>
          <cell r="AA1109">
            <v>55</v>
          </cell>
          <cell r="AB1109">
            <v>45158606.773267508</v>
          </cell>
          <cell r="AC1109">
            <v>55</v>
          </cell>
        </row>
        <row r="1110">
          <cell r="H1110" t="str">
            <v>Total GRANADOS GOMEZ Y CIA S.A  E.S.P.</v>
          </cell>
          <cell r="I1110">
            <v>115789794.6875</v>
          </cell>
          <cell r="J1110">
            <v>112771813.75</v>
          </cell>
          <cell r="K1110">
            <v>115789794.70550001</v>
          </cell>
          <cell r="L1110">
            <v>28870366</v>
          </cell>
          <cell r="M1110">
            <v>2000000</v>
          </cell>
          <cell r="N1110">
            <v>30870366</v>
          </cell>
          <cell r="O1110">
            <v>200000</v>
          </cell>
          <cell r="P1110">
            <v>200000</v>
          </cell>
          <cell r="Q1110">
            <v>34157402.600000001</v>
          </cell>
          <cell r="R1110">
            <v>3087036.6</v>
          </cell>
          <cell r="S1110">
            <v>34157402.600000001</v>
          </cell>
          <cell r="T1110">
            <v>0</v>
          </cell>
          <cell r="U1110">
            <v>45158606.773267508</v>
          </cell>
          <cell r="V1110">
            <v>22000060.994045001</v>
          </cell>
          <cell r="W1110">
            <v>14473724.338187501</v>
          </cell>
          <cell r="X1110">
            <v>14473724.338187501</v>
          </cell>
          <cell r="Y1110">
            <v>45158606.773267508</v>
          </cell>
          <cell r="Z1110">
            <v>0</v>
          </cell>
          <cell r="AA1110">
            <v>45158606.773267508</v>
          </cell>
          <cell r="AB1110">
            <v>45158606.773267508</v>
          </cell>
          <cell r="AC1110">
            <v>55</v>
          </cell>
        </row>
        <row r="1111">
          <cell r="A1111" t="str">
            <v>Chapinero</v>
          </cell>
          <cell r="B1111">
            <v>10344889</v>
          </cell>
          <cell r="C1111">
            <v>37240</v>
          </cell>
          <cell r="D1111">
            <v>37604</v>
          </cell>
          <cell r="E1111" t="str">
            <v>A</v>
          </cell>
          <cell r="F1111" t="str">
            <v>AUCOL98</v>
          </cell>
          <cell r="G1111">
            <v>66287</v>
          </cell>
          <cell r="H1111" t="str">
            <v>GRUPO ARCO IRIS P.L.B. LTDA</v>
          </cell>
          <cell r="I1111">
            <v>106324027.1875</v>
          </cell>
          <cell r="J1111">
            <v>106324027.1875</v>
          </cell>
          <cell r="K1111">
            <v>76947320.861300007</v>
          </cell>
          <cell r="L1111">
            <v>13151347</v>
          </cell>
          <cell r="M1111">
            <v>2814749</v>
          </cell>
          <cell r="N1111">
            <v>15966096</v>
          </cell>
          <cell r="O1111">
            <v>0.1</v>
          </cell>
          <cell r="P1111">
            <v>281474.90000000002</v>
          </cell>
          <cell r="Q1111">
            <v>0.1</v>
          </cell>
          <cell r="R1111">
            <v>1596609.6</v>
          </cell>
          <cell r="S1111">
            <v>17844180.5</v>
          </cell>
          <cell r="T1111">
            <v>0.23190125790298408</v>
          </cell>
          <cell r="U1111">
            <v>0.19</v>
          </cell>
          <cell r="V1111">
            <v>14619990.963647</v>
          </cell>
          <cell r="W1111">
            <v>0.17499999999999999</v>
          </cell>
          <cell r="X1111">
            <v>13465781.150727501</v>
          </cell>
          <cell r="Y1111">
            <v>2.5000000000000001E-2</v>
          </cell>
          <cell r="Z1111">
            <v>1923683.0215325002</v>
          </cell>
          <cell r="AA1111">
            <v>0.37809874209701599</v>
          </cell>
          <cell r="AB1111">
            <v>29093685.225393008</v>
          </cell>
          <cell r="AC1111">
            <v>53.079669952392578</v>
          </cell>
          <cell r="AD1111">
            <v>53.079669952392578</v>
          </cell>
        </row>
        <row r="1112">
          <cell r="A1112" t="str">
            <v>Chapinero</v>
          </cell>
          <cell r="B1112">
            <v>10344889</v>
          </cell>
          <cell r="C1112">
            <v>37605</v>
          </cell>
          <cell r="D1112">
            <v>37777</v>
          </cell>
          <cell r="E1112" t="str">
            <v>A</v>
          </cell>
          <cell r="F1112" t="str">
            <v>AUCOL98</v>
          </cell>
          <cell r="G1112">
            <v>66287</v>
          </cell>
          <cell r="H1112" t="str">
            <v>GRUPO ARCO IRIS P.L.B. LTDA</v>
          </cell>
          <cell r="I1112">
            <v>676885.125</v>
          </cell>
          <cell r="J1112">
            <v>781737.125</v>
          </cell>
          <cell r="K1112">
            <v>26810637.9395</v>
          </cell>
          <cell r="L1112">
            <v>0</v>
          </cell>
          <cell r="M1112">
            <v>10333333</v>
          </cell>
          <cell r="N1112">
            <v>10333333</v>
          </cell>
          <cell r="O1112">
            <v>0.1</v>
          </cell>
          <cell r="P1112">
            <v>1033333.3</v>
          </cell>
          <cell r="Q1112">
            <v>0.1</v>
          </cell>
          <cell r="R1112">
            <v>1033333.3</v>
          </cell>
          <cell r="S1112">
            <v>12399999.600000001</v>
          </cell>
          <cell r="T1112">
            <v>0.4625029672170215</v>
          </cell>
          <cell r="U1112">
            <v>0.19</v>
          </cell>
          <cell r="V1112">
            <v>5094021.208505</v>
          </cell>
          <cell r="W1112">
            <v>0.17499999999999999</v>
          </cell>
          <cell r="X1112">
            <v>4691861.6394125</v>
          </cell>
          <cell r="Y1112">
            <v>2.5000000000000001E-2</v>
          </cell>
          <cell r="Z1112">
            <v>670265.94848750008</v>
          </cell>
          <cell r="AA1112">
            <v>0.1474970327829786</v>
          </cell>
          <cell r="AB1112">
            <v>3954489.5430950015</v>
          </cell>
          <cell r="AC1112">
            <v>13</v>
          </cell>
          <cell r="AD1112">
            <v>36.418605804443359</v>
          </cell>
        </row>
        <row r="1113">
          <cell r="B1113" t="str">
            <v>Total 10344889</v>
          </cell>
          <cell r="C1113">
            <v>107000912.3125</v>
          </cell>
          <cell r="D1113">
            <v>107105764.3125</v>
          </cell>
          <cell r="E1113">
            <v>103757958.80080001</v>
          </cell>
          <cell r="F1113">
            <v>13151347</v>
          </cell>
          <cell r="G1113">
            <v>13148082</v>
          </cell>
          <cell r="H1113">
            <v>26299429</v>
          </cell>
          <cell r="I1113">
            <v>107000912.3125</v>
          </cell>
          <cell r="J1113">
            <v>107105764.3125</v>
          </cell>
          <cell r="K1113">
            <v>103757958.80080001</v>
          </cell>
          <cell r="L1113">
            <v>13151347</v>
          </cell>
          <cell r="M1113">
            <v>13148082</v>
          </cell>
          <cell r="N1113">
            <v>26299429</v>
          </cell>
          <cell r="O1113">
            <v>33048174.768488009</v>
          </cell>
          <cell r="P1113">
            <v>1314808.2000000002</v>
          </cell>
          <cell r="Q1113">
            <v>2629942.9000000004</v>
          </cell>
          <cell r="R1113">
            <v>2629942.9000000004</v>
          </cell>
          <cell r="S1113">
            <v>30244180.100000001</v>
          </cell>
          <cell r="T1113">
            <v>18157642.790140003</v>
          </cell>
          <cell r="U1113">
            <v>2593948.9700200004</v>
          </cell>
          <cell r="V1113">
            <v>19714012.172152001</v>
          </cell>
          <cell r="W1113">
            <v>13</v>
          </cell>
          <cell r="X1113">
            <v>18157642.790140003</v>
          </cell>
          <cell r="Y1113">
            <v>2593948.9700200004</v>
          </cell>
          <cell r="Z1113">
            <v>2593948.9700200004</v>
          </cell>
          <cell r="AA1113">
            <v>13</v>
          </cell>
          <cell r="AB1113">
            <v>33048174.768488009</v>
          </cell>
          <cell r="AC1113">
            <v>13</v>
          </cell>
        </row>
        <row r="1114">
          <cell r="H1114" t="str">
            <v>Total GRUPO ARCO IRIS P.L.B. LTDA</v>
          </cell>
          <cell r="I1114">
            <v>107000912.3125</v>
          </cell>
          <cell r="J1114">
            <v>107105764.3125</v>
          </cell>
          <cell r="K1114">
            <v>103757958.80080001</v>
          </cell>
          <cell r="L1114">
            <v>13151347</v>
          </cell>
          <cell r="M1114">
            <v>13148082</v>
          </cell>
          <cell r="N1114">
            <v>26299429</v>
          </cell>
          <cell r="O1114">
            <v>1314808.2000000002</v>
          </cell>
          <cell r="P1114">
            <v>1314808.2000000002</v>
          </cell>
          <cell r="Q1114">
            <v>30244180.100000001</v>
          </cell>
          <cell r="R1114">
            <v>2629942.9000000004</v>
          </cell>
          <cell r="S1114">
            <v>30244180.100000001</v>
          </cell>
          <cell r="T1114">
            <v>2593948.9700200004</v>
          </cell>
          <cell r="U1114">
            <v>33048174.768488009</v>
          </cell>
          <cell r="V1114">
            <v>19714012.172152001</v>
          </cell>
          <cell r="W1114">
            <v>18157642.790140003</v>
          </cell>
          <cell r="X1114">
            <v>18157642.790140003</v>
          </cell>
          <cell r="Y1114">
            <v>33048174.768488009</v>
          </cell>
          <cell r="Z1114">
            <v>2593948.9700200004</v>
          </cell>
          <cell r="AA1114">
            <v>33048174.768488009</v>
          </cell>
          <cell r="AB1114">
            <v>33048174.768488009</v>
          </cell>
          <cell r="AC1114">
            <v>13</v>
          </cell>
        </row>
        <row r="1115">
          <cell r="A1115" t="str">
            <v>Chapinero</v>
          </cell>
          <cell r="B1115">
            <v>10958751</v>
          </cell>
          <cell r="C1115">
            <v>37389</v>
          </cell>
          <cell r="D1115">
            <v>37753</v>
          </cell>
          <cell r="E1115" t="str">
            <v>A</v>
          </cell>
          <cell r="F1115" t="str">
            <v>AUCOLESP</v>
          </cell>
          <cell r="G1115">
            <v>68837</v>
          </cell>
          <cell r="H1115" t="str">
            <v>GUTIERREZ BEDOYA LINDA LUCIA</v>
          </cell>
          <cell r="I1115">
            <v>1605379</v>
          </cell>
          <cell r="J1115">
            <v>1605379</v>
          </cell>
          <cell r="K1115">
            <v>1605379.125</v>
          </cell>
          <cell r="L1115">
            <v>0</v>
          </cell>
          <cell r="M1115">
            <v>0.1</v>
          </cell>
          <cell r="N1115">
            <v>0</v>
          </cell>
          <cell r="O1115">
            <v>0.1</v>
          </cell>
          <cell r="P1115">
            <v>0</v>
          </cell>
          <cell r="Q1115">
            <v>0.1</v>
          </cell>
          <cell r="R1115">
            <v>0</v>
          </cell>
          <cell r="S1115">
            <v>0</v>
          </cell>
          <cell r="T1115">
            <v>0</v>
          </cell>
          <cell r="U1115">
            <v>0.19</v>
          </cell>
          <cell r="V1115">
            <v>305022.03375</v>
          </cell>
          <cell r="W1115">
            <v>0.125</v>
          </cell>
          <cell r="X1115">
            <v>200672.390625</v>
          </cell>
          <cell r="Y1115">
            <v>0</v>
          </cell>
          <cell r="Z1115">
            <v>0</v>
          </cell>
          <cell r="AA1115">
            <v>0.68500000000000005</v>
          </cell>
          <cell r="AB1115">
            <v>1099684.7006250001</v>
          </cell>
          <cell r="AC1115">
            <v>1</v>
          </cell>
          <cell r="AD1115">
            <v>1</v>
          </cell>
        </row>
        <row r="1116">
          <cell r="B1116" t="str">
            <v>Total 10958751</v>
          </cell>
          <cell r="C1116">
            <v>1605379</v>
          </cell>
          <cell r="D1116">
            <v>1605379</v>
          </cell>
          <cell r="E1116">
            <v>1605379.125</v>
          </cell>
          <cell r="F1116">
            <v>0</v>
          </cell>
          <cell r="G1116">
            <v>0</v>
          </cell>
          <cell r="H1116">
            <v>0</v>
          </cell>
          <cell r="I1116">
            <v>1605379</v>
          </cell>
          <cell r="J1116">
            <v>1605379</v>
          </cell>
          <cell r="K1116">
            <v>1605379.125</v>
          </cell>
          <cell r="L1116">
            <v>0</v>
          </cell>
          <cell r="M1116">
            <v>0</v>
          </cell>
          <cell r="N1116">
            <v>0</v>
          </cell>
          <cell r="O1116">
            <v>1099684.7006250001</v>
          </cell>
          <cell r="P1116">
            <v>0</v>
          </cell>
          <cell r="Q1116">
            <v>0</v>
          </cell>
          <cell r="R1116">
            <v>0</v>
          </cell>
          <cell r="S1116">
            <v>0</v>
          </cell>
          <cell r="T1116">
            <v>200672.390625</v>
          </cell>
          <cell r="U1116">
            <v>0</v>
          </cell>
          <cell r="V1116">
            <v>305022.03375</v>
          </cell>
          <cell r="W1116">
            <v>0</v>
          </cell>
          <cell r="X1116">
            <v>200672.390625</v>
          </cell>
          <cell r="Y1116">
            <v>0</v>
          </cell>
          <cell r="Z1116">
            <v>0</v>
          </cell>
          <cell r="AA1116">
            <v>0</v>
          </cell>
          <cell r="AB1116">
            <v>1099684.7006250001</v>
          </cell>
          <cell r="AC1116">
            <v>0</v>
          </cell>
        </row>
        <row r="1117">
          <cell r="H1117" t="str">
            <v>Total GUTIERREZ BEDOYA LINDA LUCIA</v>
          </cell>
          <cell r="I1117">
            <v>1605379</v>
          </cell>
          <cell r="J1117">
            <v>1605379</v>
          </cell>
          <cell r="K1117">
            <v>1605379.125</v>
          </cell>
          <cell r="L1117">
            <v>0</v>
          </cell>
          <cell r="M1117">
            <v>0</v>
          </cell>
          <cell r="N1117">
            <v>0</v>
          </cell>
          <cell r="O1117">
            <v>0</v>
          </cell>
          <cell r="P1117">
            <v>0</v>
          </cell>
          <cell r="Q1117">
            <v>0</v>
          </cell>
          <cell r="R1117">
            <v>0</v>
          </cell>
          <cell r="S1117">
            <v>0</v>
          </cell>
          <cell r="T1117">
            <v>0</v>
          </cell>
          <cell r="U1117">
            <v>1099684.7006250001</v>
          </cell>
          <cell r="V1117">
            <v>305022.03375</v>
          </cell>
          <cell r="W1117">
            <v>200672.390625</v>
          </cell>
          <cell r="X1117">
            <v>200672.390625</v>
          </cell>
          <cell r="Y1117">
            <v>1099684.7006250001</v>
          </cell>
          <cell r="Z1117">
            <v>0</v>
          </cell>
          <cell r="AA1117">
            <v>1099684.7006250001</v>
          </cell>
          <cell r="AB1117">
            <v>1099684.7006250001</v>
          </cell>
          <cell r="AC1117">
            <v>0</v>
          </cell>
        </row>
        <row r="1118">
          <cell r="A1118" t="str">
            <v>Chapinero</v>
          </cell>
          <cell r="B1118">
            <v>10285602</v>
          </cell>
          <cell r="C1118">
            <v>37104</v>
          </cell>
          <cell r="D1118">
            <v>37468</v>
          </cell>
          <cell r="E1118" t="str">
            <v>M</v>
          </cell>
          <cell r="F1118" t="str">
            <v>AUCOL98</v>
          </cell>
          <cell r="G1118">
            <v>76176</v>
          </cell>
          <cell r="H1118" t="str">
            <v>GYNOPHARM S.A.</v>
          </cell>
          <cell r="I1118">
            <v>21351667</v>
          </cell>
          <cell r="J1118">
            <v>21208366</v>
          </cell>
          <cell r="K1118">
            <v>21351666.988299999</v>
          </cell>
          <cell r="L1118">
            <v>4970884</v>
          </cell>
          <cell r="M1118">
            <v>7</v>
          </cell>
          <cell r="N1118">
            <v>4970891</v>
          </cell>
          <cell r="O1118">
            <v>0.1</v>
          </cell>
          <cell r="P1118">
            <v>0.70000000000000007</v>
          </cell>
          <cell r="Q1118">
            <v>0.1</v>
          </cell>
          <cell r="R1118">
            <v>497089.10000000003</v>
          </cell>
          <cell r="S1118">
            <v>5467980.7999999998</v>
          </cell>
          <cell r="T1118">
            <v>0.25609151749117626</v>
          </cell>
          <cell r="U1118">
            <v>0.19</v>
          </cell>
          <cell r="V1118">
            <v>4056816.7277770001</v>
          </cell>
          <cell r="W1118">
            <v>0.125</v>
          </cell>
          <cell r="X1118">
            <v>2668958.3735374999</v>
          </cell>
          <cell r="Y1118">
            <v>0</v>
          </cell>
          <cell r="Z1118">
            <v>0</v>
          </cell>
          <cell r="AA1118">
            <v>0.4289084825088238</v>
          </cell>
          <cell r="AB1118">
            <v>9157911.0869855005</v>
          </cell>
          <cell r="AC1118">
            <v>23.582418441772461</v>
          </cell>
          <cell r="AD1118">
            <v>23.582418441772461</v>
          </cell>
        </row>
        <row r="1119">
          <cell r="A1119" t="str">
            <v>Chapinero</v>
          </cell>
          <cell r="B1119">
            <v>10285602</v>
          </cell>
          <cell r="C1119">
            <v>37469</v>
          </cell>
          <cell r="D1119">
            <v>37777</v>
          </cell>
          <cell r="E1119" t="str">
            <v>M</v>
          </cell>
          <cell r="F1119" t="str">
            <v>AUCOL98</v>
          </cell>
          <cell r="G1119">
            <v>76176</v>
          </cell>
          <cell r="H1119" t="str">
            <v>GYNOPHARM S.A.</v>
          </cell>
          <cell r="I1119">
            <v>1948692</v>
          </cell>
          <cell r="J1119">
            <v>1948692</v>
          </cell>
          <cell r="K1119">
            <v>1948691.9961000001</v>
          </cell>
          <cell r="L1119">
            <v>896570</v>
          </cell>
          <cell r="M1119">
            <v>0</v>
          </cell>
          <cell r="N1119">
            <v>896570</v>
          </cell>
          <cell r="O1119">
            <v>0.1</v>
          </cell>
          <cell r="P1119">
            <v>0</v>
          </cell>
          <cell r="Q1119">
            <v>0.1</v>
          </cell>
          <cell r="R1119">
            <v>89657</v>
          </cell>
          <cell r="S1119">
            <v>986227</v>
          </cell>
          <cell r="T1119">
            <v>0.50609691114541333</v>
          </cell>
          <cell r="U1119">
            <v>0.19</v>
          </cell>
          <cell r="V1119">
            <v>370251.47925900004</v>
          </cell>
          <cell r="W1119">
            <v>0.125</v>
          </cell>
          <cell r="X1119">
            <v>243586.49951250001</v>
          </cell>
          <cell r="Y1119">
            <v>0</v>
          </cell>
          <cell r="Z1119">
            <v>0</v>
          </cell>
          <cell r="AA1119">
            <v>0.17890308885458672</v>
          </cell>
          <cell r="AB1119">
            <v>348627.01732850028</v>
          </cell>
          <cell r="AC1119">
            <v>0</v>
          </cell>
          <cell r="AD1119">
            <v>2.6168830394744873</v>
          </cell>
        </row>
        <row r="1120">
          <cell r="B1120" t="str">
            <v>Total 10285602</v>
          </cell>
          <cell r="C1120">
            <v>23300359</v>
          </cell>
          <cell r="D1120">
            <v>23157058</v>
          </cell>
          <cell r="E1120">
            <v>23300358.9844</v>
          </cell>
          <cell r="F1120">
            <v>5867454</v>
          </cell>
          <cell r="G1120">
            <v>7</v>
          </cell>
          <cell r="H1120">
            <v>5867461</v>
          </cell>
          <cell r="I1120">
            <v>23300359</v>
          </cell>
          <cell r="J1120">
            <v>23157058</v>
          </cell>
          <cell r="K1120">
            <v>23300358.9844</v>
          </cell>
          <cell r="L1120">
            <v>5867454</v>
          </cell>
          <cell r="M1120">
            <v>7</v>
          </cell>
          <cell r="N1120">
            <v>5867461</v>
          </cell>
          <cell r="O1120">
            <v>9506538.1043140013</v>
          </cell>
          <cell r="P1120">
            <v>0.70000000000000007</v>
          </cell>
          <cell r="Q1120">
            <v>586746.10000000009</v>
          </cell>
          <cell r="R1120">
            <v>586746.10000000009</v>
          </cell>
          <cell r="S1120">
            <v>6454207.7999999998</v>
          </cell>
          <cell r="T1120">
            <v>2912544.8730500001</v>
          </cell>
          <cell r="U1120">
            <v>0</v>
          </cell>
          <cell r="V1120">
            <v>4427068.2070359997</v>
          </cell>
          <cell r="W1120">
            <v>0</v>
          </cell>
          <cell r="X1120">
            <v>2912544.8730500001</v>
          </cell>
          <cell r="Y1120">
            <v>0</v>
          </cell>
          <cell r="Z1120">
            <v>0</v>
          </cell>
          <cell r="AA1120">
            <v>0</v>
          </cell>
          <cell r="AB1120">
            <v>9506538.1043140013</v>
          </cell>
          <cell r="AC1120">
            <v>0</v>
          </cell>
        </row>
        <row r="1121">
          <cell r="H1121" t="str">
            <v>Total GYNOPHARM S.A.</v>
          </cell>
          <cell r="I1121">
            <v>23300359</v>
          </cell>
          <cell r="J1121">
            <v>23157058</v>
          </cell>
          <cell r="K1121">
            <v>23300358.9844</v>
          </cell>
          <cell r="L1121">
            <v>5867454</v>
          </cell>
          <cell r="M1121">
            <v>7</v>
          </cell>
          <cell r="N1121">
            <v>5867461</v>
          </cell>
          <cell r="O1121">
            <v>0.70000000000000007</v>
          </cell>
          <cell r="P1121">
            <v>0.70000000000000007</v>
          </cell>
          <cell r="Q1121">
            <v>6454207.7999999998</v>
          </cell>
          <cell r="R1121">
            <v>586746.10000000009</v>
          </cell>
          <cell r="S1121">
            <v>6454207.7999999998</v>
          </cell>
          <cell r="T1121">
            <v>0</v>
          </cell>
          <cell r="U1121">
            <v>9506538.1043140013</v>
          </cell>
          <cell r="V1121">
            <v>4427068.2070359997</v>
          </cell>
          <cell r="W1121">
            <v>2912544.8730500001</v>
          </cell>
          <cell r="X1121">
            <v>2912544.8730500001</v>
          </cell>
          <cell r="Y1121">
            <v>9506538.1043140013</v>
          </cell>
          <cell r="Z1121">
            <v>0</v>
          </cell>
          <cell r="AA1121">
            <v>9506538.1043140013</v>
          </cell>
          <cell r="AB1121">
            <v>9506538.1043140013</v>
          </cell>
          <cell r="AC1121">
            <v>0</v>
          </cell>
        </row>
        <row r="1122">
          <cell r="A1122" t="str">
            <v>Chapinero</v>
          </cell>
          <cell r="B1122">
            <v>10945613</v>
          </cell>
          <cell r="C1122">
            <v>37423</v>
          </cell>
          <cell r="D1122">
            <v>37777</v>
          </cell>
          <cell r="E1122" t="str">
            <v>S</v>
          </cell>
          <cell r="F1122" t="str">
            <v>AUCOLESP</v>
          </cell>
          <cell r="G1122">
            <v>65570</v>
          </cell>
          <cell r="H1122" t="str">
            <v>HOSPITAL MILITA R CENTRAL</v>
          </cell>
          <cell r="I1122">
            <v>21197154</v>
          </cell>
          <cell r="J1122">
            <v>21197154</v>
          </cell>
          <cell r="K1122">
            <v>21143395.875</v>
          </cell>
          <cell r="L1122">
            <v>0</v>
          </cell>
          <cell r="M1122">
            <v>0.1</v>
          </cell>
          <cell r="N1122">
            <v>0</v>
          </cell>
          <cell r="O1122">
            <v>0.1</v>
          </cell>
          <cell r="P1122">
            <v>0</v>
          </cell>
          <cell r="Q1122">
            <v>0.1</v>
          </cell>
          <cell r="R1122">
            <v>0</v>
          </cell>
          <cell r="S1122">
            <v>0</v>
          </cell>
          <cell r="T1122">
            <v>0</v>
          </cell>
          <cell r="U1122">
            <v>0.19</v>
          </cell>
          <cell r="V1122">
            <v>4017245.2162500001</v>
          </cell>
          <cell r="W1122">
            <v>0.125</v>
          </cell>
          <cell r="X1122">
            <v>2642924.484375</v>
          </cell>
          <cell r="Y1122">
            <v>0</v>
          </cell>
          <cell r="Z1122">
            <v>0</v>
          </cell>
          <cell r="AA1122">
            <v>0.68500000000000005</v>
          </cell>
          <cell r="AB1122">
            <v>14483226.174375001</v>
          </cell>
          <cell r="AC1122">
            <v>19</v>
          </cell>
          <cell r="AD1122">
            <v>18.319208145141602</v>
          </cell>
        </row>
        <row r="1123">
          <cell r="B1123" t="str">
            <v>Total 10945613</v>
          </cell>
          <cell r="C1123">
            <v>21197154</v>
          </cell>
          <cell r="D1123">
            <v>21197154</v>
          </cell>
          <cell r="E1123">
            <v>21143395.875</v>
          </cell>
          <cell r="F1123">
            <v>0</v>
          </cell>
          <cell r="G1123">
            <v>0</v>
          </cell>
          <cell r="H1123">
            <v>0</v>
          </cell>
          <cell r="I1123">
            <v>21197154</v>
          </cell>
          <cell r="J1123">
            <v>21197154</v>
          </cell>
          <cell r="K1123">
            <v>21143395.875</v>
          </cell>
          <cell r="L1123">
            <v>0</v>
          </cell>
          <cell r="M1123">
            <v>0</v>
          </cell>
          <cell r="N1123">
            <v>0</v>
          </cell>
          <cell r="O1123">
            <v>14483226.174375001</v>
          </cell>
          <cell r="P1123">
            <v>0</v>
          </cell>
          <cell r="Q1123">
            <v>0</v>
          </cell>
          <cell r="R1123">
            <v>0</v>
          </cell>
          <cell r="S1123">
            <v>0</v>
          </cell>
          <cell r="T1123">
            <v>2642924.484375</v>
          </cell>
          <cell r="U1123">
            <v>0</v>
          </cell>
          <cell r="V1123">
            <v>4017245.2162500001</v>
          </cell>
          <cell r="W1123">
            <v>19</v>
          </cell>
          <cell r="X1123">
            <v>2642924.484375</v>
          </cell>
          <cell r="Y1123">
            <v>0</v>
          </cell>
          <cell r="Z1123">
            <v>0</v>
          </cell>
          <cell r="AA1123">
            <v>19</v>
          </cell>
          <cell r="AB1123">
            <v>14483226.174375001</v>
          </cell>
          <cell r="AC1123">
            <v>19</v>
          </cell>
        </row>
        <row r="1124">
          <cell r="H1124" t="str">
            <v>Total HOSPITAL MILITA R CENTRAL</v>
          </cell>
          <cell r="I1124">
            <v>21197154</v>
          </cell>
          <cell r="J1124">
            <v>21197154</v>
          </cell>
          <cell r="K1124">
            <v>21143395.875</v>
          </cell>
          <cell r="L1124">
            <v>0</v>
          </cell>
          <cell r="M1124">
            <v>0</v>
          </cell>
          <cell r="N1124">
            <v>0</v>
          </cell>
          <cell r="O1124">
            <v>0</v>
          </cell>
          <cell r="P1124">
            <v>0</v>
          </cell>
          <cell r="Q1124">
            <v>0</v>
          </cell>
          <cell r="R1124">
            <v>0</v>
          </cell>
          <cell r="S1124">
            <v>0</v>
          </cell>
          <cell r="T1124">
            <v>0</v>
          </cell>
          <cell r="U1124">
            <v>14483226.174375001</v>
          </cell>
          <cell r="V1124">
            <v>4017245.2162500001</v>
          </cell>
          <cell r="W1124">
            <v>2642924.484375</v>
          </cell>
          <cell r="X1124">
            <v>2642924.484375</v>
          </cell>
          <cell r="Y1124">
            <v>14483226.174375001</v>
          </cell>
          <cell r="Z1124">
            <v>0</v>
          </cell>
          <cell r="AA1124">
            <v>14483226.174375001</v>
          </cell>
          <cell r="AB1124">
            <v>14483226.174375001</v>
          </cell>
          <cell r="AC1124">
            <v>19</v>
          </cell>
        </row>
        <row r="1125">
          <cell r="A1125" t="str">
            <v>Chapinero</v>
          </cell>
          <cell r="B1125">
            <v>780097</v>
          </cell>
          <cell r="C1125">
            <v>36708</v>
          </cell>
          <cell r="D1125">
            <v>37072</v>
          </cell>
          <cell r="E1125" t="str">
            <v>M</v>
          </cell>
          <cell r="F1125" t="str">
            <v>AUCOL98</v>
          </cell>
          <cell r="G1125">
            <v>60674</v>
          </cell>
          <cell r="H1125" t="str">
            <v>INDUSTRIAS ALIMENTICIAS ARETAMA S.A.</v>
          </cell>
          <cell r="I1125">
            <v>31066747</v>
          </cell>
          <cell r="J1125">
            <v>31066747</v>
          </cell>
          <cell r="K1125">
            <v>31066747</v>
          </cell>
          <cell r="L1125">
            <v>2096617</v>
          </cell>
          <cell r="M1125">
            <v>2111112</v>
          </cell>
          <cell r="N1125">
            <v>4207729</v>
          </cell>
          <cell r="O1125">
            <v>0.1</v>
          </cell>
          <cell r="P1125">
            <v>211111.2</v>
          </cell>
          <cell r="Q1125">
            <v>0.1</v>
          </cell>
          <cell r="R1125">
            <v>420772.9</v>
          </cell>
          <cell r="S1125">
            <v>4839613.1000000006</v>
          </cell>
          <cell r="T1125">
            <v>0.15578113472904004</v>
          </cell>
          <cell r="U1125">
            <v>0.19</v>
          </cell>
          <cell r="V1125">
            <v>5902681.9299999997</v>
          </cell>
          <cell r="W1125">
            <v>0.125</v>
          </cell>
          <cell r="X1125">
            <v>3883343.375</v>
          </cell>
          <cell r="Y1125">
            <v>0</v>
          </cell>
          <cell r="Z1125">
            <v>0</v>
          </cell>
          <cell r="AA1125">
            <v>0.52921886527095996</v>
          </cell>
          <cell r="AB1125">
            <v>16441108.594999999</v>
          </cell>
          <cell r="AC1125">
            <v>33.156593322753906</v>
          </cell>
          <cell r="AD1125">
            <v>33.156593322753906</v>
          </cell>
        </row>
        <row r="1126">
          <cell r="A1126" t="str">
            <v>Chapinero</v>
          </cell>
          <cell r="B1126">
            <v>780097</v>
          </cell>
          <cell r="C1126">
            <v>37073</v>
          </cell>
          <cell r="D1126">
            <v>37437</v>
          </cell>
          <cell r="E1126" t="str">
            <v>M</v>
          </cell>
          <cell r="F1126" t="str">
            <v>AUCOL98</v>
          </cell>
          <cell r="G1126">
            <v>60674</v>
          </cell>
          <cell r="H1126" t="str">
            <v>INDUSTRIAS ALIMENTICIAS ARETAMA S.A.</v>
          </cell>
          <cell r="I1126">
            <v>11688699</v>
          </cell>
          <cell r="J1126">
            <v>11688699</v>
          </cell>
          <cell r="K1126">
            <v>11688698.996099999</v>
          </cell>
          <cell r="L1126">
            <v>1525280</v>
          </cell>
          <cell r="M1126">
            <v>1000001</v>
          </cell>
          <cell r="N1126">
            <v>2525281</v>
          </cell>
          <cell r="O1126">
            <v>0.1</v>
          </cell>
          <cell r="P1126">
            <v>100000.1</v>
          </cell>
          <cell r="Q1126">
            <v>0.1</v>
          </cell>
          <cell r="R1126">
            <v>252528.1</v>
          </cell>
          <cell r="S1126">
            <v>2877809.2</v>
          </cell>
          <cell r="T1126">
            <v>0.2462044065776865</v>
          </cell>
          <cell r="U1126">
            <v>0.19</v>
          </cell>
          <cell r="V1126">
            <v>2220852.8092589998</v>
          </cell>
          <cell r="W1126">
            <v>0.125</v>
          </cell>
          <cell r="X1126">
            <v>1461087.3745124999</v>
          </cell>
          <cell r="Y1126">
            <v>0</v>
          </cell>
          <cell r="Z1126">
            <v>0</v>
          </cell>
          <cell r="AA1126">
            <v>0.43879559342231356</v>
          </cell>
          <cell r="AB1126">
            <v>5128949.6123284996</v>
          </cell>
          <cell r="AC1126">
            <v>13.719779968261719</v>
          </cell>
          <cell r="AD1126">
            <v>13.719779968261719</v>
          </cell>
        </row>
        <row r="1127">
          <cell r="B1127" t="str">
            <v>Total 780097</v>
          </cell>
          <cell r="C1127">
            <v>42755446</v>
          </cell>
          <cell r="D1127">
            <v>42755446</v>
          </cell>
          <cell r="E1127">
            <v>42755445.996100001</v>
          </cell>
          <cell r="F1127">
            <v>3621897</v>
          </cell>
          <cell r="G1127">
            <v>3111113</v>
          </cell>
          <cell r="H1127">
            <v>6733010</v>
          </cell>
          <cell r="I1127">
            <v>42755446</v>
          </cell>
          <cell r="J1127">
            <v>42755446</v>
          </cell>
          <cell r="K1127">
            <v>42755445.996100001</v>
          </cell>
          <cell r="L1127">
            <v>3621897</v>
          </cell>
          <cell r="M1127">
            <v>3111113</v>
          </cell>
          <cell r="N1127">
            <v>6733010</v>
          </cell>
          <cell r="O1127">
            <v>21570058.207328498</v>
          </cell>
          <cell r="P1127">
            <v>311111.30000000005</v>
          </cell>
          <cell r="Q1127">
            <v>673301</v>
          </cell>
          <cell r="R1127">
            <v>673301</v>
          </cell>
          <cell r="S1127">
            <v>7717422.3000000007</v>
          </cell>
          <cell r="T1127">
            <v>5344430.7495125001</v>
          </cell>
          <cell r="U1127">
            <v>0</v>
          </cell>
          <cell r="V1127">
            <v>8123534.739258999</v>
          </cell>
          <cell r="W1127">
            <v>0</v>
          </cell>
          <cell r="X1127">
            <v>5344430.7495125001</v>
          </cell>
          <cell r="Y1127">
            <v>0</v>
          </cell>
          <cell r="Z1127">
            <v>0</v>
          </cell>
          <cell r="AA1127">
            <v>0</v>
          </cell>
          <cell r="AB1127">
            <v>21570058.207328498</v>
          </cell>
          <cell r="AC1127">
            <v>0</v>
          </cell>
        </row>
        <row r="1128">
          <cell r="H1128" t="str">
            <v>Total INDUSTRIAS ALIMENTICIAS ARETAMA S.A.</v>
          </cell>
          <cell r="I1128">
            <v>42755446</v>
          </cell>
          <cell r="J1128">
            <v>42755446</v>
          </cell>
          <cell r="K1128">
            <v>42755445.996100001</v>
          </cell>
          <cell r="L1128">
            <v>3621897</v>
          </cell>
          <cell r="M1128">
            <v>3111113</v>
          </cell>
          <cell r="N1128">
            <v>6733010</v>
          </cell>
          <cell r="O1128">
            <v>311111.30000000005</v>
          </cell>
          <cell r="P1128">
            <v>311111.30000000005</v>
          </cell>
          <cell r="Q1128">
            <v>7717422.3000000007</v>
          </cell>
          <cell r="R1128">
            <v>673301</v>
          </cell>
          <cell r="S1128">
            <v>7717422.3000000007</v>
          </cell>
          <cell r="T1128">
            <v>0</v>
          </cell>
          <cell r="U1128">
            <v>21570058.207328498</v>
          </cell>
          <cell r="V1128">
            <v>8123534.739258999</v>
          </cell>
          <cell r="W1128">
            <v>5344430.7495125001</v>
          </cell>
          <cell r="X1128">
            <v>5344430.7495125001</v>
          </cell>
          <cell r="Y1128">
            <v>21570058.207328498</v>
          </cell>
          <cell r="Z1128">
            <v>0</v>
          </cell>
          <cell r="AA1128">
            <v>21570058.207328498</v>
          </cell>
          <cell r="AB1128">
            <v>21570058.207328498</v>
          </cell>
          <cell r="AC1128">
            <v>0</v>
          </cell>
        </row>
        <row r="1129">
          <cell r="A1129" t="str">
            <v>Chapinero</v>
          </cell>
          <cell r="B1129">
            <v>782736</v>
          </cell>
          <cell r="C1129">
            <v>36708</v>
          </cell>
          <cell r="D1129">
            <v>37072</v>
          </cell>
          <cell r="E1129" t="str">
            <v>M</v>
          </cell>
          <cell r="F1129" t="str">
            <v>AUCOL98</v>
          </cell>
          <cell r="G1129">
            <v>66371</v>
          </cell>
          <cell r="H1129" t="str">
            <v>INGLESER COOPNAVAL</v>
          </cell>
          <cell r="I1129">
            <v>112547679</v>
          </cell>
          <cell r="J1129">
            <v>112547679</v>
          </cell>
          <cell r="K1129">
            <v>112547678.9492</v>
          </cell>
          <cell r="L1129">
            <v>42355438</v>
          </cell>
          <cell r="M1129">
            <v>2838600</v>
          </cell>
          <cell r="N1129">
            <v>45194038</v>
          </cell>
          <cell r="O1129">
            <v>0.1</v>
          </cell>
          <cell r="P1129">
            <v>283860</v>
          </cell>
          <cell r="Q1129">
            <v>0.1</v>
          </cell>
          <cell r="R1129">
            <v>4519403.8</v>
          </cell>
          <cell r="S1129">
            <v>49997301.799999997</v>
          </cell>
          <cell r="T1129">
            <v>0.44423218912019491</v>
          </cell>
          <cell r="U1129">
            <v>0.19</v>
          </cell>
          <cell r="V1129">
            <v>21384059.000348002</v>
          </cell>
          <cell r="W1129">
            <v>0.125</v>
          </cell>
          <cell r="X1129">
            <v>14068459.868650001</v>
          </cell>
          <cell r="Y1129">
            <v>0</v>
          </cell>
          <cell r="Z1129">
            <v>0</v>
          </cell>
          <cell r="AA1129">
            <v>0.24076781087980514</v>
          </cell>
          <cell r="AB1129">
            <v>27097858.280202013</v>
          </cell>
          <cell r="AC1129">
            <v>142.72528076171875</v>
          </cell>
          <cell r="AD1129">
            <v>142.72528076171875</v>
          </cell>
        </row>
        <row r="1130">
          <cell r="A1130" t="str">
            <v>Chapinero</v>
          </cell>
          <cell r="B1130">
            <v>782736</v>
          </cell>
          <cell r="C1130">
            <v>37073</v>
          </cell>
          <cell r="D1130">
            <v>37437</v>
          </cell>
          <cell r="E1130" t="str">
            <v>M</v>
          </cell>
          <cell r="F1130" t="str">
            <v>AUCOL98</v>
          </cell>
          <cell r="G1130">
            <v>66371</v>
          </cell>
          <cell r="H1130" t="str">
            <v>INGLESER COOPNAVAL</v>
          </cell>
          <cell r="I1130">
            <v>118504203</v>
          </cell>
          <cell r="J1130">
            <v>118504203</v>
          </cell>
          <cell r="K1130">
            <v>118504203.0254</v>
          </cell>
          <cell r="L1130">
            <v>33219914</v>
          </cell>
          <cell r="M1130">
            <v>3000000</v>
          </cell>
          <cell r="N1130">
            <v>36219914</v>
          </cell>
          <cell r="O1130">
            <v>0.1</v>
          </cell>
          <cell r="P1130">
            <v>300000</v>
          </cell>
          <cell r="Q1130">
            <v>0.1</v>
          </cell>
          <cell r="R1130">
            <v>3621991.4000000004</v>
          </cell>
          <cell r="S1130">
            <v>40141905.399999999</v>
          </cell>
          <cell r="T1130">
            <v>0.33873824197945157</v>
          </cell>
          <cell r="U1130">
            <v>0.19</v>
          </cell>
          <cell r="V1130">
            <v>22515798.574825998</v>
          </cell>
          <cell r="W1130">
            <v>0.125</v>
          </cell>
          <cell r="X1130">
            <v>14813025.378175</v>
          </cell>
          <cell r="Y1130">
            <v>0</v>
          </cell>
          <cell r="Z1130">
            <v>0</v>
          </cell>
          <cell r="AA1130">
            <v>0.34626175802054848</v>
          </cell>
          <cell r="AB1130">
            <v>41033473.672399007</v>
          </cell>
          <cell r="AC1130">
            <v>135.89285278320313</v>
          </cell>
          <cell r="AD1130">
            <v>135.89285278320313</v>
          </cell>
        </row>
        <row r="1131">
          <cell r="A1131" t="str">
            <v>Chapinero</v>
          </cell>
          <cell r="B1131">
            <v>782736</v>
          </cell>
          <cell r="C1131">
            <v>37438</v>
          </cell>
          <cell r="D1131">
            <v>37777</v>
          </cell>
          <cell r="E1131" t="str">
            <v>M</v>
          </cell>
          <cell r="F1131" t="str">
            <v>AUCOL98</v>
          </cell>
          <cell r="G1131">
            <v>66371</v>
          </cell>
          <cell r="H1131" t="str">
            <v>INGLESER COOPNAVAL</v>
          </cell>
          <cell r="I1131">
            <v>93974071</v>
          </cell>
          <cell r="J1131">
            <v>72053511</v>
          </cell>
          <cell r="K1131">
            <v>87941656.261199996</v>
          </cell>
          <cell r="L1131">
            <v>43329391</v>
          </cell>
          <cell r="M1131">
            <v>12230096</v>
          </cell>
          <cell r="N1131">
            <v>55559487</v>
          </cell>
          <cell r="O1131">
            <v>0.1</v>
          </cell>
          <cell r="P1131">
            <v>1223009.6000000001</v>
          </cell>
          <cell r="Q1131">
            <v>0.1</v>
          </cell>
          <cell r="R1131">
            <v>5555948.7000000002</v>
          </cell>
          <cell r="S1131">
            <v>62338445.300000004</v>
          </cell>
          <cell r="T1131">
            <v>0.70886139686572891</v>
          </cell>
          <cell r="U1131">
            <v>0.19</v>
          </cell>
          <cell r="V1131">
            <v>16708914.689627999</v>
          </cell>
          <cell r="W1131">
            <v>0.125</v>
          </cell>
          <cell r="X1131">
            <v>10992707.032649999</v>
          </cell>
          <cell r="Y1131">
            <v>0</v>
          </cell>
          <cell r="Z1131">
            <v>0</v>
          </cell>
          <cell r="AA1131">
            <v>-2.3861396865728857E-2</v>
          </cell>
          <cell r="AB1131">
            <v>-2098410.7610780019</v>
          </cell>
          <cell r="AC1131">
            <v>117</v>
          </cell>
          <cell r="AD1131">
            <v>119.65191650390625</v>
          </cell>
        </row>
        <row r="1132">
          <cell r="B1132" t="str">
            <v>Total 782736</v>
          </cell>
          <cell r="C1132">
            <v>325025953</v>
          </cell>
          <cell r="D1132">
            <v>303105393</v>
          </cell>
          <cell r="E1132">
            <v>318993538.23580003</v>
          </cell>
          <cell r="F1132">
            <v>118904743</v>
          </cell>
          <cell r="G1132">
            <v>18068696</v>
          </cell>
          <cell r="H1132">
            <v>136973439</v>
          </cell>
          <cell r="I1132">
            <v>325025953</v>
          </cell>
          <cell r="J1132">
            <v>303105393</v>
          </cell>
          <cell r="K1132">
            <v>318993538.23580003</v>
          </cell>
          <cell r="L1132">
            <v>118904743</v>
          </cell>
          <cell r="M1132">
            <v>18068696</v>
          </cell>
          <cell r="N1132">
            <v>136973439</v>
          </cell>
          <cell r="O1132">
            <v>66032921.191523015</v>
          </cell>
          <cell r="P1132">
            <v>1806869.6</v>
          </cell>
          <cell r="Q1132">
            <v>13697343.9</v>
          </cell>
          <cell r="R1132">
            <v>13697343.9</v>
          </cell>
          <cell r="S1132">
            <v>152477652.5</v>
          </cell>
          <cell r="T1132">
            <v>39874192.279475003</v>
          </cell>
          <cell r="U1132">
            <v>0</v>
          </cell>
          <cell r="V1132">
            <v>60608772.264802001</v>
          </cell>
          <cell r="W1132">
            <v>117</v>
          </cell>
          <cell r="X1132">
            <v>39874192.279475003</v>
          </cell>
          <cell r="Y1132">
            <v>0</v>
          </cell>
          <cell r="Z1132">
            <v>0</v>
          </cell>
          <cell r="AA1132">
            <v>117</v>
          </cell>
          <cell r="AB1132">
            <v>66032921.191523015</v>
          </cell>
          <cell r="AC1132">
            <v>117</v>
          </cell>
        </row>
        <row r="1133">
          <cell r="H1133" t="str">
            <v>Total INGLESER COOPNAVAL</v>
          </cell>
          <cell r="I1133">
            <v>325025953</v>
          </cell>
          <cell r="J1133">
            <v>303105393</v>
          </cell>
          <cell r="K1133">
            <v>318993538.23580003</v>
          </cell>
          <cell r="L1133">
            <v>118904743</v>
          </cell>
          <cell r="M1133">
            <v>18068696</v>
          </cell>
          <cell r="N1133">
            <v>136973439</v>
          </cell>
          <cell r="O1133">
            <v>1806869.6</v>
          </cell>
          <cell r="P1133">
            <v>1806869.6</v>
          </cell>
          <cell r="Q1133">
            <v>152477652.5</v>
          </cell>
          <cell r="R1133">
            <v>13697343.9</v>
          </cell>
          <cell r="S1133">
            <v>152477652.5</v>
          </cell>
          <cell r="T1133">
            <v>0</v>
          </cell>
          <cell r="U1133">
            <v>66032921.191523015</v>
          </cell>
          <cell r="V1133">
            <v>60608772.264802001</v>
          </cell>
          <cell r="W1133">
            <v>39874192.279475003</v>
          </cell>
          <cell r="X1133">
            <v>39874192.279475003</v>
          </cell>
          <cell r="Y1133">
            <v>66032921.191523015</v>
          </cell>
          <cell r="Z1133">
            <v>0</v>
          </cell>
          <cell r="AA1133">
            <v>66032921.191523015</v>
          </cell>
          <cell r="AB1133">
            <v>66032921.191523015</v>
          </cell>
          <cell r="AC1133">
            <v>117</v>
          </cell>
        </row>
        <row r="1134">
          <cell r="A1134" t="str">
            <v>Chapinero</v>
          </cell>
          <cell r="B1134">
            <v>12025220</v>
          </cell>
          <cell r="C1134">
            <v>37553</v>
          </cell>
          <cell r="D1134">
            <v>37777</v>
          </cell>
          <cell r="E1134" t="str">
            <v>A</v>
          </cell>
          <cell r="F1134" t="str">
            <v>AUCOLESP</v>
          </cell>
          <cell r="G1134">
            <v>61853</v>
          </cell>
          <cell r="H1134" t="str">
            <v>INMOBILIARIA FREITAG LTDA</v>
          </cell>
          <cell r="I1134">
            <v>848192</v>
          </cell>
          <cell r="J1134">
            <v>848192</v>
          </cell>
          <cell r="K1134">
            <v>522858.09379999997</v>
          </cell>
          <cell r="L1134">
            <v>0</v>
          </cell>
          <cell r="M1134">
            <v>0.1</v>
          </cell>
          <cell r="N1134">
            <v>0</v>
          </cell>
          <cell r="O1134">
            <v>0.1</v>
          </cell>
          <cell r="P1134">
            <v>0</v>
          </cell>
          <cell r="Q1134">
            <v>0.1</v>
          </cell>
          <cell r="R1134">
            <v>0</v>
          </cell>
          <cell r="S1134">
            <v>0</v>
          </cell>
          <cell r="T1134">
            <v>0</v>
          </cell>
          <cell r="U1134">
            <v>0.19</v>
          </cell>
          <cell r="V1134">
            <v>99343.037821999998</v>
          </cell>
          <cell r="W1134">
            <v>0.125</v>
          </cell>
          <cell r="X1134">
            <v>65357.261724999997</v>
          </cell>
          <cell r="Y1134">
            <v>0</v>
          </cell>
          <cell r="Z1134">
            <v>0</v>
          </cell>
          <cell r="AA1134">
            <v>0.68500000000000005</v>
          </cell>
          <cell r="AB1134">
            <v>358157.794253</v>
          </cell>
          <cell r="AC1134">
            <v>1</v>
          </cell>
          <cell r="AD1134">
            <v>1</v>
          </cell>
        </row>
        <row r="1135">
          <cell r="B1135" t="str">
            <v>Total 12025220</v>
          </cell>
          <cell r="C1135">
            <v>848192</v>
          </cell>
          <cell r="D1135">
            <v>848192</v>
          </cell>
          <cell r="E1135">
            <v>522858.09379999997</v>
          </cell>
          <cell r="F1135">
            <v>0</v>
          </cell>
          <cell r="G1135">
            <v>0</v>
          </cell>
          <cell r="H1135">
            <v>0</v>
          </cell>
          <cell r="I1135">
            <v>848192</v>
          </cell>
          <cell r="J1135">
            <v>848192</v>
          </cell>
          <cell r="K1135">
            <v>522858.09379999997</v>
          </cell>
          <cell r="L1135">
            <v>0</v>
          </cell>
          <cell r="M1135">
            <v>0</v>
          </cell>
          <cell r="N1135">
            <v>0</v>
          </cell>
          <cell r="O1135">
            <v>358157.794253</v>
          </cell>
          <cell r="P1135">
            <v>0</v>
          </cell>
          <cell r="Q1135">
            <v>0</v>
          </cell>
          <cell r="R1135">
            <v>0</v>
          </cell>
          <cell r="S1135">
            <v>0</v>
          </cell>
          <cell r="T1135">
            <v>65357.261724999997</v>
          </cell>
          <cell r="U1135">
            <v>0</v>
          </cell>
          <cell r="V1135">
            <v>99343.037821999998</v>
          </cell>
          <cell r="W1135">
            <v>1</v>
          </cell>
          <cell r="X1135">
            <v>65357.261724999997</v>
          </cell>
          <cell r="Y1135">
            <v>0</v>
          </cell>
          <cell r="Z1135">
            <v>0</v>
          </cell>
          <cell r="AA1135">
            <v>1</v>
          </cell>
          <cell r="AB1135">
            <v>358157.794253</v>
          </cell>
          <cell r="AC1135">
            <v>1</v>
          </cell>
        </row>
        <row r="1136">
          <cell r="H1136" t="str">
            <v>Total INMOBILIARIA FREITAG LTDA</v>
          </cell>
          <cell r="I1136">
            <v>848192</v>
          </cell>
          <cell r="J1136">
            <v>848192</v>
          </cell>
          <cell r="K1136">
            <v>522858.09379999997</v>
          </cell>
          <cell r="L1136">
            <v>0</v>
          </cell>
          <cell r="M1136">
            <v>0</v>
          </cell>
          <cell r="N1136">
            <v>0</v>
          </cell>
          <cell r="O1136">
            <v>0</v>
          </cell>
          <cell r="P1136">
            <v>0</v>
          </cell>
          <cell r="Q1136">
            <v>0</v>
          </cell>
          <cell r="R1136">
            <v>0</v>
          </cell>
          <cell r="S1136">
            <v>0</v>
          </cell>
          <cell r="T1136">
            <v>0</v>
          </cell>
          <cell r="U1136">
            <v>358157.794253</v>
          </cell>
          <cell r="V1136">
            <v>99343.037821999998</v>
          </cell>
          <cell r="W1136">
            <v>65357.261724999997</v>
          </cell>
          <cell r="X1136">
            <v>65357.261724999997</v>
          </cell>
          <cell r="Y1136">
            <v>358157.794253</v>
          </cell>
          <cell r="Z1136">
            <v>0</v>
          </cell>
          <cell r="AA1136">
            <v>358157.794253</v>
          </cell>
          <cell r="AB1136">
            <v>358157.794253</v>
          </cell>
          <cell r="AC1136">
            <v>1</v>
          </cell>
        </row>
        <row r="1137">
          <cell r="A1137" t="str">
            <v>Chapinero</v>
          </cell>
          <cell r="B1137">
            <v>7485949</v>
          </cell>
          <cell r="C1137">
            <v>36800</v>
          </cell>
          <cell r="D1137">
            <v>37164</v>
          </cell>
          <cell r="E1137" t="str">
            <v>M</v>
          </cell>
          <cell r="F1137" t="str">
            <v>AUCOLESP</v>
          </cell>
          <cell r="G1137">
            <v>67568</v>
          </cell>
          <cell r="H1137" t="str">
            <v>INSTITUTO DE SEGUROS SOCIALES SECCION.SANTAND</v>
          </cell>
          <cell r="I1137">
            <v>211831083</v>
          </cell>
          <cell r="J1137">
            <v>211998398</v>
          </cell>
          <cell r="K1137">
            <v>196085226.33610001</v>
          </cell>
          <cell r="L1137">
            <v>116004687</v>
          </cell>
          <cell r="M1137">
            <v>11633725</v>
          </cell>
          <cell r="N1137">
            <v>127638412</v>
          </cell>
          <cell r="O1137">
            <v>0.1</v>
          </cell>
          <cell r="P1137">
            <v>1163372.5</v>
          </cell>
          <cell r="Q1137">
            <v>0.1</v>
          </cell>
          <cell r="R1137">
            <v>12763841.200000001</v>
          </cell>
          <cell r="S1137">
            <v>141565625.69999999</v>
          </cell>
          <cell r="T1137">
            <v>0.7219596720527498</v>
          </cell>
          <cell r="U1137">
            <v>0.19</v>
          </cell>
          <cell r="V1137">
            <v>37256193.003859006</v>
          </cell>
          <cell r="W1137">
            <v>0.125</v>
          </cell>
          <cell r="X1137">
            <v>24510653.292012502</v>
          </cell>
          <cell r="Y1137">
            <v>0</v>
          </cell>
          <cell r="Z1137">
            <v>0</v>
          </cell>
          <cell r="AA1137">
            <v>-3.6959672052749748E-2</v>
          </cell>
          <cell r="AB1137">
            <v>-7247245.6597714648</v>
          </cell>
          <cell r="AC1137">
            <v>224.36538696289063</v>
          </cell>
          <cell r="AD1137">
            <v>224.36538696289063</v>
          </cell>
        </row>
        <row r="1138">
          <cell r="A1138" t="str">
            <v>Chapinero</v>
          </cell>
          <cell r="B1138">
            <v>7485949</v>
          </cell>
          <cell r="C1138">
            <v>37165</v>
          </cell>
          <cell r="D1138">
            <v>37529</v>
          </cell>
          <cell r="E1138" t="str">
            <v>M</v>
          </cell>
          <cell r="F1138" t="str">
            <v>AUCOLESP</v>
          </cell>
          <cell r="G1138">
            <v>67568</v>
          </cell>
          <cell r="H1138" t="str">
            <v>INSTITUTO DE SEGUROS SOCIALES SECCION.SANTAND</v>
          </cell>
          <cell r="I1138">
            <v>89365997</v>
          </cell>
          <cell r="J1138">
            <v>89365997</v>
          </cell>
          <cell r="K1138">
            <v>105111853.3118</v>
          </cell>
          <cell r="L1138">
            <v>113112146</v>
          </cell>
          <cell r="M1138">
            <v>10835319</v>
          </cell>
          <cell r="N1138">
            <v>123947465</v>
          </cell>
          <cell r="O1138">
            <v>0.1</v>
          </cell>
          <cell r="P1138">
            <v>1083531.9000000001</v>
          </cell>
          <cell r="Q1138">
            <v>0.1</v>
          </cell>
          <cell r="R1138">
            <v>12394746.5</v>
          </cell>
          <cell r="S1138">
            <v>137425743.40000001</v>
          </cell>
          <cell r="T1138">
            <v>1.3074238448859354</v>
          </cell>
          <cell r="U1138">
            <v>0.19</v>
          </cell>
          <cell r="V1138">
            <v>19971252.129241999</v>
          </cell>
          <cell r="W1138">
            <v>0.125</v>
          </cell>
          <cell r="X1138">
            <v>13138981.663975</v>
          </cell>
          <cell r="Y1138">
            <v>0</v>
          </cell>
          <cell r="Z1138">
            <v>0</v>
          </cell>
          <cell r="AA1138">
            <v>-0.62242384488593538</v>
          </cell>
          <cell r="AB1138">
            <v>-65424123.881416999</v>
          </cell>
          <cell r="AC1138">
            <v>117.79120635986328</v>
          </cell>
          <cell r="AD1138">
            <v>117.79120635986328</v>
          </cell>
        </row>
        <row r="1139">
          <cell r="B1139" t="str">
            <v>Total 7485949</v>
          </cell>
          <cell r="C1139">
            <v>301197080</v>
          </cell>
          <cell r="D1139">
            <v>301364395</v>
          </cell>
          <cell r="E1139">
            <v>301197079.64789999</v>
          </cell>
          <cell r="F1139">
            <v>229116833</v>
          </cell>
          <cell r="G1139">
            <v>22469044</v>
          </cell>
          <cell r="H1139">
            <v>251585877</v>
          </cell>
          <cell r="I1139">
            <v>301197080</v>
          </cell>
          <cell r="J1139">
            <v>301364395</v>
          </cell>
          <cell r="K1139">
            <v>301197079.64789999</v>
          </cell>
          <cell r="L1139">
            <v>229116833</v>
          </cell>
          <cell r="M1139">
            <v>22469044</v>
          </cell>
          <cell r="N1139">
            <v>251585877</v>
          </cell>
          <cell r="O1139">
            <v>-72671369.541188464</v>
          </cell>
          <cell r="P1139">
            <v>2246904.4000000004</v>
          </cell>
          <cell r="Q1139">
            <v>25158587.700000003</v>
          </cell>
          <cell r="R1139">
            <v>25158587.700000003</v>
          </cell>
          <cell r="S1139">
            <v>278991369.10000002</v>
          </cell>
          <cell r="T1139">
            <v>37649634.955987498</v>
          </cell>
          <cell r="U1139">
            <v>0</v>
          </cell>
          <cell r="V1139">
            <v>57227445.133101001</v>
          </cell>
          <cell r="W1139">
            <v>0</v>
          </cell>
          <cell r="X1139">
            <v>37649634.955987498</v>
          </cell>
          <cell r="Y1139">
            <v>0</v>
          </cell>
          <cell r="Z1139">
            <v>0</v>
          </cell>
          <cell r="AA1139">
            <v>0</v>
          </cell>
          <cell r="AB1139">
            <v>-72671369.541188464</v>
          </cell>
          <cell r="AC1139">
            <v>0</v>
          </cell>
        </row>
        <row r="1140">
          <cell r="A1140" t="str">
            <v>Chapinero</v>
          </cell>
          <cell r="B1140">
            <v>7494115</v>
          </cell>
          <cell r="C1140">
            <v>36800</v>
          </cell>
          <cell r="D1140">
            <v>37164</v>
          </cell>
          <cell r="E1140" t="str">
            <v>M</v>
          </cell>
          <cell r="F1140" t="str">
            <v>AUCOLESP</v>
          </cell>
          <cell r="G1140">
            <v>67568</v>
          </cell>
          <cell r="H1140" t="str">
            <v>INSTITUTO DE SEGUROS SOCIALES SECCION.SANTAND</v>
          </cell>
          <cell r="I1140">
            <v>157871322.9375</v>
          </cell>
          <cell r="J1140">
            <v>157871322.9375</v>
          </cell>
          <cell r="K1140">
            <v>142590944.64899999</v>
          </cell>
          <cell r="L1140">
            <v>117297867</v>
          </cell>
          <cell r="M1140">
            <v>8449100</v>
          </cell>
          <cell r="N1140">
            <v>125746967</v>
          </cell>
          <cell r="O1140">
            <v>0.1</v>
          </cell>
          <cell r="P1140">
            <v>844910</v>
          </cell>
          <cell r="Q1140">
            <v>0.1</v>
          </cell>
          <cell r="R1140">
            <v>12574696.700000001</v>
          </cell>
          <cell r="S1140">
            <v>139166573.69999999</v>
          </cell>
          <cell r="T1140">
            <v>0.97598465346148466</v>
          </cell>
          <cell r="U1140">
            <v>0.19</v>
          </cell>
          <cell r="V1140">
            <v>27092279.483309999</v>
          </cell>
          <cell r="W1140">
            <v>0.125</v>
          </cell>
          <cell r="X1140">
            <v>17823868.081124999</v>
          </cell>
          <cell r="Y1140">
            <v>0</v>
          </cell>
          <cell r="Z1140">
            <v>0</v>
          </cell>
          <cell r="AA1140">
            <v>-0.29098465346148461</v>
          </cell>
          <cell r="AB1140">
            <v>-41491776.615434997</v>
          </cell>
          <cell r="AC1140">
            <v>157.62088012695313</v>
          </cell>
          <cell r="AD1140">
            <v>157.62088012695313</v>
          </cell>
        </row>
        <row r="1141">
          <cell r="A1141" t="str">
            <v>Chapinero</v>
          </cell>
          <cell r="B1141">
            <v>7494115</v>
          </cell>
          <cell r="C1141">
            <v>37165</v>
          </cell>
          <cell r="D1141">
            <v>37529</v>
          </cell>
          <cell r="E1141" t="str">
            <v>M</v>
          </cell>
          <cell r="F1141" t="str">
            <v>AUCOLESP</v>
          </cell>
          <cell r="G1141">
            <v>67568</v>
          </cell>
          <cell r="H1141" t="str">
            <v>INSTITUTO DE SEGUROS SOCIALES SECCION.SANTAND</v>
          </cell>
          <cell r="I1141">
            <v>45244602</v>
          </cell>
          <cell r="J1141">
            <v>45420827</v>
          </cell>
          <cell r="K1141">
            <v>60524980.348399997</v>
          </cell>
          <cell r="L1141">
            <v>107936435</v>
          </cell>
          <cell r="M1141">
            <v>17311762</v>
          </cell>
          <cell r="N1141">
            <v>125248197</v>
          </cell>
          <cell r="O1141">
            <v>0.1</v>
          </cell>
          <cell r="P1141">
            <v>1731176.2000000002</v>
          </cell>
          <cell r="Q1141">
            <v>0.1</v>
          </cell>
          <cell r="R1141">
            <v>12524819.700000001</v>
          </cell>
          <cell r="S1141">
            <v>139504192.90000001</v>
          </cell>
          <cell r="T1141">
            <v>2.304902737629519</v>
          </cell>
          <cell r="U1141">
            <v>0.19</v>
          </cell>
          <cell r="V1141">
            <v>11499746.266195999</v>
          </cell>
          <cell r="W1141">
            <v>0.125</v>
          </cell>
          <cell r="X1141">
            <v>7565622.5435499996</v>
          </cell>
          <cell r="Y1141">
            <v>0</v>
          </cell>
          <cell r="Z1141">
            <v>0</v>
          </cell>
          <cell r="AA1141">
            <v>-1.619902737629519</v>
          </cell>
          <cell r="AB1141">
            <v>-98044581.361345991</v>
          </cell>
          <cell r="AC1141">
            <v>63.582416534423828</v>
          </cell>
          <cell r="AD1141">
            <v>63.582416534423828</v>
          </cell>
        </row>
        <row r="1142">
          <cell r="B1142" t="str">
            <v>Total 7494115</v>
          </cell>
          <cell r="C1142">
            <v>203115924.9375</v>
          </cell>
          <cell r="D1142">
            <v>203292149.9375</v>
          </cell>
          <cell r="E1142">
            <v>203115924.99739999</v>
          </cell>
          <cell r="F1142">
            <v>225234302</v>
          </cell>
          <cell r="G1142">
            <v>25760862</v>
          </cell>
          <cell r="H1142">
            <v>250995164</v>
          </cell>
          <cell r="I1142">
            <v>203115924.9375</v>
          </cell>
          <cell r="J1142">
            <v>203292149.9375</v>
          </cell>
          <cell r="K1142">
            <v>203115924.99739999</v>
          </cell>
          <cell r="L1142">
            <v>225234302</v>
          </cell>
          <cell r="M1142">
            <v>25760862</v>
          </cell>
          <cell r="N1142">
            <v>250995164</v>
          </cell>
          <cell r="O1142">
            <v>-139536357.97678098</v>
          </cell>
          <cell r="P1142">
            <v>2576086.2000000002</v>
          </cell>
          <cell r="Q1142">
            <v>25099516.400000002</v>
          </cell>
          <cell r="R1142">
            <v>25099516.400000002</v>
          </cell>
          <cell r="S1142">
            <v>278670766.60000002</v>
          </cell>
          <cell r="T1142">
            <v>25389490.624674998</v>
          </cell>
          <cell r="U1142">
            <v>0</v>
          </cell>
          <cell r="V1142">
            <v>38592025.749505997</v>
          </cell>
          <cell r="W1142">
            <v>0</v>
          </cell>
          <cell r="X1142">
            <v>25389490.624674998</v>
          </cell>
          <cell r="Y1142">
            <v>0</v>
          </cell>
          <cell r="Z1142">
            <v>0</v>
          </cell>
          <cell r="AA1142">
            <v>0</v>
          </cell>
          <cell r="AB1142">
            <v>-139536357.97678098</v>
          </cell>
          <cell r="AC1142">
            <v>0</v>
          </cell>
        </row>
        <row r="1143">
          <cell r="A1143" t="str">
            <v>Chapinero</v>
          </cell>
          <cell r="B1143">
            <v>7494156</v>
          </cell>
          <cell r="C1143">
            <v>36800</v>
          </cell>
          <cell r="D1143">
            <v>37164</v>
          </cell>
          <cell r="E1143" t="str">
            <v>A</v>
          </cell>
          <cell r="F1143" t="str">
            <v>AUCOLESP</v>
          </cell>
          <cell r="G1143">
            <v>67568</v>
          </cell>
          <cell r="H1143" t="str">
            <v>INSTITUTO DE SEGUROS SOCIALES SECCION.SANTAND</v>
          </cell>
          <cell r="I1143">
            <v>24977027</v>
          </cell>
          <cell r="J1143">
            <v>24977027</v>
          </cell>
          <cell r="K1143">
            <v>10698429.550899999</v>
          </cell>
          <cell r="L1143">
            <v>13863593</v>
          </cell>
          <cell r="M1143">
            <v>0</v>
          </cell>
          <cell r="N1143">
            <v>13863593</v>
          </cell>
          <cell r="O1143">
            <v>0.1</v>
          </cell>
          <cell r="P1143">
            <v>0</v>
          </cell>
          <cell r="Q1143">
            <v>0.1</v>
          </cell>
          <cell r="R1143">
            <v>1386359.3</v>
          </cell>
          <cell r="S1143">
            <v>15249952.300000001</v>
          </cell>
          <cell r="T1143">
            <v>1.4254383998553422</v>
          </cell>
          <cell r="U1143">
            <v>0.19</v>
          </cell>
          <cell r="V1143">
            <v>2032701.6146709998</v>
          </cell>
          <cell r="W1143">
            <v>0.125</v>
          </cell>
          <cell r="X1143">
            <v>1337303.6938624999</v>
          </cell>
          <cell r="Y1143">
            <v>0</v>
          </cell>
          <cell r="Z1143">
            <v>0</v>
          </cell>
          <cell r="AA1143">
            <v>-0.7404383998553421</v>
          </cell>
          <cell r="AB1143">
            <v>-7921528.0576335015</v>
          </cell>
          <cell r="AC1143">
            <v>13.873626708984375</v>
          </cell>
          <cell r="AD1143">
            <v>13.873626708984375</v>
          </cell>
        </row>
        <row r="1144">
          <cell r="A1144" t="str">
            <v>Chapinero</v>
          </cell>
          <cell r="B1144">
            <v>7494156</v>
          </cell>
          <cell r="C1144">
            <v>37165</v>
          </cell>
          <cell r="D1144">
            <v>37529</v>
          </cell>
          <cell r="E1144" t="str">
            <v>A</v>
          </cell>
          <cell r="F1144" t="str">
            <v>AUCOLESP</v>
          </cell>
          <cell r="G1144">
            <v>67568</v>
          </cell>
          <cell r="H1144" t="str">
            <v>INSTITUTO DE SEGUROS SOCIALES SECCION.SANTAND</v>
          </cell>
          <cell r="I1144">
            <v>-993155</v>
          </cell>
          <cell r="J1144">
            <v>-993155</v>
          </cell>
          <cell r="K1144">
            <v>13285442.592800001</v>
          </cell>
          <cell r="L1144">
            <v>13678925</v>
          </cell>
          <cell r="M1144">
            <v>3751938</v>
          </cell>
          <cell r="N1144">
            <v>17430863</v>
          </cell>
          <cell r="O1144">
            <v>0.1</v>
          </cell>
          <cell r="P1144">
            <v>375193.80000000005</v>
          </cell>
          <cell r="Q1144">
            <v>0.1</v>
          </cell>
          <cell r="R1144">
            <v>1743086.3</v>
          </cell>
          <cell r="S1144">
            <v>19549143.100000001</v>
          </cell>
          <cell r="T1144">
            <v>1.4714709700822908</v>
          </cell>
          <cell r="U1144">
            <v>0.19</v>
          </cell>
          <cell r="V1144">
            <v>2524234.0926320003</v>
          </cell>
          <cell r="W1144">
            <v>0.125</v>
          </cell>
          <cell r="X1144">
            <v>1660680.3241000001</v>
          </cell>
          <cell r="Y1144">
            <v>0</v>
          </cell>
          <cell r="Z1144">
            <v>0</v>
          </cell>
          <cell r="AA1144">
            <v>-0.78647097008229072</v>
          </cell>
          <cell r="AB1144">
            <v>-10448614.923932001</v>
          </cell>
          <cell r="AC1144">
            <v>15.947802543640137</v>
          </cell>
          <cell r="AD1144">
            <v>15.947802543640137</v>
          </cell>
        </row>
        <row r="1145">
          <cell r="B1145" t="str">
            <v>Total 7494156</v>
          </cell>
          <cell r="C1145">
            <v>23983872</v>
          </cell>
          <cell r="D1145">
            <v>23983872</v>
          </cell>
          <cell r="E1145">
            <v>23983872.1437</v>
          </cell>
          <cell r="F1145">
            <v>27542518</v>
          </cell>
          <cell r="G1145">
            <v>3751938</v>
          </cell>
          <cell r="H1145">
            <v>31294456</v>
          </cell>
          <cell r="I1145">
            <v>23983872</v>
          </cell>
          <cell r="J1145">
            <v>23983872</v>
          </cell>
          <cell r="K1145">
            <v>23983872.1437</v>
          </cell>
          <cell r="L1145">
            <v>27542518</v>
          </cell>
          <cell r="M1145">
            <v>3751938</v>
          </cell>
          <cell r="N1145">
            <v>31294456</v>
          </cell>
          <cell r="O1145">
            <v>-18370142.981565502</v>
          </cell>
          <cell r="P1145">
            <v>375193.80000000005</v>
          </cell>
          <cell r="Q1145">
            <v>3129445.6</v>
          </cell>
          <cell r="R1145">
            <v>3129445.6</v>
          </cell>
          <cell r="S1145">
            <v>34799095.400000006</v>
          </cell>
          <cell r="T1145">
            <v>2997984.0179625</v>
          </cell>
          <cell r="U1145">
            <v>0</v>
          </cell>
          <cell r="V1145">
            <v>4556935.7073030006</v>
          </cell>
          <cell r="W1145">
            <v>0</v>
          </cell>
          <cell r="X1145">
            <v>2997984.0179625</v>
          </cell>
          <cell r="Y1145">
            <v>0</v>
          </cell>
          <cell r="Z1145">
            <v>0</v>
          </cell>
          <cell r="AA1145">
            <v>0</v>
          </cell>
          <cell r="AB1145">
            <v>-18370142.981565502</v>
          </cell>
          <cell r="AC1145">
            <v>0</v>
          </cell>
        </row>
        <row r="1146">
          <cell r="A1146" t="str">
            <v>Chapinero</v>
          </cell>
          <cell r="B1146">
            <v>7494164</v>
          </cell>
          <cell r="C1146">
            <v>36800</v>
          </cell>
          <cell r="D1146">
            <v>37164</v>
          </cell>
          <cell r="E1146" t="str">
            <v>A</v>
          </cell>
          <cell r="F1146" t="str">
            <v>AUCOLESP</v>
          </cell>
          <cell r="G1146">
            <v>67568</v>
          </cell>
          <cell r="H1146" t="str">
            <v>INSTITUTO DE SEGUROS SOCIALES SECCION.SANTAND</v>
          </cell>
          <cell r="I1146">
            <v>22509642</v>
          </cell>
          <cell r="J1146">
            <v>22509642</v>
          </cell>
          <cell r="K1146">
            <v>12483058.210200001</v>
          </cell>
          <cell r="L1146">
            <v>13095347</v>
          </cell>
          <cell r="M1146">
            <v>255400</v>
          </cell>
          <cell r="N1146">
            <v>13350747</v>
          </cell>
          <cell r="O1146">
            <v>0.1</v>
          </cell>
          <cell r="P1146">
            <v>25540</v>
          </cell>
          <cell r="Q1146">
            <v>0.1</v>
          </cell>
          <cell r="R1146">
            <v>1335074.7000000002</v>
          </cell>
          <cell r="S1146">
            <v>14711361.699999999</v>
          </cell>
          <cell r="T1146">
            <v>1.1785062163676554</v>
          </cell>
          <cell r="U1146">
            <v>0.19</v>
          </cell>
          <cell r="V1146">
            <v>2371781.059938</v>
          </cell>
          <cell r="W1146">
            <v>0.125</v>
          </cell>
          <cell r="X1146">
            <v>1560382.2762750001</v>
          </cell>
          <cell r="Y1146">
            <v>0</v>
          </cell>
          <cell r="Z1146">
            <v>0</v>
          </cell>
          <cell r="AA1146">
            <v>-0.49350621636765535</v>
          </cell>
          <cell r="AB1146">
            <v>-6160466.8260129979</v>
          </cell>
          <cell r="AC1146">
            <v>17.634614944458008</v>
          </cell>
          <cell r="AD1146">
            <v>17.634614944458008</v>
          </cell>
        </row>
        <row r="1147">
          <cell r="A1147" t="str">
            <v>Chapinero</v>
          </cell>
          <cell r="B1147">
            <v>7494164</v>
          </cell>
          <cell r="C1147">
            <v>37165</v>
          </cell>
          <cell r="D1147">
            <v>37529</v>
          </cell>
          <cell r="E1147" t="str">
            <v>A</v>
          </cell>
          <cell r="F1147" t="str">
            <v>AUCOLESP</v>
          </cell>
          <cell r="G1147">
            <v>67568</v>
          </cell>
          <cell r="H1147" t="str">
            <v>INSTITUTO DE SEGUROS SOCIALES SECCION.SANTAND</v>
          </cell>
          <cell r="I1147">
            <v>9242597</v>
          </cell>
          <cell r="J1147">
            <v>9242597</v>
          </cell>
          <cell r="K1147">
            <v>17866509.2031</v>
          </cell>
          <cell r="L1147">
            <v>3442423</v>
          </cell>
          <cell r="M1147">
            <v>167390</v>
          </cell>
          <cell r="N1147">
            <v>3609813</v>
          </cell>
          <cell r="O1147">
            <v>0.1</v>
          </cell>
          <cell r="P1147">
            <v>16739</v>
          </cell>
          <cell r="Q1147">
            <v>0.1</v>
          </cell>
          <cell r="R1147">
            <v>360981.30000000005</v>
          </cell>
          <cell r="S1147">
            <v>3987533.3</v>
          </cell>
          <cell r="T1147">
            <v>0.22318480094075271</v>
          </cell>
          <cell r="U1147">
            <v>0.19</v>
          </cell>
          <cell r="V1147">
            <v>3394636.7485889997</v>
          </cell>
          <cell r="W1147">
            <v>0.125</v>
          </cell>
          <cell r="X1147">
            <v>2233313.6503874999</v>
          </cell>
          <cell r="Y1147">
            <v>0</v>
          </cell>
          <cell r="Z1147">
            <v>0</v>
          </cell>
          <cell r="AA1147">
            <v>0.46181519905924734</v>
          </cell>
          <cell r="AB1147">
            <v>8251025.5041235005</v>
          </cell>
          <cell r="AC1147">
            <v>21.288461685180664</v>
          </cell>
          <cell r="AD1147">
            <v>21.288461685180664</v>
          </cell>
        </row>
        <row r="1148">
          <cell r="A1148" t="str">
            <v>Chapinero</v>
          </cell>
          <cell r="B1148">
            <v>7494164</v>
          </cell>
          <cell r="C1148">
            <v>37530</v>
          </cell>
          <cell r="D1148">
            <v>37777</v>
          </cell>
          <cell r="E1148" t="str">
            <v>A</v>
          </cell>
          <cell r="F1148" t="str">
            <v>AUCOLESP</v>
          </cell>
          <cell r="G1148">
            <v>67568</v>
          </cell>
          <cell r="H1148" t="str">
            <v>INSTITUTO DE SEGUROS SOCIALES SECCION.SANTAND</v>
          </cell>
          <cell r="I1148">
            <v>0</v>
          </cell>
          <cell r="J1148">
            <v>0</v>
          </cell>
          <cell r="K1148">
            <v>1402671.2922</v>
          </cell>
          <cell r="L1148">
            <v>0</v>
          </cell>
          <cell r="M1148">
            <v>0.1</v>
          </cell>
          <cell r="N1148">
            <v>0</v>
          </cell>
          <cell r="O1148">
            <v>0.1</v>
          </cell>
          <cell r="P1148">
            <v>0</v>
          </cell>
          <cell r="Q1148">
            <v>0.1</v>
          </cell>
          <cell r="R1148">
            <v>0</v>
          </cell>
          <cell r="S1148">
            <v>0</v>
          </cell>
          <cell r="T1148">
            <v>0</v>
          </cell>
          <cell r="U1148">
            <v>0.19</v>
          </cell>
          <cell r="V1148">
            <v>266507.54551800003</v>
          </cell>
          <cell r="W1148">
            <v>0.125</v>
          </cell>
          <cell r="X1148">
            <v>175333.911525</v>
          </cell>
          <cell r="Y1148">
            <v>0</v>
          </cell>
          <cell r="Z1148">
            <v>0</v>
          </cell>
          <cell r="AA1148">
            <v>0.68500000000000005</v>
          </cell>
          <cell r="AB1148">
            <v>960829.83515700011</v>
          </cell>
          <cell r="AC1148">
            <v>0</v>
          </cell>
          <cell r="AD1148">
            <v>1.9716598987579346</v>
          </cell>
        </row>
        <row r="1149">
          <cell r="B1149" t="str">
            <v>Total 7494164</v>
          </cell>
          <cell r="C1149">
            <v>31752239</v>
          </cell>
          <cell r="D1149">
            <v>31752239</v>
          </cell>
          <cell r="E1149">
            <v>31752238.705499999</v>
          </cell>
          <cell r="F1149">
            <v>16537770</v>
          </cell>
          <cell r="G1149">
            <v>422790</v>
          </cell>
          <cell r="H1149">
            <v>16960560</v>
          </cell>
          <cell r="I1149">
            <v>31752239</v>
          </cell>
          <cell r="J1149">
            <v>31752239</v>
          </cell>
          <cell r="K1149">
            <v>31752238.705499999</v>
          </cell>
          <cell r="L1149">
            <v>16537770</v>
          </cell>
          <cell r="M1149">
            <v>422790</v>
          </cell>
          <cell r="N1149">
            <v>16960560</v>
          </cell>
          <cell r="O1149">
            <v>3051388.5132675027</v>
          </cell>
          <cell r="P1149">
            <v>42279</v>
          </cell>
          <cell r="Q1149">
            <v>1696056.0000000002</v>
          </cell>
          <cell r="R1149">
            <v>1696056.0000000002</v>
          </cell>
          <cell r="S1149">
            <v>18698895</v>
          </cell>
          <cell r="T1149">
            <v>3969029.8381874999</v>
          </cell>
          <cell r="U1149">
            <v>0</v>
          </cell>
          <cell r="V1149">
            <v>6032925.3540449999</v>
          </cell>
          <cell r="W1149">
            <v>0</v>
          </cell>
          <cell r="X1149">
            <v>3969029.8381874999</v>
          </cell>
          <cell r="Y1149">
            <v>0</v>
          </cell>
          <cell r="Z1149">
            <v>0</v>
          </cell>
          <cell r="AA1149">
            <v>0</v>
          </cell>
          <cell r="AB1149">
            <v>3051388.5132675027</v>
          </cell>
          <cell r="AC1149">
            <v>0</v>
          </cell>
        </row>
        <row r="1150">
          <cell r="A1150" t="str">
            <v>Chapinero</v>
          </cell>
          <cell r="B1150">
            <v>7494206</v>
          </cell>
          <cell r="C1150">
            <v>36800</v>
          </cell>
          <cell r="D1150">
            <v>37164</v>
          </cell>
          <cell r="E1150" t="str">
            <v>A</v>
          </cell>
          <cell r="F1150" t="str">
            <v>AUCOL98</v>
          </cell>
          <cell r="G1150">
            <v>67568</v>
          </cell>
          <cell r="H1150" t="str">
            <v>INSTITUTO DE SEGUROS SOCIALES SECCION.SANTAND</v>
          </cell>
          <cell r="I1150">
            <v>4103141.0625</v>
          </cell>
          <cell r="J1150">
            <v>4103141.0625</v>
          </cell>
          <cell r="K1150">
            <v>3145284.7617000001</v>
          </cell>
          <cell r="L1150">
            <v>0</v>
          </cell>
          <cell r="M1150">
            <v>0.1</v>
          </cell>
          <cell r="N1150">
            <v>0</v>
          </cell>
          <cell r="O1150">
            <v>0.1</v>
          </cell>
          <cell r="P1150">
            <v>0</v>
          </cell>
          <cell r="Q1150">
            <v>0.1</v>
          </cell>
          <cell r="R1150">
            <v>0</v>
          </cell>
          <cell r="S1150">
            <v>0</v>
          </cell>
          <cell r="T1150">
            <v>0</v>
          </cell>
          <cell r="U1150">
            <v>0.19</v>
          </cell>
          <cell r="V1150">
            <v>597604.10472300008</v>
          </cell>
          <cell r="W1150">
            <v>0.125</v>
          </cell>
          <cell r="X1150">
            <v>393160.59521250002</v>
          </cell>
          <cell r="Y1150">
            <v>0</v>
          </cell>
          <cell r="Z1150">
            <v>0</v>
          </cell>
          <cell r="AA1150">
            <v>0.68500000000000005</v>
          </cell>
          <cell r="AB1150">
            <v>2154520.0617645001</v>
          </cell>
          <cell r="AC1150">
            <v>4.2472529411315918</v>
          </cell>
          <cell r="AD1150">
            <v>4.2472529411315918</v>
          </cell>
        </row>
        <row r="1151">
          <cell r="A1151" t="str">
            <v>Chapinero</v>
          </cell>
          <cell r="B1151">
            <v>7494206</v>
          </cell>
          <cell r="C1151">
            <v>37165</v>
          </cell>
          <cell r="D1151">
            <v>37529</v>
          </cell>
          <cell r="E1151" t="str">
            <v>A</v>
          </cell>
          <cell r="F1151" t="str">
            <v>AUCOL98</v>
          </cell>
          <cell r="G1151">
            <v>67568</v>
          </cell>
          <cell r="H1151" t="str">
            <v>INSTITUTO DE SEGUROS SOCIALES SECCION.SANTAND</v>
          </cell>
          <cell r="I1151">
            <v>-37005</v>
          </cell>
          <cell r="J1151">
            <v>-37005</v>
          </cell>
          <cell r="K1151">
            <v>920851.31050000002</v>
          </cell>
          <cell r="L1151">
            <v>0</v>
          </cell>
          <cell r="M1151">
            <v>0.1</v>
          </cell>
          <cell r="N1151">
            <v>0</v>
          </cell>
          <cell r="O1151">
            <v>0.1</v>
          </cell>
          <cell r="P1151">
            <v>0</v>
          </cell>
          <cell r="Q1151">
            <v>0.1</v>
          </cell>
          <cell r="R1151">
            <v>0</v>
          </cell>
          <cell r="S1151">
            <v>0</v>
          </cell>
          <cell r="T1151">
            <v>0</v>
          </cell>
          <cell r="U1151">
            <v>0.19</v>
          </cell>
          <cell r="V1151">
            <v>174961.748995</v>
          </cell>
          <cell r="W1151">
            <v>0.125</v>
          </cell>
          <cell r="X1151">
            <v>115106.4138125</v>
          </cell>
          <cell r="Y1151">
            <v>0</v>
          </cell>
          <cell r="Z1151">
            <v>0</v>
          </cell>
          <cell r="AA1151">
            <v>0.68500000000000005</v>
          </cell>
          <cell r="AB1151">
            <v>630783.14769250003</v>
          </cell>
          <cell r="AC1151">
            <v>0.93131870031356812</v>
          </cell>
          <cell r="AD1151">
            <v>0.93131870031356812</v>
          </cell>
        </row>
        <row r="1152">
          <cell r="B1152" t="str">
            <v>Total 7494206</v>
          </cell>
          <cell r="C1152">
            <v>4066136.0625</v>
          </cell>
          <cell r="D1152">
            <v>4066136.0625</v>
          </cell>
          <cell r="E1152">
            <v>4066136.0722000003</v>
          </cell>
          <cell r="F1152">
            <v>0</v>
          </cell>
          <cell r="G1152">
            <v>0</v>
          </cell>
          <cell r="H1152">
            <v>0</v>
          </cell>
          <cell r="I1152">
            <v>4066136.0625</v>
          </cell>
          <cell r="J1152">
            <v>4066136.0625</v>
          </cell>
          <cell r="K1152">
            <v>4066136.0722000003</v>
          </cell>
          <cell r="L1152">
            <v>0</v>
          </cell>
          <cell r="M1152">
            <v>0</v>
          </cell>
          <cell r="N1152">
            <v>0</v>
          </cell>
          <cell r="O1152">
            <v>2785303.2094570003</v>
          </cell>
          <cell r="P1152">
            <v>0</v>
          </cell>
          <cell r="Q1152">
            <v>0</v>
          </cell>
          <cell r="R1152">
            <v>0</v>
          </cell>
          <cell r="S1152">
            <v>0</v>
          </cell>
          <cell r="T1152">
            <v>508267.00902500004</v>
          </cell>
          <cell r="U1152">
            <v>0</v>
          </cell>
          <cell r="V1152">
            <v>772565.85371800011</v>
          </cell>
          <cell r="W1152">
            <v>0</v>
          </cell>
          <cell r="X1152">
            <v>508267.00902500004</v>
          </cell>
          <cell r="Y1152">
            <v>0</v>
          </cell>
          <cell r="Z1152">
            <v>0</v>
          </cell>
          <cell r="AA1152">
            <v>0</v>
          </cell>
          <cell r="AB1152">
            <v>2785303.2094570003</v>
          </cell>
          <cell r="AC1152">
            <v>0</v>
          </cell>
        </row>
        <row r="1153">
          <cell r="H1153" t="str">
            <v>Total INSTITUTO DE SEGUROS SOCIALES SECCION.SANTAND</v>
          </cell>
          <cell r="I1153">
            <v>564115252</v>
          </cell>
          <cell r="J1153">
            <v>564458792</v>
          </cell>
          <cell r="K1153">
            <v>564115251.56669998</v>
          </cell>
          <cell r="L1153">
            <v>498431423</v>
          </cell>
          <cell r="M1153">
            <v>52404634</v>
          </cell>
          <cell r="N1153">
            <v>550836057</v>
          </cell>
          <cell r="O1153">
            <v>5240463.4000000004</v>
          </cell>
          <cell r="P1153">
            <v>5240463.4000000004</v>
          </cell>
          <cell r="Q1153">
            <v>611160126.10000002</v>
          </cell>
          <cell r="R1153">
            <v>55083605.700000003</v>
          </cell>
          <cell r="S1153">
            <v>611160126.10000002</v>
          </cell>
          <cell r="T1153">
            <v>0</v>
          </cell>
          <cell r="U1153">
            <v>-224741178.77681038</v>
          </cell>
          <cell r="V1153">
            <v>107181897.797673</v>
          </cell>
          <cell r="W1153">
            <v>70514406.445837498</v>
          </cell>
          <cell r="X1153">
            <v>70514406.445837498</v>
          </cell>
          <cell r="Y1153">
            <v>-224741178.77681038</v>
          </cell>
          <cell r="Z1153">
            <v>0</v>
          </cell>
          <cell r="AA1153">
            <v>-224741178.77681038</v>
          </cell>
          <cell r="AB1153">
            <v>-224741178.77681038</v>
          </cell>
          <cell r="AC1153">
            <v>0</v>
          </cell>
        </row>
        <row r="1154">
          <cell r="A1154" t="str">
            <v>Chapinero</v>
          </cell>
          <cell r="B1154">
            <v>10922157</v>
          </cell>
          <cell r="C1154">
            <v>37419</v>
          </cell>
          <cell r="D1154">
            <v>37777</v>
          </cell>
          <cell r="E1154" t="str">
            <v>D</v>
          </cell>
          <cell r="F1154" t="str">
            <v>AUCOLESP</v>
          </cell>
          <cell r="G1154">
            <v>90169</v>
          </cell>
          <cell r="H1154" t="str">
            <v>INURBE</v>
          </cell>
          <cell r="I1154">
            <v>52818444.75</v>
          </cell>
          <cell r="J1154">
            <v>52818444.75</v>
          </cell>
          <cell r="K1154">
            <v>52818444.875</v>
          </cell>
          <cell r="L1154">
            <v>196350</v>
          </cell>
          <cell r="M1154">
            <v>2414761</v>
          </cell>
          <cell r="N1154">
            <v>2611111</v>
          </cell>
          <cell r="O1154">
            <v>0.1</v>
          </cell>
          <cell r="P1154">
            <v>241476.1</v>
          </cell>
          <cell r="Q1154">
            <v>0.1</v>
          </cell>
          <cell r="R1154">
            <v>261111.1</v>
          </cell>
          <cell r="S1154">
            <v>3113698.2</v>
          </cell>
          <cell r="T1154">
            <v>5.8950963197967499E-2</v>
          </cell>
          <cell r="U1154">
            <v>0.19</v>
          </cell>
          <cell r="V1154">
            <v>10035504.526250001</v>
          </cell>
          <cell r="W1154">
            <v>0.125</v>
          </cell>
          <cell r="X1154">
            <v>6602305.609375</v>
          </cell>
          <cell r="Y1154">
            <v>0</v>
          </cell>
          <cell r="Z1154">
            <v>0</v>
          </cell>
          <cell r="AA1154">
            <v>0.62604903680203261</v>
          </cell>
          <cell r="AB1154">
            <v>33066936.539375007</v>
          </cell>
          <cell r="AC1154">
            <v>0</v>
          </cell>
          <cell r="AD1154">
            <v>31.287710189819336</v>
          </cell>
        </row>
        <row r="1155">
          <cell r="B1155" t="str">
            <v>Total 10922157</v>
          </cell>
          <cell r="C1155">
            <v>52818444.75</v>
          </cell>
          <cell r="D1155">
            <v>52818444.75</v>
          </cell>
          <cell r="E1155">
            <v>52818444.875</v>
          </cell>
          <cell r="F1155">
            <v>196350</v>
          </cell>
          <cell r="G1155">
            <v>2414761</v>
          </cell>
          <cell r="H1155">
            <v>2611111</v>
          </cell>
          <cell r="I1155">
            <v>52818444.75</v>
          </cell>
          <cell r="J1155">
            <v>52818444.75</v>
          </cell>
          <cell r="K1155">
            <v>52818444.875</v>
          </cell>
          <cell r="L1155">
            <v>196350</v>
          </cell>
          <cell r="M1155">
            <v>2414761</v>
          </cell>
          <cell r="N1155">
            <v>2611111</v>
          </cell>
          <cell r="O1155">
            <v>33066936.539375007</v>
          </cell>
          <cell r="P1155">
            <v>241476.1</v>
          </cell>
          <cell r="Q1155">
            <v>261111.1</v>
          </cell>
          <cell r="R1155">
            <v>261111.1</v>
          </cell>
          <cell r="S1155">
            <v>3113698.2</v>
          </cell>
          <cell r="T1155">
            <v>6602305.609375</v>
          </cell>
          <cell r="U1155">
            <v>0</v>
          </cell>
          <cell r="V1155">
            <v>10035504.526250001</v>
          </cell>
          <cell r="W1155">
            <v>0</v>
          </cell>
          <cell r="X1155">
            <v>6602305.609375</v>
          </cell>
          <cell r="Y1155">
            <v>0</v>
          </cell>
          <cell r="Z1155">
            <v>0</v>
          </cell>
          <cell r="AA1155">
            <v>0</v>
          </cell>
          <cell r="AB1155">
            <v>33066936.539375007</v>
          </cell>
          <cell r="AC1155">
            <v>0</v>
          </cell>
        </row>
        <row r="1156">
          <cell r="H1156" t="str">
            <v>Total INURBE</v>
          </cell>
          <cell r="I1156">
            <v>52818444.75</v>
          </cell>
          <cell r="J1156">
            <v>52818444.75</v>
          </cell>
          <cell r="K1156">
            <v>52818444.875</v>
          </cell>
          <cell r="L1156">
            <v>196350</v>
          </cell>
          <cell r="M1156">
            <v>2414761</v>
          </cell>
          <cell r="N1156">
            <v>2611111</v>
          </cell>
          <cell r="O1156">
            <v>241476.1</v>
          </cell>
          <cell r="P1156">
            <v>241476.1</v>
          </cell>
          <cell r="Q1156">
            <v>3113698.2</v>
          </cell>
          <cell r="R1156">
            <v>261111.1</v>
          </cell>
          <cell r="S1156">
            <v>3113698.2</v>
          </cell>
          <cell r="T1156">
            <v>0</v>
          </cell>
          <cell r="U1156">
            <v>33066936.539375007</v>
          </cell>
          <cell r="V1156">
            <v>10035504.526250001</v>
          </cell>
          <cell r="W1156">
            <v>6602305.609375</v>
          </cell>
          <cell r="X1156">
            <v>6602305.609375</v>
          </cell>
          <cell r="Y1156">
            <v>33066936.539375007</v>
          </cell>
          <cell r="Z1156">
            <v>0</v>
          </cell>
          <cell r="AA1156">
            <v>33066936.539375007</v>
          </cell>
          <cell r="AB1156">
            <v>33066936.539375007</v>
          </cell>
          <cell r="AC1156">
            <v>0</v>
          </cell>
        </row>
        <row r="1157">
          <cell r="A1157" t="str">
            <v>Chapinero</v>
          </cell>
          <cell r="B1157">
            <v>595706</v>
          </cell>
          <cell r="C1157">
            <v>36934</v>
          </cell>
          <cell r="D1157">
            <v>37298</v>
          </cell>
          <cell r="E1157" t="str">
            <v>M</v>
          </cell>
          <cell r="F1157" t="str">
            <v>AUCOL98</v>
          </cell>
          <cell r="G1157">
            <v>90162</v>
          </cell>
          <cell r="H1157" t="str">
            <v>INVERSIONES GUERFOR S.A.</v>
          </cell>
          <cell r="I1157">
            <v>7536810</v>
          </cell>
          <cell r="J1157">
            <v>7536810</v>
          </cell>
          <cell r="K1157">
            <v>7536809.9844000004</v>
          </cell>
          <cell r="L1157">
            <v>1391818</v>
          </cell>
          <cell r="M1157">
            <v>200000</v>
          </cell>
          <cell r="N1157">
            <v>1591818</v>
          </cell>
          <cell r="O1157">
            <v>0.1</v>
          </cell>
          <cell r="P1157">
            <v>20000</v>
          </cell>
          <cell r="Q1157">
            <v>0.1</v>
          </cell>
          <cell r="R1157">
            <v>159181.80000000002</v>
          </cell>
          <cell r="S1157">
            <v>1770999.8</v>
          </cell>
          <cell r="T1157">
            <v>0.23498002519178385</v>
          </cell>
          <cell r="U1157">
            <v>0.19</v>
          </cell>
          <cell r="V1157">
            <v>1431993.8970360002</v>
          </cell>
          <cell r="W1157">
            <v>0.125</v>
          </cell>
          <cell r="X1157">
            <v>942101.24805000005</v>
          </cell>
          <cell r="Y1157">
            <v>0</v>
          </cell>
          <cell r="Z1157">
            <v>0</v>
          </cell>
          <cell r="AA1157">
            <v>0.45001997480821621</v>
          </cell>
          <cell r="AB1157">
            <v>3391715.0393140004</v>
          </cell>
          <cell r="AC1157">
            <v>16.324174880981445</v>
          </cell>
          <cell r="AD1157">
            <v>16.324174880981445</v>
          </cell>
        </row>
        <row r="1158">
          <cell r="A1158" t="str">
            <v>Chapinero</v>
          </cell>
          <cell r="B1158">
            <v>595706</v>
          </cell>
          <cell r="C1158">
            <v>37299</v>
          </cell>
          <cell r="D1158">
            <v>37663</v>
          </cell>
          <cell r="E1158" t="str">
            <v>M</v>
          </cell>
          <cell r="F1158" t="str">
            <v>AUCOL98</v>
          </cell>
          <cell r="G1158">
            <v>90162</v>
          </cell>
          <cell r="H1158" t="str">
            <v>INVERSIONES GUERFOR S.A.</v>
          </cell>
          <cell r="I1158">
            <v>5326800</v>
          </cell>
          <cell r="J1158">
            <v>5326800</v>
          </cell>
          <cell r="K1158">
            <v>5326799.9922000002</v>
          </cell>
          <cell r="L1158">
            <v>7757803</v>
          </cell>
          <cell r="M1158">
            <v>0</v>
          </cell>
          <cell r="N1158">
            <v>7757803</v>
          </cell>
          <cell r="O1158">
            <v>0.1</v>
          </cell>
          <cell r="P1158">
            <v>0</v>
          </cell>
          <cell r="Q1158">
            <v>0.1</v>
          </cell>
          <cell r="R1158">
            <v>775780.3</v>
          </cell>
          <cell r="S1158">
            <v>8533583.3000000007</v>
          </cell>
          <cell r="T1158">
            <v>1.6020093325252822</v>
          </cell>
          <cell r="U1158">
            <v>0.19</v>
          </cell>
          <cell r="V1158">
            <v>1012091.998518</v>
          </cell>
          <cell r="W1158">
            <v>0.125</v>
          </cell>
          <cell r="X1158">
            <v>665849.99902500003</v>
          </cell>
          <cell r="Y1158">
            <v>0</v>
          </cell>
          <cell r="Z1158">
            <v>0</v>
          </cell>
          <cell r="AA1158">
            <v>-0.91700933252528216</v>
          </cell>
          <cell r="AB1158">
            <v>-4884725.3053430002</v>
          </cell>
          <cell r="AC1158">
            <v>11.450549125671387</v>
          </cell>
          <cell r="AD1158">
            <v>11.450549125671387</v>
          </cell>
        </row>
        <row r="1159">
          <cell r="A1159" t="str">
            <v>Chapinero</v>
          </cell>
          <cell r="B1159">
            <v>595706</v>
          </cell>
          <cell r="C1159">
            <v>37664</v>
          </cell>
          <cell r="D1159">
            <v>37777</v>
          </cell>
          <cell r="E1159" t="str">
            <v>M</v>
          </cell>
          <cell r="F1159" t="str">
            <v>AUCOL98</v>
          </cell>
          <cell r="G1159">
            <v>90162</v>
          </cell>
          <cell r="H1159" t="str">
            <v>INVERSIONES GUERFOR S.A.</v>
          </cell>
          <cell r="I1159">
            <v>1592216</v>
          </cell>
          <cell r="J1159">
            <v>1255721</v>
          </cell>
          <cell r="K1159">
            <v>1527087.9354999999</v>
          </cell>
          <cell r="L1159">
            <v>542283</v>
          </cell>
          <cell r="M1159">
            <v>6157717</v>
          </cell>
          <cell r="N1159">
            <v>6700000</v>
          </cell>
          <cell r="O1159">
            <v>0.1</v>
          </cell>
          <cell r="P1159">
            <v>615771.70000000007</v>
          </cell>
          <cell r="Q1159">
            <v>0.1</v>
          </cell>
          <cell r="R1159">
            <v>670000</v>
          </cell>
          <cell r="S1159">
            <v>7985771.7000000002</v>
          </cell>
          <cell r="T1159">
            <v>5.229411819945585</v>
          </cell>
          <cell r="U1159">
            <v>0.19</v>
          </cell>
          <cell r="V1159">
            <v>290146.70774499996</v>
          </cell>
          <cell r="W1159">
            <v>0.125</v>
          </cell>
          <cell r="X1159">
            <v>190885.99193749999</v>
          </cell>
          <cell r="Y1159">
            <v>0</v>
          </cell>
          <cell r="Z1159">
            <v>0</v>
          </cell>
          <cell r="AA1159">
            <v>-4.5444118199455854</v>
          </cell>
          <cell r="AB1159">
            <v>-6939716.4641825017</v>
          </cell>
          <cell r="AC1159">
            <v>4</v>
          </cell>
          <cell r="AD1159">
            <v>4</v>
          </cell>
        </row>
        <row r="1160">
          <cell r="B1160" t="str">
            <v>Total 595706</v>
          </cell>
          <cell r="C1160">
            <v>14455826</v>
          </cell>
          <cell r="D1160">
            <v>14119331</v>
          </cell>
          <cell r="E1160">
            <v>14390697.9121</v>
          </cell>
          <cell r="F1160">
            <v>9691904</v>
          </cell>
          <cell r="G1160">
            <v>6357717</v>
          </cell>
          <cell r="H1160">
            <v>16049621</v>
          </cell>
          <cell r="I1160">
            <v>14455826</v>
          </cell>
          <cell r="J1160">
            <v>14119331</v>
          </cell>
          <cell r="K1160">
            <v>14390697.9121</v>
          </cell>
          <cell r="L1160">
            <v>9691904</v>
          </cell>
          <cell r="M1160">
            <v>6357717</v>
          </cell>
          <cell r="N1160">
            <v>16049621</v>
          </cell>
          <cell r="O1160">
            <v>-8432726.7302115019</v>
          </cell>
          <cell r="P1160">
            <v>635771.70000000007</v>
          </cell>
          <cell r="Q1160">
            <v>1604962.1</v>
          </cell>
          <cell r="R1160">
            <v>1604962.1</v>
          </cell>
          <cell r="S1160">
            <v>18290354.800000001</v>
          </cell>
          <cell r="T1160">
            <v>1798837.2390125</v>
          </cell>
          <cell r="U1160">
            <v>0</v>
          </cell>
          <cell r="V1160">
            <v>2734232.6032989998</v>
          </cell>
          <cell r="W1160">
            <v>4</v>
          </cell>
          <cell r="X1160">
            <v>1798837.2390125</v>
          </cell>
          <cell r="Y1160">
            <v>0</v>
          </cell>
          <cell r="Z1160">
            <v>0</v>
          </cell>
          <cell r="AA1160">
            <v>4</v>
          </cell>
          <cell r="AB1160">
            <v>-8432726.7302115019</v>
          </cell>
          <cell r="AC1160">
            <v>4</v>
          </cell>
        </row>
        <row r="1161">
          <cell r="H1161" t="str">
            <v>Total INVERSIONES GUERFOR S.A.</v>
          </cell>
          <cell r="I1161">
            <v>14455826</v>
          </cell>
          <cell r="J1161">
            <v>14119331</v>
          </cell>
          <cell r="K1161">
            <v>14390697.9121</v>
          </cell>
          <cell r="L1161">
            <v>9691904</v>
          </cell>
          <cell r="M1161">
            <v>6357717</v>
          </cell>
          <cell r="N1161">
            <v>16049621</v>
          </cell>
          <cell r="O1161">
            <v>635771.70000000007</v>
          </cell>
          <cell r="P1161">
            <v>635771.70000000007</v>
          </cell>
          <cell r="Q1161">
            <v>18290354.800000001</v>
          </cell>
          <cell r="R1161">
            <v>1604962.1</v>
          </cell>
          <cell r="S1161">
            <v>18290354.800000001</v>
          </cell>
          <cell r="T1161">
            <v>0</v>
          </cell>
          <cell r="U1161">
            <v>-8432726.7302115019</v>
          </cell>
          <cell r="V1161">
            <v>2734232.6032989998</v>
          </cell>
          <cell r="W1161">
            <v>1798837.2390125</v>
          </cell>
          <cell r="X1161">
            <v>1798837.2390125</v>
          </cell>
          <cell r="Y1161">
            <v>-8432726.7302115019</v>
          </cell>
          <cell r="Z1161">
            <v>0</v>
          </cell>
          <cell r="AA1161">
            <v>-8432726.7302115019</v>
          </cell>
          <cell r="AB1161">
            <v>-8432726.7302115019</v>
          </cell>
          <cell r="AC1161">
            <v>4</v>
          </cell>
        </row>
        <row r="1162">
          <cell r="A1162" t="str">
            <v>Chapinero</v>
          </cell>
          <cell r="B1162">
            <v>497616</v>
          </cell>
          <cell r="C1162">
            <v>36982</v>
          </cell>
          <cell r="D1162">
            <v>37346</v>
          </cell>
          <cell r="E1162" t="str">
            <v>S</v>
          </cell>
          <cell r="F1162" t="str">
            <v>AUCOL98</v>
          </cell>
          <cell r="G1162">
            <v>67541</v>
          </cell>
          <cell r="H1162" t="str">
            <v>INVERSIONES LA MEJORANA LTDA</v>
          </cell>
          <cell r="I1162">
            <v>37065543.875</v>
          </cell>
          <cell r="J1162">
            <v>37065543.875</v>
          </cell>
          <cell r="K1162">
            <v>37065543.782200001</v>
          </cell>
          <cell r="L1162">
            <v>10770933</v>
          </cell>
          <cell r="M1162">
            <v>0</v>
          </cell>
          <cell r="N1162">
            <v>10770933</v>
          </cell>
          <cell r="O1162">
            <v>0.1</v>
          </cell>
          <cell r="P1162">
            <v>0</v>
          </cell>
          <cell r="Q1162">
            <v>0.1</v>
          </cell>
          <cell r="R1162">
            <v>1077093.3</v>
          </cell>
          <cell r="S1162">
            <v>11848026.300000001</v>
          </cell>
          <cell r="T1162">
            <v>0.3196506806866215</v>
          </cell>
          <cell r="U1162">
            <v>0.19</v>
          </cell>
          <cell r="V1162">
            <v>7042453.3186180005</v>
          </cell>
          <cell r="W1162">
            <v>0.15</v>
          </cell>
          <cell r="X1162">
            <v>5559831.56733</v>
          </cell>
          <cell r="Y1162">
            <v>0</v>
          </cell>
          <cell r="Z1162">
            <v>0</v>
          </cell>
          <cell r="AA1162">
            <v>0.34034931931337842</v>
          </cell>
          <cell r="AB1162">
            <v>12615232.596251996</v>
          </cell>
          <cell r="AC1162">
            <v>23.395605087280273</v>
          </cell>
          <cell r="AD1162">
            <v>23.395605087280273</v>
          </cell>
        </row>
        <row r="1163">
          <cell r="A1163" t="str">
            <v>Chapinero</v>
          </cell>
          <cell r="B1163">
            <v>497616</v>
          </cell>
          <cell r="C1163">
            <v>37347</v>
          </cell>
          <cell r="D1163">
            <v>37711</v>
          </cell>
          <cell r="E1163" t="str">
            <v>S</v>
          </cell>
          <cell r="F1163" t="str">
            <v>AUCOL98</v>
          </cell>
          <cell r="G1163">
            <v>67541</v>
          </cell>
          <cell r="H1163" t="str">
            <v>INVERSIONES LA MEJORANA LTDA</v>
          </cell>
          <cell r="I1163">
            <v>36981214.625</v>
          </cell>
          <cell r="J1163">
            <v>36859691.625</v>
          </cell>
          <cell r="K1163">
            <v>36981215.093800001</v>
          </cell>
          <cell r="L1163">
            <v>21551557</v>
          </cell>
          <cell r="M1163">
            <v>237897</v>
          </cell>
          <cell r="N1163">
            <v>21789454</v>
          </cell>
          <cell r="O1163">
            <v>0.1</v>
          </cell>
          <cell r="P1163">
            <v>23789.7</v>
          </cell>
          <cell r="Q1163">
            <v>0.1</v>
          </cell>
          <cell r="R1163">
            <v>2178945.4</v>
          </cell>
          <cell r="S1163">
            <v>23992189.099999998</v>
          </cell>
          <cell r="T1163">
            <v>0.64876692231841648</v>
          </cell>
          <cell r="U1163">
            <v>0.19</v>
          </cell>
          <cell r="V1163">
            <v>7026430.8678219998</v>
          </cell>
          <cell r="W1163">
            <v>0.15</v>
          </cell>
          <cell r="X1163">
            <v>5547182.2640699996</v>
          </cell>
          <cell r="Y1163">
            <v>0</v>
          </cell>
          <cell r="Z1163">
            <v>0</v>
          </cell>
          <cell r="AA1163">
            <v>1.1233077681583437E-2</v>
          </cell>
          <cell r="AB1163">
            <v>415412.8619080013</v>
          </cell>
          <cell r="AC1163">
            <v>21.769229888916016</v>
          </cell>
          <cell r="AD1163">
            <v>21.769229888916016</v>
          </cell>
        </row>
        <row r="1164">
          <cell r="A1164" t="str">
            <v>Chapinero</v>
          </cell>
          <cell r="B1164">
            <v>497616</v>
          </cell>
          <cell r="C1164">
            <v>37712</v>
          </cell>
          <cell r="D1164">
            <v>37777</v>
          </cell>
          <cell r="E1164" t="str">
            <v>S</v>
          </cell>
          <cell r="F1164" t="str">
            <v>AUCOL98</v>
          </cell>
          <cell r="G1164">
            <v>67541</v>
          </cell>
          <cell r="H1164" t="str">
            <v>INVERSIONES LA MEJORANA LTDA</v>
          </cell>
          <cell r="I1164">
            <v>19080662.8125</v>
          </cell>
          <cell r="J1164">
            <v>-155880</v>
          </cell>
          <cell r="K1164">
            <v>6881550.4844000004</v>
          </cell>
          <cell r="L1164">
            <v>0</v>
          </cell>
          <cell r="M1164">
            <v>0.1</v>
          </cell>
          <cell r="N1164">
            <v>0</v>
          </cell>
          <cell r="O1164">
            <v>0.1</v>
          </cell>
          <cell r="P1164">
            <v>0</v>
          </cell>
          <cell r="Q1164">
            <v>0.1</v>
          </cell>
          <cell r="R1164">
            <v>0</v>
          </cell>
          <cell r="S1164">
            <v>0</v>
          </cell>
          <cell r="T1164">
            <v>0</v>
          </cell>
          <cell r="U1164">
            <v>0.19</v>
          </cell>
          <cell r="V1164">
            <v>1307494.592036</v>
          </cell>
          <cell r="W1164">
            <v>0.15</v>
          </cell>
          <cell r="X1164">
            <v>1032232.5726600001</v>
          </cell>
          <cell r="Y1164">
            <v>0</v>
          </cell>
          <cell r="Z1164">
            <v>0</v>
          </cell>
          <cell r="AA1164">
            <v>0.65999999999999992</v>
          </cell>
          <cell r="AB1164">
            <v>4541823.3197039999</v>
          </cell>
          <cell r="AC1164">
            <v>4</v>
          </cell>
          <cell r="AD1164">
            <v>4</v>
          </cell>
        </row>
        <row r="1165">
          <cell r="B1165" t="str">
            <v>Total 497616</v>
          </cell>
          <cell r="C1165">
            <v>93127421.3125</v>
          </cell>
          <cell r="D1165">
            <v>73769355.5</v>
          </cell>
          <cell r="E1165">
            <v>80928309.360400006</v>
          </cell>
          <cell r="F1165">
            <v>32322490</v>
          </cell>
          <cell r="G1165">
            <v>237897</v>
          </cell>
          <cell r="H1165">
            <v>32560387</v>
          </cell>
          <cell r="I1165">
            <v>93127421.3125</v>
          </cell>
          <cell r="J1165">
            <v>73769355.5</v>
          </cell>
          <cell r="K1165">
            <v>80928309.360400006</v>
          </cell>
          <cell r="L1165">
            <v>32322490</v>
          </cell>
          <cell r="M1165">
            <v>237897</v>
          </cell>
          <cell r="N1165">
            <v>32560387</v>
          </cell>
          <cell r="O1165">
            <v>17572468.777863998</v>
          </cell>
          <cell r="P1165">
            <v>23789.7</v>
          </cell>
          <cell r="Q1165">
            <v>3256038.7</v>
          </cell>
          <cell r="R1165">
            <v>3256038.7</v>
          </cell>
          <cell r="S1165">
            <v>35840215.399999999</v>
          </cell>
          <cell r="T1165">
            <v>12139246.404059999</v>
          </cell>
          <cell r="U1165">
            <v>0</v>
          </cell>
          <cell r="V1165">
            <v>15376378.778476</v>
          </cell>
          <cell r="W1165">
            <v>4</v>
          </cell>
          <cell r="X1165">
            <v>12139246.404059999</v>
          </cell>
          <cell r="Y1165">
            <v>0</v>
          </cell>
          <cell r="Z1165">
            <v>0</v>
          </cell>
          <cell r="AA1165">
            <v>4</v>
          </cell>
          <cell r="AB1165">
            <v>17572468.777863998</v>
          </cell>
          <cell r="AC1165">
            <v>4</v>
          </cell>
        </row>
        <row r="1166">
          <cell r="H1166" t="str">
            <v>Total INVERSIONES LA MEJORANA LTDA</v>
          </cell>
          <cell r="I1166">
            <v>93127421.3125</v>
          </cell>
          <cell r="J1166">
            <v>73769355.5</v>
          </cell>
          <cell r="K1166">
            <v>80928309.360400006</v>
          </cell>
          <cell r="L1166">
            <v>32322490</v>
          </cell>
          <cell r="M1166">
            <v>237897</v>
          </cell>
          <cell r="N1166">
            <v>32560387</v>
          </cell>
          <cell r="O1166">
            <v>23789.7</v>
          </cell>
          <cell r="P1166">
            <v>23789.7</v>
          </cell>
          <cell r="Q1166">
            <v>35840215.399999999</v>
          </cell>
          <cell r="R1166">
            <v>3256038.7</v>
          </cell>
          <cell r="S1166">
            <v>35840215.399999999</v>
          </cell>
          <cell r="T1166">
            <v>0</v>
          </cell>
          <cell r="U1166">
            <v>17572468.777863998</v>
          </cell>
          <cell r="V1166">
            <v>15376378.778476</v>
          </cell>
          <cell r="W1166">
            <v>12139246.404059999</v>
          </cell>
          <cell r="X1166">
            <v>12139246.404059999</v>
          </cell>
          <cell r="Y1166">
            <v>17572468.777863998</v>
          </cell>
          <cell r="Z1166">
            <v>0</v>
          </cell>
          <cell r="AA1166">
            <v>17572468.777863998</v>
          </cell>
          <cell r="AB1166">
            <v>17572468.777863998</v>
          </cell>
          <cell r="AC1166">
            <v>4</v>
          </cell>
        </row>
        <row r="1167">
          <cell r="A1167" t="str">
            <v>Chapinero</v>
          </cell>
          <cell r="B1167">
            <v>1066125</v>
          </cell>
          <cell r="C1167">
            <v>36861</v>
          </cell>
          <cell r="D1167">
            <v>37225</v>
          </cell>
          <cell r="E1167" t="str">
            <v>M</v>
          </cell>
          <cell r="F1167" t="str">
            <v>AUCOL98</v>
          </cell>
          <cell r="G1167">
            <v>60674</v>
          </cell>
          <cell r="H1167" t="str">
            <v>INVERSIONES LOPEZ PINEROS LTDA</v>
          </cell>
          <cell r="I1167">
            <v>36077226</v>
          </cell>
          <cell r="J1167">
            <v>36077226</v>
          </cell>
          <cell r="K1167">
            <v>36077226.046899997</v>
          </cell>
          <cell r="L1167">
            <v>7729500</v>
          </cell>
          <cell r="M1167">
            <v>1000000</v>
          </cell>
          <cell r="N1167">
            <v>8729500</v>
          </cell>
          <cell r="O1167">
            <v>0.1</v>
          </cell>
          <cell r="P1167">
            <v>100000</v>
          </cell>
          <cell r="Q1167">
            <v>0.1</v>
          </cell>
          <cell r="R1167">
            <v>872950</v>
          </cell>
          <cell r="S1167">
            <v>9702450</v>
          </cell>
          <cell r="T1167">
            <v>0.26893558799079847</v>
          </cell>
          <cell r="U1167">
            <v>0.19</v>
          </cell>
          <cell r="V1167">
            <v>6854672.9489109991</v>
          </cell>
          <cell r="W1167">
            <v>0.125</v>
          </cell>
          <cell r="X1167">
            <v>4509653.2558624996</v>
          </cell>
          <cell r="Y1167">
            <v>0</v>
          </cell>
          <cell r="Z1167">
            <v>0</v>
          </cell>
          <cell r="AA1167">
            <v>0.41606441200920158</v>
          </cell>
          <cell r="AB1167">
            <v>15010449.8421265</v>
          </cell>
          <cell r="AC1167">
            <v>38.230770111083984</v>
          </cell>
          <cell r="AD1167">
            <v>38.230770111083984</v>
          </cell>
        </row>
        <row r="1168">
          <cell r="A1168" t="str">
            <v>Chapinero</v>
          </cell>
          <cell r="B1168">
            <v>1066125</v>
          </cell>
          <cell r="C1168">
            <v>37226</v>
          </cell>
          <cell r="D1168">
            <v>37590</v>
          </cell>
          <cell r="E1168" t="str">
            <v>M</v>
          </cell>
          <cell r="F1168" t="str">
            <v>AUCOL98</v>
          </cell>
          <cell r="G1168">
            <v>60674</v>
          </cell>
          <cell r="H1168" t="str">
            <v>INVERSIONES LOPEZ PINEROS LTDA</v>
          </cell>
          <cell r="I1168">
            <v>45170306.9375</v>
          </cell>
          <cell r="J1168">
            <v>44955159.9375</v>
          </cell>
          <cell r="K1168">
            <v>45170306.925800003</v>
          </cell>
          <cell r="L1168">
            <v>0</v>
          </cell>
          <cell r="M1168">
            <v>0.1</v>
          </cell>
          <cell r="N1168">
            <v>0</v>
          </cell>
          <cell r="O1168">
            <v>0.1</v>
          </cell>
          <cell r="P1168">
            <v>0</v>
          </cell>
          <cell r="Q1168">
            <v>0.1</v>
          </cell>
          <cell r="R1168">
            <v>0</v>
          </cell>
          <cell r="S1168">
            <v>0</v>
          </cell>
          <cell r="T1168">
            <v>0</v>
          </cell>
          <cell r="U1168">
            <v>0.19</v>
          </cell>
          <cell r="V1168">
            <v>8582358.3159020003</v>
          </cell>
          <cell r="W1168">
            <v>0.125</v>
          </cell>
          <cell r="X1168">
            <v>5646288.3657250004</v>
          </cell>
          <cell r="Y1168">
            <v>0</v>
          </cell>
          <cell r="Z1168">
            <v>0</v>
          </cell>
          <cell r="AA1168">
            <v>0.68500000000000005</v>
          </cell>
          <cell r="AB1168">
            <v>30941660.244173005</v>
          </cell>
          <cell r="AC1168">
            <v>42.0054931640625</v>
          </cell>
          <cell r="AD1168">
            <v>42.0054931640625</v>
          </cell>
        </row>
        <row r="1169">
          <cell r="A1169" t="str">
            <v>Chapinero</v>
          </cell>
          <cell r="B1169">
            <v>1066125</v>
          </cell>
          <cell r="C1169">
            <v>37591</v>
          </cell>
          <cell r="D1169">
            <v>37777</v>
          </cell>
          <cell r="E1169" t="str">
            <v>M</v>
          </cell>
          <cell r="F1169" t="str">
            <v>AUCOL98</v>
          </cell>
          <cell r="G1169">
            <v>60674</v>
          </cell>
          <cell r="H1169" t="str">
            <v>INVERSIONES LOPEZ PINEROS LTDA</v>
          </cell>
          <cell r="I1169">
            <v>18480187</v>
          </cell>
          <cell r="J1169">
            <v>14885998</v>
          </cell>
          <cell r="K1169">
            <v>18480187.003899999</v>
          </cell>
          <cell r="L1169">
            <v>0</v>
          </cell>
          <cell r="M1169">
            <v>2000000</v>
          </cell>
          <cell r="N1169">
            <v>2000000</v>
          </cell>
          <cell r="O1169">
            <v>0.1</v>
          </cell>
          <cell r="P1169">
            <v>200000</v>
          </cell>
          <cell r="Q1169">
            <v>0.1</v>
          </cell>
          <cell r="R1169">
            <v>200000</v>
          </cell>
          <cell r="S1169">
            <v>2400000</v>
          </cell>
          <cell r="T1169">
            <v>0.12986881569399225</v>
          </cell>
          <cell r="U1169">
            <v>0.19</v>
          </cell>
          <cell r="V1169">
            <v>3511235.5307409996</v>
          </cell>
          <cell r="W1169">
            <v>0.125</v>
          </cell>
          <cell r="X1169">
            <v>2310023.3754874999</v>
          </cell>
          <cell r="Y1169">
            <v>0</v>
          </cell>
          <cell r="Z1169">
            <v>0</v>
          </cell>
          <cell r="AA1169">
            <v>0.55513118430600783</v>
          </cell>
          <cell r="AB1169">
            <v>10258928.097671501</v>
          </cell>
          <cell r="AC1169">
            <v>42</v>
          </cell>
          <cell r="AD1169">
            <v>40.397850036621094</v>
          </cell>
        </row>
        <row r="1170">
          <cell r="B1170" t="str">
            <v>Total 1066125</v>
          </cell>
          <cell r="C1170">
            <v>99727719.9375</v>
          </cell>
          <cell r="D1170">
            <v>95918383.9375</v>
          </cell>
          <cell r="E1170">
            <v>99727719.976599991</v>
          </cell>
          <cell r="F1170">
            <v>7729500</v>
          </cell>
          <cell r="G1170">
            <v>3000000</v>
          </cell>
          <cell r="H1170">
            <v>10729500</v>
          </cell>
          <cell r="I1170">
            <v>99727719.9375</v>
          </cell>
          <cell r="J1170">
            <v>95918383.9375</v>
          </cell>
          <cell r="K1170">
            <v>99727719.976599991</v>
          </cell>
          <cell r="L1170">
            <v>7729500</v>
          </cell>
          <cell r="M1170">
            <v>3000000</v>
          </cell>
          <cell r="N1170">
            <v>10729500</v>
          </cell>
          <cell r="O1170">
            <v>56211038.18397101</v>
          </cell>
          <cell r="P1170">
            <v>300000</v>
          </cell>
          <cell r="Q1170">
            <v>1072950</v>
          </cell>
          <cell r="R1170">
            <v>1072950</v>
          </cell>
          <cell r="S1170">
            <v>12102450</v>
          </cell>
          <cell r="T1170">
            <v>12465964.997074999</v>
          </cell>
          <cell r="U1170">
            <v>0</v>
          </cell>
          <cell r="V1170">
            <v>18948266.795553997</v>
          </cell>
          <cell r="W1170">
            <v>42</v>
          </cell>
          <cell r="X1170">
            <v>12465964.997074999</v>
          </cell>
          <cell r="Y1170">
            <v>0</v>
          </cell>
          <cell r="Z1170">
            <v>0</v>
          </cell>
          <cell r="AA1170">
            <v>42</v>
          </cell>
          <cell r="AB1170">
            <v>56211038.18397101</v>
          </cell>
          <cell r="AC1170">
            <v>42</v>
          </cell>
        </row>
        <row r="1171">
          <cell r="H1171" t="str">
            <v>Total INVERSIONES LOPEZ PINEROS LTDA</v>
          </cell>
          <cell r="I1171">
            <v>99727719.9375</v>
          </cell>
          <cell r="J1171">
            <v>95918383.9375</v>
          </cell>
          <cell r="K1171">
            <v>99727719.976599991</v>
          </cell>
          <cell r="L1171">
            <v>7729500</v>
          </cell>
          <cell r="M1171">
            <v>3000000</v>
          </cell>
          <cell r="N1171">
            <v>10729500</v>
          </cell>
          <cell r="O1171">
            <v>300000</v>
          </cell>
          <cell r="P1171">
            <v>300000</v>
          </cell>
          <cell r="Q1171">
            <v>12102450</v>
          </cell>
          <cell r="R1171">
            <v>1072950</v>
          </cell>
          <cell r="S1171">
            <v>12102450</v>
          </cell>
          <cell r="T1171">
            <v>0</v>
          </cell>
          <cell r="U1171">
            <v>56211038.18397101</v>
          </cell>
          <cell r="V1171">
            <v>18948266.795553997</v>
          </cell>
          <cell r="W1171">
            <v>12465964.997074999</v>
          </cell>
          <cell r="X1171">
            <v>12465964.997074999</v>
          </cell>
          <cell r="Y1171">
            <v>56211038.18397101</v>
          </cell>
          <cell r="Z1171">
            <v>0</v>
          </cell>
          <cell r="AA1171">
            <v>56211038.18397101</v>
          </cell>
          <cell r="AB1171">
            <v>56211038.18397101</v>
          </cell>
          <cell r="AC1171">
            <v>42</v>
          </cell>
        </row>
        <row r="1172">
          <cell r="A1172" t="str">
            <v>Chapinero</v>
          </cell>
          <cell r="B1172">
            <v>7389489</v>
          </cell>
          <cell r="C1172">
            <v>36722</v>
          </cell>
          <cell r="D1172">
            <v>37086</v>
          </cell>
          <cell r="E1172" t="str">
            <v>M</v>
          </cell>
          <cell r="F1172" t="str">
            <v>AUCOL98</v>
          </cell>
          <cell r="G1172">
            <v>50098</v>
          </cell>
          <cell r="H1172" t="str">
            <v>JUVICOM LTDA</v>
          </cell>
          <cell r="I1172">
            <v>24098791</v>
          </cell>
          <cell r="J1172">
            <v>24098791</v>
          </cell>
          <cell r="K1172">
            <v>22957619.5977</v>
          </cell>
          <cell r="L1172">
            <v>0</v>
          </cell>
          <cell r="M1172">
            <v>0.1</v>
          </cell>
          <cell r="N1172">
            <v>0</v>
          </cell>
          <cell r="O1172">
            <v>0.1</v>
          </cell>
          <cell r="P1172">
            <v>0</v>
          </cell>
          <cell r="Q1172">
            <v>0.1</v>
          </cell>
          <cell r="R1172">
            <v>0</v>
          </cell>
          <cell r="S1172">
            <v>0</v>
          </cell>
          <cell r="T1172">
            <v>0</v>
          </cell>
          <cell r="U1172">
            <v>0.19</v>
          </cell>
          <cell r="V1172">
            <v>4361947.7235629996</v>
          </cell>
          <cell r="W1172">
            <v>0.125</v>
          </cell>
          <cell r="X1172">
            <v>2869702.4497125</v>
          </cell>
          <cell r="Y1172">
            <v>0</v>
          </cell>
          <cell r="Z1172">
            <v>0</v>
          </cell>
          <cell r="AA1172">
            <v>0.68500000000000005</v>
          </cell>
          <cell r="AB1172">
            <v>15725969.424424501</v>
          </cell>
          <cell r="AC1172">
            <v>7.3598899841308594</v>
          </cell>
          <cell r="AD1172">
            <v>7.3598899841308594</v>
          </cell>
        </row>
        <row r="1173">
          <cell r="A1173" t="str">
            <v>Chapinero</v>
          </cell>
          <cell r="B1173">
            <v>7389489</v>
          </cell>
          <cell r="C1173">
            <v>37087</v>
          </cell>
          <cell r="D1173">
            <v>37451</v>
          </cell>
          <cell r="E1173" t="str">
            <v>M</v>
          </cell>
          <cell r="F1173" t="str">
            <v>AUCOL98</v>
          </cell>
          <cell r="G1173">
            <v>50098</v>
          </cell>
          <cell r="H1173" t="str">
            <v>JUVICOM LTDA</v>
          </cell>
          <cell r="I1173">
            <v>1018795</v>
          </cell>
          <cell r="J1173">
            <v>1018795</v>
          </cell>
          <cell r="K1173">
            <v>2159966.4775</v>
          </cell>
          <cell r="L1173">
            <v>14615634</v>
          </cell>
          <cell r="M1173">
            <v>0</v>
          </cell>
          <cell r="N1173">
            <v>14615634</v>
          </cell>
          <cell r="O1173">
            <v>0.1</v>
          </cell>
          <cell r="P1173">
            <v>0</v>
          </cell>
          <cell r="Q1173">
            <v>0.1</v>
          </cell>
          <cell r="R1173">
            <v>1461563.4000000001</v>
          </cell>
          <cell r="S1173">
            <v>16077197.4</v>
          </cell>
          <cell r="T1173">
            <v>7.4432624614656779</v>
          </cell>
          <cell r="U1173">
            <v>0.19</v>
          </cell>
          <cell r="V1173">
            <v>410393.630725</v>
          </cell>
          <cell r="W1173">
            <v>0.125</v>
          </cell>
          <cell r="X1173">
            <v>269995.8096875</v>
          </cell>
          <cell r="Y1173">
            <v>0</v>
          </cell>
          <cell r="Z1173">
            <v>0</v>
          </cell>
          <cell r="AA1173">
            <v>-6.7582624614656783</v>
          </cell>
          <cell r="AB1173">
            <v>-14597620.3629125</v>
          </cell>
          <cell r="AC1173">
            <v>0.64010989665985107</v>
          </cell>
          <cell r="AD1173">
            <v>0.64010989665985107</v>
          </cell>
        </row>
        <row r="1174">
          <cell r="B1174" t="str">
            <v>Total 7389489</v>
          </cell>
          <cell r="C1174">
            <v>25117586</v>
          </cell>
          <cell r="D1174">
            <v>25117586</v>
          </cell>
          <cell r="E1174">
            <v>25117586.075199999</v>
          </cell>
          <cell r="F1174">
            <v>14615634</v>
          </cell>
          <cell r="G1174">
            <v>0</v>
          </cell>
          <cell r="H1174">
            <v>14615634</v>
          </cell>
          <cell r="I1174">
            <v>25117586</v>
          </cell>
          <cell r="J1174">
            <v>25117586</v>
          </cell>
          <cell r="K1174">
            <v>25117586.075199999</v>
          </cell>
          <cell r="L1174">
            <v>14615634</v>
          </cell>
          <cell r="M1174">
            <v>0</v>
          </cell>
          <cell r="N1174">
            <v>14615634</v>
          </cell>
          <cell r="O1174">
            <v>1128349.0615120009</v>
          </cell>
          <cell r="P1174">
            <v>0</v>
          </cell>
          <cell r="Q1174">
            <v>1461563.4000000001</v>
          </cell>
          <cell r="R1174">
            <v>1461563.4000000001</v>
          </cell>
          <cell r="S1174">
            <v>16077197.4</v>
          </cell>
          <cell r="T1174">
            <v>3139698.2593999999</v>
          </cell>
          <cell r="U1174">
            <v>0</v>
          </cell>
          <cell r="V1174">
            <v>4772341.3542879997</v>
          </cell>
          <cell r="W1174">
            <v>0</v>
          </cell>
          <cell r="X1174">
            <v>3139698.2593999999</v>
          </cell>
          <cell r="Y1174">
            <v>0</v>
          </cell>
          <cell r="Z1174">
            <v>0</v>
          </cell>
          <cell r="AA1174">
            <v>0</v>
          </cell>
          <cell r="AB1174">
            <v>1128349.0615120009</v>
          </cell>
          <cell r="AC1174">
            <v>0</v>
          </cell>
        </row>
        <row r="1175">
          <cell r="H1175" t="str">
            <v>Total JUVICOM LTDA</v>
          </cell>
          <cell r="I1175">
            <v>25117586</v>
          </cell>
          <cell r="J1175">
            <v>25117586</v>
          </cell>
          <cell r="K1175">
            <v>25117586.075199999</v>
          </cell>
          <cell r="L1175">
            <v>14615634</v>
          </cell>
          <cell r="M1175">
            <v>0</v>
          </cell>
          <cell r="N1175">
            <v>14615634</v>
          </cell>
          <cell r="O1175">
            <v>0</v>
          </cell>
          <cell r="P1175">
            <v>0</v>
          </cell>
          <cell r="Q1175">
            <v>16077197.4</v>
          </cell>
          <cell r="R1175">
            <v>1461563.4000000001</v>
          </cell>
          <cell r="S1175">
            <v>16077197.4</v>
          </cell>
          <cell r="T1175">
            <v>0</v>
          </cell>
          <cell r="U1175">
            <v>1128349.0615120009</v>
          </cell>
          <cell r="V1175">
            <v>4772341.3542879997</v>
          </cell>
          <cell r="W1175">
            <v>3139698.2593999999</v>
          </cell>
          <cell r="X1175">
            <v>3139698.2593999999</v>
          </cell>
          <cell r="Y1175">
            <v>1128349.0615120009</v>
          </cell>
          <cell r="Z1175">
            <v>0</v>
          </cell>
          <cell r="AA1175">
            <v>1128349.0615120009</v>
          </cell>
          <cell r="AB1175">
            <v>1128349.0615120009</v>
          </cell>
          <cell r="AC1175">
            <v>0</v>
          </cell>
        </row>
        <row r="1176">
          <cell r="A1176" t="str">
            <v>Chapinero</v>
          </cell>
          <cell r="B1176">
            <v>7380173</v>
          </cell>
          <cell r="C1176">
            <v>36736</v>
          </cell>
          <cell r="D1176">
            <v>37100</v>
          </cell>
          <cell r="E1176" t="str">
            <v>A</v>
          </cell>
          <cell r="F1176" t="str">
            <v>AUCOL98</v>
          </cell>
          <cell r="G1176">
            <v>54756</v>
          </cell>
          <cell r="H1176" t="str">
            <v>KAREN TOURS S.A.</v>
          </cell>
          <cell r="I1176">
            <v>39813762.125</v>
          </cell>
          <cell r="J1176">
            <v>39813762.125</v>
          </cell>
          <cell r="K1176">
            <v>39813761.9375</v>
          </cell>
          <cell r="L1176">
            <v>0</v>
          </cell>
          <cell r="M1176">
            <v>0.1</v>
          </cell>
          <cell r="N1176">
            <v>0</v>
          </cell>
          <cell r="O1176">
            <v>0.1</v>
          </cell>
          <cell r="P1176">
            <v>0</v>
          </cell>
          <cell r="Q1176">
            <v>0.1</v>
          </cell>
          <cell r="R1176">
            <v>0</v>
          </cell>
          <cell r="S1176">
            <v>0</v>
          </cell>
          <cell r="T1176">
            <v>0</v>
          </cell>
          <cell r="U1176">
            <v>0.19</v>
          </cell>
          <cell r="V1176">
            <v>7564614.7681250004</v>
          </cell>
          <cell r="W1176">
            <v>0.125</v>
          </cell>
          <cell r="X1176">
            <v>4976720.2421875</v>
          </cell>
          <cell r="Y1176">
            <v>0</v>
          </cell>
          <cell r="Z1176">
            <v>0</v>
          </cell>
          <cell r="AA1176">
            <v>0.68500000000000005</v>
          </cell>
          <cell r="AB1176">
            <v>27272426.927187502</v>
          </cell>
          <cell r="AC1176">
            <v>25.175825119018555</v>
          </cell>
          <cell r="AD1176">
            <v>25.175825119018555</v>
          </cell>
        </row>
        <row r="1177">
          <cell r="A1177" t="str">
            <v>Chapinero</v>
          </cell>
          <cell r="B1177">
            <v>7380173</v>
          </cell>
          <cell r="C1177">
            <v>37101</v>
          </cell>
          <cell r="D1177">
            <v>37465</v>
          </cell>
          <cell r="E1177" t="str">
            <v>A</v>
          </cell>
          <cell r="F1177" t="str">
            <v>AUCOL98</v>
          </cell>
          <cell r="G1177">
            <v>54756</v>
          </cell>
          <cell r="H1177" t="str">
            <v>KAREN TOURS S.A.</v>
          </cell>
          <cell r="I1177">
            <v>46901907.125</v>
          </cell>
          <cell r="J1177">
            <v>46901907.125</v>
          </cell>
          <cell r="K1177">
            <v>46901907.3125</v>
          </cell>
          <cell r="L1177">
            <v>23062427</v>
          </cell>
          <cell r="M1177">
            <v>1200000</v>
          </cell>
          <cell r="N1177">
            <v>24262427</v>
          </cell>
          <cell r="O1177">
            <v>0.1</v>
          </cell>
          <cell r="P1177">
            <v>120000</v>
          </cell>
          <cell r="Q1177">
            <v>0.1</v>
          </cell>
          <cell r="R1177">
            <v>2426242.7000000002</v>
          </cell>
          <cell r="S1177">
            <v>26808669.699999999</v>
          </cell>
          <cell r="T1177">
            <v>0.57159018121327276</v>
          </cell>
          <cell r="U1177">
            <v>0.19</v>
          </cell>
          <cell r="V1177">
            <v>8911362.3893749993</v>
          </cell>
          <cell r="W1177">
            <v>0.125</v>
          </cell>
          <cell r="X1177">
            <v>5862738.4140625</v>
          </cell>
          <cell r="Y1177">
            <v>0</v>
          </cell>
          <cell r="Z1177">
            <v>0</v>
          </cell>
          <cell r="AA1177">
            <v>0.11340981878672729</v>
          </cell>
          <cell r="AB1177">
            <v>5319136.8090625042</v>
          </cell>
          <cell r="AC1177">
            <v>28.898351669311523</v>
          </cell>
          <cell r="AD1177">
            <v>28.898351669311523</v>
          </cell>
        </row>
        <row r="1178">
          <cell r="A1178" t="str">
            <v>Chapinero</v>
          </cell>
          <cell r="B1178">
            <v>7380173</v>
          </cell>
          <cell r="C1178">
            <v>37466</v>
          </cell>
          <cell r="D1178">
            <v>37777</v>
          </cell>
          <cell r="E1178" t="str">
            <v>A</v>
          </cell>
          <cell r="F1178" t="str">
            <v>AUCOL98</v>
          </cell>
          <cell r="G1178">
            <v>54756</v>
          </cell>
          <cell r="H1178" t="str">
            <v>KAREN TOURS S.A.</v>
          </cell>
          <cell r="I1178">
            <v>66383092.25</v>
          </cell>
          <cell r="J1178">
            <v>62773840.9375</v>
          </cell>
          <cell r="K1178">
            <v>55157238.75</v>
          </cell>
          <cell r="L1178">
            <v>23805021</v>
          </cell>
          <cell r="M1178">
            <v>1734175</v>
          </cell>
          <cell r="N1178">
            <v>25539196</v>
          </cell>
          <cell r="O1178">
            <v>0.1</v>
          </cell>
          <cell r="P1178">
            <v>173417.5</v>
          </cell>
          <cell r="Q1178">
            <v>0.1</v>
          </cell>
          <cell r="R1178">
            <v>2553919.6</v>
          </cell>
          <cell r="S1178">
            <v>28266533.100000001</v>
          </cell>
          <cell r="T1178">
            <v>0.51247186662330879</v>
          </cell>
          <cell r="U1178">
            <v>0.19</v>
          </cell>
          <cell r="V1178">
            <v>10479875.362500001</v>
          </cell>
          <cell r="W1178">
            <v>0.125</v>
          </cell>
          <cell r="X1178">
            <v>6894654.84375</v>
          </cell>
          <cell r="Y1178">
            <v>0</v>
          </cell>
          <cell r="Z1178">
            <v>0</v>
          </cell>
          <cell r="AA1178">
            <v>0.17252813337669126</v>
          </cell>
          <cell r="AB1178">
            <v>9516175.4437500034</v>
          </cell>
          <cell r="AC1178">
            <v>37</v>
          </cell>
          <cell r="AD1178">
            <v>34.498394012451172</v>
          </cell>
        </row>
        <row r="1179">
          <cell r="B1179" t="str">
            <v>Total 7380173</v>
          </cell>
          <cell r="C1179">
            <v>153098761.5</v>
          </cell>
          <cell r="D1179">
            <v>149489510.1875</v>
          </cell>
          <cell r="E1179">
            <v>141872908</v>
          </cell>
          <cell r="F1179">
            <v>46867448</v>
          </cell>
          <cell r="G1179">
            <v>2934175</v>
          </cell>
          <cell r="H1179">
            <v>49801623</v>
          </cell>
          <cell r="I1179">
            <v>153098761.5</v>
          </cell>
          <cell r="J1179">
            <v>149489510.1875</v>
          </cell>
          <cell r="K1179">
            <v>141872908</v>
          </cell>
          <cell r="L1179">
            <v>46867448</v>
          </cell>
          <cell r="M1179">
            <v>2934175</v>
          </cell>
          <cell r="N1179">
            <v>49801623</v>
          </cell>
          <cell r="O1179">
            <v>42107739.180000007</v>
          </cell>
          <cell r="P1179">
            <v>293417.5</v>
          </cell>
          <cell r="Q1179">
            <v>4980162.3000000007</v>
          </cell>
          <cell r="R1179">
            <v>4980162.3000000007</v>
          </cell>
          <cell r="S1179">
            <v>55075202.799999997</v>
          </cell>
          <cell r="T1179">
            <v>17734113.5</v>
          </cell>
          <cell r="U1179">
            <v>0</v>
          </cell>
          <cell r="V1179">
            <v>26955852.52</v>
          </cell>
          <cell r="W1179">
            <v>37</v>
          </cell>
          <cell r="X1179">
            <v>17734113.5</v>
          </cell>
          <cell r="Y1179">
            <v>0</v>
          </cell>
          <cell r="Z1179">
            <v>0</v>
          </cell>
          <cell r="AA1179">
            <v>37</v>
          </cell>
          <cell r="AB1179">
            <v>42107739.180000007</v>
          </cell>
          <cell r="AC1179">
            <v>37</v>
          </cell>
        </row>
        <row r="1180">
          <cell r="H1180" t="str">
            <v>Total KAREN TOURS S.A.</v>
          </cell>
          <cell r="I1180">
            <v>153098761.5</v>
          </cell>
          <cell r="J1180">
            <v>149489510.1875</v>
          </cell>
          <cell r="K1180">
            <v>141872908</v>
          </cell>
          <cell r="L1180">
            <v>46867448</v>
          </cell>
          <cell r="M1180">
            <v>2934175</v>
          </cell>
          <cell r="N1180">
            <v>49801623</v>
          </cell>
          <cell r="O1180">
            <v>293417.5</v>
          </cell>
          <cell r="P1180">
            <v>293417.5</v>
          </cell>
          <cell r="Q1180">
            <v>55075202.799999997</v>
          </cell>
          <cell r="R1180">
            <v>4980162.3000000007</v>
          </cell>
          <cell r="S1180">
            <v>55075202.799999997</v>
          </cell>
          <cell r="T1180">
            <v>0</v>
          </cell>
          <cell r="U1180">
            <v>42107739.180000007</v>
          </cell>
          <cell r="V1180">
            <v>26955852.52</v>
          </cell>
          <cell r="W1180">
            <v>17734113.5</v>
          </cell>
          <cell r="X1180">
            <v>17734113.5</v>
          </cell>
          <cell r="Y1180">
            <v>42107739.180000007</v>
          </cell>
          <cell r="Z1180">
            <v>0</v>
          </cell>
          <cell r="AA1180">
            <v>42107739.180000007</v>
          </cell>
          <cell r="AB1180">
            <v>42107739.180000007</v>
          </cell>
          <cell r="AC1180">
            <v>37</v>
          </cell>
        </row>
        <row r="1181">
          <cell r="A1181" t="str">
            <v>Chapinero</v>
          </cell>
          <cell r="B1181">
            <v>10958261</v>
          </cell>
          <cell r="C1181">
            <v>37459</v>
          </cell>
          <cell r="D1181">
            <v>37777</v>
          </cell>
          <cell r="E1181" t="str">
            <v>M</v>
          </cell>
          <cell r="F1181" t="str">
            <v>AUCOLESP</v>
          </cell>
          <cell r="G1181">
            <v>76176</v>
          </cell>
          <cell r="H1181" t="str">
            <v>KEY SERVICES LTDA</v>
          </cell>
          <cell r="I1181">
            <v>1467315</v>
          </cell>
          <cell r="J1181">
            <v>1380544</v>
          </cell>
          <cell r="K1181">
            <v>1467315</v>
          </cell>
          <cell r="L1181">
            <v>745922</v>
          </cell>
          <cell r="M1181">
            <v>13900</v>
          </cell>
          <cell r="N1181">
            <v>759822</v>
          </cell>
          <cell r="O1181">
            <v>0.1</v>
          </cell>
          <cell r="P1181">
            <v>1390</v>
          </cell>
          <cell r="Q1181">
            <v>0.1</v>
          </cell>
          <cell r="R1181">
            <v>75982.2</v>
          </cell>
          <cell r="S1181">
            <v>837194.2</v>
          </cell>
          <cell r="T1181">
            <v>0.57056201292837594</v>
          </cell>
          <cell r="U1181">
            <v>0.19</v>
          </cell>
          <cell r="V1181">
            <v>278789.84999999998</v>
          </cell>
          <cell r="W1181">
            <v>0.125</v>
          </cell>
          <cell r="X1181">
            <v>183414.375</v>
          </cell>
          <cell r="Y1181">
            <v>0</v>
          </cell>
          <cell r="Z1181">
            <v>0</v>
          </cell>
          <cell r="AA1181">
            <v>0.11443798707162411</v>
          </cell>
          <cell r="AB1181">
            <v>167916.57500000013</v>
          </cell>
          <cell r="AC1181">
            <v>0</v>
          </cell>
          <cell r="AD1181">
            <v>1.4496855735778809</v>
          </cell>
        </row>
        <row r="1182">
          <cell r="B1182" t="str">
            <v>Total 10958261</v>
          </cell>
          <cell r="C1182">
            <v>1467315</v>
          </cell>
          <cell r="D1182">
            <v>1380544</v>
          </cell>
          <cell r="E1182">
            <v>1467315</v>
          </cell>
          <cell r="F1182">
            <v>745922</v>
          </cell>
          <cell r="G1182">
            <v>13900</v>
          </cell>
          <cell r="H1182">
            <v>759822</v>
          </cell>
          <cell r="I1182">
            <v>1467315</v>
          </cell>
          <cell r="J1182">
            <v>1380544</v>
          </cell>
          <cell r="K1182">
            <v>1467315</v>
          </cell>
          <cell r="L1182">
            <v>745922</v>
          </cell>
          <cell r="M1182">
            <v>13900</v>
          </cell>
          <cell r="N1182">
            <v>759822</v>
          </cell>
          <cell r="O1182">
            <v>167916.57500000013</v>
          </cell>
          <cell r="P1182">
            <v>1390</v>
          </cell>
          <cell r="Q1182">
            <v>75982.2</v>
          </cell>
          <cell r="R1182">
            <v>75982.2</v>
          </cell>
          <cell r="S1182">
            <v>837194.2</v>
          </cell>
          <cell r="T1182">
            <v>183414.375</v>
          </cell>
          <cell r="U1182">
            <v>0</v>
          </cell>
          <cell r="V1182">
            <v>278789.84999999998</v>
          </cell>
          <cell r="W1182">
            <v>0</v>
          </cell>
          <cell r="X1182">
            <v>183414.375</v>
          </cell>
          <cell r="Y1182">
            <v>0</v>
          </cell>
          <cell r="Z1182">
            <v>0</v>
          </cell>
          <cell r="AA1182">
            <v>0</v>
          </cell>
          <cell r="AB1182">
            <v>167916.57500000013</v>
          </cell>
          <cell r="AC1182">
            <v>0</v>
          </cell>
        </row>
        <row r="1183">
          <cell r="A1183" t="str">
            <v>Chapinero</v>
          </cell>
          <cell r="B1183">
            <v>12024631</v>
          </cell>
          <cell r="C1183">
            <v>37483</v>
          </cell>
          <cell r="D1183">
            <v>37777</v>
          </cell>
          <cell r="E1183" t="str">
            <v>A</v>
          </cell>
          <cell r="F1183" t="str">
            <v>AUCOLESP</v>
          </cell>
          <cell r="G1183">
            <v>76176</v>
          </cell>
          <cell r="H1183" t="str">
            <v>KEY SERVICES LTDA</v>
          </cell>
          <cell r="I1183">
            <v>841690</v>
          </cell>
          <cell r="J1183">
            <v>841690</v>
          </cell>
          <cell r="K1183">
            <v>680270</v>
          </cell>
          <cell r="L1183">
            <v>0</v>
          </cell>
          <cell r="M1183">
            <v>0.1</v>
          </cell>
          <cell r="N1183">
            <v>0</v>
          </cell>
          <cell r="O1183">
            <v>0.1</v>
          </cell>
          <cell r="P1183">
            <v>0</v>
          </cell>
          <cell r="Q1183">
            <v>0.1</v>
          </cell>
          <cell r="R1183">
            <v>0</v>
          </cell>
          <cell r="S1183">
            <v>0</v>
          </cell>
          <cell r="T1183">
            <v>0</v>
          </cell>
          <cell r="U1183">
            <v>0.19</v>
          </cell>
          <cell r="V1183">
            <v>129251.3</v>
          </cell>
          <cell r="W1183">
            <v>0.125</v>
          </cell>
          <cell r="X1183">
            <v>85033.75</v>
          </cell>
          <cell r="Y1183">
            <v>0</v>
          </cell>
          <cell r="Z1183">
            <v>0</v>
          </cell>
          <cell r="AA1183">
            <v>0.68500000000000005</v>
          </cell>
          <cell r="AB1183">
            <v>465984.95</v>
          </cell>
          <cell r="AC1183">
            <v>1</v>
          </cell>
          <cell r="AD1183">
            <v>1</v>
          </cell>
        </row>
        <row r="1184">
          <cell r="B1184" t="str">
            <v>Total 12024631</v>
          </cell>
          <cell r="C1184">
            <v>841690</v>
          </cell>
          <cell r="D1184">
            <v>841690</v>
          </cell>
          <cell r="E1184">
            <v>680270</v>
          </cell>
          <cell r="F1184">
            <v>0</v>
          </cell>
          <cell r="G1184">
            <v>0</v>
          </cell>
          <cell r="H1184">
            <v>0</v>
          </cell>
          <cell r="I1184">
            <v>841690</v>
          </cell>
          <cell r="J1184">
            <v>841690</v>
          </cell>
          <cell r="K1184">
            <v>680270</v>
          </cell>
          <cell r="L1184">
            <v>0</v>
          </cell>
          <cell r="M1184">
            <v>0</v>
          </cell>
          <cell r="N1184">
            <v>0</v>
          </cell>
          <cell r="O1184">
            <v>465984.95</v>
          </cell>
          <cell r="P1184">
            <v>0</v>
          </cell>
          <cell r="Q1184">
            <v>0</v>
          </cell>
          <cell r="R1184">
            <v>0</v>
          </cell>
          <cell r="S1184">
            <v>0</v>
          </cell>
          <cell r="T1184">
            <v>85033.75</v>
          </cell>
          <cell r="U1184">
            <v>0</v>
          </cell>
          <cell r="V1184">
            <v>129251.3</v>
          </cell>
          <cell r="W1184">
            <v>1</v>
          </cell>
          <cell r="X1184">
            <v>85033.75</v>
          </cell>
          <cell r="Y1184">
            <v>0</v>
          </cell>
          <cell r="Z1184">
            <v>0</v>
          </cell>
          <cell r="AA1184">
            <v>1</v>
          </cell>
          <cell r="AB1184">
            <v>465984.95</v>
          </cell>
          <cell r="AC1184">
            <v>1</v>
          </cell>
        </row>
        <row r="1185">
          <cell r="H1185" t="str">
            <v>Total KEY SERVICES LTDA</v>
          </cell>
          <cell r="I1185">
            <v>2309005</v>
          </cell>
          <cell r="J1185">
            <v>2222234</v>
          </cell>
          <cell r="K1185">
            <v>2147585</v>
          </cell>
          <cell r="L1185">
            <v>745922</v>
          </cell>
          <cell r="M1185">
            <v>13900</v>
          </cell>
          <cell r="N1185">
            <v>759822</v>
          </cell>
          <cell r="O1185">
            <v>1390</v>
          </cell>
          <cell r="P1185">
            <v>1390</v>
          </cell>
          <cell r="Q1185">
            <v>837194.2</v>
          </cell>
          <cell r="R1185">
            <v>75982.2</v>
          </cell>
          <cell r="S1185">
            <v>837194.2</v>
          </cell>
          <cell r="T1185">
            <v>0</v>
          </cell>
          <cell r="U1185">
            <v>633901.52500000014</v>
          </cell>
          <cell r="V1185">
            <v>408041.14999999997</v>
          </cell>
          <cell r="W1185">
            <v>268448.125</v>
          </cell>
          <cell r="X1185">
            <v>268448.125</v>
          </cell>
          <cell r="Y1185">
            <v>633901.52500000014</v>
          </cell>
          <cell r="Z1185">
            <v>0</v>
          </cell>
          <cell r="AA1185">
            <v>633901.52500000014</v>
          </cell>
          <cell r="AB1185">
            <v>633901.52500000014</v>
          </cell>
          <cell r="AC1185">
            <v>1</v>
          </cell>
        </row>
        <row r="1186">
          <cell r="A1186" t="str">
            <v>Chapinero</v>
          </cell>
          <cell r="B1186">
            <v>441855</v>
          </cell>
          <cell r="C1186">
            <v>36892</v>
          </cell>
          <cell r="D1186">
            <v>37256</v>
          </cell>
          <cell r="E1186" t="str">
            <v>M</v>
          </cell>
          <cell r="F1186" t="str">
            <v>AUCOLESP</v>
          </cell>
          <cell r="G1186">
            <v>79573</v>
          </cell>
          <cell r="H1186" t="str">
            <v>LEASING DE CREDITO S.A.</v>
          </cell>
          <cell r="I1186">
            <v>91484657</v>
          </cell>
          <cell r="J1186">
            <v>91484657</v>
          </cell>
          <cell r="K1186">
            <v>106103565.3625</v>
          </cell>
          <cell r="L1186">
            <v>47273239</v>
          </cell>
          <cell r="M1186">
            <v>3111114</v>
          </cell>
          <cell r="N1186">
            <v>50384353</v>
          </cell>
          <cell r="O1186">
            <v>0.1</v>
          </cell>
          <cell r="P1186">
            <v>311111.40000000002</v>
          </cell>
          <cell r="Q1186">
            <v>0.1</v>
          </cell>
          <cell r="R1186">
            <v>5038435.3000000007</v>
          </cell>
          <cell r="S1186">
            <v>55733899.700000003</v>
          </cell>
          <cell r="T1186">
            <v>0.52527829304874551</v>
          </cell>
          <cell r="U1186">
            <v>0.19</v>
          </cell>
          <cell r="V1186">
            <v>20159677.418875001</v>
          </cell>
          <cell r="W1186">
            <v>0.125</v>
          </cell>
          <cell r="X1186">
            <v>13262945.6703125</v>
          </cell>
          <cell r="Y1186">
            <v>0</v>
          </cell>
          <cell r="Z1186">
            <v>0</v>
          </cell>
          <cell r="AA1186">
            <v>0.15972170695125454</v>
          </cell>
          <cell r="AB1186">
            <v>16947042.573312506</v>
          </cell>
          <cell r="AC1186">
            <v>50.675823211669922</v>
          </cell>
          <cell r="AD1186">
            <v>50.675823211669922</v>
          </cell>
        </row>
        <row r="1187">
          <cell r="B1187" t="str">
            <v>Total 441855</v>
          </cell>
          <cell r="C1187">
            <v>91484657</v>
          </cell>
          <cell r="D1187">
            <v>91484657</v>
          </cell>
          <cell r="E1187">
            <v>106103565.3625</v>
          </cell>
          <cell r="F1187">
            <v>47273239</v>
          </cell>
          <cell r="G1187">
            <v>3111114</v>
          </cell>
          <cell r="H1187">
            <v>50384353</v>
          </cell>
          <cell r="I1187">
            <v>91484657</v>
          </cell>
          <cell r="J1187">
            <v>91484657</v>
          </cell>
          <cell r="K1187">
            <v>106103565.3625</v>
          </cell>
          <cell r="L1187">
            <v>47273239</v>
          </cell>
          <cell r="M1187">
            <v>3111114</v>
          </cell>
          <cell r="N1187">
            <v>50384353</v>
          </cell>
          <cell r="O1187">
            <v>16947042.573312506</v>
          </cell>
          <cell r="P1187">
            <v>311111.40000000002</v>
          </cell>
          <cell r="Q1187">
            <v>5038435.3000000007</v>
          </cell>
          <cell r="R1187">
            <v>5038435.3000000007</v>
          </cell>
          <cell r="S1187">
            <v>55733899.700000003</v>
          </cell>
          <cell r="T1187">
            <v>13262945.6703125</v>
          </cell>
          <cell r="U1187">
            <v>0</v>
          </cell>
          <cell r="V1187">
            <v>20159677.418875001</v>
          </cell>
          <cell r="W1187">
            <v>0</v>
          </cell>
          <cell r="X1187">
            <v>13262945.6703125</v>
          </cell>
          <cell r="Y1187">
            <v>0</v>
          </cell>
          <cell r="Z1187">
            <v>0</v>
          </cell>
          <cell r="AA1187">
            <v>0</v>
          </cell>
          <cell r="AB1187">
            <v>16947042.573312506</v>
          </cell>
          <cell r="AC1187">
            <v>0</v>
          </cell>
        </row>
        <row r="1188">
          <cell r="H1188" t="str">
            <v>Total LEASING DE CREDITO S.A.</v>
          </cell>
          <cell r="I1188">
            <v>91484657</v>
          </cell>
          <cell r="J1188">
            <v>91484657</v>
          </cell>
          <cell r="K1188">
            <v>106103565.3625</v>
          </cell>
          <cell r="L1188">
            <v>47273239</v>
          </cell>
          <cell r="M1188">
            <v>3111114</v>
          </cell>
          <cell r="N1188">
            <v>50384353</v>
          </cell>
          <cell r="O1188">
            <v>311111.40000000002</v>
          </cell>
          <cell r="P1188">
            <v>311111.40000000002</v>
          </cell>
          <cell r="Q1188">
            <v>55733899.700000003</v>
          </cell>
          <cell r="R1188">
            <v>5038435.3000000007</v>
          </cell>
          <cell r="S1188">
            <v>55733899.700000003</v>
          </cell>
          <cell r="T1188">
            <v>0</v>
          </cell>
          <cell r="U1188">
            <v>16947042.573312506</v>
          </cell>
          <cell r="V1188">
            <v>20159677.418875001</v>
          </cell>
          <cell r="W1188">
            <v>13262945.6703125</v>
          </cell>
          <cell r="X1188">
            <v>13262945.6703125</v>
          </cell>
          <cell r="Y1188">
            <v>16947042.573312506</v>
          </cell>
          <cell r="Z1188">
            <v>0</v>
          </cell>
          <cell r="AA1188">
            <v>16947042.573312506</v>
          </cell>
          <cell r="AB1188">
            <v>16947042.573312506</v>
          </cell>
          <cell r="AC1188">
            <v>0</v>
          </cell>
        </row>
        <row r="1189">
          <cell r="A1189" t="str">
            <v>Chapinero</v>
          </cell>
          <cell r="B1189">
            <v>10984072</v>
          </cell>
          <cell r="C1189">
            <v>37500</v>
          </cell>
          <cell r="D1189">
            <v>37777</v>
          </cell>
          <cell r="E1189" t="str">
            <v>D</v>
          </cell>
          <cell r="F1189" t="str">
            <v>AUCOLESP</v>
          </cell>
          <cell r="G1189">
            <v>61853</v>
          </cell>
          <cell r="H1189" t="str">
            <v>LEASING SURAMERICANA S.A.</v>
          </cell>
          <cell r="I1189">
            <v>3275929</v>
          </cell>
          <cell r="J1189">
            <v>3275929</v>
          </cell>
          <cell r="K1189">
            <v>3275929</v>
          </cell>
          <cell r="L1189">
            <v>0</v>
          </cell>
          <cell r="M1189">
            <v>0.1</v>
          </cell>
          <cell r="N1189">
            <v>0</v>
          </cell>
          <cell r="O1189">
            <v>0.1</v>
          </cell>
          <cell r="P1189">
            <v>0</v>
          </cell>
          <cell r="Q1189">
            <v>0.1</v>
          </cell>
          <cell r="R1189">
            <v>0</v>
          </cell>
          <cell r="S1189">
            <v>0</v>
          </cell>
          <cell r="T1189">
            <v>0</v>
          </cell>
          <cell r="U1189">
            <v>0.19</v>
          </cell>
          <cell r="V1189">
            <v>622426.51</v>
          </cell>
          <cell r="W1189">
            <v>0.125</v>
          </cell>
          <cell r="X1189">
            <v>409491.125</v>
          </cell>
          <cell r="Y1189">
            <v>0</v>
          </cell>
          <cell r="Z1189">
            <v>0</v>
          </cell>
          <cell r="AA1189">
            <v>0.68500000000000005</v>
          </cell>
          <cell r="AB1189">
            <v>2244011.3650000002</v>
          </cell>
          <cell r="AC1189">
            <v>0</v>
          </cell>
          <cell r="AD1189">
            <v>0.1083032488822937</v>
          </cell>
        </row>
        <row r="1190">
          <cell r="B1190" t="str">
            <v>Total 10984072</v>
          </cell>
          <cell r="C1190">
            <v>3275929</v>
          </cell>
          <cell r="D1190">
            <v>3275929</v>
          </cell>
          <cell r="E1190">
            <v>3275929</v>
          </cell>
          <cell r="F1190">
            <v>0</v>
          </cell>
          <cell r="G1190">
            <v>0</v>
          </cell>
          <cell r="H1190">
            <v>0</v>
          </cell>
          <cell r="I1190">
            <v>3275929</v>
          </cell>
          <cell r="J1190">
            <v>3275929</v>
          </cell>
          <cell r="K1190">
            <v>3275929</v>
          </cell>
          <cell r="L1190">
            <v>0</v>
          </cell>
          <cell r="M1190">
            <v>0</v>
          </cell>
          <cell r="N1190">
            <v>0</v>
          </cell>
          <cell r="O1190">
            <v>2244011.3650000002</v>
          </cell>
          <cell r="P1190">
            <v>0</v>
          </cell>
          <cell r="Q1190">
            <v>0</v>
          </cell>
          <cell r="R1190">
            <v>0</v>
          </cell>
          <cell r="S1190">
            <v>0</v>
          </cell>
          <cell r="T1190">
            <v>409491.125</v>
          </cell>
          <cell r="U1190">
            <v>0</v>
          </cell>
          <cell r="V1190">
            <v>622426.51</v>
          </cell>
          <cell r="W1190">
            <v>0</v>
          </cell>
          <cell r="X1190">
            <v>409491.125</v>
          </cell>
          <cell r="Y1190">
            <v>0</v>
          </cell>
          <cell r="Z1190">
            <v>0</v>
          </cell>
          <cell r="AA1190">
            <v>0</v>
          </cell>
          <cell r="AB1190">
            <v>2244011.3650000002</v>
          </cell>
          <cell r="AC1190">
            <v>0</v>
          </cell>
        </row>
        <row r="1191">
          <cell r="H1191" t="str">
            <v>Total LEASING SURAMERICANA S.A.</v>
          </cell>
          <cell r="I1191">
            <v>3275929</v>
          </cell>
          <cell r="J1191">
            <v>3275929</v>
          </cell>
          <cell r="K1191">
            <v>3275929</v>
          </cell>
          <cell r="L1191">
            <v>0</v>
          </cell>
          <cell r="M1191">
            <v>0</v>
          </cell>
          <cell r="N1191">
            <v>0</v>
          </cell>
          <cell r="O1191">
            <v>0</v>
          </cell>
          <cell r="P1191">
            <v>0</v>
          </cell>
          <cell r="Q1191">
            <v>0</v>
          </cell>
          <cell r="R1191">
            <v>0</v>
          </cell>
          <cell r="S1191">
            <v>0</v>
          </cell>
          <cell r="T1191">
            <v>0</v>
          </cell>
          <cell r="U1191">
            <v>2244011.3650000002</v>
          </cell>
          <cell r="V1191">
            <v>622426.51</v>
          </cell>
          <cell r="W1191">
            <v>409491.125</v>
          </cell>
          <cell r="X1191">
            <v>409491.125</v>
          </cell>
          <cell r="Y1191">
            <v>2244011.3650000002</v>
          </cell>
          <cell r="Z1191">
            <v>0</v>
          </cell>
          <cell r="AA1191">
            <v>2244011.3650000002</v>
          </cell>
          <cell r="AB1191">
            <v>2244011.3650000002</v>
          </cell>
          <cell r="AC1191">
            <v>0</v>
          </cell>
        </row>
        <row r="1192">
          <cell r="A1192" t="str">
            <v>Chapinero</v>
          </cell>
          <cell r="B1192">
            <v>12019889</v>
          </cell>
          <cell r="C1192">
            <v>37561</v>
          </cell>
          <cell r="D1192">
            <v>37777</v>
          </cell>
          <cell r="E1192" t="str">
            <v>D</v>
          </cell>
          <cell r="F1192" t="str">
            <v>AUCOLESP</v>
          </cell>
          <cell r="G1192" t="str">
            <v>LEYVA DE GONZALEZ ZAMMATA</v>
          </cell>
          <cell r="H1192" t="str">
            <v>LEYVA DE GONZALEZ ZAMMATA</v>
          </cell>
          <cell r="I1192">
            <v>280227</v>
          </cell>
          <cell r="J1192">
            <v>280227</v>
          </cell>
          <cell r="K1192">
            <v>280227</v>
          </cell>
          <cell r="L1192">
            <v>0.1</v>
          </cell>
          <cell r="M1192">
            <v>0</v>
          </cell>
          <cell r="N1192">
            <v>0</v>
          </cell>
          <cell r="O1192">
            <v>0.1</v>
          </cell>
          <cell r="P1192">
            <v>0</v>
          </cell>
          <cell r="Q1192">
            <v>0.1</v>
          </cell>
          <cell r="R1192">
            <v>0</v>
          </cell>
          <cell r="S1192">
            <v>0</v>
          </cell>
          <cell r="T1192">
            <v>0</v>
          </cell>
          <cell r="U1192">
            <v>0.19</v>
          </cell>
          <cell r="V1192">
            <v>53243.13</v>
          </cell>
          <cell r="W1192">
            <v>0.125</v>
          </cell>
          <cell r="X1192">
            <v>35028.375</v>
          </cell>
          <cell r="Y1192">
            <v>0</v>
          </cell>
          <cell r="Z1192">
            <v>0</v>
          </cell>
          <cell r="AA1192">
            <v>0.68500000000000005</v>
          </cell>
          <cell r="AB1192">
            <v>191955.49500000002</v>
          </cell>
          <cell r="AC1192">
            <v>0</v>
          </cell>
          <cell r="AD1192">
            <v>0.1388888955116272</v>
          </cell>
        </row>
        <row r="1193">
          <cell r="B1193" t="str">
            <v>Total 12019889</v>
          </cell>
          <cell r="C1193">
            <v>280227</v>
          </cell>
          <cell r="D1193">
            <v>280227</v>
          </cell>
          <cell r="E1193">
            <v>280227</v>
          </cell>
          <cell r="F1193">
            <v>0</v>
          </cell>
          <cell r="G1193">
            <v>0</v>
          </cell>
          <cell r="H1193">
            <v>0</v>
          </cell>
          <cell r="I1193">
            <v>280227</v>
          </cell>
          <cell r="J1193">
            <v>280227</v>
          </cell>
          <cell r="K1193">
            <v>280227</v>
          </cell>
          <cell r="L1193">
            <v>0</v>
          </cell>
          <cell r="M1193">
            <v>0</v>
          </cell>
          <cell r="N1193">
            <v>0</v>
          </cell>
          <cell r="O1193">
            <v>191955.49500000002</v>
          </cell>
          <cell r="P1193">
            <v>0</v>
          </cell>
          <cell r="Q1193">
            <v>0</v>
          </cell>
          <cell r="R1193">
            <v>0</v>
          </cell>
          <cell r="S1193">
            <v>0</v>
          </cell>
          <cell r="T1193">
            <v>35028.375</v>
          </cell>
          <cell r="U1193">
            <v>0</v>
          </cell>
          <cell r="V1193">
            <v>53243.13</v>
          </cell>
          <cell r="W1193">
            <v>0</v>
          </cell>
          <cell r="X1193">
            <v>35028.375</v>
          </cell>
          <cell r="Y1193">
            <v>0</v>
          </cell>
          <cell r="Z1193">
            <v>0</v>
          </cell>
          <cell r="AA1193">
            <v>0</v>
          </cell>
          <cell r="AB1193">
            <v>191955.49500000002</v>
          </cell>
          <cell r="AC1193">
            <v>0</v>
          </cell>
        </row>
        <row r="1194">
          <cell r="H1194" t="str">
            <v>Total LEYVA DE GONZALEZ ZAMMATA</v>
          </cell>
          <cell r="I1194">
            <v>280227</v>
          </cell>
          <cell r="J1194">
            <v>280227</v>
          </cell>
          <cell r="K1194">
            <v>280227</v>
          </cell>
          <cell r="L1194">
            <v>0</v>
          </cell>
          <cell r="M1194">
            <v>0</v>
          </cell>
          <cell r="N1194">
            <v>0</v>
          </cell>
          <cell r="O1194">
            <v>0</v>
          </cell>
          <cell r="P1194">
            <v>0</v>
          </cell>
          <cell r="Q1194">
            <v>0</v>
          </cell>
          <cell r="R1194">
            <v>0</v>
          </cell>
          <cell r="S1194">
            <v>0</v>
          </cell>
          <cell r="T1194">
            <v>0</v>
          </cell>
          <cell r="U1194">
            <v>191955.49500000002</v>
          </cell>
          <cell r="V1194">
            <v>53243.13</v>
          </cell>
          <cell r="W1194">
            <v>35028.375</v>
          </cell>
          <cell r="X1194">
            <v>35028.375</v>
          </cell>
          <cell r="Y1194">
            <v>191955.49500000002</v>
          </cell>
          <cell r="Z1194">
            <v>0</v>
          </cell>
          <cell r="AA1194">
            <v>191955.49500000002</v>
          </cell>
          <cell r="AB1194">
            <v>191955.49500000002</v>
          </cell>
          <cell r="AC1194">
            <v>0</v>
          </cell>
        </row>
        <row r="1195">
          <cell r="A1195" t="str">
            <v>Chapinero</v>
          </cell>
          <cell r="B1195">
            <v>7535065</v>
          </cell>
          <cell r="C1195">
            <v>36856</v>
          </cell>
          <cell r="D1195">
            <v>37220</v>
          </cell>
          <cell r="E1195" t="str">
            <v>T</v>
          </cell>
          <cell r="F1195" t="str">
            <v>AUCOL98</v>
          </cell>
          <cell r="G1195">
            <v>72059</v>
          </cell>
          <cell r="H1195" t="str">
            <v>LINEAS AEREAS SURAMERICANAS</v>
          </cell>
          <cell r="I1195">
            <v>12659571.25</v>
          </cell>
          <cell r="J1195">
            <v>12659571.25</v>
          </cell>
          <cell r="K1195">
            <v>12659571.2344</v>
          </cell>
          <cell r="L1195">
            <v>7344343</v>
          </cell>
          <cell r="M1195">
            <v>0</v>
          </cell>
          <cell r="N1195">
            <v>7344343</v>
          </cell>
          <cell r="O1195">
            <v>0.1</v>
          </cell>
          <cell r="P1195">
            <v>0</v>
          </cell>
          <cell r="Q1195">
            <v>0.1</v>
          </cell>
          <cell r="R1195">
            <v>734434.3</v>
          </cell>
          <cell r="S1195">
            <v>8078777.2999999998</v>
          </cell>
          <cell r="T1195">
            <v>0.638155680821752</v>
          </cell>
          <cell r="U1195">
            <v>0.19</v>
          </cell>
          <cell r="V1195">
            <v>2405318.5345360003</v>
          </cell>
          <cell r="W1195">
            <v>0.125</v>
          </cell>
          <cell r="X1195">
            <v>1582446.4043000001</v>
          </cell>
          <cell r="Y1195">
            <v>0</v>
          </cell>
          <cell r="Z1195">
            <v>0</v>
          </cell>
          <cell r="AA1195">
            <v>4.6844319178248051E-2</v>
          </cell>
          <cell r="AB1195">
            <v>593028.99556400126</v>
          </cell>
          <cell r="AC1195">
            <v>6.8296704292297363</v>
          </cell>
          <cell r="AD1195">
            <v>6.8296704292297363</v>
          </cell>
        </row>
        <row r="1196">
          <cell r="A1196" t="str">
            <v>Chapinero</v>
          </cell>
          <cell r="B1196">
            <v>7535065</v>
          </cell>
          <cell r="C1196">
            <v>37221</v>
          </cell>
          <cell r="D1196">
            <v>37585</v>
          </cell>
          <cell r="E1196" t="str">
            <v>T</v>
          </cell>
          <cell r="F1196" t="str">
            <v>AUCOL98</v>
          </cell>
          <cell r="G1196">
            <v>72059</v>
          </cell>
          <cell r="H1196" t="str">
            <v>LINEAS AEREAS SURAMERICANAS</v>
          </cell>
          <cell r="I1196">
            <v>18934579.75</v>
          </cell>
          <cell r="J1196">
            <v>18934579.75</v>
          </cell>
          <cell r="K1196">
            <v>18934579.742199998</v>
          </cell>
          <cell r="L1196">
            <v>10250938</v>
          </cell>
          <cell r="M1196">
            <v>973754</v>
          </cell>
          <cell r="N1196">
            <v>11224692</v>
          </cell>
          <cell r="O1196">
            <v>0.1</v>
          </cell>
          <cell r="P1196">
            <v>97375.400000000009</v>
          </cell>
          <cell r="Q1196">
            <v>0.1</v>
          </cell>
          <cell r="R1196">
            <v>1122469.2</v>
          </cell>
          <cell r="S1196">
            <v>12444536.6</v>
          </cell>
          <cell r="T1196">
            <v>0.65723859570352816</v>
          </cell>
          <cell r="U1196">
            <v>0.19</v>
          </cell>
          <cell r="V1196">
            <v>3597570.1510179997</v>
          </cell>
          <cell r="W1196">
            <v>0.125</v>
          </cell>
          <cell r="X1196">
            <v>2366822.4677749998</v>
          </cell>
          <cell r="Y1196">
            <v>0</v>
          </cell>
          <cell r="Z1196">
            <v>0</v>
          </cell>
          <cell r="AA1196">
            <v>2.7761404296471892E-2</v>
          </cell>
          <cell r="AB1196">
            <v>525650.5234070007</v>
          </cell>
          <cell r="AC1196">
            <v>11.156593322753906</v>
          </cell>
          <cell r="AD1196">
            <v>11.156593322753906</v>
          </cell>
        </row>
        <row r="1197">
          <cell r="A1197" t="str">
            <v>Chapinero</v>
          </cell>
          <cell r="B1197">
            <v>7535065</v>
          </cell>
          <cell r="C1197">
            <v>37586</v>
          </cell>
          <cell r="D1197">
            <v>37777</v>
          </cell>
          <cell r="E1197" t="str">
            <v>T</v>
          </cell>
          <cell r="F1197" t="str">
            <v>AUCOL98</v>
          </cell>
          <cell r="G1197">
            <v>72059</v>
          </cell>
          <cell r="H1197" t="str">
            <v>LINEAS AEREAS SURAMERICANAS</v>
          </cell>
          <cell r="I1197">
            <v>17245105</v>
          </cell>
          <cell r="J1197">
            <v>11603141</v>
          </cell>
          <cell r="K1197">
            <v>12277723.629899999</v>
          </cell>
          <cell r="L1197">
            <v>0</v>
          </cell>
          <cell r="M1197">
            <v>0.1</v>
          </cell>
          <cell r="N1197">
            <v>0</v>
          </cell>
          <cell r="O1197">
            <v>0.1</v>
          </cell>
          <cell r="P1197">
            <v>0</v>
          </cell>
          <cell r="Q1197">
            <v>0.1</v>
          </cell>
          <cell r="R1197">
            <v>0</v>
          </cell>
          <cell r="S1197">
            <v>0</v>
          </cell>
          <cell r="T1197">
            <v>0</v>
          </cell>
          <cell r="U1197">
            <v>0.19</v>
          </cell>
          <cell r="V1197">
            <v>2332767.4896809999</v>
          </cell>
          <cell r="W1197">
            <v>0.125</v>
          </cell>
          <cell r="X1197">
            <v>1534715.4537374999</v>
          </cell>
          <cell r="Y1197">
            <v>0</v>
          </cell>
          <cell r="Z1197">
            <v>0</v>
          </cell>
          <cell r="AA1197">
            <v>0.68500000000000005</v>
          </cell>
          <cell r="AB1197">
            <v>8410240.6864815</v>
          </cell>
          <cell r="AC1197">
            <v>12</v>
          </cell>
          <cell r="AD1197">
            <v>12</v>
          </cell>
        </row>
        <row r="1198">
          <cell r="B1198" t="str">
            <v>Total 7535065</v>
          </cell>
          <cell r="C1198">
            <v>48839256</v>
          </cell>
          <cell r="D1198">
            <v>43197292</v>
          </cell>
          <cell r="E1198">
            <v>43871874.6065</v>
          </cell>
          <cell r="F1198">
            <v>17595281</v>
          </cell>
          <cell r="G1198">
            <v>973754</v>
          </cell>
          <cell r="H1198">
            <v>18569035</v>
          </cell>
          <cell r="I1198">
            <v>48839256</v>
          </cell>
          <cell r="J1198">
            <v>43197292</v>
          </cell>
          <cell r="K1198">
            <v>43871874.6065</v>
          </cell>
          <cell r="L1198">
            <v>17595281</v>
          </cell>
          <cell r="M1198">
            <v>973754</v>
          </cell>
          <cell r="N1198">
            <v>18569035</v>
          </cell>
          <cell r="O1198">
            <v>9528920.2054525018</v>
          </cell>
          <cell r="P1198">
            <v>97375.400000000009</v>
          </cell>
          <cell r="Q1198">
            <v>1856903.5</v>
          </cell>
          <cell r="R1198">
            <v>1856903.5</v>
          </cell>
          <cell r="S1198">
            <v>20523313.899999999</v>
          </cell>
          <cell r="T1198">
            <v>5483984.3258125</v>
          </cell>
          <cell r="U1198">
            <v>0</v>
          </cell>
          <cell r="V1198">
            <v>8335656.1752349995</v>
          </cell>
          <cell r="W1198">
            <v>12</v>
          </cell>
          <cell r="X1198">
            <v>5483984.3258125</v>
          </cell>
          <cell r="Y1198">
            <v>0</v>
          </cell>
          <cell r="Z1198">
            <v>0</v>
          </cell>
          <cell r="AA1198">
            <v>12</v>
          </cell>
          <cell r="AB1198">
            <v>9528920.2054525018</v>
          </cell>
          <cell r="AC1198">
            <v>12</v>
          </cell>
        </row>
        <row r="1199">
          <cell r="A1199" t="str">
            <v>Chapinero</v>
          </cell>
          <cell r="B1199">
            <v>12025088</v>
          </cell>
          <cell r="C1199">
            <v>37561</v>
          </cell>
          <cell r="D1199">
            <v>37777</v>
          </cell>
          <cell r="E1199" t="str">
            <v>M</v>
          </cell>
          <cell r="F1199" t="str">
            <v>AUCOLESP</v>
          </cell>
          <cell r="G1199">
            <v>72059</v>
          </cell>
          <cell r="H1199" t="str">
            <v>LINEAS AEREAS SURAMERICANAS</v>
          </cell>
          <cell r="I1199">
            <v>694958</v>
          </cell>
          <cell r="J1199">
            <v>694958</v>
          </cell>
          <cell r="K1199">
            <v>694958</v>
          </cell>
          <cell r="L1199">
            <v>0</v>
          </cell>
          <cell r="M1199">
            <v>0.1</v>
          </cell>
          <cell r="N1199">
            <v>0</v>
          </cell>
          <cell r="O1199">
            <v>0.1</v>
          </cell>
          <cell r="P1199">
            <v>0</v>
          </cell>
          <cell r="Q1199">
            <v>0.1</v>
          </cell>
          <cell r="R1199">
            <v>0</v>
          </cell>
          <cell r="S1199">
            <v>0</v>
          </cell>
          <cell r="T1199">
            <v>0</v>
          </cell>
          <cell r="U1199">
            <v>0.19</v>
          </cell>
          <cell r="V1199">
            <v>132042.01999999999</v>
          </cell>
          <cell r="W1199">
            <v>0.125</v>
          </cell>
          <cell r="X1199">
            <v>86869.75</v>
          </cell>
          <cell r="Y1199">
            <v>0</v>
          </cell>
          <cell r="Z1199">
            <v>0</v>
          </cell>
          <cell r="AA1199">
            <v>0.68500000000000005</v>
          </cell>
          <cell r="AB1199">
            <v>476046.23000000004</v>
          </cell>
          <cell r="AC1199">
            <v>1</v>
          </cell>
          <cell r="AD1199">
            <v>1</v>
          </cell>
        </row>
        <row r="1200">
          <cell r="B1200" t="str">
            <v>Total 12025088</v>
          </cell>
          <cell r="C1200">
            <v>694958</v>
          </cell>
          <cell r="D1200">
            <v>694958</v>
          </cell>
          <cell r="E1200">
            <v>694958</v>
          </cell>
          <cell r="F1200">
            <v>0</v>
          </cell>
          <cell r="G1200">
            <v>0</v>
          </cell>
          <cell r="H1200">
            <v>0</v>
          </cell>
          <cell r="I1200">
            <v>694958</v>
          </cell>
          <cell r="J1200">
            <v>694958</v>
          </cell>
          <cell r="K1200">
            <v>694958</v>
          </cell>
          <cell r="L1200">
            <v>0</v>
          </cell>
          <cell r="M1200">
            <v>0</v>
          </cell>
          <cell r="N1200">
            <v>0</v>
          </cell>
          <cell r="O1200">
            <v>476046.23000000004</v>
          </cell>
          <cell r="P1200">
            <v>0</v>
          </cell>
          <cell r="Q1200">
            <v>0</v>
          </cell>
          <cell r="R1200">
            <v>0</v>
          </cell>
          <cell r="S1200">
            <v>0</v>
          </cell>
          <cell r="T1200">
            <v>86869.75</v>
          </cell>
          <cell r="U1200">
            <v>0</v>
          </cell>
          <cell r="V1200">
            <v>132042.01999999999</v>
          </cell>
          <cell r="W1200">
            <v>1</v>
          </cell>
          <cell r="X1200">
            <v>86869.75</v>
          </cell>
          <cell r="Y1200">
            <v>0</v>
          </cell>
          <cell r="Z1200">
            <v>0</v>
          </cell>
          <cell r="AA1200">
            <v>1</v>
          </cell>
          <cell r="AB1200">
            <v>476046.23000000004</v>
          </cell>
          <cell r="AC1200">
            <v>1</v>
          </cell>
        </row>
        <row r="1201">
          <cell r="H1201" t="str">
            <v>Total LINEAS AEREAS SURAMERICANAS</v>
          </cell>
          <cell r="I1201">
            <v>49534214</v>
          </cell>
          <cell r="J1201">
            <v>43892250</v>
          </cell>
          <cell r="K1201">
            <v>44566832.6065</v>
          </cell>
          <cell r="L1201">
            <v>17595281</v>
          </cell>
          <cell r="M1201">
            <v>973754</v>
          </cell>
          <cell r="N1201">
            <v>18569035</v>
          </cell>
          <cell r="O1201">
            <v>97375.400000000009</v>
          </cell>
          <cell r="P1201">
            <v>97375.400000000009</v>
          </cell>
          <cell r="Q1201">
            <v>20523313.899999999</v>
          </cell>
          <cell r="R1201">
            <v>1856903.5</v>
          </cell>
          <cell r="S1201">
            <v>20523313.899999999</v>
          </cell>
          <cell r="T1201">
            <v>0</v>
          </cell>
          <cell r="U1201">
            <v>10004966.435452502</v>
          </cell>
          <cell r="V1201">
            <v>8467698.1952349991</v>
          </cell>
          <cell r="W1201">
            <v>5570854.0758125</v>
          </cell>
          <cell r="X1201">
            <v>5570854.0758125</v>
          </cell>
          <cell r="Y1201">
            <v>10004966.435452502</v>
          </cell>
          <cell r="Z1201">
            <v>0</v>
          </cell>
          <cell r="AA1201">
            <v>10004966.435452502</v>
          </cell>
          <cell r="AB1201">
            <v>10004966.435452502</v>
          </cell>
          <cell r="AC1201">
            <v>13</v>
          </cell>
        </row>
        <row r="1202">
          <cell r="A1202" t="str">
            <v>Chapinero</v>
          </cell>
          <cell r="B1202">
            <v>931932</v>
          </cell>
          <cell r="C1202">
            <v>36792</v>
          </cell>
          <cell r="D1202">
            <v>37156</v>
          </cell>
          <cell r="E1202" t="str">
            <v>M</v>
          </cell>
          <cell r="F1202" t="str">
            <v>AUCOL98</v>
          </cell>
          <cell r="G1202">
            <v>50591</v>
          </cell>
          <cell r="H1202" t="str">
            <v>LUMI AUTOS LTDA</v>
          </cell>
          <cell r="I1202">
            <v>39562380</v>
          </cell>
          <cell r="J1202">
            <v>39562380</v>
          </cell>
          <cell r="K1202">
            <v>39116316.5229</v>
          </cell>
          <cell r="L1202">
            <v>57239299</v>
          </cell>
          <cell r="M1202">
            <v>3190241</v>
          </cell>
          <cell r="N1202">
            <v>60429540</v>
          </cell>
          <cell r="O1202">
            <v>0.1</v>
          </cell>
          <cell r="P1202">
            <v>319024.10000000003</v>
          </cell>
          <cell r="Q1202">
            <v>0.1</v>
          </cell>
          <cell r="R1202">
            <v>6042954</v>
          </cell>
          <cell r="S1202">
            <v>66791518.100000001</v>
          </cell>
          <cell r="T1202">
            <v>1.7075104211537406</v>
          </cell>
          <cell r="U1202">
            <v>0.19</v>
          </cell>
          <cell r="V1202">
            <v>7432100.1393510001</v>
          </cell>
          <cell r="W1202">
            <v>0.125</v>
          </cell>
          <cell r="X1202">
            <v>4889539.5653625</v>
          </cell>
          <cell r="Y1202">
            <v>0</v>
          </cell>
          <cell r="Z1202">
            <v>0</v>
          </cell>
          <cell r="AA1202">
            <v>-1.0225104211537406</v>
          </cell>
          <cell r="AB1202">
            <v>-39996841.281813502</v>
          </cell>
          <cell r="AC1202">
            <v>51.972526550292969</v>
          </cell>
          <cell r="AD1202">
            <v>51.972526550292969</v>
          </cell>
        </row>
        <row r="1203">
          <cell r="A1203" t="str">
            <v>Chapinero</v>
          </cell>
          <cell r="B1203">
            <v>931932</v>
          </cell>
          <cell r="C1203">
            <v>37157</v>
          </cell>
          <cell r="D1203">
            <v>37521</v>
          </cell>
          <cell r="E1203" t="str">
            <v>M</v>
          </cell>
          <cell r="F1203" t="str">
            <v>AUCOL98</v>
          </cell>
          <cell r="G1203">
            <v>50591</v>
          </cell>
          <cell r="H1203" t="str">
            <v>LUMI AUTOS LTDA</v>
          </cell>
          <cell r="I1203">
            <v>43704245</v>
          </cell>
          <cell r="J1203">
            <v>43664570</v>
          </cell>
          <cell r="K1203">
            <v>44121514.429899998</v>
          </cell>
          <cell r="L1203">
            <v>15692019</v>
          </cell>
          <cell r="M1203">
            <v>3159666</v>
          </cell>
          <cell r="N1203">
            <v>18851685</v>
          </cell>
          <cell r="O1203">
            <v>0.1</v>
          </cell>
          <cell r="P1203">
            <v>315966.60000000003</v>
          </cell>
          <cell r="Q1203">
            <v>0.1</v>
          </cell>
          <cell r="R1203">
            <v>1885168.5</v>
          </cell>
          <cell r="S1203">
            <v>21052820.100000001</v>
          </cell>
          <cell r="T1203">
            <v>0.47715542795904248</v>
          </cell>
          <cell r="U1203">
            <v>0.19</v>
          </cell>
          <cell r="V1203">
            <v>8383087.7416809993</v>
          </cell>
          <cell r="W1203">
            <v>0.125</v>
          </cell>
          <cell r="X1203">
            <v>5515189.3037374998</v>
          </cell>
          <cell r="Y1203">
            <v>0</v>
          </cell>
          <cell r="Z1203">
            <v>0</v>
          </cell>
          <cell r="AA1203">
            <v>0.20784457204095758</v>
          </cell>
          <cell r="AB1203">
            <v>9170417.2844814993</v>
          </cell>
          <cell r="AC1203">
            <v>54.7445068359375</v>
          </cell>
          <cell r="AD1203">
            <v>54.7445068359375</v>
          </cell>
        </row>
        <row r="1204">
          <cell r="A1204" t="str">
            <v>Chapinero</v>
          </cell>
          <cell r="B1204">
            <v>931932</v>
          </cell>
          <cell r="C1204">
            <v>37522</v>
          </cell>
          <cell r="D1204">
            <v>37777</v>
          </cell>
          <cell r="E1204" t="str">
            <v>M</v>
          </cell>
          <cell r="F1204" t="str">
            <v>AUCOL98</v>
          </cell>
          <cell r="G1204">
            <v>50591</v>
          </cell>
          <cell r="H1204" t="str">
            <v>LUMI AUTOS LTDA</v>
          </cell>
          <cell r="I1204">
            <v>29719302</v>
          </cell>
          <cell r="J1204">
            <v>25667179</v>
          </cell>
          <cell r="K1204">
            <v>29879016.337400001</v>
          </cell>
          <cell r="L1204">
            <v>2998675</v>
          </cell>
          <cell r="M1204">
            <v>1</v>
          </cell>
          <cell r="N1204">
            <v>2998676</v>
          </cell>
          <cell r="O1204">
            <v>0.1</v>
          </cell>
          <cell r="P1204">
            <v>0.1</v>
          </cell>
          <cell r="Q1204">
            <v>0.1</v>
          </cell>
          <cell r="R1204">
            <v>299867.60000000003</v>
          </cell>
          <cell r="S1204">
            <v>3298543.7</v>
          </cell>
          <cell r="T1204">
            <v>0.11039666308797338</v>
          </cell>
          <cell r="U1204">
            <v>0.19</v>
          </cell>
          <cell r="V1204">
            <v>5677013.1041060006</v>
          </cell>
          <cell r="W1204">
            <v>0.125</v>
          </cell>
          <cell r="X1204">
            <v>3734877.0421750001</v>
          </cell>
          <cell r="Y1204">
            <v>0</v>
          </cell>
          <cell r="Z1204">
            <v>0</v>
          </cell>
          <cell r="AA1204">
            <v>0.5746033369120267</v>
          </cell>
          <cell r="AB1204">
            <v>17168582.491119001</v>
          </cell>
          <cell r="AC1204">
            <v>45</v>
          </cell>
          <cell r="AD1204">
            <v>49.662746429443359</v>
          </cell>
        </row>
        <row r="1205">
          <cell r="B1205" t="str">
            <v>Total 931932</v>
          </cell>
          <cell r="C1205">
            <v>112985927</v>
          </cell>
          <cell r="D1205">
            <v>108894129</v>
          </cell>
          <cell r="E1205">
            <v>113116847.29020001</v>
          </cell>
          <cell r="F1205">
            <v>75929993</v>
          </cell>
          <cell r="G1205">
            <v>6349908</v>
          </cell>
          <cell r="H1205">
            <v>82279901</v>
          </cell>
          <cell r="I1205">
            <v>112985927</v>
          </cell>
          <cell r="J1205">
            <v>108894129</v>
          </cell>
          <cell r="K1205">
            <v>113116847.29020001</v>
          </cell>
          <cell r="L1205">
            <v>75929993</v>
          </cell>
          <cell r="M1205">
            <v>6349908</v>
          </cell>
          <cell r="N1205">
            <v>82279901</v>
          </cell>
          <cell r="O1205">
            <v>-13657841.506213002</v>
          </cell>
          <cell r="P1205">
            <v>634990.80000000005</v>
          </cell>
          <cell r="Q1205">
            <v>8227990.0999999996</v>
          </cell>
          <cell r="R1205">
            <v>8227990.0999999996</v>
          </cell>
          <cell r="S1205">
            <v>91142881.900000006</v>
          </cell>
          <cell r="T1205">
            <v>14139605.911275001</v>
          </cell>
          <cell r="U1205">
            <v>0</v>
          </cell>
          <cell r="V1205">
            <v>21492200.985137999</v>
          </cell>
          <cell r="W1205">
            <v>45</v>
          </cell>
          <cell r="X1205">
            <v>14139605.911275001</v>
          </cell>
          <cell r="Y1205">
            <v>0</v>
          </cell>
          <cell r="Z1205">
            <v>0</v>
          </cell>
          <cell r="AA1205">
            <v>45</v>
          </cell>
          <cell r="AB1205">
            <v>-13657841.506213002</v>
          </cell>
          <cell r="AC1205">
            <v>45</v>
          </cell>
        </row>
        <row r="1206">
          <cell r="A1206" t="str">
            <v>Chapinero</v>
          </cell>
          <cell r="B1206">
            <v>960945</v>
          </cell>
          <cell r="C1206">
            <v>36801</v>
          </cell>
          <cell r="D1206">
            <v>37165</v>
          </cell>
          <cell r="E1206" t="str">
            <v>A</v>
          </cell>
          <cell r="F1206" t="str">
            <v>AUCOL98</v>
          </cell>
          <cell r="G1206">
            <v>50591</v>
          </cell>
          <cell r="H1206" t="str">
            <v>LUMI AUTOS LTDA</v>
          </cell>
          <cell r="I1206">
            <v>15590177</v>
          </cell>
          <cell r="J1206">
            <v>15590177</v>
          </cell>
          <cell r="K1206">
            <v>9206139.8729999997</v>
          </cell>
          <cell r="L1206">
            <v>3912629</v>
          </cell>
          <cell r="M1206">
            <v>777777</v>
          </cell>
          <cell r="N1206">
            <v>4690406</v>
          </cell>
          <cell r="O1206">
            <v>0.1</v>
          </cell>
          <cell r="P1206">
            <v>77777.7</v>
          </cell>
          <cell r="Q1206">
            <v>0.1</v>
          </cell>
          <cell r="R1206">
            <v>469040.60000000003</v>
          </cell>
          <cell r="S1206">
            <v>5237224.3</v>
          </cell>
          <cell r="T1206">
            <v>0.56888385058756974</v>
          </cell>
          <cell r="U1206">
            <v>0.19</v>
          </cell>
          <cell r="V1206">
            <v>1749166.5758700001</v>
          </cell>
          <cell r="W1206">
            <v>0.125</v>
          </cell>
          <cell r="X1206">
            <v>1150767.484125</v>
          </cell>
          <cell r="Y1206">
            <v>0</v>
          </cell>
          <cell r="Z1206">
            <v>0</v>
          </cell>
          <cell r="AA1206">
            <v>0.11611614941243031</v>
          </cell>
          <cell r="AB1206">
            <v>1068981.5130050003</v>
          </cell>
          <cell r="AC1206">
            <v>11.340659141540527</v>
          </cell>
          <cell r="AD1206">
            <v>11.340659141540527</v>
          </cell>
        </row>
        <row r="1207">
          <cell r="A1207" t="str">
            <v>Chapinero</v>
          </cell>
          <cell r="B1207">
            <v>960945</v>
          </cell>
          <cell r="C1207">
            <v>37166</v>
          </cell>
          <cell r="D1207">
            <v>37530</v>
          </cell>
          <cell r="E1207" t="str">
            <v>A</v>
          </cell>
          <cell r="F1207" t="str">
            <v>AUCOL98</v>
          </cell>
          <cell r="G1207">
            <v>50591</v>
          </cell>
          <cell r="H1207" t="str">
            <v>LUMI AUTOS LTDA</v>
          </cell>
          <cell r="I1207">
            <v>12824073.8125</v>
          </cell>
          <cell r="J1207">
            <v>12824073.8125</v>
          </cell>
          <cell r="K1207">
            <v>16489180.1348</v>
          </cell>
          <cell r="L1207">
            <v>3638310</v>
          </cell>
          <cell r="M1207">
            <v>182008</v>
          </cell>
          <cell r="N1207">
            <v>3820318</v>
          </cell>
          <cell r="O1207">
            <v>0.1</v>
          </cell>
          <cell r="P1207">
            <v>18200.8</v>
          </cell>
          <cell r="Q1207">
            <v>0.1</v>
          </cell>
          <cell r="R1207">
            <v>382031.80000000005</v>
          </cell>
          <cell r="S1207">
            <v>4220550.5999999996</v>
          </cell>
          <cell r="T1207">
            <v>0.25595879027924706</v>
          </cell>
          <cell r="U1207">
            <v>0.19</v>
          </cell>
          <cell r="V1207">
            <v>3132944.2256120001</v>
          </cell>
          <cell r="W1207">
            <v>0.125</v>
          </cell>
          <cell r="X1207">
            <v>2061147.51685</v>
          </cell>
          <cell r="Y1207">
            <v>0</v>
          </cell>
          <cell r="Z1207">
            <v>0</v>
          </cell>
          <cell r="AA1207">
            <v>0.42904120972075299</v>
          </cell>
          <cell r="AB1207">
            <v>7074537.7923380006</v>
          </cell>
          <cell r="AC1207">
            <v>17.782966613769531</v>
          </cell>
          <cell r="AD1207">
            <v>17.782966613769531</v>
          </cell>
        </row>
        <row r="1208">
          <cell r="A1208" t="str">
            <v>Chapinero</v>
          </cell>
          <cell r="B1208">
            <v>960945</v>
          </cell>
          <cell r="C1208">
            <v>37531</v>
          </cell>
          <cell r="D1208">
            <v>37777</v>
          </cell>
          <cell r="E1208" t="str">
            <v>A</v>
          </cell>
          <cell r="F1208" t="str">
            <v>AUCOL98</v>
          </cell>
          <cell r="G1208">
            <v>50591</v>
          </cell>
          <cell r="H1208" t="str">
            <v>LUMI AUTOS LTDA</v>
          </cell>
          <cell r="I1208">
            <v>4179311.0625</v>
          </cell>
          <cell r="J1208">
            <v>3084369.0625</v>
          </cell>
          <cell r="K1208">
            <v>6200353.9961000001</v>
          </cell>
          <cell r="L1208">
            <v>0</v>
          </cell>
          <cell r="M1208">
            <v>0.1</v>
          </cell>
          <cell r="N1208">
            <v>0</v>
          </cell>
          <cell r="O1208">
            <v>0.1</v>
          </cell>
          <cell r="P1208">
            <v>0</v>
          </cell>
          <cell r="Q1208">
            <v>0.1</v>
          </cell>
          <cell r="R1208">
            <v>0</v>
          </cell>
          <cell r="S1208">
            <v>0</v>
          </cell>
          <cell r="T1208">
            <v>0</v>
          </cell>
          <cell r="U1208">
            <v>0.19</v>
          </cell>
          <cell r="V1208">
            <v>1178067.259259</v>
          </cell>
          <cell r="W1208">
            <v>0.125</v>
          </cell>
          <cell r="X1208">
            <v>775044.24951250001</v>
          </cell>
          <cell r="Y1208">
            <v>0</v>
          </cell>
          <cell r="Z1208">
            <v>0</v>
          </cell>
          <cell r="AA1208">
            <v>0.68500000000000005</v>
          </cell>
          <cell r="AB1208">
            <v>4247242.4873285005</v>
          </cell>
          <cell r="AC1208">
            <v>6</v>
          </cell>
          <cell r="AD1208">
            <v>10.865853309631348</v>
          </cell>
        </row>
        <row r="1209">
          <cell r="B1209" t="str">
            <v>Total 960945</v>
          </cell>
          <cell r="C1209">
            <v>32593561.875</v>
          </cell>
          <cell r="D1209">
            <v>31498619.875</v>
          </cell>
          <cell r="E1209">
            <v>31895674.003899999</v>
          </cell>
          <cell r="F1209">
            <v>7550939</v>
          </cell>
          <cell r="G1209">
            <v>959785</v>
          </cell>
          <cell r="H1209">
            <v>8510724</v>
          </cell>
          <cell r="I1209">
            <v>32593561.875</v>
          </cell>
          <cell r="J1209">
            <v>31498619.875</v>
          </cell>
          <cell r="K1209">
            <v>31895674.003899999</v>
          </cell>
          <cell r="L1209">
            <v>7550939</v>
          </cell>
          <cell r="M1209">
            <v>959785</v>
          </cell>
          <cell r="N1209">
            <v>8510724</v>
          </cell>
          <cell r="O1209">
            <v>12390761.792671502</v>
          </cell>
          <cell r="P1209">
            <v>95978.5</v>
          </cell>
          <cell r="Q1209">
            <v>851072.40000000014</v>
          </cell>
          <cell r="R1209">
            <v>851072.40000000014</v>
          </cell>
          <cell r="S1209">
            <v>9457774.8999999985</v>
          </cell>
          <cell r="T1209">
            <v>3986959.2504874999</v>
          </cell>
          <cell r="U1209">
            <v>0</v>
          </cell>
          <cell r="V1209">
            <v>6060178.0607409999</v>
          </cell>
          <cell r="W1209">
            <v>6</v>
          </cell>
          <cell r="X1209">
            <v>3986959.2504874999</v>
          </cell>
          <cell r="Y1209">
            <v>0</v>
          </cell>
          <cell r="Z1209">
            <v>0</v>
          </cell>
          <cell r="AA1209">
            <v>6</v>
          </cell>
          <cell r="AB1209">
            <v>12390761.792671502</v>
          </cell>
          <cell r="AC1209">
            <v>6</v>
          </cell>
        </row>
        <row r="1210">
          <cell r="A1210" t="str">
            <v>Chapinero</v>
          </cell>
          <cell r="B1210">
            <v>1100346</v>
          </cell>
          <cell r="C1210">
            <v>36857</v>
          </cell>
          <cell r="D1210">
            <v>37221</v>
          </cell>
          <cell r="E1210" t="str">
            <v>M</v>
          </cell>
          <cell r="F1210" t="str">
            <v>AUCOL98</v>
          </cell>
          <cell r="G1210">
            <v>50591</v>
          </cell>
          <cell r="H1210" t="str">
            <v>LUMI AUTOS LTDA</v>
          </cell>
          <cell r="I1210">
            <v>57936699</v>
          </cell>
          <cell r="J1210">
            <v>57936699</v>
          </cell>
          <cell r="K1210">
            <v>56379641.2126</v>
          </cell>
          <cell r="L1210">
            <v>31959026</v>
          </cell>
          <cell r="M1210">
            <v>4434235</v>
          </cell>
          <cell r="N1210">
            <v>36393261</v>
          </cell>
          <cell r="O1210">
            <v>0.1</v>
          </cell>
          <cell r="P1210">
            <v>443423.5</v>
          </cell>
          <cell r="Q1210">
            <v>0.1</v>
          </cell>
          <cell r="R1210">
            <v>3639326.1</v>
          </cell>
          <cell r="S1210">
            <v>40476010.600000001</v>
          </cell>
          <cell r="T1210">
            <v>0.71791891061119817</v>
          </cell>
          <cell r="U1210">
            <v>0.19</v>
          </cell>
          <cell r="V1210">
            <v>10712131.830394</v>
          </cell>
          <cell r="W1210">
            <v>0.125</v>
          </cell>
          <cell r="X1210">
            <v>7047455.151575</v>
          </cell>
          <cell r="Y1210">
            <v>0</v>
          </cell>
          <cell r="Z1210">
            <v>0</v>
          </cell>
          <cell r="AA1210">
            <v>-3.2918910611198116E-2</v>
          </cell>
          <cell r="AB1210">
            <v>-1855956.3693690007</v>
          </cell>
          <cell r="AC1210">
            <v>68.554946899414063</v>
          </cell>
          <cell r="AD1210">
            <v>68.554946899414063</v>
          </cell>
        </row>
        <row r="1211">
          <cell r="A1211" t="str">
            <v>Chapinero</v>
          </cell>
          <cell r="B1211">
            <v>1100346</v>
          </cell>
          <cell r="C1211">
            <v>37222</v>
          </cell>
          <cell r="D1211">
            <v>37586</v>
          </cell>
          <cell r="E1211" t="str">
            <v>M</v>
          </cell>
          <cell r="F1211" t="str">
            <v>AUCOL98</v>
          </cell>
          <cell r="G1211">
            <v>50591</v>
          </cell>
          <cell r="H1211" t="str">
            <v>LUMI AUTOS LTDA</v>
          </cell>
          <cell r="I1211">
            <v>62591394.9375</v>
          </cell>
          <cell r="J1211">
            <v>62537743.9375</v>
          </cell>
          <cell r="K1211">
            <v>62808501.043799996</v>
          </cell>
          <cell r="L1211">
            <v>38769427</v>
          </cell>
          <cell r="M1211">
            <v>5214096</v>
          </cell>
          <cell r="N1211">
            <v>43983523</v>
          </cell>
          <cell r="O1211">
            <v>0.1</v>
          </cell>
          <cell r="P1211">
            <v>521409.60000000003</v>
          </cell>
          <cell r="Q1211">
            <v>0.1</v>
          </cell>
          <cell r="R1211">
            <v>4398352.3</v>
          </cell>
          <cell r="S1211">
            <v>48903284.899999999</v>
          </cell>
          <cell r="T1211">
            <v>0.77860932974498009</v>
          </cell>
          <cell r="U1211">
            <v>0.19</v>
          </cell>
          <cell r="V1211">
            <v>11933615.198322</v>
          </cell>
          <cell r="W1211">
            <v>0.125</v>
          </cell>
          <cell r="X1211">
            <v>7851062.6304749995</v>
          </cell>
          <cell r="Y1211">
            <v>0</v>
          </cell>
          <cell r="Z1211">
            <v>0</v>
          </cell>
          <cell r="AA1211">
            <v>-9.3609329744980041E-2</v>
          </cell>
          <cell r="AB1211">
            <v>-5879461.684996997</v>
          </cell>
          <cell r="AC1211">
            <v>69.384613037109375</v>
          </cell>
          <cell r="AD1211">
            <v>69.384613037109375</v>
          </cell>
        </row>
        <row r="1212">
          <cell r="A1212" t="str">
            <v>Chapinero</v>
          </cell>
          <cell r="B1212">
            <v>1100346</v>
          </cell>
          <cell r="C1212">
            <v>37587</v>
          </cell>
          <cell r="D1212">
            <v>37777</v>
          </cell>
          <cell r="E1212" t="str">
            <v>M</v>
          </cell>
          <cell r="F1212" t="str">
            <v>AUCOL98</v>
          </cell>
          <cell r="G1212">
            <v>50591</v>
          </cell>
          <cell r="H1212" t="str">
            <v>LUMI AUTOS LTDA</v>
          </cell>
          <cell r="I1212">
            <v>25443487</v>
          </cell>
          <cell r="J1212">
            <v>20196598</v>
          </cell>
          <cell r="K1212">
            <v>26813830.847899999</v>
          </cell>
          <cell r="L1212">
            <v>11884388</v>
          </cell>
          <cell r="M1212">
            <v>-1219565</v>
          </cell>
          <cell r="N1212">
            <v>10664823</v>
          </cell>
          <cell r="O1212">
            <v>0.1</v>
          </cell>
          <cell r="P1212">
            <v>-121956.5</v>
          </cell>
          <cell r="Q1212">
            <v>0.1</v>
          </cell>
          <cell r="R1212">
            <v>1066482.3</v>
          </cell>
          <cell r="S1212">
            <v>11609348.800000001</v>
          </cell>
          <cell r="T1212">
            <v>0.43296121564476936</v>
          </cell>
          <cell r="U1212">
            <v>0.19</v>
          </cell>
          <cell r="V1212">
            <v>5094627.8611009996</v>
          </cell>
          <cell r="W1212">
            <v>0.125</v>
          </cell>
          <cell r="X1212">
            <v>3351728.8559874999</v>
          </cell>
          <cell r="Y1212">
            <v>0</v>
          </cell>
          <cell r="Z1212">
            <v>0</v>
          </cell>
          <cell r="AA1212">
            <v>0.25203878435523069</v>
          </cell>
          <cell r="AB1212">
            <v>6758125.3308115005</v>
          </cell>
          <cell r="AC1212">
            <v>51</v>
          </cell>
          <cell r="AD1212">
            <v>56.036842346191406</v>
          </cell>
        </row>
        <row r="1213">
          <cell r="B1213" t="str">
            <v>Total 1100346</v>
          </cell>
          <cell r="C1213">
            <v>145971580.9375</v>
          </cell>
          <cell r="D1213">
            <v>140671040.9375</v>
          </cell>
          <cell r="E1213">
            <v>146001973.10429999</v>
          </cell>
          <cell r="F1213">
            <v>82612841</v>
          </cell>
          <cell r="G1213">
            <v>8428766</v>
          </cell>
          <cell r="H1213">
            <v>91041607</v>
          </cell>
          <cell r="I1213">
            <v>145971580.9375</v>
          </cell>
          <cell r="J1213">
            <v>140671040.9375</v>
          </cell>
          <cell r="K1213">
            <v>146001973.10429999</v>
          </cell>
          <cell r="L1213">
            <v>82612841</v>
          </cell>
          <cell r="M1213">
            <v>8428766</v>
          </cell>
          <cell r="N1213">
            <v>91041607</v>
          </cell>
          <cell r="O1213">
            <v>-977292.72355449758</v>
          </cell>
          <cell r="P1213">
            <v>842876.60000000009</v>
          </cell>
          <cell r="Q1213">
            <v>9104160.7000000011</v>
          </cell>
          <cell r="R1213">
            <v>9104160.7000000011</v>
          </cell>
          <cell r="S1213">
            <v>100988644.3</v>
          </cell>
          <cell r="T1213">
            <v>18250246.638037499</v>
          </cell>
          <cell r="U1213">
            <v>0</v>
          </cell>
          <cell r="V1213">
            <v>27740374.889816999</v>
          </cell>
          <cell r="W1213">
            <v>51</v>
          </cell>
          <cell r="X1213">
            <v>18250246.638037499</v>
          </cell>
          <cell r="Y1213">
            <v>0</v>
          </cell>
          <cell r="Z1213">
            <v>0</v>
          </cell>
          <cell r="AA1213">
            <v>51</v>
          </cell>
          <cell r="AB1213">
            <v>-977292.72355449758</v>
          </cell>
          <cell r="AC1213">
            <v>51</v>
          </cell>
        </row>
        <row r="1214">
          <cell r="H1214" t="str">
            <v>Total LUMI AUTOS LTDA</v>
          </cell>
          <cell r="I1214">
            <v>291551069.8125</v>
          </cell>
          <cell r="J1214">
            <v>281063789.8125</v>
          </cell>
          <cell r="K1214">
            <v>291014494.39840001</v>
          </cell>
          <cell r="L1214">
            <v>166093773</v>
          </cell>
          <cell r="M1214">
            <v>15738459</v>
          </cell>
          <cell r="N1214">
            <v>181832232</v>
          </cell>
          <cell r="O1214">
            <v>1573845.9000000001</v>
          </cell>
          <cell r="P1214">
            <v>1573845.9000000001</v>
          </cell>
          <cell r="Q1214">
            <v>201589301.10000002</v>
          </cell>
          <cell r="R1214">
            <v>18183223.199999999</v>
          </cell>
          <cell r="S1214">
            <v>201589301.10000002</v>
          </cell>
          <cell r="T1214">
            <v>0</v>
          </cell>
          <cell r="U1214">
            <v>-2244372.4370959979</v>
          </cell>
          <cell r="V1214">
            <v>55292753.935695998</v>
          </cell>
          <cell r="W1214">
            <v>36376811.799800001</v>
          </cell>
          <cell r="X1214">
            <v>36376811.799800001</v>
          </cell>
          <cell r="Y1214">
            <v>-2244372.4370959979</v>
          </cell>
          <cell r="Z1214">
            <v>0</v>
          </cell>
          <cell r="AA1214">
            <v>-2244372.4370959979</v>
          </cell>
          <cell r="AB1214">
            <v>-2244372.4370959979</v>
          </cell>
          <cell r="AC1214">
            <v>102</v>
          </cell>
        </row>
        <row r="1215">
          <cell r="A1215" t="str">
            <v>Chapinero</v>
          </cell>
          <cell r="B1215">
            <v>569290</v>
          </cell>
          <cell r="C1215">
            <v>36988</v>
          </cell>
          <cell r="D1215">
            <v>37352</v>
          </cell>
          <cell r="E1215" t="str">
            <v>M</v>
          </cell>
          <cell r="F1215" t="str">
            <v>AUCOL98</v>
          </cell>
          <cell r="G1215">
            <v>60240</v>
          </cell>
          <cell r="H1215" t="str">
            <v>MARINA INES SUAREZ DE GOMEZ Y CIA. LTDA.</v>
          </cell>
          <cell r="I1215">
            <v>20475782</v>
          </cell>
          <cell r="J1215">
            <v>20475782</v>
          </cell>
          <cell r="K1215">
            <v>20475782.009799998</v>
          </cell>
          <cell r="L1215">
            <v>2687938</v>
          </cell>
          <cell r="M1215">
            <v>2023893</v>
          </cell>
          <cell r="N1215">
            <v>4711831</v>
          </cell>
          <cell r="O1215">
            <v>0.1</v>
          </cell>
          <cell r="P1215">
            <v>202389.30000000002</v>
          </cell>
          <cell r="Q1215">
            <v>0.1</v>
          </cell>
          <cell r="R1215">
            <v>471183.10000000003</v>
          </cell>
          <cell r="S1215">
            <v>5385403.3999999994</v>
          </cell>
          <cell r="T1215">
            <v>0.26301331970727515</v>
          </cell>
          <cell r="U1215">
            <v>0.19</v>
          </cell>
          <cell r="V1215">
            <v>3890398.5818619998</v>
          </cell>
          <cell r="W1215">
            <v>0.125</v>
          </cell>
          <cell r="X1215">
            <v>2559472.7512249998</v>
          </cell>
          <cell r="Y1215">
            <v>0</v>
          </cell>
          <cell r="Z1215">
            <v>0</v>
          </cell>
          <cell r="AA1215">
            <v>0.4219866802927249</v>
          </cell>
          <cell r="AB1215">
            <v>8640507.2767130006</v>
          </cell>
          <cell r="AC1215">
            <v>25.472526550292969</v>
          </cell>
          <cell r="AD1215">
            <v>25.472526550292969</v>
          </cell>
        </row>
        <row r="1216">
          <cell r="A1216" t="str">
            <v>Chapinero</v>
          </cell>
          <cell r="B1216">
            <v>569290</v>
          </cell>
          <cell r="C1216">
            <v>37353</v>
          </cell>
          <cell r="D1216">
            <v>37717</v>
          </cell>
          <cell r="E1216" t="str">
            <v>M</v>
          </cell>
          <cell r="F1216" t="str">
            <v>AUCOL98</v>
          </cell>
          <cell r="G1216">
            <v>60240</v>
          </cell>
          <cell r="H1216" t="str">
            <v>MARINA INES SUAREZ DE GOMEZ Y CIA. LTDA.</v>
          </cell>
          <cell r="I1216">
            <v>19728263</v>
          </cell>
          <cell r="J1216">
            <v>19728263</v>
          </cell>
          <cell r="K1216">
            <v>19728262.974599998</v>
          </cell>
          <cell r="L1216">
            <v>9648245</v>
          </cell>
          <cell r="M1216">
            <v>20970</v>
          </cell>
          <cell r="N1216">
            <v>9669215</v>
          </cell>
          <cell r="O1216">
            <v>0.1</v>
          </cell>
          <cell r="P1216">
            <v>2097</v>
          </cell>
          <cell r="Q1216">
            <v>0.1</v>
          </cell>
          <cell r="R1216">
            <v>966921.5</v>
          </cell>
          <cell r="S1216">
            <v>10638233.5</v>
          </cell>
          <cell r="T1216">
            <v>0.53923822455614323</v>
          </cell>
          <cell r="U1216">
            <v>0.19</v>
          </cell>
          <cell r="V1216">
            <v>3748369.9651739998</v>
          </cell>
          <cell r="W1216">
            <v>0.125</v>
          </cell>
          <cell r="X1216">
            <v>2466032.8718249998</v>
          </cell>
          <cell r="Y1216">
            <v>0</v>
          </cell>
          <cell r="Z1216">
            <v>0</v>
          </cell>
          <cell r="AA1216">
            <v>0.14576177544385682</v>
          </cell>
          <cell r="AB1216">
            <v>2875626.6376009998</v>
          </cell>
          <cell r="AC1216">
            <v>23</v>
          </cell>
          <cell r="AD1216">
            <v>23</v>
          </cell>
        </row>
        <row r="1217">
          <cell r="A1217" t="str">
            <v>Chapinero</v>
          </cell>
          <cell r="B1217">
            <v>569290</v>
          </cell>
          <cell r="C1217">
            <v>37718</v>
          </cell>
          <cell r="D1217">
            <v>37777</v>
          </cell>
          <cell r="E1217" t="str">
            <v>M</v>
          </cell>
          <cell r="F1217" t="str">
            <v>AUCOL98</v>
          </cell>
          <cell r="G1217">
            <v>60240</v>
          </cell>
          <cell r="H1217" t="str">
            <v>MARINA INES SUAREZ DE GOMEZ Y CIA. LTDA.</v>
          </cell>
          <cell r="I1217">
            <v>3205629</v>
          </cell>
          <cell r="J1217">
            <v>136630</v>
          </cell>
          <cell r="K1217">
            <v>3153927.6220999998</v>
          </cell>
          <cell r="L1217">
            <v>0</v>
          </cell>
          <cell r="M1217">
            <v>0.1</v>
          </cell>
          <cell r="N1217">
            <v>0</v>
          </cell>
          <cell r="O1217">
            <v>0.1</v>
          </cell>
          <cell r="P1217">
            <v>0</v>
          </cell>
          <cell r="Q1217">
            <v>0.1</v>
          </cell>
          <cell r="R1217">
            <v>0</v>
          </cell>
          <cell r="S1217">
            <v>0</v>
          </cell>
          <cell r="T1217">
            <v>0</v>
          </cell>
          <cell r="U1217">
            <v>0.19</v>
          </cell>
          <cell r="V1217">
            <v>599246.24819900002</v>
          </cell>
          <cell r="W1217">
            <v>0.125</v>
          </cell>
          <cell r="X1217">
            <v>394240.95276249998</v>
          </cell>
          <cell r="Y1217">
            <v>0</v>
          </cell>
          <cell r="Z1217">
            <v>0</v>
          </cell>
          <cell r="AA1217">
            <v>0.68500000000000005</v>
          </cell>
          <cell r="AB1217">
            <v>2160440.4211384999</v>
          </cell>
          <cell r="AC1217">
            <v>6</v>
          </cell>
          <cell r="AD1217">
            <v>6</v>
          </cell>
        </row>
        <row r="1218">
          <cell r="B1218" t="str">
            <v>Total 569290</v>
          </cell>
          <cell r="C1218">
            <v>43409674</v>
          </cell>
          <cell r="D1218">
            <v>40340675</v>
          </cell>
          <cell r="E1218">
            <v>43357972.6065</v>
          </cell>
          <cell r="F1218">
            <v>12336183</v>
          </cell>
          <cell r="G1218">
            <v>2044863</v>
          </cell>
          <cell r="H1218">
            <v>14381046</v>
          </cell>
          <cell r="I1218">
            <v>43409674</v>
          </cell>
          <cell r="J1218">
            <v>40340675</v>
          </cell>
          <cell r="K1218">
            <v>43357972.6065</v>
          </cell>
          <cell r="L1218">
            <v>12336183</v>
          </cell>
          <cell r="M1218">
            <v>2044863</v>
          </cell>
          <cell r="N1218">
            <v>14381046</v>
          </cell>
          <cell r="O1218">
            <v>13676574.335452501</v>
          </cell>
          <cell r="P1218">
            <v>204486.30000000002</v>
          </cell>
          <cell r="Q1218">
            <v>1438104.6</v>
          </cell>
          <cell r="R1218">
            <v>1438104.6</v>
          </cell>
          <cell r="S1218">
            <v>16023636.899999999</v>
          </cell>
          <cell r="T1218">
            <v>5419746.5758125</v>
          </cell>
          <cell r="U1218">
            <v>0</v>
          </cell>
          <cell r="V1218">
            <v>8238014.7952349996</v>
          </cell>
          <cell r="W1218">
            <v>6</v>
          </cell>
          <cell r="X1218">
            <v>5419746.5758125</v>
          </cell>
          <cell r="Y1218">
            <v>0</v>
          </cell>
          <cell r="Z1218">
            <v>0</v>
          </cell>
          <cell r="AA1218">
            <v>6</v>
          </cell>
          <cell r="AB1218">
            <v>13676574.335452501</v>
          </cell>
          <cell r="AC1218">
            <v>6</v>
          </cell>
        </row>
        <row r="1219">
          <cell r="A1219" t="str">
            <v>Chapinero</v>
          </cell>
          <cell r="B1219">
            <v>10319808</v>
          </cell>
          <cell r="C1219">
            <v>37143</v>
          </cell>
          <cell r="D1219">
            <v>37507</v>
          </cell>
          <cell r="E1219" t="str">
            <v>A</v>
          </cell>
          <cell r="F1219" t="str">
            <v>AUCOLESP</v>
          </cell>
          <cell r="G1219">
            <v>60240</v>
          </cell>
          <cell r="H1219" t="str">
            <v>MARINA INES SUAREZ DE GOMEZ Y CIA. LTDA.</v>
          </cell>
          <cell r="I1219">
            <v>129738</v>
          </cell>
          <cell r="J1219">
            <v>129738</v>
          </cell>
          <cell r="K1219">
            <v>129737.99219999999</v>
          </cell>
          <cell r="L1219">
            <v>0</v>
          </cell>
          <cell r="M1219">
            <v>0.1</v>
          </cell>
          <cell r="N1219">
            <v>0</v>
          </cell>
          <cell r="O1219">
            <v>0.1</v>
          </cell>
          <cell r="P1219">
            <v>0</v>
          </cell>
          <cell r="Q1219">
            <v>0.1</v>
          </cell>
          <cell r="R1219">
            <v>0</v>
          </cell>
          <cell r="S1219">
            <v>0</v>
          </cell>
          <cell r="T1219">
            <v>0</v>
          </cell>
          <cell r="U1219">
            <v>0.19</v>
          </cell>
          <cell r="V1219">
            <v>24650.218517999998</v>
          </cell>
          <cell r="W1219">
            <v>0.125</v>
          </cell>
          <cell r="X1219">
            <v>16217.249024999999</v>
          </cell>
          <cell r="Y1219">
            <v>0</v>
          </cell>
          <cell r="Z1219">
            <v>0</v>
          </cell>
          <cell r="AA1219">
            <v>0.68500000000000005</v>
          </cell>
          <cell r="AB1219">
            <v>88870.524657000002</v>
          </cell>
          <cell r="AC1219">
            <v>1</v>
          </cell>
          <cell r="AD1219">
            <v>1</v>
          </cell>
        </row>
        <row r="1220">
          <cell r="B1220" t="str">
            <v>Total 10319808</v>
          </cell>
          <cell r="C1220">
            <v>129738</v>
          </cell>
          <cell r="D1220">
            <v>129738</v>
          </cell>
          <cell r="E1220">
            <v>129737.99219999999</v>
          </cell>
          <cell r="F1220">
            <v>0</v>
          </cell>
          <cell r="G1220">
            <v>0</v>
          </cell>
          <cell r="H1220">
            <v>0</v>
          </cell>
          <cell r="I1220">
            <v>129738</v>
          </cell>
          <cell r="J1220">
            <v>129738</v>
          </cell>
          <cell r="K1220">
            <v>129737.99219999999</v>
          </cell>
          <cell r="L1220">
            <v>0</v>
          </cell>
          <cell r="M1220">
            <v>0</v>
          </cell>
          <cell r="N1220">
            <v>0</v>
          </cell>
          <cell r="O1220">
            <v>88870.524657000002</v>
          </cell>
          <cell r="P1220">
            <v>0</v>
          </cell>
          <cell r="Q1220">
            <v>0</v>
          </cell>
          <cell r="R1220">
            <v>0</v>
          </cell>
          <cell r="S1220">
            <v>0</v>
          </cell>
          <cell r="T1220">
            <v>16217.249024999999</v>
          </cell>
          <cell r="U1220">
            <v>0</v>
          </cell>
          <cell r="V1220">
            <v>24650.218517999998</v>
          </cell>
          <cell r="W1220">
            <v>0</v>
          </cell>
          <cell r="X1220">
            <v>16217.249024999999</v>
          </cell>
          <cell r="Y1220">
            <v>0</v>
          </cell>
          <cell r="Z1220">
            <v>0</v>
          </cell>
          <cell r="AA1220">
            <v>0</v>
          </cell>
          <cell r="AB1220">
            <v>88870.524657000002</v>
          </cell>
          <cell r="AC1220">
            <v>0</v>
          </cell>
        </row>
        <row r="1221">
          <cell r="H1221" t="str">
            <v>Total MARINA INES SUAREZ DE GOMEZ Y CIA. LTDA.</v>
          </cell>
          <cell r="I1221">
            <v>43539412</v>
          </cell>
          <cell r="J1221">
            <v>40470413</v>
          </cell>
          <cell r="K1221">
            <v>43487710.598700002</v>
          </cell>
          <cell r="L1221">
            <v>12336183</v>
          </cell>
          <cell r="M1221">
            <v>2044863</v>
          </cell>
          <cell r="N1221">
            <v>14381046</v>
          </cell>
          <cell r="O1221">
            <v>204486.30000000002</v>
          </cell>
          <cell r="P1221">
            <v>204486.30000000002</v>
          </cell>
          <cell r="Q1221">
            <v>16023636.899999999</v>
          </cell>
          <cell r="R1221">
            <v>1438104.6</v>
          </cell>
          <cell r="S1221">
            <v>16023636.899999999</v>
          </cell>
          <cell r="T1221">
            <v>0</v>
          </cell>
          <cell r="U1221">
            <v>13765444.860109501</v>
          </cell>
          <cell r="V1221">
            <v>8262665.0137529997</v>
          </cell>
          <cell r="W1221">
            <v>5435963.8248375002</v>
          </cell>
          <cell r="X1221">
            <v>5435963.8248375002</v>
          </cell>
          <cell r="Y1221">
            <v>13765444.860109501</v>
          </cell>
          <cell r="Z1221">
            <v>0</v>
          </cell>
          <cell r="AA1221">
            <v>13765444.860109501</v>
          </cell>
          <cell r="AB1221">
            <v>13765444.860109501</v>
          </cell>
          <cell r="AC1221">
            <v>6</v>
          </cell>
        </row>
        <row r="1222">
          <cell r="A1222" t="str">
            <v>Chapinero</v>
          </cell>
          <cell r="B1222">
            <v>359285</v>
          </cell>
          <cell r="C1222">
            <v>36914</v>
          </cell>
          <cell r="D1222">
            <v>37278</v>
          </cell>
          <cell r="E1222" t="str">
            <v>M</v>
          </cell>
          <cell r="F1222" t="str">
            <v>AUCOL98</v>
          </cell>
          <cell r="G1222">
            <v>69911</v>
          </cell>
          <cell r="H1222" t="str">
            <v>MESAUTOS</v>
          </cell>
          <cell r="I1222">
            <v>59783581.0625</v>
          </cell>
          <cell r="J1222">
            <v>59783581.0625</v>
          </cell>
          <cell r="K1222">
            <v>61694765.301799998</v>
          </cell>
          <cell r="L1222">
            <v>22923262</v>
          </cell>
          <cell r="M1222">
            <v>2236052</v>
          </cell>
          <cell r="N1222">
            <v>25159314</v>
          </cell>
          <cell r="O1222">
            <v>0.1</v>
          </cell>
          <cell r="P1222">
            <v>223605.2</v>
          </cell>
          <cell r="Q1222">
            <v>0.1</v>
          </cell>
          <cell r="R1222">
            <v>2515931.4000000004</v>
          </cell>
          <cell r="S1222">
            <v>27898850.600000001</v>
          </cell>
          <cell r="T1222">
            <v>0.4522077434531715</v>
          </cell>
          <cell r="U1222">
            <v>0.19</v>
          </cell>
          <cell r="V1222">
            <v>11722005.407342</v>
          </cell>
          <cell r="W1222">
            <v>0.125</v>
          </cell>
          <cell r="X1222">
            <v>7711845.6627249997</v>
          </cell>
          <cell r="Y1222">
            <v>0</v>
          </cell>
          <cell r="Z1222">
            <v>0</v>
          </cell>
          <cell r="AA1222">
            <v>0.23279225654682856</v>
          </cell>
          <cell r="AB1222">
            <v>14362063.631733002</v>
          </cell>
          <cell r="AC1222">
            <v>39.296703338623047</v>
          </cell>
          <cell r="AD1222">
            <v>39.296703338623047</v>
          </cell>
        </row>
        <row r="1223">
          <cell r="A1223" t="str">
            <v>Chapinero</v>
          </cell>
          <cell r="B1223">
            <v>359285</v>
          </cell>
          <cell r="C1223">
            <v>37279</v>
          </cell>
          <cell r="D1223">
            <v>37643</v>
          </cell>
          <cell r="E1223" t="str">
            <v>M</v>
          </cell>
          <cell r="F1223" t="str">
            <v>AUCOL98</v>
          </cell>
          <cell r="G1223">
            <v>69911</v>
          </cell>
          <cell r="H1223" t="str">
            <v>MESAUTOS</v>
          </cell>
          <cell r="I1223">
            <v>38397186</v>
          </cell>
          <cell r="J1223">
            <v>38014904</v>
          </cell>
          <cell r="K1223">
            <v>38810167.039800003</v>
          </cell>
          <cell r="L1223">
            <v>23356700</v>
          </cell>
          <cell r="M1223">
            <v>9169579</v>
          </cell>
          <cell r="N1223">
            <v>32526279</v>
          </cell>
          <cell r="O1223">
            <v>0.1</v>
          </cell>
          <cell r="P1223">
            <v>916957.9</v>
          </cell>
          <cell r="Q1223">
            <v>0.1</v>
          </cell>
          <cell r="R1223">
            <v>3252627.9000000004</v>
          </cell>
          <cell r="S1223">
            <v>36695864.799999997</v>
          </cell>
          <cell r="T1223">
            <v>0.94552194950277391</v>
          </cell>
          <cell r="U1223">
            <v>0.19</v>
          </cell>
          <cell r="V1223">
            <v>7373931.7375620008</v>
          </cell>
          <cell r="W1223">
            <v>0.125</v>
          </cell>
          <cell r="X1223">
            <v>4851270.8799750004</v>
          </cell>
          <cell r="Y1223">
            <v>0</v>
          </cell>
          <cell r="Z1223">
            <v>0</v>
          </cell>
          <cell r="AA1223">
            <v>-0.26052194950277385</v>
          </cell>
          <cell r="AB1223">
            <v>-10110900.377736995</v>
          </cell>
          <cell r="AC1223">
            <v>24.821428298950195</v>
          </cell>
          <cell r="AD1223">
            <v>24.821428298950195</v>
          </cell>
        </row>
        <row r="1224">
          <cell r="A1224" t="str">
            <v>Chapinero</v>
          </cell>
          <cell r="B1224">
            <v>359285</v>
          </cell>
          <cell r="C1224">
            <v>37644</v>
          </cell>
          <cell r="D1224">
            <v>37777</v>
          </cell>
          <cell r="E1224" t="str">
            <v>M</v>
          </cell>
          <cell r="F1224" t="str">
            <v>AUCOL98</v>
          </cell>
          <cell r="G1224">
            <v>69911</v>
          </cell>
          <cell r="H1224" t="str">
            <v>MESAUTOS</v>
          </cell>
          <cell r="I1224">
            <v>10899666</v>
          </cell>
          <cell r="J1224">
            <v>7653500</v>
          </cell>
          <cell r="K1224">
            <v>10852923.9209</v>
          </cell>
          <cell r="L1224">
            <v>0</v>
          </cell>
          <cell r="M1224">
            <v>0.1</v>
          </cell>
          <cell r="N1224">
            <v>0</v>
          </cell>
          <cell r="O1224">
            <v>0.1</v>
          </cell>
          <cell r="P1224">
            <v>0</v>
          </cell>
          <cell r="Q1224">
            <v>0.1</v>
          </cell>
          <cell r="R1224">
            <v>0</v>
          </cell>
          <cell r="S1224">
            <v>0</v>
          </cell>
          <cell r="T1224">
            <v>0</v>
          </cell>
          <cell r="U1224">
            <v>0.19</v>
          </cell>
          <cell r="V1224">
            <v>2062055.5449710002</v>
          </cell>
          <cell r="W1224">
            <v>0.125</v>
          </cell>
          <cell r="X1224">
            <v>1356615.4901125</v>
          </cell>
          <cell r="Y1224">
            <v>0</v>
          </cell>
          <cell r="Z1224">
            <v>0</v>
          </cell>
          <cell r="AA1224">
            <v>0.68500000000000005</v>
          </cell>
          <cell r="AB1224">
            <v>7434252.8858165005</v>
          </cell>
          <cell r="AC1224">
            <v>18</v>
          </cell>
          <cell r="AD1224">
            <v>19.383459091186523</v>
          </cell>
        </row>
        <row r="1225">
          <cell r="B1225" t="str">
            <v>Total 359285</v>
          </cell>
          <cell r="C1225">
            <v>109080433.0625</v>
          </cell>
          <cell r="D1225">
            <v>105451985.0625</v>
          </cell>
          <cell r="E1225">
            <v>111357856.2625</v>
          </cell>
          <cell r="F1225">
            <v>46279962</v>
          </cell>
          <cell r="G1225">
            <v>11405631</v>
          </cell>
          <cell r="H1225">
            <v>57685593</v>
          </cell>
          <cell r="I1225">
            <v>109080433.0625</v>
          </cell>
          <cell r="J1225">
            <v>105451985.0625</v>
          </cell>
          <cell r="K1225">
            <v>111357856.2625</v>
          </cell>
          <cell r="L1225">
            <v>46279962</v>
          </cell>
          <cell r="M1225">
            <v>11405631</v>
          </cell>
          <cell r="N1225">
            <v>57685593</v>
          </cell>
          <cell r="O1225">
            <v>11685416.139812507</v>
          </cell>
          <cell r="P1225">
            <v>1140563.1000000001</v>
          </cell>
          <cell r="Q1225">
            <v>5768559.3000000007</v>
          </cell>
          <cell r="R1225">
            <v>5768559.3000000007</v>
          </cell>
          <cell r="S1225">
            <v>64594715.399999999</v>
          </cell>
          <cell r="T1225">
            <v>13919732.0328125</v>
          </cell>
          <cell r="U1225">
            <v>0</v>
          </cell>
          <cell r="V1225">
            <v>21157992.689875003</v>
          </cell>
          <cell r="W1225">
            <v>18</v>
          </cell>
          <cell r="X1225">
            <v>13919732.0328125</v>
          </cell>
          <cell r="Y1225">
            <v>0</v>
          </cell>
          <cell r="Z1225">
            <v>0</v>
          </cell>
          <cell r="AA1225">
            <v>18</v>
          </cell>
          <cell r="AB1225">
            <v>11685416.139812507</v>
          </cell>
          <cell r="AC1225">
            <v>18</v>
          </cell>
        </row>
        <row r="1226">
          <cell r="A1226" t="str">
            <v>Chapinero</v>
          </cell>
          <cell r="B1226">
            <v>10928393</v>
          </cell>
          <cell r="C1226">
            <v>37407</v>
          </cell>
          <cell r="D1226">
            <v>37771</v>
          </cell>
          <cell r="E1226" t="str">
            <v>D</v>
          </cell>
          <cell r="F1226" t="str">
            <v>AUCOLESP</v>
          </cell>
          <cell r="G1226">
            <v>69911</v>
          </cell>
          <cell r="H1226" t="str">
            <v>MESAUTOS</v>
          </cell>
          <cell r="I1226">
            <v>118288</v>
          </cell>
          <cell r="J1226">
            <v>118288</v>
          </cell>
          <cell r="K1226">
            <v>118288</v>
          </cell>
          <cell r="L1226">
            <v>0</v>
          </cell>
          <cell r="M1226">
            <v>0.1</v>
          </cell>
          <cell r="N1226">
            <v>0</v>
          </cell>
          <cell r="O1226">
            <v>0.1</v>
          </cell>
          <cell r="P1226">
            <v>0</v>
          </cell>
          <cell r="Q1226">
            <v>0.1</v>
          </cell>
          <cell r="R1226">
            <v>0</v>
          </cell>
          <cell r="S1226">
            <v>0</v>
          </cell>
          <cell r="T1226">
            <v>0</v>
          </cell>
          <cell r="U1226">
            <v>0.19</v>
          </cell>
          <cell r="V1226">
            <v>22474.720000000001</v>
          </cell>
          <cell r="W1226">
            <v>0.125</v>
          </cell>
          <cell r="X1226">
            <v>14786</v>
          </cell>
          <cell r="Y1226">
            <v>0</v>
          </cell>
          <cell r="Z1226">
            <v>0</v>
          </cell>
          <cell r="AA1226">
            <v>0.68500000000000005</v>
          </cell>
          <cell r="AB1226">
            <v>81027.280000000013</v>
          </cell>
          <cell r="AC1226">
            <v>0.16758242249488831</v>
          </cell>
          <cell r="AD1226">
            <v>0.16758242249488831</v>
          </cell>
        </row>
        <row r="1227">
          <cell r="B1227" t="str">
            <v>Total 10928393</v>
          </cell>
          <cell r="C1227">
            <v>118288</v>
          </cell>
          <cell r="D1227">
            <v>118288</v>
          </cell>
          <cell r="E1227">
            <v>118288</v>
          </cell>
          <cell r="F1227">
            <v>0</v>
          </cell>
          <cell r="G1227">
            <v>0</v>
          </cell>
          <cell r="H1227">
            <v>0</v>
          </cell>
          <cell r="I1227">
            <v>118288</v>
          </cell>
          <cell r="J1227">
            <v>118288</v>
          </cell>
          <cell r="K1227">
            <v>118288</v>
          </cell>
          <cell r="L1227">
            <v>0</v>
          </cell>
          <cell r="M1227">
            <v>0</v>
          </cell>
          <cell r="N1227">
            <v>0</v>
          </cell>
          <cell r="O1227">
            <v>81027.280000000013</v>
          </cell>
          <cell r="P1227">
            <v>0</v>
          </cell>
          <cell r="Q1227">
            <v>0</v>
          </cell>
          <cell r="R1227">
            <v>0</v>
          </cell>
          <cell r="S1227">
            <v>0</v>
          </cell>
          <cell r="T1227">
            <v>14786</v>
          </cell>
          <cell r="U1227">
            <v>0</v>
          </cell>
          <cell r="V1227">
            <v>22474.720000000001</v>
          </cell>
          <cell r="W1227">
            <v>0</v>
          </cell>
          <cell r="X1227">
            <v>14786</v>
          </cell>
          <cell r="Y1227">
            <v>0</v>
          </cell>
          <cell r="Z1227">
            <v>0</v>
          </cell>
          <cell r="AA1227">
            <v>0</v>
          </cell>
          <cell r="AB1227">
            <v>81027.280000000013</v>
          </cell>
          <cell r="AC1227">
            <v>0</v>
          </cell>
        </row>
        <row r="1228">
          <cell r="H1228" t="str">
            <v>Total MESAUTOS</v>
          </cell>
          <cell r="I1228">
            <v>109198721.0625</v>
          </cell>
          <cell r="J1228">
            <v>105570273.0625</v>
          </cell>
          <cell r="K1228">
            <v>111476144.2625</v>
          </cell>
          <cell r="L1228">
            <v>46279962</v>
          </cell>
          <cell r="M1228">
            <v>11405631</v>
          </cell>
          <cell r="N1228">
            <v>57685593</v>
          </cell>
          <cell r="O1228">
            <v>1140563.1000000001</v>
          </cell>
          <cell r="P1228">
            <v>1140563.1000000001</v>
          </cell>
          <cell r="Q1228">
            <v>64594715.399999999</v>
          </cell>
          <cell r="R1228">
            <v>5768559.3000000007</v>
          </cell>
          <cell r="S1228">
            <v>64594715.399999999</v>
          </cell>
          <cell r="T1228">
            <v>0</v>
          </cell>
          <cell r="U1228">
            <v>11766443.419812506</v>
          </cell>
          <cell r="V1228">
            <v>21180467.409875002</v>
          </cell>
          <cell r="W1228">
            <v>13934518.0328125</v>
          </cell>
          <cell r="X1228">
            <v>13934518.0328125</v>
          </cell>
          <cell r="Y1228">
            <v>11766443.419812506</v>
          </cell>
          <cell r="Z1228">
            <v>0</v>
          </cell>
          <cell r="AA1228">
            <v>11766443.419812506</v>
          </cell>
          <cell r="AB1228">
            <v>11766443.419812506</v>
          </cell>
          <cell r="AC1228">
            <v>18</v>
          </cell>
        </row>
        <row r="1229">
          <cell r="A1229" t="str">
            <v>Chapinero</v>
          </cell>
          <cell r="B1229">
            <v>10958350</v>
          </cell>
          <cell r="C1229">
            <v>37407</v>
          </cell>
          <cell r="D1229">
            <v>37771</v>
          </cell>
          <cell r="E1229" t="str">
            <v>A</v>
          </cell>
          <cell r="F1229" t="str">
            <v>AUCOLESP</v>
          </cell>
          <cell r="G1229">
            <v>79565</v>
          </cell>
          <cell r="H1229" t="str">
            <v>MORA CUECA OSCAR MAURICIO</v>
          </cell>
          <cell r="I1229">
            <v>1329140</v>
          </cell>
          <cell r="J1229">
            <v>1329140</v>
          </cell>
          <cell r="K1229">
            <v>1329140.0059</v>
          </cell>
          <cell r="L1229">
            <v>0</v>
          </cell>
          <cell r="M1229">
            <v>0.1</v>
          </cell>
          <cell r="N1229">
            <v>0</v>
          </cell>
          <cell r="O1229">
            <v>0.1</v>
          </cell>
          <cell r="P1229">
            <v>0</v>
          </cell>
          <cell r="Q1229">
            <v>0.1</v>
          </cell>
          <cell r="R1229">
            <v>0</v>
          </cell>
          <cell r="S1229">
            <v>0</v>
          </cell>
          <cell r="T1229">
            <v>0</v>
          </cell>
          <cell r="U1229">
            <v>0.19</v>
          </cell>
          <cell r="V1229">
            <v>252536.60112100001</v>
          </cell>
          <cell r="W1229">
            <v>0.125</v>
          </cell>
          <cell r="X1229">
            <v>166142.5007375</v>
          </cell>
          <cell r="Y1229">
            <v>0</v>
          </cell>
          <cell r="Z1229">
            <v>0</v>
          </cell>
          <cell r="AA1229">
            <v>0.68500000000000005</v>
          </cell>
          <cell r="AB1229">
            <v>910460.90404150006</v>
          </cell>
          <cell r="AC1229">
            <v>1</v>
          </cell>
          <cell r="AD1229">
            <v>1</v>
          </cell>
        </row>
        <row r="1230">
          <cell r="B1230" t="str">
            <v>Total 10958350</v>
          </cell>
          <cell r="C1230">
            <v>1329140</v>
          </cell>
          <cell r="D1230">
            <v>1329140</v>
          </cell>
          <cell r="E1230">
            <v>1329140.0059</v>
          </cell>
          <cell r="F1230">
            <v>0</v>
          </cell>
          <cell r="G1230">
            <v>0</v>
          </cell>
          <cell r="H1230">
            <v>0</v>
          </cell>
          <cell r="I1230">
            <v>1329140</v>
          </cell>
          <cell r="J1230">
            <v>1329140</v>
          </cell>
          <cell r="K1230">
            <v>1329140.0059</v>
          </cell>
          <cell r="L1230">
            <v>0</v>
          </cell>
          <cell r="M1230">
            <v>0</v>
          </cell>
          <cell r="N1230">
            <v>0</v>
          </cell>
          <cell r="O1230">
            <v>910460.90404150006</v>
          </cell>
          <cell r="P1230">
            <v>0</v>
          </cell>
          <cell r="Q1230">
            <v>0</v>
          </cell>
          <cell r="R1230">
            <v>0</v>
          </cell>
          <cell r="S1230">
            <v>0</v>
          </cell>
          <cell r="T1230">
            <v>166142.5007375</v>
          </cell>
          <cell r="U1230">
            <v>0</v>
          </cell>
          <cell r="V1230">
            <v>252536.60112100001</v>
          </cell>
          <cell r="W1230">
            <v>0</v>
          </cell>
          <cell r="X1230">
            <v>166142.5007375</v>
          </cell>
          <cell r="Y1230">
            <v>0</v>
          </cell>
          <cell r="Z1230">
            <v>0</v>
          </cell>
          <cell r="AA1230">
            <v>0</v>
          </cell>
          <cell r="AB1230">
            <v>910460.90404150006</v>
          </cell>
          <cell r="AC1230">
            <v>0</v>
          </cell>
        </row>
        <row r="1231">
          <cell r="H1231" t="str">
            <v>Total MORA CUECA OSCAR MAURICIO</v>
          </cell>
          <cell r="I1231">
            <v>1329140</v>
          </cell>
          <cell r="J1231">
            <v>1329140</v>
          </cell>
          <cell r="K1231">
            <v>1329140.0059</v>
          </cell>
          <cell r="L1231">
            <v>0</v>
          </cell>
          <cell r="M1231">
            <v>0</v>
          </cell>
          <cell r="N1231">
            <v>0</v>
          </cell>
          <cell r="O1231">
            <v>0</v>
          </cell>
          <cell r="P1231">
            <v>0</v>
          </cell>
          <cell r="Q1231">
            <v>0</v>
          </cell>
          <cell r="R1231">
            <v>0</v>
          </cell>
          <cell r="S1231">
            <v>0</v>
          </cell>
          <cell r="T1231">
            <v>0</v>
          </cell>
          <cell r="U1231">
            <v>910460.90404150006</v>
          </cell>
          <cell r="V1231">
            <v>252536.60112100001</v>
          </cell>
          <cell r="W1231">
            <v>166142.5007375</v>
          </cell>
          <cell r="X1231">
            <v>166142.5007375</v>
          </cell>
          <cell r="Y1231">
            <v>910460.90404150006</v>
          </cell>
          <cell r="Z1231">
            <v>0</v>
          </cell>
          <cell r="AA1231">
            <v>910460.90404150006</v>
          </cell>
          <cell r="AB1231">
            <v>910460.90404150006</v>
          </cell>
          <cell r="AC1231">
            <v>0</v>
          </cell>
        </row>
        <row r="1232">
          <cell r="A1232" t="str">
            <v>Chapinero</v>
          </cell>
          <cell r="B1232">
            <v>10319041</v>
          </cell>
          <cell r="C1232">
            <v>36742</v>
          </cell>
          <cell r="D1232">
            <v>37106</v>
          </cell>
          <cell r="E1232" t="str">
            <v>A</v>
          </cell>
          <cell r="F1232" t="str">
            <v>AUCOLESP</v>
          </cell>
          <cell r="G1232">
            <v>77217</v>
          </cell>
          <cell r="H1232" t="str">
            <v>MORENO FORERO JORGE ENRIQUE</v>
          </cell>
          <cell r="I1232">
            <v>746776.9375</v>
          </cell>
          <cell r="J1232">
            <v>746776.9375</v>
          </cell>
          <cell r="K1232">
            <v>746776.9375</v>
          </cell>
          <cell r="L1232">
            <v>0</v>
          </cell>
          <cell r="M1232">
            <v>0.1</v>
          </cell>
          <cell r="N1232">
            <v>0</v>
          </cell>
          <cell r="O1232">
            <v>0.1</v>
          </cell>
          <cell r="P1232">
            <v>0</v>
          </cell>
          <cell r="Q1232">
            <v>0.1</v>
          </cell>
          <cell r="R1232">
            <v>0</v>
          </cell>
          <cell r="S1232">
            <v>0</v>
          </cell>
          <cell r="T1232">
            <v>0</v>
          </cell>
          <cell r="U1232">
            <v>0.19</v>
          </cell>
          <cell r="V1232">
            <v>141887.61812500001</v>
          </cell>
          <cell r="W1232">
            <v>0.125</v>
          </cell>
          <cell r="X1232">
            <v>93347.1171875</v>
          </cell>
          <cell r="Y1232">
            <v>0</v>
          </cell>
          <cell r="Z1232">
            <v>0</v>
          </cell>
          <cell r="AA1232">
            <v>0.68500000000000005</v>
          </cell>
          <cell r="AB1232">
            <v>511542.20218750002</v>
          </cell>
          <cell r="AC1232">
            <v>1</v>
          </cell>
          <cell r="AD1232">
            <v>1</v>
          </cell>
        </row>
        <row r="1233">
          <cell r="B1233" t="str">
            <v>Total 10319041</v>
          </cell>
          <cell r="C1233">
            <v>746776.9375</v>
          </cell>
          <cell r="D1233">
            <v>746776.9375</v>
          </cell>
          <cell r="E1233">
            <v>746776.9375</v>
          </cell>
          <cell r="F1233">
            <v>0</v>
          </cell>
          <cell r="G1233">
            <v>0</v>
          </cell>
          <cell r="H1233">
            <v>0</v>
          </cell>
          <cell r="I1233">
            <v>746776.9375</v>
          </cell>
          <cell r="J1233">
            <v>746776.9375</v>
          </cell>
          <cell r="K1233">
            <v>746776.9375</v>
          </cell>
          <cell r="L1233">
            <v>0</v>
          </cell>
          <cell r="M1233">
            <v>0</v>
          </cell>
          <cell r="N1233">
            <v>0</v>
          </cell>
          <cell r="O1233">
            <v>511542.20218750002</v>
          </cell>
          <cell r="P1233">
            <v>0</v>
          </cell>
          <cell r="Q1233">
            <v>0</v>
          </cell>
          <cell r="R1233">
            <v>0</v>
          </cell>
          <cell r="S1233">
            <v>0</v>
          </cell>
          <cell r="T1233">
            <v>93347.1171875</v>
          </cell>
          <cell r="U1233">
            <v>0</v>
          </cell>
          <cell r="V1233">
            <v>141887.61812500001</v>
          </cell>
          <cell r="W1233">
            <v>0</v>
          </cell>
          <cell r="X1233">
            <v>93347.1171875</v>
          </cell>
          <cell r="Y1233">
            <v>0</v>
          </cell>
          <cell r="Z1233">
            <v>0</v>
          </cell>
          <cell r="AA1233">
            <v>0</v>
          </cell>
          <cell r="AB1233">
            <v>511542.20218750002</v>
          </cell>
          <cell r="AC1233">
            <v>0</v>
          </cell>
        </row>
        <row r="1234">
          <cell r="H1234" t="str">
            <v>Total MORENO FORERO JORGE ENRIQUE</v>
          </cell>
          <cell r="I1234">
            <v>746776.9375</v>
          </cell>
          <cell r="J1234">
            <v>746776.9375</v>
          </cell>
          <cell r="K1234">
            <v>746776.9375</v>
          </cell>
          <cell r="L1234">
            <v>0</v>
          </cell>
          <cell r="M1234">
            <v>0</v>
          </cell>
          <cell r="N1234">
            <v>0</v>
          </cell>
          <cell r="O1234">
            <v>0</v>
          </cell>
          <cell r="P1234">
            <v>0</v>
          </cell>
          <cell r="Q1234">
            <v>0</v>
          </cell>
          <cell r="R1234">
            <v>0</v>
          </cell>
          <cell r="S1234">
            <v>0</v>
          </cell>
          <cell r="T1234">
            <v>0</v>
          </cell>
          <cell r="U1234">
            <v>511542.20218750002</v>
          </cell>
          <cell r="V1234">
            <v>141887.61812500001</v>
          </cell>
          <cell r="W1234">
            <v>93347.1171875</v>
          </cell>
          <cell r="X1234">
            <v>93347.1171875</v>
          </cell>
          <cell r="Y1234">
            <v>511542.20218750002</v>
          </cell>
          <cell r="Z1234">
            <v>0</v>
          </cell>
          <cell r="AA1234">
            <v>511542.20218750002</v>
          </cell>
          <cell r="AB1234">
            <v>511542.20218750002</v>
          </cell>
          <cell r="AC1234">
            <v>0</v>
          </cell>
        </row>
        <row r="1235">
          <cell r="A1235" t="str">
            <v>Chapinero</v>
          </cell>
          <cell r="B1235">
            <v>12019861</v>
          </cell>
          <cell r="C1235">
            <v>37505</v>
          </cell>
          <cell r="D1235">
            <v>37777</v>
          </cell>
          <cell r="E1235" t="str">
            <v>A</v>
          </cell>
          <cell r="F1235" t="str">
            <v>AUCOLESP</v>
          </cell>
          <cell r="G1235">
            <v>76176</v>
          </cell>
          <cell r="H1235" t="str">
            <v>NINO RAMIREZ YAZMIN</v>
          </cell>
          <cell r="I1235">
            <v>720667.0625</v>
          </cell>
          <cell r="J1235">
            <v>720667.0625</v>
          </cell>
          <cell r="K1235">
            <v>539019.5</v>
          </cell>
          <cell r="L1235">
            <v>0</v>
          </cell>
          <cell r="M1235">
            <v>0.1</v>
          </cell>
          <cell r="N1235">
            <v>0</v>
          </cell>
          <cell r="O1235">
            <v>0.1</v>
          </cell>
          <cell r="P1235">
            <v>0</v>
          </cell>
          <cell r="Q1235">
            <v>0.1</v>
          </cell>
          <cell r="R1235">
            <v>0</v>
          </cell>
          <cell r="S1235">
            <v>0</v>
          </cell>
          <cell r="T1235">
            <v>0</v>
          </cell>
          <cell r="U1235">
            <v>0.19</v>
          </cell>
          <cell r="V1235">
            <v>102413.705</v>
          </cell>
          <cell r="W1235">
            <v>0.125</v>
          </cell>
          <cell r="X1235">
            <v>67377.4375</v>
          </cell>
          <cell r="Y1235">
            <v>0</v>
          </cell>
          <cell r="Z1235">
            <v>0</v>
          </cell>
          <cell r="AA1235">
            <v>0.68500000000000005</v>
          </cell>
          <cell r="AB1235">
            <v>369228.35750000004</v>
          </cell>
          <cell r="AC1235">
            <v>1</v>
          </cell>
          <cell r="AD1235">
            <v>1</v>
          </cell>
        </row>
        <row r="1236">
          <cell r="B1236" t="str">
            <v>Total 12019861</v>
          </cell>
          <cell r="C1236">
            <v>720667.0625</v>
          </cell>
          <cell r="D1236">
            <v>720667.0625</v>
          </cell>
          <cell r="E1236">
            <v>539019.5</v>
          </cell>
          <cell r="F1236">
            <v>0</v>
          </cell>
          <cell r="G1236">
            <v>0</v>
          </cell>
          <cell r="H1236">
            <v>0</v>
          </cell>
          <cell r="I1236">
            <v>720667.0625</v>
          </cell>
          <cell r="J1236">
            <v>720667.0625</v>
          </cell>
          <cell r="K1236">
            <v>539019.5</v>
          </cell>
          <cell r="L1236">
            <v>0</v>
          </cell>
          <cell r="M1236">
            <v>0</v>
          </cell>
          <cell r="N1236">
            <v>0</v>
          </cell>
          <cell r="O1236">
            <v>369228.35750000004</v>
          </cell>
          <cell r="P1236">
            <v>0</v>
          </cell>
          <cell r="Q1236">
            <v>0</v>
          </cell>
          <cell r="R1236">
            <v>0</v>
          </cell>
          <cell r="S1236">
            <v>0</v>
          </cell>
          <cell r="T1236">
            <v>67377.4375</v>
          </cell>
          <cell r="U1236">
            <v>0</v>
          </cell>
          <cell r="V1236">
            <v>102413.705</v>
          </cell>
          <cell r="W1236">
            <v>1</v>
          </cell>
          <cell r="X1236">
            <v>67377.4375</v>
          </cell>
          <cell r="Y1236">
            <v>0</v>
          </cell>
          <cell r="Z1236">
            <v>0</v>
          </cell>
          <cell r="AA1236">
            <v>1</v>
          </cell>
          <cell r="AB1236">
            <v>369228.35750000004</v>
          </cell>
          <cell r="AC1236">
            <v>1</v>
          </cell>
        </row>
        <row r="1237">
          <cell r="H1237" t="str">
            <v>Total NINO RAMIREZ YAZMIN</v>
          </cell>
          <cell r="I1237">
            <v>720667.0625</v>
          </cell>
          <cell r="J1237">
            <v>720667.0625</v>
          </cell>
          <cell r="K1237">
            <v>539019.5</v>
          </cell>
          <cell r="L1237">
            <v>0</v>
          </cell>
          <cell r="M1237">
            <v>0</v>
          </cell>
          <cell r="N1237">
            <v>0</v>
          </cell>
          <cell r="O1237">
            <v>0</v>
          </cell>
          <cell r="P1237">
            <v>0</v>
          </cell>
          <cell r="Q1237">
            <v>0</v>
          </cell>
          <cell r="R1237">
            <v>0</v>
          </cell>
          <cell r="S1237">
            <v>0</v>
          </cell>
          <cell r="T1237">
            <v>0</v>
          </cell>
          <cell r="U1237">
            <v>369228.35750000004</v>
          </cell>
          <cell r="V1237">
            <v>102413.705</v>
          </cell>
          <cell r="W1237">
            <v>67377.4375</v>
          </cell>
          <cell r="X1237">
            <v>67377.4375</v>
          </cell>
          <cell r="Y1237">
            <v>369228.35750000004</v>
          </cell>
          <cell r="Z1237">
            <v>0</v>
          </cell>
          <cell r="AA1237">
            <v>369228.35750000004</v>
          </cell>
          <cell r="AB1237">
            <v>369228.35750000004</v>
          </cell>
          <cell r="AC1237">
            <v>1</v>
          </cell>
        </row>
        <row r="1238">
          <cell r="A1238" t="str">
            <v>Chapinero</v>
          </cell>
          <cell r="B1238">
            <v>436219</v>
          </cell>
          <cell r="C1238">
            <v>36892</v>
          </cell>
          <cell r="D1238">
            <v>37256</v>
          </cell>
          <cell r="E1238" t="str">
            <v>M</v>
          </cell>
          <cell r="F1238" t="str">
            <v>AUCOL98</v>
          </cell>
          <cell r="G1238">
            <v>69618</v>
          </cell>
          <cell r="H1238" t="str">
            <v>O.A.G. GARZONAUTOS LTDA</v>
          </cell>
          <cell r="I1238">
            <v>61060446</v>
          </cell>
          <cell r="J1238">
            <v>61060446</v>
          </cell>
          <cell r="K1238">
            <v>61485032.7993</v>
          </cell>
          <cell r="L1238">
            <v>12350381</v>
          </cell>
          <cell r="M1238">
            <v>9051561</v>
          </cell>
          <cell r="N1238">
            <v>21401942</v>
          </cell>
          <cell r="O1238">
            <v>0.1</v>
          </cell>
          <cell r="P1238">
            <v>905156.10000000009</v>
          </cell>
          <cell r="Q1238">
            <v>0.1</v>
          </cell>
          <cell r="R1238">
            <v>2140194.2000000002</v>
          </cell>
          <cell r="S1238">
            <v>24447292.300000001</v>
          </cell>
          <cell r="T1238">
            <v>0.39761371486620284</v>
          </cell>
          <cell r="U1238">
            <v>0.19</v>
          </cell>
          <cell r="V1238">
            <v>11682156.231867</v>
          </cell>
          <cell r="W1238">
            <v>0.125</v>
          </cell>
          <cell r="X1238">
            <v>7685629.0999125</v>
          </cell>
          <cell r="Y1238">
            <v>0</v>
          </cell>
          <cell r="Z1238">
            <v>0</v>
          </cell>
          <cell r="AA1238">
            <v>0.28738628513379721</v>
          </cell>
          <cell r="AB1238">
            <v>17669955.167520504</v>
          </cell>
          <cell r="AC1238">
            <v>58.697803497314453</v>
          </cell>
          <cell r="AD1238">
            <v>58.697803497314453</v>
          </cell>
        </row>
        <row r="1239">
          <cell r="A1239" t="str">
            <v>Chapinero</v>
          </cell>
          <cell r="B1239">
            <v>436219</v>
          </cell>
          <cell r="C1239">
            <v>37257</v>
          </cell>
          <cell r="D1239">
            <v>37621</v>
          </cell>
          <cell r="E1239" t="str">
            <v>M</v>
          </cell>
          <cell r="F1239" t="str">
            <v>AUCOL98</v>
          </cell>
          <cell r="G1239">
            <v>69618</v>
          </cell>
          <cell r="H1239" t="str">
            <v>O.A.G. GARZONAUTOS LTDA</v>
          </cell>
          <cell r="I1239">
            <v>51190889</v>
          </cell>
          <cell r="J1239">
            <v>51146281</v>
          </cell>
          <cell r="K1239">
            <v>51065561.583899997</v>
          </cell>
          <cell r="L1239">
            <v>1340249</v>
          </cell>
          <cell r="M1239">
            <v>3954788</v>
          </cell>
          <cell r="N1239">
            <v>5295037</v>
          </cell>
          <cell r="O1239">
            <v>0.1</v>
          </cell>
          <cell r="P1239">
            <v>395478.80000000005</v>
          </cell>
          <cell r="Q1239">
            <v>0.1</v>
          </cell>
          <cell r="R1239">
            <v>529503.70000000007</v>
          </cell>
          <cell r="S1239">
            <v>6220019.5</v>
          </cell>
          <cell r="T1239">
            <v>0.12180458428486282</v>
          </cell>
          <cell r="U1239">
            <v>0.19</v>
          </cell>
          <cell r="V1239">
            <v>9702456.7009410001</v>
          </cell>
          <cell r="W1239">
            <v>0.125</v>
          </cell>
          <cell r="X1239">
            <v>6383195.1979874996</v>
          </cell>
          <cell r="Y1239">
            <v>0</v>
          </cell>
          <cell r="Z1239">
            <v>0</v>
          </cell>
          <cell r="AA1239">
            <v>0.5631954157151372</v>
          </cell>
          <cell r="AB1239">
            <v>28759890.1849715</v>
          </cell>
          <cell r="AC1239">
            <v>44.417583465576172</v>
          </cell>
          <cell r="AD1239">
            <v>44.417583465576172</v>
          </cell>
        </row>
        <row r="1240">
          <cell r="A1240" t="str">
            <v>Chapinero</v>
          </cell>
          <cell r="B1240">
            <v>436219</v>
          </cell>
          <cell r="C1240">
            <v>37622</v>
          </cell>
          <cell r="D1240">
            <v>37777</v>
          </cell>
          <cell r="E1240" t="str">
            <v>M</v>
          </cell>
          <cell r="F1240" t="str">
            <v>AUCOL98</v>
          </cell>
          <cell r="G1240">
            <v>69618</v>
          </cell>
          <cell r="H1240" t="str">
            <v>O.A.G. GARZONAUTOS LTDA</v>
          </cell>
          <cell r="I1240">
            <v>19951154</v>
          </cell>
          <cell r="J1240">
            <v>15240685</v>
          </cell>
          <cell r="K1240">
            <v>19553033.867699999</v>
          </cell>
          <cell r="L1240">
            <v>0</v>
          </cell>
          <cell r="M1240">
            <v>0.1</v>
          </cell>
          <cell r="N1240">
            <v>0</v>
          </cell>
          <cell r="O1240">
            <v>0.1</v>
          </cell>
          <cell r="P1240">
            <v>0</v>
          </cell>
          <cell r="Q1240">
            <v>0.1</v>
          </cell>
          <cell r="R1240">
            <v>0</v>
          </cell>
          <cell r="S1240">
            <v>0</v>
          </cell>
          <cell r="T1240">
            <v>0</v>
          </cell>
          <cell r="U1240">
            <v>0.19</v>
          </cell>
          <cell r="V1240">
            <v>3715076.4348629997</v>
          </cell>
          <cell r="W1240">
            <v>0.125</v>
          </cell>
          <cell r="X1240">
            <v>2444129.2334624999</v>
          </cell>
          <cell r="Y1240">
            <v>0</v>
          </cell>
          <cell r="Z1240">
            <v>0</v>
          </cell>
          <cell r="AA1240">
            <v>0.68500000000000005</v>
          </cell>
          <cell r="AB1240">
            <v>13393828.199374501</v>
          </cell>
          <cell r="AC1240">
            <v>32</v>
          </cell>
          <cell r="AD1240">
            <v>37.748386383056641</v>
          </cell>
        </row>
        <row r="1241">
          <cell r="B1241" t="str">
            <v>Total 436219</v>
          </cell>
          <cell r="C1241">
            <v>132202489</v>
          </cell>
          <cell r="D1241">
            <v>127447412</v>
          </cell>
          <cell r="E1241">
            <v>132103628.25089999</v>
          </cell>
          <cell r="F1241">
            <v>13690630</v>
          </cell>
          <cell r="G1241">
            <v>13006349</v>
          </cell>
          <cell r="H1241">
            <v>26696979</v>
          </cell>
          <cell r="I1241">
            <v>132202489</v>
          </cell>
          <cell r="J1241">
            <v>127447412</v>
          </cell>
          <cell r="K1241">
            <v>132103628.25089999</v>
          </cell>
          <cell r="L1241">
            <v>13690630</v>
          </cell>
          <cell r="M1241">
            <v>13006349</v>
          </cell>
          <cell r="N1241">
            <v>26696979</v>
          </cell>
          <cell r="O1241">
            <v>59823673.551866502</v>
          </cell>
          <cell r="P1241">
            <v>1300634.9000000001</v>
          </cell>
          <cell r="Q1241">
            <v>2669697.9000000004</v>
          </cell>
          <cell r="R1241">
            <v>2669697.9000000004</v>
          </cell>
          <cell r="S1241">
            <v>30667311.800000001</v>
          </cell>
          <cell r="T1241">
            <v>16512953.531362498</v>
          </cell>
          <cell r="U1241">
            <v>0</v>
          </cell>
          <cell r="V1241">
            <v>25099689.367671002</v>
          </cell>
          <cell r="W1241">
            <v>32</v>
          </cell>
          <cell r="X1241">
            <v>16512953.531362498</v>
          </cell>
          <cell r="Y1241">
            <v>0</v>
          </cell>
          <cell r="Z1241">
            <v>0</v>
          </cell>
          <cell r="AA1241">
            <v>32</v>
          </cell>
          <cell r="AB1241">
            <v>59823673.551866502</v>
          </cell>
          <cell r="AC1241">
            <v>32</v>
          </cell>
        </row>
        <row r="1242">
          <cell r="A1242" t="str">
            <v>Chapinero</v>
          </cell>
          <cell r="B1242">
            <v>1071182</v>
          </cell>
          <cell r="C1242">
            <v>36862</v>
          </cell>
          <cell r="D1242">
            <v>37226</v>
          </cell>
          <cell r="E1242" t="str">
            <v>A</v>
          </cell>
          <cell r="F1242" t="str">
            <v>AUCOL98</v>
          </cell>
          <cell r="G1242">
            <v>69618</v>
          </cell>
          <cell r="H1242" t="str">
            <v>O.A.G. GARZONAUTOS LTDA</v>
          </cell>
          <cell r="I1242">
            <v>110206202.5</v>
          </cell>
          <cell r="J1242">
            <v>110345991.5</v>
          </cell>
          <cell r="K1242">
            <v>93910447.774900004</v>
          </cell>
          <cell r="L1242">
            <v>88721137</v>
          </cell>
          <cell r="M1242">
            <v>2</v>
          </cell>
          <cell r="N1242">
            <v>88721139</v>
          </cell>
          <cell r="O1242">
            <v>0.1</v>
          </cell>
          <cell r="P1242">
            <v>0.2</v>
          </cell>
          <cell r="Q1242">
            <v>0.1</v>
          </cell>
          <cell r="R1242">
            <v>8872113.9000000004</v>
          </cell>
          <cell r="S1242">
            <v>97593253.100000009</v>
          </cell>
          <cell r="T1242">
            <v>1.0392161406143814</v>
          </cell>
          <cell r="U1242">
            <v>0.19</v>
          </cell>
          <cell r="V1242">
            <v>17842985.077231001</v>
          </cell>
          <cell r="W1242">
            <v>0.125</v>
          </cell>
          <cell r="X1242">
            <v>11738805.971862501</v>
          </cell>
          <cell r="Y1242">
            <v>0.1</v>
          </cell>
          <cell r="Z1242">
            <v>9391044.7774900012</v>
          </cell>
          <cell r="AA1242">
            <v>-0.45421614061438143</v>
          </cell>
          <cell r="AB1242">
            <v>-42655641.151683502</v>
          </cell>
          <cell r="AC1242">
            <v>72.266487121582031</v>
          </cell>
          <cell r="AD1242">
            <v>72.266487121582031</v>
          </cell>
        </row>
        <row r="1243">
          <cell r="A1243" t="str">
            <v>Chapinero</v>
          </cell>
          <cell r="B1243">
            <v>1071182</v>
          </cell>
          <cell r="C1243">
            <v>37227</v>
          </cell>
          <cell r="D1243">
            <v>37591</v>
          </cell>
          <cell r="E1243" t="str">
            <v>A</v>
          </cell>
          <cell r="F1243" t="str">
            <v>AUCOL98</v>
          </cell>
          <cell r="G1243">
            <v>69618</v>
          </cell>
          <cell r="H1243" t="str">
            <v>O.A.G. GARZONAUTOS LTDA</v>
          </cell>
          <cell r="I1243">
            <v>127481933.125</v>
          </cell>
          <cell r="J1243">
            <v>127749445.125</v>
          </cell>
          <cell r="K1243">
            <v>131299834.21529999</v>
          </cell>
          <cell r="L1243">
            <v>45442010</v>
          </cell>
          <cell r="M1243">
            <v>13825262</v>
          </cell>
          <cell r="N1243">
            <v>59267272</v>
          </cell>
          <cell r="O1243">
            <v>0.1</v>
          </cell>
          <cell r="P1243">
            <v>1382526.2000000002</v>
          </cell>
          <cell r="Q1243">
            <v>0.1</v>
          </cell>
          <cell r="R1243">
            <v>5926727.2000000002</v>
          </cell>
          <cell r="S1243">
            <v>66576525.400000006</v>
          </cell>
          <cell r="T1243">
            <v>0.50705719316317333</v>
          </cell>
          <cell r="U1243">
            <v>0.19</v>
          </cell>
          <cell r="V1243">
            <v>24946968.500907</v>
          </cell>
          <cell r="W1243">
            <v>0.125</v>
          </cell>
          <cell r="X1243">
            <v>16412479.276912499</v>
          </cell>
          <cell r="Y1243">
            <v>0.1</v>
          </cell>
          <cell r="Z1243">
            <v>13129983.421530001</v>
          </cell>
          <cell r="AA1243">
            <v>7.7942806836826639E-2</v>
          </cell>
          <cell r="AB1243">
            <v>10233877.615950489</v>
          </cell>
          <cell r="AC1243">
            <v>105.52198028564453</v>
          </cell>
          <cell r="AD1243">
            <v>105.52198028564453</v>
          </cell>
        </row>
        <row r="1244">
          <cell r="A1244" t="str">
            <v>Chapinero</v>
          </cell>
          <cell r="B1244">
            <v>1071182</v>
          </cell>
          <cell r="C1244">
            <v>37592</v>
          </cell>
          <cell r="D1244">
            <v>37777</v>
          </cell>
          <cell r="E1244" t="str">
            <v>A</v>
          </cell>
          <cell r="F1244" t="str">
            <v>AUCOL98</v>
          </cell>
          <cell r="G1244">
            <v>69618</v>
          </cell>
          <cell r="H1244" t="str">
            <v>O.A.G. GARZONAUTOS LTDA</v>
          </cell>
          <cell r="I1244">
            <v>93379119.3125</v>
          </cell>
          <cell r="J1244">
            <v>63332136.625</v>
          </cell>
          <cell r="K1244">
            <v>65293696.209399998</v>
          </cell>
          <cell r="L1244">
            <v>10968608</v>
          </cell>
          <cell r="M1244">
            <v>19067847</v>
          </cell>
          <cell r="N1244">
            <v>30036455</v>
          </cell>
          <cell r="O1244">
            <v>0.1</v>
          </cell>
          <cell r="P1244">
            <v>1906784.7000000002</v>
          </cell>
          <cell r="Q1244">
            <v>0.1</v>
          </cell>
          <cell r="R1244">
            <v>3003645.5</v>
          </cell>
          <cell r="S1244">
            <v>34946885.200000003</v>
          </cell>
          <cell r="T1244">
            <v>0.53522602071605307</v>
          </cell>
          <cell r="U1244">
            <v>0.19</v>
          </cell>
          <cell r="V1244">
            <v>12405802.279786</v>
          </cell>
          <cell r="W1244">
            <v>0.125</v>
          </cell>
          <cell r="X1244">
            <v>8161712.0261749998</v>
          </cell>
          <cell r="Y1244">
            <v>0.1</v>
          </cell>
          <cell r="Z1244">
            <v>6529369.6209399998</v>
          </cell>
          <cell r="AA1244">
            <v>4.977397928394689E-2</v>
          </cell>
          <cell r="AB1244">
            <v>3249927.082498997</v>
          </cell>
          <cell r="AC1244">
            <v>95</v>
          </cell>
          <cell r="AD1244">
            <v>100.04864501953125</v>
          </cell>
        </row>
        <row r="1245">
          <cell r="B1245" t="str">
            <v>Total 1071182</v>
          </cell>
          <cell r="C1245">
            <v>331067254.9375</v>
          </cell>
          <cell r="D1245">
            <v>301427573.25</v>
          </cell>
          <cell r="E1245">
            <v>290503978.19959998</v>
          </cell>
          <cell r="F1245">
            <v>145131755</v>
          </cell>
          <cell r="G1245">
            <v>32893111</v>
          </cell>
          <cell r="H1245">
            <v>178024866</v>
          </cell>
          <cell r="I1245">
            <v>331067254.9375</v>
          </cell>
          <cell r="J1245">
            <v>301427573.25</v>
          </cell>
          <cell r="K1245">
            <v>290503978.19959998</v>
          </cell>
          <cell r="L1245">
            <v>145131755</v>
          </cell>
          <cell r="M1245">
            <v>32893111</v>
          </cell>
          <cell r="N1245">
            <v>178024866</v>
          </cell>
          <cell r="O1245">
            <v>-29171836.453234017</v>
          </cell>
          <cell r="P1245">
            <v>3289311.1000000006</v>
          </cell>
          <cell r="Q1245">
            <v>17802486.600000001</v>
          </cell>
          <cell r="R1245">
            <v>17802486.600000001</v>
          </cell>
          <cell r="S1245">
            <v>199116663.69999999</v>
          </cell>
          <cell r="T1245">
            <v>36312997.274949998</v>
          </cell>
          <cell r="U1245">
            <v>29050397.819960002</v>
          </cell>
          <cell r="V1245">
            <v>55195755.857923999</v>
          </cell>
          <cell r="W1245">
            <v>95</v>
          </cell>
          <cell r="X1245">
            <v>36312997.274949998</v>
          </cell>
          <cell r="Y1245">
            <v>29050397.819960002</v>
          </cell>
          <cell r="Z1245">
            <v>29050397.819960002</v>
          </cell>
          <cell r="AA1245">
            <v>95</v>
          </cell>
          <cell r="AB1245">
            <v>-29171836.453234017</v>
          </cell>
          <cell r="AC1245">
            <v>95</v>
          </cell>
        </row>
        <row r="1246">
          <cell r="H1246" t="str">
            <v>Total O.A.G. GARZONAUTOS LTDA</v>
          </cell>
          <cell r="I1246">
            <v>463269743.9375</v>
          </cell>
          <cell r="J1246">
            <v>428874985.25</v>
          </cell>
          <cell r="K1246">
            <v>422607606.45049995</v>
          </cell>
          <cell r="L1246">
            <v>158822385</v>
          </cell>
          <cell r="M1246">
            <v>45899460</v>
          </cell>
          <cell r="N1246">
            <v>204721845</v>
          </cell>
          <cell r="O1246">
            <v>4589946</v>
          </cell>
          <cell r="P1246">
            <v>4589946</v>
          </cell>
          <cell r="Q1246">
            <v>229783975.5</v>
          </cell>
          <cell r="R1246">
            <v>20472184.5</v>
          </cell>
          <cell r="S1246">
            <v>229783975.5</v>
          </cell>
          <cell r="T1246">
            <v>29050397.819960002</v>
          </cell>
          <cell r="U1246">
            <v>30651837.098632485</v>
          </cell>
          <cell r="V1246">
            <v>80295445.225595012</v>
          </cell>
          <cell r="W1246">
            <v>52825950.806312494</v>
          </cell>
          <cell r="X1246">
            <v>52825950.806312494</v>
          </cell>
          <cell r="Y1246">
            <v>30651837.098632485</v>
          </cell>
          <cell r="Z1246">
            <v>29050397.819960002</v>
          </cell>
          <cell r="AA1246">
            <v>30651837.098632485</v>
          </cell>
          <cell r="AB1246">
            <v>30651837.098632485</v>
          </cell>
          <cell r="AC1246">
            <v>127</v>
          </cell>
        </row>
        <row r="1247">
          <cell r="A1247" t="str">
            <v>Chapinero</v>
          </cell>
          <cell r="B1247">
            <v>12019843</v>
          </cell>
          <cell r="C1247">
            <v>37561</v>
          </cell>
          <cell r="D1247">
            <v>37777</v>
          </cell>
          <cell r="E1247" t="str">
            <v>D</v>
          </cell>
          <cell r="F1247" t="str">
            <v>AUCOLESP</v>
          </cell>
          <cell r="G1247" t="str">
            <v>OSPINA DE CASTRO SOFIA</v>
          </cell>
          <cell r="H1247" t="str">
            <v>OSPINA DE CASTRO SOFIA</v>
          </cell>
          <cell r="I1247">
            <v>427924</v>
          </cell>
          <cell r="J1247">
            <v>0</v>
          </cell>
          <cell r="K1247">
            <v>427924</v>
          </cell>
          <cell r="L1247">
            <v>0.1</v>
          </cell>
          <cell r="M1247">
            <v>0</v>
          </cell>
          <cell r="N1247">
            <v>0</v>
          </cell>
          <cell r="O1247">
            <v>0.1</v>
          </cell>
          <cell r="P1247">
            <v>0</v>
          </cell>
          <cell r="Q1247">
            <v>0.1</v>
          </cell>
          <cell r="R1247">
            <v>0</v>
          </cell>
          <cell r="S1247">
            <v>0</v>
          </cell>
          <cell r="T1247">
            <v>0</v>
          </cell>
          <cell r="U1247">
            <v>0.19</v>
          </cell>
          <cell r="V1247">
            <v>81305.56</v>
          </cell>
          <cell r="W1247">
            <v>0.125</v>
          </cell>
          <cell r="X1247">
            <v>53490.5</v>
          </cell>
          <cell r="Y1247">
            <v>0</v>
          </cell>
          <cell r="Z1247">
            <v>0</v>
          </cell>
          <cell r="AA1247">
            <v>0.68500000000000005</v>
          </cell>
          <cell r="AB1247">
            <v>293127.94</v>
          </cell>
          <cell r="AC1247">
            <v>0</v>
          </cell>
          <cell r="AD1247">
            <v>0.1388888955116272</v>
          </cell>
        </row>
        <row r="1248">
          <cell r="B1248" t="str">
            <v>Total 12019843</v>
          </cell>
          <cell r="C1248">
            <v>427924</v>
          </cell>
          <cell r="D1248">
            <v>0</v>
          </cell>
          <cell r="E1248">
            <v>427924</v>
          </cell>
          <cell r="F1248">
            <v>0</v>
          </cell>
          <cell r="G1248">
            <v>0</v>
          </cell>
          <cell r="H1248">
            <v>0</v>
          </cell>
          <cell r="I1248">
            <v>427924</v>
          </cell>
          <cell r="J1248">
            <v>0</v>
          </cell>
          <cell r="K1248">
            <v>427924</v>
          </cell>
          <cell r="L1248">
            <v>0</v>
          </cell>
          <cell r="M1248">
            <v>0</v>
          </cell>
          <cell r="N1248">
            <v>0</v>
          </cell>
          <cell r="O1248">
            <v>293127.94</v>
          </cell>
          <cell r="P1248">
            <v>0</v>
          </cell>
          <cell r="Q1248">
            <v>0</v>
          </cell>
          <cell r="R1248">
            <v>0</v>
          </cell>
          <cell r="S1248">
            <v>0</v>
          </cell>
          <cell r="T1248">
            <v>53490.5</v>
          </cell>
          <cell r="U1248">
            <v>0</v>
          </cell>
          <cell r="V1248">
            <v>81305.56</v>
          </cell>
          <cell r="W1248">
            <v>0</v>
          </cell>
          <cell r="X1248">
            <v>53490.5</v>
          </cell>
          <cell r="Y1248">
            <v>0</v>
          </cell>
          <cell r="Z1248">
            <v>0</v>
          </cell>
          <cell r="AA1248">
            <v>0</v>
          </cell>
          <cell r="AB1248">
            <v>293127.94</v>
          </cell>
          <cell r="AC1248">
            <v>0</v>
          </cell>
        </row>
        <row r="1249">
          <cell r="H1249" t="str">
            <v>Total OSPINA DE CASTRO SOFIA</v>
          </cell>
          <cell r="I1249">
            <v>427924</v>
          </cell>
          <cell r="J1249">
            <v>0</v>
          </cell>
          <cell r="K1249">
            <v>427924</v>
          </cell>
          <cell r="L1249">
            <v>0</v>
          </cell>
          <cell r="M1249">
            <v>0</v>
          </cell>
          <cell r="N1249">
            <v>0</v>
          </cell>
          <cell r="O1249">
            <v>0</v>
          </cell>
          <cell r="P1249">
            <v>0</v>
          </cell>
          <cell r="Q1249">
            <v>0</v>
          </cell>
          <cell r="R1249">
            <v>0</v>
          </cell>
          <cell r="S1249">
            <v>0</v>
          </cell>
          <cell r="T1249">
            <v>0</v>
          </cell>
          <cell r="U1249">
            <v>293127.94</v>
          </cell>
          <cell r="V1249">
            <v>81305.56</v>
          </cell>
          <cell r="W1249">
            <v>53490.5</v>
          </cell>
          <cell r="X1249">
            <v>53490.5</v>
          </cell>
          <cell r="Y1249">
            <v>293127.94</v>
          </cell>
          <cell r="Z1249">
            <v>0</v>
          </cell>
          <cell r="AA1249">
            <v>293127.94</v>
          </cell>
          <cell r="AB1249">
            <v>293127.94</v>
          </cell>
          <cell r="AC1249">
            <v>0</v>
          </cell>
        </row>
        <row r="1250">
          <cell r="A1250" t="str">
            <v>Chapinero</v>
          </cell>
          <cell r="B1250">
            <v>316232</v>
          </cell>
          <cell r="C1250">
            <v>36892</v>
          </cell>
          <cell r="D1250">
            <v>37256</v>
          </cell>
          <cell r="E1250" t="str">
            <v>A</v>
          </cell>
          <cell r="F1250" t="str">
            <v>AUCOLESP</v>
          </cell>
          <cell r="G1250">
            <v>78268</v>
          </cell>
          <cell r="H1250" t="str">
            <v>P.C.S AUTOMOTORES LTDA.</v>
          </cell>
          <cell r="I1250">
            <v>0</v>
          </cell>
          <cell r="J1250">
            <v>0</v>
          </cell>
          <cell r="K1250">
            <v>2049626.2031</v>
          </cell>
          <cell r="L1250">
            <v>0</v>
          </cell>
          <cell r="M1250">
            <v>0.1</v>
          </cell>
          <cell r="N1250">
            <v>0</v>
          </cell>
          <cell r="O1250">
            <v>0.1</v>
          </cell>
          <cell r="P1250">
            <v>0</v>
          </cell>
          <cell r="Q1250">
            <v>0.1</v>
          </cell>
          <cell r="R1250">
            <v>0</v>
          </cell>
          <cell r="S1250">
            <v>0</v>
          </cell>
          <cell r="T1250">
            <v>0</v>
          </cell>
          <cell r="U1250">
            <v>0.19</v>
          </cell>
          <cell r="V1250">
            <v>389428.97858900001</v>
          </cell>
          <cell r="W1250">
            <v>0.125</v>
          </cell>
          <cell r="X1250">
            <v>256203.27538750001</v>
          </cell>
          <cell r="Y1250">
            <v>0</v>
          </cell>
          <cell r="Z1250">
            <v>0</v>
          </cell>
          <cell r="AA1250">
            <v>0.68500000000000005</v>
          </cell>
          <cell r="AB1250">
            <v>1403993.9491235001</v>
          </cell>
          <cell r="AC1250">
            <v>0.93681317567825317</v>
          </cell>
          <cell r="AD1250">
            <v>0.93681317567825317</v>
          </cell>
        </row>
        <row r="1251">
          <cell r="B1251" t="str">
            <v>Total 316232</v>
          </cell>
          <cell r="C1251">
            <v>0</v>
          </cell>
          <cell r="D1251">
            <v>0</v>
          </cell>
          <cell r="E1251">
            <v>2049626.2031</v>
          </cell>
          <cell r="F1251">
            <v>0</v>
          </cell>
          <cell r="G1251">
            <v>0</v>
          </cell>
          <cell r="H1251">
            <v>0</v>
          </cell>
          <cell r="I1251">
            <v>0</v>
          </cell>
          <cell r="J1251">
            <v>0</v>
          </cell>
          <cell r="K1251">
            <v>2049626.2031</v>
          </cell>
          <cell r="L1251">
            <v>0</v>
          </cell>
          <cell r="M1251">
            <v>0</v>
          </cell>
          <cell r="N1251">
            <v>0</v>
          </cell>
          <cell r="O1251">
            <v>1403993.9491235001</v>
          </cell>
          <cell r="P1251">
            <v>0</v>
          </cell>
          <cell r="Q1251">
            <v>0</v>
          </cell>
          <cell r="R1251">
            <v>0</v>
          </cell>
          <cell r="S1251">
            <v>0</v>
          </cell>
          <cell r="T1251">
            <v>256203.27538750001</v>
          </cell>
          <cell r="U1251">
            <v>0</v>
          </cell>
          <cell r="V1251">
            <v>389428.97858900001</v>
          </cell>
          <cell r="W1251">
            <v>0</v>
          </cell>
          <cell r="X1251">
            <v>256203.27538750001</v>
          </cell>
          <cell r="Y1251">
            <v>0</v>
          </cell>
          <cell r="Z1251">
            <v>0</v>
          </cell>
          <cell r="AA1251">
            <v>0</v>
          </cell>
          <cell r="AB1251">
            <v>1403993.9491235001</v>
          </cell>
          <cell r="AC1251">
            <v>0</v>
          </cell>
        </row>
        <row r="1252">
          <cell r="A1252" t="str">
            <v>Chapinero</v>
          </cell>
          <cell r="B1252">
            <v>318908</v>
          </cell>
          <cell r="C1252">
            <v>36892</v>
          </cell>
          <cell r="D1252">
            <v>37256</v>
          </cell>
          <cell r="E1252" t="str">
            <v>A</v>
          </cell>
          <cell r="F1252" t="str">
            <v>AUCOLESP</v>
          </cell>
          <cell r="G1252">
            <v>78268</v>
          </cell>
          <cell r="H1252" t="str">
            <v>P.C.S AUTOMOTORES LTDA.</v>
          </cell>
          <cell r="I1252">
            <v>0</v>
          </cell>
          <cell r="J1252">
            <v>0</v>
          </cell>
          <cell r="K1252">
            <v>1191826.3594</v>
          </cell>
          <cell r="L1252">
            <v>0</v>
          </cell>
          <cell r="M1252">
            <v>0.1</v>
          </cell>
          <cell r="N1252">
            <v>0</v>
          </cell>
          <cell r="O1252">
            <v>0.1</v>
          </cell>
          <cell r="P1252">
            <v>0</v>
          </cell>
          <cell r="Q1252">
            <v>0.1</v>
          </cell>
          <cell r="R1252">
            <v>0</v>
          </cell>
          <cell r="S1252">
            <v>0</v>
          </cell>
          <cell r="T1252">
            <v>0</v>
          </cell>
          <cell r="U1252">
            <v>0.19</v>
          </cell>
          <cell r="V1252">
            <v>226447.008286</v>
          </cell>
          <cell r="W1252">
            <v>0.125</v>
          </cell>
          <cell r="X1252">
            <v>148978.29492499999</v>
          </cell>
          <cell r="Y1252">
            <v>0</v>
          </cell>
          <cell r="Z1252">
            <v>0</v>
          </cell>
          <cell r="AA1252">
            <v>0.68500000000000005</v>
          </cell>
          <cell r="AB1252">
            <v>816401.05618900002</v>
          </cell>
          <cell r="AC1252">
            <v>0.9395604133605957</v>
          </cell>
          <cell r="AD1252">
            <v>0.9395604133605957</v>
          </cell>
        </row>
        <row r="1253">
          <cell r="B1253" t="str">
            <v>Total 318908</v>
          </cell>
          <cell r="C1253">
            <v>0</v>
          </cell>
          <cell r="D1253">
            <v>0</v>
          </cell>
          <cell r="E1253">
            <v>1191826.3594</v>
          </cell>
          <cell r="F1253">
            <v>0</v>
          </cell>
          <cell r="G1253">
            <v>0</v>
          </cell>
          <cell r="H1253">
            <v>0</v>
          </cell>
          <cell r="I1253">
            <v>0</v>
          </cell>
          <cell r="J1253">
            <v>0</v>
          </cell>
          <cell r="K1253">
            <v>1191826.3594</v>
          </cell>
          <cell r="L1253">
            <v>0</v>
          </cell>
          <cell r="M1253">
            <v>0</v>
          </cell>
          <cell r="N1253">
            <v>0</v>
          </cell>
          <cell r="O1253">
            <v>816401.05618900002</v>
          </cell>
          <cell r="P1253">
            <v>0</v>
          </cell>
          <cell r="Q1253">
            <v>0</v>
          </cell>
          <cell r="R1253">
            <v>0</v>
          </cell>
          <cell r="S1253">
            <v>0</v>
          </cell>
          <cell r="T1253">
            <v>148978.29492499999</v>
          </cell>
          <cell r="U1253">
            <v>0</v>
          </cell>
          <cell r="V1253">
            <v>226447.008286</v>
          </cell>
          <cell r="W1253">
            <v>0</v>
          </cell>
          <cell r="X1253">
            <v>148978.29492499999</v>
          </cell>
          <cell r="Y1253">
            <v>0</v>
          </cell>
          <cell r="Z1253">
            <v>0</v>
          </cell>
          <cell r="AA1253">
            <v>0</v>
          </cell>
          <cell r="AB1253">
            <v>816401.05618900002</v>
          </cell>
          <cell r="AC1253">
            <v>0</v>
          </cell>
        </row>
        <row r="1254">
          <cell r="H1254" t="str">
            <v>Total P.C.S AUTOMOTORES LTDA.</v>
          </cell>
          <cell r="I1254">
            <v>0</v>
          </cell>
          <cell r="J1254">
            <v>0</v>
          </cell>
          <cell r="K1254">
            <v>3241452.5625</v>
          </cell>
          <cell r="L1254">
            <v>0</v>
          </cell>
          <cell r="M1254">
            <v>0</v>
          </cell>
          <cell r="N1254">
            <v>0</v>
          </cell>
          <cell r="O1254">
            <v>0</v>
          </cell>
          <cell r="P1254">
            <v>0</v>
          </cell>
          <cell r="Q1254">
            <v>0</v>
          </cell>
          <cell r="R1254">
            <v>0</v>
          </cell>
          <cell r="S1254">
            <v>0</v>
          </cell>
          <cell r="T1254">
            <v>0</v>
          </cell>
          <cell r="U1254">
            <v>2220395.0053125001</v>
          </cell>
          <cell r="V1254">
            <v>615875.98687499994</v>
          </cell>
          <cell r="W1254">
            <v>405181.5703125</v>
          </cell>
          <cell r="X1254">
            <v>405181.5703125</v>
          </cell>
          <cell r="Y1254">
            <v>2220395.0053125001</v>
          </cell>
          <cell r="Z1254">
            <v>0</v>
          </cell>
          <cell r="AA1254">
            <v>2220395.0053125001</v>
          </cell>
          <cell r="AB1254">
            <v>2220395.0053125001</v>
          </cell>
          <cell r="AC1254">
            <v>0</v>
          </cell>
        </row>
        <row r="1255">
          <cell r="A1255" t="str">
            <v>Chapinero</v>
          </cell>
          <cell r="B1255">
            <v>10979391</v>
          </cell>
          <cell r="C1255">
            <v>37422</v>
          </cell>
          <cell r="D1255">
            <v>37777</v>
          </cell>
          <cell r="E1255" t="str">
            <v>A</v>
          </cell>
          <cell r="F1255" t="str">
            <v>AUCOLESP</v>
          </cell>
          <cell r="G1255">
            <v>60945</v>
          </cell>
          <cell r="H1255" t="str">
            <v>PATINO DE LOPEZ MARGARITA</v>
          </cell>
          <cell r="I1255">
            <v>622486</v>
          </cell>
          <cell r="J1255">
            <v>622486</v>
          </cell>
          <cell r="K1255">
            <v>607137</v>
          </cell>
          <cell r="L1255">
            <v>0</v>
          </cell>
          <cell r="M1255">
            <v>0.1</v>
          </cell>
          <cell r="N1255">
            <v>0</v>
          </cell>
          <cell r="O1255">
            <v>0.1</v>
          </cell>
          <cell r="P1255">
            <v>0</v>
          </cell>
          <cell r="Q1255">
            <v>0.1</v>
          </cell>
          <cell r="R1255">
            <v>0</v>
          </cell>
          <cell r="S1255">
            <v>0</v>
          </cell>
          <cell r="T1255">
            <v>0</v>
          </cell>
          <cell r="U1255">
            <v>0.19</v>
          </cell>
          <cell r="V1255">
            <v>115356.03</v>
          </cell>
          <cell r="W1255">
            <v>0.125</v>
          </cell>
          <cell r="X1255">
            <v>75892.125</v>
          </cell>
          <cell r="Y1255">
            <v>0</v>
          </cell>
          <cell r="Z1255">
            <v>0</v>
          </cell>
          <cell r="AA1255">
            <v>0.68500000000000005</v>
          </cell>
          <cell r="AB1255">
            <v>415888.84500000003</v>
          </cell>
          <cell r="AC1255">
            <v>0</v>
          </cell>
          <cell r="AD1255">
            <v>1</v>
          </cell>
        </row>
        <row r="1256">
          <cell r="B1256" t="str">
            <v>Total 10979391</v>
          </cell>
          <cell r="C1256">
            <v>622486</v>
          </cell>
          <cell r="D1256">
            <v>622486</v>
          </cell>
          <cell r="E1256">
            <v>607137</v>
          </cell>
          <cell r="F1256">
            <v>0</v>
          </cell>
          <cell r="G1256">
            <v>0</v>
          </cell>
          <cell r="H1256">
            <v>0</v>
          </cell>
          <cell r="I1256">
            <v>622486</v>
          </cell>
          <cell r="J1256">
            <v>622486</v>
          </cell>
          <cell r="K1256">
            <v>607137</v>
          </cell>
          <cell r="L1256">
            <v>0</v>
          </cell>
          <cell r="M1256">
            <v>0</v>
          </cell>
          <cell r="N1256">
            <v>0</v>
          </cell>
          <cell r="O1256">
            <v>415888.84500000003</v>
          </cell>
          <cell r="P1256">
            <v>0</v>
          </cell>
          <cell r="Q1256">
            <v>0</v>
          </cell>
          <cell r="R1256">
            <v>0</v>
          </cell>
          <cell r="S1256">
            <v>0</v>
          </cell>
          <cell r="T1256">
            <v>75892.125</v>
          </cell>
          <cell r="U1256">
            <v>0</v>
          </cell>
          <cell r="V1256">
            <v>115356.03</v>
          </cell>
          <cell r="W1256">
            <v>0</v>
          </cell>
          <cell r="X1256">
            <v>75892.125</v>
          </cell>
          <cell r="Y1256">
            <v>0</v>
          </cell>
          <cell r="Z1256">
            <v>0</v>
          </cell>
          <cell r="AA1256">
            <v>0</v>
          </cell>
          <cell r="AB1256">
            <v>415888.84500000003</v>
          </cell>
          <cell r="AC1256">
            <v>0</v>
          </cell>
        </row>
        <row r="1257">
          <cell r="H1257" t="str">
            <v>Total PATINO DE LOPEZ MARGARITA</v>
          </cell>
          <cell r="I1257">
            <v>622486</v>
          </cell>
          <cell r="J1257">
            <v>622486</v>
          </cell>
          <cell r="K1257">
            <v>607137</v>
          </cell>
          <cell r="L1257">
            <v>0</v>
          </cell>
          <cell r="M1257">
            <v>0</v>
          </cell>
          <cell r="N1257">
            <v>0</v>
          </cell>
          <cell r="O1257">
            <v>0</v>
          </cell>
          <cell r="P1257">
            <v>0</v>
          </cell>
          <cell r="Q1257">
            <v>0</v>
          </cell>
          <cell r="R1257">
            <v>0</v>
          </cell>
          <cell r="S1257">
            <v>0</v>
          </cell>
          <cell r="T1257">
            <v>0</v>
          </cell>
          <cell r="U1257">
            <v>415888.84500000003</v>
          </cell>
          <cell r="V1257">
            <v>115356.03</v>
          </cell>
          <cell r="W1257">
            <v>75892.125</v>
          </cell>
          <cell r="X1257">
            <v>75892.125</v>
          </cell>
          <cell r="Y1257">
            <v>415888.84500000003</v>
          </cell>
          <cell r="Z1257">
            <v>0</v>
          </cell>
          <cell r="AA1257">
            <v>415888.84500000003</v>
          </cell>
          <cell r="AB1257">
            <v>415888.84500000003</v>
          </cell>
          <cell r="AC1257">
            <v>0</v>
          </cell>
        </row>
        <row r="1258">
          <cell r="A1258" t="str">
            <v>Chapinero</v>
          </cell>
          <cell r="B1258">
            <v>501950</v>
          </cell>
          <cell r="C1258">
            <v>36892</v>
          </cell>
          <cell r="D1258">
            <v>37256</v>
          </cell>
          <cell r="E1258" t="str">
            <v>M</v>
          </cell>
          <cell r="F1258" t="str">
            <v>AUCOL98</v>
          </cell>
          <cell r="G1258">
            <v>65799</v>
          </cell>
          <cell r="H1258" t="str">
            <v>PCI LTDA</v>
          </cell>
          <cell r="I1258">
            <v>57843295</v>
          </cell>
          <cell r="J1258">
            <v>57843295</v>
          </cell>
          <cell r="K1258">
            <v>58950232.664999999</v>
          </cell>
          <cell r="L1258">
            <v>2773101</v>
          </cell>
          <cell r="M1258">
            <v>0</v>
          </cell>
          <cell r="N1258">
            <v>2773101</v>
          </cell>
          <cell r="O1258">
            <v>0.1</v>
          </cell>
          <cell r="P1258">
            <v>0</v>
          </cell>
          <cell r="Q1258">
            <v>0.1</v>
          </cell>
          <cell r="R1258">
            <v>277310.10000000003</v>
          </cell>
          <cell r="S1258">
            <v>3050411.1</v>
          </cell>
          <cell r="T1258">
            <v>5.1745531138693769E-2</v>
          </cell>
          <cell r="U1258">
            <v>0.19</v>
          </cell>
          <cell r="V1258">
            <v>11200544.206350001</v>
          </cell>
          <cell r="W1258">
            <v>0.125</v>
          </cell>
          <cell r="X1258">
            <v>7368779.0831249999</v>
          </cell>
          <cell r="Y1258">
            <v>0</v>
          </cell>
          <cell r="Z1258">
            <v>0</v>
          </cell>
          <cell r="AA1258">
            <v>0.63325446886130632</v>
          </cell>
          <cell r="AB1258">
            <v>37330498.275525004</v>
          </cell>
          <cell r="AC1258">
            <v>10.829669952392578</v>
          </cell>
          <cell r="AD1258">
            <v>10.829669952392578</v>
          </cell>
        </row>
        <row r="1259">
          <cell r="A1259" t="str">
            <v>Chapinero</v>
          </cell>
          <cell r="B1259">
            <v>501950</v>
          </cell>
          <cell r="C1259">
            <v>37257</v>
          </cell>
          <cell r="D1259">
            <v>37621</v>
          </cell>
          <cell r="E1259" t="str">
            <v>M</v>
          </cell>
          <cell r="F1259" t="str">
            <v>AUCOL98</v>
          </cell>
          <cell r="G1259">
            <v>65799</v>
          </cell>
          <cell r="H1259" t="str">
            <v>PCI LTDA</v>
          </cell>
          <cell r="I1259">
            <v>20847313</v>
          </cell>
          <cell r="J1259">
            <v>20847313</v>
          </cell>
          <cell r="K1259">
            <v>22703458.0469</v>
          </cell>
          <cell r="L1259">
            <v>0</v>
          </cell>
          <cell r="M1259">
            <v>0.1</v>
          </cell>
          <cell r="N1259">
            <v>0</v>
          </cell>
          <cell r="O1259">
            <v>0.1</v>
          </cell>
          <cell r="P1259">
            <v>0</v>
          </cell>
          <cell r="Q1259">
            <v>0.1</v>
          </cell>
          <cell r="R1259">
            <v>0</v>
          </cell>
          <cell r="S1259">
            <v>0</v>
          </cell>
          <cell r="T1259">
            <v>0</v>
          </cell>
          <cell r="U1259">
            <v>0.19</v>
          </cell>
          <cell r="V1259">
            <v>4313657.0289110001</v>
          </cell>
          <cell r="W1259">
            <v>0.125</v>
          </cell>
          <cell r="X1259">
            <v>2837932.2558625001</v>
          </cell>
          <cell r="Y1259">
            <v>0</v>
          </cell>
          <cell r="Z1259">
            <v>0</v>
          </cell>
          <cell r="AA1259">
            <v>0.68500000000000005</v>
          </cell>
          <cell r="AB1259">
            <v>15551868.762126502</v>
          </cell>
          <cell r="AC1259">
            <v>4.2142858505249023</v>
          </cell>
          <cell r="AD1259">
            <v>4.2142858505249023</v>
          </cell>
        </row>
        <row r="1260">
          <cell r="A1260" t="str">
            <v>Chapinero</v>
          </cell>
          <cell r="B1260">
            <v>501950</v>
          </cell>
          <cell r="C1260">
            <v>37622</v>
          </cell>
          <cell r="D1260">
            <v>37777</v>
          </cell>
          <cell r="E1260" t="str">
            <v>M</v>
          </cell>
          <cell r="F1260" t="str">
            <v>AUCOL98</v>
          </cell>
          <cell r="G1260">
            <v>65799</v>
          </cell>
          <cell r="H1260" t="str">
            <v>PCI LTDA</v>
          </cell>
          <cell r="I1260">
            <v>0</v>
          </cell>
          <cell r="J1260">
            <v>0</v>
          </cell>
          <cell r="K1260">
            <v>202668.51560000001</v>
          </cell>
          <cell r="L1260">
            <v>0</v>
          </cell>
          <cell r="M1260">
            <v>0.1</v>
          </cell>
          <cell r="N1260">
            <v>0</v>
          </cell>
          <cell r="O1260">
            <v>0.1</v>
          </cell>
          <cell r="P1260">
            <v>0</v>
          </cell>
          <cell r="Q1260">
            <v>0.1</v>
          </cell>
          <cell r="R1260">
            <v>0</v>
          </cell>
          <cell r="S1260">
            <v>0</v>
          </cell>
          <cell r="T1260">
            <v>0</v>
          </cell>
          <cell r="U1260">
            <v>0.19</v>
          </cell>
          <cell r="V1260">
            <v>38507.017964000006</v>
          </cell>
          <cell r="W1260">
            <v>0.125</v>
          </cell>
          <cell r="X1260">
            <v>25333.564450000002</v>
          </cell>
          <cell r="Y1260">
            <v>0</v>
          </cell>
          <cell r="Z1260">
            <v>0</v>
          </cell>
          <cell r="AA1260">
            <v>0.68500000000000005</v>
          </cell>
          <cell r="AB1260">
            <v>138827.93318600001</v>
          </cell>
          <cell r="AC1260">
            <v>0</v>
          </cell>
          <cell r="AD1260">
            <v>0.30967742204666138</v>
          </cell>
        </row>
        <row r="1261">
          <cell r="B1261" t="str">
            <v>Total 501950</v>
          </cell>
          <cell r="C1261">
            <v>78690608</v>
          </cell>
          <cell r="D1261">
            <v>78690608</v>
          </cell>
          <cell r="E1261">
            <v>81856359.227499992</v>
          </cell>
          <cell r="F1261">
            <v>2773101</v>
          </cell>
          <cell r="G1261">
            <v>0</v>
          </cell>
          <cell r="H1261">
            <v>2773101</v>
          </cell>
          <cell r="I1261">
            <v>78690608</v>
          </cell>
          <cell r="J1261">
            <v>78690608</v>
          </cell>
          <cell r="K1261">
            <v>81856359.227499992</v>
          </cell>
          <cell r="L1261">
            <v>2773101</v>
          </cell>
          <cell r="M1261">
            <v>0</v>
          </cell>
          <cell r="N1261">
            <v>2773101</v>
          </cell>
          <cell r="O1261">
            <v>53021194.970837511</v>
          </cell>
          <cell r="P1261">
            <v>0</v>
          </cell>
          <cell r="Q1261">
            <v>277310.10000000003</v>
          </cell>
          <cell r="R1261">
            <v>277310.10000000003</v>
          </cell>
          <cell r="S1261">
            <v>3050411.1</v>
          </cell>
          <cell r="T1261">
            <v>10232044.903437499</v>
          </cell>
          <cell r="U1261">
            <v>0</v>
          </cell>
          <cell r="V1261">
            <v>15552708.253225001</v>
          </cell>
          <cell r="W1261">
            <v>0</v>
          </cell>
          <cell r="X1261">
            <v>10232044.903437499</v>
          </cell>
          <cell r="Y1261">
            <v>0</v>
          </cell>
          <cell r="Z1261">
            <v>0</v>
          </cell>
          <cell r="AA1261">
            <v>0</v>
          </cell>
          <cell r="AB1261">
            <v>53021194.970837511</v>
          </cell>
          <cell r="AC1261">
            <v>0</v>
          </cell>
        </row>
        <row r="1262">
          <cell r="H1262" t="str">
            <v>Total PCI LTDA</v>
          </cell>
          <cell r="I1262">
            <v>78690608</v>
          </cell>
          <cell r="J1262">
            <v>78690608</v>
          </cell>
          <cell r="K1262">
            <v>81856359.227499992</v>
          </cell>
          <cell r="L1262">
            <v>2773101</v>
          </cell>
          <cell r="M1262">
            <v>0</v>
          </cell>
          <cell r="N1262">
            <v>2773101</v>
          </cell>
          <cell r="O1262">
            <v>0</v>
          </cell>
          <cell r="P1262">
            <v>0</v>
          </cell>
          <cell r="Q1262">
            <v>3050411.1</v>
          </cell>
          <cell r="R1262">
            <v>277310.10000000003</v>
          </cell>
          <cell r="S1262">
            <v>3050411.1</v>
          </cell>
          <cell r="T1262">
            <v>0</v>
          </cell>
          <cell r="U1262">
            <v>53021194.970837511</v>
          </cell>
          <cell r="V1262">
            <v>15552708.253225001</v>
          </cell>
          <cell r="W1262">
            <v>10232044.903437499</v>
          </cell>
          <cell r="X1262">
            <v>10232044.903437499</v>
          </cell>
          <cell r="Y1262">
            <v>53021194.970837511</v>
          </cell>
          <cell r="Z1262">
            <v>0</v>
          </cell>
          <cell r="AA1262">
            <v>53021194.970837511</v>
          </cell>
          <cell r="AB1262">
            <v>53021194.970837511</v>
          </cell>
          <cell r="AC1262">
            <v>0</v>
          </cell>
        </row>
        <row r="1263">
          <cell r="A1263" t="str">
            <v>Chapinero</v>
          </cell>
          <cell r="B1263">
            <v>7301088</v>
          </cell>
          <cell r="C1263">
            <v>36989</v>
          </cell>
          <cell r="D1263">
            <v>37353</v>
          </cell>
          <cell r="E1263" t="str">
            <v>M</v>
          </cell>
          <cell r="F1263" t="str">
            <v>AUCOL98</v>
          </cell>
          <cell r="G1263">
            <v>72059</v>
          </cell>
          <cell r="H1263" t="str">
            <v>PRIETO Y CARRIZOSA S.A.</v>
          </cell>
          <cell r="I1263">
            <v>26115282</v>
          </cell>
          <cell r="J1263">
            <v>26067605</v>
          </cell>
          <cell r="K1263">
            <v>26115282.019499999</v>
          </cell>
          <cell r="L1263">
            <v>754334</v>
          </cell>
          <cell r="M1263">
            <v>0</v>
          </cell>
          <cell r="N1263">
            <v>754334</v>
          </cell>
          <cell r="O1263">
            <v>0.1</v>
          </cell>
          <cell r="P1263">
            <v>0</v>
          </cell>
          <cell r="Q1263">
            <v>0.1</v>
          </cell>
          <cell r="R1263">
            <v>75433.400000000009</v>
          </cell>
          <cell r="S1263">
            <v>829767.4</v>
          </cell>
          <cell r="T1263">
            <v>3.1773250596352803E-2</v>
          </cell>
          <cell r="U1263">
            <v>0.19</v>
          </cell>
          <cell r="V1263">
            <v>4961903.5837049996</v>
          </cell>
          <cell r="W1263">
            <v>0.125</v>
          </cell>
          <cell r="X1263">
            <v>3264410.2524374998</v>
          </cell>
          <cell r="Y1263">
            <v>0</v>
          </cell>
          <cell r="Z1263">
            <v>0</v>
          </cell>
          <cell r="AA1263">
            <v>0.65322674940364722</v>
          </cell>
          <cell r="AB1263">
            <v>17059200.783357501</v>
          </cell>
          <cell r="AC1263">
            <v>12.780220031738281</v>
          </cell>
          <cell r="AD1263">
            <v>12.780220031738281</v>
          </cell>
        </row>
        <row r="1264">
          <cell r="A1264" t="str">
            <v>Chapinero</v>
          </cell>
          <cell r="B1264">
            <v>7301088</v>
          </cell>
          <cell r="C1264">
            <v>37354</v>
          </cell>
          <cell r="D1264">
            <v>37718</v>
          </cell>
          <cell r="E1264" t="str">
            <v>M</v>
          </cell>
          <cell r="F1264" t="str">
            <v>AUCOL98</v>
          </cell>
          <cell r="G1264">
            <v>72059</v>
          </cell>
          <cell r="H1264" t="str">
            <v>PRIETO Y CARRIZOSA S.A.</v>
          </cell>
          <cell r="I1264">
            <v>22907000</v>
          </cell>
          <cell r="J1264">
            <v>22907000</v>
          </cell>
          <cell r="K1264">
            <v>22906999.996100001</v>
          </cell>
          <cell r="L1264">
            <v>19693386</v>
          </cell>
          <cell r="M1264">
            <v>12636</v>
          </cell>
          <cell r="N1264">
            <v>19706022</v>
          </cell>
          <cell r="O1264">
            <v>0.1</v>
          </cell>
          <cell r="P1264">
            <v>1263.6000000000001</v>
          </cell>
          <cell r="Q1264">
            <v>0.1</v>
          </cell>
          <cell r="R1264">
            <v>1970602.2000000002</v>
          </cell>
          <cell r="S1264">
            <v>21677887.800000001</v>
          </cell>
          <cell r="T1264">
            <v>0.94634337991403239</v>
          </cell>
          <cell r="U1264">
            <v>0.19</v>
          </cell>
          <cell r="V1264">
            <v>4352329.9992590006</v>
          </cell>
          <cell r="W1264">
            <v>0.125</v>
          </cell>
          <cell r="X1264">
            <v>2863374.9995125001</v>
          </cell>
          <cell r="Y1264">
            <v>0</v>
          </cell>
          <cell r="Z1264">
            <v>0</v>
          </cell>
          <cell r="AA1264">
            <v>-0.26134337991403234</v>
          </cell>
          <cell r="AB1264">
            <v>-5986592.8026714996</v>
          </cell>
          <cell r="AC1264">
            <v>13.140110015869141</v>
          </cell>
          <cell r="AD1264">
            <v>13.140110015869141</v>
          </cell>
        </row>
        <row r="1265">
          <cell r="A1265" t="str">
            <v>Chapinero</v>
          </cell>
          <cell r="B1265">
            <v>7301088</v>
          </cell>
          <cell r="C1265">
            <v>37719</v>
          </cell>
          <cell r="D1265">
            <v>37777</v>
          </cell>
          <cell r="E1265" t="str">
            <v>M</v>
          </cell>
          <cell r="F1265" t="str">
            <v>AUCOL98</v>
          </cell>
          <cell r="G1265">
            <v>72059</v>
          </cell>
          <cell r="H1265" t="str">
            <v>PRIETO Y CARRIZOSA S.A.</v>
          </cell>
          <cell r="I1265">
            <v>4448366</v>
          </cell>
          <cell r="J1265">
            <v>-17796</v>
          </cell>
          <cell r="K1265">
            <v>4286160.4804999996</v>
          </cell>
          <cell r="L1265">
            <v>4217827</v>
          </cell>
          <cell r="M1265">
            <v>5698445</v>
          </cell>
          <cell r="N1265">
            <v>9916272</v>
          </cell>
          <cell r="O1265">
            <v>0.1</v>
          </cell>
          <cell r="P1265">
            <v>569844.5</v>
          </cell>
          <cell r="Q1265">
            <v>0.1</v>
          </cell>
          <cell r="R1265">
            <v>991627.20000000007</v>
          </cell>
          <cell r="S1265">
            <v>11477743.699999999</v>
          </cell>
          <cell r="T1265">
            <v>2.6778613988482927</v>
          </cell>
          <cell r="U1265">
            <v>0.19</v>
          </cell>
          <cell r="V1265">
            <v>814370.49129499996</v>
          </cell>
          <cell r="W1265">
            <v>0.125</v>
          </cell>
          <cell r="X1265">
            <v>535770.06006249995</v>
          </cell>
          <cell r="Y1265">
            <v>0</v>
          </cell>
          <cell r="Z1265">
            <v>0</v>
          </cell>
          <cell r="AA1265">
            <v>-1.9928613988482926</v>
          </cell>
          <cell r="AB1265">
            <v>-8541723.7708574999</v>
          </cell>
          <cell r="AC1265">
            <v>10</v>
          </cell>
          <cell r="AD1265">
            <v>9.3620691299438477</v>
          </cell>
        </row>
        <row r="1266">
          <cell r="B1266" t="str">
            <v>Total 7301088</v>
          </cell>
          <cell r="C1266">
            <v>53470648</v>
          </cell>
          <cell r="D1266">
            <v>48956809</v>
          </cell>
          <cell r="E1266">
            <v>53308442.496099994</v>
          </cell>
          <cell r="F1266">
            <v>24665547</v>
          </cell>
          <cell r="G1266">
            <v>5711081</v>
          </cell>
          <cell r="H1266">
            <v>30376628</v>
          </cell>
          <cell r="I1266">
            <v>53470648</v>
          </cell>
          <cell r="J1266">
            <v>48956809</v>
          </cell>
          <cell r="K1266">
            <v>53308442.496099994</v>
          </cell>
          <cell r="L1266">
            <v>24665547</v>
          </cell>
          <cell r="M1266">
            <v>5711081</v>
          </cell>
          <cell r="N1266">
            <v>30376628</v>
          </cell>
          <cell r="O1266">
            <v>2530884.2098285016</v>
          </cell>
          <cell r="P1266">
            <v>571108.1</v>
          </cell>
          <cell r="Q1266">
            <v>3037662.8000000003</v>
          </cell>
          <cell r="R1266">
            <v>3037662.8000000003</v>
          </cell>
          <cell r="S1266">
            <v>33985398.899999999</v>
          </cell>
          <cell r="T1266">
            <v>6663555.3120124992</v>
          </cell>
          <cell r="U1266">
            <v>0</v>
          </cell>
          <cell r="V1266">
            <v>10128604.074259</v>
          </cell>
          <cell r="W1266">
            <v>10</v>
          </cell>
          <cell r="X1266">
            <v>6663555.3120124992</v>
          </cell>
          <cell r="Y1266">
            <v>0</v>
          </cell>
          <cell r="Z1266">
            <v>0</v>
          </cell>
          <cell r="AA1266">
            <v>10</v>
          </cell>
          <cell r="AB1266">
            <v>2530884.2098285016</v>
          </cell>
          <cell r="AC1266">
            <v>10</v>
          </cell>
        </row>
        <row r="1267">
          <cell r="H1267" t="str">
            <v>Total PRIETO Y CARRIZOSA S.A.</v>
          </cell>
          <cell r="I1267">
            <v>53470648</v>
          </cell>
          <cell r="J1267">
            <v>48956809</v>
          </cell>
          <cell r="K1267">
            <v>53308442.496099994</v>
          </cell>
          <cell r="L1267">
            <v>24665547</v>
          </cell>
          <cell r="M1267">
            <v>5711081</v>
          </cell>
          <cell r="N1267">
            <v>30376628</v>
          </cell>
          <cell r="O1267">
            <v>571108.1</v>
          </cell>
          <cell r="P1267">
            <v>571108.1</v>
          </cell>
          <cell r="Q1267">
            <v>33985398.899999999</v>
          </cell>
          <cell r="R1267">
            <v>3037662.8000000003</v>
          </cell>
          <cell r="S1267">
            <v>33985398.899999999</v>
          </cell>
          <cell r="T1267">
            <v>0</v>
          </cell>
          <cell r="U1267">
            <v>2530884.2098285016</v>
          </cell>
          <cell r="V1267">
            <v>10128604.074259</v>
          </cell>
          <cell r="W1267">
            <v>6663555.3120124992</v>
          </cell>
          <cell r="X1267">
            <v>6663555.3120124992</v>
          </cell>
          <cell r="Y1267">
            <v>2530884.2098285016</v>
          </cell>
          <cell r="Z1267">
            <v>0</v>
          </cell>
          <cell r="AA1267">
            <v>2530884.2098285016</v>
          </cell>
          <cell r="AB1267">
            <v>2530884.2098285016</v>
          </cell>
          <cell r="AC1267">
            <v>10</v>
          </cell>
        </row>
        <row r="1268">
          <cell r="A1268" t="str">
            <v>Chapinero</v>
          </cell>
          <cell r="B1268">
            <v>7390941</v>
          </cell>
          <cell r="C1268">
            <v>37041</v>
          </cell>
          <cell r="D1268">
            <v>37405</v>
          </cell>
          <cell r="E1268" t="str">
            <v>A</v>
          </cell>
          <cell r="F1268" t="str">
            <v>AUCOL98</v>
          </cell>
          <cell r="G1268">
            <v>75543</v>
          </cell>
          <cell r="H1268" t="str">
            <v>PRODUCTION TESTING SERVICES</v>
          </cell>
          <cell r="I1268">
            <v>0</v>
          </cell>
          <cell r="J1268">
            <v>0</v>
          </cell>
          <cell r="K1268">
            <v>86756.506800000003</v>
          </cell>
          <cell r="L1268">
            <v>0</v>
          </cell>
          <cell r="M1268">
            <v>0.1</v>
          </cell>
          <cell r="N1268">
            <v>0</v>
          </cell>
          <cell r="O1268">
            <v>0.1</v>
          </cell>
          <cell r="P1268">
            <v>0</v>
          </cell>
          <cell r="Q1268">
            <v>0.1</v>
          </cell>
          <cell r="R1268">
            <v>0</v>
          </cell>
          <cell r="S1268">
            <v>0</v>
          </cell>
          <cell r="T1268">
            <v>0</v>
          </cell>
          <cell r="U1268">
            <v>0.19</v>
          </cell>
          <cell r="V1268">
            <v>16483.736292000001</v>
          </cell>
          <cell r="W1268">
            <v>0.125</v>
          </cell>
          <cell r="X1268">
            <v>10844.56335</v>
          </cell>
          <cell r="Y1268">
            <v>0</v>
          </cell>
          <cell r="Z1268">
            <v>0</v>
          </cell>
          <cell r="AA1268">
            <v>0.68500000000000005</v>
          </cell>
          <cell r="AB1268">
            <v>59428.207158000005</v>
          </cell>
          <cell r="AC1268">
            <v>0</v>
          </cell>
          <cell r="AD1268">
            <v>0</v>
          </cell>
        </row>
        <row r="1269">
          <cell r="B1269" t="str">
            <v>Total 7390941</v>
          </cell>
          <cell r="C1269">
            <v>0</v>
          </cell>
          <cell r="D1269">
            <v>0</v>
          </cell>
          <cell r="E1269">
            <v>86756.506800000003</v>
          </cell>
          <cell r="F1269">
            <v>0</v>
          </cell>
          <cell r="G1269">
            <v>0</v>
          </cell>
          <cell r="H1269">
            <v>0</v>
          </cell>
          <cell r="I1269">
            <v>0</v>
          </cell>
          <cell r="J1269">
            <v>0</v>
          </cell>
          <cell r="K1269">
            <v>86756.506800000003</v>
          </cell>
          <cell r="L1269">
            <v>0</v>
          </cell>
          <cell r="M1269">
            <v>0</v>
          </cell>
          <cell r="N1269">
            <v>0</v>
          </cell>
          <cell r="O1269">
            <v>59428.207158000005</v>
          </cell>
          <cell r="P1269">
            <v>0</v>
          </cell>
          <cell r="Q1269">
            <v>0</v>
          </cell>
          <cell r="R1269">
            <v>0</v>
          </cell>
          <cell r="S1269">
            <v>0</v>
          </cell>
          <cell r="T1269">
            <v>10844.56335</v>
          </cell>
          <cell r="U1269">
            <v>0</v>
          </cell>
          <cell r="V1269">
            <v>16483.736292000001</v>
          </cell>
          <cell r="W1269">
            <v>0</v>
          </cell>
          <cell r="X1269">
            <v>10844.56335</v>
          </cell>
          <cell r="Y1269">
            <v>0</v>
          </cell>
          <cell r="Z1269">
            <v>0</v>
          </cell>
          <cell r="AA1269">
            <v>0</v>
          </cell>
          <cell r="AB1269">
            <v>59428.207158000005</v>
          </cell>
          <cell r="AC1269">
            <v>0</v>
          </cell>
        </row>
        <row r="1270">
          <cell r="H1270" t="str">
            <v>Total PRODUCTION TESTING SERVICES</v>
          </cell>
          <cell r="I1270">
            <v>0</v>
          </cell>
          <cell r="J1270">
            <v>0</v>
          </cell>
          <cell r="K1270">
            <v>86756.506800000003</v>
          </cell>
          <cell r="L1270">
            <v>0</v>
          </cell>
          <cell r="M1270">
            <v>0</v>
          </cell>
          <cell r="N1270">
            <v>0</v>
          </cell>
          <cell r="O1270">
            <v>0</v>
          </cell>
          <cell r="P1270">
            <v>0</v>
          </cell>
          <cell r="Q1270">
            <v>0</v>
          </cell>
          <cell r="R1270">
            <v>0</v>
          </cell>
          <cell r="S1270">
            <v>0</v>
          </cell>
          <cell r="T1270">
            <v>0</v>
          </cell>
          <cell r="U1270">
            <v>59428.207158000005</v>
          </cell>
          <cell r="V1270">
            <v>16483.736292000001</v>
          </cell>
          <cell r="W1270">
            <v>10844.56335</v>
          </cell>
          <cell r="X1270">
            <v>10844.56335</v>
          </cell>
          <cell r="Y1270">
            <v>59428.207158000005</v>
          </cell>
          <cell r="Z1270">
            <v>0</v>
          </cell>
          <cell r="AA1270">
            <v>59428.207158000005</v>
          </cell>
          <cell r="AB1270">
            <v>59428.207158000005</v>
          </cell>
          <cell r="AC1270">
            <v>0</v>
          </cell>
        </row>
        <row r="1271">
          <cell r="A1271" t="str">
            <v>Chapinero</v>
          </cell>
          <cell r="B1271">
            <v>835449</v>
          </cell>
          <cell r="C1271">
            <v>36722</v>
          </cell>
          <cell r="D1271">
            <v>37086</v>
          </cell>
          <cell r="E1271" t="str">
            <v>M</v>
          </cell>
          <cell r="F1271" t="str">
            <v>AUCOL98</v>
          </cell>
          <cell r="G1271">
            <v>50098</v>
          </cell>
          <cell r="H1271" t="str">
            <v>PROPIETARIOS DE CAMIONES S.A.</v>
          </cell>
          <cell r="I1271">
            <v>120906666.0625</v>
          </cell>
          <cell r="J1271">
            <v>120434150.0625</v>
          </cell>
          <cell r="K1271">
            <v>121467856.9446</v>
          </cell>
          <cell r="L1271">
            <v>240593710</v>
          </cell>
          <cell r="M1271">
            <v>800000</v>
          </cell>
          <cell r="N1271">
            <v>241393710</v>
          </cell>
          <cell r="O1271">
            <v>0.1</v>
          </cell>
          <cell r="P1271">
            <v>80000</v>
          </cell>
          <cell r="Q1271">
            <v>0.1</v>
          </cell>
          <cell r="R1271">
            <v>24139371</v>
          </cell>
          <cell r="S1271">
            <v>265613081</v>
          </cell>
          <cell r="T1271">
            <v>2.1866943871508564</v>
          </cell>
          <cell r="U1271">
            <v>0.19</v>
          </cell>
          <cell r="V1271">
            <v>23078892.819474</v>
          </cell>
          <cell r="W1271">
            <v>0.125</v>
          </cell>
          <cell r="X1271">
            <v>15183482.118075</v>
          </cell>
          <cell r="Y1271">
            <v>0</v>
          </cell>
          <cell r="Z1271">
            <v>0</v>
          </cell>
          <cell r="AA1271">
            <v>-1.5016943871508563</v>
          </cell>
          <cell r="AB1271">
            <v>-182407598.99294898</v>
          </cell>
          <cell r="AC1271">
            <v>55.340660095214844</v>
          </cell>
          <cell r="AD1271">
            <v>55.340660095214844</v>
          </cell>
        </row>
        <row r="1272">
          <cell r="A1272" t="str">
            <v>Chapinero</v>
          </cell>
          <cell r="B1272">
            <v>835449</v>
          </cell>
          <cell r="C1272">
            <v>37087</v>
          </cell>
          <cell r="D1272">
            <v>37451</v>
          </cell>
          <cell r="E1272" t="str">
            <v>M</v>
          </cell>
          <cell r="F1272" t="str">
            <v>AUCOL98</v>
          </cell>
          <cell r="G1272">
            <v>50098</v>
          </cell>
          <cell r="H1272" t="str">
            <v>PROPIETARIOS DE CAMIONES S.A.</v>
          </cell>
          <cell r="I1272">
            <v>103320231.0625</v>
          </cell>
          <cell r="J1272">
            <v>103320231.0625</v>
          </cell>
          <cell r="K1272">
            <v>102176435.126</v>
          </cell>
          <cell r="L1272">
            <v>25207601</v>
          </cell>
          <cell r="M1272">
            <v>3559817</v>
          </cell>
          <cell r="N1272">
            <v>28767418</v>
          </cell>
          <cell r="O1272">
            <v>0.1</v>
          </cell>
          <cell r="P1272">
            <v>355981.7</v>
          </cell>
          <cell r="Q1272">
            <v>0.1</v>
          </cell>
          <cell r="R1272">
            <v>2876741.8000000003</v>
          </cell>
          <cell r="S1272">
            <v>32000141.5</v>
          </cell>
          <cell r="T1272">
            <v>0.31318514352686772</v>
          </cell>
          <cell r="U1272">
            <v>0.19</v>
          </cell>
          <cell r="V1272">
            <v>19413522.673939999</v>
          </cell>
          <cell r="W1272">
            <v>0.125</v>
          </cell>
          <cell r="X1272">
            <v>12772054.39075</v>
          </cell>
          <cell r="Y1272">
            <v>0</v>
          </cell>
          <cell r="Z1272">
            <v>0</v>
          </cell>
          <cell r="AA1272">
            <v>0.37181485647313234</v>
          </cell>
          <cell r="AB1272">
            <v>37990716.561310008</v>
          </cell>
          <cell r="AC1272">
            <v>37.733516693115234</v>
          </cell>
          <cell r="AD1272">
            <v>37.733516693115234</v>
          </cell>
        </row>
        <row r="1273">
          <cell r="A1273" t="str">
            <v>Chapinero</v>
          </cell>
          <cell r="B1273">
            <v>835449</v>
          </cell>
          <cell r="C1273">
            <v>37452</v>
          </cell>
          <cell r="D1273">
            <v>37777</v>
          </cell>
          <cell r="E1273" t="str">
            <v>M</v>
          </cell>
          <cell r="F1273" t="str">
            <v>AUCOL98</v>
          </cell>
          <cell r="G1273">
            <v>50098</v>
          </cell>
          <cell r="H1273" t="str">
            <v>PROPIETARIOS DE CAMIONES S.A.</v>
          </cell>
          <cell r="I1273">
            <v>195567212</v>
          </cell>
          <cell r="J1273">
            <v>154320037.625</v>
          </cell>
          <cell r="K1273">
            <v>192576356.93130001</v>
          </cell>
          <cell r="L1273">
            <v>23447270</v>
          </cell>
          <cell r="M1273">
            <v>2766544</v>
          </cell>
          <cell r="N1273">
            <v>26213814</v>
          </cell>
          <cell r="O1273">
            <v>0.1</v>
          </cell>
          <cell r="P1273">
            <v>276654.40000000002</v>
          </cell>
          <cell r="Q1273">
            <v>0.1</v>
          </cell>
          <cell r="R1273">
            <v>2621381.4000000004</v>
          </cell>
          <cell r="S1273">
            <v>29111849.799999997</v>
          </cell>
          <cell r="T1273">
            <v>0.15117042540370312</v>
          </cell>
          <cell r="U1273">
            <v>0.19</v>
          </cell>
          <cell r="V1273">
            <v>36589507.816947006</v>
          </cell>
          <cell r="W1273">
            <v>0.125</v>
          </cell>
          <cell r="X1273">
            <v>24072044.616412502</v>
          </cell>
          <cell r="Y1273">
            <v>0</v>
          </cell>
          <cell r="Z1273">
            <v>0</v>
          </cell>
          <cell r="AA1273">
            <v>0.53382957459629687</v>
          </cell>
          <cell r="AB1273">
            <v>102802954.69794051</v>
          </cell>
          <cell r="AC1273">
            <v>54</v>
          </cell>
          <cell r="AD1273">
            <v>50.338462829589844</v>
          </cell>
        </row>
        <row r="1274">
          <cell r="B1274" t="str">
            <v>Total 835449</v>
          </cell>
          <cell r="C1274">
            <v>419794109.125</v>
          </cell>
          <cell r="D1274">
            <v>378074418.75</v>
          </cell>
          <cell r="E1274">
            <v>416220649.00190002</v>
          </cell>
          <cell r="F1274">
            <v>289248581</v>
          </cell>
          <cell r="G1274">
            <v>7126361</v>
          </cell>
          <cell r="H1274">
            <v>296374942</v>
          </cell>
          <cell r="I1274">
            <v>419794109.125</v>
          </cell>
          <cell r="J1274">
            <v>378074418.75</v>
          </cell>
          <cell r="K1274">
            <v>416220649.00190002</v>
          </cell>
          <cell r="L1274">
            <v>289248581</v>
          </cell>
          <cell r="M1274">
            <v>7126361</v>
          </cell>
          <cell r="N1274">
            <v>296374942</v>
          </cell>
          <cell r="O1274">
            <v>-41613927.733698443</v>
          </cell>
          <cell r="P1274">
            <v>712636.10000000009</v>
          </cell>
          <cell r="Q1274">
            <v>29637494.200000003</v>
          </cell>
          <cell r="R1274">
            <v>29637494.200000003</v>
          </cell>
          <cell r="S1274">
            <v>326725072.30000001</v>
          </cell>
          <cell r="T1274">
            <v>52027581.125237502</v>
          </cell>
          <cell r="U1274">
            <v>0</v>
          </cell>
          <cell r="V1274">
            <v>79081923.310360998</v>
          </cell>
          <cell r="W1274">
            <v>54</v>
          </cell>
          <cell r="X1274">
            <v>52027581.125237502</v>
          </cell>
          <cell r="Y1274">
            <v>0</v>
          </cell>
          <cell r="Z1274">
            <v>0</v>
          </cell>
          <cell r="AA1274">
            <v>54</v>
          </cell>
          <cell r="AB1274">
            <v>-41613927.733698443</v>
          </cell>
          <cell r="AC1274">
            <v>54</v>
          </cell>
        </row>
        <row r="1275">
          <cell r="H1275" t="str">
            <v>Total PROPIETARIOS DE CAMIONES S.A.</v>
          </cell>
          <cell r="I1275">
            <v>419794109.125</v>
          </cell>
          <cell r="J1275">
            <v>378074418.75</v>
          </cell>
          <cell r="K1275">
            <v>416220649.00190002</v>
          </cell>
          <cell r="L1275">
            <v>289248581</v>
          </cell>
          <cell r="M1275">
            <v>7126361</v>
          </cell>
          <cell r="N1275">
            <v>296374942</v>
          </cell>
          <cell r="O1275">
            <v>712636.10000000009</v>
          </cell>
          <cell r="P1275">
            <v>712636.10000000009</v>
          </cell>
          <cell r="Q1275">
            <v>326725072.30000001</v>
          </cell>
          <cell r="R1275">
            <v>29637494.200000003</v>
          </cell>
          <cell r="S1275">
            <v>326725072.30000001</v>
          </cell>
          <cell r="T1275">
            <v>0</v>
          </cell>
          <cell r="U1275">
            <v>-41613927.733698443</v>
          </cell>
          <cell r="V1275">
            <v>79081923.310360998</v>
          </cell>
          <cell r="W1275">
            <v>52027581.125237502</v>
          </cell>
          <cell r="X1275">
            <v>52027581.125237502</v>
          </cell>
          <cell r="Y1275">
            <v>-41613927.733698443</v>
          </cell>
          <cell r="Z1275">
            <v>0</v>
          </cell>
          <cell r="AA1275">
            <v>-41613927.733698443</v>
          </cell>
          <cell r="AB1275">
            <v>-41613927.733698443</v>
          </cell>
          <cell r="AC1275">
            <v>54</v>
          </cell>
        </row>
        <row r="1276">
          <cell r="A1276" t="str">
            <v>Chapinero</v>
          </cell>
          <cell r="B1276">
            <v>10952221</v>
          </cell>
          <cell r="C1276">
            <v>37449</v>
          </cell>
          <cell r="D1276">
            <v>37777</v>
          </cell>
          <cell r="E1276" t="str">
            <v>M</v>
          </cell>
          <cell r="F1276" t="str">
            <v>AUCOL98</v>
          </cell>
          <cell r="G1276">
            <v>90107</v>
          </cell>
          <cell r="H1276" t="str">
            <v>RAISBECK LARA RODRIGUEZ &amp; RUEDA</v>
          </cell>
          <cell r="I1276">
            <v>22338721</v>
          </cell>
          <cell r="J1276">
            <v>17721934</v>
          </cell>
          <cell r="K1276">
            <v>21937714.289099999</v>
          </cell>
          <cell r="L1276">
            <v>1503800</v>
          </cell>
          <cell r="M1276">
            <v>296200</v>
          </cell>
          <cell r="N1276">
            <v>1800000</v>
          </cell>
          <cell r="O1276">
            <v>0.1</v>
          </cell>
          <cell r="P1276">
            <v>29620</v>
          </cell>
          <cell r="Q1276">
            <v>0.1</v>
          </cell>
          <cell r="R1276">
            <v>180000</v>
          </cell>
          <cell r="S1276">
            <v>2009620</v>
          </cell>
          <cell r="T1276">
            <v>9.1605714866954138E-2</v>
          </cell>
          <cell r="U1276">
            <v>0.19</v>
          </cell>
          <cell r="V1276">
            <v>4168165.714929</v>
          </cell>
          <cell r="W1276">
            <v>0.125</v>
          </cell>
          <cell r="X1276">
            <v>2742214.2861374998</v>
          </cell>
          <cell r="Y1276">
            <v>0</v>
          </cell>
          <cell r="Z1276">
            <v>0</v>
          </cell>
          <cell r="AA1276">
            <v>0.59339428513304593</v>
          </cell>
          <cell r="AB1276">
            <v>13017714.2880335</v>
          </cell>
          <cell r="AC1276">
            <v>26</v>
          </cell>
          <cell r="AD1276">
            <v>21.021341323852539</v>
          </cell>
        </row>
        <row r="1277">
          <cell r="B1277" t="str">
            <v>Total 10952221</v>
          </cell>
          <cell r="C1277">
            <v>22338721</v>
          </cell>
          <cell r="D1277">
            <v>17721934</v>
          </cell>
          <cell r="E1277">
            <v>21937714.289099999</v>
          </cell>
          <cell r="F1277">
            <v>1503800</v>
          </cell>
          <cell r="G1277">
            <v>296200</v>
          </cell>
          <cell r="H1277">
            <v>1800000</v>
          </cell>
          <cell r="I1277">
            <v>22338721</v>
          </cell>
          <cell r="J1277">
            <v>17721934</v>
          </cell>
          <cell r="K1277">
            <v>21937714.289099999</v>
          </cell>
          <cell r="L1277">
            <v>1503800</v>
          </cell>
          <cell r="M1277">
            <v>296200</v>
          </cell>
          <cell r="N1277">
            <v>1800000</v>
          </cell>
          <cell r="O1277">
            <v>13017714.2880335</v>
          </cell>
          <cell r="P1277">
            <v>29620</v>
          </cell>
          <cell r="Q1277">
            <v>180000</v>
          </cell>
          <cell r="R1277">
            <v>180000</v>
          </cell>
          <cell r="S1277">
            <v>2009620</v>
          </cell>
          <cell r="T1277">
            <v>2742214.2861374998</v>
          </cell>
          <cell r="U1277">
            <v>0</v>
          </cell>
          <cell r="V1277">
            <v>4168165.714929</v>
          </cell>
          <cell r="W1277">
            <v>26</v>
          </cell>
          <cell r="X1277">
            <v>2742214.2861374998</v>
          </cell>
          <cell r="Y1277">
            <v>0</v>
          </cell>
          <cell r="Z1277">
            <v>0</v>
          </cell>
          <cell r="AA1277">
            <v>26</v>
          </cell>
          <cell r="AB1277">
            <v>13017714.2880335</v>
          </cell>
          <cell r="AC1277">
            <v>26</v>
          </cell>
        </row>
        <row r="1278">
          <cell r="H1278" t="str">
            <v>Total RAISBECK LARA RODRIGUEZ &amp; RUEDA</v>
          </cell>
          <cell r="I1278">
            <v>22338721</v>
          </cell>
          <cell r="J1278">
            <v>17721934</v>
          </cell>
          <cell r="K1278">
            <v>21937714.289099999</v>
          </cell>
          <cell r="L1278">
            <v>1503800</v>
          </cell>
          <cell r="M1278">
            <v>296200</v>
          </cell>
          <cell r="N1278">
            <v>1800000</v>
          </cell>
          <cell r="O1278">
            <v>29620</v>
          </cell>
          <cell r="P1278">
            <v>29620</v>
          </cell>
          <cell r="Q1278">
            <v>2009620</v>
          </cell>
          <cell r="R1278">
            <v>180000</v>
          </cell>
          <cell r="S1278">
            <v>2009620</v>
          </cell>
          <cell r="T1278">
            <v>0</v>
          </cell>
          <cell r="U1278">
            <v>13017714.2880335</v>
          </cell>
          <cell r="V1278">
            <v>4168165.714929</v>
          </cell>
          <cell r="W1278">
            <v>2742214.2861374998</v>
          </cell>
          <cell r="X1278">
            <v>2742214.2861374998</v>
          </cell>
          <cell r="Y1278">
            <v>13017714.2880335</v>
          </cell>
          <cell r="Z1278">
            <v>0</v>
          </cell>
          <cell r="AA1278">
            <v>13017714.2880335</v>
          </cell>
          <cell r="AB1278">
            <v>13017714.2880335</v>
          </cell>
          <cell r="AC1278">
            <v>26</v>
          </cell>
        </row>
        <row r="1279">
          <cell r="A1279" t="str">
            <v>Chapinero</v>
          </cell>
          <cell r="B1279">
            <v>1061555</v>
          </cell>
          <cell r="C1279">
            <v>36856</v>
          </cell>
          <cell r="D1279">
            <v>37220</v>
          </cell>
          <cell r="E1279" t="str">
            <v>M</v>
          </cell>
          <cell r="F1279" t="str">
            <v>AUCOL98</v>
          </cell>
          <cell r="G1279">
            <v>61636</v>
          </cell>
          <cell r="H1279" t="str">
            <v>RAMIREZ CARBONELL JAIME</v>
          </cell>
          <cell r="I1279">
            <v>34151664</v>
          </cell>
          <cell r="J1279">
            <v>34151664</v>
          </cell>
          <cell r="K1279">
            <v>34151664</v>
          </cell>
          <cell r="L1279">
            <v>11044769</v>
          </cell>
          <cell r="M1279">
            <v>8407790</v>
          </cell>
          <cell r="N1279">
            <v>19452559</v>
          </cell>
          <cell r="O1279">
            <v>0.1</v>
          </cell>
          <cell r="P1279">
            <v>840779</v>
          </cell>
          <cell r="Q1279">
            <v>0.1</v>
          </cell>
          <cell r="R1279">
            <v>1945255.9000000001</v>
          </cell>
          <cell r="S1279">
            <v>22238593.899999999</v>
          </cell>
          <cell r="T1279">
            <v>0.65117160616244052</v>
          </cell>
          <cell r="U1279">
            <v>0.19</v>
          </cell>
          <cell r="V1279">
            <v>6488816.1600000001</v>
          </cell>
          <cell r="W1279">
            <v>0.125</v>
          </cell>
          <cell r="X1279">
            <v>4268958</v>
          </cell>
          <cell r="Y1279">
            <v>0</v>
          </cell>
          <cell r="Z1279">
            <v>0</v>
          </cell>
          <cell r="AA1279">
            <v>3.3828393837559534E-2</v>
          </cell>
          <cell r="AB1279">
            <v>1155295.9400000037</v>
          </cell>
          <cell r="AC1279">
            <v>22</v>
          </cell>
          <cell r="AD1279">
            <v>22</v>
          </cell>
        </row>
        <row r="1280">
          <cell r="A1280" t="str">
            <v>Chapinero</v>
          </cell>
          <cell r="B1280">
            <v>1061555</v>
          </cell>
          <cell r="C1280">
            <v>37221</v>
          </cell>
          <cell r="D1280">
            <v>37585</v>
          </cell>
          <cell r="E1280" t="str">
            <v>M</v>
          </cell>
          <cell r="F1280" t="str">
            <v>AUCOL98</v>
          </cell>
          <cell r="G1280">
            <v>61636</v>
          </cell>
          <cell r="H1280" t="str">
            <v>RAMIREZ CARBONELL JAIME</v>
          </cell>
          <cell r="I1280">
            <v>40283770.75</v>
          </cell>
          <cell r="J1280">
            <v>40283770.75</v>
          </cell>
          <cell r="K1280">
            <v>40283770.75</v>
          </cell>
          <cell r="L1280">
            <v>0</v>
          </cell>
          <cell r="M1280">
            <v>5000000</v>
          </cell>
          <cell r="N1280">
            <v>5000000</v>
          </cell>
          <cell r="O1280">
            <v>0.1</v>
          </cell>
          <cell r="P1280">
            <v>500000</v>
          </cell>
          <cell r="Q1280">
            <v>0.1</v>
          </cell>
          <cell r="R1280">
            <v>500000</v>
          </cell>
          <cell r="S1280">
            <v>6000000</v>
          </cell>
          <cell r="T1280">
            <v>0.1489433558053897</v>
          </cell>
          <cell r="U1280">
            <v>0.19</v>
          </cell>
          <cell r="V1280">
            <v>7653916.4424999999</v>
          </cell>
          <cell r="W1280">
            <v>0.125</v>
          </cell>
          <cell r="X1280">
            <v>5035471.34375</v>
          </cell>
          <cell r="Y1280">
            <v>0</v>
          </cell>
          <cell r="Z1280">
            <v>0</v>
          </cell>
          <cell r="AA1280">
            <v>0.53605664419461041</v>
          </cell>
          <cell r="AB1280">
            <v>21594382.963750005</v>
          </cell>
          <cell r="AC1280">
            <v>21.25274658203125</v>
          </cell>
          <cell r="AD1280">
            <v>21.25274658203125</v>
          </cell>
        </row>
        <row r="1281">
          <cell r="A1281" t="str">
            <v>Chapinero</v>
          </cell>
          <cell r="B1281">
            <v>1061555</v>
          </cell>
          <cell r="C1281">
            <v>37586</v>
          </cell>
          <cell r="D1281">
            <v>37777</v>
          </cell>
          <cell r="E1281" t="str">
            <v>M</v>
          </cell>
          <cell r="F1281" t="str">
            <v>AUCOL98</v>
          </cell>
          <cell r="G1281">
            <v>61636</v>
          </cell>
          <cell r="H1281" t="str">
            <v>RAMIREZ CARBONELL JAIME</v>
          </cell>
          <cell r="I1281">
            <v>1530948</v>
          </cell>
          <cell r="J1281">
            <v>0</v>
          </cell>
          <cell r="K1281">
            <v>1530948</v>
          </cell>
          <cell r="L1281">
            <v>0</v>
          </cell>
          <cell r="M1281">
            <v>2000000</v>
          </cell>
          <cell r="N1281">
            <v>2000000</v>
          </cell>
          <cell r="O1281">
            <v>0.1</v>
          </cell>
          <cell r="P1281">
            <v>200000</v>
          </cell>
          <cell r="Q1281">
            <v>0.1</v>
          </cell>
          <cell r="R1281">
            <v>200000</v>
          </cell>
          <cell r="S1281">
            <v>2400000</v>
          </cell>
          <cell r="T1281">
            <v>1.5676561189537463</v>
          </cell>
          <cell r="U1281">
            <v>0.19</v>
          </cell>
          <cell r="V1281">
            <v>290880.12</v>
          </cell>
          <cell r="W1281">
            <v>0.125</v>
          </cell>
          <cell r="X1281">
            <v>191368.5</v>
          </cell>
          <cell r="Y1281">
            <v>0</v>
          </cell>
          <cell r="Z1281">
            <v>0</v>
          </cell>
          <cell r="AA1281">
            <v>-0.88265611895374629</v>
          </cell>
          <cell r="AB1281">
            <v>-1351300.6199999999</v>
          </cell>
          <cell r="AC1281">
            <v>1</v>
          </cell>
          <cell r="AD1281">
            <v>1</v>
          </cell>
        </row>
        <row r="1282">
          <cell r="B1282" t="str">
            <v>Total 1061555</v>
          </cell>
          <cell r="C1282">
            <v>75966382.75</v>
          </cell>
          <cell r="D1282">
            <v>74435434.75</v>
          </cell>
          <cell r="E1282">
            <v>75966382.75</v>
          </cell>
          <cell r="F1282">
            <v>11044769</v>
          </cell>
          <cell r="G1282">
            <v>15407790</v>
          </cell>
          <cell r="H1282">
            <v>26452559</v>
          </cell>
          <cell r="I1282">
            <v>75966382.75</v>
          </cell>
          <cell r="J1282">
            <v>74435434.75</v>
          </cell>
          <cell r="K1282">
            <v>75966382.75</v>
          </cell>
          <cell r="L1282">
            <v>11044769</v>
          </cell>
          <cell r="M1282">
            <v>15407790</v>
          </cell>
          <cell r="N1282">
            <v>26452559</v>
          </cell>
          <cell r="O1282">
            <v>21398378.283750009</v>
          </cell>
          <cell r="P1282">
            <v>1540779</v>
          </cell>
          <cell r="Q1282">
            <v>2645255.9000000004</v>
          </cell>
          <cell r="R1282">
            <v>2645255.9000000004</v>
          </cell>
          <cell r="S1282">
            <v>30638593.899999999</v>
          </cell>
          <cell r="T1282">
            <v>9495797.84375</v>
          </cell>
          <cell r="U1282">
            <v>0</v>
          </cell>
          <cell r="V1282">
            <v>14433612.722499998</v>
          </cell>
          <cell r="W1282">
            <v>1</v>
          </cell>
          <cell r="X1282">
            <v>9495797.84375</v>
          </cell>
          <cell r="Y1282">
            <v>0</v>
          </cell>
          <cell r="Z1282">
            <v>0</v>
          </cell>
          <cell r="AA1282">
            <v>1</v>
          </cell>
          <cell r="AB1282">
            <v>21398378.283750009</v>
          </cell>
          <cell r="AC1282">
            <v>1</v>
          </cell>
        </row>
        <row r="1283">
          <cell r="H1283" t="str">
            <v>Total RAMIREZ CARBONELL JAIME</v>
          </cell>
          <cell r="I1283">
            <v>75966382.75</v>
          </cell>
          <cell r="J1283">
            <v>74435434.75</v>
          </cell>
          <cell r="K1283">
            <v>75966382.75</v>
          </cell>
          <cell r="L1283">
            <v>11044769</v>
          </cell>
          <cell r="M1283">
            <v>15407790</v>
          </cell>
          <cell r="N1283">
            <v>26452559</v>
          </cell>
          <cell r="O1283">
            <v>1540779</v>
          </cell>
          <cell r="P1283">
            <v>1540779</v>
          </cell>
          <cell r="Q1283">
            <v>30638593.899999999</v>
          </cell>
          <cell r="R1283">
            <v>2645255.9000000004</v>
          </cell>
          <cell r="S1283">
            <v>30638593.899999999</v>
          </cell>
          <cell r="T1283">
            <v>0</v>
          </cell>
          <cell r="U1283">
            <v>21398378.283750009</v>
          </cell>
          <cell r="V1283">
            <v>14433612.722499998</v>
          </cell>
          <cell r="W1283">
            <v>9495797.84375</v>
          </cell>
          <cell r="X1283">
            <v>9495797.84375</v>
          </cell>
          <cell r="Y1283">
            <v>21398378.283750009</v>
          </cell>
          <cell r="Z1283">
            <v>0</v>
          </cell>
          <cell r="AA1283">
            <v>21398378.283750009</v>
          </cell>
          <cell r="AB1283">
            <v>21398378.283750009</v>
          </cell>
          <cell r="AC1283">
            <v>1</v>
          </cell>
        </row>
        <row r="1284">
          <cell r="A1284" t="str">
            <v>Chapinero</v>
          </cell>
          <cell r="B1284">
            <v>7484710</v>
          </cell>
          <cell r="C1284">
            <v>36784</v>
          </cell>
          <cell r="D1284">
            <v>37148</v>
          </cell>
          <cell r="E1284" t="str">
            <v>M</v>
          </cell>
          <cell r="F1284" t="str">
            <v>AUCOL98</v>
          </cell>
          <cell r="G1284">
            <v>68255</v>
          </cell>
          <cell r="H1284" t="str">
            <v>RED COLOMBIA LTDA.</v>
          </cell>
          <cell r="I1284">
            <v>9095234</v>
          </cell>
          <cell r="J1284">
            <v>9095234</v>
          </cell>
          <cell r="K1284">
            <v>8526804.3261999991</v>
          </cell>
          <cell r="L1284">
            <v>2137385</v>
          </cell>
          <cell r="M1284">
            <v>1000001</v>
          </cell>
          <cell r="N1284">
            <v>3137386</v>
          </cell>
          <cell r="O1284">
            <v>0.1</v>
          </cell>
          <cell r="P1284">
            <v>100000.1</v>
          </cell>
          <cell r="Q1284">
            <v>0.1</v>
          </cell>
          <cell r="R1284">
            <v>313738.60000000003</v>
          </cell>
          <cell r="S1284">
            <v>3551124.7</v>
          </cell>
          <cell r="T1284">
            <v>0.41646607147868864</v>
          </cell>
          <cell r="U1284">
            <v>0.19</v>
          </cell>
          <cell r="V1284">
            <v>1620092.8219779998</v>
          </cell>
          <cell r="W1284">
            <v>0.125</v>
          </cell>
          <cell r="X1284">
            <v>1065850.5407749999</v>
          </cell>
          <cell r="Y1284">
            <v>0</v>
          </cell>
          <cell r="Z1284">
            <v>0</v>
          </cell>
          <cell r="AA1284">
            <v>0.26853392852131142</v>
          </cell>
          <cell r="AB1284">
            <v>2289736.2634469997</v>
          </cell>
          <cell r="AC1284">
            <v>9.3379125595092773</v>
          </cell>
          <cell r="AD1284">
            <v>9.3379125595092773</v>
          </cell>
        </row>
        <row r="1285">
          <cell r="A1285" t="str">
            <v>Chapinero</v>
          </cell>
          <cell r="B1285">
            <v>7484710</v>
          </cell>
          <cell r="C1285">
            <v>37149</v>
          </cell>
          <cell r="D1285">
            <v>37513</v>
          </cell>
          <cell r="E1285" t="str">
            <v>M</v>
          </cell>
          <cell r="F1285" t="str">
            <v>AUCOL98</v>
          </cell>
          <cell r="G1285">
            <v>68255</v>
          </cell>
          <cell r="H1285" t="str">
            <v>RED COLOMBIA LTDA.</v>
          </cell>
          <cell r="I1285">
            <v>14759639</v>
          </cell>
          <cell r="J1285">
            <v>14759639</v>
          </cell>
          <cell r="K1285">
            <v>14893007.972200001</v>
          </cell>
          <cell r="L1285">
            <v>0</v>
          </cell>
          <cell r="M1285">
            <v>0</v>
          </cell>
          <cell r="N1285">
            <v>0</v>
          </cell>
          <cell r="O1285">
            <v>0.1</v>
          </cell>
          <cell r="P1285">
            <v>0</v>
          </cell>
          <cell r="Q1285">
            <v>0.1</v>
          </cell>
          <cell r="R1285">
            <v>0</v>
          </cell>
          <cell r="S1285">
            <v>0</v>
          </cell>
          <cell r="T1285">
            <v>0</v>
          </cell>
          <cell r="U1285">
            <v>0.19</v>
          </cell>
          <cell r="V1285">
            <v>2829671.5147180003</v>
          </cell>
          <cell r="W1285">
            <v>0.125</v>
          </cell>
          <cell r="X1285">
            <v>1861625.9965250001</v>
          </cell>
          <cell r="Y1285">
            <v>0</v>
          </cell>
          <cell r="Z1285">
            <v>0</v>
          </cell>
          <cell r="AA1285">
            <v>0.68500000000000005</v>
          </cell>
          <cell r="AB1285">
            <v>10201710.460957002</v>
          </cell>
          <cell r="AC1285">
            <v>17.085165023803711</v>
          </cell>
          <cell r="AD1285">
            <v>17.085165023803711</v>
          </cell>
        </row>
        <row r="1286">
          <cell r="A1286" t="str">
            <v>Chapinero</v>
          </cell>
          <cell r="B1286">
            <v>7484710</v>
          </cell>
          <cell r="C1286">
            <v>37514</v>
          </cell>
          <cell r="D1286">
            <v>37777</v>
          </cell>
          <cell r="E1286" t="str">
            <v>M</v>
          </cell>
          <cell r="F1286" t="str">
            <v>AUCOL98</v>
          </cell>
          <cell r="G1286">
            <v>68255</v>
          </cell>
          <cell r="H1286" t="str">
            <v>RED COLOMBIA LTDA.</v>
          </cell>
          <cell r="I1286">
            <v>15380467</v>
          </cell>
          <cell r="J1286">
            <v>12310534</v>
          </cell>
          <cell r="K1286">
            <v>14803034.736300001</v>
          </cell>
          <cell r="L1286">
            <v>8496134</v>
          </cell>
          <cell r="M1286">
            <v>-176871</v>
          </cell>
          <cell r="N1286">
            <v>8319263</v>
          </cell>
          <cell r="O1286">
            <v>0.1</v>
          </cell>
          <cell r="P1286">
            <v>-17687.100000000002</v>
          </cell>
          <cell r="Q1286">
            <v>0.1</v>
          </cell>
          <cell r="R1286">
            <v>831926.3</v>
          </cell>
          <cell r="S1286">
            <v>9133502.2000000011</v>
          </cell>
          <cell r="T1286">
            <v>0.61700201091893869</v>
          </cell>
          <cell r="U1286">
            <v>0.19</v>
          </cell>
          <cell r="V1286">
            <v>2812576.599897</v>
          </cell>
          <cell r="W1286">
            <v>0.125</v>
          </cell>
          <cell r="X1286">
            <v>1850379.3420375001</v>
          </cell>
          <cell r="Y1286">
            <v>0</v>
          </cell>
          <cell r="Z1286">
            <v>0</v>
          </cell>
          <cell r="AA1286">
            <v>6.7997989081061361E-2</v>
          </cell>
          <cell r="AB1286">
            <v>1006576.5943654994</v>
          </cell>
          <cell r="AC1286">
            <v>24</v>
          </cell>
          <cell r="AD1286">
            <v>22.623573303222656</v>
          </cell>
        </row>
        <row r="1287">
          <cell r="B1287" t="str">
            <v>Total 7484710</v>
          </cell>
          <cell r="C1287">
            <v>39235340</v>
          </cell>
          <cell r="D1287">
            <v>36165407</v>
          </cell>
          <cell r="E1287">
            <v>38222847.034699999</v>
          </cell>
          <cell r="F1287">
            <v>10633519</v>
          </cell>
          <cell r="G1287">
            <v>823130</v>
          </cell>
          <cell r="H1287">
            <v>11456649</v>
          </cell>
          <cell r="I1287">
            <v>39235340</v>
          </cell>
          <cell r="J1287">
            <v>36165407</v>
          </cell>
          <cell r="K1287">
            <v>38222847.034699999</v>
          </cell>
          <cell r="L1287">
            <v>10633519</v>
          </cell>
          <cell r="M1287">
            <v>823130</v>
          </cell>
          <cell r="N1287">
            <v>11456649</v>
          </cell>
          <cell r="O1287">
            <v>13498023.318769502</v>
          </cell>
          <cell r="P1287">
            <v>82313</v>
          </cell>
          <cell r="Q1287">
            <v>1145664.9000000001</v>
          </cell>
          <cell r="R1287">
            <v>1145664.9000000001</v>
          </cell>
          <cell r="S1287">
            <v>12684626.900000002</v>
          </cell>
          <cell r="T1287">
            <v>4777855.8793374998</v>
          </cell>
          <cell r="U1287">
            <v>0</v>
          </cell>
          <cell r="V1287">
            <v>7262340.9365929998</v>
          </cell>
          <cell r="W1287">
            <v>24</v>
          </cell>
          <cell r="X1287">
            <v>4777855.8793374998</v>
          </cell>
          <cell r="Y1287">
            <v>0</v>
          </cell>
          <cell r="Z1287">
            <v>0</v>
          </cell>
          <cell r="AA1287">
            <v>24</v>
          </cell>
          <cell r="AB1287">
            <v>13498023.318769502</v>
          </cell>
          <cell r="AC1287">
            <v>24</v>
          </cell>
        </row>
        <row r="1288">
          <cell r="H1288" t="str">
            <v>Total RED COLOMBIA LTDA.</v>
          </cell>
          <cell r="I1288">
            <v>39235340</v>
          </cell>
          <cell r="J1288">
            <v>36165407</v>
          </cell>
          <cell r="K1288">
            <v>38222847.034699999</v>
          </cell>
          <cell r="L1288">
            <v>10633519</v>
          </cell>
          <cell r="M1288">
            <v>823130</v>
          </cell>
          <cell r="N1288">
            <v>11456649</v>
          </cell>
          <cell r="O1288">
            <v>82313</v>
          </cell>
          <cell r="P1288">
            <v>82313</v>
          </cell>
          <cell r="Q1288">
            <v>12684626.900000002</v>
          </cell>
          <cell r="R1288">
            <v>1145664.9000000001</v>
          </cell>
          <cell r="S1288">
            <v>12684626.900000002</v>
          </cell>
          <cell r="T1288">
            <v>0</v>
          </cell>
          <cell r="U1288">
            <v>13498023.318769502</v>
          </cell>
          <cell r="V1288">
            <v>7262340.9365929998</v>
          </cell>
          <cell r="W1288">
            <v>4777855.8793374998</v>
          </cell>
          <cell r="X1288">
            <v>4777855.8793374998</v>
          </cell>
          <cell r="Y1288">
            <v>13498023.318769502</v>
          </cell>
          <cell r="Z1288">
            <v>0</v>
          </cell>
          <cell r="AA1288">
            <v>13498023.318769502</v>
          </cell>
          <cell r="AB1288">
            <v>13498023.318769502</v>
          </cell>
          <cell r="AC1288">
            <v>24</v>
          </cell>
        </row>
        <row r="1289">
          <cell r="A1289" t="str">
            <v>Chapinero</v>
          </cell>
          <cell r="B1289">
            <v>923282</v>
          </cell>
          <cell r="C1289">
            <v>36800</v>
          </cell>
          <cell r="D1289">
            <v>37164</v>
          </cell>
          <cell r="E1289" t="str">
            <v>M</v>
          </cell>
          <cell r="F1289" t="str">
            <v>AUCOL98</v>
          </cell>
          <cell r="G1289">
            <v>67541</v>
          </cell>
          <cell r="H1289" t="str">
            <v>RISK MANAGEMENT LTDA</v>
          </cell>
          <cell r="I1289">
            <v>120863591</v>
          </cell>
          <cell r="J1289">
            <v>120863591</v>
          </cell>
          <cell r="K1289">
            <v>120863590.9016</v>
          </cell>
          <cell r="L1289">
            <v>44523626</v>
          </cell>
          <cell r="M1289">
            <v>3355740</v>
          </cell>
          <cell r="N1289">
            <v>47879366</v>
          </cell>
          <cell r="O1289">
            <v>0.1</v>
          </cell>
          <cell r="P1289">
            <v>335574</v>
          </cell>
          <cell r="Q1289">
            <v>0.1</v>
          </cell>
          <cell r="R1289">
            <v>4787936.6000000006</v>
          </cell>
          <cell r="S1289">
            <v>53002876.600000001</v>
          </cell>
          <cell r="T1289">
            <v>0.43853468364308168</v>
          </cell>
          <cell r="U1289">
            <v>0.19</v>
          </cell>
          <cell r="V1289">
            <v>22964082.271304</v>
          </cell>
          <cell r="W1289">
            <v>0.15</v>
          </cell>
          <cell r="X1289">
            <v>18129538.63524</v>
          </cell>
          <cell r="Y1289">
            <v>0</v>
          </cell>
          <cell r="Z1289">
            <v>0</v>
          </cell>
          <cell r="AA1289">
            <v>0.22146531635691824</v>
          </cell>
          <cell r="AB1289">
            <v>26767093.395055991</v>
          </cell>
          <cell r="AC1289">
            <v>166.55494689941406</v>
          </cell>
          <cell r="AD1289">
            <v>166.55494689941406</v>
          </cell>
        </row>
        <row r="1290">
          <cell r="A1290" t="str">
            <v>Chapinero</v>
          </cell>
          <cell r="B1290">
            <v>923282</v>
          </cell>
          <cell r="C1290">
            <v>37165</v>
          </cell>
          <cell r="D1290">
            <v>37529</v>
          </cell>
          <cell r="E1290" t="str">
            <v>M</v>
          </cell>
          <cell r="F1290" t="str">
            <v>AUCOL98</v>
          </cell>
          <cell r="G1290">
            <v>67541</v>
          </cell>
          <cell r="H1290" t="str">
            <v>RISK MANAGEMENT LTDA</v>
          </cell>
          <cell r="I1290">
            <v>138372613</v>
          </cell>
          <cell r="J1290">
            <v>138335379</v>
          </cell>
          <cell r="K1290">
            <v>138372613.01370001</v>
          </cell>
          <cell r="L1290">
            <v>26186739</v>
          </cell>
          <cell r="M1290">
            <v>3872859</v>
          </cell>
          <cell r="N1290">
            <v>30059598</v>
          </cell>
          <cell r="O1290">
            <v>0.1</v>
          </cell>
          <cell r="P1290">
            <v>387285.9</v>
          </cell>
          <cell r="Q1290">
            <v>0.1</v>
          </cell>
          <cell r="R1290">
            <v>3005959.8000000003</v>
          </cell>
          <cell r="S1290">
            <v>33452843.699999999</v>
          </cell>
          <cell r="T1290">
            <v>0.2417591383974797</v>
          </cell>
          <cell r="U1290">
            <v>0.19</v>
          </cell>
          <cell r="V1290">
            <v>26290796.472603001</v>
          </cell>
          <cell r="W1290">
            <v>0.15</v>
          </cell>
          <cell r="X1290">
            <v>20755891.952055</v>
          </cell>
          <cell r="Y1290">
            <v>0</v>
          </cell>
          <cell r="Z1290">
            <v>0</v>
          </cell>
          <cell r="AA1290">
            <v>0.41824086160252022</v>
          </cell>
          <cell r="AB1290">
            <v>57873080.88904199</v>
          </cell>
          <cell r="AC1290">
            <v>173.58790588378906</v>
          </cell>
          <cell r="AD1290">
            <v>173.58790588378906</v>
          </cell>
        </row>
        <row r="1291">
          <cell r="A1291" t="str">
            <v>Chapinero</v>
          </cell>
          <cell r="B1291">
            <v>923282</v>
          </cell>
          <cell r="C1291">
            <v>37530</v>
          </cell>
          <cell r="D1291">
            <v>37777</v>
          </cell>
          <cell r="E1291" t="str">
            <v>M</v>
          </cell>
          <cell r="F1291" t="str">
            <v>AUCOL98</v>
          </cell>
          <cell r="G1291">
            <v>67541</v>
          </cell>
          <cell r="H1291" t="str">
            <v>RISK MANAGEMENT LTDA</v>
          </cell>
          <cell r="I1291">
            <v>123899476</v>
          </cell>
          <cell r="J1291">
            <v>80854099</v>
          </cell>
          <cell r="K1291">
            <v>112441940.1552</v>
          </cell>
          <cell r="L1291">
            <v>22623891</v>
          </cell>
          <cell r="M1291">
            <v>12938848</v>
          </cell>
          <cell r="N1291">
            <v>35562739</v>
          </cell>
          <cell r="O1291">
            <v>0.1</v>
          </cell>
          <cell r="P1291">
            <v>1293884.8</v>
          </cell>
          <cell r="Q1291">
            <v>0.1</v>
          </cell>
          <cell r="R1291">
            <v>3556273.9000000004</v>
          </cell>
          <cell r="S1291">
            <v>40412897.699999996</v>
          </cell>
          <cell r="T1291">
            <v>0.35941124498758531</v>
          </cell>
          <cell r="U1291">
            <v>0.19</v>
          </cell>
          <cell r="V1291">
            <v>21363968.629488003</v>
          </cell>
          <cell r="W1291">
            <v>0.15</v>
          </cell>
          <cell r="X1291">
            <v>16866291.023279998</v>
          </cell>
          <cell r="Y1291">
            <v>0</v>
          </cell>
          <cell r="Z1291">
            <v>0</v>
          </cell>
          <cell r="AA1291">
            <v>0.30058875501241461</v>
          </cell>
          <cell r="AB1291">
            <v>33798782.802432001</v>
          </cell>
          <cell r="AC1291">
            <v>190</v>
          </cell>
          <cell r="AD1291">
            <v>185.02833557128906</v>
          </cell>
        </row>
        <row r="1292">
          <cell r="B1292" t="str">
            <v>Total 923282</v>
          </cell>
          <cell r="C1292">
            <v>383135680</v>
          </cell>
          <cell r="D1292">
            <v>340053069</v>
          </cell>
          <cell r="E1292">
            <v>371678144.07050002</v>
          </cell>
          <cell r="F1292">
            <v>93334256</v>
          </cell>
          <cell r="G1292">
            <v>20167447</v>
          </cell>
          <cell r="H1292">
            <v>113501703</v>
          </cell>
          <cell r="I1292">
            <v>383135680</v>
          </cell>
          <cell r="J1292">
            <v>340053069</v>
          </cell>
          <cell r="K1292">
            <v>371678144.07050002</v>
          </cell>
          <cell r="L1292">
            <v>93334256</v>
          </cell>
          <cell r="M1292">
            <v>20167447</v>
          </cell>
          <cell r="N1292">
            <v>113501703</v>
          </cell>
          <cell r="O1292">
            <v>118438957.08652999</v>
          </cell>
          <cell r="P1292">
            <v>2016744.7000000002</v>
          </cell>
          <cell r="Q1292">
            <v>11350170.300000001</v>
          </cell>
          <cell r="R1292">
            <v>11350170.300000001</v>
          </cell>
          <cell r="S1292">
            <v>126868618</v>
          </cell>
          <cell r="T1292">
            <v>55751721.610574991</v>
          </cell>
          <cell r="U1292">
            <v>0</v>
          </cell>
          <cell r="V1292">
            <v>70618847.373395011</v>
          </cell>
          <cell r="W1292">
            <v>190</v>
          </cell>
          <cell r="X1292">
            <v>55751721.610574991</v>
          </cell>
          <cell r="Y1292">
            <v>0</v>
          </cell>
          <cell r="Z1292">
            <v>0</v>
          </cell>
          <cell r="AA1292">
            <v>190</v>
          </cell>
          <cell r="AB1292">
            <v>118438957.08652999</v>
          </cell>
          <cell r="AC1292">
            <v>190</v>
          </cell>
        </row>
        <row r="1293">
          <cell r="A1293" t="str">
            <v>Chapinero</v>
          </cell>
          <cell r="B1293">
            <v>12012145</v>
          </cell>
          <cell r="C1293">
            <v>37559</v>
          </cell>
          <cell r="D1293">
            <v>37777</v>
          </cell>
          <cell r="E1293" t="str">
            <v>D</v>
          </cell>
          <cell r="F1293" t="str">
            <v>AUCOLESP</v>
          </cell>
          <cell r="G1293">
            <v>67541</v>
          </cell>
          <cell r="H1293" t="str">
            <v>RISK MANAGEMENT LTDA</v>
          </cell>
          <cell r="I1293">
            <v>4637796</v>
          </cell>
          <cell r="J1293">
            <v>4637796</v>
          </cell>
          <cell r="K1293">
            <v>4637796</v>
          </cell>
          <cell r="L1293">
            <v>0</v>
          </cell>
          <cell r="M1293">
            <v>0.1</v>
          </cell>
          <cell r="N1293">
            <v>0</v>
          </cell>
          <cell r="O1293">
            <v>0.1</v>
          </cell>
          <cell r="P1293">
            <v>0</v>
          </cell>
          <cell r="Q1293">
            <v>0.1</v>
          </cell>
          <cell r="R1293">
            <v>0</v>
          </cell>
          <cell r="S1293">
            <v>0</v>
          </cell>
          <cell r="T1293">
            <v>0</v>
          </cell>
          <cell r="U1293">
            <v>0.19</v>
          </cell>
          <cell r="V1293">
            <v>881181.24</v>
          </cell>
          <cell r="W1293">
            <v>0.125</v>
          </cell>
          <cell r="X1293">
            <v>579724.5</v>
          </cell>
          <cell r="Y1293">
            <v>0</v>
          </cell>
          <cell r="Z1293">
            <v>0</v>
          </cell>
          <cell r="AA1293">
            <v>0.68500000000000005</v>
          </cell>
          <cell r="AB1293">
            <v>3176890.2600000002</v>
          </cell>
          <cell r="AC1293">
            <v>0</v>
          </cell>
          <cell r="AD1293">
            <v>0.13761468231678009</v>
          </cell>
        </row>
        <row r="1294">
          <cell r="B1294" t="str">
            <v>Total 12012145</v>
          </cell>
          <cell r="C1294">
            <v>4637796</v>
          </cell>
          <cell r="D1294">
            <v>4637796</v>
          </cell>
          <cell r="E1294">
            <v>4637796</v>
          </cell>
          <cell r="F1294">
            <v>0</v>
          </cell>
          <cell r="G1294">
            <v>0</v>
          </cell>
          <cell r="H1294">
            <v>0</v>
          </cell>
          <cell r="I1294">
            <v>4637796</v>
          </cell>
          <cell r="J1294">
            <v>4637796</v>
          </cell>
          <cell r="K1294">
            <v>4637796</v>
          </cell>
          <cell r="L1294">
            <v>0</v>
          </cell>
          <cell r="M1294">
            <v>0</v>
          </cell>
          <cell r="N1294">
            <v>0</v>
          </cell>
          <cell r="O1294">
            <v>3176890.2600000002</v>
          </cell>
          <cell r="P1294">
            <v>0</v>
          </cell>
          <cell r="Q1294">
            <v>0</v>
          </cell>
          <cell r="R1294">
            <v>0</v>
          </cell>
          <cell r="S1294">
            <v>0</v>
          </cell>
          <cell r="T1294">
            <v>579724.5</v>
          </cell>
          <cell r="U1294">
            <v>0</v>
          </cell>
          <cell r="V1294">
            <v>881181.24</v>
          </cell>
          <cell r="W1294">
            <v>0</v>
          </cell>
          <cell r="X1294">
            <v>579724.5</v>
          </cell>
          <cell r="Y1294">
            <v>0</v>
          </cell>
          <cell r="Z1294">
            <v>0</v>
          </cell>
          <cell r="AA1294">
            <v>0</v>
          </cell>
          <cell r="AB1294">
            <v>3176890.2600000002</v>
          </cell>
          <cell r="AC1294">
            <v>0</v>
          </cell>
        </row>
        <row r="1295">
          <cell r="H1295" t="str">
            <v>Total RISK MANAGEMENT LTDA</v>
          </cell>
          <cell r="I1295">
            <v>387773476</v>
          </cell>
          <cell r="J1295">
            <v>344690865</v>
          </cell>
          <cell r="K1295">
            <v>376315940.07050002</v>
          </cell>
          <cell r="L1295">
            <v>93334256</v>
          </cell>
          <cell r="M1295">
            <v>20167447</v>
          </cell>
          <cell r="N1295">
            <v>113501703</v>
          </cell>
          <cell r="O1295">
            <v>2016744.7000000002</v>
          </cell>
          <cell r="P1295">
            <v>2016744.7000000002</v>
          </cell>
          <cell r="Q1295">
            <v>126868618</v>
          </cell>
          <cell r="R1295">
            <v>11350170.300000001</v>
          </cell>
          <cell r="S1295">
            <v>126868618</v>
          </cell>
          <cell r="T1295">
            <v>0</v>
          </cell>
          <cell r="U1295">
            <v>121615847.34652999</v>
          </cell>
          <cell r="V1295">
            <v>71500028.613395005</v>
          </cell>
          <cell r="W1295">
            <v>56331446.110574991</v>
          </cell>
          <cell r="X1295">
            <v>56331446.110574991</v>
          </cell>
          <cell r="Y1295">
            <v>121615847.34652999</v>
          </cell>
          <cell r="Z1295">
            <v>0</v>
          </cell>
          <cell r="AA1295">
            <v>121615847.34652999</v>
          </cell>
          <cell r="AB1295">
            <v>121615847.34652999</v>
          </cell>
          <cell r="AC1295">
            <v>190</v>
          </cell>
        </row>
        <row r="1296">
          <cell r="A1296" t="str">
            <v>Chapinero</v>
          </cell>
          <cell r="B1296">
            <v>370903</v>
          </cell>
          <cell r="C1296">
            <v>36893</v>
          </cell>
          <cell r="D1296">
            <v>37257</v>
          </cell>
          <cell r="E1296" t="str">
            <v>A</v>
          </cell>
          <cell r="F1296" t="str">
            <v>AUCOL98</v>
          </cell>
          <cell r="G1296">
            <v>50467</v>
          </cell>
          <cell r="H1296" t="str">
            <v>RODOPAUTOS E.U.</v>
          </cell>
          <cell r="I1296">
            <v>194822257.125</v>
          </cell>
          <cell r="J1296">
            <v>194822257.125</v>
          </cell>
          <cell r="K1296">
            <v>194263094.6011</v>
          </cell>
          <cell r="L1296">
            <v>91482441</v>
          </cell>
          <cell r="M1296">
            <v>6944557</v>
          </cell>
          <cell r="N1296">
            <v>98426998</v>
          </cell>
          <cell r="O1296">
            <v>0.1</v>
          </cell>
          <cell r="P1296">
            <v>694455.70000000007</v>
          </cell>
          <cell r="Q1296">
            <v>0.1</v>
          </cell>
          <cell r="R1296">
            <v>9842699.8000000007</v>
          </cell>
          <cell r="S1296">
            <v>108964153.5</v>
          </cell>
          <cell r="T1296">
            <v>0.56091021160631194</v>
          </cell>
          <cell r="U1296">
            <v>0.19</v>
          </cell>
          <cell r="V1296">
            <v>36909987.974209003</v>
          </cell>
          <cell r="W1296">
            <v>0.17499999999999999</v>
          </cell>
          <cell r="X1296">
            <v>33996041.5551925</v>
          </cell>
          <cell r="Y1296">
            <v>0</v>
          </cell>
          <cell r="Z1296">
            <v>0</v>
          </cell>
          <cell r="AA1296">
            <v>7.4089788393688072E-2</v>
          </cell>
          <cell r="AB1296">
            <v>14392911.571698507</v>
          </cell>
          <cell r="AC1296">
            <v>213.72802734375</v>
          </cell>
          <cell r="AD1296">
            <v>213.72802734375</v>
          </cell>
        </row>
        <row r="1297">
          <cell r="A1297" t="str">
            <v>Chapinero</v>
          </cell>
          <cell r="B1297">
            <v>370903</v>
          </cell>
          <cell r="C1297">
            <v>37258</v>
          </cell>
          <cell r="D1297">
            <v>37622</v>
          </cell>
          <cell r="E1297" t="str">
            <v>A</v>
          </cell>
          <cell r="F1297" t="str">
            <v>AUCOL98</v>
          </cell>
          <cell r="G1297">
            <v>50467</v>
          </cell>
          <cell r="H1297" t="str">
            <v>RODOPAUTOS E.U.</v>
          </cell>
          <cell r="I1297">
            <v>146062154.25</v>
          </cell>
          <cell r="J1297">
            <v>146062154.25</v>
          </cell>
          <cell r="K1297">
            <v>181633007.85519999</v>
          </cell>
          <cell r="L1297">
            <v>76785681</v>
          </cell>
          <cell r="M1297">
            <v>23922012</v>
          </cell>
          <cell r="N1297">
            <v>100707693</v>
          </cell>
          <cell r="O1297">
            <v>0.1</v>
          </cell>
          <cell r="P1297">
            <v>2392201.2000000002</v>
          </cell>
          <cell r="Q1297">
            <v>0.1</v>
          </cell>
          <cell r="R1297">
            <v>10070769.300000001</v>
          </cell>
          <cell r="S1297">
            <v>113170663.5</v>
          </cell>
          <cell r="T1297">
            <v>0.62307322240801633</v>
          </cell>
          <cell r="U1297">
            <v>0.19</v>
          </cell>
          <cell r="V1297">
            <v>34510271.492487997</v>
          </cell>
          <cell r="W1297">
            <v>0.17499999999999999</v>
          </cell>
          <cell r="X1297">
            <v>31785776.374659996</v>
          </cell>
          <cell r="Y1297">
            <v>0</v>
          </cell>
          <cell r="Z1297">
            <v>0</v>
          </cell>
          <cell r="AA1297">
            <v>1.1926777591983684E-2</v>
          </cell>
          <cell r="AB1297">
            <v>2166296.4880519956</v>
          </cell>
          <cell r="AC1297">
            <v>187.58241271972656</v>
          </cell>
          <cell r="AD1297">
            <v>187.58241271972656</v>
          </cell>
        </row>
        <row r="1298">
          <cell r="A1298" t="str">
            <v>Chapinero</v>
          </cell>
          <cell r="B1298">
            <v>370903</v>
          </cell>
          <cell r="C1298">
            <v>37623</v>
          </cell>
          <cell r="D1298">
            <v>37777</v>
          </cell>
          <cell r="E1298" t="str">
            <v>A</v>
          </cell>
          <cell r="F1298" t="str">
            <v>AUCOL98</v>
          </cell>
          <cell r="G1298">
            <v>50467</v>
          </cell>
          <cell r="H1298" t="str">
            <v>RODOPAUTOS E.U.</v>
          </cell>
          <cell r="I1298">
            <v>43521221.0625</v>
          </cell>
          <cell r="J1298">
            <v>23068128.125</v>
          </cell>
          <cell r="K1298">
            <v>56489596.3992</v>
          </cell>
          <cell r="L1298">
            <v>0</v>
          </cell>
          <cell r="M1298">
            <v>1987305</v>
          </cell>
          <cell r="N1298">
            <v>1987305</v>
          </cell>
          <cell r="O1298">
            <v>0.1</v>
          </cell>
          <cell r="P1298">
            <v>198730.5</v>
          </cell>
          <cell r="Q1298">
            <v>0.1</v>
          </cell>
          <cell r="R1298">
            <v>198730.5</v>
          </cell>
          <cell r="S1298">
            <v>2384766</v>
          </cell>
          <cell r="T1298">
            <v>4.2216021214727124E-2</v>
          </cell>
          <cell r="U1298">
            <v>0.19</v>
          </cell>
          <cell r="V1298">
            <v>10733023.315848</v>
          </cell>
          <cell r="W1298">
            <v>0.17499999999999999</v>
          </cell>
          <cell r="X1298">
            <v>9885679.369859999</v>
          </cell>
          <cell r="Y1298">
            <v>0</v>
          </cell>
          <cell r="Z1298">
            <v>0</v>
          </cell>
          <cell r="AA1298">
            <v>0.59278397878527289</v>
          </cell>
          <cell r="AB1298">
            <v>33486127.713492002</v>
          </cell>
          <cell r="AC1298">
            <v>110</v>
          </cell>
          <cell r="AD1298">
            <v>133.30519104003906</v>
          </cell>
        </row>
        <row r="1299">
          <cell r="B1299" t="str">
            <v>Total 370903</v>
          </cell>
          <cell r="C1299">
            <v>384405632.4375</v>
          </cell>
          <cell r="D1299">
            <v>363952539.5</v>
          </cell>
          <cell r="E1299">
            <v>432385698.85550004</v>
          </cell>
          <cell r="F1299">
            <v>168268122</v>
          </cell>
          <cell r="G1299">
            <v>32853874</v>
          </cell>
          <cell r="H1299">
            <v>201121996</v>
          </cell>
          <cell r="I1299">
            <v>384405632.4375</v>
          </cell>
          <cell r="J1299">
            <v>363952539.5</v>
          </cell>
          <cell r="K1299">
            <v>432385698.85550004</v>
          </cell>
          <cell r="L1299">
            <v>168268122</v>
          </cell>
          <cell r="M1299">
            <v>32853874</v>
          </cell>
          <cell r="N1299">
            <v>201121996</v>
          </cell>
          <cell r="O1299">
            <v>50045335.773242503</v>
          </cell>
          <cell r="P1299">
            <v>3285387.4000000004</v>
          </cell>
          <cell r="Q1299">
            <v>20112199.600000001</v>
          </cell>
          <cell r="R1299">
            <v>20112199.600000001</v>
          </cell>
          <cell r="S1299">
            <v>224519583</v>
          </cell>
          <cell r="T1299">
            <v>75667497.299712494</v>
          </cell>
          <cell r="U1299">
            <v>0</v>
          </cell>
          <cell r="V1299">
            <v>82153282.782545</v>
          </cell>
          <cell r="W1299">
            <v>110</v>
          </cell>
          <cell r="X1299">
            <v>75667497.299712494</v>
          </cell>
          <cell r="Y1299">
            <v>0</v>
          </cell>
          <cell r="Z1299">
            <v>0</v>
          </cell>
          <cell r="AA1299">
            <v>110</v>
          </cell>
          <cell r="AB1299">
            <v>50045335.773242503</v>
          </cell>
          <cell r="AC1299">
            <v>110</v>
          </cell>
        </row>
        <row r="1300">
          <cell r="H1300" t="str">
            <v>Total RODOPAUTOS E.U.</v>
          </cell>
          <cell r="I1300">
            <v>384405632.4375</v>
          </cell>
          <cell r="J1300">
            <v>363952539.5</v>
          </cell>
          <cell r="K1300">
            <v>432385698.85550004</v>
          </cell>
          <cell r="L1300">
            <v>168268122</v>
          </cell>
          <cell r="M1300">
            <v>32853874</v>
          </cell>
          <cell r="N1300">
            <v>201121996</v>
          </cell>
          <cell r="O1300">
            <v>3285387.4000000004</v>
          </cell>
          <cell r="P1300">
            <v>3285387.4000000004</v>
          </cell>
          <cell r="Q1300">
            <v>224519583</v>
          </cell>
          <cell r="R1300">
            <v>20112199.600000001</v>
          </cell>
          <cell r="S1300">
            <v>224519583</v>
          </cell>
          <cell r="T1300">
            <v>0</v>
          </cell>
          <cell r="U1300">
            <v>50045335.773242503</v>
          </cell>
          <cell r="V1300">
            <v>82153282.782545</v>
          </cell>
          <cell r="W1300">
            <v>75667497.299712494</v>
          </cell>
          <cell r="X1300">
            <v>75667497.299712494</v>
          </cell>
          <cell r="Y1300">
            <v>50045335.773242503</v>
          </cell>
          <cell r="Z1300">
            <v>0</v>
          </cell>
          <cell r="AA1300">
            <v>50045335.773242503</v>
          </cell>
          <cell r="AB1300">
            <v>50045335.773242503</v>
          </cell>
          <cell r="AC1300">
            <v>110</v>
          </cell>
        </row>
        <row r="1301">
          <cell r="A1301" t="str">
            <v>Chapinero</v>
          </cell>
          <cell r="B1301">
            <v>1140540</v>
          </cell>
          <cell r="C1301">
            <v>36863</v>
          </cell>
          <cell r="D1301">
            <v>37227</v>
          </cell>
          <cell r="E1301" t="str">
            <v>A</v>
          </cell>
          <cell r="F1301" t="str">
            <v>AUCOL98</v>
          </cell>
          <cell r="G1301">
            <v>63215</v>
          </cell>
          <cell r="H1301" t="str">
            <v>ROGELIO ARELLANO Y CIA. LTDA.</v>
          </cell>
          <cell r="I1301">
            <v>36506153</v>
          </cell>
          <cell r="J1301">
            <v>36580650</v>
          </cell>
          <cell r="K1301">
            <v>36901843.835000001</v>
          </cell>
          <cell r="L1301">
            <v>26748685</v>
          </cell>
          <cell r="M1301">
            <v>0</v>
          </cell>
          <cell r="N1301">
            <v>26748685</v>
          </cell>
          <cell r="O1301">
            <v>0.1</v>
          </cell>
          <cell r="P1301">
            <v>0</v>
          </cell>
          <cell r="Q1301">
            <v>0.1</v>
          </cell>
          <cell r="R1301">
            <v>2674868.5</v>
          </cell>
          <cell r="S1301">
            <v>29423553.5</v>
          </cell>
          <cell r="T1301">
            <v>0.79734643156483342</v>
          </cell>
          <cell r="U1301">
            <v>0.19</v>
          </cell>
          <cell r="V1301">
            <v>7011350.3286500005</v>
          </cell>
          <cell r="W1301">
            <v>0.125</v>
          </cell>
          <cell r="X1301">
            <v>4612730.4793750001</v>
          </cell>
          <cell r="Y1301">
            <v>0.1</v>
          </cell>
          <cell r="Z1301">
            <v>3690184.3835000005</v>
          </cell>
          <cell r="AA1301">
            <v>-0.21234643156483346</v>
          </cell>
          <cell r="AB1301">
            <v>-7835974.8565249993</v>
          </cell>
          <cell r="AC1301">
            <v>35.401100158691406</v>
          </cell>
          <cell r="AD1301">
            <v>35.401100158691406</v>
          </cell>
        </row>
        <row r="1302">
          <cell r="A1302" t="str">
            <v>Chapinero</v>
          </cell>
          <cell r="B1302">
            <v>1140540</v>
          </cell>
          <cell r="C1302">
            <v>37228</v>
          </cell>
          <cell r="D1302">
            <v>37592</v>
          </cell>
          <cell r="E1302" t="str">
            <v>A</v>
          </cell>
          <cell r="F1302" t="str">
            <v>AUCOL98</v>
          </cell>
          <cell r="G1302">
            <v>63215</v>
          </cell>
          <cell r="H1302" t="str">
            <v>ROGELIO ARELLANO Y CIA. LTDA.</v>
          </cell>
          <cell r="I1302">
            <v>41828799.0625</v>
          </cell>
          <cell r="J1302">
            <v>41828799.0625</v>
          </cell>
          <cell r="K1302">
            <v>37734974.907200001</v>
          </cell>
          <cell r="L1302">
            <v>9520802</v>
          </cell>
          <cell r="M1302">
            <v>2</v>
          </cell>
          <cell r="N1302">
            <v>9520804</v>
          </cell>
          <cell r="O1302">
            <v>0.1</v>
          </cell>
          <cell r="P1302">
            <v>0.2</v>
          </cell>
          <cell r="Q1302">
            <v>0.1</v>
          </cell>
          <cell r="R1302">
            <v>952080.4</v>
          </cell>
          <cell r="S1302">
            <v>10472884.6</v>
          </cell>
          <cell r="T1302">
            <v>0.2775378710534594</v>
          </cell>
          <cell r="U1302">
            <v>0.19</v>
          </cell>
          <cell r="V1302">
            <v>7169645.2323679999</v>
          </cell>
          <cell r="W1302">
            <v>0.125</v>
          </cell>
          <cell r="X1302">
            <v>4716871.8634000001</v>
          </cell>
          <cell r="Y1302">
            <v>0.1</v>
          </cell>
          <cell r="Z1302">
            <v>3773497.4907200001</v>
          </cell>
          <cell r="AA1302">
            <v>0.30746212894654057</v>
          </cell>
          <cell r="AB1302">
            <v>11602075.720711999</v>
          </cell>
          <cell r="AC1302">
            <v>34.357143402099609</v>
          </cell>
          <cell r="AD1302">
            <v>34.357143402099609</v>
          </cell>
        </row>
        <row r="1303">
          <cell r="A1303" t="str">
            <v>Chapinero</v>
          </cell>
          <cell r="B1303">
            <v>1140540</v>
          </cell>
          <cell r="C1303">
            <v>37593</v>
          </cell>
          <cell r="D1303">
            <v>37777</v>
          </cell>
          <cell r="E1303" t="str">
            <v>A</v>
          </cell>
          <cell r="F1303" t="str">
            <v>AUCOL98</v>
          </cell>
          <cell r="G1303">
            <v>63215</v>
          </cell>
          <cell r="H1303" t="str">
            <v>ROGELIO ARELLANO Y CIA. LTDA.</v>
          </cell>
          <cell r="I1303">
            <v>19772013.9375</v>
          </cell>
          <cell r="J1303">
            <v>18619593.9375</v>
          </cell>
          <cell r="K1303">
            <v>18217661.7949</v>
          </cell>
          <cell r="L1303">
            <v>851646</v>
          </cell>
          <cell r="M1303">
            <v>2514528</v>
          </cell>
          <cell r="N1303">
            <v>3366174</v>
          </cell>
          <cell r="O1303">
            <v>0.1</v>
          </cell>
          <cell r="P1303">
            <v>251452.80000000002</v>
          </cell>
          <cell r="Q1303">
            <v>0.1</v>
          </cell>
          <cell r="R1303">
            <v>336617.4</v>
          </cell>
          <cell r="S1303">
            <v>3954244.1999999997</v>
          </cell>
          <cell r="T1303">
            <v>0.21705552801002062</v>
          </cell>
          <cell r="U1303">
            <v>0.19</v>
          </cell>
          <cell r="V1303">
            <v>3461355.7410309999</v>
          </cell>
          <cell r="W1303">
            <v>0.125</v>
          </cell>
          <cell r="X1303">
            <v>2277207.7243625</v>
          </cell>
          <cell r="Y1303">
            <v>0.1</v>
          </cell>
          <cell r="Z1303">
            <v>1821766.17949</v>
          </cell>
          <cell r="AA1303">
            <v>0.36794447198997937</v>
          </cell>
          <cell r="AB1303">
            <v>6703087.9500165004</v>
          </cell>
          <cell r="AC1303">
            <v>25</v>
          </cell>
          <cell r="AD1303">
            <v>30.72282600402832</v>
          </cell>
        </row>
        <row r="1304">
          <cell r="B1304" t="str">
            <v>Total 1140540</v>
          </cell>
          <cell r="C1304">
            <v>98106966</v>
          </cell>
          <cell r="D1304">
            <v>97029043</v>
          </cell>
          <cell r="E1304">
            <v>92854480.537100002</v>
          </cell>
          <cell r="F1304">
            <v>37121133</v>
          </cell>
          <cell r="G1304">
            <v>2514530</v>
          </cell>
          <cell r="H1304">
            <v>39635663</v>
          </cell>
          <cell r="I1304">
            <v>98106966</v>
          </cell>
          <cell r="J1304">
            <v>97029043</v>
          </cell>
          <cell r="K1304">
            <v>92854480.537100002</v>
          </cell>
          <cell r="L1304">
            <v>37121133</v>
          </cell>
          <cell r="M1304">
            <v>2514530</v>
          </cell>
          <cell r="N1304">
            <v>39635663</v>
          </cell>
          <cell r="O1304">
            <v>10469188.814203501</v>
          </cell>
          <cell r="P1304">
            <v>251453.00000000003</v>
          </cell>
          <cell r="Q1304">
            <v>3963566.3</v>
          </cell>
          <cell r="R1304">
            <v>3963566.3</v>
          </cell>
          <cell r="S1304">
            <v>43850682.300000004</v>
          </cell>
          <cell r="T1304">
            <v>11606810.0671375</v>
          </cell>
          <cell r="U1304">
            <v>9285448.0537100006</v>
          </cell>
          <cell r="V1304">
            <v>17642351.302049</v>
          </cell>
          <cell r="W1304">
            <v>25</v>
          </cell>
          <cell r="X1304">
            <v>11606810.0671375</v>
          </cell>
          <cell r="Y1304">
            <v>9285448.0537100006</v>
          </cell>
          <cell r="Z1304">
            <v>9285448.0537100006</v>
          </cell>
          <cell r="AA1304">
            <v>25</v>
          </cell>
          <cell r="AB1304">
            <v>10469188.814203501</v>
          </cell>
          <cell r="AC1304">
            <v>25</v>
          </cell>
        </row>
        <row r="1305">
          <cell r="H1305" t="str">
            <v>Total ROGELIO ARELLANO Y CIA. LTDA.</v>
          </cell>
          <cell r="I1305">
            <v>98106966</v>
          </cell>
          <cell r="J1305">
            <v>97029043</v>
          </cell>
          <cell r="K1305">
            <v>92854480.537100002</v>
          </cell>
          <cell r="L1305">
            <v>37121133</v>
          </cell>
          <cell r="M1305">
            <v>2514530</v>
          </cell>
          <cell r="N1305">
            <v>39635663</v>
          </cell>
          <cell r="O1305">
            <v>251453.00000000003</v>
          </cell>
          <cell r="P1305">
            <v>251453.00000000003</v>
          </cell>
          <cell r="Q1305">
            <v>43850682.300000004</v>
          </cell>
          <cell r="R1305">
            <v>3963566.3</v>
          </cell>
          <cell r="S1305">
            <v>43850682.300000004</v>
          </cell>
          <cell r="T1305">
            <v>9285448.0537100006</v>
          </cell>
          <cell r="U1305">
            <v>10469188.814203501</v>
          </cell>
          <cell r="V1305">
            <v>17642351.302049</v>
          </cell>
          <cell r="W1305">
            <v>11606810.0671375</v>
          </cell>
          <cell r="X1305">
            <v>11606810.0671375</v>
          </cell>
          <cell r="Y1305">
            <v>10469188.814203501</v>
          </cell>
          <cell r="Z1305">
            <v>9285448.0537100006</v>
          </cell>
          <cell r="AA1305">
            <v>10469188.814203501</v>
          </cell>
          <cell r="AB1305">
            <v>10469188.814203501</v>
          </cell>
          <cell r="AC1305">
            <v>25</v>
          </cell>
        </row>
        <row r="1306">
          <cell r="A1306" t="str">
            <v>Chapinero</v>
          </cell>
          <cell r="B1306">
            <v>12016267</v>
          </cell>
          <cell r="C1306">
            <v>37500</v>
          </cell>
          <cell r="D1306">
            <v>37777</v>
          </cell>
          <cell r="E1306" t="str">
            <v>A</v>
          </cell>
          <cell r="F1306" t="str">
            <v>AUCOLESP</v>
          </cell>
          <cell r="G1306">
            <v>61853</v>
          </cell>
          <cell r="H1306" t="str">
            <v>ROJAS MARIN GLORIA STELLA</v>
          </cell>
          <cell r="I1306">
            <v>1582735</v>
          </cell>
          <cell r="J1306">
            <v>1582735</v>
          </cell>
          <cell r="K1306">
            <v>1205480.375</v>
          </cell>
          <cell r="L1306">
            <v>0</v>
          </cell>
          <cell r="M1306">
            <v>0.1</v>
          </cell>
          <cell r="N1306">
            <v>0</v>
          </cell>
          <cell r="O1306">
            <v>0.1</v>
          </cell>
          <cell r="P1306">
            <v>0</v>
          </cell>
          <cell r="Q1306">
            <v>0.1</v>
          </cell>
          <cell r="R1306">
            <v>0</v>
          </cell>
          <cell r="S1306">
            <v>0</v>
          </cell>
          <cell r="T1306">
            <v>0</v>
          </cell>
          <cell r="U1306">
            <v>0.19</v>
          </cell>
          <cell r="V1306">
            <v>229041.27124999999</v>
          </cell>
          <cell r="W1306">
            <v>0.125</v>
          </cell>
          <cell r="X1306">
            <v>150685.046875</v>
          </cell>
          <cell r="Y1306">
            <v>0</v>
          </cell>
          <cell r="Z1306">
            <v>0</v>
          </cell>
          <cell r="AA1306">
            <v>0.68500000000000005</v>
          </cell>
          <cell r="AB1306">
            <v>825754.05687500001</v>
          </cell>
          <cell r="AC1306">
            <v>1</v>
          </cell>
          <cell r="AD1306">
            <v>1</v>
          </cell>
        </row>
        <row r="1307">
          <cell r="B1307" t="str">
            <v>Total 12016267</v>
          </cell>
          <cell r="C1307">
            <v>1582735</v>
          </cell>
          <cell r="D1307">
            <v>1582735</v>
          </cell>
          <cell r="E1307">
            <v>1205480.375</v>
          </cell>
          <cell r="F1307">
            <v>0</v>
          </cell>
          <cell r="G1307">
            <v>0</v>
          </cell>
          <cell r="H1307">
            <v>0</v>
          </cell>
          <cell r="I1307">
            <v>1582735</v>
          </cell>
          <cell r="J1307">
            <v>1582735</v>
          </cell>
          <cell r="K1307">
            <v>1205480.375</v>
          </cell>
          <cell r="L1307">
            <v>0</v>
          </cell>
          <cell r="M1307">
            <v>0</v>
          </cell>
          <cell r="N1307">
            <v>0</v>
          </cell>
          <cell r="O1307">
            <v>825754.05687500001</v>
          </cell>
          <cell r="P1307">
            <v>0</v>
          </cell>
          <cell r="Q1307">
            <v>0</v>
          </cell>
          <cell r="R1307">
            <v>0</v>
          </cell>
          <cell r="S1307">
            <v>0</v>
          </cell>
          <cell r="T1307">
            <v>150685.046875</v>
          </cell>
          <cell r="U1307">
            <v>0</v>
          </cell>
          <cell r="V1307">
            <v>229041.27124999999</v>
          </cell>
          <cell r="W1307">
            <v>1</v>
          </cell>
          <cell r="X1307">
            <v>150685.046875</v>
          </cell>
          <cell r="Y1307">
            <v>0</v>
          </cell>
          <cell r="Z1307">
            <v>0</v>
          </cell>
          <cell r="AA1307">
            <v>1</v>
          </cell>
          <cell r="AB1307">
            <v>825754.05687500001</v>
          </cell>
          <cell r="AC1307">
            <v>1</v>
          </cell>
        </row>
        <row r="1308">
          <cell r="H1308" t="str">
            <v>Total ROJAS MARIN GLORIA STELLA</v>
          </cell>
          <cell r="I1308">
            <v>1582735</v>
          </cell>
          <cell r="J1308">
            <v>1582735</v>
          </cell>
          <cell r="K1308">
            <v>1205480.375</v>
          </cell>
          <cell r="L1308">
            <v>0</v>
          </cell>
          <cell r="M1308">
            <v>0</v>
          </cell>
          <cell r="N1308">
            <v>0</v>
          </cell>
          <cell r="O1308">
            <v>0</v>
          </cell>
          <cell r="P1308">
            <v>0</v>
          </cell>
          <cell r="Q1308">
            <v>0</v>
          </cell>
          <cell r="R1308">
            <v>0</v>
          </cell>
          <cell r="S1308">
            <v>0</v>
          </cell>
          <cell r="T1308">
            <v>0</v>
          </cell>
          <cell r="U1308">
            <v>825754.05687500001</v>
          </cell>
          <cell r="V1308">
            <v>229041.27124999999</v>
          </cell>
          <cell r="W1308">
            <v>150685.046875</v>
          </cell>
          <cell r="X1308">
            <v>150685.046875</v>
          </cell>
          <cell r="Y1308">
            <v>825754.05687500001</v>
          </cell>
          <cell r="Z1308">
            <v>0</v>
          </cell>
          <cell r="AA1308">
            <v>825754.05687500001</v>
          </cell>
          <cell r="AB1308">
            <v>825754.05687500001</v>
          </cell>
          <cell r="AC1308">
            <v>1</v>
          </cell>
        </row>
        <row r="1309">
          <cell r="A1309" t="str">
            <v>Chapinero</v>
          </cell>
          <cell r="B1309">
            <v>7450380</v>
          </cell>
          <cell r="C1309">
            <v>36743</v>
          </cell>
          <cell r="D1309">
            <v>37107</v>
          </cell>
          <cell r="E1309" t="str">
            <v>M</v>
          </cell>
          <cell r="F1309" t="str">
            <v>AUCOL98</v>
          </cell>
          <cell r="G1309">
            <v>52083</v>
          </cell>
          <cell r="H1309" t="str">
            <v>SALAZAR DE GARZON MARIA</v>
          </cell>
          <cell r="I1309">
            <v>26050798</v>
          </cell>
          <cell r="J1309">
            <v>26050798</v>
          </cell>
          <cell r="K1309">
            <v>26050798.031300001</v>
          </cell>
          <cell r="L1309">
            <v>0</v>
          </cell>
          <cell r="M1309">
            <v>1000000</v>
          </cell>
          <cell r="N1309">
            <v>1000000</v>
          </cell>
          <cell r="O1309">
            <v>0.1</v>
          </cell>
          <cell r="P1309">
            <v>100000</v>
          </cell>
          <cell r="Q1309">
            <v>0.1</v>
          </cell>
          <cell r="R1309">
            <v>100000</v>
          </cell>
          <cell r="S1309">
            <v>1200000</v>
          </cell>
          <cell r="T1309">
            <v>4.6063847969578575E-2</v>
          </cell>
          <cell r="U1309">
            <v>0.19</v>
          </cell>
          <cell r="V1309">
            <v>4949651.6259470005</v>
          </cell>
          <cell r="W1309">
            <v>0.125</v>
          </cell>
          <cell r="X1309">
            <v>3256349.7539125001</v>
          </cell>
          <cell r="Y1309">
            <v>0</v>
          </cell>
          <cell r="Z1309">
            <v>0</v>
          </cell>
          <cell r="AA1309">
            <v>0.63893615203042153</v>
          </cell>
          <cell r="AB1309">
            <v>16644796.651440503</v>
          </cell>
          <cell r="AC1309">
            <v>6.0329670906066895</v>
          </cell>
          <cell r="AD1309">
            <v>6.0329670906066895</v>
          </cell>
        </row>
        <row r="1310">
          <cell r="B1310" t="str">
            <v>Total 7450380</v>
          </cell>
          <cell r="C1310">
            <v>26050798</v>
          </cell>
          <cell r="D1310">
            <v>26050798</v>
          </cell>
          <cell r="E1310">
            <v>26050798.031300001</v>
          </cell>
          <cell r="F1310">
            <v>0</v>
          </cell>
          <cell r="G1310">
            <v>1000000</v>
          </cell>
          <cell r="H1310">
            <v>1000000</v>
          </cell>
          <cell r="I1310">
            <v>26050798</v>
          </cell>
          <cell r="J1310">
            <v>26050798</v>
          </cell>
          <cell r="K1310">
            <v>26050798.031300001</v>
          </cell>
          <cell r="L1310">
            <v>0</v>
          </cell>
          <cell r="M1310">
            <v>1000000</v>
          </cell>
          <cell r="N1310">
            <v>1000000</v>
          </cell>
          <cell r="O1310">
            <v>16644796.651440503</v>
          </cell>
          <cell r="P1310">
            <v>100000</v>
          </cell>
          <cell r="Q1310">
            <v>100000</v>
          </cell>
          <cell r="R1310">
            <v>100000</v>
          </cell>
          <cell r="S1310">
            <v>1200000</v>
          </cell>
          <cell r="T1310">
            <v>3256349.7539125001</v>
          </cell>
          <cell r="U1310">
            <v>0</v>
          </cell>
          <cell r="V1310">
            <v>4949651.6259470005</v>
          </cell>
          <cell r="W1310">
            <v>0</v>
          </cell>
          <cell r="X1310">
            <v>3256349.7539125001</v>
          </cell>
          <cell r="Y1310">
            <v>0</v>
          </cell>
          <cell r="Z1310">
            <v>0</v>
          </cell>
          <cell r="AA1310">
            <v>0</v>
          </cell>
          <cell r="AB1310">
            <v>16644796.651440503</v>
          </cell>
          <cell r="AC1310">
            <v>0</v>
          </cell>
        </row>
        <row r="1311">
          <cell r="H1311" t="str">
            <v>Total SALAZAR DE GARZON MARIA</v>
          </cell>
          <cell r="I1311">
            <v>26050798</v>
          </cell>
          <cell r="J1311">
            <v>26050798</v>
          </cell>
          <cell r="K1311">
            <v>26050798.031300001</v>
          </cell>
          <cell r="L1311">
            <v>0</v>
          </cell>
          <cell r="M1311">
            <v>1000000</v>
          </cell>
          <cell r="N1311">
            <v>1000000</v>
          </cell>
          <cell r="O1311">
            <v>100000</v>
          </cell>
          <cell r="P1311">
            <v>100000</v>
          </cell>
          <cell r="Q1311">
            <v>1200000</v>
          </cell>
          <cell r="R1311">
            <v>100000</v>
          </cell>
          <cell r="S1311">
            <v>1200000</v>
          </cell>
          <cell r="T1311">
            <v>0</v>
          </cell>
          <cell r="U1311">
            <v>16644796.651440503</v>
          </cell>
          <cell r="V1311">
            <v>4949651.6259470005</v>
          </cell>
          <cell r="W1311">
            <v>3256349.7539125001</v>
          </cell>
          <cell r="X1311">
            <v>3256349.7539125001</v>
          </cell>
          <cell r="Y1311">
            <v>16644796.651440503</v>
          </cell>
          <cell r="Z1311">
            <v>0</v>
          </cell>
          <cell r="AA1311">
            <v>16644796.651440503</v>
          </cell>
          <cell r="AB1311">
            <v>16644796.651440503</v>
          </cell>
          <cell r="AC1311">
            <v>0</v>
          </cell>
        </row>
        <row r="1312">
          <cell r="A1312" t="str">
            <v>Chapinero</v>
          </cell>
          <cell r="B1312">
            <v>10917118</v>
          </cell>
          <cell r="C1312">
            <v>37416</v>
          </cell>
          <cell r="D1312">
            <v>37777</v>
          </cell>
          <cell r="E1312" t="str">
            <v>A</v>
          </cell>
          <cell r="F1312" t="str">
            <v>AUCOLESP</v>
          </cell>
          <cell r="G1312">
            <v>67568</v>
          </cell>
          <cell r="H1312" t="str">
            <v>SANCHEZ DE DIAZ SONIA STELLA</v>
          </cell>
          <cell r="I1312">
            <v>628911</v>
          </cell>
          <cell r="J1312">
            <v>628911</v>
          </cell>
          <cell r="K1312">
            <v>628969.0625</v>
          </cell>
          <cell r="L1312">
            <v>0</v>
          </cell>
          <cell r="M1312">
            <v>0.1</v>
          </cell>
          <cell r="N1312">
            <v>0</v>
          </cell>
          <cell r="O1312">
            <v>0.1</v>
          </cell>
          <cell r="P1312">
            <v>0</v>
          </cell>
          <cell r="Q1312">
            <v>0.1</v>
          </cell>
          <cell r="R1312">
            <v>0</v>
          </cell>
          <cell r="S1312">
            <v>0</v>
          </cell>
          <cell r="T1312">
            <v>0</v>
          </cell>
          <cell r="U1312">
            <v>0.19</v>
          </cell>
          <cell r="V1312">
            <v>119504.121875</v>
          </cell>
          <cell r="W1312">
            <v>0.125</v>
          </cell>
          <cell r="X1312">
            <v>78621.1328125</v>
          </cell>
          <cell r="Y1312">
            <v>0</v>
          </cell>
          <cell r="Z1312">
            <v>0</v>
          </cell>
          <cell r="AA1312">
            <v>0.68500000000000005</v>
          </cell>
          <cell r="AB1312">
            <v>430843.80781250005</v>
          </cell>
          <cell r="AC1312">
            <v>0</v>
          </cell>
          <cell r="AD1312">
            <v>0.57894736528396606</v>
          </cell>
        </row>
        <row r="1313">
          <cell r="B1313" t="str">
            <v>Total 10917118</v>
          </cell>
          <cell r="C1313">
            <v>628911</v>
          </cell>
          <cell r="D1313">
            <v>628911</v>
          </cell>
          <cell r="E1313">
            <v>628969.0625</v>
          </cell>
          <cell r="F1313">
            <v>0</v>
          </cell>
          <cell r="G1313">
            <v>0</v>
          </cell>
          <cell r="H1313">
            <v>0</v>
          </cell>
          <cell r="I1313">
            <v>628911</v>
          </cell>
          <cell r="J1313">
            <v>628911</v>
          </cell>
          <cell r="K1313">
            <v>628969.0625</v>
          </cell>
          <cell r="L1313">
            <v>0</v>
          </cell>
          <cell r="M1313">
            <v>0</v>
          </cell>
          <cell r="N1313">
            <v>0</v>
          </cell>
          <cell r="O1313">
            <v>430843.80781250005</v>
          </cell>
          <cell r="P1313">
            <v>0</v>
          </cell>
          <cell r="Q1313">
            <v>0</v>
          </cell>
          <cell r="R1313">
            <v>0</v>
          </cell>
          <cell r="S1313">
            <v>0</v>
          </cell>
          <cell r="T1313">
            <v>78621.1328125</v>
          </cell>
          <cell r="U1313">
            <v>0</v>
          </cell>
          <cell r="V1313">
            <v>119504.121875</v>
          </cell>
          <cell r="W1313">
            <v>0</v>
          </cell>
          <cell r="X1313">
            <v>78621.1328125</v>
          </cell>
          <cell r="Y1313">
            <v>0</v>
          </cell>
          <cell r="Z1313">
            <v>0</v>
          </cell>
          <cell r="AA1313">
            <v>0</v>
          </cell>
          <cell r="AB1313">
            <v>430843.80781250005</v>
          </cell>
          <cell r="AC1313">
            <v>0</v>
          </cell>
        </row>
        <row r="1314">
          <cell r="H1314" t="str">
            <v>Total SANCHEZ DE DIAZ SONIA STELLA</v>
          </cell>
          <cell r="I1314">
            <v>628911</v>
          </cell>
          <cell r="J1314">
            <v>628911</v>
          </cell>
          <cell r="K1314">
            <v>628969.0625</v>
          </cell>
          <cell r="L1314">
            <v>0</v>
          </cell>
          <cell r="M1314">
            <v>0</v>
          </cell>
          <cell r="N1314">
            <v>0</v>
          </cell>
          <cell r="O1314">
            <v>0</v>
          </cell>
          <cell r="P1314">
            <v>0</v>
          </cell>
          <cell r="Q1314">
            <v>0</v>
          </cell>
          <cell r="R1314">
            <v>0</v>
          </cell>
          <cell r="S1314">
            <v>0</v>
          </cell>
          <cell r="T1314">
            <v>0</v>
          </cell>
          <cell r="U1314">
            <v>430843.80781250005</v>
          </cell>
          <cell r="V1314">
            <v>119504.121875</v>
          </cell>
          <cell r="W1314">
            <v>78621.1328125</v>
          </cell>
          <cell r="X1314">
            <v>78621.1328125</v>
          </cell>
          <cell r="Y1314">
            <v>430843.80781250005</v>
          </cell>
          <cell r="Z1314">
            <v>0</v>
          </cell>
          <cell r="AA1314">
            <v>430843.80781250005</v>
          </cell>
          <cell r="AB1314">
            <v>430843.80781250005</v>
          </cell>
          <cell r="AC1314">
            <v>0</v>
          </cell>
        </row>
        <row r="1315">
          <cell r="A1315" t="str">
            <v>Chapinero</v>
          </cell>
          <cell r="B1315">
            <v>10917644</v>
          </cell>
          <cell r="C1315">
            <v>37408</v>
          </cell>
          <cell r="D1315">
            <v>37772</v>
          </cell>
          <cell r="E1315" t="str">
            <v>A</v>
          </cell>
          <cell r="F1315" t="str">
            <v>AUCOL98</v>
          </cell>
          <cell r="G1315">
            <v>72059</v>
          </cell>
          <cell r="H1315" t="str">
            <v>SCHRADER CAMARGO INGENIEROS S.A.</v>
          </cell>
          <cell r="I1315">
            <v>3834186</v>
          </cell>
          <cell r="J1315">
            <v>3834186</v>
          </cell>
          <cell r="K1315">
            <v>3834186</v>
          </cell>
          <cell r="L1315">
            <v>0</v>
          </cell>
          <cell r="M1315">
            <v>0.1</v>
          </cell>
          <cell r="N1315">
            <v>0</v>
          </cell>
          <cell r="O1315">
            <v>0.1</v>
          </cell>
          <cell r="P1315">
            <v>0</v>
          </cell>
          <cell r="Q1315">
            <v>0.1</v>
          </cell>
          <cell r="R1315">
            <v>0</v>
          </cell>
          <cell r="S1315">
            <v>0</v>
          </cell>
          <cell r="T1315">
            <v>0</v>
          </cell>
          <cell r="U1315">
            <v>0.19</v>
          </cell>
          <cell r="V1315">
            <v>728495.34</v>
          </cell>
          <cell r="W1315">
            <v>0.125</v>
          </cell>
          <cell r="X1315">
            <v>479273.25</v>
          </cell>
          <cell r="Y1315">
            <v>0</v>
          </cell>
          <cell r="Z1315">
            <v>0</v>
          </cell>
          <cell r="AA1315">
            <v>0.68500000000000005</v>
          </cell>
          <cell r="AB1315">
            <v>2626417.41</v>
          </cell>
          <cell r="AC1315">
            <v>2.2252748012542725</v>
          </cell>
          <cell r="AD1315">
            <v>2.2252748012542725</v>
          </cell>
        </row>
        <row r="1316">
          <cell r="B1316" t="str">
            <v>Total 10917644</v>
          </cell>
          <cell r="C1316">
            <v>3834186</v>
          </cell>
          <cell r="D1316">
            <v>3834186</v>
          </cell>
          <cell r="E1316">
            <v>3834186</v>
          </cell>
          <cell r="F1316">
            <v>0</v>
          </cell>
          <cell r="G1316">
            <v>0</v>
          </cell>
          <cell r="H1316">
            <v>0</v>
          </cell>
          <cell r="I1316">
            <v>3834186</v>
          </cell>
          <cell r="J1316">
            <v>3834186</v>
          </cell>
          <cell r="K1316">
            <v>3834186</v>
          </cell>
          <cell r="L1316">
            <v>0</v>
          </cell>
          <cell r="M1316">
            <v>0</v>
          </cell>
          <cell r="N1316">
            <v>0</v>
          </cell>
          <cell r="O1316">
            <v>2626417.41</v>
          </cell>
          <cell r="P1316">
            <v>0</v>
          </cell>
          <cell r="Q1316">
            <v>0</v>
          </cell>
          <cell r="R1316">
            <v>0</v>
          </cell>
          <cell r="S1316">
            <v>0</v>
          </cell>
          <cell r="T1316">
            <v>479273.25</v>
          </cell>
          <cell r="U1316">
            <v>0</v>
          </cell>
          <cell r="V1316">
            <v>728495.34</v>
          </cell>
          <cell r="W1316">
            <v>0</v>
          </cell>
          <cell r="X1316">
            <v>479273.25</v>
          </cell>
          <cell r="Y1316">
            <v>0</v>
          </cell>
          <cell r="Z1316">
            <v>0</v>
          </cell>
          <cell r="AA1316">
            <v>0</v>
          </cell>
          <cell r="AB1316">
            <v>2626417.41</v>
          </cell>
          <cell r="AC1316">
            <v>0</v>
          </cell>
        </row>
        <row r="1317">
          <cell r="H1317" t="str">
            <v>Total SCHRADER CAMARGO INGENIEROS S.A.</v>
          </cell>
          <cell r="I1317">
            <v>3834186</v>
          </cell>
          <cell r="J1317">
            <v>3834186</v>
          </cell>
          <cell r="K1317">
            <v>3834186</v>
          </cell>
          <cell r="L1317">
            <v>0</v>
          </cell>
          <cell r="M1317">
            <v>0</v>
          </cell>
          <cell r="N1317">
            <v>0</v>
          </cell>
          <cell r="O1317">
            <v>0</v>
          </cell>
          <cell r="P1317">
            <v>0</v>
          </cell>
          <cell r="Q1317">
            <v>0</v>
          </cell>
          <cell r="R1317">
            <v>0</v>
          </cell>
          <cell r="S1317">
            <v>0</v>
          </cell>
          <cell r="T1317">
            <v>0</v>
          </cell>
          <cell r="U1317">
            <v>2626417.41</v>
          </cell>
          <cell r="V1317">
            <v>728495.34</v>
          </cell>
          <cell r="W1317">
            <v>479273.25</v>
          </cell>
          <cell r="X1317">
            <v>479273.25</v>
          </cell>
          <cell r="Y1317">
            <v>2626417.41</v>
          </cell>
          <cell r="Z1317">
            <v>0</v>
          </cell>
          <cell r="AA1317">
            <v>2626417.41</v>
          </cell>
          <cell r="AB1317">
            <v>2626417.41</v>
          </cell>
          <cell r="AC1317">
            <v>0</v>
          </cell>
        </row>
        <row r="1318">
          <cell r="A1318" t="str">
            <v>Chapinero</v>
          </cell>
          <cell r="B1318">
            <v>12020813</v>
          </cell>
          <cell r="C1318">
            <v>37529</v>
          </cell>
          <cell r="D1318">
            <v>37777</v>
          </cell>
          <cell r="E1318" t="str">
            <v>A</v>
          </cell>
          <cell r="F1318" t="str">
            <v>AUCOLESP</v>
          </cell>
          <cell r="G1318" t="str">
            <v>SUBOCOL S.A.</v>
          </cell>
          <cell r="H1318" t="str">
            <v>SUBOCOL S.A.</v>
          </cell>
          <cell r="I1318">
            <v>1379697.875</v>
          </cell>
          <cell r="J1318">
            <v>1379697.875</v>
          </cell>
          <cell r="K1318">
            <v>941218.5625</v>
          </cell>
          <cell r="L1318">
            <v>0.1</v>
          </cell>
          <cell r="M1318">
            <v>0</v>
          </cell>
          <cell r="N1318">
            <v>0</v>
          </cell>
          <cell r="O1318">
            <v>0.1</v>
          </cell>
          <cell r="P1318">
            <v>0</v>
          </cell>
          <cell r="Q1318">
            <v>0.1</v>
          </cell>
          <cell r="R1318">
            <v>0</v>
          </cell>
          <cell r="S1318">
            <v>0</v>
          </cell>
          <cell r="T1318">
            <v>0</v>
          </cell>
          <cell r="U1318">
            <v>0.19</v>
          </cell>
          <cell r="V1318">
            <v>178831.52687500001</v>
          </cell>
          <cell r="W1318">
            <v>0.125</v>
          </cell>
          <cell r="X1318">
            <v>117652.3203125</v>
          </cell>
          <cell r="Y1318">
            <v>0</v>
          </cell>
          <cell r="Z1318">
            <v>0</v>
          </cell>
          <cell r="AA1318">
            <v>0.68500000000000005</v>
          </cell>
          <cell r="AB1318">
            <v>644734.71531250002</v>
          </cell>
          <cell r="AC1318">
            <v>1</v>
          </cell>
          <cell r="AD1318">
            <v>1</v>
          </cell>
        </row>
        <row r="1319">
          <cell r="B1319" t="str">
            <v>Total 12020813</v>
          </cell>
          <cell r="C1319">
            <v>1379697.875</v>
          </cell>
          <cell r="D1319">
            <v>1379697.875</v>
          </cell>
          <cell r="E1319">
            <v>941218.5625</v>
          </cell>
          <cell r="F1319">
            <v>0</v>
          </cell>
          <cell r="G1319">
            <v>0</v>
          </cell>
          <cell r="H1319">
            <v>0</v>
          </cell>
          <cell r="I1319">
            <v>1379697.875</v>
          </cell>
          <cell r="J1319">
            <v>1379697.875</v>
          </cell>
          <cell r="K1319">
            <v>941218.5625</v>
          </cell>
          <cell r="L1319">
            <v>0</v>
          </cell>
          <cell r="M1319">
            <v>0</v>
          </cell>
          <cell r="N1319">
            <v>0</v>
          </cell>
          <cell r="O1319">
            <v>644734.71531250002</v>
          </cell>
          <cell r="P1319">
            <v>0</v>
          </cell>
          <cell r="Q1319">
            <v>0</v>
          </cell>
          <cell r="R1319">
            <v>0</v>
          </cell>
          <cell r="S1319">
            <v>0</v>
          </cell>
          <cell r="T1319">
            <v>117652.3203125</v>
          </cell>
          <cell r="U1319">
            <v>0</v>
          </cell>
          <cell r="V1319">
            <v>178831.52687500001</v>
          </cell>
          <cell r="W1319">
            <v>1</v>
          </cell>
          <cell r="X1319">
            <v>117652.3203125</v>
          </cell>
          <cell r="Y1319">
            <v>0</v>
          </cell>
          <cell r="Z1319">
            <v>0</v>
          </cell>
          <cell r="AA1319">
            <v>1</v>
          </cell>
          <cell r="AB1319">
            <v>644734.71531250002</v>
          </cell>
          <cell r="AC1319">
            <v>1</v>
          </cell>
        </row>
        <row r="1320">
          <cell r="H1320" t="str">
            <v>Total SUBOCOL S.A.</v>
          </cell>
          <cell r="I1320">
            <v>1379697.875</v>
          </cell>
          <cell r="J1320">
            <v>1379697.875</v>
          </cell>
          <cell r="K1320">
            <v>941218.5625</v>
          </cell>
          <cell r="L1320">
            <v>0</v>
          </cell>
          <cell r="M1320">
            <v>0</v>
          </cell>
          <cell r="N1320">
            <v>0</v>
          </cell>
          <cell r="O1320">
            <v>0</v>
          </cell>
          <cell r="P1320">
            <v>0</v>
          </cell>
          <cell r="Q1320">
            <v>0</v>
          </cell>
          <cell r="R1320">
            <v>0</v>
          </cell>
          <cell r="S1320">
            <v>0</v>
          </cell>
          <cell r="T1320">
            <v>0</v>
          </cell>
          <cell r="U1320">
            <v>644734.71531250002</v>
          </cell>
          <cell r="V1320">
            <v>178831.52687500001</v>
          </cell>
          <cell r="W1320">
            <v>117652.3203125</v>
          </cell>
          <cell r="X1320">
            <v>117652.3203125</v>
          </cell>
          <cell r="Y1320">
            <v>644734.71531250002</v>
          </cell>
          <cell r="Z1320">
            <v>0</v>
          </cell>
          <cell r="AA1320">
            <v>644734.71531250002</v>
          </cell>
          <cell r="AB1320">
            <v>644734.71531250002</v>
          </cell>
          <cell r="AC1320">
            <v>1</v>
          </cell>
        </row>
        <row r="1321">
          <cell r="A1321" t="str">
            <v>Chapinero</v>
          </cell>
          <cell r="B1321">
            <v>10948102</v>
          </cell>
          <cell r="C1321">
            <v>37422</v>
          </cell>
          <cell r="D1321">
            <v>37777</v>
          </cell>
          <cell r="E1321" t="str">
            <v>A</v>
          </cell>
          <cell r="F1321" t="str">
            <v>AUCOLESP</v>
          </cell>
          <cell r="G1321">
            <v>60475</v>
          </cell>
          <cell r="H1321" t="str">
            <v>TELLEZ GARCIA GERMAN</v>
          </cell>
          <cell r="I1321">
            <v>734838</v>
          </cell>
          <cell r="J1321">
            <v>734838</v>
          </cell>
          <cell r="K1321">
            <v>716718.6875</v>
          </cell>
          <cell r="L1321">
            <v>0</v>
          </cell>
          <cell r="M1321">
            <v>0.1</v>
          </cell>
          <cell r="N1321">
            <v>0</v>
          </cell>
          <cell r="O1321">
            <v>0.1</v>
          </cell>
          <cell r="P1321">
            <v>0</v>
          </cell>
          <cell r="Q1321">
            <v>0.1</v>
          </cell>
          <cell r="R1321">
            <v>0</v>
          </cell>
          <cell r="S1321">
            <v>0</v>
          </cell>
          <cell r="T1321">
            <v>0</v>
          </cell>
          <cell r="U1321">
            <v>0.19</v>
          </cell>
          <cell r="V1321">
            <v>136176.550625</v>
          </cell>
          <cell r="W1321">
            <v>0.125</v>
          </cell>
          <cell r="X1321">
            <v>89589.8359375</v>
          </cell>
          <cell r="Y1321">
            <v>0</v>
          </cell>
          <cell r="Z1321">
            <v>0</v>
          </cell>
          <cell r="AA1321">
            <v>0.68500000000000005</v>
          </cell>
          <cell r="AB1321">
            <v>490952.30093750003</v>
          </cell>
          <cell r="AC1321">
            <v>1</v>
          </cell>
          <cell r="AD1321">
            <v>1</v>
          </cell>
        </row>
        <row r="1322">
          <cell r="B1322" t="str">
            <v>Total 10948102</v>
          </cell>
          <cell r="C1322">
            <v>734838</v>
          </cell>
          <cell r="D1322">
            <v>734838</v>
          </cell>
          <cell r="E1322">
            <v>716718.6875</v>
          </cell>
          <cell r="F1322">
            <v>0</v>
          </cell>
          <cell r="G1322">
            <v>0</v>
          </cell>
          <cell r="H1322">
            <v>0</v>
          </cell>
          <cell r="I1322">
            <v>734838</v>
          </cell>
          <cell r="J1322">
            <v>734838</v>
          </cell>
          <cell r="K1322">
            <v>716718.6875</v>
          </cell>
          <cell r="L1322">
            <v>0</v>
          </cell>
          <cell r="M1322">
            <v>0</v>
          </cell>
          <cell r="N1322">
            <v>0</v>
          </cell>
          <cell r="O1322">
            <v>490952.30093750003</v>
          </cell>
          <cell r="P1322">
            <v>0</v>
          </cell>
          <cell r="Q1322">
            <v>0</v>
          </cell>
          <cell r="R1322">
            <v>0</v>
          </cell>
          <cell r="S1322">
            <v>0</v>
          </cell>
          <cell r="T1322">
            <v>89589.8359375</v>
          </cell>
          <cell r="U1322">
            <v>0</v>
          </cell>
          <cell r="V1322">
            <v>136176.550625</v>
          </cell>
          <cell r="W1322">
            <v>1</v>
          </cell>
          <cell r="X1322">
            <v>89589.8359375</v>
          </cell>
          <cell r="Y1322">
            <v>0</v>
          </cell>
          <cell r="Z1322">
            <v>0</v>
          </cell>
          <cell r="AA1322">
            <v>1</v>
          </cell>
          <cell r="AB1322">
            <v>490952.30093750003</v>
          </cell>
          <cell r="AC1322">
            <v>1</v>
          </cell>
        </row>
        <row r="1323">
          <cell r="H1323" t="str">
            <v>Total TELLEZ GARCIA GERMAN</v>
          </cell>
          <cell r="I1323">
            <v>734838</v>
          </cell>
          <cell r="J1323">
            <v>734838</v>
          </cell>
          <cell r="K1323">
            <v>716718.6875</v>
          </cell>
          <cell r="L1323">
            <v>0</v>
          </cell>
          <cell r="M1323">
            <v>0</v>
          </cell>
          <cell r="N1323">
            <v>0</v>
          </cell>
          <cell r="O1323">
            <v>0</v>
          </cell>
          <cell r="P1323">
            <v>0</v>
          </cell>
          <cell r="Q1323">
            <v>0</v>
          </cell>
          <cell r="R1323">
            <v>0</v>
          </cell>
          <cell r="S1323">
            <v>0</v>
          </cell>
          <cell r="T1323">
            <v>0</v>
          </cell>
          <cell r="U1323">
            <v>490952.30093750003</v>
          </cell>
          <cell r="V1323">
            <v>136176.550625</v>
          </cell>
          <cell r="W1323">
            <v>89589.8359375</v>
          </cell>
          <cell r="X1323">
            <v>89589.8359375</v>
          </cell>
          <cell r="Y1323">
            <v>490952.30093750003</v>
          </cell>
          <cell r="Z1323">
            <v>0</v>
          </cell>
          <cell r="AA1323">
            <v>490952.30093750003</v>
          </cell>
          <cell r="AB1323">
            <v>490952.30093750003</v>
          </cell>
          <cell r="AC1323">
            <v>1</v>
          </cell>
        </row>
        <row r="1324">
          <cell r="A1324" t="str">
            <v>Chapinero</v>
          </cell>
          <cell r="B1324">
            <v>7279656</v>
          </cell>
          <cell r="C1324">
            <v>36984</v>
          </cell>
          <cell r="D1324">
            <v>37348</v>
          </cell>
          <cell r="E1324" t="str">
            <v>M</v>
          </cell>
          <cell r="F1324" t="str">
            <v>AUCOL98</v>
          </cell>
          <cell r="G1324">
            <v>60131</v>
          </cell>
          <cell r="H1324" t="str">
            <v>TETRA PAK LTDA</v>
          </cell>
          <cell r="I1324">
            <v>23304265</v>
          </cell>
          <cell r="J1324">
            <v>23304265</v>
          </cell>
          <cell r="K1324">
            <v>23304265.046799999</v>
          </cell>
          <cell r="L1324">
            <v>3041640</v>
          </cell>
          <cell r="M1324">
            <v>1</v>
          </cell>
          <cell r="N1324">
            <v>3041641</v>
          </cell>
          <cell r="O1324">
            <v>0.1</v>
          </cell>
          <cell r="P1324">
            <v>0.1</v>
          </cell>
          <cell r="Q1324">
            <v>0.1</v>
          </cell>
          <cell r="R1324">
            <v>304164.10000000003</v>
          </cell>
          <cell r="S1324">
            <v>3345805.2</v>
          </cell>
          <cell r="T1324">
            <v>0.14357050923000148</v>
          </cell>
          <cell r="U1324">
            <v>0.19</v>
          </cell>
          <cell r="V1324">
            <v>4427810.3588919993</v>
          </cell>
          <cell r="W1324">
            <v>0.125</v>
          </cell>
          <cell r="X1324">
            <v>2913033.1308499998</v>
          </cell>
          <cell r="Y1324">
            <v>0.1</v>
          </cell>
          <cell r="Z1324">
            <v>2330426.5046799998</v>
          </cell>
          <cell r="AA1324">
            <v>0.44142949076999849</v>
          </cell>
          <cell r="AB1324">
            <v>10287189.852377998</v>
          </cell>
          <cell r="AC1324">
            <v>14.20879077911377</v>
          </cell>
          <cell r="AD1324">
            <v>14.20879077911377</v>
          </cell>
        </row>
        <row r="1325">
          <cell r="A1325" t="str">
            <v>Chapinero</v>
          </cell>
          <cell r="B1325">
            <v>7279656</v>
          </cell>
          <cell r="C1325">
            <v>37349</v>
          </cell>
          <cell r="D1325">
            <v>37713</v>
          </cell>
          <cell r="E1325" t="str">
            <v>M</v>
          </cell>
          <cell r="F1325" t="str">
            <v>AUCOL98</v>
          </cell>
          <cell r="G1325">
            <v>60131</v>
          </cell>
          <cell r="H1325" t="str">
            <v>TETRA PAK LTDA</v>
          </cell>
          <cell r="I1325">
            <v>24809126</v>
          </cell>
          <cell r="J1325">
            <v>24809126</v>
          </cell>
          <cell r="K1325">
            <v>24809126</v>
          </cell>
          <cell r="L1325">
            <v>11112686</v>
          </cell>
          <cell r="M1325">
            <v>1648968</v>
          </cell>
          <cell r="N1325">
            <v>12761654</v>
          </cell>
          <cell r="O1325">
            <v>0.1</v>
          </cell>
          <cell r="P1325">
            <v>164896.80000000002</v>
          </cell>
          <cell r="Q1325">
            <v>0.1</v>
          </cell>
          <cell r="R1325">
            <v>1276165.4000000001</v>
          </cell>
          <cell r="S1325">
            <v>14202716.200000001</v>
          </cell>
          <cell r="T1325">
            <v>0.57247950613012333</v>
          </cell>
          <cell r="U1325">
            <v>0.19</v>
          </cell>
          <cell r="V1325">
            <v>4713733.9400000004</v>
          </cell>
          <cell r="W1325">
            <v>0.125</v>
          </cell>
          <cell r="X1325">
            <v>3101140.75</v>
          </cell>
          <cell r="Y1325">
            <v>0.1</v>
          </cell>
          <cell r="Z1325">
            <v>2480912.6</v>
          </cell>
          <cell r="AA1325">
            <v>1.2520493869876637E-2</v>
          </cell>
          <cell r="AB1325">
            <v>310622.5099999971</v>
          </cell>
          <cell r="AC1325">
            <v>18.315933227539063</v>
          </cell>
          <cell r="AD1325">
            <v>18.315933227539063</v>
          </cell>
        </row>
        <row r="1326">
          <cell r="A1326" t="str">
            <v>Chapinero</v>
          </cell>
          <cell r="B1326">
            <v>7279656</v>
          </cell>
          <cell r="C1326">
            <v>37714</v>
          </cell>
          <cell r="D1326">
            <v>37777</v>
          </cell>
          <cell r="E1326" t="str">
            <v>M</v>
          </cell>
          <cell r="F1326" t="str">
            <v>AUCOL98</v>
          </cell>
          <cell r="G1326">
            <v>60131</v>
          </cell>
          <cell r="H1326" t="str">
            <v>TETRA PAK LTDA</v>
          </cell>
          <cell r="I1326">
            <v>3281603</v>
          </cell>
          <cell r="J1326">
            <v>156109</v>
          </cell>
          <cell r="K1326">
            <v>3281602.9922000002</v>
          </cell>
          <cell r="L1326">
            <v>1170170</v>
          </cell>
          <cell r="M1326">
            <v>124349</v>
          </cell>
          <cell r="N1326">
            <v>1294519</v>
          </cell>
          <cell r="O1326">
            <v>0.1</v>
          </cell>
          <cell r="P1326">
            <v>12434.900000000001</v>
          </cell>
          <cell r="Q1326">
            <v>0.1</v>
          </cell>
          <cell r="R1326">
            <v>129451.90000000001</v>
          </cell>
          <cell r="S1326">
            <v>1436405.7999999998</v>
          </cell>
          <cell r="T1326">
            <v>0.43771467889753096</v>
          </cell>
          <cell r="U1326">
            <v>0.19</v>
          </cell>
          <cell r="V1326">
            <v>623504.56851800007</v>
          </cell>
          <cell r="W1326">
            <v>0.125</v>
          </cell>
          <cell r="X1326">
            <v>410200.37402500003</v>
          </cell>
          <cell r="Y1326">
            <v>0.1</v>
          </cell>
          <cell r="Z1326">
            <v>328160.29922000004</v>
          </cell>
          <cell r="AA1326">
            <v>0.147285321102469</v>
          </cell>
          <cell r="AB1326">
            <v>483331.95043700014</v>
          </cell>
          <cell r="AC1326">
            <v>8</v>
          </cell>
          <cell r="AD1326">
            <v>8</v>
          </cell>
        </row>
        <row r="1327">
          <cell r="B1327" t="str">
            <v>Total 7279656</v>
          </cell>
          <cell r="C1327">
            <v>51394994</v>
          </cell>
          <cell r="D1327">
            <v>48269500</v>
          </cell>
          <cell r="E1327">
            <v>51394994.039000005</v>
          </cell>
          <cell r="F1327">
            <v>15324496</v>
          </cell>
          <cell r="G1327">
            <v>1773318</v>
          </cell>
          <cell r="H1327">
            <v>17097814</v>
          </cell>
          <cell r="I1327">
            <v>51394994</v>
          </cell>
          <cell r="J1327">
            <v>48269500</v>
          </cell>
          <cell r="K1327">
            <v>51394994.039000005</v>
          </cell>
          <cell r="L1327">
            <v>15324496</v>
          </cell>
          <cell r="M1327">
            <v>1773318</v>
          </cell>
          <cell r="N1327">
            <v>17097814</v>
          </cell>
          <cell r="O1327">
            <v>11081144.312814996</v>
          </cell>
          <cell r="P1327">
            <v>177331.80000000002</v>
          </cell>
          <cell r="Q1327">
            <v>1709781.4000000001</v>
          </cell>
          <cell r="R1327">
            <v>1709781.4000000001</v>
          </cell>
          <cell r="S1327">
            <v>18984927.200000003</v>
          </cell>
          <cell r="T1327">
            <v>6424374.2548750006</v>
          </cell>
          <cell r="U1327">
            <v>5139499.4039000003</v>
          </cell>
          <cell r="V1327">
            <v>9765048.8674099986</v>
          </cell>
          <cell r="W1327">
            <v>8</v>
          </cell>
          <cell r="X1327">
            <v>6424374.2548750006</v>
          </cell>
          <cell r="Y1327">
            <v>5139499.4039000003</v>
          </cell>
          <cell r="Z1327">
            <v>5139499.4039000003</v>
          </cell>
          <cell r="AA1327">
            <v>8</v>
          </cell>
          <cell r="AB1327">
            <v>11081144.312814996</v>
          </cell>
          <cell r="AC1327">
            <v>8</v>
          </cell>
        </row>
        <row r="1328">
          <cell r="H1328" t="str">
            <v>Total TETRA PAK LTDA</v>
          </cell>
          <cell r="I1328">
            <v>51394994</v>
          </cell>
          <cell r="J1328">
            <v>48269500</v>
          </cell>
          <cell r="K1328">
            <v>51394994.039000005</v>
          </cell>
          <cell r="L1328">
            <v>15324496</v>
          </cell>
          <cell r="M1328">
            <v>1773318</v>
          </cell>
          <cell r="N1328">
            <v>17097814</v>
          </cell>
          <cell r="O1328">
            <v>177331.80000000002</v>
          </cell>
          <cell r="P1328">
            <v>177331.80000000002</v>
          </cell>
          <cell r="Q1328">
            <v>18984927.200000003</v>
          </cell>
          <cell r="R1328">
            <v>1709781.4000000001</v>
          </cell>
          <cell r="S1328">
            <v>18984927.200000003</v>
          </cell>
          <cell r="T1328">
            <v>5139499.4039000003</v>
          </cell>
          <cell r="U1328">
            <v>11081144.312814996</v>
          </cell>
          <cell r="V1328">
            <v>9765048.8674099986</v>
          </cell>
          <cell r="W1328">
            <v>6424374.2548750006</v>
          </cell>
          <cell r="X1328">
            <v>6424374.2548750006</v>
          </cell>
          <cell r="Y1328">
            <v>11081144.312814996</v>
          </cell>
          <cell r="Z1328">
            <v>5139499.4039000003</v>
          </cell>
          <cell r="AA1328">
            <v>11081144.312814996</v>
          </cell>
          <cell r="AB1328">
            <v>11081144.312814996</v>
          </cell>
          <cell r="AC1328">
            <v>8</v>
          </cell>
        </row>
        <row r="1329">
          <cell r="A1329" t="str">
            <v>Chapinero</v>
          </cell>
          <cell r="B1329">
            <v>892591</v>
          </cell>
          <cell r="C1329">
            <v>36800</v>
          </cell>
          <cell r="D1329">
            <v>37164</v>
          </cell>
          <cell r="E1329" t="str">
            <v>M</v>
          </cell>
          <cell r="F1329" t="str">
            <v>AUCOL98</v>
          </cell>
          <cell r="G1329">
            <v>69825</v>
          </cell>
          <cell r="H1329" t="str">
            <v>TRACEXCOL LTDA.</v>
          </cell>
          <cell r="I1329">
            <v>92983819.125</v>
          </cell>
          <cell r="J1329">
            <v>92983819.125</v>
          </cell>
          <cell r="K1329">
            <v>92983819.264200002</v>
          </cell>
          <cell r="L1329">
            <v>50698186</v>
          </cell>
          <cell r="M1329">
            <v>0</v>
          </cell>
          <cell r="N1329">
            <v>50698186</v>
          </cell>
          <cell r="O1329">
            <v>0.1</v>
          </cell>
          <cell r="P1329">
            <v>0</v>
          </cell>
          <cell r="Q1329">
            <v>0.1</v>
          </cell>
          <cell r="R1329">
            <v>5069818.6000000006</v>
          </cell>
          <cell r="S1329">
            <v>55768004.600000001</v>
          </cell>
          <cell r="T1329">
            <v>0.59976031358255277</v>
          </cell>
          <cell r="U1329">
            <v>0.19</v>
          </cell>
          <cell r="V1329">
            <v>17666925.660197999</v>
          </cell>
          <cell r="W1329">
            <v>0.125</v>
          </cell>
          <cell r="X1329">
            <v>11622977.408025</v>
          </cell>
          <cell r="Y1329">
            <v>0</v>
          </cell>
          <cell r="Z1329">
            <v>0</v>
          </cell>
          <cell r="AA1329">
            <v>8.523968641744728E-2</v>
          </cell>
          <cell r="AB1329">
            <v>7925911.5959770018</v>
          </cell>
          <cell r="AC1329">
            <v>44.881866455078125</v>
          </cell>
          <cell r="AD1329">
            <v>44.881866455078125</v>
          </cell>
        </row>
        <row r="1330">
          <cell r="A1330" t="str">
            <v>Chapinero</v>
          </cell>
          <cell r="B1330">
            <v>892591</v>
          </cell>
          <cell r="C1330">
            <v>37165</v>
          </cell>
          <cell r="D1330">
            <v>37529</v>
          </cell>
          <cell r="E1330" t="str">
            <v>M</v>
          </cell>
          <cell r="F1330" t="str">
            <v>AUCOL98</v>
          </cell>
          <cell r="G1330">
            <v>69825</v>
          </cell>
          <cell r="H1330" t="str">
            <v>TRACEXCOL LTDA.</v>
          </cell>
          <cell r="I1330">
            <v>84469584.8125</v>
          </cell>
          <cell r="J1330">
            <v>84469584.8125</v>
          </cell>
          <cell r="K1330">
            <v>84469584.019500002</v>
          </cell>
          <cell r="L1330">
            <v>64932666</v>
          </cell>
          <cell r="M1330">
            <v>7211044</v>
          </cell>
          <cell r="N1330">
            <v>72143710</v>
          </cell>
          <cell r="O1330">
            <v>0.1</v>
          </cell>
          <cell r="P1330">
            <v>721104.4</v>
          </cell>
          <cell r="Q1330">
            <v>0.1</v>
          </cell>
          <cell r="R1330">
            <v>7214371</v>
          </cell>
          <cell r="S1330">
            <v>80079185.400000006</v>
          </cell>
          <cell r="T1330">
            <v>0.94802391096792349</v>
          </cell>
          <cell r="U1330">
            <v>0.19</v>
          </cell>
          <cell r="V1330">
            <v>16049220.963705001</v>
          </cell>
          <cell r="W1330">
            <v>0.125</v>
          </cell>
          <cell r="X1330">
            <v>10558698.0024375</v>
          </cell>
          <cell r="Y1330">
            <v>0</v>
          </cell>
          <cell r="Z1330">
            <v>0</v>
          </cell>
          <cell r="AA1330">
            <v>-0.26302391096792344</v>
          </cell>
          <cell r="AB1330">
            <v>-22217520.346642498</v>
          </cell>
          <cell r="AC1330">
            <v>43.041210174560547</v>
          </cell>
          <cell r="AD1330">
            <v>43.041210174560547</v>
          </cell>
        </row>
        <row r="1331">
          <cell r="A1331" t="str">
            <v>Chapinero</v>
          </cell>
          <cell r="B1331">
            <v>892591</v>
          </cell>
          <cell r="C1331">
            <v>37530</v>
          </cell>
          <cell r="D1331">
            <v>37777</v>
          </cell>
          <cell r="E1331" t="str">
            <v>M</v>
          </cell>
          <cell r="F1331" t="str">
            <v>AUCOL98</v>
          </cell>
          <cell r="G1331">
            <v>69825</v>
          </cell>
          <cell r="H1331" t="str">
            <v>TRACEXCOL LTDA.</v>
          </cell>
          <cell r="I1331">
            <v>69186930.5625</v>
          </cell>
          <cell r="J1331">
            <v>63118367.5625</v>
          </cell>
          <cell r="K1331">
            <v>69186930.667999998</v>
          </cell>
          <cell r="L1331">
            <v>39882037</v>
          </cell>
          <cell r="M1331">
            <v>9666212</v>
          </cell>
          <cell r="N1331">
            <v>49548249</v>
          </cell>
          <cell r="O1331">
            <v>0.1</v>
          </cell>
          <cell r="P1331">
            <v>966621.20000000007</v>
          </cell>
          <cell r="Q1331">
            <v>0.1</v>
          </cell>
          <cell r="R1331">
            <v>4954824.9000000004</v>
          </cell>
          <cell r="S1331">
            <v>55469695.100000001</v>
          </cell>
          <cell r="T1331">
            <v>0.80173660783098699</v>
          </cell>
          <cell r="U1331">
            <v>0.19</v>
          </cell>
          <cell r="V1331">
            <v>13145516.826919999</v>
          </cell>
          <cell r="W1331">
            <v>0.125</v>
          </cell>
          <cell r="X1331">
            <v>8648366.3334999997</v>
          </cell>
          <cell r="Y1331">
            <v>0</v>
          </cell>
          <cell r="Z1331">
            <v>0</v>
          </cell>
          <cell r="AA1331">
            <v>-0.11673660783098694</v>
          </cell>
          <cell r="AB1331">
            <v>-8076647.5924199987</v>
          </cell>
          <cell r="AC1331">
            <v>45</v>
          </cell>
          <cell r="AD1331">
            <v>47.773281097412109</v>
          </cell>
        </row>
        <row r="1332">
          <cell r="B1332" t="str">
            <v>Total 892591</v>
          </cell>
          <cell r="C1332">
            <v>246640334.5</v>
          </cell>
          <cell r="D1332">
            <v>240571771.5</v>
          </cell>
          <cell r="E1332">
            <v>246640333.95169997</v>
          </cell>
          <cell r="F1332">
            <v>155512889</v>
          </cell>
          <cell r="G1332">
            <v>16877256</v>
          </cell>
          <cell r="H1332">
            <v>172390145</v>
          </cell>
          <cell r="I1332">
            <v>246640334.5</v>
          </cell>
          <cell r="J1332">
            <v>240571771.5</v>
          </cell>
          <cell r="K1332">
            <v>246640333.95169997</v>
          </cell>
          <cell r="L1332">
            <v>155512889</v>
          </cell>
          <cell r="M1332">
            <v>16877256</v>
          </cell>
          <cell r="N1332">
            <v>172390145</v>
          </cell>
          <cell r="O1332">
            <v>-22368256.343085498</v>
          </cell>
          <cell r="P1332">
            <v>1687725.6</v>
          </cell>
          <cell r="Q1332">
            <v>17239014.5</v>
          </cell>
          <cell r="R1332">
            <v>17239014.5</v>
          </cell>
          <cell r="S1332">
            <v>191316885.09999999</v>
          </cell>
          <cell r="T1332">
            <v>30830041.743962497</v>
          </cell>
          <cell r="U1332">
            <v>0</v>
          </cell>
          <cell r="V1332">
            <v>46861663.450822994</v>
          </cell>
          <cell r="W1332">
            <v>45</v>
          </cell>
          <cell r="X1332">
            <v>30830041.743962497</v>
          </cell>
          <cell r="Y1332">
            <v>0</v>
          </cell>
          <cell r="Z1332">
            <v>0</v>
          </cell>
          <cell r="AA1332">
            <v>45</v>
          </cell>
          <cell r="AB1332">
            <v>-22368256.343085498</v>
          </cell>
          <cell r="AC1332">
            <v>45</v>
          </cell>
        </row>
        <row r="1333">
          <cell r="H1333" t="str">
            <v>Total TRACEXCOL LTDA.</v>
          </cell>
          <cell r="I1333">
            <v>246640334.5</v>
          </cell>
          <cell r="J1333">
            <v>240571771.5</v>
          </cell>
          <cell r="K1333">
            <v>246640333.95169997</v>
          </cell>
          <cell r="L1333">
            <v>155512889</v>
          </cell>
          <cell r="M1333">
            <v>16877256</v>
          </cell>
          <cell r="N1333">
            <v>172390145</v>
          </cell>
          <cell r="O1333">
            <v>1687725.6</v>
          </cell>
          <cell r="P1333">
            <v>1687725.6</v>
          </cell>
          <cell r="Q1333">
            <v>191316885.09999999</v>
          </cell>
          <cell r="R1333">
            <v>17239014.5</v>
          </cell>
          <cell r="S1333">
            <v>191316885.09999999</v>
          </cell>
          <cell r="T1333">
            <v>0</v>
          </cell>
          <cell r="U1333">
            <v>-22368256.343085498</v>
          </cell>
          <cell r="V1333">
            <v>46861663.450822994</v>
          </cell>
          <cell r="W1333">
            <v>30830041.743962497</v>
          </cell>
          <cell r="X1333">
            <v>30830041.743962497</v>
          </cell>
          <cell r="Y1333">
            <v>-22368256.343085498</v>
          </cell>
          <cell r="Z1333">
            <v>0</v>
          </cell>
          <cell r="AA1333">
            <v>-22368256.343085498</v>
          </cell>
          <cell r="AB1333">
            <v>-22368256.343085498</v>
          </cell>
          <cell r="AC1333">
            <v>45</v>
          </cell>
        </row>
        <row r="1334">
          <cell r="A1334" t="str">
            <v>Chapinero</v>
          </cell>
          <cell r="B1334">
            <v>465507</v>
          </cell>
          <cell r="C1334">
            <v>36980</v>
          </cell>
          <cell r="D1334">
            <v>37344</v>
          </cell>
          <cell r="E1334" t="str">
            <v>A</v>
          </cell>
          <cell r="F1334" t="str">
            <v>AUCOL98</v>
          </cell>
          <cell r="G1334">
            <v>61853</v>
          </cell>
          <cell r="H1334" t="str">
            <v>TRANS. COMERCIAL COLOMBIA S.A.</v>
          </cell>
          <cell r="I1334">
            <v>20067082</v>
          </cell>
          <cell r="J1334">
            <v>20067082</v>
          </cell>
          <cell r="K1334">
            <v>20067081.945300002</v>
          </cell>
          <cell r="L1334">
            <v>1011325</v>
          </cell>
          <cell r="M1334">
            <v>0</v>
          </cell>
          <cell r="N1334">
            <v>1011325</v>
          </cell>
          <cell r="O1334">
            <v>0.1</v>
          </cell>
          <cell r="P1334">
            <v>0</v>
          </cell>
          <cell r="Q1334">
            <v>0.1</v>
          </cell>
          <cell r="R1334">
            <v>101132.5</v>
          </cell>
          <cell r="S1334">
            <v>1112457.5</v>
          </cell>
          <cell r="T1334">
            <v>5.5436934130851719E-2</v>
          </cell>
          <cell r="U1334">
            <v>0.19</v>
          </cell>
          <cell r="V1334">
            <v>3812745.5696070003</v>
          </cell>
          <cell r="W1334">
            <v>0.125</v>
          </cell>
          <cell r="X1334">
            <v>2508385.2431625002</v>
          </cell>
          <cell r="Y1334">
            <v>0</v>
          </cell>
          <cell r="Z1334">
            <v>0</v>
          </cell>
          <cell r="AA1334">
            <v>0.62956306586914834</v>
          </cell>
          <cell r="AB1334">
            <v>12633493.632530503</v>
          </cell>
          <cell r="AC1334">
            <v>16</v>
          </cell>
          <cell r="AD1334">
            <v>16</v>
          </cell>
        </row>
        <row r="1335">
          <cell r="A1335" t="str">
            <v>Chapinero</v>
          </cell>
          <cell r="B1335">
            <v>465507</v>
          </cell>
          <cell r="C1335">
            <v>37345</v>
          </cell>
          <cell r="D1335">
            <v>37709</v>
          </cell>
          <cell r="E1335" t="str">
            <v>A</v>
          </cell>
          <cell r="F1335" t="str">
            <v>AUCOL98</v>
          </cell>
          <cell r="G1335">
            <v>61853</v>
          </cell>
          <cell r="H1335" t="str">
            <v>TRANS. COMERCIAL COLOMBIA S.A.</v>
          </cell>
          <cell r="I1335">
            <v>22550808.125</v>
          </cell>
          <cell r="J1335">
            <v>22550808.125</v>
          </cell>
          <cell r="K1335">
            <v>22550808.125</v>
          </cell>
          <cell r="L1335">
            <v>2153556</v>
          </cell>
          <cell r="M1335">
            <v>3200001</v>
          </cell>
          <cell r="N1335">
            <v>5353557</v>
          </cell>
          <cell r="O1335">
            <v>0.1</v>
          </cell>
          <cell r="P1335">
            <v>320000.10000000003</v>
          </cell>
          <cell r="Q1335">
            <v>0.1</v>
          </cell>
          <cell r="R1335">
            <v>535355.70000000007</v>
          </cell>
          <cell r="S1335">
            <v>6208912.7999999998</v>
          </cell>
          <cell r="T1335">
            <v>0.27532994673999073</v>
          </cell>
          <cell r="U1335">
            <v>0.19</v>
          </cell>
          <cell r="V1335">
            <v>4284653.5437500002</v>
          </cell>
          <cell r="W1335">
            <v>0.125</v>
          </cell>
          <cell r="X1335">
            <v>2818851.015625</v>
          </cell>
          <cell r="Y1335">
            <v>0</v>
          </cell>
          <cell r="Z1335">
            <v>0</v>
          </cell>
          <cell r="AA1335">
            <v>0.40967005326000933</v>
          </cell>
          <cell r="AB1335">
            <v>9238390.7656250019</v>
          </cell>
          <cell r="AC1335">
            <v>14</v>
          </cell>
          <cell r="AD1335">
            <v>14</v>
          </cell>
        </row>
        <row r="1336">
          <cell r="A1336" t="str">
            <v>Chapinero</v>
          </cell>
          <cell r="B1336">
            <v>465507</v>
          </cell>
          <cell r="C1336">
            <v>37710</v>
          </cell>
          <cell r="D1336">
            <v>37777</v>
          </cell>
          <cell r="E1336" t="str">
            <v>A</v>
          </cell>
          <cell r="F1336" t="str">
            <v>AUCOL98</v>
          </cell>
          <cell r="G1336">
            <v>61853</v>
          </cell>
          <cell r="H1336" t="str">
            <v>TRANS. COMERCIAL COLOMBIA S.A.</v>
          </cell>
          <cell r="I1336">
            <v>22723686</v>
          </cell>
          <cell r="J1336">
            <v>22723686</v>
          </cell>
          <cell r="K1336">
            <v>4222871.9589999998</v>
          </cell>
          <cell r="L1336">
            <v>0</v>
          </cell>
          <cell r="M1336">
            <v>0.1</v>
          </cell>
          <cell r="N1336">
            <v>0</v>
          </cell>
          <cell r="O1336">
            <v>0.1</v>
          </cell>
          <cell r="P1336">
            <v>0</v>
          </cell>
          <cell r="Q1336">
            <v>0.1</v>
          </cell>
          <cell r="R1336">
            <v>0</v>
          </cell>
          <cell r="S1336">
            <v>0</v>
          </cell>
          <cell r="T1336">
            <v>0</v>
          </cell>
          <cell r="U1336">
            <v>0.19</v>
          </cell>
          <cell r="V1336">
            <v>802345.67220999999</v>
          </cell>
          <cell r="W1336">
            <v>0.125</v>
          </cell>
          <cell r="X1336">
            <v>527858.99487499997</v>
          </cell>
          <cell r="Y1336">
            <v>0</v>
          </cell>
          <cell r="Z1336">
            <v>0</v>
          </cell>
          <cell r="AA1336">
            <v>0.68500000000000005</v>
          </cell>
          <cell r="AB1336">
            <v>2892667.291915</v>
          </cell>
          <cell r="AC1336">
            <v>0</v>
          </cell>
          <cell r="AD1336">
            <v>0</v>
          </cell>
        </row>
        <row r="1337">
          <cell r="B1337" t="str">
            <v>Total 465507</v>
          </cell>
          <cell r="C1337">
            <v>65341576.125</v>
          </cell>
          <cell r="D1337">
            <v>65341576.125</v>
          </cell>
          <cell r="E1337">
            <v>46840762.029299997</v>
          </cell>
          <cell r="F1337">
            <v>3164881</v>
          </cell>
          <cell r="G1337">
            <v>3200001</v>
          </cell>
          <cell r="H1337">
            <v>6364882</v>
          </cell>
          <cell r="I1337">
            <v>65341576.125</v>
          </cell>
          <cell r="J1337">
            <v>65341576.125</v>
          </cell>
          <cell r="K1337">
            <v>46840762.029299997</v>
          </cell>
          <cell r="L1337">
            <v>3164881</v>
          </cell>
          <cell r="M1337">
            <v>3200001</v>
          </cell>
          <cell r="N1337">
            <v>6364882</v>
          </cell>
          <cell r="O1337">
            <v>24764551.690070502</v>
          </cell>
          <cell r="P1337">
            <v>320000.10000000003</v>
          </cell>
          <cell r="Q1337">
            <v>636488.20000000007</v>
          </cell>
          <cell r="R1337">
            <v>636488.20000000007</v>
          </cell>
          <cell r="S1337">
            <v>7321370.2999999998</v>
          </cell>
          <cell r="T1337">
            <v>5855095.2536624996</v>
          </cell>
          <cell r="U1337">
            <v>0</v>
          </cell>
          <cell r="V1337">
            <v>8899744.7855670005</v>
          </cell>
          <cell r="W1337">
            <v>0</v>
          </cell>
          <cell r="X1337">
            <v>5855095.2536624996</v>
          </cell>
          <cell r="Y1337">
            <v>0</v>
          </cell>
          <cell r="Z1337">
            <v>0</v>
          </cell>
          <cell r="AA1337">
            <v>0</v>
          </cell>
          <cell r="AB1337">
            <v>24764551.690070502</v>
          </cell>
          <cell r="AC1337">
            <v>0</v>
          </cell>
        </row>
        <row r="1338">
          <cell r="A1338" t="str">
            <v>Chapinero</v>
          </cell>
          <cell r="B1338">
            <v>689473</v>
          </cell>
          <cell r="C1338">
            <v>37025</v>
          </cell>
          <cell r="D1338">
            <v>37389</v>
          </cell>
          <cell r="E1338" t="str">
            <v>A</v>
          </cell>
          <cell r="F1338" t="str">
            <v>AUCOL98</v>
          </cell>
          <cell r="G1338">
            <v>61853</v>
          </cell>
          <cell r="H1338" t="str">
            <v>TRANS. COMERCIAL COLOMBIA S.A.</v>
          </cell>
          <cell r="I1338">
            <v>146142311.875</v>
          </cell>
          <cell r="J1338">
            <v>146142311.875</v>
          </cell>
          <cell r="K1338">
            <v>146261304.8662</v>
          </cell>
          <cell r="L1338">
            <v>108830067</v>
          </cell>
          <cell r="M1338">
            <v>2211111</v>
          </cell>
          <cell r="N1338">
            <v>111041178</v>
          </cell>
          <cell r="O1338">
            <v>0.1</v>
          </cell>
          <cell r="P1338">
            <v>221111.1</v>
          </cell>
          <cell r="Q1338">
            <v>0.1</v>
          </cell>
          <cell r="R1338">
            <v>11104117.800000001</v>
          </cell>
          <cell r="S1338">
            <v>122366406.89999999</v>
          </cell>
          <cell r="T1338">
            <v>0.83662871059396682</v>
          </cell>
          <cell r="U1338">
            <v>0.19</v>
          </cell>
          <cell r="V1338">
            <v>27789647.924578</v>
          </cell>
          <cell r="W1338">
            <v>0.125</v>
          </cell>
          <cell r="X1338">
            <v>18282663.108275</v>
          </cell>
          <cell r="Y1338">
            <v>0</v>
          </cell>
          <cell r="Z1338">
            <v>0</v>
          </cell>
          <cell r="AA1338">
            <v>-0.15162871059396676</v>
          </cell>
          <cell r="AB1338">
            <v>-22177413.066652983</v>
          </cell>
          <cell r="AC1338">
            <v>70.50274658203125</v>
          </cell>
          <cell r="AD1338">
            <v>70.50274658203125</v>
          </cell>
        </row>
        <row r="1339">
          <cell r="A1339" t="str">
            <v>Chapinero</v>
          </cell>
          <cell r="B1339">
            <v>689473</v>
          </cell>
          <cell r="C1339">
            <v>37390</v>
          </cell>
          <cell r="D1339">
            <v>37754</v>
          </cell>
          <cell r="E1339" t="str">
            <v>A</v>
          </cell>
          <cell r="F1339" t="str">
            <v>AUCOL98</v>
          </cell>
          <cell r="G1339">
            <v>61853</v>
          </cell>
          <cell r="H1339" t="str">
            <v>TRANS. COMERCIAL COLOMBIA S.A.</v>
          </cell>
          <cell r="I1339">
            <v>109515550.125</v>
          </cell>
          <cell r="J1339">
            <v>107545090.1875</v>
          </cell>
          <cell r="K1339">
            <v>109569451.4639</v>
          </cell>
          <cell r="L1339">
            <v>67007849</v>
          </cell>
          <cell r="M1339">
            <v>2286947</v>
          </cell>
          <cell r="N1339">
            <v>69294796</v>
          </cell>
          <cell r="O1339">
            <v>0.1</v>
          </cell>
          <cell r="P1339">
            <v>228694.7</v>
          </cell>
          <cell r="Q1339">
            <v>0.1</v>
          </cell>
          <cell r="R1339">
            <v>6929479.6000000006</v>
          </cell>
          <cell r="S1339">
            <v>76452970.299999997</v>
          </cell>
          <cell r="T1339">
            <v>0.69775808200690925</v>
          </cell>
          <cell r="U1339">
            <v>0.19</v>
          </cell>
          <cell r="V1339">
            <v>20818195.778140999</v>
          </cell>
          <cell r="W1339">
            <v>0.125</v>
          </cell>
          <cell r="X1339">
            <v>13696181.4329875</v>
          </cell>
          <cell r="Y1339">
            <v>0</v>
          </cell>
          <cell r="Z1339">
            <v>0</v>
          </cell>
          <cell r="AA1339">
            <v>-1.2758082006909199E-2</v>
          </cell>
          <cell r="AB1339">
            <v>-1397896.0472284935</v>
          </cell>
          <cell r="AC1339">
            <v>45.898349761962891</v>
          </cell>
          <cell r="AD1339">
            <v>45.898349761962891</v>
          </cell>
        </row>
        <row r="1340">
          <cell r="A1340" t="str">
            <v>Chapinero</v>
          </cell>
          <cell r="B1340">
            <v>689473</v>
          </cell>
          <cell r="C1340">
            <v>37755</v>
          </cell>
          <cell r="D1340">
            <v>37777</v>
          </cell>
          <cell r="E1340" t="str">
            <v>A</v>
          </cell>
          <cell r="F1340" t="str">
            <v>AUCOL98</v>
          </cell>
          <cell r="G1340">
            <v>61853</v>
          </cell>
          <cell r="H1340" t="str">
            <v>TRANS. COMERCIAL COLOMBIA S.A.</v>
          </cell>
          <cell r="I1340">
            <v>104237629.625</v>
          </cell>
          <cell r="J1340">
            <v>0</v>
          </cell>
          <cell r="K1340">
            <v>6615284.6032999996</v>
          </cell>
          <cell r="L1340">
            <v>0</v>
          </cell>
          <cell r="M1340">
            <v>0.1</v>
          </cell>
          <cell r="N1340">
            <v>0</v>
          </cell>
          <cell r="O1340">
            <v>0.1</v>
          </cell>
          <cell r="P1340">
            <v>0</v>
          </cell>
          <cell r="Q1340">
            <v>0.1</v>
          </cell>
          <cell r="R1340">
            <v>0</v>
          </cell>
          <cell r="S1340">
            <v>0</v>
          </cell>
          <cell r="T1340">
            <v>0</v>
          </cell>
          <cell r="U1340">
            <v>0.19</v>
          </cell>
          <cell r="V1340">
            <v>1256904.0746269999</v>
          </cell>
          <cell r="W1340">
            <v>0.125</v>
          </cell>
          <cell r="X1340">
            <v>826910.57541249995</v>
          </cell>
          <cell r="Y1340">
            <v>0</v>
          </cell>
          <cell r="Z1340">
            <v>0</v>
          </cell>
          <cell r="AA1340">
            <v>0.68500000000000005</v>
          </cell>
          <cell r="AB1340">
            <v>4531469.9532605</v>
          </cell>
          <cell r="AC1340">
            <v>12</v>
          </cell>
          <cell r="AD1340">
            <v>12</v>
          </cell>
        </row>
        <row r="1341">
          <cell r="B1341" t="str">
            <v>Total 689473</v>
          </cell>
          <cell r="C1341">
            <v>359895491.625</v>
          </cell>
          <cell r="D1341">
            <v>253687402.0625</v>
          </cell>
          <cell r="E1341">
            <v>262446040.93340001</v>
          </cell>
          <cell r="F1341">
            <v>175837916</v>
          </cell>
          <cell r="G1341">
            <v>4498058</v>
          </cell>
          <cell r="H1341">
            <v>180335974</v>
          </cell>
          <cell r="I1341">
            <v>359895491.625</v>
          </cell>
          <cell r="J1341">
            <v>253687402.0625</v>
          </cell>
          <cell r="K1341">
            <v>262446040.93340001</v>
          </cell>
          <cell r="L1341">
            <v>175837916</v>
          </cell>
          <cell r="M1341">
            <v>4498058</v>
          </cell>
          <cell r="N1341">
            <v>180335974</v>
          </cell>
          <cell r="O1341">
            <v>-19043839.160620976</v>
          </cell>
          <cell r="P1341">
            <v>449805.80000000005</v>
          </cell>
          <cell r="Q1341">
            <v>18033597.400000002</v>
          </cell>
          <cell r="R1341">
            <v>18033597.400000002</v>
          </cell>
          <cell r="S1341">
            <v>198819377.19999999</v>
          </cell>
          <cell r="T1341">
            <v>32805755.116675001</v>
          </cell>
          <cell r="U1341">
            <v>0</v>
          </cell>
          <cell r="V1341">
            <v>49864747.777346</v>
          </cell>
          <cell r="W1341">
            <v>12</v>
          </cell>
          <cell r="X1341">
            <v>32805755.116675001</v>
          </cell>
          <cell r="Y1341">
            <v>0</v>
          </cell>
          <cell r="Z1341">
            <v>0</v>
          </cell>
          <cell r="AA1341">
            <v>12</v>
          </cell>
          <cell r="AB1341">
            <v>-19043839.160620976</v>
          </cell>
          <cell r="AC1341">
            <v>12</v>
          </cell>
        </row>
        <row r="1342">
          <cell r="A1342" t="str">
            <v>Chapinero</v>
          </cell>
          <cell r="B1342">
            <v>695466</v>
          </cell>
          <cell r="C1342">
            <v>37025</v>
          </cell>
          <cell r="D1342">
            <v>37389</v>
          </cell>
          <cell r="E1342" t="str">
            <v>A</v>
          </cell>
          <cell r="F1342" t="str">
            <v>AUCOL98</v>
          </cell>
          <cell r="G1342">
            <v>61853</v>
          </cell>
          <cell r="H1342" t="str">
            <v>TRANS. COMERCIAL COLOMBIA S.A.</v>
          </cell>
          <cell r="I1342">
            <v>69766900</v>
          </cell>
          <cell r="J1342">
            <v>69766900</v>
          </cell>
          <cell r="K1342">
            <v>69766900.055700004</v>
          </cell>
          <cell r="L1342">
            <v>37282000</v>
          </cell>
          <cell r="M1342">
            <v>0</v>
          </cell>
          <cell r="N1342">
            <v>37282000</v>
          </cell>
          <cell r="O1342">
            <v>0.1</v>
          </cell>
          <cell r="P1342">
            <v>0</v>
          </cell>
          <cell r="Q1342">
            <v>0.1</v>
          </cell>
          <cell r="R1342">
            <v>3728200</v>
          </cell>
          <cell r="S1342">
            <v>41010200</v>
          </cell>
          <cell r="T1342">
            <v>0.58781743157942468</v>
          </cell>
          <cell r="U1342">
            <v>0.19</v>
          </cell>
          <cell r="V1342">
            <v>13255711.010583</v>
          </cell>
          <cell r="W1342">
            <v>0.125</v>
          </cell>
          <cell r="X1342">
            <v>8720862.5069625005</v>
          </cell>
          <cell r="Y1342">
            <v>0</v>
          </cell>
          <cell r="Z1342">
            <v>0</v>
          </cell>
          <cell r="AA1342">
            <v>9.7182568420575377E-2</v>
          </cell>
          <cell r="AB1342">
            <v>6780126.5381545098</v>
          </cell>
          <cell r="AC1342">
            <v>133.69505310058594</v>
          </cell>
          <cell r="AD1342">
            <v>133.69505310058594</v>
          </cell>
        </row>
        <row r="1343">
          <cell r="A1343" t="str">
            <v>Chapinero</v>
          </cell>
          <cell r="B1343">
            <v>695466</v>
          </cell>
          <cell r="C1343">
            <v>37390</v>
          </cell>
          <cell r="D1343">
            <v>37754</v>
          </cell>
          <cell r="E1343" t="str">
            <v>A</v>
          </cell>
          <cell r="F1343" t="str">
            <v>AUCOL98</v>
          </cell>
          <cell r="G1343">
            <v>61853</v>
          </cell>
          <cell r="H1343" t="str">
            <v>TRANS. COMERCIAL COLOMBIA S.A.</v>
          </cell>
          <cell r="I1343">
            <v>98858200</v>
          </cell>
          <cell r="J1343">
            <v>98858200</v>
          </cell>
          <cell r="K1343">
            <v>98858199.421900004</v>
          </cell>
          <cell r="L1343">
            <v>0</v>
          </cell>
          <cell r="M1343">
            <v>0.1</v>
          </cell>
          <cell r="N1343">
            <v>0</v>
          </cell>
          <cell r="O1343">
            <v>0.1</v>
          </cell>
          <cell r="P1343">
            <v>0</v>
          </cell>
          <cell r="Q1343">
            <v>0.1</v>
          </cell>
          <cell r="R1343">
            <v>0</v>
          </cell>
          <cell r="S1343">
            <v>0</v>
          </cell>
          <cell r="T1343">
            <v>0</v>
          </cell>
          <cell r="U1343">
            <v>0.19</v>
          </cell>
          <cell r="V1343">
            <v>18783057.890161</v>
          </cell>
          <cell r="W1343">
            <v>0.125</v>
          </cell>
          <cell r="X1343">
            <v>12357274.927737501</v>
          </cell>
          <cell r="Y1343">
            <v>0</v>
          </cell>
          <cell r="Z1343">
            <v>0</v>
          </cell>
          <cell r="AA1343">
            <v>0.68500000000000005</v>
          </cell>
          <cell r="AB1343">
            <v>67717866.604001507</v>
          </cell>
          <cell r="AC1343">
            <v>149.04670715332031</v>
          </cell>
          <cell r="AD1343">
            <v>149.04670715332031</v>
          </cell>
        </row>
        <row r="1344">
          <cell r="A1344" t="str">
            <v>Chapinero</v>
          </cell>
          <cell r="B1344">
            <v>695466</v>
          </cell>
          <cell r="C1344">
            <v>37755</v>
          </cell>
          <cell r="D1344">
            <v>37777</v>
          </cell>
          <cell r="E1344" t="str">
            <v>A</v>
          </cell>
          <cell r="F1344" t="str">
            <v>AUCOL98</v>
          </cell>
          <cell r="G1344">
            <v>61853</v>
          </cell>
          <cell r="H1344" t="str">
            <v>TRANS. COMERCIAL COLOMBIA S.A.</v>
          </cell>
          <cell r="I1344">
            <v>88777600</v>
          </cell>
          <cell r="J1344">
            <v>0</v>
          </cell>
          <cell r="K1344">
            <v>5578920.2775999997</v>
          </cell>
          <cell r="L1344">
            <v>0</v>
          </cell>
          <cell r="M1344">
            <v>0.1</v>
          </cell>
          <cell r="N1344">
            <v>0</v>
          </cell>
          <cell r="O1344">
            <v>0.1</v>
          </cell>
          <cell r="P1344">
            <v>0</v>
          </cell>
          <cell r="Q1344">
            <v>0.1</v>
          </cell>
          <cell r="R1344">
            <v>0</v>
          </cell>
          <cell r="S1344">
            <v>0</v>
          </cell>
          <cell r="T1344">
            <v>0</v>
          </cell>
          <cell r="U1344">
            <v>0.19</v>
          </cell>
          <cell r="V1344">
            <v>1059994.852744</v>
          </cell>
          <cell r="W1344">
            <v>0.125</v>
          </cell>
          <cell r="X1344">
            <v>697365.03469999996</v>
          </cell>
          <cell r="Y1344">
            <v>0</v>
          </cell>
          <cell r="Z1344">
            <v>0</v>
          </cell>
          <cell r="AA1344">
            <v>0.68500000000000005</v>
          </cell>
          <cell r="AB1344">
            <v>3821560.3901559999</v>
          </cell>
          <cell r="AC1344">
            <v>28</v>
          </cell>
          <cell r="AD1344">
            <v>28</v>
          </cell>
        </row>
        <row r="1345">
          <cell r="B1345" t="str">
            <v>Total 695466</v>
          </cell>
          <cell r="C1345">
            <v>257402700</v>
          </cell>
          <cell r="D1345">
            <v>168625100</v>
          </cell>
          <cell r="E1345">
            <v>174204019.7552</v>
          </cell>
          <cell r="F1345">
            <v>37282000</v>
          </cell>
          <cell r="G1345">
            <v>0</v>
          </cell>
          <cell r="H1345">
            <v>37282000</v>
          </cell>
          <cell r="I1345">
            <v>257402700</v>
          </cell>
          <cell r="J1345">
            <v>168625100</v>
          </cell>
          <cell r="K1345">
            <v>174204019.7552</v>
          </cell>
          <cell r="L1345">
            <v>37282000</v>
          </cell>
          <cell r="M1345">
            <v>0</v>
          </cell>
          <cell r="N1345">
            <v>37282000</v>
          </cell>
          <cell r="O1345">
            <v>78319553.532312021</v>
          </cell>
          <cell r="P1345">
            <v>0</v>
          </cell>
          <cell r="Q1345">
            <v>3728200</v>
          </cell>
          <cell r="R1345">
            <v>3728200</v>
          </cell>
          <cell r="S1345">
            <v>41010200</v>
          </cell>
          <cell r="T1345">
            <v>21775502.4694</v>
          </cell>
          <cell r="U1345">
            <v>0</v>
          </cell>
          <cell r="V1345">
            <v>33098763.753487997</v>
          </cell>
          <cell r="W1345">
            <v>28</v>
          </cell>
          <cell r="X1345">
            <v>21775502.4694</v>
          </cell>
          <cell r="Y1345">
            <v>0</v>
          </cell>
          <cell r="Z1345">
            <v>0</v>
          </cell>
          <cell r="AA1345">
            <v>28</v>
          </cell>
          <cell r="AB1345">
            <v>78319553.532312021</v>
          </cell>
          <cell r="AC1345">
            <v>28</v>
          </cell>
        </row>
        <row r="1346">
          <cell r="H1346" t="str">
            <v>Total TRANS. COMERCIAL COLOMBIA S.A.</v>
          </cell>
          <cell r="I1346">
            <v>682639767.75</v>
          </cell>
          <cell r="J1346">
            <v>487654078.1875</v>
          </cell>
          <cell r="K1346">
            <v>483490822.71789998</v>
          </cell>
          <cell r="L1346">
            <v>216284797</v>
          </cell>
          <cell r="M1346">
            <v>7698059</v>
          </cell>
          <cell r="N1346">
            <v>223982856</v>
          </cell>
          <cell r="O1346">
            <v>769805.90000000014</v>
          </cell>
          <cell r="P1346">
            <v>769805.90000000014</v>
          </cell>
          <cell r="Q1346">
            <v>247150947.5</v>
          </cell>
          <cell r="R1346">
            <v>22398285.600000001</v>
          </cell>
          <cell r="S1346">
            <v>247150947.5</v>
          </cell>
          <cell r="T1346">
            <v>0</v>
          </cell>
          <cell r="U1346">
            <v>84040266.061761543</v>
          </cell>
          <cell r="V1346">
            <v>91863256.31640099</v>
          </cell>
          <cell r="W1346">
            <v>60436352.839737497</v>
          </cell>
          <cell r="X1346">
            <v>60436352.839737497</v>
          </cell>
          <cell r="Y1346">
            <v>84040266.061761543</v>
          </cell>
          <cell r="Z1346">
            <v>0</v>
          </cell>
          <cell r="AA1346">
            <v>84040266.061761543</v>
          </cell>
          <cell r="AB1346">
            <v>84040266.061761543</v>
          </cell>
          <cell r="AC1346">
            <v>40</v>
          </cell>
        </row>
        <row r="1347">
          <cell r="A1347" t="str">
            <v>Chapinero</v>
          </cell>
          <cell r="B1347">
            <v>10982859</v>
          </cell>
          <cell r="C1347">
            <v>37462</v>
          </cell>
          <cell r="D1347">
            <v>37777</v>
          </cell>
          <cell r="E1347" t="str">
            <v>D</v>
          </cell>
          <cell r="F1347" t="str">
            <v>AUCOLESP</v>
          </cell>
          <cell r="G1347">
            <v>69825</v>
          </cell>
          <cell r="H1347" t="str">
            <v>TRANSPORTES EL PORVENIR LTDA</v>
          </cell>
          <cell r="I1347">
            <v>355310</v>
          </cell>
          <cell r="J1347">
            <v>355310</v>
          </cell>
          <cell r="K1347">
            <v>355310</v>
          </cell>
          <cell r="L1347">
            <v>0</v>
          </cell>
          <cell r="M1347">
            <v>0.1</v>
          </cell>
          <cell r="N1347">
            <v>0</v>
          </cell>
          <cell r="O1347">
            <v>0.1</v>
          </cell>
          <cell r="P1347">
            <v>0</v>
          </cell>
          <cell r="Q1347">
            <v>0.1</v>
          </cell>
          <cell r="R1347">
            <v>0</v>
          </cell>
          <cell r="S1347">
            <v>0</v>
          </cell>
          <cell r="T1347">
            <v>0</v>
          </cell>
          <cell r="U1347">
            <v>0.19</v>
          </cell>
          <cell r="V1347">
            <v>67508.899999999994</v>
          </cell>
          <cell r="W1347">
            <v>0.125</v>
          </cell>
          <cell r="X1347">
            <v>44413.75</v>
          </cell>
          <cell r="Y1347">
            <v>0</v>
          </cell>
          <cell r="Z1347">
            <v>0</v>
          </cell>
          <cell r="AA1347">
            <v>0.68500000000000005</v>
          </cell>
          <cell r="AB1347">
            <v>243387.35</v>
          </cell>
          <cell r="AC1347">
            <v>0</v>
          </cell>
          <cell r="AD1347">
            <v>0.1111111119389534</v>
          </cell>
        </row>
        <row r="1348">
          <cell r="B1348" t="str">
            <v>Total 10982859</v>
          </cell>
          <cell r="C1348">
            <v>355310</v>
          </cell>
          <cell r="D1348">
            <v>355310</v>
          </cell>
          <cell r="E1348">
            <v>355310</v>
          </cell>
          <cell r="F1348">
            <v>0</v>
          </cell>
          <cell r="G1348">
            <v>0</v>
          </cell>
          <cell r="H1348">
            <v>0</v>
          </cell>
          <cell r="I1348">
            <v>355310</v>
          </cell>
          <cell r="J1348">
            <v>355310</v>
          </cell>
          <cell r="K1348">
            <v>355310</v>
          </cell>
          <cell r="L1348">
            <v>0</v>
          </cell>
          <cell r="M1348">
            <v>0</v>
          </cell>
          <cell r="N1348">
            <v>0</v>
          </cell>
          <cell r="O1348">
            <v>243387.35</v>
          </cell>
          <cell r="P1348">
            <v>0</v>
          </cell>
          <cell r="Q1348">
            <v>0</v>
          </cell>
          <cell r="R1348">
            <v>0</v>
          </cell>
          <cell r="S1348">
            <v>0</v>
          </cell>
          <cell r="T1348">
            <v>44413.75</v>
          </cell>
          <cell r="U1348">
            <v>0</v>
          </cell>
          <cell r="V1348">
            <v>67508.899999999994</v>
          </cell>
          <cell r="W1348">
            <v>0</v>
          </cell>
          <cell r="X1348">
            <v>44413.75</v>
          </cell>
          <cell r="Y1348">
            <v>0</v>
          </cell>
          <cell r="Z1348">
            <v>0</v>
          </cell>
          <cell r="AA1348">
            <v>0</v>
          </cell>
          <cell r="AB1348">
            <v>243387.35</v>
          </cell>
          <cell r="AC1348">
            <v>0</v>
          </cell>
        </row>
        <row r="1349">
          <cell r="H1349" t="str">
            <v>Total TRANSPORTES EL PORVENIR LTDA</v>
          </cell>
          <cell r="I1349">
            <v>355310</v>
          </cell>
          <cell r="J1349">
            <v>355310</v>
          </cell>
          <cell r="K1349">
            <v>355310</v>
          </cell>
          <cell r="L1349">
            <v>0</v>
          </cell>
          <cell r="M1349">
            <v>0</v>
          </cell>
          <cell r="N1349">
            <v>0</v>
          </cell>
          <cell r="O1349">
            <v>0</v>
          </cell>
          <cell r="P1349">
            <v>0</v>
          </cell>
          <cell r="Q1349">
            <v>0</v>
          </cell>
          <cell r="R1349">
            <v>0</v>
          </cell>
          <cell r="S1349">
            <v>0</v>
          </cell>
          <cell r="T1349">
            <v>0</v>
          </cell>
          <cell r="U1349">
            <v>243387.35</v>
          </cell>
          <cell r="V1349">
            <v>67508.899999999994</v>
          </cell>
          <cell r="W1349">
            <v>44413.75</v>
          </cell>
          <cell r="X1349">
            <v>44413.75</v>
          </cell>
          <cell r="Y1349">
            <v>243387.35</v>
          </cell>
          <cell r="Z1349">
            <v>0</v>
          </cell>
          <cell r="AA1349">
            <v>243387.35</v>
          </cell>
          <cell r="AB1349">
            <v>243387.35</v>
          </cell>
          <cell r="AC1349">
            <v>0</v>
          </cell>
        </row>
        <row r="1350">
          <cell r="A1350" t="str">
            <v>Chapinero</v>
          </cell>
          <cell r="B1350">
            <v>10367783</v>
          </cell>
          <cell r="C1350">
            <v>37297</v>
          </cell>
          <cell r="D1350">
            <v>37661</v>
          </cell>
          <cell r="E1350" t="str">
            <v>T</v>
          </cell>
          <cell r="F1350" t="str">
            <v>AUCOL98</v>
          </cell>
          <cell r="G1350">
            <v>52083</v>
          </cell>
          <cell r="H1350" t="str">
            <v>TRANSPORTES ICEBERG DE COLOMBIA LTDA.</v>
          </cell>
          <cell r="I1350">
            <v>92943740.875</v>
          </cell>
          <cell r="J1350">
            <v>92943740.875</v>
          </cell>
          <cell r="K1350">
            <v>92943741.156299993</v>
          </cell>
          <cell r="L1350">
            <v>8714600</v>
          </cell>
          <cell r="M1350">
            <v>8653111</v>
          </cell>
          <cell r="N1350">
            <v>17367711</v>
          </cell>
          <cell r="O1350">
            <v>0.1</v>
          </cell>
          <cell r="P1350">
            <v>865311.10000000009</v>
          </cell>
          <cell r="Q1350">
            <v>0.1</v>
          </cell>
          <cell r="R1350">
            <v>1736771.1</v>
          </cell>
          <cell r="S1350">
            <v>19969793.200000003</v>
          </cell>
          <cell r="T1350">
            <v>0.21485893457223282</v>
          </cell>
          <cell r="U1350">
            <v>0.19</v>
          </cell>
          <cell r="V1350">
            <v>17659310.819697</v>
          </cell>
          <cell r="W1350">
            <v>0.125</v>
          </cell>
          <cell r="X1350">
            <v>11617967.644537499</v>
          </cell>
          <cell r="Y1350">
            <v>0</v>
          </cell>
          <cell r="Z1350">
            <v>0</v>
          </cell>
          <cell r="AA1350">
            <v>0.47014106542776724</v>
          </cell>
          <cell r="AB1350">
            <v>43696669.492065497</v>
          </cell>
          <cell r="AC1350">
            <v>29.879121780395508</v>
          </cell>
          <cell r="AD1350">
            <v>29.879121780395508</v>
          </cell>
        </row>
        <row r="1351">
          <cell r="A1351" t="str">
            <v>Chapinero</v>
          </cell>
          <cell r="B1351">
            <v>10367783</v>
          </cell>
          <cell r="C1351">
            <v>37662</v>
          </cell>
          <cell r="D1351">
            <v>37777</v>
          </cell>
          <cell r="E1351" t="str">
            <v>T</v>
          </cell>
          <cell r="F1351" t="str">
            <v>AUCOL98</v>
          </cell>
          <cell r="G1351">
            <v>52083</v>
          </cell>
          <cell r="H1351" t="str">
            <v>TRANSPORTES ICEBERG DE COLOMBIA LTDA.</v>
          </cell>
          <cell r="I1351">
            <v>90293338.875</v>
          </cell>
          <cell r="J1351">
            <v>45114430.875</v>
          </cell>
          <cell r="K1351">
            <v>58373458.019500002</v>
          </cell>
          <cell r="L1351">
            <v>2439000</v>
          </cell>
          <cell r="M1351">
            <v>0</v>
          </cell>
          <cell r="N1351">
            <v>2439000</v>
          </cell>
          <cell r="O1351">
            <v>0.1</v>
          </cell>
          <cell r="P1351">
            <v>0</v>
          </cell>
          <cell r="Q1351">
            <v>0.1</v>
          </cell>
          <cell r="R1351">
            <v>243900</v>
          </cell>
          <cell r="S1351">
            <v>2682900</v>
          </cell>
          <cell r="T1351">
            <v>4.5960957103205385E-2</v>
          </cell>
          <cell r="U1351">
            <v>0.19</v>
          </cell>
          <cell r="V1351">
            <v>11090957.023705</v>
          </cell>
          <cell r="W1351">
            <v>0.125</v>
          </cell>
          <cell r="X1351">
            <v>7296682.2524375003</v>
          </cell>
          <cell r="Y1351">
            <v>0</v>
          </cell>
          <cell r="Z1351">
            <v>0</v>
          </cell>
          <cell r="AA1351">
            <v>0.6390390428967947</v>
          </cell>
          <cell r="AB1351">
            <v>37302918.743357509</v>
          </cell>
          <cell r="AC1351">
            <v>43</v>
          </cell>
          <cell r="AD1351">
            <v>43</v>
          </cell>
        </row>
        <row r="1352">
          <cell r="B1352" t="str">
            <v>Total 10367783</v>
          </cell>
          <cell r="C1352">
            <v>183237079.75</v>
          </cell>
          <cell r="D1352">
            <v>138058171.75</v>
          </cell>
          <cell r="E1352">
            <v>151317199.1758</v>
          </cell>
          <cell r="F1352">
            <v>11153600</v>
          </cell>
          <cell r="G1352">
            <v>8653111</v>
          </cell>
          <cell r="H1352">
            <v>19806711</v>
          </cell>
          <cell r="I1352">
            <v>183237079.75</v>
          </cell>
          <cell r="J1352">
            <v>138058171.75</v>
          </cell>
          <cell r="K1352">
            <v>151317199.1758</v>
          </cell>
          <cell r="L1352">
            <v>11153600</v>
          </cell>
          <cell r="M1352">
            <v>8653111</v>
          </cell>
          <cell r="N1352">
            <v>19806711</v>
          </cell>
          <cell r="O1352">
            <v>80999588.235422999</v>
          </cell>
          <cell r="P1352">
            <v>865311.10000000009</v>
          </cell>
          <cell r="Q1352">
            <v>1980671.1</v>
          </cell>
          <cell r="R1352">
            <v>1980671.1</v>
          </cell>
          <cell r="S1352">
            <v>22652693.200000003</v>
          </cell>
          <cell r="T1352">
            <v>18914649.896974999</v>
          </cell>
          <cell r="U1352">
            <v>0</v>
          </cell>
          <cell r="V1352">
            <v>28750267.843401998</v>
          </cell>
          <cell r="W1352">
            <v>43</v>
          </cell>
          <cell r="X1352">
            <v>18914649.896974999</v>
          </cell>
          <cell r="Y1352">
            <v>0</v>
          </cell>
          <cell r="Z1352">
            <v>0</v>
          </cell>
          <cell r="AA1352">
            <v>43</v>
          </cell>
          <cell r="AB1352">
            <v>80999588.235422999</v>
          </cell>
          <cell r="AC1352">
            <v>43</v>
          </cell>
        </row>
        <row r="1353">
          <cell r="H1353" t="str">
            <v>Total TRANSPORTES ICEBERG DE COLOMBIA LTDA.</v>
          </cell>
          <cell r="I1353">
            <v>183237079.75</v>
          </cell>
          <cell r="J1353">
            <v>138058171.75</v>
          </cell>
          <cell r="K1353">
            <v>151317199.1758</v>
          </cell>
          <cell r="L1353">
            <v>11153600</v>
          </cell>
          <cell r="M1353">
            <v>8653111</v>
          </cell>
          <cell r="N1353">
            <v>19806711</v>
          </cell>
          <cell r="O1353">
            <v>865311.10000000009</v>
          </cell>
          <cell r="P1353">
            <v>865311.10000000009</v>
          </cell>
          <cell r="Q1353">
            <v>22652693.200000003</v>
          </cell>
          <cell r="R1353">
            <v>1980671.1</v>
          </cell>
          <cell r="S1353">
            <v>22652693.200000003</v>
          </cell>
          <cell r="T1353">
            <v>0</v>
          </cell>
          <cell r="U1353">
            <v>80999588.235422999</v>
          </cell>
          <cell r="V1353">
            <v>28750267.843401998</v>
          </cell>
          <cell r="W1353">
            <v>18914649.896974999</v>
          </cell>
          <cell r="X1353">
            <v>18914649.896974999</v>
          </cell>
          <cell r="Y1353">
            <v>80999588.235422999</v>
          </cell>
          <cell r="Z1353">
            <v>0</v>
          </cell>
          <cell r="AA1353">
            <v>80999588.235422999</v>
          </cell>
          <cell r="AB1353">
            <v>80999588.235422999</v>
          </cell>
          <cell r="AC1353">
            <v>43</v>
          </cell>
        </row>
        <row r="1354">
          <cell r="A1354" t="str">
            <v>Chapinero</v>
          </cell>
          <cell r="B1354">
            <v>1152420</v>
          </cell>
          <cell r="C1354">
            <v>36899</v>
          </cell>
          <cell r="D1354">
            <v>37263</v>
          </cell>
          <cell r="E1354" t="str">
            <v>M</v>
          </cell>
          <cell r="F1354" t="str">
            <v>AUCOL98</v>
          </cell>
          <cell r="G1354">
            <v>66287</v>
          </cell>
          <cell r="H1354" t="str">
            <v>TRANSPORTES ISGO S.A.</v>
          </cell>
          <cell r="I1354">
            <v>43820374</v>
          </cell>
          <cell r="J1354">
            <v>43820374</v>
          </cell>
          <cell r="K1354">
            <v>44410622.449199997</v>
          </cell>
          <cell r="L1354">
            <v>0</v>
          </cell>
          <cell r="M1354">
            <v>0.1</v>
          </cell>
          <cell r="N1354">
            <v>0</v>
          </cell>
          <cell r="O1354">
            <v>0.1</v>
          </cell>
          <cell r="P1354">
            <v>0</v>
          </cell>
          <cell r="Q1354">
            <v>0.1</v>
          </cell>
          <cell r="R1354">
            <v>0</v>
          </cell>
          <cell r="S1354">
            <v>0</v>
          </cell>
          <cell r="T1354">
            <v>0</v>
          </cell>
          <cell r="U1354">
            <v>0.19</v>
          </cell>
          <cell r="V1354">
            <v>8438018.2653479986</v>
          </cell>
          <cell r="W1354">
            <v>0.125</v>
          </cell>
          <cell r="X1354">
            <v>5551327.8061499996</v>
          </cell>
          <cell r="Y1354">
            <v>0</v>
          </cell>
          <cell r="Z1354">
            <v>0</v>
          </cell>
          <cell r="AA1354">
            <v>0.68500000000000005</v>
          </cell>
          <cell r="AB1354">
            <v>30421276.377702001</v>
          </cell>
          <cell r="AC1354">
            <v>9.5467033386230469</v>
          </cell>
          <cell r="AD1354">
            <v>9.5467033386230469</v>
          </cell>
        </row>
        <row r="1355">
          <cell r="A1355" t="str">
            <v>Chapinero</v>
          </cell>
          <cell r="B1355">
            <v>1152420</v>
          </cell>
          <cell r="C1355">
            <v>37264</v>
          </cell>
          <cell r="D1355">
            <v>37628</v>
          </cell>
          <cell r="E1355" t="str">
            <v>M</v>
          </cell>
          <cell r="F1355" t="str">
            <v>AUCOL98</v>
          </cell>
          <cell r="G1355">
            <v>66287</v>
          </cell>
          <cell r="H1355" t="str">
            <v>TRANSPORTES ISGO S.A.</v>
          </cell>
          <cell r="I1355">
            <v>23636601</v>
          </cell>
          <cell r="J1355">
            <v>23636601</v>
          </cell>
          <cell r="K1355">
            <v>23984175.5156</v>
          </cell>
          <cell r="L1355">
            <v>5321053</v>
          </cell>
          <cell r="M1355">
            <v>0</v>
          </cell>
          <cell r="N1355">
            <v>5321053</v>
          </cell>
          <cell r="O1355">
            <v>0.1</v>
          </cell>
          <cell r="P1355">
            <v>0</v>
          </cell>
          <cell r="Q1355">
            <v>0.1</v>
          </cell>
          <cell r="R1355">
            <v>532105.30000000005</v>
          </cell>
          <cell r="S1355">
            <v>5853158.2999999998</v>
          </cell>
          <cell r="T1355">
            <v>0.24404250611795836</v>
          </cell>
          <cell r="U1355">
            <v>0.19</v>
          </cell>
          <cell r="V1355">
            <v>4556993.347964</v>
          </cell>
          <cell r="W1355">
            <v>0.125</v>
          </cell>
          <cell r="X1355">
            <v>2998021.9394499999</v>
          </cell>
          <cell r="Y1355">
            <v>0</v>
          </cell>
          <cell r="Z1355">
            <v>0</v>
          </cell>
          <cell r="AA1355">
            <v>0.4409574938820417</v>
          </cell>
          <cell r="AB1355">
            <v>10576001.928186001</v>
          </cell>
          <cell r="AC1355">
            <v>5.6620879173278809</v>
          </cell>
          <cell r="AD1355">
            <v>5.6620879173278809</v>
          </cell>
        </row>
        <row r="1356">
          <cell r="A1356" t="str">
            <v>Chapinero</v>
          </cell>
          <cell r="B1356">
            <v>1152420</v>
          </cell>
          <cell r="C1356">
            <v>37629</v>
          </cell>
          <cell r="D1356">
            <v>37777</v>
          </cell>
          <cell r="E1356" t="str">
            <v>M</v>
          </cell>
          <cell r="F1356" t="str">
            <v>AUCOL98</v>
          </cell>
          <cell r="G1356">
            <v>66287</v>
          </cell>
          <cell r="H1356" t="str">
            <v>TRANSPORTES ISGO S.A.</v>
          </cell>
          <cell r="I1356">
            <v>1004504</v>
          </cell>
          <cell r="J1356">
            <v>1004504</v>
          </cell>
          <cell r="K1356">
            <v>1117915.7422</v>
          </cell>
          <cell r="L1356">
            <v>0</v>
          </cell>
          <cell r="M1356">
            <v>0.1</v>
          </cell>
          <cell r="N1356">
            <v>0</v>
          </cell>
          <cell r="O1356">
            <v>0.1</v>
          </cell>
          <cell r="P1356">
            <v>0</v>
          </cell>
          <cell r="Q1356">
            <v>0.1</v>
          </cell>
          <cell r="R1356">
            <v>0</v>
          </cell>
          <cell r="S1356">
            <v>0</v>
          </cell>
          <cell r="T1356">
            <v>0</v>
          </cell>
          <cell r="U1356">
            <v>0.19</v>
          </cell>
          <cell r="V1356">
            <v>212403.991018</v>
          </cell>
          <cell r="W1356">
            <v>0.125</v>
          </cell>
          <cell r="X1356">
            <v>139739.467775</v>
          </cell>
          <cell r="Y1356">
            <v>0</v>
          </cell>
          <cell r="Z1356">
            <v>0</v>
          </cell>
          <cell r="AA1356">
            <v>0.68500000000000005</v>
          </cell>
          <cell r="AB1356">
            <v>765772.28340700001</v>
          </cell>
          <cell r="AC1356">
            <v>1</v>
          </cell>
          <cell r="AD1356">
            <v>1</v>
          </cell>
        </row>
        <row r="1357">
          <cell r="B1357" t="str">
            <v>Total 1152420</v>
          </cell>
          <cell r="C1357">
            <v>68461479</v>
          </cell>
          <cell r="D1357">
            <v>68461479</v>
          </cell>
          <cell r="E1357">
            <v>69512713.707000002</v>
          </cell>
          <cell r="F1357">
            <v>5321053</v>
          </cell>
          <cell r="G1357">
            <v>0</v>
          </cell>
          <cell r="H1357">
            <v>5321053</v>
          </cell>
          <cell r="I1357">
            <v>68461479</v>
          </cell>
          <cell r="J1357">
            <v>68461479</v>
          </cell>
          <cell r="K1357">
            <v>69512713.707000002</v>
          </cell>
          <cell r="L1357">
            <v>5321053</v>
          </cell>
          <cell r="M1357">
            <v>0</v>
          </cell>
          <cell r="N1357">
            <v>5321053</v>
          </cell>
          <cell r="O1357">
            <v>41763050.589295007</v>
          </cell>
          <cell r="P1357">
            <v>0</v>
          </cell>
          <cell r="Q1357">
            <v>532105.30000000005</v>
          </cell>
          <cell r="R1357">
            <v>532105.30000000005</v>
          </cell>
          <cell r="S1357">
            <v>5853158.2999999998</v>
          </cell>
          <cell r="T1357">
            <v>8689089.2133750003</v>
          </cell>
          <cell r="U1357">
            <v>0</v>
          </cell>
          <cell r="V1357">
            <v>13207415.604329998</v>
          </cell>
          <cell r="W1357">
            <v>1</v>
          </cell>
          <cell r="X1357">
            <v>8689089.2133750003</v>
          </cell>
          <cell r="Y1357">
            <v>0</v>
          </cell>
          <cell r="Z1357">
            <v>0</v>
          </cell>
          <cell r="AA1357">
            <v>1</v>
          </cell>
          <cell r="AB1357">
            <v>41763050.589295007</v>
          </cell>
          <cell r="AC1357">
            <v>1</v>
          </cell>
        </row>
        <row r="1358">
          <cell r="H1358" t="str">
            <v>Total TRANSPORTES ISGO S.A.</v>
          </cell>
          <cell r="I1358">
            <v>68461479</v>
          </cell>
          <cell r="J1358">
            <v>68461479</v>
          </cell>
          <cell r="K1358">
            <v>69512713.707000002</v>
          </cell>
          <cell r="L1358">
            <v>5321053</v>
          </cell>
          <cell r="M1358">
            <v>0</v>
          </cell>
          <cell r="N1358">
            <v>5321053</v>
          </cell>
          <cell r="O1358">
            <v>0</v>
          </cell>
          <cell r="P1358">
            <v>0</v>
          </cell>
          <cell r="Q1358">
            <v>5853158.2999999998</v>
          </cell>
          <cell r="R1358">
            <v>532105.30000000005</v>
          </cell>
          <cell r="S1358">
            <v>5853158.2999999998</v>
          </cell>
          <cell r="T1358">
            <v>0</v>
          </cell>
          <cell r="U1358">
            <v>41763050.589295007</v>
          </cell>
          <cell r="V1358">
            <v>13207415.604329998</v>
          </cell>
          <cell r="W1358">
            <v>8689089.2133750003</v>
          </cell>
          <cell r="X1358">
            <v>8689089.2133750003</v>
          </cell>
          <cell r="Y1358">
            <v>41763050.589295007</v>
          </cell>
          <cell r="Z1358">
            <v>0</v>
          </cell>
          <cell r="AA1358">
            <v>41763050.589295007</v>
          </cell>
          <cell r="AB1358">
            <v>41763050.589295007</v>
          </cell>
          <cell r="AC1358">
            <v>1</v>
          </cell>
        </row>
        <row r="1359">
          <cell r="A1359" t="str">
            <v>Chapinero</v>
          </cell>
          <cell r="B1359">
            <v>511850</v>
          </cell>
          <cell r="C1359">
            <v>36913</v>
          </cell>
          <cell r="D1359">
            <v>37277</v>
          </cell>
          <cell r="E1359" t="str">
            <v>M</v>
          </cell>
          <cell r="F1359" t="str">
            <v>AUCOL98</v>
          </cell>
          <cell r="G1359">
            <v>66501</v>
          </cell>
          <cell r="H1359" t="str">
            <v>TRANSPORTES JOALCO</v>
          </cell>
          <cell r="I1359">
            <v>152493838</v>
          </cell>
          <cell r="J1359">
            <v>152493838</v>
          </cell>
          <cell r="K1359">
            <v>152493837.9233</v>
          </cell>
          <cell r="L1359">
            <v>104091227</v>
          </cell>
          <cell r="M1359">
            <v>14854091</v>
          </cell>
          <cell r="N1359">
            <v>118945318</v>
          </cell>
          <cell r="O1359">
            <v>0.1</v>
          </cell>
          <cell r="P1359">
            <v>1485409.1</v>
          </cell>
          <cell r="Q1359">
            <v>0.1</v>
          </cell>
          <cell r="R1359">
            <v>11894531.800000001</v>
          </cell>
          <cell r="S1359">
            <v>132325258.89999999</v>
          </cell>
          <cell r="T1359">
            <v>0.86774167862806217</v>
          </cell>
          <cell r="U1359">
            <v>0.19</v>
          </cell>
          <cell r="V1359">
            <v>28973829.205426998</v>
          </cell>
          <cell r="W1359">
            <v>0.125</v>
          </cell>
          <cell r="X1359">
            <v>19061729.7404125</v>
          </cell>
          <cell r="Y1359">
            <v>0</v>
          </cell>
          <cell r="Z1359">
            <v>0</v>
          </cell>
          <cell r="AA1359">
            <v>-0.18274167862806212</v>
          </cell>
          <cell r="AB1359">
            <v>-27866979.92253948</v>
          </cell>
          <cell r="AC1359">
            <v>52.711540222167969</v>
          </cell>
          <cell r="AD1359">
            <v>52.711540222167969</v>
          </cell>
        </row>
        <row r="1360">
          <cell r="A1360" t="str">
            <v>Chapinero</v>
          </cell>
          <cell r="B1360">
            <v>511850</v>
          </cell>
          <cell r="C1360">
            <v>37278</v>
          </cell>
          <cell r="D1360">
            <v>37642</v>
          </cell>
          <cell r="E1360" t="str">
            <v>M</v>
          </cell>
          <cell r="F1360" t="str">
            <v>AUCOL98</v>
          </cell>
          <cell r="G1360">
            <v>66501</v>
          </cell>
          <cell r="H1360" t="str">
            <v>TRANSPORTES JOALCO</v>
          </cell>
          <cell r="I1360">
            <v>208176574</v>
          </cell>
          <cell r="J1360">
            <v>208176574</v>
          </cell>
          <cell r="K1360">
            <v>208176573.89449999</v>
          </cell>
          <cell r="L1360">
            <v>200199045</v>
          </cell>
          <cell r="M1360">
            <v>26721500</v>
          </cell>
          <cell r="N1360">
            <v>226920545</v>
          </cell>
          <cell r="O1360">
            <v>0.1</v>
          </cell>
          <cell r="P1360">
            <v>2672150</v>
          </cell>
          <cell r="Q1360">
            <v>0.1</v>
          </cell>
          <cell r="R1360">
            <v>22692054.5</v>
          </cell>
          <cell r="S1360">
            <v>252284749.5</v>
          </cell>
          <cell r="T1360">
            <v>1.2118786700171809</v>
          </cell>
          <cell r="U1360">
            <v>0.19</v>
          </cell>
          <cell r="V1360">
            <v>39553549.039954998</v>
          </cell>
          <cell r="W1360">
            <v>0.125</v>
          </cell>
          <cell r="X1360">
            <v>26022071.736812498</v>
          </cell>
          <cell r="Y1360">
            <v>0</v>
          </cell>
          <cell r="Z1360">
            <v>0</v>
          </cell>
          <cell r="AA1360">
            <v>-0.52687867001718081</v>
          </cell>
          <cell r="AB1360">
            <v>-109683796.38226752</v>
          </cell>
          <cell r="AC1360">
            <v>59.186813354492188</v>
          </cell>
          <cell r="AD1360">
            <v>59.186813354492188</v>
          </cell>
        </row>
        <row r="1361">
          <cell r="A1361" t="str">
            <v>Chapinero</v>
          </cell>
          <cell r="B1361">
            <v>511850</v>
          </cell>
          <cell r="C1361">
            <v>37643</v>
          </cell>
          <cell r="D1361">
            <v>37777</v>
          </cell>
          <cell r="E1361" t="str">
            <v>M</v>
          </cell>
          <cell r="F1361" t="str">
            <v>AUCOL98</v>
          </cell>
          <cell r="G1361">
            <v>66501</v>
          </cell>
          <cell r="H1361" t="str">
            <v>TRANSPORTES JOALCO</v>
          </cell>
          <cell r="I1361">
            <v>110506449.625</v>
          </cell>
          <cell r="J1361">
            <v>65691928.625</v>
          </cell>
          <cell r="K1361">
            <v>98987718.851600006</v>
          </cell>
          <cell r="L1361">
            <v>0</v>
          </cell>
          <cell r="M1361">
            <v>0.1</v>
          </cell>
          <cell r="N1361">
            <v>0</v>
          </cell>
          <cell r="O1361">
            <v>0.1</v>
          </cell>
          <cell r="P1361">
            <v>0</v>
          </cell>
          <cell r="Q1361">
            <v>0.1</v>
          </cell>
          <cell r="R1361">
            <v>0</v>
          </cell>
          <cell r="S1361">
            <v>0</v>
          </cell>
          <cell r="T1361">
            <v>0</v>
          </cell>
          <cell r="U1361">
            <v>0.19</v>
          </cell>
          <cell r="V1361">
            <v>18807666.581804</v>
          </cell>
          <cell r="W1361">
            <v>0.125</v>
          </cell>
          <cell r="X1361">
            <v>12373464.856450001</v>
          </cell>
          <cell r="Y1361">
            <v>0</v>
          </cell>
          <cell r="Z1361">
            <v>0</v>
          </cell>
          <cell r="AA1361">
            <v>0.68500000000000005</v>
          </cell>
          <cell r="AB1361">
            <v>67806587.413346007</v>
          </cell>
          <cell r="AC1361">
            <v>65</v>
          </cell>
          <cell r="AD1361">
            <v>64.216415405273438</v>
          </cell>
        </row>
        <row r="1362">
          <cell r="B1362" t="str">
            <v>Total 511850</v>
          </cell>
          <cell r="C1362">
            <v>471176861.625</v>
          </cell>
          <cell r="D1362">
            <v>426362340.625</v>
          </cell>
          <cell r="E1362">
            <v>459658130.66939998</v>
          </cell>
          <cell r="F1362">
            <v>304290272</v>
          </cell>
          <cell r="G1362">
            <v>41575591</v>
          </cell>
          <cell r="H1362">
            <v>345865863</v>
          </cell>
          <cell r="I1362">
            <v>471176861.625</v>
          </cell>
          <cell r="J1362">
            <v>426362340.625</v>
          </cell>
          <cell r="K1362">
            <v>459658130.66939998</v>
          </cell>
          <cell r="L1362">
            <v>304290272</v>
          </cell>
          <cell r="M1362">
            <v>41575591</v>
          </cell>
          <cell r="N1362">
            <v>345865863</v>
          </cell>
          <cell r="O1362">
            <v>-69744188.891461</v>
          </cell>
          <cell r="P1362">
            <v>4157559.1</v>
          </cell>
          <cell r="Q1362">
            <v>34586586.299999997</v>
          </cell>
          <cell r="R1362">
            <v>34586586.299999997</v>
          </cell>
          <cell r="S1362">
            <v>384610008.39999998</v>
          </cell>
          <cell r="T1362">
            <v>57457266.333674997</v>
          </cell>
          <cell r="U1362">
            <v>0</v>
          </cell>
          <cell r="V1362">
            <v>87335044.827185988</v>
          </cell>
          <cell r="W1362">
            <v>65</v>
          </cell>
          <cell r="X1362">
            <v>57457266.333674997</v>
          </cell>
          <cell r="Y1362">
            <v>0</v>
          </cell>
          <cell r="Z1362">
            <v>0</v>
          </cell>
          <cell r="AA1362">
            <v>65</v>
          </cell>
          <cell r="AB1362">
            <v>-69744188.891461</v>
          </cell>
          <cell r="AC1362">
            <v>65</v>
          </cell>
        </row>
        <row r="1363">
          <cell r="H1363" t="str">
            <v>Total TRANSPORTES JOALCO</v>
          </cell>
          <cell r="I1363">
            <v>471176861.625</v>
          </cell>
          <cell r="J1363">
            <v>426362340.625</v>
          </cell>
          <cell r="K1363">
            <v>459658130.66939998</v>
          </cell>
          <cell r="L1363">
            <v>304290272</v>
          </cell>
          <cell r="M1363">
            <v>41575591</v>
          </cell>
          <cell r="N1363">
            <v>345865863</v>
          </cell>
          <cell r="O1363">
            <v>4157559.1</v>
          </cell>
          <cell r="P1363">
            <v>4157559.1</v>
          </cell>
          <cell r="Q1363">
            <v>384610008.39999998</v>
          </cell>
          <cell r="R1363">
            <v>34586586.299999997</v>
          </cell>
          <cell r="S1363">
            <v>384610008.39999998</v>
          </cell>
          <cell r="T1363">
            <v>0</v>
          </cell>
          <cell r="U1363">
            <v>-69744188.891461</v>
          </cell>
          <cell r="V1363">
            <v>87335044.827185988</v>
          </cell>
          <cell r="W1363">
            <v>57457266.333674997</v>
          </cell>
          <cell r="X1363">
            <v>57457266.333674997</v>
          </cell>
          <cell r="Y1363">
            <v>-69744188.891461</v>
          </cell>
          <cell r="Z1363">
            <v>0</v>
          </cell>
          <cell r="AA1363">
            <v>-69744188.891461</v>
          </cell>
          <cell r="AB1363">
            <v>-69744188.891461</v>
          </cell>
          <cell r="AC1363">
            <v>65</v>
          </cell>
        </row>
        <row r="1364">
          <cell r="A1364" t="str">
            <v>Chapinero</v>
          </cell>
          <cell r="B1364">
            <v>10917877</v>
          </cell>
          <cell r="C1364">
            <v>37382</v>
          </cell>
          <cell r="D1364">
            <v>37746</v>
          </cell>
          <cell r="E1364" t="str">
            <v>A</v>
          </cell>
          <cell r="F1364" t="str">
            <v>AUCOLESP</v>
          </cell>
          <cell r="G1364">
            <v>57198</v>
          </cell>
          <cell r="H1364" t="str">
            <v>TRANSPORTES NORUEGA LTDA.</v>
          </cell>
          <cell r="I1364">
            <v>175878</v>
          </cell>
          <cell r="J1364">
            <v>175878</v>
          </cell>
          <cell r="K1364">
            <v>175878.0625</v>
          </cell>
          <cell r="L1364">
            <v>0</v>
          </cell>
          <cell r="M1364">
            <v>0.1</v>
          </cell>
          <cell r="N1364">
            <v>0</v>
          </cell>
          <cell r="O1364">
            <v>0.1</v>
          </cell>
          <cell r="P1364">
            <v>0</v>
          </cell>
          <cell r="Q1364">
            <v>0.1</v>
          </cell>
          <cell r="R1364">
            <v>0</v>
          </cell>
          <cell r="S1364">
            <v>0</v>
          </cell>
          <cell r="T1364">
            <v>0</v>
          </cell>
          <cell r="U1364">
            <v>0.19</v>
          </cell>
          <cell r="V1364">
            <v>33416.831875000003</v>
          </cell>
          <cell r="W1364">
            <v>0.125</v>
          </cell>
          <cell r="X1364">
            <v>21984.7578125</v>
          </cell>
          <cell r="Y1364">
            <v>0</v>
          </cell>
          <cell r="Z1364">
            <v>0</v>
          </cell>
          <cell r="AA1364">
            <v>0.68500000000000005</v>
          </cell>
          <cell r="AB1364">
            <v>120476.47281250001</v>
          </cell>
          <cell r="AC1364">
            <v>1</v>
          </cell>
          <cell r="AD1364">
            <v>1</v>
          </cell>
        </row>
        <row r="1365">
          <cell r="B1365" t="str">
            <v>Total 10917877</v>
          </cell>
          <cell r="C1365">
            <v>175878</v>
          </cell>
          <cell r="D1365">
            <v>175878</v>
          </cell>
          <cell r="E1365">
            <v>175878.0625</v>
          </cell>
          <cell r="F1365">
            <v>0</v>
          </cell>
          <cell r="G1365">
            <v>0</v>
          </cell>
          <cell r="H1365">
            <v>0</v>
          </cell>
          <cell r="I1365">
            <v>175878</v>
          </cell>
          <cell r="J1365">
            <v>175878</v>
          </cell>
          <cell r="K1365">
            <v>175878.0625</v>
          </cell>
          <cell r="L1365">
            <v>0</v>
          </cell>
          <cell r="M1365">
            <v>0</v>
          </cell>
          <cell r="N1365">
            <v>0</v>
          </cell>
          <cell r="O1365">
            <v>120476.47281250001</v>
          </cell>
          <cell r="P1365">
            <v>0</v>
          </cell>
          <cell r="Q1365">
            <v>0</v>
          </cell>
          <cell r="R1365">
            <v>0</v>
          </cell>
          <cell r="S1365">
            <v>0</v>
          </cell>
          <cell r="T1365">
            <v>21984.7578125</v>
          </cell>
          <cell r="U1365">
            <v>0</v>
          </cell>
          <cell r="V1365">
            <v>33416.831875000003</v>
          </cell>
          <cell r="W1365">
            <v>0</v>
          </cell>
          <cell r="X1365">
            <v>21984.7578125</v>
          </cell>
          <cell r="Y1365">
            <v>0</v>
          </cell>
          <cell r="Z1365">
            <v>0</v>
          </cell>
          <cell r="AA1365">
            <v>0</v>
          </cell>
          <cell r="AB1365">
            <v>120476.47281250001</v>
          </cell>
          <cell r="AC1365">
            <v>0</v>
          </cell>
        </row>
        <row r="1366">
          <cell r="A1366" t="str">
            <v>Chapinero</v>
          </cell>
          <cell r="B1366">
            <v>10917911</v>
          </cell>
          <cell r="C1366">
            <v>37383</v>
          </cell>
          <cell r="D1366">
            <v>37747</v>
          </cell>
          <cell r="E1366" t="str">
            <v>A</v>
          </cell>
          <cell r="F1366" t="str">
            <v>AUCOLESP</v>
          </cell>
          <cell r="G1366">
            <v>57198</v>
          </cell>
          <cell r="H1366" t="str">
            <v>TRANSPORTES NORUEGA LTDA.</v>
          </cell>
          <cell r="I1366">
            <v>1035168</v>
          </cell>
          <cell r="J1366">
            <v>1035168</v>
          </cell>
          <cell r="K1366">
            <v>1035168</v>
          </cell>
          <cell r="L1366">
            <v>0</v>
          </cell>
          <cell r="M1366">
            <v>0.1</v>
          </cell>
          <cell r="N1366">
            <v>0</v>
          </cell>
          <cell r="O1366">
            <v>0.1</v>
          </cell>
          <cell r="P1366">
            <v>0</v>
          </cell>
          <cell r="Q1366">
            <v>0.1</v>
          </cell>
          <cell r="R1366">
            <v>0</v>
          </cell>
          <cell r="S1366">
            <v>0</v>
          </cell>
          <cell r="T1366">
            <v>0</v>
          </cell>
          <cell r="U1366">
            <v>0.19</v>
          </cell>
          <cell r="V1366">
            <v>196681.92</v>
          </cell>
          <cell r="W1366">
            <v>0.125</v>
          </cell>
          <cell r="X1366">
            <v>129396</v>
          </cell>
          <cell r="Y1366">
            <v>0</v>
          </cell>
          <cell r="Z1366">
            <v>0</v>
          </cell>
          <cell r="AA1366">
            <v>0.68500000000000005</v>
          </cell>
          <cell r="AB1366">
            <v>709090.08000000007</v>
          </cell>
          <cell r="AC1366">
            <v>1</v>
          </cell>
          <cell r="AD1366">
            <v>1</v>
          </cell>
        </row>
        <row r="1367">
          <cell r="B1367" t="str">
            <v>Total 10917911</v>
          </cell>
          <cell r="C1367">
            <v>1035168</v>
          </cell>
          <cell r="D1367">
            <v>1035168</v>
          </cell>
          <cell r="E1367">
            <v>1035168</v>
          </cell>
          <cell r="F1367">
            <v>0</v>
          </cell>
          <cell r="G1367">
            <v>0</v>
          </cell>
          <cell r="H1367">
            <v>0</v>
          </cell>
          <cell r="I1367">
            <v>1035168</v>
          </cell>
          <cell r="J1367">
            <v>1035168</v>
          </cell>
          <cell r="K1367">
            <v>1035168</v>
          </cell>
          <cell r="L1367">
            <v>0</v>
          </cell>
          <cell r="M1367">
            <v>0</v>
          </cell>
          <cell r="N1367">
            <v>0</v>
          </cell>
          <cell r="O1367">
            <v>709090.08000000007</v>
          </cell>
          <cell r="P1367">
            <v>0</v>
          </cell>
          <cell r="Q1367">
            <v>0</v>
          </cell>
          <cell r="R1367">
            <v>0</v>
          </cell>
          <cell r="S1367">
            <v>0</v>
          </cell>
          <cell r="T1367">
            <v>129396</v>
          </cell>
          <cell r="U1367">
            <v>0</v>
          </cell>
          <cell r="V1367">
            <v>196681.92</v>
          </cell>
          <cell r="W1367">
            <v>0</v>
          </cell>
          <cell r="X1367">
            <v>129396</v>
          </cell>
          <cell r="Y1367">
            <v>0</v>
          </cell>
          <cell r="Z1367">
            <v>0</v>
          </cell>
          <cell r="AA1367">
            <v>0</v>
          </cell>
          <cell r="AB1367">
            <v>709090.08000000007</v>
          </cell>
          <cell r="AC1367">
            <v>0</v>
          </cell>
        </row>
        <row r="1368">
          <cell r="H1368" t="str">
            <v>Total TRANSPORTES NORUEGA LTDA.</v>
          </cell>
          <cell r="I1368">
            <v>1211046</v>
          </cell>
          <cell r="J1368">
            <v>1211046</v>
          </cell>
          <cell r="K1368">
            <v>1211046.0625</v>
          </cell>
          <cell r="L1368">
            <v>0</v>
          </cell>
          <cell r="M1368">
            <v>0</v>
          </cell>
          <cell r="N1368">
            <v>0</v>
          </cell>
          <cell r="O1368">
            <v>0</v>
          </cell>
          <cell r="P1368">
            <v>0</v>
          </cell>
          <cell r="Q1368">
            <v>0</v>
          </cell>
          <cell r="R1368">
            <v>0</v>
          </cell>
          <cell r="S1368">
            <v>0</v>
          </cell>
          <cell r="T1368">
            <v>0</v>
          </cell>
          <cell r="U1368">
            <v>829566.55281250004</v>
          </cell>
          <cell r="V1368">
            <v>230098.75187500002</v>
          </cell>
          <cell r="W1368">
            <v>151380.7578125</v>
          </cell>
          <cell r="X1368">
            <v>151380.7578125</v>
          </cell>
          <cell r="Y1368">
            <v>829566.55281250004</v>
          </cell>
          <cell r="Z1368">
            <v>0</v>
          </cell>
          <cell r="AA1368">
            <v>829566.55281250004</v>
          </cell>
          <cell r="AB1368">
            <v>829566.55281250004</v>
          </cell>
          <cell r="AC1368">
            <v>0</v>
          </cell>
        </row>
        <row r="1369">
          <cell r="A1369" t="str">
            <v>Chapinero</v>
          </cell>
          <cell r="B1369">
            <v>485727</v>
          </cell>
          <cell r="C1369">
            <v>36951</v>
          </cell>
          <cell r="D1369">
            <v>37315</v>
          </cell>
          <cell r="E1369" t="str">
            <v>M</v>
          </cell>
          <cell r="F1369" t="str">
            <v>AUCOL98</v>
          </cell>
          <cell r="G1369">
            <v>69911</v>
          </cell>
          <cell r="H1369" t="str">
            <v>TRANSPORTES RAPIDO PUTUMAYO LTDA</v>
          </cell>
          <cell r="I1369">
            <v>20914724</v>
          </cell>
          <cell r="J1369">
            <v>20914724</v>
          </cell>
          <cell r="K1369">
            <v>20914723.998</v>
          </cell>
          <cell r="L1369">
            <v>11090608</v>
          </cell>
          <cell r="M1369">
            <v>2111112</v>
          </cell>
          <cell r="N1369">
            <v>13201720</v>
          </cell>
          <cell r="O1369">
            <v>0.1</v>
          </cell>
          <cell r="P1369">
            <v>211111.2</v>
          </cell>
          <cell r="Q1369">
            <v>0.1</v>
          </cell>
          <cell r="R1369">
            <v>1320172</v>
          </cell>
          <cell r="S1369">
            <v>14733003.199999999</v>
          </cell>
          <cell r="T1369">
            <v>0.70443211210479584</v>
          </cell>
          <cell r="U1369">
            <v>0.19</v>
          </cell>
          <cell r="V1369">
            <v>3973797.55962</v>
          </cell>
          <cell r="W1369">
            <v>0.125</v>
          </cell>
          <cell r="X1369">
            <v>2614340.49975</v>
          </cell>
          <cell r="Y1369">
            <v>0</v>
          </cell>
          <cell r="Z1369">
            <v>0</v>
          </cell>
          <cell r="AA1369">
            <v>-1.9432112104795785E-2</v>
          </cell>
          <cell r="AB1369">
            <v>-406417.26136999868</v>
          </cell>
          <cell r="AC1369">
            <v>21.090660095214844</v>
          </cell>
          <cell r="AD1369">
            <v>21.090660095214844</v>
          </cell>
        </row>
        <row r="1370">
          <cell r="A1370" t="str">
            <v>Chapinero</v>
          </cell>
          <cell r="B1370">
            <v>485727</v>
          </cell>
          <cell r="C1370">
            <v>37316</v>
          </cell>
          <cell r="D1370">
            <v>37680</v>
          </cell>
          <cell r="E1370" t="str">
            <v>M</v>
          </cell>
          <cell r="F1370" t="str">
            <v>AUCOL98</v>
          </cell>
          <cell r="G1370">
            <v>69911</v>
          </cell>
          <cell r="H1370" t="str">
            <v>TRANSPORTES RAPIDO PUTUMAYO LTDA</v>
          </cell>
          <cell r="I1370">
            <v>21120184</v>
          </cell>
          <cell r="J1370">
            <v>21120184</v>
          </cell>
          <cell r="K1370">
            <v>21120184.031300001</v>
          </cell>
          <cell r="L1370">
            <v>16860635</v>
          </cell>
          <cell r="M1370">
            <v>5600000</v>
          </cell>
          <cell r="N1370">
            <v>22460635</v>
          </cell>
          <cell r="O1370">
            <v>0.1</v>
          </cell>
          <cell r="P1370">
            <v>560000</v>
          </cell>
          <cell r="Q1370">
            <v>0.1</v>
          </cell>
          <cell r="R1370">
            <v>2246063.5</v>
          </cell>
          <cell r="S1370">
            <v>25266698.5</v>
          </cell>
          <cell r="T1370">
            <v>1.1963294667581914</v>
          </cell>
          <cell r="U1370">
            <v>0.19</v>
          </cell>
          <cell r="V1370">
            <v>4012834.9659470003</v>
          </cell>
          <cell r="W1370">
            <v>0.125</v>
          </cell>
          <cell r="X1370">
            <v>2640023.0039125001</v>
          </cell>
          <cell r="Y1370">
            <v>0</v>
          </cell>
          <cell r="Z1370">
            <v>0</v>
          </cell>
          <cell r="AA1370">
            <v>-0.51132946675819135</v>
          </cell>
          <cell r="AB1370">
            <v>-10799372.438559497</v>
          </cell>
          <cell r="AC1370">
            <v>18.090660095214844</v>
          </cell>
          <cell r="AD1370">
            <v>18.090660095214844</v>
          </cell>
        </row>
        <row r="1371">
          <cell r="A1371" t="str">
            <v>Chapinero</v>
          </cell>
          <cell r="B1371">
            <v>485727</v>
          </cell>
          <cell r="C1371">
            <v>37681</v>
          </cell>
          <cell r="D1371">
            <v>37777</v>
          </cell>
          <cell r="E1371" t="str">
            <v>M</v>
          </cell>
          <cell r="F1371" t="str">
            <v>AUCOL98</v>
          </cell>
          <cell r="G1371">
            <v>69911</v>
          </cell>
          <cell r="H1371" t="str">
            <v>TRANSPORTES RAPIDO PUTUMAYO LTDA</v>
          </cell>
          <cell r="I1371">
            <v>6369462</v>
          </cell>
          <cell r="J1371">
            <v>3511998</v>
          </cell>
          <cell r="K1371">
            <v>5068190.3329999996</v>
          </cell>
          <cell r="L1371">
            <v>0</v>
          </cell>
          <cell r="M1371">
            <v>0.1</v>
          </cell>
          <cell r="N1371">
            <v>0</v>
          </cell>
          <cell r="O1371">
            <v>0.1</v>
          </cell>
          <cell r="P1371">
            <v>0</v>
          </cell>
          <cell r="Q1371">
            <v>0.1</v>
          </cell>
          <cell r="R1371">
            <v>0</v>
          </cell>
          <cell r="S1371">
            <v>0</v>
          </cell>
          <cell r="T1371">
            <v>0</v>
          </cell>
          <cell r="U1371">
            <v>0.19</v>
          </cell>
          <cell r="V1371">
            <v>962956.1632699999</v>
          </cell>
          <cell r="W1371">
            <v>0.125</v>
          </cell>
          <cell r="X1371">
            <v>633523.79162499995</v>
          </cell>
          <cell r="Y1371">
            <v>0</v>
          </cell>
          <cell r="Z1371">
            <v>0</v>
          </cell>
          <cell r="AA1371">
            <v>0.68500000000000005</v>
          </cell>
          <cell r="AB1371">
            <v>3471710.3781050001</v>
          </cell>
          <cell r="AC1371">
            <v>12</v>
          </cell>
          <cell r="AD1371">
            <v>11.427083015441895</v>
          </cell>
        </row>
        <row r="1372">
          <cell r="B1372" t="str">
            <v>Total 485727</v>
          </cell>
          <cell r="C1372">
            <v>48404370</v>
          </cell>
          <cell r="D1372">
            <v>45546906</v>
          </cell>
          <cell r="E1372">
            <v>47103098.362300001</v>
          </cell>
          <cell r="F1372">
            <v>27951243</v>
          </cell>
          <cell r="G1372">
            <v>7711112</v>
          </cell>
          <cell r="H1372">
            <v>35662355</v>
          </cell>
          <cell r="I1372">
            <v>48404370</v>
          </cell>
          <cell r="J1372">
            <v>45546906</v>
          </cell>
          <cell r="K1372">
            <v>47103098.362300001</v>
          </cell>
          <cell r="L1372">
            <v>27951243</v>
          </cell>
          <cell r="M1372">
            <v>7711112</v>
          </cell>
          <cell r="N1372">
            <v>35662355</v>
          </cell>
          <cell r="O1372">
            <v>-7734079.3218244966</v>
          </cell>
          <cell r="P1372">
            <v>771111.2</v>
          </cell>
          <cell r="Q1372">
            <v>3566235.5</v>
          </cell>
          <cell r="R1372">
            <v>3566235.5</v>
          </cell>
          <cell r="S1372">
            <v>39999701.700000003</v>
          </cell>
          <cell r="T1372">
            <v>5887887.2952875001</v>
          </cell>
          <cell r="U1372">
            <v>0</v>
          </cell>
          <cell r="V1372">
            <v>8949588.6888370011</v>
          </cell>
          <cell r="W1372">
            <v>12</v>
          </cell>
          <cell r="X1372">
            <v>5887887.2952875001</v>
          </cell>
          <cell r="Y1372">
            <v>0</v>
          </cell>
          <cell r="Z1372">
            <v>0</v>
          </cell>
          <cell r="AA1372">
            <v>12</v>
          </cell>
          <cell r="AB1372">
            <v>-7734079.3218244966</v>
          </cell>
          <cell r="AC1372">
            <v>12</v>
          </cell>
        </row>
        <row r="1373">
          <cell r="H1373" t="str">
            <v>Total TRANSPORTES RAPIDO PUTUMAYO LTDA</v>
          </cell>
          <cell r="I1373">
            <v>48404370</v>
          </cell>
          <cell r="J1373">
            <v>45546906</v>
          </cell>
          <cell r="K1373">
            <v>47103098.362300001</v>
          </cell>
          <cell r="L1373">
            <v>27951243</v>
          </cell>
          <cell r="M1373">
            <v>7711112</v>
          </cell>
          <cell r="N1373">
            <v>35662355</v>
          </cell>
          <cell r="O1373">
            <v>771111.2</v>
          </cell>
          <cell r="P1373">
            <v>771111.2</v>
          </cell>
          <cell r="Q1373">
            <v>39999701.700000003</v>
          </cell>
          <cell r="R1373">
            <v>3566235.5</v>
          </cell>
          <cell r="S1373">
            <v>39999701.700000003</v>
          </cell>
          <cell r="T1373">
            <v>0</v>
          </cell>
          <cell r="U1373">
            <v>-7734079.3218244966</v>
          </cell>
          <cell r="V1373">
            <v>8949588.6888370011</v>
          </cell>
          <cell r="W1373">
            <v>5887887.2952875001</v>
          </cell>
          <cell r="X1373">
            <v>5887887.2952875001</v>
          </cell>
          <cell r="Y1373">
            <v>-7734079.3218244966</v>
          </cell>
          <cell r="Z1373">
            <v>0</v>
          </cell>
          <cell r="AA1373">
            <v>-7734079.3218244966</v>
          </cell>
          <cell r="AB1373">
            <v>-7734079.3218244966</v>
          </cell>
          <cell r="AC1373">
            <v>12</v>
          </cell>
        </row>
        <row r="1374">
          <cell r="A1374" t="str">
            <v>Chapinero</v>
          </cell>
          <cell r="B1374">
            <v>465473</v>
          </cell>
          <cell r="C1374">
            <v>36980</v>
          </cell>
          <cell r="D1374">
            <v>37344</v>
          </cell>
          <cell r="E1374" t="str">
            <v>A</v>
          </cell>
          <cell r="F1374" t="str">
            <v>AUCOL98</v>
          </cell>
          <cell r="G1374">
            <v>61853</v>
          </cell>
          <cell r="H1374" t="str">
            <v>TRANSPORTES Y REPARTOS URBANOS LTDA.</v>
          </cell>
          <cell r="I1374">
            <v>14638592.0625</v>
          </cell>
          <cell r="J1374">
            <v>14638592.0625</v>
          </cell>
          <cell r="K1374">
            <v>14638592.0625</v>
          </cell>
          <cell r="L1374">
            <v>7531663</v>
          </cell>
          <cell r="M1374">
            <v>1807499</v>
          </cell>
          <cell r="N1374">
            <v>9339162</v>
          </cell>
          <cell r="O1374">
            <v>0.1</v>
          </cell>
          <cell r="P1374">
            <v>180749.90000000002</v>
          </cell>
          <cell r="Q1374">
            <v>0.1</v>
          </cell>
          <cell r="R1374">
            <v>933916.20000000007</v>
          </cell>
          <cell r="S1374">
            <v>10453828.1</v>
          </cell>
          <cell r="T1374">
            <v>0.71412797455978017</v>
          </cell>
          <cell r="U1374">
            <v>0.19</v>
          </cell>
          <cell r="V1374">
            <v>2781332.4918749998</v>
          </cell>
          <cell r="W1374">
            <v>0.125</v>
          </cell>
          <cell r="X1374">
            <v>1829824.0078125</v>
          </cell>
          <cell r="Y1374">
            <v>0</v>
          </cell>
          <cell r="Z1374">
            <v>0</v>
          </cell>
          <cell r="AA1374">
            <v>-2.9127974559780112E-2</v>
          </cell>
          <cell r="AB1374">
            <v>-426392.53718749905</v>
          </cell>
          <cell r="AC1374">
            <v>27.994504928588867</v>
          </cell>
          <cell r="AD1374">
            <v>27.994504928588867</v>
          </cell>
        </row>
        <row r="1375">
          <cell r="A1375" t="str">
            <v>Chapinero</v>
          </cell>
          <cell r="B1375">
            <v>465473</v>
          </cell>
          <cell r="C1375">
            <v>37345</v>
          </cell>
          <cell r="D1375">
            <v>37709</v>
          </cell>
          <cell r="E1375" t="str">
            <v>A</v>
          </cell>
          <cell r="F1375" t="str">
            <v>AUCOL98</v>
          </cell>
          <cell r="G1375">
            <v>61853</v>
          </cell>
          <cell r="H1375" t="str">
            <v>TRANSPORTES Y REPARTOS URBANOS LTDA.</v>
          </cell>
          <cell r="I1375">
            <v>19422519.125</v>
          </cell>
          <cell r="J1375">
            <v>19422519.125</v>
          </cell>
          <cell r="K1375">
            <v>19422519.1875</v>
          </cell>
          <cell r="L1375">
            <v>8100000</v>
          </cell>
          <cell r="M1375">
            <v>0</v>
          </cell>
          <cell r="N1375">
            <v>8100000</v>
          </cell>
          <cell r="O1375">
            <v>0.1</v>
          </cell>
          <cell r="P1375">
            <v>0</v>
          </cell>
          <cell r="Q1375">
            <v>0.1</v>
          </cell>
          <cell r="R1375">
            <v>810000</v>
          </cell>
          <cell r="S1375">
            <v>8910000</v>
          </cell>
          <cell r="T1375">
            <v>0.45874584619972075</v>
          </cell>
          <cell r="U1375">
            <v>0.19</v>
          </cell>
          <cell r="V1375">
            <v>3690278.6456249999</v>
          </cell>
          <cell r="W1375">
            <v>0.125</v>
          </cell>
          <cell r="X1375">
            <v>2427814.8984375</v>
          </cell>
          <cell r="Y1375">
            <v>0</v>
          </cell>
          <cell r="Z1375">
            <v>0</v>
          </cell>
          <cell r="AA1375">
            <v>0.2262541538002793</v>
          </cell>
          <cell r="AB1375">
            <v>4394425.643437501</v>
          </cell>
          <cell r="AC1375">
            <v>30.162088394165039</v>
          </cell>
          <cell r="AD1375">
            <v>30.162088394165039</v>
          </cell>
        </row>
        <row r="1376">
          <cell r="A1376" t="str">
            <v>Chapinero</v>
          </cell>
          <cell r="B1376">
            <v>465473</v>
          </cell>
          <cell r="C1376">
            <v>37710</v>
          </cell>
          <cell r="D1376">
            <v>37777</v>
          </cell>
          <cell r="E1376" t="str">
            <v>A</v>
          </cell>
          <cell r="F1376" t="str">
            <v>AUCOL98</v>
          </cell>
          <cell r="G1376">
            <v>61853</v>
          </cell>
          <cell r="H1376" t="str">
            <v>TRANSPORTES Y REPARTOS URBANOS LTDA.</v>
          </cell>
          <cell r="I1376">
            <v>24197648.9375</v>
          </cell>
          <cell r="J1376">
            <v>24197648.9375</v>
          </cell>
          <cell r="K1376">
            <v>4495738.0312999999</v>
          </cell>
          <cell r="L1376">
            <v>0</v>
          </cell>
          <cell r="M1376">
            <v>0.1</v>
          </cell>
          <cell r="N1376">
            <v>0</v>
          </cell>
          <cell r="O1376">
            <v>0.1</v>
          </cell>
          <cell r="P1376">
            <v>0</v>
          </cell>
          <cell r="Q1376">
            <v>0.1</v>
          </cell>
          <cell r="R1376">
            <v>0</v>
          </cell>
          <cell r="S1376">
            <v>0</v>
          </cell>
          <cell r="T1376">
            <v>0</v>
          </cell>
          <cell r="U1376">
            <v>0.19</v>
          </cell>
          <cell r="V1376">
            <v>854190.22594699997</v>
          </cell>
          <cell r="W1376">
            <v>0.125</v>
          </cell>
          <cell r="X1376">
            <v>561967.25391249999</v>
          </cell>
          <cell r="Y1376">
            <v>0</v>
          </cell>
          <cell r="Z1376">
            <v>0</v>
          </cell>
          <cell r="AA1376">
            <v>0.68500000000000005</v>
          </cell>
          <cell r="AB1376">
            <v>3079580.5514405002</v>
          </cell>
          <cell r="AC1376">
            <v>3</v>
          </cell>
          <cell r="AD1376">
            <v>3</v>
          </cell>
        </row>
        <row r="1377">
          <cell r="B1377" t="str">
            <v>Total 465473</v>
          </cell>
          <cell r="C1377">
            <v>58258760.125</v>
          </cell>
          <cell r="D1377">
            <v>58258760.125</v>
          </cell>
          <cell r="E1377">
            <v>38556849.281300001</v>
          </cell>
          <cell r="F1377">
            <v>15631663</v>
          </cell>
          <cell r="G1377">
            <v>1807499</v>
          </cell>
          <cell r="H1377">
            <v>17439162</v>
          </cell>
          <cell r="I1377">
            <v>58258760.125</v>
          </cell>
          <cell r="J1377">
            <v>58258760.125</v>
          </cell>
          <cell r="K1377">
            <v>38556849.281300001</v>
          </cell>
          <cell r="L1377">
            <v>15631663</v>
          </cell>
          <cell r="M1377">
            <v>1807499</v>
          </cell>
          <cell r="N1377">
            <v>17439162</v>
          </cell>
          <cell r="O1377">
            <v>7047613.6576905027</v>
          </cell>
          <cell r="P1377">
            <v>180749.90000000002</v>
          </cell>
          <cell r="Q1377">
            <v>1743916.2000000002</v>
          </cell>
          <cell r="R1377">
            <v>1743916.2000000002</v>
          </cell>
          <cell r="S1377">
            <v>19363828.100000001</v>
          </cell>
          <cell r="T1377">
            <v>4819606.1601625001</v>
          </cell>
          <cell r="U1377">
            <v>0</v>
          </cell>
          <cell r="V1377">
            <v>7325801.3634469993</v>
          </cell>
          <cell r="W1377">
            <v>3</v>
          </cell>
          <cell r="X1377">
            <v>4819606.1601625001</v>
          </cell>
          <cell r="Y1377">
            <v>0</v>
          </cell>
          <cell r="Z1377">
            <v>0</v>
          </cell>
          <cell r="AA1377">
            <v>3</v>
          </cell>
          <cell r="AB1377">
            <v>7047613.6576905027</v>
          </cell>
          <cell r="AC1377">
            <v>3</v>
          </cell>
        </row>
        <row r="1378">
          <cell r="H1378" t="str">
            <v>Total TRANSPORTES Y REPARTOS URBANOS LTDA.</v>
          </cell>
          <cell r="I1378">
            <v>58258760.125</v>
          </cell>
          <cell r="J1378">
            <v>58258760.125</v>
          </cell>
          <cell r="K1378">
            <v>38556849.281300001</v>
          </cell>
          <cell r="L1378">
            <v>15631663</v>
          </cell>
          <cell r="M1378">
            <v>1807499</v>
          </cell>
          <cell r="N1378">
            <v>17439162</v>
          </cell>
          <cell r="O1378">
            <v>180749.90000000002</v>
          </cell>
          <cell r="P1378">
            <v>180749.90000000002</v>
          </cell>
          <cell r="Q1378">
            <v>19363828.100000001</v>
          </cell>
          <cell r="R1378">
            <v>1743916.2000000002</v>
          </cell>
          <cell r="S1378">
            <v>19363828.100000001</v>
          </cell>
          <cell r="T1378">
            <v>0</v>
          </cell>
          <cell r="U1378">
            <v>7047613.6576905027</v>
          </cell>
          <cell r="V1378">
            <v>7325801.3634469993</v>
          </cell>
          <cell r="W1378">
            <v>4819606.1601625001</v>
          </cell>
          <cell r="X1378">
            <v>4819606.1601625001</v>
          </cell>
          <cell r="Y1378">
            <v>7047613.6576905027</v>
          </cell>
          <cell r="Z1378">
            <v>0</v>
          </cell>
          <cell r="AA1378">
            <v>7047613.6576905027</v>
          </cell>
          <cell r="AB1378">
            <v>7047613.6576905027</v>
          </cell>
          <cell r="AC1378">
            <v>3</v>
          </cell>
        </row>
        <row r="1379">
          <cell r="A1379" t="str">
            <v>Chapinero</v>
          </cell>
          <cell r="B1379">
            <v>7310501</v>
          </cell>
          <cell r="C1379">
            <v>37012</v>
          </cell>
          <cell r="D1379">
            <v>37376</v>
          </cell>
          <cell r="E1379" t="str">
            <v>M</v>
          </cell>
          <cell r="F1379" t="str">
            <v>AUCOL98</v>
          </cell>
          <cell r="G1379">
            <v>52083</v>
          </cell>
          <cell r="H1379" t="str">
            <v>TRANSPORTES Y SERVICIOS JOGA LTDA</v>
          </cell>
          <cell r="I1379">
            <v>30473645</v>
          </cell>
          <cell r="J1379">
            <v>29528643</v>
          </cell>
          <cell r="K1379">
            <v>30222610.2498</v>
          </cell>
          <cell r="L1379">
            <v>4936520</v>
          </cell>
          <cell r="M1379">
            <v>0</v>
          </cell>
          <cell r="N1379">
            <v>4936520</v>
          </cell>
          <cell r="O1379">
            <v>0.1</v>
          </cell>
          <cell r="P1379">
            <v>0</v>
          </cell>
          <cell r="Q1379">
            <v>0.1</v>
          </cell>
          <cell r="R1379">
            <v>493652</v>
          </cell>
          <cell r="S1379">
            <v>5430172</v>
          </cell>
          <cell r="T1379">
            <v>0.17967250198172194</v>
          </cell>
          <cell r="U1379">
            <v>0.19</v>
          </cell>
          <cell r="V1379">
            <v>5742295.947462</v>
          </cell>
          <cell r="W1379">
            <v>0.125</v>
          </cell>
          <cell r="X1379">
            <v>3777826.281225</v>
          </cell>
          <cell r="Y1379">
            <v>0</v>
          </cell>
          <cell r="Z1379">
            <v>0</v>
          </cell>
          <cell r="AA1379">
            <v>0.50532749801827814</v>
          </cell>
          <cell r="AB1379">
            <v>15272316.021113003</v>
          </cell>
          <cell r="AC1379">
            <v>26.815933227539063</v>
          </cell>
          <cell r="AD1379">
            <v>26.815933227539063</v>
          </cell>
        </row>
        <row r="1380">
          <cell r="A1380" t="str">
            <v>Chapinero</v>
          </cell>
          <cell r="B1380">
            <v>7310501</v>
          </cell>
          <cell r="C1380">
            <v>37377</v>
          </cell>
          <cell r="D1380">
            <v>37741</v>
          </cell>
          <cell r="E1380" t="str">
            <v>M</v>
          </cell>
          <cell r="F1380" t="str">
            <v>AUCOL98</v>
          </cell>
          <cell r="G1380">
            <v>52083</v>
          </cell>
          <cell r="H1380" t="str">
            <v>TRANSPORTES Y SERVICIOS JOGA LTDA</v>
          </cell>
          <cell r="I1380">
            <v>25610880</v>
          </cell>
          <cell r="J1380">
            <v>24780725</v>
          </cell>
          <cell r="K1380">
            <v>25926250.755399998</v>
          </cell>
          <cell r="L1380">
            <v>722804</v>
          </cell>
          <cell r="M1380">
            <v>0</v>
          </cell>
          <cell r="N1380">
            <v>722804</v>
          </cell>
          <cell r="O1380">
            <v>0.1</v>
          </cell>
          <cell r="P1380">
            <v>0</v>
          </cell>
          <cell r="Q1380">
            <v>0.1</v>
          </cell>
          <cell r="R1380">
            <v>72280.400000000009</v>
          </cell>
          <cell r="S1380">
            <v>795084.4</v>
          </cell>
          <cell r="T1380">
            <v>3.0667156909851202E-2</v>
          </cell>
          <cell r="U1380">
            <v>0.19</v>
          </cell>
          <cell r="V1380">
            <v>4925987.643526</v>
          </cell>
          <cell r="W1380">
            <v>0.125</v>
          </cell>
          <cell r="X1380">
            <v>3240781.3444249998</v>
          </cell>
          <cell r="Y1380">
            <v>0</v>
          </cell>
          <cell r="Z1380">
            <v>0</v>
          </cell>
          <cell r="AA1380">
            <v>0.65433284309014883</v>
          </cell>
          <cell r="AB1380">
            <v>16964397.367449</v>
          </cell>
          <cell r="AC1380">
            <v>23.414834976196289</v>
          </cell>
          <cell r="AD1380">
            <v>23.414834976196289</v>
          </cell>
        </row>
        <row r="1381">
          <cell r="A1381" t="str">
            <v>Chapinero</v>
          </cell>
          <cell r="B1381">
            <v>7310501</v>
          </cell>
          <cell r="C1381">
            <v>37742</v>
          </cell>
          <cell r="D1381">
            <v>37777</v>
          </cell>
          <cell r="E1381" t="str">
            <v>M</v>
          </cell>
          <cell r="F1381" t="str">
            <v>AUCOL98</v>
          </cell>
          <cell r="G1381">
            <v>52083</v>
          </cell>
          <cell r="H1381" t="str">
            <v>TRANSPORTES Y SERVICIOS JOGA LTDA</v>
          </cell>
          <cell r="I1381">
            <v>2264401</v>
          </cell>
          <cell r="J1381">
            <v>242889</v>
          </cell>
          <cell r="K1381">
            <v>2193372.6294</v>
          </cell>
          <cell r="L1381">
            <v>0</v>
          </cell>
          <cell r="M1381">
            <v>0.1</v>
          </cell>
          <cell r="N1381">
            <v>0</v>
          </cell>
          <cell r="O1381">
            <v>0.1</v>
          </cell>
          <cell r="P1381">
            <v>0</v>
          </cell>
          <cell r="Q1381">
            <v>0.1</v>
          </cell>
          <cell r="R1381">
            <v>0</v>
          </cell>
          <cell r="S1381">
            <v>0</v>
          </cell>
          <cell r="T1381">
            <v>0</v>
          </cell>
          <cell r="U1381">
            <v>0.19</v>
          </cell>
          <cell r="V1381">
            <v>416740.79958599998</v>
          </cell>
          <cell r="W1381">
            <v>0.125</v>
          </cell>
          <cell r="X1381">
            <v>274171.578675</v>
          </cell>
          <cell r="Y1381">
            <v>0</v>
          </cell>
          <cell r="Z1381">
            <v>0</v>
          </cell>
          <cell r="AA1381">
            <v>0.68500000000000005</v>
          </cell>
          <cell r="AB1381">
            <v>1502460.2511390001</v>
          </cell>
          <cell r="AC1381">
            <v>20</v>
          </cell>
          <cell r="AD1381">
            <v>20.857143402099609</v>
          </cell>
        </row>
        <row r="1382">
          <cell r="B1382" t="str">
            <v>Total 7310501</v>
          </cell>
          <cell r="C1382">
            <v>58348926</v>
          </cell>
          <cell r="D1382">
            <v>54552257</v>
          </cell>
          <cell r="E1382">
            <v>58342233.634599999</v>
          </cell>
          <cell r="F1382">
            <v>5659324</v>
          </cell>
          <cell r="G1382">
            <v>0</v>
          </cell>
          <cell r="H1382">
            <v>5659324</v>
          </cell>
          <cell r="I1382">
            <v>58348926</v>
          </cell>
          <cell r="J1382">
            <v>54552257</v>
          </cell>
          <cell r="K1382">
            <v>58342233.634599999</v>
          </cell>
          <cell r="L1382">
            <v>5659324</v>
          </cell>
          <cell r="M1382">
            <v>0</v>
          </cell>
          <cell r="N1382">
            <v>5659324</v>
          </cell>
          <cell r="O1382">
            <v>33739173.639701001</v>
          </cell>
          <cell r="P1382">
            <v>0</v>
          </cell>
          <cell r="Q1382">
            <v>565932.4</v>
          </cell>
          <cell r="R1382">
            <v>565932.4</v>
          </cell>
          <cell r="S1382">
            <v>6225256.4000000004</v>
          </cell>
          <cell r="T1382">
            <v>7292779.2043249998</v>
          </cell>
          <cell r="U1382">
            <v>0</v>
          </cell>
          <cell r="V1382">
            <v>11085024.390573999</v>
          </cell>
          <cell r="W1382">
            <v>20</v>
          </cell>
          <cell r="X1382">
            <v>7292779.2043249998</v>
          </cell>
          <cell r="Y1382">
            <v>0</v>
          </cell>
          <cell r="Z1382">
            <v>0</v>
          </cell>
          <cell r="AA1382">
            <v>20</v>
          </cell>
          <cell r="AB1382">
            <v>33739173.639701001</v>
          </cell>
          <cell r="AC1382">
            <v>20</v>
          </cell>
        </row>
        <row r="1383">
          <cell r="H1383" t="str">
            <v>Total TRANSPORTES Y SERVICIOS JOGA LTDA</v>
          </cell>
          <cell r="I1383">
            <v>58348926</v>
          </cell>
          <cell r="J1383">
            <v>54552257</v>
          </cell>
          <cell r="K1383">
            <v>58342233.634599999</v>
          </cell>
          <cell r="L1383">
            <v>5659324</v>
          </cell>
          <cell r="M1383">
            <v>0</v>
          </cell>
          <cell r="N1383">
            <v>5659324</v>
          </cell>
          <cell r="O1383">
            <v>0</v>
          </cell>
          <cell r="P1383">
            <v>0</v>
          </cell>
          <cell r="Q1383">
            <v>6225256.4000000004</v>
          </cell>
          <cell r="R1383">
            <v>565932.4</v>
          </cell>
          <cell r="S1383">
            <v>6225256.4000000004</v>
          </cell>
          <cell r="T1383">
            <v>0</v>
          </cell>
          <cell r="U1383">
            <v>33739173.639701001</v>
          </cell>
          <cell r="V1383">
            <v>11085024.390573999</v>
          </cell>
          <cell r="W1383">
            <v>7292779.2043249998</v>
          </cell>
          <cell r="X1383">
            <v>7292779.2043249998</v>
          </cell>
          <cell r="Y1383">
            <v>33739173.639701001</v>
          </cell>
          <cell r="Z1383">
            <v>0</v>
          </cell>
          <cell r="AA1383">
            <v>33739173.639701001</v>
          </cell>
          <cell r="AB1383">
            <v>33739173.639701001</v>
          </cell>
          <cell r="AC1383">
            <v>20</v>
          </cell>
        </row>
        <row r="1384">
          <cell r="A1384" t="str">
            <v>Chapinero</v>
          </cell>
          <cell r="B1384">
            <v>7531288</v>
          </cell>
          <cell r="C1384">
            <v>36850</v>
          </cell>
          <cell r="D1384">
            <v>37214</v>
          </cell>
          <cell r="E1384" t="str">
            <v>A</v>
          </cell>
          <cell r="F1384" t="str">
            <v>AUCOL98</v>
          </cell>
          <cell r="G1384">
            <v>69825</v>
          </cell>
          <cell r="H1384" t="str">
            <v>UNION ANDINA DE TRANSPORTES LTDA</v>
          </cell>
          <cell r="I1384">
            <v>1756022</v>
          </cell>
          <cell r="J1384">
            <v>1756022</v>
          </cell>
          <cell r="K1384">
            <v>1708565</v>
          </cell>
          <cell r="L1384">
            <v>451900</v>
          </cell>
          <cell r="M1384">
            <v>0</v>
          </cell>
          <cell r="N1384">
            <v>451900</v>
          </cell>
          <cell r="O1384">
            <v>0.1</v>
          </cell>
          <cell r="P1384">
            <v>0</v>
          </cell>
          <cell r="Q1384">
            <v>0.1</v>
          </cell>
          <cell r="R1384">
            <v>45190</v>
          </cell>
          <cell r="S1384">
            <v>497090</v>
          </cell>
          <cell r="T1384">
            <v>0.29094005788483318</v>
          </cell>
          <cell r="U1384">
            <v>0.19</v>
          </cell>
          <cell r="V1384">
            <v>324627.34999999998</v>
          </cell>
          <cell r="W1384">
            <v>0.125</v>
          </cell>
          <cell r="X1384">
            <v>213570.625</v>
          </cell>
          <cell r="Y1384">
            <v>0</v>
          </cell>
          <cell r="Z1384">
            <v>0</v>
          </cell>
          <cell r="AA1384">
            <v>0.39405994211516687</v>
          </cell>
          <cell r="AB1384">
            <v>673277.02500000014</v>
          </cell>
          <cell r="AC1384">
            <v>3.8873627185821533</v>
          </cell>
          <cell r="AD1384">
            <v>3.8873627185821533</v>
          </cell>
        </row>
        <row r="1385">
          <cell r="A1385" t="str">
            <v>Chapinero</v>
          </cell>
          <cell r="B1385">
            <v>7531288</v>
          </cell>
          <cell r="C1385">
            <v>37215</v>
          </cell>
          <cell r="D1385">
            <v>37579</v>
          </cell>
          <cell r="E1385" t="str">
            <v>A</v>
          </cell>
          <cell r="F1385" t="str">
            <v>AUCOL98</v>
          </cell>
          <cell r="G1385">
            <v>69825</v>
          </cell>
          <cell r="H1385" t="str">
            <v>UNION ANDINA DE TRANSPORTES LTDA</v>
          </cell>
          <cell r="I1385">
            <v>0</v>
          </cell>
          <cell r="J1385">
            <v>0</v>
          </cell>
          <cell r="K1385">
            <v>47456.9519</v>
          </cell>
          <cell r="L1385">
            <v>0</v>
          </cell>
          <cell r="M1385">
            <v>0.1</v>
          </cell>
          <cell r="N1385">
            <v>0</v>
          </cell>
          <cell r="O1385">
            <v>0.1</v>
          </cell>
          <cell r="P1385">
            <v>0</v>
          </cell>
          <cell r="Q1385">
            <v>0.1</v>
          </cell>
          <cell r="R1385">
            <v>0</v>
          </cell>
          <cell r="S1385">
            <v>0</v>
          </cell>
          <cell r="T1385">
            <v>0</v>
          </cell>
          <cell r="U1385">
            <v>0.19</v>
          </cell>
          <cell r="V1385">
            <v>9016.8208610000001</v>
          </cell>
          <cell r="W1385">
            <v>0.125</v>
          </cell>
          <cell r="X1385">
            <v>5932.1189875</v>
          </cell>
          <cell r="Y1385">
            <v>0</v>
          </cell>
          <cell r="Z1385">
            <v>0</v>
          </cell>
          <cell r="AA1385">
            <v>0.68500000000000005</v>
          </cell>
          <cell r="AB1385">
            <v>32508.012051500002</v>
          </cell>
          <cell r="AC1385">
            <v>0.11263736337423325</v>
          </cell>
          <cell r="AD1385">
            <v>0.11263736337423325</v>
          </cell>
        </row>
        <row r="1386">
          <cell r="B1386" t="str">
            <v>Total 7531288</v>
          </cell>
          <cell r="C1386">
            <v>1756022</v>
          </cell>
          <cell r="D1386">
            <v>1756022</v>
          </cell>
          <cell r="E1386">
            <v>1756021.9519</v>
          </cell>
          <cell r="F1386">
            <v>451900</v>
          </cell>
          <cell r="G1386">
            <v>0</v>
          </cell>
          <cell r="H1386">
            <v>451900</v>
          </cell>
          <cell r="I1386">
            <v>1756022</v>
          </cell>
          <cell r="J1386">
            <v>1756022</v>
          </cell>
          <cell r="K1386">
            <v>1756021.9519</v>
          </cell>
          <cell r="L1386">
            <v>451900</v>
          </cell>
          <cell r="M1386">
            <v>0</v>
          </cell>
          <cell r="N1386">
            <v>451900</v>
          </cell>
          <cell r="O1386">
            <v>705785.03705150017</v>
          </cell>
          <cell r="P1386">
            <v>0</v>
          </cell>
          <cell r="Q1386">
            <v>45190</v>
          </cell>
          <cell r="R1386">
            <v>45190</v>
          </cell>
          <cell r="S1386">
            <v>497090</v>
          </cell>
          <cell r="T1386">
            <v>219502.7439875</v>
          </cell>
          <cell r="U1386">
            <v>0</v>
          </cell>
          <cell r="V1386">
            <v>333644.17086099996</v>
          </cell>
          <cell r="W1386">
            <v>0</v>
          </cell>
          <cell r="X1386">
            <v>219502.7439875</v>
          </cell>
          <cell r="Y1386">
            <v>0</v>
          </cell>
          <cell r="Z1386">
            <v>0</v>
          </cell>
          <cell r="AA1386">
            <v>0</v>
          </cell>
          <cell r="AB1386">
            <v>705785.03705150017</v>
          </cell>
          <cell r="AC1386">
            <v>0</v>
          </cell>
        </row>
        <row r="1387">
          <cell r="H1387" t="str">
            <v>Total UNION ANDINA DE TRANSPORTES LTDA</v>
          </cell>
          <cell r="I1387">
            <v>1756022</v>
          </cell>
          <cell r="J1387">
            <v>1756022</v>
          </cell>
          <cell r="K1387">
            <v>1756021.9519</v>
          </cell>
          <cell r="L1387">
            <v>451900</v>
          </cell>
          <cell r="M1387">
            <v>0</v>
          </cell>
          <cell r="N1387">
            <v>451900</v>
          </cell>
          <cell r="O1387">
            <v>0</v>
          </cell>
          <cell r="P1387">
            <v>0</v>
          </cell>
          <cell r="Q1387">
            <v>497090</v>
          </cell>
          <cell r="R1387">
            <v>45190</v>
          </cell>
          <cell r="S1387">
            <v>497090</v>
          </cell>
          <cell r="T1387">
            <v>0</v>
          </cell>
          <cell r="U1387">
            <v>705785.03705150017</v>
          </cell>
          <cell r="V1387">
            <v>333644.17086099996</v>
          </cell>
          <cell r="W1387">
            <v>219502.7439875</v>
          </cell>
          <cell r="X1387">
            <v>219502.7439875</v>
          </cell>
          <cell r="Y1387">
            <v>705785.03705150017</v>
          </cell>
          <cell r="Z1387">
            <v>0</v>
          </cell>
          <cell r="AA1387">
            <v>705785.03705150017</v>
          </cell>
          <cell r="AB1387">
            <v>705785.03705150017</v>
          </cell>
          <cell r="AC1387">
            <v>0</v>
          </cell>
        </row>
        <row r="1388">
          <cell r="A1388" t="str">
            <v>Chapinero</v>
          </cell>
          <cell r="B1388">
            <v>10284907</v>
          </cell>
          <cell r="C1388">
            <v>37132</v>
          </cell>
          <cell r="D1388">
            <v>37496</v>
          </cell>
          <cell r="E1388" t="str">
            <v>M</v>
          </cell>
          <cell r="F1388" t="str">
            <v>AUCOL98</v>
          </cell>
          <cell r="G1388">
            <v>65206</v>
          </cell>
          <cell r="H1388" t="str">
            <v>UNIVERSIDAD LIBRE</v>
          </cell>
          <cell r="I1388">
            <v>6012097</v>
          </cell>
          <cell r="J1388">
            <v>6012097</v>
          </cell>
          <cell r="K1388">
            <v>5542829.6787</v>
          </cell>
          <cell r="L1388">
            <v>0</v>
          </cell>
          <cell r="M1388">
            <v>0.1</v>
          </cell>
          <cell r="N1388">
            <v>0</v>
          </cell>
          <cell r="O1388">
            <v>0.1</v>
          </cell>
          <cell r="P1388">
            <v>0</v>
          </cell>
          <cell r="Q1388">
            <v>0.1</v>
          </cell>
          <cell r="R1388">
            <v>0</v>
          </cell>
          <cell r="S1388">
            <v>0</v>
          </cell>
          <cell r="T1388">
            <v>0</v>
          </cell>
          <cell r="U1388">
            <v>0.19</v>
          </cell>
          <cell r="V1388">
            <v>1053137.6389530001</v>
          </cell>
          <cell r="W1388">
            <v>0.125</v>
          </cell>
          <cell r="X1388">
            <v>692853.70983750001</v>
          </cell>
          <cell r="Y1388">
            <v>0</v>
          </cell>
          <cell r="Z1388">
            <v>0</v>
          </cell>
          <cell r="AA1388">
            <v>0.68500000000000005</v>
          </cell>
          <cell r="AB1388">
            <v>3796838.3299095002</v>
          </cell>
          <cell r="AC1388">
            <v>3.9368131160736084</v>
          </cell>
          <cell r="AD1388">
            <v>3.9368131160736084</v>
          </cell>
        </row>
        <row r="1389">
          <cell r="A1389" t="str">
            <v>Chapinero</v>
          </cell>
          <cell r="B1389">
            <v>10284907</v>
          </cell>
          <cell r="C1389">
            <v>37497</v>
          </cell>
          <cell r="D1389">
            <v>37777</v>
          </cell>
          <cell r="E1389" t="str">
            <v>M</v>
          </cell>
          <cell r="F1389" t="str">
            <v>AUCOL98</v>
          </cell>
          <cell r="G1389">
            <v>65206</v>
          </cell>
          <cell r="H1389" t="str">
            <v>UNIVERSIDAD LIBRE</v>
          </cell>
          <cell r="I1389">
            <v>2611444</v>
          </cell>
          <cell r="J1389">
            <v>2528349</v>
          </cell>
          <cell r="K1389">
            <v>3080711.3144999999</v>
          </cell>
          <cell r="L1389">
            <v>0</v>
          </cell>
          <cell r="M1389">
            <v>0.1</v>
          </cell>
          <cell r="N1389">
            <v>0</v>
          </cell>
          <cell r="O1389">
            <v>0.1</v>
          </cell>
          <cell r="P1389">
            <v>0</v>
          </cell>
          <cell r="Q1389">
            <v>0.1</v>
          </cell>
          <cell r="R1389">
            <v>0</v>
          </cell>
          <cell r="S1389">
            <v>0</v>
          </cell>
          <cell r="T1389">
            <v>0</v>
          </cell>
          <cell r="U1389">
            <v>0.19</v>
          </cell>
          <cell r="V1389">
            <v>585335.14975500002</v>
          </cell>
          <cell r="W1389">
            <v>0.125</v>
          </cell>
          <cell r="X1389">
            <v>385088.91431249998</v>
          </cell>
          <cell r="Y1389">
            <v>0</v>
          </cell>
          <cell r="Z1389">
            <v>0</v>
          </cell>
          <cell r="AA1389">
            <v>0.68500000000000005</v>
          </cell>
          <cell r="AB1389">
            <v>2110287.2504325002</v>
          </cell>
          <cell r="AC1389">
            <v>1</v>
          </cell>
          <cell r="AD1389">
            <v>3.5285713672637939</v>
          </cell>
        </row>
        <row r="1390">
          <cell r="B1390" t="str">
            <v>Total 10284907</v>
          </cell>
          <cell r="C1390">
            <v>8623541</v>
          </cell>
          <cell r="D1390">
            <v>8540446</v>
          </cell>
          <cell r="E1390">
            <v>8623540.9932000004</v>
          </cell>
          <cell r="F1390">
            <v>0</v>
          </cell>
          <cell r="G1390">
            <v>0</v>
          </cell>
          <cell r="H1390">
            <v>0</v>
          </cell>
          <cell r="I1390">
            <v>8623541</v>
          </cell>
          <cell r="J1390">
            <v>8540446</v>
          </cell>
          <cell r="K1390">
            <v>8623540.9932000004</v>
          </cell>
          <cell r="L1390">
            <v>0</v>
          </cell>
          <cell r="M1390">
            <v>0</v>
          </cell>
          <cell r="N1390">
            <v>0</v>
          </cell>
          <cell r="O1390">
            <v>5907125.5803420004</v>
          </cell>
          <cell r="P1390">
            <v>0</v>
          </cell>
          <cell r="Q1390">
            <v>0</v>
          </cell>
          <cell r="R1390">
            <v>0</v>
          </cell>
          <cell r="S1390">
            <v>0</v>
          </cell>
          <cell r="T1390">
            <v>1077942.62415</v>
          </cell>
          <cell r="U1390">
            <v>0</v>
          </cell>
          <cell r="V1390">
            <v>1638472.788708</v>
          </cell>
          <cell r="W1390">
            <v>1</v>
          </cell>
          <cell r="X1390">
            <v>1077942.62415</v>
          </cell>
          <cell r="Y1390">
            <v>0</v>
          </cell>
          <cell r="Z1390">
            <v>0</v>
          </cell>
          <cell r="AA1390">
            <v>1</v>
          </cell>
          <cell r="AB1390">
            <v>5907125.5803420004</v>
          </cell>
          <cell r="AC1390">
            <v>1</v>
          </cell>
        </row>
        <row r="1391">
          <cell r="H1391" t="str">
            <v>Total UNIVERSIDAD LIBRE</v>
          </cell>
          <cell r="I1391">
            <v>8623541</v>
          </cell>
          <cell r="J1391">
            <v>8540446</v>
          </cell>
          <cell r="K1391">
            <v>8623540.9932000004</v>
          </cell>
          <cell r="L1391">
            <v>0</v>
          </cell>
          <cell r="M1391">
            <v>0</v>
          </cell>
          <cell r="N1391">
            <v>0</v>
          </cell>
          <cell r="O1391">
            <v>0</v>
          </cell>
          <cell r="P1391">
            <v>0</v>
          </cell>
          <cell r="Q1391">
            <v>0</v>
          </cell>
          <cell r="R1391">
            <v>0</v>
          </cell>
          <cell r="S1391">
            <v>0</v>
          </cell>
          <cell r="T1391">
            <v>0</v>
          </cell>
          <cell r="U1391">
            <v>5907125.5803420004</v>
          </cell>
          <cell r="V1391">
            <v>1638472.788708</v>
          </cell>
          <cell r="W1391">
            <v>1077942.62415</v>
          </cell>
          <cell r="X1391">
            <v>1077942.62415</v>
          </cell>
          <cell r="Y1391">
            <v>5907125.5803420004</v>
          </cell>
          <cell r="Z1391">
            <v>0</v>
          </cell>
          <cell r="AA1391">
            <v>5907125.5803420004</v>
          </cell>
          <cell r="AB1391">
            <v>5907125.5803420004</v>
          </cell>
          <cell r="AC1391">
            <v>1</v>
          </cell>
        </row>
        <row r="1392">
          <cell r="A1392" t="str">
            <v>Chapinero</v>
          </cell>
          <cell r="B1392">
            <v>7312481</v>
          </cell>
          <cell r="C1392">
            <v>37012</v>
          </cell>
          <cell r="D1392">
            <v>37376</v>
          </cell>
          <cell r="E1392" t="str">
            <v>M</v>
          </cell>
          <cell r="F1392" t="str">
            <v>AUCOL98</v>
          </cell>
          <cell r="G1392">
            <v>65289</v>
          </cell>
          <cell r="H1392" t="str">
            <v>UNIVERSIDAD NACIONAL DE COLOMBIA</v>
          </cell>
          <cell r="I1392">
            <v>43032</v>
          </cell>
          <cell r="J1392">
            <v>43032</v>
          </cell>
          <cell r="K1392">
            <v>211468.1985</v>
          </cell>
          <cell r="L1392">
            <v>0</v>
          </cell>
          <cell r="M1392">
            <v>0.1</v>
          </cell>
          <cell r="N1392">
            <v>0</v>
          </cell>
          <cell r="O1392">
            <v>0.1</v>
          </cell>
          <cell r="P1392">
            <v>0</v>
          </cell>
          <cell r="Q1392">
            <v>0.1</v>
          </cell>
          <cell r="R1392">
            <v>0</v>
          </cell>
          <cell r="S1392">
            <v>0</v>
          </cell>
          <cell r="T1392">
            <v>0</v>
          </cell>
          <cell r="U1392">
            <v>0.19</v>
          </cell>
          <cell r="V1392">
            <v>40178.957714999997</v>
          </cell>
          <cell r="W1392">
            <v>0.125</v>
          </cell>
          <cell r="X1392">
            <v>26433.5248125</v>
          </cell>
          <cell r="Y1392">
            <v>0</v>
          </cell>
          <cell r="Z1392">
            <v>0</v>
          </cell>
          <cell r="AA1392">
            <v>0.68500000000000005</v>
          </cell>
          <cell r="AB1392">
            <v>144855.71597250001</v>
          </cell>
          <cell r="AC1392">
            <v>0.26373627781867981</v>
          </cell>
          <cell r="AD1392">
            <v>0.26373627781867981</v>
          </cell>
        </row>
        <row r="1393">
          <cell r="B1393" t="str">
            <v>Total 7312481</v>
          </cell>
          <cell r="C1393">
            <v>43032</v>
          </cell>
          <cell r="D1393">
            <v>43032</v>
          </cell>
          <cell r="E1393">
            <v>211468.1985</v>
          </cell>
          <cell r="F1393">
            <v>0</v>
          </cell>
          <cell r="G1393">
            <v>0</v>
          </cell>
          <cell r="H1393">
            <v>0</v>
          </cell>
          <cell r="I1393">
            <v>43032</v>
          </cell>
          <cell r="J1393">
            <v>43032</v>
          </cell>
          <cell r="K1393">
            <v>211468.1985</v>
          </cell>
          <cell r="L1393">
            <v>0</v>
          </cell>
          <cell r="M1393">
            <v>0</v>
          </cell>
          <cell r="N1393">
            <v>0</v>
          </cell>
          <cell r="O1393">
            <v>144855.71597250001</v>
          </cell>
          <cell r="P1393">
            <v>0</v>
          </cell>
          <cell r="Q1393">
            <v>0</v>
          </cell>
          <cell r="R1393">
            <v>0</v>
          </cell>
          <cell r="S1393">
            <v>0</v>
          </cell>
          <cell r="T1393">
            <v>26433.5248125</v>
          </cell>
          <cell r="U1393">
            <v>0</v>
          </cell>
          <cell r="V1393">
            <v>40178.957714999997</v>
          </cell>
          <cell r="W1393">
            <v>0</v>
          </cell>
          <cell r="X1393">
            <v>26433.5248125</v>
          </cell>
          <cell r="Y1393">
            <v>0</v>
          </cell>
          <cell r="Z1393">
            <v>0</v>
          </cell>
          <cell r="AA1393">
            <v>0</v>
          </cell>
          <cell r="AB1393">
            <v>144855.71597250001</v>
          </cell>
          <cell r="AC1393">
            <v>0</v>
          </cell>
        </row>
        <row r="1394">
          <cell r="A1394" t="str">
            <v>Chapinero</v>
          </cell>
          <cell r="B1394">
            <v>7378722</v>
          </cell>
          <cell r="C1394">
            <v>36706</v>
          </cell>
          <cell r="D1394">
            <v>37070</v>
          </cell>
          <cell r="E1394" t="str">
            <v>M</v>
          </cell>
          <cell r="F1394" t="str">
            <v>AUCOL98</v>
          </cell>
          <cell r="G1394">
            <v>65289</v>
          </cell>
          <cell r="H1394" t="str">
            <v>UNIVERSIDAD NACIONAL DE COLOMBIA</v>
          </cell>
          <cell r="I1394">
            <v>39434044</v>
          </cell>
          <cell r="J1394">
            <v>39434044</v>
          </cell>
          <cell r="K1394">
            <v>39434044.0273</v>
          </cell>
          <cell r="L1394">
            <v>11498695</v>
          </cell>
          <cell r="M1394">
            <v>2111111</v>
          </cell>
          <cell r="N1394">
            <v>13609806</v>
          </cell>
          <cell r="O1394">
            <v>0.1</v>
          </cell>
          <cell r="P1394">
            <v>211111.1</v>
          </cell>
          <cell r="Q1394">
            <v>0.1</v>
          </cell>
          <cell r="R1394">
            <v>1360980.6</v>
          </cell>
          <cell r="S1394">
            <v>15181897.699999999</v>
          </cell>
          <cell r="T1394">
            <v>0.38499469365834366</v>
          </cell>
          <cell r="U1394">
            <v>0.19</v>
          </cell>
          <cell r="V1394">
            <v>7492468.3651870005</v>
          </cell>
          <cell r="W1394">
            <v>0.125</v>
          </cell>
          <cell r="X1394">
            <v>4929255.5034125</v>
          </cell>
          <cell r="Y1394">
            <v>0</v>
          </cell>
          <cell r="Z1394">
            <v>0</v>
          </cell>
          <cell r="AA1394">
            <v>0.3000053063416564</v>
          </cell>
          <cell r="AB1394">
            <v>11830422.458700502</v>
          </cell>
          <cell r="AC1394">
            <v>51.640110015869141</v>
          </cell>
          <cell r="AD1394">
            <v>51.640110015869141</v>
          </cell>
        </row>
        <row r="1395">
          <cell r="A1395" t="str">
            <v>Chapinero</v>
          </cell>
          <cell r="B1395">
            <v>7378722</v>
          </cell>
          <cell r="C1395">
            <v>37071</v>
          </cell>
          <cell r="D1395">
            <v>37435</v>
          </cell>
          <cell r="E1395" t="str">
            <v>M</v>
          </cell>
          <cell r="F1395" t="str">
            <v>AUCOL98</v>
          </cell>
          <cell r="G1395">
            <v>65289</v>
          </cell>
          <cell r="H1395" t="str">
            <v>UNIVERSIDAD NACIONAL DE COLOMBIA</v>
          </cell>
          <cell r="I1395">
            <v>53877390</v>
          </cell>
          <cell r="J1395">
            <v>53877390</v>
          </cell>
          <cell r="K1395">
            <v>53877390.056599997</v>
          </cell>
          <cell r="L1395">
            <v>33608339</v>
          </cell>
          <cell r="M1395">
            <v>3370745</v>
          </cell>
          <cell r="N1395">
            <v>36979084</v>
          </cell>
          <cell r="O1395">
            <v>0.1</v>
          </cell>
          <cell r="P1395">
            <v>337074.5</v>
          </cell>
          <cell r="Q1395">
            <v>0.1</v>
          </cell>
          <cell r="R1395">
            <v>3697908.4000000004</v>
          </cell>
          <cell r="S1395">
            <v>41014066.899999999</v>
          </cell>
          <cell r="T1395">
            <v>0.76124821296861911</v>
          </cell>
          <cell r="U1395">
            <v>0.19</v>
          </cell>
          <cell r="V1395">
            <v>10236704.110754</v>
          </cell>
          <cell r="W1395">
            <v>0.125</v>
          </cell>
          <cell r="X1395">
            <v>6734673.7570749996</v>
          </cell>
          <cell r="Y1395">
            <v>0</v>
          </cell>
          <cell r="Z1395">
            <v>0</v>
          </cell>
          <cell r="AA1395">
            <v>-7.6248212968619056E-2</v>
          </cell>
          <cell r="AB1395">
            <v>-4108054.7112289951</v>
          </cell>
          <cell r="AC1395">
            <v>66.76373291015625</v>
          </cell>
          <cell r="AD1395">
            <v>66.76373291015625</v>
          </cell>
        </row>
        <row r="1396">
          <cell r="A1396" t="str">
            <v>Chapinero</v>
          </cell>
          <cell r="B1396">
            <v>7378722</v>
          </cell>
          <cell r="C1396">
            <v>37436</v>
          </cell>
          <cell r="D1396">
            <v>37777</v>
          </cell>
          <cell r="E1396" t="str">
            <v>M</v>
          </cell>
          <cell r="F1396" t="str">
            <v>AUCOL98</v>
          </cell>
          <cell r="G1396">
            <v>65289</v>
          </cell>
          <cell r="H1396" t="str">
            <v>UNIVERSIDAD NACIONAL DE COLOMBIA</v>
          </cell>
          <cell r="I1396">
            <v>65817397</v>
          </cell>
          <cell r="J1396">
            <v>54899986</v>
          </cell>
          <cell r="K1396">
            <v>61452993.023199998</v>
          </cell>
          <cell r="L1396">
            <v>14717069</v>
          </cell>
          <cell r="M1396">
            <v>2319482</v>
          </cell>
          <cell r="N1396">
            <v>17036551</v>
          </cell>
          <cell r="O1396">
            <v>0.1</v>
          </cell>
          <cell r="P1396">
            <v>231948.2</v>
          </cell>
          <cell r="Q1396">
            <v>0.1</v>
          </cell>
          <cell r="R1396">
            <v>1703655.1</v>
          </cell>
          <cell r="S1396">
            <v>18972154.300000001</v>
          </cell>
          <cell r="T1396">
            <v>0.30872628600591595</v>
          </cell>
          <cell r="U1396">
            <v>0.19</v>
          </cell>
          <cell r="V1396">
            <v>11676068.674408</v>
          </cell>
          <cell r="W1396">
            <v>0.125</v>
          </cell>
          <cell r="X1396">
            <v>7681624.1278999997</v>
          </cell>
          <cell r="Y1396">
            <v>0</v>
          </cell>
          <cell r="Z1396">
            <v>0</v>
          </cell>
          <cell r="AA1396">
            <v>0.3762737139940841</v>
          </cell>
          <cell r="AB1396">
            <v>23123145.920892</v>
          </cell>
          <cell r="AC1396">
            <v>77</v>
          </cell>
          <cell r="AD1396">
            <v>75.099708557128906</v>
          </cell>
        </row>
        <row r="1397">
          <cell r="B1397" t="str">
            <v>Total 7378722</v>
          </cell>
          <cell r="C1397">
            <v>159128831</v>
          </cell>
          <cell r="D1397">
            <v>148211420</v>
          </cell>
          <cell r="E1397">
            <v>154764427.10710001</v>
          </cell>
          <cell r="F1397">
            <v>59824103</v>
          </cell>
          <cell r="G1397">
            <v>7801338</v>
          </cell>
          <cell r="H1397">
            <v>67625441</v>
          </cell>
          <cell r="I1397">
            <v>159128831</v>
          </cell>
          <cell r="J1397">
            <v>148211420</v>
          </cell>
          <cell r="K1397">
            <v>154764427.10710001</v>
          </cell>
          <cell r="L1397">
            <v>59824103</v>
          </cell>
          <cell r="M1397">
            <v>7801338</v>
          </cell>
          <cell r="N1397">
            <v>67625441</v>
          </cell>
          <cell r="O1397">
            <v>30845513.668363508</v>
          </cell>
          <cell r="P1397">
            <v>780133.8</v>
          </cell>
          <cell r="Q1397">
            <v>6762544.0999999996</v>
          </cell>
          <cell r="R1397">
            <v>6762544.0999999996</v>
          </cell>
          <cell r="S1397">
            <v>75168118.899999991</v>
          </cell>
          <cell r="T1397">
            <v>19345553.388387501</v>
          </cell>
          <cell r="U1397">
            <v>0</v>
          </cell>
          <cell r="V1397">
            <v>29405241.150349002</v>
          </cell>
          <cell r="W1397">
            <v>77</v>
          </cell>
          <cell r="X1397">
            <v>19345553.388387501</v>
          </cell>
          <cell r="Y1397">
            <v>0</v>
          </cell>
          <cell r="Z1397">
            <v>0</v>
          </cell>
          <cell r="AA1397">
            <v>77</v>
          </cell>
          <cell r="AB1397">
            <v>30845513.668363508</v>
          </cell>
          <cell r="AC1397">
            <v>77</v>
          </cell>
        </row>
        <row r="1398">
          <cell r="H1398" t="str">
            <v>Total UNIVERSIDAD NACIONAL DE COLOMBIA</v>
          </cell>
          <cell r="I1398">
            <v>159171863</v>
          </cell>
          <cell r="J1398">
            <v>148254452</v>
          </cell>
          <cell r="K1398">
            <v>154975895.30559999</v>
          </cell>
          <cell r="L1398">
            <v>59824103</v>
          </cell>
          <cell r="M1398">
            <v>7801338</v>
          </cell>
          <cell r="N1398">
            <v>67625441</v>
          </cell>
          <cell r="O1398">
            <v>780133.8</v>
          </cell>
          <cell r="P1398">
            <v>780133.8</v>
          </cell>
          <cell r="Q1398">
            <v>75168118.899999991</v>
          </cell>
          <cell r="R1398">
            <v>6762544.0999999996</v>
          </cell>
          <cell r="S1398">
            <v>75168118.899999991</v>
          </cell>
          <cell r="T1398">
            <v>0</v>
          </cell>
          <cell r="U1398">
            <v>30990369.38433601</v>
          </cell>
          <cell r="V1398">
            <v>29445420.108064</v>
          </cell>
          <cell r="W1398">
            <v>19371986.913199998</v>
          </cell>
          <cell r="X1398">
            <v>19371986.913199998</v>
          </cell>
          <cell r="Y1398">
            <v>30990369.38433601</v>
          </cell>
          <cell r="Z1398">
            <v>0</v>
          </cell>
          <cell r="AA1398">
            <v>30990369.38433601</v>
          </cell>
          <cell r="AB1398">
            <v>30990369.38433601</v>
          </cell>
          <cell r="AC1398">
            <v>77</v>
          </cell>
        </row>
        <row r="1399">
          <cell r="A1399" t="str">
            <v>Chapinero</v>
          </cell>
          <cell r="B1399">
            <v>7238637</v>
          </cell>
          <cell r="C1399">
            <v>36948</v>
          </cell>
          <cell r="D1399">
            <v>37312</v>
          </cell>
          <cell r="E1399" t="str">
            <v>A</v>
          </cell>
          <cell r="F1399" t="str">
            <v>AUCOL98</v>
          </cell>
          <cell r="G1399">
            <v>75656</v>
          </cell>
          <cell r="H1399" t="str">
            <v>VICAR DE COLOMBIA S.A.</v>
          </cell>
          <cell r="I1399">
            <v>16992189</v>
          </cell>
          <cell r="J1399">
            <v>16992189</v>
          </cell>
          <cell r="K1399">
            <v>16992189</v>
          </cell>
          <cell r="L1399">
            <v>13579228</v>
          </cell>
          <cell r="M1399">
            <v>266427</v>
          </cell>
          <cell r="N1399">
            <v>13845655</v>
          </cell>
          <cell r="O1399">
            <v>0.1</v>
          </cell>
          <cell r="P1399">
            <v>26642.7</v>
          </cell>
          <cell r="Q1399">
            <v>0.1</v>
          </cell>
          <cell r="R1399">
            <v>1384565.5</v>
          </cell>
          <cell r="S1399">
            <v>15256863.199999999</v>
          </cell>
          <cell r="T1399">
            <v>0.89787508837148644</v>
          </cell>
          <cell r="U1399">
            <v>0.19</v>
          </cell>
          <cell r="V1399">
            <v>3228515.91</v>
          </cell>
          <cell r="W1399">
            <v>0.15</v>
          </cell>
          <cell r="X1399">
            <v>2548828.35</v>
          </cell>
          <cell r="Y1399">
            <v>0</v>
          </cell>
          <cell r="Z1399">
            <v>0</v>
          </cell>
          <cell r="AA1399">
            <v>-0.23787508837148652</v>
          </cell>
          <cell r="AB1399">
            <v>-4042018.4600000014</v>
          </cell>
          <cell r="AC1399">
            <v>9.8626375198364258</v>
          </cell>
          <cell r="AD1399">
            <v>9.8626375198364258</v>
          </cell>
        </row>
        <row r="1400">
          <cell r="A1400" t="str">
            <v>Chapinero</v>
          </cell>
          <cell r="B1400">
            <v>7238637</v>
          </cell>
          <cell r="C1400">
            <v>37313</v>
          </cell>
          <cell r="D1400">
            <v>37677</v>
          </cell>
          <cell r="E1400" t="str">
            <v>A</v>
          </cell>
          <cell r="F1400" t="str">
            <v>AUCOL98</v>
          </cell>
          <cell r="G1400">
            <v>75656</v>
          </cell>
          <cell r="H1400" t="str">
            <v>VICAR DE COLOMBIA S.A.</v>
          </cell>
          <cell r="I1400">
            <v>49010049.125</v>
          </cell>
          <cell r="J1400">
            <v>49010049.125</v>
          </cell>
          <cell r="K1400">
            <v>49010049.25</v>
          </cell>
          <cell r="L1400">
            <v>20466341</v>
          </cell>
          <cell r="M1400">
            <v>-257368</v>
          </cell>
          <cell r="N1400">
            <v>20208973</v>
          </cell>
          <cell r="O1400">
            <v>0.1</v>
          </cell>
          <cell r="P1400">
            <v>-25736.800000000003</v>
          </cell>
          <cell r="Q1400">
            <v>0.1</v>
          </cell>
          <cell r="R1400">
            <v>2020897.3</v>
          </cell>
          <cell r="S1400">
            <v>22204133.5</v>
          </cell>
          <cell r="T1400">
            <v>0.45305266654062787</v>
          </cell>
          <cell r="U1400">
            <v>0.19</v>
          </cell>
          <cell r="V1400">
            <v>9311909.3574999999</v>
          </cell>
          <cell r="W1400">
            <v>0.15</v>
          </cell>
          <cell r="X1400">
            <v>7351507.3875000002</v>
          </cell>
          <cell r="Y1400">
            <v>0</v>
          </cell>
          <cell r="Z1400">
            <v>0</v>
          </cell>
          <cell r="AA1400">
            <v>0.20694733345937205</v>
          </cell>
          <cell r="AB1400">
            <v>10142499.004999997</v>
          </cell>
          <cell r="AC1400">
            <v>30</v>
          </cell>
          <cell r="AD1400">
            <v>30</v>
          </cell>
        </row>
        <row r="1401">
          <cell r="A1401" t="str">
            <v>Chapinero</v>
          </cell>
          <cell r="B1401">
            <v>7238637</v>
          </cell>
          <cell r="C1401">
            <v>37678</v>
          </cell>
          <cell r="D1401">
            <v>37777</v>
          </cell>
          <cell r="E1401" t="str">
            <v>A</v>
          </cell>
          <cell r="F1401" t="str">
            <v>AUCOL98</v>
          </cell>
          <cell r="G1401">
            <v>75656</v>
          </cell>
          <cell r="H1401" t="str">
            <v>VICAR DE COLOMBIA S.A.</v>
          </cell>
          <cell r="I1401">
            <v>38387701.875</v>
          </cell>
          <cell r="J1401">
            <v>38387701.875</v>
          </cell>
          <cell r="K1401">
            <v>10398244.1602</v>
          </cell>
          <cell r="L1401">
            <v>4931957</v>
          </cell>
          <cell r="M1401">
            <v>11300001</v>
          </cell>
          <cell r="N1401">
            <v>16231958</v>
          </cell>
          <cell r="O1401">
            <v>0.1</v>
          </cell>
          <cell r="P1401">
            <v>1130000.1000000001</v>
          </cell>
          <cell r="Q1401">
            <v>0.1</v>
          </cell>
          <cell r="R1401">
            <v>1623195.8</v>
          </cell>
          <cell r="S1401">
            <v>18985153.900000002</v>
          </cell>
          <cell r="T1401">
            <v>1.8258038191358301</v>
          </cell>
          <cell r="U1401">
            <v>0.19</v>
          </cell>
          <cell r="V1401">
            <v>1975666.390438</v>
          </cell>
          <cell r="W1401">
            <v>0.15</v>
          </cell>
          <cell r="X1401">
            <v>1559736.6240299998</v>
          </cell>
          <cell r="Y1401">
            <v>0</v>
          </cell>
          <cell r="Z1401">
            <v>0</v>
          </cell>
          <cell r="AA1401">
            <v>-1.1658038191358302</v>
          </cell>
          <cell r="AB1401">
            <v>-12122312.754268004</v>
          </cell>
          <cell r="AC1401">
            <v>19</v>
          </cell>
          <cell r="AD1401">
            <v>18.707071304321289</v>
          </cell>
        </row>
        <row r="1402">
          <cell r="B1402" t="str">
            <v>Total 7238637</v>
          </cell>
          <cell r="C1402">
            <v>104389940</v>
          </cell>
          <cell r="D1402">
            <v>104389940</v>
          </cell>
          <cell r="E1402">
            <v>76400482.4102</v>
          </cell>
          <cell r="F1402">
            <v>38977526</v>
          </cell>
          <cell r="G1402">
            <v>11309060</v>
          </cell>
          <cell r="H1402">
            <v>50286586</v>
          </cell>
          <cell r="I1402">
            <v>104389940</v>
          </cell>
          <cell r="J1402">
            <v>104389940</v>
          </cell>
          <cell r="K1402">
            <v>76400482.4102</v>
          </cell>
          <cell r="L1402">
            <v>38977526</v>
          </cell>
          <cell r="M1402">
            <v>11309060</v>
          </cell>
          <cell r="N1402">
            <v>50286586</v>
          </cell>
          <cell r="O1402">
            <v>-6021832.2092680074</v>
          </cell>
          <cell r="P1402">
            <v>1130906</v>
          </cell>
          <cell r="Q1402">
            <v>5028658.5999999996</v>
          </cell>
          <cell r="R1402">
            <v>5028658.5999999996</v>
          </cell>
          <cell r="S1402">
            <v>56446150.600000009</v>
          </cell>
          <cell r="T1402">
            <v>11460072.36153</v>
          </cell>
          <cell r="U1402">
            <v>0</v>
          </cell>
          <cell r="V1402">
            <v>14516091.657938</v>
          </cell>
          <cell r="W1402">
            <v>19</v>
          </cell>
          <cell r="X1402">
            <v>11460072.36153</v>
          </cell>
          <cell r="Y1402">
            <v>0</v>
          </cell>
          <cell r="Z1402">
            <v>0</v>
          </cell>
          <cell r="AA1402">
            <v>19</v>
          </cell>
          <cell r="AB1402">
            <v>-6021832.2092680074</v>
          </cell>
          <cell r="AC1402">
            <v>19</v>
          </cell>
        </row>
        <row r="1403">
          <cell r="H1403" t="str">
            <v>Total VICAR DE COLOMBIA S.A.</v>
          </cell>
          <cell r="I1403">
            <v>104389940</v>
          </cell>
          <cell r="J1403">
            <v>104389940</v>
          </cell>
          <cell r="K1403">
            <v>76400482.4102</v>
          </cell>
          <cell r="L1403">
            <v>38977526</v>
          </cell>
          <cell r="M1403">
            <v>11309060</v>
          </cell>
          <cell r="N1403">
            <v>50286586</v>
          </cell>
          <cell r="O1403">
            <v>1130906</v>
          </cell>
          <cell r="P1403">
            <v>1130906</v>
          </cell>
          <cell r="Q1403">
            <v>56446150.600000009</v>
          </cell>
          <cell r="R1403">
            <v>5028658.5999999996</v>
          </cell>
          <cell r="S1403">
            <v>56446150.600000009</v>
          </cell>
          <cell r="T1403">
            <v>0</v>
          </cell>
          <cell r="U1403">
            <v>-6021832.2092680074</v>
          </cell>
          <cell r="V1403">
            <v>14516091.657938</v>
          </cell>
          <cell r="W1403">
            <v>11460072.36153</v>
          </cell>
          <cell r="X1403">
            <v>11460072.36153</v>
          </cell>
          <cell r="Y1403">
            <v>-6021832.2092680074</v>
          </cell>
          <cell r="Z1403">
            <v>0</v>
          </cell>
          <cell r="AA1403">
            <v>-6021832.2092680074</v>
          </cell>
          <cell r="AB1403">
            <v>-6021832.2092680074</v>
          </cell>
          <cell r="AC1403">
            <v>19</v>
          </cell>
        </row>
        <row r="1404">
          <cell r="A1404" t="str">
            <v>Chapinero</v>
          </cell>
          <cell r="B1404">
            <v>10961168</v>
          </cell>
          <cell r="C1404">
            <v>37481</v>
          </cell>
          <cell r="D1404">
            <v>37777</v>
          </cell>
          <cell r="E1404" t="str">
            <v>A</v>
          </cell>
          <cell r="F1404" t="str">
            <v>AUCOLESP</v>
          </cell>
          <cell r="G1404">
            <v>51411</v>
          </cell>
          <cell r="H1404" t="str">
            <v>WILLIAMSON RAFFO MONICA</v>
          </cell>
          <cell r="I1404">
            <v>434466</v>
          </cell>
          <cell r="J1404">
            <v>434466</v>
          </cell>
          <cell r="K1404">
            <v>353524.375</v>
          </cell>
          <cell r="L1404">
            <v>0</v>
          </cell>
          <cell r="M1404">
            <v>0.1</v>
          </cell>
          <cell r="N1404">
            <v>0</v>
          </cell>
          <cell r="O1404">
            <v>0.1</v>
          </cell>
          <cell r="P1404">
            <v>0</v>
          </cell>
          <cell r="Q1404">
            <v>0.1</v>
          </cell>
          <cell r="R1404">
            <v>0</v>
          </cell>
          <cell r="S1404">
            <v>0</v>
          </cell>
          <cell r="T1404">
            <v>0</v>
          </cell>
          <cell r="U1404">
            <v>0.19</v>
          </cell>
          <cell r="V1404">
            <v>67169.631250000006</v>
          </cell>
          <cell r="W1404">
            <v>0.125</v>
          </cell>
          <cell r="X1404">
            <v>44190.546875</v>
          </cell>
          <cell r="Y1404">
            <v>0</v>
          </cell>
          <cell r="Z1404">
            <v>0</v>
          </cell>
          <cell r="AA1404">
            <v>0.68500000000000005</v>
          </cell>
          <cell r="AB1404">
            <v>242164.19687500002</v>
          </cell>
          <cell r="AC1404">
            <v>1</v>
          </cell>
          <cell r="AD1404">
            <v>1</v>
          </cell>
        </row>
        <row r="1405">
          <cell r="B1405" t="str">
            <v>Total 10961168</v>
          </cell>
          <cell r="C1405">
            <v>434466</v>
          </cell>
          <cell r="D1405">
            <v>434466</v>
          </cell>
          <cell r="E1405">
            <v>353524.375</v>
          </cell>
          <cell r="F1405">
            <v>0</v>
          </cell>
          <cell r="G1405">
            <v>0</v>
          </cell>
          <cell r="H1405">
            <v>0</v>
          </cell>
          <cell r="I1405">
            <v>434466</v>
          </cell>
          <cell r="J1405">
            <v>434466</v>
          </cell>
          <cell r="K1405">
            <v>353524.375</v>
          </cell>
          <cell r="L1405">
            <v>0</v>
          </cell>
          <cell r="M1405">
            <v>0</v>
          </cell>
          <cell r="N1405">
            <v>0</v>
          </cell>
          <cell r="O1405">
            <v>242164.19687500002</v>
          </cell>
          <cell r="P1405">
            <v>0</v>
          </cell>
          <cell r="Q1405">
            <v>0</v>
          </cell>
          <cell r="R1405">
            <v>0</v>
          </cell>
          <cell r="S1405">
            <v>0</v>
          </cell>
          <cell r="T1405">
            <v>44190.546875</v>
          </cell>
          <cell r="U1405">
            <v>0</v>
          </cell>
          <cell r="V1405">
            <v>67169.631250000006</v>
          </cell>
          <cell r="W1405">
            <v>1</v>
          </cell>
          <cell r="X1405">
            <v>44190.546875</v>
          </cell>
          <cell r="Y1405">
            <v>0</v>
          </cell>
          <cell r="Z1405">
            <v>0</v>
          </cell>
          <cell r="AA1405">
            <v>1</v>
          </cell>
          <cell r="AB1405">
            <v>242164.19687500002</v>
          </cell>
          <cell r="AC1405">
            <v>1</v>
          </cell>
        </row>
        <row r="1406">
          <cell r="H1406" t="str">
            <v>Total WILLIAMSON RAFFO MONICA</v>
          </cell>
          <cell r="I1406">
            <v>434466</v>
          </cell>
          <cell r="J1406">
            <v>434466</v>
          </cell>
          <cell r="K1406">
            <v>353524.375</v>
          </cell>
          <cell r="L1406">
            <v>0</v>
          </cell>
          <cell r="M1406">
            <v>0</v>
          </cell>
          <cell r="N1406">
            <v>0</v>
          </cell>
          <cell r="O1406">
            <v>0</v>
          </cell>
          <cell r="P1406">
            <v>0</v>
          </cell>
          <cell r="Q1406">
            <v>0</v>
          </cell>
          <cell r="R1406">
            <v>0</v>
          </cell>
          <cell r="S1406">
            <v>0</v>
          </cell>
          <cell r="T1406">
            <v>0</v>
          </cell>
          <cell r="U1406">
            <v>242164.19687500002</v>
          </cell>
          <cell r="V1406">
            <v>67169.631250000006</v>
          </cell>
          <cell r="W1406">
            <v>44190.546875</v>
          </cell>
          <cell r="X1406">
            <v>44190.546875</v>
          </cell>
          <cell r="Y1406">
            <v>242164.19687500002</v>
          </cell>
          <cell r="Z1406">
            <v>0</v>
          </cell>
          <cell r="AA1406">
            <v>242164.19687500002</v>
          </cell>
          <cell r="AB1406">
            <v>242164.19687500002</v>
          </cell>
          <cell r="AC1406">
            <v>1</v>
          </cell>
        </row>
        <row r="1407">
          <cell r="A1407" t="str">
            <v>Total Chapinero</v>
          </cell>
          <cell r="B1407">
            <v>20043159751.125</v>
          </cell>
          <cell r="C1407">
            <v>18595950698.6875</v>
          </cell>
          <cell r="D1407">
            <v>19363034113.77869</v>
          </cell>
          <cell r="E1407">
            <v>7389015658</v>
          </cell>
          <cell r="F1407">
            <v>2337762550</v>
          </cell>
          <cell r="G1407">
            <v>9726778208</v>
          </cell>
          <cell r="H1407">
            <v>233776254.9999997</v>
          </cell>
          <cell r="I1407">
            <v>20043159751.125</v>
          </cell>
          <cell r="J1407">
            <v>18595950698.6875</v>
          </cell>
          <cell r="K1407">
            <v>19363034113.77869</v>
          </cell>
          <cell r="L1407">
            <v>7389015658</v>
          </cell>
          <cell r="M1407">
            <v>2337762550</v>
          </cell>
          <cell r="N1407">
            <v>9726778208</v>
          </cell>
          <cell r="O1407">
            <v>6070</v>
          </cell>
          <cell r="P1407">
            <v>233776254.9999997</v>
          </cell>
          <cell r="Q1407">
            <v>972677820.79999983</v>
          </cell>
          <cell r="R1407">
            <v>972677820.79999983</v>
          </cell>
          <cell r="S1407">
            <v>10933232283.800001</v>
          </cell>
          <cell r="T1407">
            <v>2455407056.6257739</v>
          </cell>
          <cell r="U1407">
            <v>1077233169.8647223</v>
          </cell>
          <cell r="V1407">
            <v>3678976481.6179533</v>
          </cell>
          <cell r="W1407">
            <v>6070</v>
          </cell>
          <cell r="X1407">
            <v>2455407056.6257739</v>
          </cell>
          <cell r="Y1407">
            <v>1077233169.8647223</v>
          </cell>
          <cell r="Z1407">
            <v>1077233169.8647223</v>
          </cell>
          <cell r="AA1407">
            <v>6070</v>
          </cell>
          <cell r="AB1407">
            <v>1218185121.8702505</v>
          </cell>
          <cell r="AC1407">
            <v>6070</v>
          </cell>
        </row>
        <row r="1408">
          <cell r="A1408" t="str">
            <v>Corredores  Medellín</v>
          </cell>
          <cell r="B1408">
            <v>10954461</v>
          </cell>
          <cell r="C1408">
            <v>37469</v>
          </cell>
          <cell r="D1408">
            <v>37777</v>
          </cell>
          <cell r="E1408" t="str">
            <v>M</v>
          </cell>
          <cell r="F1408" t="str">
            <v>AUCOLESP</v>
          </cell>
          <cell r="G1408">
            <v>71032</v>
          </cell>
          <cell r="H1408" t="str">
            <v>AGENCIA DE REPRESENTACIONES Y SERVICIOS LIMIT</v>
          </cell>
          <cell r="I1408">
            <v>13235457</v>
          </cell>
          <cell r="J1408">
            <v>12199605</v>
          </cell>
          <cell r="K1408">
            <v>13235456.999</v>
          </cell>
          <cell r="L1408">
            <v>3902435</v>
          </cell>
          <cell r="M1408">
            <v>0</v>
          </cell>
          <cell r="N1408">
            <v>3902435</v>
          </cell>
          <cell r="O1408">
            <v>0.1</v>
          </cell>
          <cell r="P1408">
            <v>0</v>
          </cell>
          <cell r="Q1408">
            <v>0.1</v>
          </cell>
          <cell r="R1408">
            <v>390243.5</v>
          </cell>
          <cell r="S1408">
            <v>4292678.5</v>
          </cell>
          <cell r="T1408">
            <v>0.3243317174710576</v>
          </cell>
          <cell r="U1408">
            <v>0.19</v>
          </cell>
          <cell r="V1408">
            <v>2514736.82981</v>
          </cell>
          <cell r="W1408">
            <v>0.125</v>
          </cell>
          <cell r="X1408">
            <v>1654432.124875</v>
          </cell>
          <cell r="Y1408">
            <v>0</v>
          </cell>
          <cell r="Z1408">
            <v>0</v>
          </cell>
          <cell r="AA1408">
            <v>0.36066828252894245</v>
          </cell>
          <cell r="AB1408">
            <v>4773609.544315001</v>
          </cell>
          <cell r="AC1408">
            <v>17</v>
          </cell>
          <cell r="AD1408">
            <v>16.38311767578125</v>
          </cell>
        </row>
        <row r="1409">
          <cell r="B1409" t="str">
            <v>Total 10954461</v>
          </cell>
          <cell r="C1409">
            <v>13235457</v>
          </cell>
          <cell r="D1409">
            <v>12199605</v>
          </cell>
          <cell r="E1409">
            <v>13235456.999</v>
          </cell>
          <cell r="F1409">
            <v>3902435</v>
          </cell>
          <cell r="G1409">
            <v>0</v>
          </cell>
          <cell r="H1409">
            <v>3902435</v>
          </cell>
          <cell r="I1409">
            <v>13235457</v>
          </cell>
          <cell r="J1409">
            <v>12199605</v>
          </cell>
          <cell r="K1409">
            <v>13235456.999</v>
          </cell>
          <cell r="L1409">
            <v>3902435</v>
          </cell>
          <cell r="M1409">
            <v>0</v>
          </cell>
          <cell r="N1409">
            <v>3902435</v>
          </cell>
          <cell r="O1409">
            <v>4773609.544315001</v>
          </cell>
          <cell r="P1409">
            <v>0</v>
          </cell>
          <cell r="Q1409">
            <v>390243.5</v>
          </cell>
          <cell r="R1409">
            <v>390243.5</v>
          </cell>
          <cell r="S1409">
            <v>4292678.5</v>
          </cell>
          <cell r="T1409">
            <v>1654432.124875</v>
          </cell>
          <cell r="U1409">
            <v>0</v>
          </cell>
          <cell r="V1409">
            <v>2514736.82981</v>
          </cell>
          <cell r="W1409">
            <v>17</v>
          </cell>
          <cell r="X1409">
            <v>1654432.124875</v>
          </cell>
          <cell r="Y1409">
            <v>0</v>
          </cell>
          <cell r="Z1409">
            <v>0</v>
          </cell>
          <cell r="AA1409">
            <v>17</v>
          </cell>
          <cell r="AB1409">
            <v>4773609.544315001</v>
          </cell>
          <cell r="AC1409">
            <v>17</v>
          </cell>
        </row>
        <row r="1410">
          <cell r="H1410" t="str">
            <v>Total AGENCIA DE REPRESENTACIONES Y SERVICIOS LIMIT</v>
          </cell>
          <cell r="I1410">
            <v>13235457</v>
          </cell>
          <cell r="J1410">
            <v>12199605</v>
          </cell>
          <cell r="K1410">
            <v>13235456.999</v>
          </cell>
          <cell r="L1410">
            <v>3902435</v>
          </cell>
          <cell r="M1410">
            <v>0</v>
          </cell>
          <cell r="N1410">
            <v>3902435</v>
          </cell>
          <cell r="O1410">
            <v>0</v>
          </cell>
          <cell r="P1410">
            <v>0</v>
          </cell>
          <cell r="Q1410">
            <v>4292678.5</v>
          </cell>
          <cell r="R1410">
            <v>390243.5</v>
          </cell>
          <cell r="S1410">
            <v>4292678.5</v>
          </cell>
          <cell r="T1410">
            <v>0</v>
          </cell>
          <cell r="U1410">
            <v>4773609.544315001</v>
          </cell>
          <cell r="V1410">
            <v>2514736.82981</v>
          </cell>
          <cell r="W1410">
            <v>1654432.124875</v>
          </cell>
          <cell r="X1410">
            <v>1654432.124875</v>
          </cell>
          <cell r="Y1410">
            <v>4773609.544315001</v>
          </cell>
          <cell r="Z1410">
            <v>0</v>
          </cell>
          <cell r="AA1410">
            <v>4773609.544315001</v>
          </cell>
          <cell r="AB1410">
            <v>4773609.544315001</v>
          </cell>
          <cell r="AC1410">
            <v>17</v>
          </cell>
        </row>
        <row r="1411">
          <cell r="A1411" t="str">
            <v>Corredores  Medellín</v>
          </cell>
          <cell r="B1411">
            <v>10281296</v>
          </cell>
          <cell r="C1411">
            <v>37116</v>
          </cell>
          <cell r="D1411">
            <v>37480</v>
          </cell>
          <cell r="E1411" t="str">
            <v>A</v>
          </cell>
          <cell r="F1411" t="str">
            <v>AUCOL98</v>
          </cell>
          <cell r="G1411">
            <v>71286</v>
          </cell>
          <cell r="H1411" t="str">
            <v>AGROPECUARIA BAGATELA S.A.</v>
          </cell>
          <cell r="I1411">
            <v>15073025.9375</v>
          </cell>
          <cell r="J1411">
            <v>15601637.9375</v>
          </cell>
          <cell r="K1411">
            <v>15073025.781300001</v>
          </cell>
          <cell r="L1411">
            <v>0</v>
          </cell>
          <cell r="M1411">
            <v>0.1</v>
          </cell>
          <cell r="N1411">
            <v>0</v>
          </cell>
          <cell r="O1411">
            <v>0.1</v>
          </cell>
          <cell r="P1411">
            <v>0</v>
          </cell>
          <cell r="Q1411">
            <v>0.1</v>
          </cell>
          <cell r="R1411">
            <v>0</v>
          </cell>
          <cell r="S1411">
            <v>0</v>
          </cell>
          <cell r="T1411">
            <v>0</v>
          </cell>
          <cell r="U1411">
            <v>0.19</v>
          </cell>
          <cell r="V1411">
            <v>2863874.8984470004</v>
          </cell>
          <cell r="W1411">
            <v>0.125</v>
          </cell>
          <cell r="X1411">
            <v>1884128.2226625001</v>
          </cell>
          <cell r="Y1411">
            <v>0</v>
          </cell>
          <cell r="Z1411">
            <v>0</v>
          </cell>
          <cell r="AA1411">
            <v>0.68500000000000005</v>
          </cell>
          <cell r="AB1411">
            <v>10325022.660190502</v>
          </cell>
          <cell r="AC1411">
            <v>16.972526550292969</v>
          </cell>
          <cell r="AD1411">
            <v>16.972526550292969</v>
          </cell>
        </row>
        <row r="1412">
          <cell r="A1412" t="str">
            <v>Corredores  Medellín</v>
          </cell>
          <cell r="B1412">
            <v>10281296</v>
          </cell>
          <cell r="C1412">
            <v>37481</v>
          </cell>
          <cell r="D1412">
            <v>37777</v>
          </cell>
          <cell r="E1412" t="str">
            <v>A</v>
          </cell>
          <cell r="F1412" t="str">
            <v>AUCOL98</v>
          </cell>
          <cell r="G1412">
            <v>71286</v>
          </cell>
          <cell r="H1412" t="str">
            <v>AGROPECUARIA BAGATELA S.A.</v>
          </cell>
          <cell r="I1412">
            <v>10942483</v>
          </cell>
          <cell r="J1412">
            <v>10637370</v>
          </cell>
          <cell r="K1412">
            <v>8784274.0155999996</v>
          </cell>
          <cell r="L1412">
            <v>0</v>
          </cell>
          <cell r="M1412">
            <v>0.1</v>
          </cell>
          <cell r="N1412">
            <v>0</v>
          </cell>
          <cell r="O1412">
            <v>0.1</v>
          </cell>
          <cell r="P1412">
            <v>0</v>
          </cell>
          <cell r="Q1412">
            <v>0.1</v>
          </cell>
          <cell r="R1412">
            <v>0</v>
          </cell>
          <cell r="S1412">
            <v>0</v>
          </cell>
          <cell r="T1412">
            <v>0</v>
          </cell>
          <cell r="U1412">
            <v>0.19</v>
          </cell>
          <cell r="V1412">
            <v>1669012.062964</v>
          </cell>
          <cell r="W1412">
            <v>0.125</v>
          </cell>
          <cell r="X1412">
            <v>1098034.2519499999</v>
          </cell>
          <cell r="Y1412">
            <v>0</v>
          </cell>
          <cell r="Z1412">
            <v>0</v>
          </cell>
          <cell r="AA1412">
            <v>0.68500000000000005</v>
          </cell>
          <cell r="AB1412">
            <v>6017227.7006860003</v>
          </cell>
          <cell r="AC1412">
            <v>13</v>
          </cell>
          <cell r="AD1412">
            <v>12.956081390380859</v>
          </cell>
        </row>
        <row r="1413">
          <cell r="B1413" t="str">
            <v>Total 10281296</v>
          </cell>
          <cell r="C1413">
            <v>26015508.9375</v>
          </cell>
          <cell r="D1413">
            <v>26239007.9375</v>
          </cell>
          <cell r="E1413">
            <v>23857299.7969</v>
          </cell>
          <cell r="F1413">
            <v>0</v>
          </cell>
          <cell r="G1413">
            <v>0</v>
          </cell>
          <cell r="H1413">
            <v>0</v>
          </cell>
          <cell r="I1413">
            <v>26015508.9375</v>
          </cell>
          <cell r="J1413">
            <v>26239007.9375</v>
          </cell>
          <cell r="K1413">
            <v>23857299.7969</v>
          </cell>
          <cell r="L1413">
            <v>0</v>
          </cell>
          <cell r="M1413">
            <v>0</v>
          </cell>
          <cell r="N1413">
            <v>0</v>
          </cell>
          <cell r="O1413">
            <v>16342250.360876502</v>
          </cell>
          <cell r="P1413">
            <v>0</v>
          </cell>
          <cell r="Q1413">
            <v>0</v>
          </cell>
          <cell r="R1413">
            <v>0</v>
          </cell>
          <cell r="S1413">
            <v>0</v>
          </cell>
          <cell r="T1413">
            <v>2982162.4746125001</v>
          </cell>
          <cell r="U1413">
            <v>0</v>
          </cell>
          <cell r="V1413">
            <v>4532886.9614110002</v>
          </cell>
          <cell r="W1413">
            <v>13</v>
          </cell>
          <cell r="X1413">
            <v>2982162.4746125001</v>
          </cell>
          <cell r="Y1413">
            <v>0</v>
          </cell>
          <cell r="Z1413">
            <v>0</v>
          </cell>
          <cell r="AA1413">
            <v>13</v>
          </cell>
          <cell r="AB1413">
            <v>16342250.360876502</v>
          </cell>
          <cell r="AC1413">
            <v>13</v>
          </cell>
        </row>
        <row r="1414">
          <cell r="H1414" t="str">
            <v>Total AGROPECUARIA BAGATELA S.A.</v>
          </cell>
          <cell r="I1414">
            <v>26015508.9375</v>
          </cell>
          <cell r="J1414">
            <v>26239007.9375</v>
          </cell>
          <cell r="K1414">
            <v>23857299.7969</v>
          </cell>
          <cell r="L1414">
            <v>0</v>
          </cell>
          <cell r="M1414">
            <v>0</v>
          </cell>
          <cell r="N1414">
            <v>0</v>
          </cell>
          <cell r="O1414">
            <v>0</v>
          </cell>
          <cell r="P1414">
            <v>0</v>
          </cell>
          <cell r="Q1414">
            <v>0</v>
          </cell>
          <cell r="R1414">
            <v>0</v>
          </cell>
          <cell r="S1414">
            <v>0</v>
          </cell>
          <cell r="T1414">
            <v>0</v>
          </cell>
          <cell r="U1414">
            <v>16342250.360876502</v>
          </cell>
          <cell r="V1414">
            <v>4532886.9614110002</v>
          </cell>
          <cell r="W1414">
            <v>2982162.4746125001</v>
          </cell>
          <cell r="X1414">
            <v>2982162.4746125001</v>
          </cell>
          <cell r="Y1414">
            <v>16342250.360876502</v>
          </cell>
          <cell r="Z1414">
            <v>0</v>
          </cell>
          <cell r="AA1414">
            <v>16342250.360876502</v>
          </cell>
          <cell r="AB1414">
            <v>16342250.360876502</v>
          </cell>
          <cell r="AC1414">
            <v>13</v>
          </cell>
        </row>
        <row r="1415">
          <cell r="A1415" t="str">
            <v>Corredores  Medellín</v>
          </cell>
          <cell r="B1415">
            <v>10934885</v>
          </cell>
          <cell r="C1415">
            <v>37469</v>
          </cell>
          <cell r="D1415">
            <v>37777</v>
          </cell>
          <cell r="E1415" t="str">
            <v>M</v>
          </cell>
          <cell r="F1415" t="str">
            <v>AUCOLESP</v>
          </cell>
          <cell r="G1415">
            <v>71032</v>
          </cell>
          <cell r="H1415" t="str">
            <v>AGTS. REPRES. DEL SERVICIO DEL SEGURO ARESS L</v>
          </cell>
          <cell r="I1415">
            <v>572647523.1875</v>
          </cell>
          <cell r="J1415">
            <v>478514447.1875</v>
          </cell>
          <cell r="K1415">
            <v>527855545.31370002</v>
          </cell>
          <cell r="L1415">
            <v>413013980</v>
          </cell>
          <cell r="M1415">
            <v>158583024</v>
          </cell>
          <cell r="N1415">
            <v>571597004</v>
          </cell>
          <cell r="O1415">
            <v>0.1</v>
          </cell>
          <cell r="P1415">
            <v>15858302.4</v>
          </cell>
          <cell r="Q1415">
            <v>0.1</v>
          </cell>
          <cell r="R1415">
            <v>57159700.400000006</v>
          </cell>
          <cell r="S1415">
            <v>644615006.79999995</v>
          </cell>
          <cell r="T1415">
            <v>1.2211958603502229</v>
          </cell>
          <cell r="U1415">
            <v>0.19</v>
          </cell>
          <cell r="V1415">
            <v>100292553.609603</v>
          </cell>
          <cell r="W1415">
            <v>0.125</v>
          </cell>
          <cell r="X1415">
            <v>65981943.164212503</v>
          </cell>
          <cell r="Y1415">
            <v>0</v>
          </cell>
          <cell r="Z1415">
            <v>0</v>
          </cell>
          <cell r="AA1415">
            <v>-0.53619586035022282</v>
          </cell>
          <cell r="AB1415">
            <v>-283033958.26011539</v>
          </cell>
          <cell r="AC1415">
            <v>520</v>
          </cell>
          <cell r="AD1415">
            <v>528.40582275390625</v>
          </cell>
        </row>
        <row r="1416">
          <cell r="B1416" t="str">
            <v>Total 10934885</v>
          </cell>
          <cell r="C1416">
            <v>572647523.1875</v>
          </cell>
          <cell r="D1416">
            <v>478514447.1875</v>
          </cell>
          <cell r="E1416">
            <v>527855545.31370002</v>
          </cell>
          <cell r="F1416">
            <v>413013980</v>
          </cell>
          <cell r="G1416">
            <v>158583024</v>
          </cell>
          <cell r="H1416">
            <v>571597004</v>
          </cell>
          <cell r="I1416">
            <v>572647523.1875</v>
          </cell>
          <cell r="J1416">
            <v>478514447.1875</v>
          </cell>
          <cell r="K1416">
            <v>527855545.31370002</v>
          </cell>
          <cell r="L1416">
            <v>413013980</v>
          </cell>
          <cell r="M1416">
            <v>158583024</v>
          </cell>
          <cell r="N1416">
            <v>571597004</v>
          </cell>
          <cell r="O1416">
            <v>-283033958.26011539</v>
          </cell>
          <cell r="P1416">
            <v>15858302.4</v>
          </cell>
          <cell r="Q1416">
            <v>57159700.400000006</v>
          </cell>
          <cell r="R1416">
            <v>57159700.400000006</v>
          </cell>
          <cell r="S1416">
            <v>644615006.79999995</v>
          </cell>
          <cell r="T1416">
            <v>65981943.164212503</v>
          </cell>
          <cell r="U1416">
            <v>0</v>
          </cell>
          <cell r="V1416">
            <v>100292553.609603</v>
          </cell>
          <cell r="W1416">
            <v>520</v>
          </cell>
          <cell r="X1416">
            <v>65981943.164212503</v>
          </cell>
          <cell r="Y1416">
            <v>0</v>
          </cell>
          <cell r="Z1416">
            <v>0</v>
          </cell>
          <cell r="AA1416">
            <v>520</v>
          </cell>
          <cell r="AB1416">
            <v>-283033958.26011539</v>
          </cell>
          <cell r="AC1416">
            <v>520</v>
          </cell>
        </row>
        <row r="1417">
          <cell r="A1417" t="str">
            <v>Corredores  Medellín</v>
          </cell>
          <cell r="B1417">
            <v>10973949</v>
          </cell>
          <cell r="C1417">
            <v>37500</v>
          </cell>
          <cell r="D1417">
            <v>37777</v>
          </cell>
          <cell r="E1417" t="str">
            <v>M</v>
          </cell>
          <cell r="F1417" t="str">
            <v>AUCOLESP</v>
          </cell>
          <cell r="G1417">
            <v>71032</v>
          </cell>
          <cell r="H1417" t="str">
            <v>AGTS. REPRES. DEL SERVICIO DEL SEGURO ARESS L</v>
          </cell>
          <cell r="I1417">
            <v>56774897</v>
          </cell>
          <cell r="J1417">
            <v>46764434</v>
          </cell>
          <cell r="K1417">
            <v>52688970.491499998</v>
          </cell>
          <cell r="L1417">
            <v>31075816</v>
          </cell>
          <cell r="M1417">
            <v>6421111</v>
          </cell>
          <cell r="N1417">
            <v>37496927</v>
          </cell>
          <cell r="O1417">
            <v>0.1</v>
          </cell>
          <cell r="P1417">
            <v>642111.10000000009</v>
          </cell>
          <cell r="Q1417">
            <v>0.1</v>
          </cell>
          <cell r="R1417">
            <v>3749692.7</v>
          </cell>
          <cell r="S1417">
            <v>41888730.800000004</v>
          </cell>
          <cell r="T1417">
            <v>0.79501896524544291</v>
          </cell>
          <cell r="U1417">
            <v>0.19</v>
          </cell>
          <cell r="V1417">
            <v>10010904.393385001</v>
          </cell>
          <cell r="W1417">
            <v>0.125</v>
          </cell>
          <cell r="X1417">
            <v>6586121.3114374997</v>
          </cell>
          <cell r="Y1417">
            <v>0</v>
          </cell>
          <cell r="Z1417">
            <v>0</v>
          </cell>
          <cell r="AA1417">
            <v>-0.11001896524544286</v>
          </cell>
          <cell r="AB1417">
            <v>-5796786.0133225024</v>
          </cell>
          <cell r="AC1417">
            <v>113</v>
          </cell>
          <cell r="AD1417">
            <v>116.33573913574219</v>
          </cell>
        </row>
        <row r="1418">
          <cell r="B1418" t="str">
            <v>Total 10973949</v>
          </cell>
          <cell r="C1418">
            <v>56774897</v>
          </cell>
          <cell r="D1418">
            <v>46764434</v>
          </cell>
          <cell r="E1418">
            <v>52688970.491499998</v>
          </cell>
          <cell r="F1418">
            <v>31075816</v>
          </cell>
          <cell r="G1418">
            <v>6421111</v>
          </cell>
          <cell r="H1418">
            <v>37496927</v>
          </cell>
          <cell r="I1418">
            <v>56774897</v>
          </cell>
          <cell r="J1418">
            <v>46764434</v>
          </cell>
          <cell r="K1418">
            <v>52688970.491499998</v>
          </cell>
          <cell r="L1418">
            <v>31075816</v>
          </cell>
          <cell r="M1418">
            <v>6421111</v>
          </cell>
          <cell r="N1418">
            <v>37496927</v>
          </cell>
          <cell r="O1418">
            <v>-5796786.0133225024</v>
          </cell>
          <cell r="P1418">
            <v>642111.10000000009</v>
          </cell>
          <cell r="Q1418">
            <v>3749692.7</v>
          </cell>
          <cell r="R1418">
            <v>3749692.7</v>
          </cell>
          <cell r="S1418">
            <v>41888730.800000004</v>
          </cell>
          <cell r="T1418">
            <v>6586121.3114374997</v>
          </cell>
          <cell r="U1418">
            <v>0</v>
          </cell>
          <cell r="V1418">
            <v>10010904.393385001</v>
          </cell>
          <cell r="W1418">
            <v>113</v>
          </cell>
          <cell r="X1418">
            <v>6586121.3114374997</v>
          </cell>
          <cell r="Y1418">
            <v>0</v>
          </cell>
          <cell r="Z1418">
            <v>0</v>
          </cell>
          <cell r="AA1418">
            <v>113</v>
          </cell>
          <cell r="AB1418">
            <v>-5796786.0133225024</v>
          </cell>
          <cell r="AC1418">
            <v>113</v>
          </cell>
        </row>
        <row r="1419">
          <cell r="H1419" t="str">
            <v>Total AGTS. REPRES. DEL SERVICIO DEL SEGURO ARESS L</v>
          </cell>
          <cell r="I1419">
            <v>629422420.1875</v>
          </cell>
          <cell r="J1419">
            <v>525278881.1875</v>
          </cell>
          <cell r="K1419">
            <v>580544515.80519998</v>
          </cell>
          <cell r="L1419">
            <v>444089796</v>
          </cell>
          <cell r="M1419">
            <v>165004135</v>
          </cell>
          <cell r="N1419">
            <v>609093931</v>
          </cell>
          <cell r="O1419">
            <v>16500413.5</v>
          </cell>
          <cell r="P1419">
            <v>16500413.5</v>
          </cell>
          <cell r="Q1419">
            <v>686503737.5999999</v>
          </cell>
          <cell r="R1419">
            <v>60909393.100000009</v>
          </cell>
          <cell r="S1419">
            <v>686503737.5999999</v>
          </cell>
          <cell r="T1419">
            <v>0</v>
          </cell>
          <cell r="U1419">
            <v>-288830744.27343786</v>
          </cell>
          <cell r="V1419">
            <v>110303458.00298801</v>
          </cell>
          <cell r="W1419">
            <v>72568064.475649998</v>
          </cell>
          <cell r="X1419">
            <v>72568064.475649998</v>
          </cell>
          <cell r="Y1419">
            <v>-288830744.27343786</v>
          </cell>
          <cell r="Z1419">
            <v>0</v>
          </cell>
          <cell r="AA1419">
            <v>-288830744.27343786</v>
          </cell>
          <cell r="AB1419">
            <v>-288830744.27343786</v>
          </cell>
          <cell r="AC1419">
            <v>633</v>
          </cell>
        </row>
        <row r="1420">
          <cell r="A1420" t="str">
            <v>Corredores  Medellín</v>
          </cell>
          <cell r="B1420">
            <v>7266836</v>
          </cell>
          <cell r="C1420">
            <v>36981</v>
          </cell>
          <cell r="D1420">
            <v>37345</v>
          </cell>
          <cell r="E1420" t="str">
            <v>A</v>
          </cell>
          <cell r="F1420" t="str">
            <v>AUCOL98</v>
          </cell>
          <cell r="G1420">
            <v>71167</v>
          </cell>
          <cell r="H1420" t="str">
            <v>ALMAGRAN S.A.</v>
          </cell>
          <cell r="I1420">
            <v>13474225.0033</v>
          </cell>
          <cell r="J1420">
            <v>13474225.0033</v>
          </cell>
          <cell r="K1420">
            <v>13474225.080499999</v>
          </cell>
          <cell r="L1420">
            <v>150000</v>
          </cell>
          <cell r="M1420">
            <v>3111111</v>
          </cell>
          <cell r="N1420">
            <v>3261111</v>
          </cell>
          <cell r="O1420">
            <v>0.1</v>
          </cell>
          <cell r="P1420">
            <v>311111.10000000003</v>
          </cell>
          <cell r="Q1420">
            <v>0.1</v>
          </cell>
          <cell r="R1420">
            <v>326111.10000000003</v>
          </cell>
          <cell r="S1420">
            <v>3898333.2</v>
          </cell>
          <cell r="T1420">
            <v>0.28931780319164307</v>
          </cell>
          <cell r="U1420">
            <v>0.19</v>
          </cell>
          <cell r="V1420">
            <v>2560102.7652949998</v>
          </cell>
          <cell r="W1420">
            <v>1E-4</v>
          </cell>
          <cell r="X1420">
            <v>1347.42250805</v>
          </cell>
          <cell r="Y1420">
            <v>0</v>
          </cell>
          <cell r="Z1420">
            <v>0</v>
          </cell>
          <cell r="AA1420">
            <v>0.52058219680835705</v>
          </cell>
          <cell r="AB1420">
            <v>7014441.6926969513</v>
          </cell>
          <cell r="AC1420">
            <v>10.093406677246094</v>
          </cell>
          <cell r="AD1420">
            <v>10.093406677246094</v>
          </cell>
        </row>
        <row r="1421">
          <cell r="A1421" t="str">
            <v>Corredores  Medellín</v>
          </cell>
          <cell r="B1421">
            <v>7266836</v>
          </cell>
          <cell r="C1421">
            <v>37346</v>
          </cell>
          <cell r="D1421">
            <v>37710</v>
          </cell>
          <cell r="E1421" t="str">
            <v>A</v>
          </cell>
          <cell r="F1421" t="str">
            <v>AUCOL98</v>
          </cell>
          <cell r="G1421">
            <v>71167</v>
          </cell>
          <cell r="H1421" t="str">
            <v>ALMAGRAN S.A.</v>
          </cell>
          <cell r="I1421">
            <v>12639854.031300001</v>
          </cell>
          <cell r="J1421">
            <v>12639854.031300001</v>
          </cell>
          <cell r="K1421">
            <v>12639854.023399999</v>
          </cell>
          <cell r="L1421">
            <v>0</v>
          </cell>
          <cell r="M1421">
            <v>0.1</v>
          </cell>
          <cell r="N1421">
            <v>0</v>
          </cell>
          <cell r="O1421">
            <v>0.1</v>
          </cell>
          <cell r="P1421">
            <v>0</v>
          </cell>
          <cell r="Q1421">
            <v>0.1</v>
          </cell>
          <cell r="R1421">
            <v>0</v>
          </cell>
          <cell r="S1421">
            <v>0</v>
          </cell>
          <cell r="T1421">
            <v>0</v>
          </cell>
          <cell r="U1421">
            <v>0.19</v>
          </cell>
          <cell r="V1421">
            <v>2401572.2644460001</v>
          </cell>
          <cell r="W1421">
            <v>1E-4</v>
          </cell>
          <cell r="X1421">
            <v>1263.9854023400001</v>
          </cell>
          <cell r="Y1421">
            <v>0</v>
          </cell>
          <cell r="Z1421">
            <v>0</v>
          </cell>
          <cell r="AA1421">
            <v>0.80990000000000006</v>
          </cell>
          <cell r="AB1421">
            <v>10237017.77355166</v>
          </cell>
          <cell r="AC1421">
            <v>10</v>
          </cell>
          <cell r="AD1421">
            <v>10</v>
          </cell>
        </row>
        <row r="1422">
          <cell r="A1422" t="str">
            <v>Corredores  Medellín</v>
          </cell>
          <cell r="B1422">
            <v>7266836</v>
          </cell>
          <cell r="C1422">
            <v>37711</v>
          </cell>
          <cell r="D1422">
            <v>37777</v>
          </cell>
          <cell r="E1422" t="str">
            <v>A</v>
          </cell>
          <cell r="F1422" t="str">
            <v>AUCOL98</v>
          </cell>
          <cell r="G1422">
            <v>71167</v>
          </cell>
          <cell r="H1422" t="str">
            <v>ALMAGRAN S.A.</v>
          </cell>
          <cell r="I1422">
            <v>12905592</v>
          </cell>
          <cell r="J1422">
            <v>12905592</v>
          </cell>
          <cell r="K1422">
            <v>23624.9637</v>
          </cell>
          <cell r="L1422">
            <v>0</v>
          </cell>
          <cell r="M1422">
            <v>0.1</v>
          </cell>
          <cell r="N1422">
            <v>0</v>
          </cell>
          <cell r="O1422">
            <v>0.1</v>
          </cell>
          <cell r="P1422">
            <v>0</v>
          </cell>
          <cell r="Q1422">
            <v>0.1</v>
          </cell>
          <cell r="R1422">
            <v>0</v>
          </cell>
          <cell r="S1422">
            <v>0</v>
          </cell>
          <cell r="T1422">
            <v>0</v>
          </cell>
          <cell r="U1422">
            <v>0.19</v>
          </cell>
          <cell r="V1422">
            <v>4488.7431029999998</v>
          </cell>
          <cell r="W1422">
            <v>1E-4</v>
          </cell>
          <cell r="X1422">
            <v>2.3624963700000001</v>
          </cell>
          <cell r="Y1422">
            <v>0</v>
          </cell>
          <cell r="Z1422">
            <v>0</v>
          </cell>
          <cell r="AA1422">
            <v>0.80990000000000006</v>
          </cell>
          <cell r="AB1422">
            <v>19133.858100630001</v>
          </cell>
          <cell r="AC1422">
            <v>5</v>
          </cell>
          <cell r="AD1422">
            <v>5</v>
          </cell>
        </row>
        <row r="1423">
          <cell r="B1423" t="str">
            <v>Total 7266836</v>
          </cell>
          <cell r="C1423">
            <v>39019671.034600005</v>
          </cell>
          <cell r="D1423">
            <v>39019671.034600005</v>
          </cell>
          <cell r="E1423">
            <v>26137704.067600001</v>
          </cell>
          <cell r="F1423">
            <v>150000</v>
          </cell>
          <cell r="G1423">
            <v>3111111</v>
          </cell>
          <cell r="H1423">
            <v>3261111</v>
          </cell>
          <cell r="I1423">
            <v>39019671.034600005</v>
          </cell>
          <cell r="J1423">
            <v>39019671.034600005</v>
          </cell>
          <cell r="K1423">
            <v>26137704.067600001</v>
          </cell>
          <cell r="L1423">
            <v>150000</v>
          </cell>
          <cell r="M1423">
            <v>3111111</v>
          </cell>
          <cell r="N1423">
            <v>3261111</v>
          </cell>
          <cell r="O1423">
            <v>17270593.324349239</v>
          </cell>
          <cell r="P1423">
            <v>311111.10000000003</v>
          </cell>
          <cell r="Q1423">
            <v>326111.10000000003</v>
          </cell>
          <cell r="R1423">
            <v>326111.10000000003</v>
          </cell>
          <cell r="S1423">
            <v>3898333.2</v>
          </cell>
          <cell r="T1423">
            <v>2613.7704067600002</v>
          </cell>
          <cell r="U1423">
            <v>0</v>
          </cell>
          <cell r="V1423">
            <v>4966163.7728440007</v>
          </cell>
          <cell r="W1423">
            <v>5</v>
          </cell>
          <cell r="X1423">
            <v>2613.7704067600002</v>
          </cell>
          <cell r="Y1423">
            <v>0</v>
          </cell>
          <cell r="Z1423">
            <v>0</v>
          </cell>
          <cell r="AA1423">
            <v>5</v>
          </cell>
          <cell r="AB1423">
            <v>17270593.324349239</v>
          </cell>
          <cell r="AC1423">
            <v>5</v>
          </cell>
        </row>
        <row r="1424">
          <cell r="A1424" t="str">
            <v>Corredores  Medellín</v>
          </cell>
          <cell r="B1424">
            <v>7609514</v>
          </cell>
          <cell r="C1424">
            <v>36941</v>
          </cell>
          <cell r="D1424">
            <v>37305</v>
          </cell>
          <cell r="E1424" t="str">
            <v>M</v>
          </cell>
          <cell r="F1424" t="str">
            <v>AUCOL98</v>
          </cell>
          <cell r="G1424">
            <v>71167</v>
          </cell>
          <cell r="H1424" t="str">
            <v>ALMAGRAN S.A.</v>
          </cell>
          <cell r="I1424">
            <v>33669102.153300002</v>
          </cell>
          <cell r="J1424">
            <v>33682058.153300002</v>
          </cell>
          <cell r="K1424">
            <v>33681928.567500003</v>
          </cell>
          <cell r="L1424">
            <v>6722626</v>
          </cell>
          <cell r="M1424">
            <v>23036</v>
          </cell>
          <cell r="N1424">
            <v>6745662</v>
          </cell>
          <cell r="O1424">
            <v>0.1</v>
          </cell>
          <cell r="P1424">
            <v>2303.6</v>
          </cell>
          <cell r="Q1424">
            <v>0.1</v>
          </cell>
          <cell r="R1424">
            <v>674566.20000000007</v>
          </cell>
          <cell r="S1424">
            <v>7422531.7999999998</v>
          </cell>
          <cell r="T1424">
            <v>0.22037134201282249</v>
          </cell>
          <cell r="U1424">
            <v>0.19</v>
          </cell>
          <cell r="V1424">
            <v>6399566.4278250001</v>
          </cell>
          <cell r="W1424">
            <v>0.125</v>
          </cell>
          <cell r="X1424">
            <v>4210241.0709375003</v>
          </cell>
          <cell r="Y1424">
            <v>0</v>
          </cell>
          <cell r="Z1424">
            <v>0</v>
          </cell>
          <cell r="AA1424">
            <v>0.46462865798717756</v>
          </cell>
          <cell r="AB1424">
            <v>15649589.268737504</v>
          </cell>
          <cell r="AC1424">
            <v>33.876373291015625</v>
          </cell>
          <cell r="AD1424">
            <v>33.876373291015625</v>
          </cell>
        </row>
        <row r="1425">
          <cell r="A1425" t="str">
            <v>Corredores  Medellín</v>
          </cell>
          <cell r="B1425">
            <v>7609514</v>
          </cell>
          <cell r="C1425">
            <v>37306</v>
          </cell>
          <cell r="D1425">
            <v>37670</v>
          </cell>
          <cell r="E1425" t="str">
            <v>M</v>
          </cell>
          <cell r="F1425" t="str">
            <v>AUCOL98</v>
          </cell>
          <cell r="G1425">
            <v>71167</v>
          </cell>
          <cell r="H1425" t="str">
            <v>ALMAGRAN S.A.</v>
          </cell>
          <cell r="I1425">
            <v>43258114.055500001</v>
          </cell>
          <cell r="J1425">
            <v>43342057.055500001</v>
          </cell>
          <cell r="K1425">
            <v>43458648.482600003</v>
          </cell>
          <cell r="L1425">
            <v>15870600</v>
          </cell>
          <cell r="M1425">
            <v>1253634</v>
          </cell>
          <cell r="N1425">
            <v>17124234</v>
          </cell>
          <cell r="O1425">
            <v>0.1</v>
          </cell>
          <cell r="P1425">
            <v>125363.40000000001</v>
          </cell>
          <cell r="Q1425">
            <v>0.1</v>
          </cell>
          <cell r="R1425">
            <v>1712423.4000000001</v>
          </cell>
          <cell r="S1425">
            <v>18962020.799999997</v>
          </cell>
          <cell r="T1425">
            <v>0.43632329725099528</v>
          </cell>
          <cell r="U1425">
            <v>0.19</v>
          </cell>
          <cell r="V1425">
            <v>8257143.2116940012</v>
          </cell>
          <cell r="W1425">
            <v>0.125</v>
          </cell>
          <cell r="X1425">
            <v>5432331.0603250004</v>
          </cell>
          <cell r="Y1425">
            <v>0</v>
          </cell>
          <cell r="Z1425">
            <v>0</v>
          </cell>
          <cell r="AA1425">
            <v>0.24867670274900477</v>
          </cell>
          <cell r="AB1425">
            <v>10807153.410581008</v>
          </cell>
          <cell r="AC1425">
            <v>39.021976470947266</v>
          </cell>
          <cell r="AD1425">
            <v>39.021976470947266</v>
          </cell>
        </row>
        <row r="1426">
          <cell r="A1426" t="str">
            <v>Corredores  Medellín</v>
          </cell>
          <cell r="B1426">
            <v>7609514</v>
          </cell>
          <cell r="C1426">
            <v>37671</v>
          </cell>
          <cell r="D1426">
            <v>37777</v>
          </cell>
          <cell r="E1426" t="str">
            <v>M</v>
          </cell>
          <cell r="F1426" t="str">
            <v>AUCOL98</v>
          </cell>
          <cell r="G1426">
            <v>71167</v>
          </cell>
          <cell r="H1426" t="str">
            <v>ALMAGRAN S.A.</v>
          </cell>
          <cell r="I1426">
            <v>3453809</v>
          </cell>
          <cell r="J1426">
            <v>2959449</v>
          </cell>
          <cell r="K1426">
            <v>34538.038</v>
          </cell>
          <cell r="L1426">
            <v>4441464</v>
          </cell>
          <cell r="M1426">
            <v>2567767</v>
          </cell>
          <cell r="N1426">
            <v>7009231</v>
          </cell>
          <cell r="O1426">
            <v>0.1</v>
          </cell>
          <cell r="P1426">
            <v>256776.7</v>
          </cell>
          <cell r="Q1426">
            <v>0.1</v>
          </cell>
          <cell r="R1426">
            <v>700923.10000000009</v>
          </cell>
          <cell r="S1426">
            <v>7966930.8000000007</v>
          </cell>
          <cell r="T1426">
            <v>230.6712037319549</v>
          </cell>
          <cell r="U1426">
            <v>0.19</v>
          </cell>
          <cell r="V1426">
            <v>6562.2272199999998</v>
          </cell>
          <cell r="W1426">
            <v>0.125</v>
          </cell>
          <cell r="X1426">
            <v>4317.2547500000001</v>
          </cell>
          <cell r="Y1426">
            <v>0</v>
          </cell>
          <cell r="Z1426">
            <v>0</v>
          </cell>
          <cell r="AA1426">
            <v>-229.9862037319549</v>
          </cell>
          <cell r="AB1426">
            <v>-7943272.2439700002</v>
          </cell>
          <cell r="AC1426">
            <v>2</v>
          </cell>
          <cell r="AD1426">
            <v>10.566038131713867</v>
          </cell>
        </row>
        <row r="1427">
          <cell r="B1427" t="str">
            <v>Total 7609514</v>
          </cell>
          <cell r="C1427">
            <v>80381025.208800003</v>
          </cell>
          <cell r="D1427">
            <v>79983564.208800003</v>
          </cell>
          <cell r="E1427">
            <v>77175115.088100001</v>
          </cell>
          <cell r="F1427">
            <v>27034690</v>
          </cell>
          <cell r="G1427">
            <v>3844437</v>
          </cell>
          <cell r="H1427">
            <v>30879127</v>
          </cell>
          <cell r="I1427">
            <v>80381025.208800003</v>
          </cell>
          <cell r="J1427">
            <v>79983564.208800003</v>
          </cell>
          <cell r="K1427">
            <v>77175115.088100001</v>
          </cell>
          <cell r="L1427">
            <v>27034690</v>
          </cell>
          <cell r="M1427">
            <v>3844437</v>
          </cell>
          <cell r="N1427">
            <v>30879127</v>
          </cell>
          <cell r="O1427">
            <v>18513470.435348511</v>
          </cell>
          <cell r="P1427">
            <v>384443.7</v>
          </cell>
          <cell r="Q1427">
            <v>3087912.7</v>
          </cell>
          <cell r="R1427">
            <v>3087912.7</v>
          </cell>
          <cell r="S1427">
            <v>34351483.399999999</v>
          </cell>
          <cell r="T1427">
            <v>9646889.3860125002</v>
          </cell>
          <cell r="U1427">
            <v>0</v>
          </cell>
          <cell r="V1427">
            <v>14663271.866739003</v>
          </cell>
          <cell r="W1427">
            <v>2</v>
          </cell>
          <cell r="X1427">
            <v>9646889.3860125002</v>
          </cell>
          <cell r="Y1427">
            <v>0</v>
          </cell>
          <cell r="Z1427">
            <v>0</v>
          </cell>
          <cell r="AA1427">
            <v>2</v>
          </cell>
          <cell r="AB1427">
            <v>18513470.435348511</v>
          </cell>
          <cell r="AC1427">
            <v>2</v>
          </cell>
        </row>
        <row r="1428">
          <cell r="H1428" t="str">
            <v>Total ALMAGRAN S.A.</v>
          </cell>
          <cell r="I1428">
            <v>119400696.24340001</v>
          </cell>
          <cell r="J1428">
            <v>119003235.24340001</v>
          </cell>
          <cell r="K1428">
            <v>103312819.15570001</v>
          </cell>
          <cell r="L1428">
            <v>27184690</v>
          </cell>
          <cell r="M1428">
            <v>6955548</v>
          </cell>
          <cell r="N1428">
            <v>34140238</v>
          </cell>
          <cell r="O1428">
            <v>695554.8</v>
          </cell>
          <cell r="P1428">
            <v>695554.8</v>
          </cell>
          <cell r="Q1428">
            <v>38249816.599999994</v>
          </cell>
          <cell r="R1428">
            <v>3414023.8000000003</v>
          </cell>
          <cell r="S1428">
            <v>38249816.599999994</v>
          </cell>
          <cell r="T1428">
            <v>0</v>
          </cell>
          <cell r="U1428">
            <v>35784063.75969775</v>
          </cell>
          <cell r="V1428">
            <v>19629435.639583003</v>
          </cell>
          <cell r="W1428">
            <v>9649503.1564192604</v>
          </cell>
          <cell r="X1428">
            <v>9649503.1564192604</v>
          </cell>
          <cell r="Y1428">
            <v>35784063.75969775</v>
          </cell>
          <cell r="Z1428">
            <v>0</v>
          </cell>
          <cell r="AA1428">
            <v>35784063.75969775</v>
          </cell>
          <cell r="AB1428">
            <v>35784063.75969775</v>
          </cell>
          <cell r="AC1428">
            <v>7</v>
          </cell>
        </row>
        <row r="1429">
          <cell r="A1429" t="str">
            <v>Corredores  Medellín</v>
          </cell>
          <cell r="B1429">
            <v>10912587</v>
          </cell>
          <cell r="C1429">
            <v>37378</v>
          </cell>
          <cell r="D1429">
            <v>37742</v>
          </cell>
          <cell r="E1429" t="str">
            <v>A</v>
          </cell>
          <cell r="F1429" t="str">
            <v>AUCOL98</v>
          </cell>
          <cell r="G1429">
            <v>71167</v>
          </cell>
          <cell r="H1429" t="str">
            <v>AON RISK SERVICES COLOMBIA S.A CORREDORES DE</v>
          </cell>
          <cell r="I1429">
            <v>2289706</v>
          </cell>
          <cell r="J1429">
            <v>2289706</v>
          </cell>
          <cell r="K1429">
            <v>1959197.1875</v>
          </cell>
          <cell r="L1429">
            <v>0</v>
          </cell>
          <cell r="M1429">
            <v>0.1</v>
          </cell>
          <cell r="N1429">
            <v>0</v>
          </cell>
          <cell r="O1429">
            <v>0.1</v>
          </cell>
          <cell r="P1429">
            <v>0</v>
          </cell>
          <cell r="Q1429">
            <v>0.1</v>
          </cell>
          <cell r="R1429">
            <v>0</v>
          </cell>
          <cell r="S1429">
            <v>0</v>
          </cell>
          <cell r="T1429">
            <v>0</v>
          </cell>
          <cell r="U1429">
            <v>0.19</v>
          </cell>
          <cell r="V1429">
            <v>372247.46562500001</v>
          </cell>
          <cell r="W1429">
            <v>0.125</v>
          </cell>
          <cell r="X1429">
            <v>244899.6484375</v>
          </cell>
          <cell r="Y1429">
            <v>0</v>
          </cell>
          <cell r="Z1429">
            <v>0</v>
          </cell>
          <cell r="AA1429">
            <v>0.68500000000000005</v>
          </cell>
          <cell r="AB1429">
            <v>1342050.0734375</v>
          </cell>
          <cell r="AC1429">
            <v>1.7252746820449829</v>
          </cell>
          <cell r="AD1429">
            <v>1.7252746820449829</v>
          </cell>
        </row>
        <row r="1430">
          <cell r="A1430" t="str">
            <v>Corredores  Medellín</v>
          </cell>
          <cell r="B1430">
            <v>10912587</v>
          </cell>
          <cell r="C1430">
            <v>37743</v>
          </cell>
          <cell r="D1430">
            <v>37777</v>
          </cell>
          <cell r="E1430" t="str">
            <v>A</v>
          </cell>
          <cell r="F1430" t="str">
            <v>AUCOL98</v>
          </cell>
          <cell r="G1430">
            <v>71167</v>
          </cell>
          <cell r="H1430" t="str">
            <v>AON RISK SERVICES COLOMBIA S.A CORREDORES DE</v>
          </cell>
          <cell r="I1430">
            <v>0</v>
          </cell>
          <cell r="J1430">
            <v>0</v>
          </cell>
          <cell r="K1430">
            <v>231356.2188</v>
          </cell>
          <cell r="L1430">
            <v>0</v>
          </cell>
          <cell r="M1430">
            <v>0.1</v>
          </cell>
          <cell r="N1430">
            <v>0</v>
          </cell>
          <cell r="O1430">
            <v>0.1</v>
          </cell>
          <cell r="P1430">
            <v>0</v>
          </cell>
          <cell r="Q1430">
            <v>0.1</v>
          </cell>
          <cell r="R1430">
            <v>0</v>
          </cell>
          <cell r="S1430">
            <v>0</v>
          </cell>
          <cell r="T1430">
            <v>0</v>
          </cell>
          <cell r="U1430">
            <v>0.19</v>
          </cell>
          <cell r="V1430">
            <v>43957.681572000001</v>
          </cell>
          <cell r="W1430">
            <v>0.125</v>
          </cell>
          <cell r="X1430">
            <v>28919.52735</v>
          </cell>
          <cell r="Y1430">
            <v>0</v>
          </cell>
          <cell r="Z1430">
            <v>0</v>
          </cell>
          <cell r="AA1430">
            <v>0.68500000000000005</v>
          </cell>
          <cell r="AB1430">
            <v>158479.00987800001</v>
          </cell>
          <cell r="AC1430">
            <v>2</v>
          </cell>
          <cell r="AD1430">
            <v>2</v>
          </cell>
        </row>
        <row r="1431">
          <cell r="B1431" t="str">
            <v>Total 10912587</v>
          </cell>
          <cell r="C1431">
            <v>2289706</v>
          </cell>
          <cell r="D1431">
            <v>2289706</v>
          </cell>
          <cell r="E1431">
            <v>2190553.4062999999</v>
          </cell>
          <cell r="F1431">
            <v>0</v>
          </cell>
          <cell r="G1431">
            <v>0</v>
          </cell>
          <cell r="H1431">
            <v>0</v>
          </cell>
          <cell r="I1431">
            <v>2289706</v>
          </cell>
          <cell r="J1431">
            <v>2289706</v>
          </cell>
          <cell r="K1431">
            <v>2190553.4062999999</v>
          </cell>
          <cell r="L1431">
            <v>0</v>
          </cell>
          <cell r="M1431">
            <v>0</v>
          </cell>
          <cell r="N1431">
            <v>0</v>
          </cell>
          <cell r="O1431">
            <v>1500529.0833155001</v>
          </cell>
          <cell r="P1431">
            <v>0</v>
          </cell>
          <cell r="Q1431">
            <v>0</v>
          </cell>
          <cell r="R1431">
            <v>0</v>
          </cell>
          <cell r="S1431">
            <v>0</v>
          </cell>
          <cell r="T1431">
            <v>273819.17578749999</v>
          </cell>
          <cell r="U1431">
            <v>0</v>
          </cell>
          <cell r="V1431">
            <v>416205.14719699998</v>
          </cell>
          <cell r="W1431">
            <v>2</v>
          </cell>
          <cell r="X1431">
            <v>273819.17578749999</v>
          </cell>
          <cell r="Y1431">
            <v>0</v>
          </cell>
          <cell r="Z1431">
            <v>0</v>
          </cell>
          <cell r="AA1431">
            <v>2</v>
          </cell>
          <cell r="AB1431">
            <v>1500529.0833155001</v>
          </cell>
          <cell r="AC1431">
            <v>2</v>
          </cell>
        </row>
        <row r="1432">
          <cell r="H1432" t="str">
            <v>Total AON RISK SERVICES COLOMBIA S.A CORREDORES DE</v>
          </cell>
          <cell r="I1432">
            <v>2289706</v>
          </cell>
          <cell r="J1432">
            <v>2289706</v>
          </cell>
          <cell r="K1432">
            <v>2190553.4062999999</v>
          </cell>
          <cell r="L1432">
            <v>0</v>
          </cell>
          <cell r="M1432">
            <v>0</v>
          </cell>
          <cell r="N1432">
            <v>0</v>
          </cell>
          <cell r="O1432">
            <v>0</v>
          </cell>
          <cell r="P1432">
            <v>0</v>
          </cell>
          <cell r="Q1432">
            <v>0</v>
          </cell>
          <cell r="R1432">
            <v>0</v>
          </cell>
          <cell r="S1432">
            <v>0</v>
          </cell>
          <cell r="T1432">
            <v>0</v>
          </cell>
          <cell r="U1432">
            <v>1500529.0833155001</v>
          </cell>
          <cell r="V1432">
            <v>416205.14719699998</v>
          </cell>
          <cell r="W1432">
            <v>273819.17578749999</v>
          </cell>
          <cell r="X1432">
            <v>273819.17578749999</v>
          </cell>
          <cell r="Y1432">
            <v>1500529.0833155001</v>
          </cell>
          <cell r="Z1432">
            <v>0</v>
          </cell>
          <cell r="AA1432">
            <v>1500529.0833155001</v>
          </cell>
          <cell r="AB1432">
            <v>1500529.0833155001</v>
          </cell>
          <cell r="AC1432">
            <v>2</v>
          </cell>
        </row>
        <row r="1433">
          <cell r="A1433" t="str">
            <v>Corredores  Medellín</v>
          </cell>
          <cell r="B1433">
            <v>8714842</v>
          </cell>
          <cell r="C1433">
            <v>36971</v>
          </cell>
          <cell r="D1433">
            <v>37335</v>
          </cell>
          <cell r="E1433" t="str">
            <v>A</v>
          </cell>
          <cell r="F1433" t="str">
            <v>AUCOL98</v>
          </cell>
          <cell r="G1433">
            <v>71286</v>
          </cell>
          <cell r="H1433" t="str">
            <v>ARROYAVE ARANGO SUCESION RODRIGO</v>
          </cell>
          <cell r="I1433">
            <v>5283842</v>
          </cell>
          <cell r="J1433">
            <v>5283842</v>
          </cell>
          <cell r="K1433">
            <v>5283841.9687999999</v>
          </cell>
          <cell r="L1433">
            <v>0</v>
          </cell>
          <cell r="M1433">
            <v>0.1</v>
          </cell>
          <cell r="N1433">
            <v>0</v>
          </cell>
          <cell r="O1433">
            <v>0.1</v>
          </cell>
          <cell r="P1433">
            <v>0</v>
          </cell>
          <cell r="Q1433">
            <v>0.1</v>
          </cell>
          <cell r="R1433">
            <v>0</v>
          </cell>
          <cell r="S1433">
            <v>0</v>
          </cell>
          <cell r="T1433">
            <v>0</v>
          </cell>
          <cell r="U1433">
            <v>0.19</v>
          </cell>
          <cell r="V1433">
            <v>1003929.974072</v>
          </cell>
          <cell r="W1433">
            <v>0.125</v>
          </cell>
          <cell r="X1433">
            <v>660480.24609999999</v>
          </cell>
          <cell r="Y1433">
            <v>0</v>
          </cell>
          <cell r="Z1433">
            <v>0</v>
          </cell>
          <cell r="AA1433">
            <v>0.68500000000000005</v>
          </cell>
          <cell r="AB1433">
            <v>3619431.7486280003</v>
          </cell>
          <cell r="AC1433">
            <v>15.780220031738281</v>
          </cell>
          <cell r="AD1433">
            <v>15.780220031738281</v>
          </cell>
        </row>
        <row r="1434">
          <cell r="A1434" t="str">
            <v>Corredores  Medellín</v>
          </cell>
          <cell r="B1434">
            <v>8714842</v>
          </cell>
          <cell r="C1434">
            <v>37336</v>
          </cell>
          <cell r="D1434">
            <v>37700</v>
          </cell>
          <cell r="E1434" t="str">
            <v>A</v>
          </cell>
          <cell r="F1434" t="str">
            <v>AUCOL98</v>
          </cell>
          <cell r="G1434">
            <v>71286</v>
          </cell>
          <cell r="H1434" t="str">
            <v>ARROYAVE ARANGO SUCESION RODRIGO</v>
          </cell>
          <cell r="I1434">
            <v>4353604</v>
          </cell>
          <cell r="J1434">
            <v>4353604</v>
          </cell>
          <cell r="K1434">
            <v>4353604</v>
          </cell>
          <cell r="L1434">
            <v>3769893</v>
          </cell>
          <cell r="M1434">
            <v>0</v>
          </cell>
          <cell r="N1434">
            <v>3769893</v>
          </cell>
          <cell r="O1434">
            <v>0.1</v>
          </cell>
          <cell r="P1434">
            <v>0</v>
          </cell>
          <cell r="Q1434">
            <v>0.1</v>
          </cell>
          <cell r="R1434">
            <v>376989.30000000005</v>
          </cell>
          <cell r="S1434">
            <v>4146882.3</v>
          </cell>
          <cell r="T1434">
            <v>0.95251710996222894</v>
          </cell>
          <cell r="U1434">
            <v>0.19</v>
          </cell>
          <cell r="V1434">
            <v>827184.76</v>
          </cell>
          <cell r="W1434">
            <v>0.125</v>
          </cell>
          <cell r="X1434">
            <v>544200.5</v>
          </cell>
          <cell r="Y1434">
            <v>0</v>
          </cell>
          <cell r="Z1434">
            <v>0</v>
          </cell>
          <cell r="AA1434">
            <v>-0.26751710996222888</v>
          </cell>
          <cell r="AB1434">
            <v>-1164663.5599999996</v>
          </cell>
          <cell r="AC1434">
            <v>14.612637519836426</v>
          </cell>
          <cell r="AD1434">
            <v>14.612637519836426</v>
          </cell>
        </row>
        <row r="1435">
          <cell r="A1435" t="str">
            <v>Corredores  Medellín</v>
          </cell>
          <cell r="B1435">
            <v>8714842</v>
          </cell>
          <cell r="C1435">
            <v>37701</v>
          </cell>
          <cell r="D1435">
            <v>37777</v>
          </cell>
          <cell r="E1435" t="str">
            <v>A</v>
          </cell>
          <cell r="F1435" t="str">
            <v>AUCOL98</v>
          </cell>
          <cell r="G1435">
            <v>71286</v>
          </cell>
          <cell r="H1435" t="str">
            <v>ARROYAVE ARANGO SUCESION RODRIGO</v>
          </cell>
          <cell r="I1435">
            <v>4111902</v>
          </cell>
          <cell r="J1435">
            <v>3922563</v>
          </cell>
          <cell r="K1435">
            <v>865072.26170000003</v>
          </cell>
          <cell r="L1435">
            <v>0</v>
          </cell>
          <cell r="M1435">
            <v>0.1</v>
          </cell>
          <cell r="N1435">
            <v>0</v>
          </cell>
          <cell r="O1435">
            <v>0.1</v>
          </cell>
          <cell r="P1435">
            <v>0</v>
          </cell>
          <cell r="Q1435">
            <v>0.1</v>
          </cell>
          <cell r="R1435">
            <v>0</v>
          </cell>
          <cell r="S1435">
            <v>0</v>
          </cell>
          <cell r="T1435">
            <v>0</v>
          </cell>
          <cell r="U1435">
            <v>0.19</v>
          </cell>
          <cell r="V1435">
            <v>164363.729723</v>
          </cell>
          <cell r="W1435">
            <v>0.125</v>
          </cell>
          <cell r="X1435">
            <v>108134.0327125</v>
          </cell>
          <cell r="Y1435">
            <v>0</v>
          </cell>
          <cell r="Z1435">
            <v>0</v>
          </cell>
          <cell r="AA1435">
            <v>0.68500000000000005</v>
          </cell>
          <cell r="AB1435">
            <v>592574.4992645001</v>
          </cell>
          <cell r="AC1435">
            <v>7</v>
          </cell>
          <cell r="AD1435">
            <v>7</v>
          </cell>
        </row>
        <row r="1436">
          <cell r="B1436" t="str">
            <v>Total 8714842</v>
          </cell>
          <cell r="C1436">
            <v>13749348</v>
          </cell>
          <cell r="D1436">
            <v>13560009</v>
          </cell>
          <cell r="E1436">
            <v>10502518.230500001</v>
          </cell>
          <cell r="F1436">
            <v>3769893</v>
          </cell>
          <cell r="G1436">
            <v>0</v>
          </cell>
          <cell r="H1436">
            <v>3769893</v>
          </cell>
          <cell r="I1436">
            <v>13749348</v>
          </cell>
          <cell r="J1436">
            <v>13560009</v>
          </cell>
          <cell r="K1436">
            <v>10502518.230500001</v>
          </cell>
          <cell r="L1436">
            <v>3769893</v>
          </cell>
          <cell r="M1436">
            <v>0</v>
          </cell>
          <cell r="N1436">
            <v>3769893</v>
          </cell>
          <cell r="O1436">
            <v>3047342.6878925008</v>
          </cell>
          <cell r="P1436">
            <v>0</v>
          </cell>
          <cell r="Q1436">
            <v>376989.30000000005</v>
          </cell>
          <cell r="R1436">
            <v>376989.30000000005</v>
          </cell>
          <cell r="S1436">
            <v>4146882.3</v>
          </cell>
          <cell r="T1436">
            <v>1312814.7788125002</v>
          </cell>
          <cell r="U1436">
            <v>0</v>
          </cell>
          <cell r="V1436">
            <v>1995478.463795</v>
          </cell>
          <cell r="W1436">
            <v>7</v>
          </cell>
          <cell r="X1436">
            <v>1312814.7788125002</v>
          </cell>
          <cell r="Y1436">
            <v>0</v>
          </cell>
          <cell r="Z1436">
            <v>0</v>
          </cell>
          <cell r="AA1436">
            <v>7</v>
          </cell>
          <cell r="AB1436">
            <v>3047342.6878925008</v>
          </cell>
          <cell r="AC1436">
            <v>7</v>
          </cell>
        </row>
        <row r="1437">
          <cell r="H1437" t="str">
            <v>Total ARROYAVE ARANGO SUCESION RODRIGO</v>
          </cell>
          <cell r="I1437">
            <v>13749348</v>
          </cell>
          <cell r="J1437">
            <v>13560009</v>
          </cell>
          <cell r="K1437">
            <v>10502518.230500001</v>
          </cell>
          <cell r="L1437">
            <v>3769893</v>
          </cell>
          <cell r="M1437">
            <v>0</v>
          </cell>
          <cell r="N1437">
            <v>3769893</v>
          </cell>
          <cell r="O1437">
            <v>0</v>
          </cell>
          <cell r="P1437">
            <v>0</v>
          </cell>
          <cell r="Q1437">
            <v>4146882.3</v>
          </cell>
          <cell r="R1437">
            <v>376989.30000000005</v>
          </cell>
          <cell r="S1437">
            <v>4146882.3</v>
          </cell>
          <cell r="T1437">
            <v>0</v>
          </cell>
          <cell r="U1437">
            <v>3047342.6878925008</v>
          </cell>
          <cell r="V1437">
            <v>1995478.463795</v>
          </cell>
          <cell r="W1437">
            <v>1312814.7788125002</v>
          </cell>
          <cell r="X1437">
            <v>1312814.7788125002</v>
          </cell>
          <cell r="Y1437">
            <v>3047342.6878925008</v>
          </cell>
          <cell r="Z1437">
            <v>0</v>
          </cell>
          <cell r="AA1437">
            <v>3047342.6878925008</v>
          </cell>
          <cell r="AB1437">
            <v>3047342.6878925008</v>
          </cell>
          <cell r="AC1437">
            <v>7</v>
          </cell>
        </row>
        <row r="1438">
          <cell r="A1438" t="str">
            <v>Corredores  Medellín</v>
          </cell>
          <cell r="B1438">
            <v>7365893</v>
          </cell>
          <cell r="C1438">
            <v>37043</v>
          </cell>
          <cell r="D1438">
            <v>37407</v>
          </cell>
          <cell r="E1438" t="str">
            <v>M</v>
          </cell>
          <cell r="F1438" t="str">
            <v>AUCOL98</v>
          </cell>
          <cell r="G1438">
            <v>65083</v>
          </cell>
          <cell r="H1438" t="str">
            <v>ASRS. DE SGRS. HALCON LTDA.</v>
          </cell>
          <cell r="I1438">
            <v>472293696</v>
          </cell>
          <cell r="J1438">
            <v>472378704</v>
          </cell>
          <cell r="K1438">
            <v>469653645.61720002</v>
          </cell>
          <cell r="L1438">
            <v>190179159</v>
          </cell>
          <cell r="M1438">
            <v>23927644</v>
          </cell>
          <cell r="N1438">
            <v>214106803</v>
          </cell>
          <cell r="O1438">
            <v>0.1</v>
          </cell>
          <cell r="P1438">
            <v>2392764.4</v>
          </cell>
          <cell r="Q1438">
            <v>0.1</v>
          </cell>
          <cell r="R1438">
            <v>21410680.300000001</v>
          </cell>
          <cell r="S1438">
            <v>237910247.70000002</v>
          </cell>
          <cell r="T1438">
            <v>0.50656531663317106</v>
          </cell>
          <cell r="U1438">
            <v>0.19</v>
          </cell>
          <cell r="V1438">
            <v>89234192.667268008</v>
          </cell>
          <cell r="W1438">
            <v>0.125</v>
          </cell>
          <cell r="X1438">
            <v>58706705.702150002</v>
          </cell>
          <cell r="Y1438">
            <v>0</v>
          </cell>
          <cell r="Z1438">
            <v>0</v>
          </cell>
          <cell r="AA1438">
            <v>0.17843468336682899</v>
          </cell>
          <cell r="AB1438">
            <v>83802499.547782004</v>
          </cell>
          <cell r="AC1438">
            <v>403.66207885742188</v>
          </cell>
          <cell r="AD1438">
            <v>403.66207885742188</v>
          </cell>
        </row>
        <row r="1439">
          <cell r="A1439" t="str">
            <v>Corredores  Medellín</v>
          </cell>
          <cell r="B1439">
            <v>7365893</v>
          </cell>
          <cell r="C1439">
            <v>37408</v>
          </cell>
          <cell r="D1439">
            <v>37772</v>
          </cell>
          <cell r="E1439" t="str">
            <v>M</v>
          </cell>
          <cell r="F1439" t="str">
            <v>AUCOL98</v>
          </cell>
          <cell r="G1439">
            <v>65083</v>
          </cell>
          <cell r="H1439" t="str">
            <v>ASRS. DE SGRS. HALCON LTDA.</v>
          </cell>
          <cell r="I1439">
            <v>286079189.9375</v>
          </cell>
          <cell r="J1439">
            <v>273127079.9375</v>
          </cell>
          <cell r="K1439">
            <v>294211422.44929999</v>
          </cell>
          <cell r="L1439">
            <v>56531071</v>
          </cell>
          <cell r="M1439">
            <v>15436109</v>
          </cell>
          <cell r="N1439">
            <v>71967180</v>
          </cell>
          <cell r="O1439">
            <v>0.1</v>
          </cell>
          <cell r="P1439">
            <v>1543610.9000000001</v>
          </cell>
          <cell r="Q1439">
            <v>0.1</v>
          </cell>
          <cell r="R1439">
            <v>7196718</v>
          </cell>
          <cell r="S1439">
            <v>80707508.900000006</v>
          </cell>
          <cell r="T1439">
            <v>0.27431806769469641</v>
          </cell>
          <cell r="U1439">
            <v>0.19</v>
          </cell>
          <cell r="V1439">
            <v>55900170.265367001</v>
          </cell>
          <cell r="W1439">
            <v>0.125</v>
          </cell>
          <cell r="X1439">
            <v>36776427.806162499</v>
          </cell>
          <cell r="Y1439">
            <v>0</v>
          </cell>
          <cell r="Z1439">
            <v>0</v>
          </cell>
          <cell r="AA1439">
            <v>0.41068193230530364</v>
          </cell>
          <cell r="AB1439">
            <v>120827315.47777051</v>
          </cell>
          <cell r="AC1439">
            <v>245.83515930175781</v>
          </cell>
          <cell r="AD1439">
            <v>245.83515930175781</v>
          </cell>
        </row>
        <row r="1440">
          <cell r="A1440" t="str">
            <v>Corredores  Medellín</v>
          </cell>
          <cell r="B1440">
            <v>7365893</v>
          </cell>
          <cell r="C1440">
            <v>37773</v>
          </cell>
          <cell r="D1440">
            <v>37777</v>
          </cell>
          <cell r="E1440" t="str">
            <v>M</v>
          </cell>
          <cell r="F1440" t="str">
            <v>AUCOL98</v>
          </cell>
          <cell r="G1440">
            <v>65083</v>
          </cell>
          <cell r="H1440" t="str">
            <v>ASRS. DE SGRS. HALCON LTDA.</v>
          </cell>
          <cell r="I1440">
            <v>0</v>
          </cell>
          <cell r="J1440">
            <v>0</v>
          </cell>
          <cell r="K1440">
            <v>425196.7463</v>
          </cell>
          <cell r="L1440">
            <v>0</v>
          </cell>
          <cell r="M1440">
            <v>0.1</v>
          </cell>
          <cell r="N1440">
            <v>0</v>
          </cell>
          <cell r="O1440">
            <v>0.1</v>
          </cell>
          <cell r="P1440">
            <v>0</v>
          </cell>
          <cell r="Q1440">
            <v>0.1</v>
          </cell>
          <cell r="R1440">
            <v>0</v>
          </cell>
          <cell r="S1440">
            <v>0</v>
          </cell>
          <cell r="T1440">
            <v>0</v>
          </cell>
          <cell r="U1440">
            <v>0.19</v>
          </cell>
          <cell r="V1440">
            <v>80787.381796999995</v>
          </cell>
          <cell r="W1440">
            <v>0.125</v>
          </cell>
          <cell r="X1440">
            <v>53149.5932875</v>
          </cell>
          <cell r="Y1440">
            <v>0</v>
          </cell>
          <cell r="Z1440">
            <v>0</v>
          </cell>
          <cell r="AA1440">
            <v>0.68500000000000005</v>
          </cell>
          <cell r="AB1440">
            <v>291259.77121550002</v>
          </cell>
          <cell r="AC1440">
            <v>49</v>
          </cell>
          <cell r="AD1440">
            <v>50</v>
          </cell>
        </row>
        <row r="1441">
          <cell r="B1441" t="str">
            <v>Total 7365893</v>
          </cell>
          <cell r="C1441">
            <v>758372885.9375</v>
          </cell>
          <cell r="D1441">
            <v>745505783.9375</v>
          </cell>
          <cell r="E1441">
            <v>764290264.81279993</v>
          </cell>
          <cell r="F1441">
            <v>246710230</v>
          </cell>
          <cell r="G1441">
            <v>39363753</v>
          </cell>
          <cell r="H1441">
            <v>286073983</v>
          </cell>
          <cell r="I1441">
            <v>758372885.9375</v>
          </cell>
          <cell r="J1441">
            <v>745505783.9375</v>
          </cell>
          <cell r="K1441">
            <v>764290264.81279993</v>
          </cell>
          <cell r="L1441">
            <v>246710230</v>
          </cell>
          <cell r="M1441">
            <v>39363753</v>
          </cell>
          <cell r="N1441">
            <v>286073983</v>
          </cell>
          <cell r="O1441">
            <v>204921074.79676801</v>
          </cell>
          <cell r="P1441">
            <v>3936375.3</v>
          </cell>
          <cell r="Q1441">
            <v>28607398.300000001</v>
          </cell>
          <cell r="R1441">
            <v>28607398.300000001</v>
          </cell>
          <cell r="S1441">
            <v>318617756.60000002</v>
          </cell>
          <cell r="T1441">
            <v>95536283.101599991</v>
          </cell>
          <cell r="U1441">
            <v>0</v>
          </cell>
          <cell r="V1441">
            <v>145215150.314432</v>
          </cell>
          <cell r="W1441">
            <v>49</v>
          </cell>
          <cell r="X1441">
            <v>95536283.101599991</v>
          </cell>
          <cell r="Y1441">
            <v>0</v>
          </cell>
          <cell r="Z1441">
            <v>0</v>
          </cell>
          <cell r="AA1441">
            <v>49</v>
          </cell>
          <cell r="AB1441">
            <v>204921074.79676801</v>
          </cell>
          <cell r="AC1441">
            <v>49</v>
          </cell>
        </row>
        <row r="1442">
          <cell r="A1442" t="str">
            <v>Corredores  Medellín</v>
          </cell>
          <cell r="B1442">
            <v>7370604</v>
          </cell>
          <cell r="C1442">
            <v>37043</v>
          </cell>
          <cell r="D1442">
            <v>37407</v>
          </cell>
          <cell r="E1442" t="str">
            <v>M</v>
          </cell>
          <cell r="F1442" t="str">
            <v>AUCOL98</v>
          </cell>
          <cell r="G1442">
            <v>65083</v>
          </cell>
          <cell r="H1442" t="str">
            <v>ASRS. DE SGRS. HALCON LTDA.</v>
          </cell>
          <cell r="I1442">
            <v>226057318.9375</v>
          </cell>
          <cell r="J1442">
            <v>226058056.9375</v>
          </cell>
          <cell r="K1442">
            <v>223614810.45919999</v>
          </cell>
          <cell r="L1442">
            <v>129258710</v>
          </cell>
          <cell r="M1442">
            <v>11180583</v>
          </cell>
          <cell r="N1442">
            <v>140439293</v>
          </cell>
          <cell r="O1442">
            <v>0.1</v>
          </cell>
          <cell r="P1442">
            <v>1118058.3</v>
          </cell>
          <cell r="Q1442">
            <v>0.1</v>
          </cell>
          <cell r="R1442">
            <v>14043929.300000001</v>
          </cell>
          <cell r="S1442">
            <v>155601280.60000002</v>
          </cell>
          <cell r="T1442">
            <v>0.69584514675243525</v>
          </cell>
          <cell r="U1442">
            <v>0.19</v>
          </cell>
          <cell r="V1442">
            <v>42486813.987247996</v>
          </cell>
          <cell r="W1442">
            <v>0.125</v>
          </cell>
          <cell r="X1442">
            <v>27951851.307399999</v>
          </cell>
          <cell r="Y1442">
            <v>0</v>
          </cell>
          <cell r="Z1442">
            <v>0</v>
          </cell>
          <cell r="AA1442">
            <v>-1.0845146752435197E-2</v>
          </cell>
          <cell r="AB1442">
            <v>-2425135.4354480049</v>
          </cell>
          <cell r="AC1442">
            <v>200.09616088867188</v>
          </cell>
          <cell r="AD1442">
            <v>200.09616088867188</v>
          </cell>
        </row>
        <row r="1443">
          <cell r="A1443" t="str">
            <v>Corredores  Medellín</v>
          </cell>
          <cell r="B1443">
            <v>7370604</v>
          </cell>
          <cell r="C1443">
            <v>37408</v>
          </cell>
          <cell r="D1443">
            <v>37772</v>
          </cell>
          <cell r="E1443" t="str">
            <v>M</v>
          </cell>
          <cell r="F1443" t="str">
            <v>AUCOL98</v>
          </cell>
          <cell r="G1443">
            <v>65083</v>
          </cell>
          <cell r="H1443" t="str">
            <v>ASRS. DE SGRS. HALCON LTDA.</v>
          </cell>
          <cell r="I1443">
            <v>175492876</v>
          </cell>
          <cell r="J1443">
            <v>171725343</v>
          </cell>
          <cell r="K1443">
            <v>178623379.74630001</v>
          </cell>
          <cell r="L1443">
            <v>73625237</v>
          </cell>
          <cell r="M1443">
            <v>13310371</v>
          </cell>
          <cell r="N1443">
            <v>86935608</v>
          </cell>
          <cell r="O1443">
            <v>0.1</v>
          </cell>
          <cell r="P1443">
            <v>1331037.1000000001</v>
          </cell>
          <cell r="Q1443">
            <v>0.1</v>
          </cell>
          <cell r="R1443">
            <v>8693560.8000000007</v>
          </cell>
          <cell r="S1443">
            <v>96960205.899999991</v>
          </cell>
          <cell r="T1443">
            <v>0.54281923249752206</v>
          </cell>
          <cell r="U1443">
            <v>0.19</v>
          </cell>
          <cell r="V1443">
            <v>33938442.151797004</v>
          </cell>
          <cell r="W1443">
            <v>0.125</v>
          </cell>
          <cell r="X1443">
            <v>22327922.468287501</v>
          </cell>
          <cell r="Y1443">
            <v>0</v>
          </cell>
          <cell r="Z1443">
            <v>0</v>
          </cell>
          <cell r="AA1443">
            <v>0.14218076750247799</v>
          </cell>
          <cell r="AB1443">
            <v>25396809.226215519</v>
          </cell>
          <cell r="AC1443">
            <v>152.06318664550781</v>
          </cell>
          <cell r="AD1443">
            <v>152.06318664550781</v>
          </cell>
        </row>
        <row r="1444">
          <cell r="A1444" t="str">
            <v>Corredores  Medellín</v>
          </cell>
          <cell r="B1444">
            <v>7370604</v>
          </cell>
          <cell r="C1444">
            <v>37773</v>
          </cell>
          <cell r="D1444">
            <v>37777</v>
          </cell>
          <cell r="E1444" t="str">
            <v>M</v>
          </cell>
          <cell r="F1444" t="str">
            <v>AUCOL98</v>
          </cell>
          <cell r="G1444">
            <v>65083</v>
          </cell>
          <cell r="H1444" t="str">
            <v>ASRS. DE SGRS. HALCON LTDA.</v>
          </cell>
          <cell r="I1444">
            <v>0</v>
          </cell>
          <cell r="J1444">
            <v>0</v>
          </cell>
          <cell r="K1444">
            <v>153221.18359999999</v>
          </cell>
          <cell r="L1444">
            <v>0</v>
          </cell>
          <cell r="M1444">
            <v>0.1</v>
          </cell>
          <cell r="N1444">
            <v>0</v>
          </cell>
          <cell r="O1444">
            <v>0.1</v>
          </cell>
          <cell r="P1444">
            <v>0</v>
          </cell>
          <cell r="Q1444">
            <v>0.1</v>
          </cell>
          <cell r="R1444">
            <v>0</v>
          </cell>
          <cell r="S1444">
            <v>0</v>
          </cell>
          <cell r="T1444">
            <v>0</v>
          </cell>
          <cell r="U1444">
            <v>0.19</v>
          </cell>
          <cell r="V1444">
            <v>29112.024883999999</v>
          </cell>
          <cell r="W1444">
            <v>0.125</v>
          </cell>
          <cell r="X1444">
            <v>19152.647949999999</v>
          </cell>
          <cell r="Y1444">
            <v>0</v>
          </cell>
          <cell r="Z1444">
            <v>0</v>
          </cell>
          <cell r="AA1444">
            <v>0.68500000000000005</v>
          </cell>
          <cell r="AB1444">
            <v>104956.51076600001</v>
          </cell>
          <cell r="AC1444">
            <v>27</v>
          </cell>
          <cell r="AD1444">
            <v>27.75</v>
          </cell>
        </row>
        <row r="1445">
          <cell r="B1445" t="str">
            <v>Total 7370604</v>
          </cell>
          <cell r="C1445">
            <v>401550194.9375</v>
          </cell>
          <cell r="D1445">
            <v>397783399.9375</v>
          </cell>
          <cell r="E1445">
            <v>402391411.38910002</v>
          </cell>
          <cell r="F1445">
            <v>202883947</v>
          </cell>
          <cell r="G1445">
            <v>24490954</v>
          </cell>
          <cell r="H1445">
            <v>227374901</v>
          </cell>
          <cell r="I1445">
            <v>401550194.9375</v>
          </cell>
          <cell r="J1445">
            <v>397783399.9375</v>
          </cell>
          <cell r="K1445">
            <v>402391411.38910002</v>
          </cell>
          <cell r="L1445">
            <v>202883947</v>
          </cell>
          <cell r="M1445">
            <v>24490954</v>
          </cell>
          <cell r="N1445">
            <v>227374901</v>
          </cell>
          <cell r="O1445">
            <v>23076630.301533513</v>
          </cell>
          <cell r="P1445">
            <v>2449095.4000000004</v>
          </cell>
          <cell r="Q1445">
            <v>22737490.100000001</v>
          </cell>
          <cell r="R1445">
            <v>22737490.100000001</v>
          </cell>
          <cell r="S1445">
            <v>252561486.5</v>
          </cell>
          <cell r="T1445">
            <v>50298926.423637502</v>
          </cell>
          <cell r="U1445">
            <v>0</v>
          </cell>
          <cell r="V1445">
            <v>76454368.163929</v>
          </cell>
          <cell r="W1445">
            <v>27</v>
          </cell>
          <cell r="X1445">
            <v>50298926.423637502</v>
          </cell>
          <cell r="Y1445">
            <v>0</v>
          </cell>
          <cell r="Z1445">
            <v>0</v>
          </cell>
          <cell r="AA1445">
            <v>27</v>
          </cell>
          <cell r="AB1445">
            <v>23076630.301533513</v>
          </cell>
          <cell r="AC1445">
            <v>27</v>
          </cell>
        </row>
        <row r="1446">
          <cell r="A1446" t="str">
            <v>Corredores  Medellín</v>
          </cell>
          <cell r="B1446">
            <v>10957440</v>
          </cell>
          <cell r="C1446">
            <v>37469</v>
          </cell>
          <cell r="D1446">
            <v>37777</v>
          </cell>
          <cell r="E1446" t="str">
            <v>M</v>
          </cell>
          <cell r="F1446" t="str">
            <v>AUCOLESP</v>
          </cell>
          <cell r="G1446">
            <v>65083</v>
          </cell>
          <cell r="H1446" t="str">
            <v>ASRS. DE SGRS. HALCON LTDA.</v>
          </cell>
          <cell r="I1446">
            <v>143333656</v>
          </cell>
          <cell r="J1446">
            <v>113551049</v>
          </cell>
          <cell r="K1446">
            <v>141722330.18309999</v>
          </cell>
          <cell r="L1446">
            <v>53594143</v>
          </cell>
          <cell r="M1446">
            <v>28658905</v>
          </cell>
          <cell r="N1446">
            <v>82253048</v>
          </cell>
          <cell r="O1446">
            <v>0.1</v>
          </cell>
          <cell r="P1446">
            <v>2865890.5</v>
          </cell>
          <cell r="Q1446">
            <v>0.1</v>
          </cell>
          <cell r="R1446">
            <v>8225304.8000000007</v>
          </cell>
          <cell r="S1446">
            <v>93344243.299999997</v>
          </cell>
          <cell r="T1446">
            <v>0.6586417481239738</v>
          </cell>
          <cell r="U1446">
            <v>0.19</v>
          </cell>
          <cell r="V1446">
            <v>26927242.734788999</v>
          </cell>
          <cell r="W1446">
            <v>0.125</v>
          </cell>
          <cell r="X1446">
            <v>17715291.272887498</v>
          </cell>
          <cell r="Y1446">
            <v>0</v>
          </cell>
          <cell r="Z1446">
            <v>0</v>
          </cell>
          <cell r="AA1446">
            <v>2.6358251876026251E-2</v>
          </cell>
          <cell r="AB1446">
            <v>3735552.8754235068</v>
          </cell>
          <cell r="AC1446">
            <v>277</v>
          </cell>
          <cell r="AD1446">
            <v>155.12338256835938</v>
          </cell>
        </row>
        <row r="1447">
          <cell r="B1447" t="str">
            <v>Total 10957440</v>
          </cell>
          <cell r="C1447">
            <v>143333656</v>
          </cell>
          <cell r="D1447">
            <v>113551049</v>
          </cell>
          <cell r="E1447">
            <v>141722330.18309999</v>
          </cell>
          <cell r="F1447">
            <v>53594143</v>
          </cell>
          <cell r="G1447">
            <v>28658905</v>
          </cell>
          <cell r="H1447">
            <v>82253048</v>
          </cell>
          <cell r="I1447">
            <v>143333656</v>
          </cell>
          <cell r="J1447">
            <v>113551049</v>
          </cell>
          <cell r="K1447">
            <v>141722330.18309999</v>
          </cell>
          <cell r="L1447">
            <v>53594143</v>
          </cell>
          <cell r="M1447">
            <v>28658905</v>
          </cell>
          <cell r="N1447">
            <v>82253048</v>
          </cell>
          <cell r="O1447">
            <v>3735552.8754235068</v>
          </cell>
          <cell r="P1447">
            <v>2865890.5</v>
          </cell>
          <cell r="Q1447">
            <v>8225304.8000000007</v>
          </cell>
          <cell r="R1447">
            <v>8225304.8000000007</v>
          </cell>
          <cell r="S1447">
            <v>93344243.299999997</v>
          </cell>
          <cell r="T1447">
            <v>17715291.272887498</v>
          </cell>
          <cell r="U1447">
            <v>0</v>
          </cell>
          <cell r="V1447">
            <v>26927242.734788999</v>
          </cell>
          <cell r="W1447">
            <v>277</v>
          </cell>
          <cell r="X1447">
            <v>17715291.272887498</v>
          </cell>
          <cell r="Y1447">
            <v>0</v>
          </cell>
          <cell r="Z1447">
            <v>0</v>
          </cell>
          <cell r="AA1447">
            <v>277</v>
          </cell>
          <cell r="AB1447">
            <v>3735552.8754235068</v>
          </cell>
          <cell r="AC1447">
            <v>277</v>
          </cell>
        </row>
        <row r="1448">
          <cell r="A1448" t="str">
            <v>Corredores  Medellín</v>
          </cell>
          <cell r="B1448">
            <v>10960169</v>
          </cell>
          <cell r="C1448">
            <v>37469</v>
          </cell>
          <cell r="D1448">
            <v>37777</v>
          </cell>
          <cell r="E1448" t="str">
            <v>M</v>
          </cell>
          <cell r="F1448" t="str">
            <v>AUCOLESP</v>
          </cell>
          <cell r="G1448">
            <v>65083</v>
          </cell>
          <cell r="H1448" t="str">
            <v>ASRS. DE SGRS. HALCON LTDA.</v>
          </cell>
          <cell r="I1448">
            <v>196483294.0625</v>
          </cell>
          <cell r="J1448">
            <v>156815057.0625</v>
          </cell>
          <cell r="K1448">
            <v>194435112.20210001</v>
          </cell>
          <cell r="L1448">
            <v>86328958</v>
          </cell>
          <cell r="M1448">
            <v>66752244</v>
          </cell>
          <cell r="N1448">
            <v>153081202</v>
          </cell>
          <cell r="O1448">
            <v>0.1</v>
          </cell>
          <cell r="P1448">
            <v>6675224.4000000004</v>
          </cell>
          <cell r="Q1448">
            <v>0.1</v>
          </cell>
          <cell r="R1448">
            <v>15308120.200000001</v>
          </cell>
          <cell r="S1448">
            <v>175064546.59999999</v>
          </cell>
          <cell r="T1448">
            <v>0.90037516689904329</v>
          </cell>
          <cell r="U1448">
            <v>0.19</v>
          </cell>
          <cell r="V1448">
            <v>36942671.318399005</v>
          </cell>
          <cell r="W1448">
            <v>0.125</v>
          </cell>
          <cell r="X1448">
            <v>24304389.025262501</v>
          </cell>
          <cell r="Y1448">
            <v>0</v>
          </cell>
          <cell r="Z1448">
            <v>0</v>
          </cell>
          <cell r="AA1448">
            <v>-0.21537516689904324</v>
          </cell>
          <cell r="AB1448">
            <v>-41876494.741561487</v>
          </cell>
          <cell r="AC1448">
            <v>388</v>
          </cell>
          <cell r="AD1448">
            <v>222.13311767578125</v>
          </cell>
        </row>
        <row r="1449">
          <cell r="B1449" t="str">
            <v>Total 10960169</v>
          </cell>
          <cell r="C1449">
            <v>196483294.0625</v>
          </cell>
          <cell r="D1449">
            <v>156815057.0625</v>
          </cell>
          <cell r="E1449">
            <v>194435112.20210001</v>
          </cell>
          <cell r="F1449">
            <v>86328958</v>
          </cell>
          <cell r="G1449">
            <v>66752244</v>
          </cell>
          <cell r="H1449">
            <v>153081202</v>
          </cell>
          <cell r="I1449">
            <v>196483294.0625</v>
          </cell>
          <cell r="J1449">
            <v>156815057.0625</v>
          </cell>
          <cell r="K1449">
            <v>194435112.20210001</v>
          </cell>
          <cell r="L1449">
            <v>86328958</v>
          </cell>
          <cell r="M1449">
            <v>66752244</v>
          </cell>
          <cell r="N1449">
            <v>153081202</v>
          </cell>
          <cell r="O1449">
            <v>-41876494.741561487</v>
          </cell>
          <cell r="P1449">
            <v>6675224.4000000004</v>
          </cell>
          <cell r="Q1449">
            <v>15308120.200000001</v>
          </cell>
          <cell r="R1449">
            <v>15308120.200000001</v>
          </cell>
          <cell r="S1449">
            <v>175064546.59999999</v>
          </cell>
          <cell r="T1449">
            <v>24304389.025262501</v>
          </cell>
          <cell r="U1449">
            <v>0</v>
          </cell>
          <cell r="V1449">
            <v>36942671.318399005</v>
          </cell>
          <cell r="W1449">
            <v>388</v>
          </cell>
          <cell r="X1449">
            <v>24304389.025262501</v>
          </cell>
          <cell r="Y1449">
            <v>0</v>
          </cell>
          <cell r="Z1449">
            <v>0</v>
          </cell>
          <cell r="AA1449">
            <v>388</v>
          </cell>
          <cell r="AB1449">
            <v>-41876494.741561487</v>
          </cell>
          <cell r="AC1449">
            <v>388</v>
          </cell>
        </row>
        <row r="1450">
          <cell r="H1450" t="str">
            <v>Total ASRS. DE SGRS. HALCON LTDA.</v>
          </cell>
          <cell r="I1450">
            <v>1499740030.9375</v>
          </cell>
          <cell r="J1450">
            <v>1413655289.9375</v>
          </cell>
          <cell r="K1450">
            <v>1502839118.5871</v>
          </cell>
          <cell r="L1450">
            <v>589517278</v>
          </cell>
          <cell r="M1450">
            <v>159265856</v>
          </cell>
          <cell r="N1450">
            <v>748783134</v>
          </cell>
          <cell r="O1450">
            <v>15926585.6</v>
          </cell>
          <cell r="P1450">
            <v>15926585.6</v>
          </cell>
          <cell r="Q1450">
            <v>839588033</v>
          </cell>
          <cell r="R1450">
            <v>74878313.400000006</v>
          </cell>
          <cell r="S1450">
            <v>839588033</v>
          </cell>
          <cell r="T1450">
            <v>0</v>
          </cell>
          <cell r="U1450">
            <v>189856763.23216355</v>
          </cell>
          <cell r="V1450">
            <v>285539432.53154898</v>
          </cell>
          <cell r="W1450">
            <v>187854889.8233875</v>
          </cell>
          <cell r="X1450">
            <v>187854889.8233875</v>
          </cell>
          <cell r="Y1450">
            <v>189856763.23216355</v>
          </cell>
          <cell r="Z1450">
            <v>0</v>
          </cell>
          <cell r="AA1450">
            <v>189856763.23216355</v>
          </cell>
          <cell r="AB1450">
            <v>189856763.23216355</v>
          </cell>
          <cell r="AC1450">
            <v>741</v>
          </cell>
        </row>
        <row r="1451">
          <cell r="A1451" t="str">
            <v>Corredores  Medellín</v>
          </cell>
          <cell r="B1451">
            <v>7479330</v>
          </cell>
          <cell r="C1451">
            <v>36797</v>
          </cell>
          <cell r="D1451">
            <v>37161</v>
          </cell>
          <cell r="E1451" t="str">
            <v>A</v>
          </cell>
          <cell r="F1451" t="str">
            <v>AUCOL98</v>
          </cell>
          <cell r="G1451">
            <v>79573</v>
          </cell>
          <cell r="H1451" t="str">
            <v>AUGURA ASOCIACION DE BANANEROS DE COLOMBIA</v>
          </cell>
          <cell r="I1451">
            <v>21119734.75</v>
          </cell>
          <cell r="J1451">
            <v>21119734.75</v>
          </cell>
          <cell r="K1451">
            <v>21119735.531300001</v>
          </cell>
          <cell r="L1451">
            <v>3303763</v>
          </cell>
          <cell r="M1451">
            <v>0</v>
          </cell>
          <cell r="N1451">
            <v>3303763</v>
          </cell>
          <cell r="O1451">
            <v>0.1</v>
          </cell>
          <cell r="P1451">
            <v>0</v>
          </cell>
          <cell r="Q1451">
            <v>0.1</v>
          </cell>
          <cell r="R1451">
            <v>330376.30000000005</v>
          </cell>
          <cell r="S1451">
            <v>3634139.3</v>
          </cell>
          <cell r="T1451">
            <v>0.17207314431632489</v>
          </cell>
          <cell r="U1451">
            <v>0.19</v>
          </cell>
          <cell r="V1451">
            <v>4012749.750947</v>
          </cell>
          <cell r="W1451">
            <v>0.125</v>
          </cell>
          <cell r="X1451">
            <v>2639966.9414125001</v>
          </cell>
          <cell r="Y1451">
            <v>0</v>
          </cell>
          <cell r="Z1451">
            <v>0</v>
          </cell>
          <cell r="AA1451">
            <v>0.51292685568367513</v>
          </cell>
          <cell r="AB1451">
            <v>10832879.538940502</v>
          </cell>
          <cell r="AC1451">
            <v>15.134614944458008</v>
          </cell>
          <cell r="AD1451">
            <v>15.134614944458008</v>
          </cell>
        </row>
        <row r="1452">
          <cell r="A1452" t="str">
            <v>Corredores  Medellín</v>
          </cell>
          <cell r="B1452">
            <v>7479330</v>
          </cell>
          <cell r="C1452">
            <v>37162</v>
          </cell>
          <cell r="D1452">
            <v>37526</v>
          </cell>
          <cell r="E1452" t="str">
            <v>A</v>
          </cell>
          <cell r="F1452" t="str">
            <v>AUCOL98</v>
          </cell>
          <cell r="G1452">
            <v>79573</v>
          </cell>
          <cell r="H1452" t="str">
            <v>AUGURA ASOCIACION DE BANANEROS DE COLOMBIA</v>
          </cell>
          <cell r="I1452">
            <v>19925831</v>
          </cell>
          <cell r="J1452">
            <v>19971345</v>
          </cell>
          <cell r="K1452">
            <v>19925831.246100001</v>
          </cell>
          <cell r="L1452">
            <v>10491438</v>
          </cell>
          <cell r="M1452">
            <v>130000</v>
          </cell>
          <cell r="N1452">
            <v>10621438</v>
          </cell>
          <cell r="O1452">
            <v>0.1</v>
          </cell>
          <cell r="P1452">
            <v>13000</v>
          </cell>
          <cell r="Q1452">
            <v>0.1</v>
          </cell>
          <cell r="R1452">
            <v>1062143.8</v>
          </cell>
          <cell r="S1452">
            <v>11696581.800000001</v>
          </cell>
          <cell r="T1452">
            <v>0.58700596504797375</v>
          </cell>
          <cell r="U1452">
            <v>0.19</v>
          </cell>
          <cell r="V1452">
            <v>3785907.9367590002</v>
          </cell>
          <cell r="W1452">
            <v>0.125</v>
          </cell>
          <cell r="X1452">
            <v>2490728.9057625001</v>
          </cell>
          <cell r="Y1452">
            <v>0</v>
          </cell>
          <cell r="Z1452">
            <v>0</v>
          </cell>
          <cell r="AA1452">
            <v>9.7994034952026299E-2</v>
          </cell>
          <cell r="AB1452">
            <v>1952612.6035785011</v>
          </cell>
          <cell r="AC1452">
            <v>13.173076629638672</v>
          </cell>
          <cell r="AD1452">
            <v>13.173076629638672</v>
          </cell>
        </row>
        <row r="1453">
          <cell r="A1453" t="str">
            <v>Corredores  Medellín</v>
          </cell>
          <cell r="B1453">
            <v>7479330</v>
          </cell>
          <cell r="C1453">
            <v>37527</v>
          </cell>
          <cell r="D1453">
            <v>37777</v>
          </cell>
          <cell r="E1453" t="str">
            <v>A</v>
          </cell>
          <cell r="F1453" t="str">
            <v>AUCOL98</v>
          </cell>
          <cell r="G1453">
            <v>79573</v>
          </cell>
          <cell r="H1453" t="str">
            <v>AUGURA ASOCIACION DE BANANEROS DE COLOMBIA</v>
          </cell>
          <cell r="I1453">
            <v>23221740.25</v>
          </cell>
          <cell r="J1453">
            <v>24015333.1875</v>
          </cell>
          <cell r="K1453">
            <v>16305006.1406</v>
          </cell>
          <cell r="L1453">
            <v>9092675</v>
          </cell>
          <cell r="M1453">
            <v>0</v>
          </cell>
          <cell r="N1453">
            <v>9092675</v>
          </cell>
          <cell r="O1453">
            <v>0.1</v>
          </cell>
          <cell r="P1453">
            <v>0</v>
          </cell>
          <cell r="Q1453">
            <v>0.1</v>
          </cell>
          <cell r="R1453">
            <v>909267.5</v>
          </cell>
          <cell r="S1453">
            <v>10001942.5</v>
          </cell>
          <cell r="T1453">
            <v>0.6134277051938567</v>
          </cell>
          <cell r="U1453">
            <v>0.19</v>
          </cell>
          <cell r="V1453">
            <v>3097951.166714</v>
          </cell>
          <cell r="W1453">
            <v>0.125</v>
          </cell>
          <cell r="X1453">
            <v>2038125.7675749999</v>
          </cell>
          <cell r="Y1453">
            <v>0</v>
          </cell>
          <cell r="Z1453">
            <v>0</v>
          </cell>
          <cell r="AA1453">
            <v>7.1572294806143355E-2</v>
          </cell>
          <cell r="AB1453">
            <v>1166986.7063110007</v>
          </cell>
          <cell r="AC1453">
            <v>13</v>
          </cell>
          <cell r="AD1453">
            <v>13.055999755859375</v>
          </cell>
        </row>
        <row r="1454">
          <cell r="B1454" t="str">
            <v>Total 7479330</v>
          </cell>
          <cell r="C1454">
            <v>64267306</v>
          </cell>
          <cell r="D1454">
            <v>65106412.9375</v>
          </cell>
          <cell r="E1454">
            <v>57350572.917999998</v>
          </cell>
          <cell r="F1454">
            <v>22887876</v>
          </cell>
          <cell r="G1454">
            <v>130000</v>
          </cell>
          <cell r="H1454">
            <v>23017876</v>
          </cell>
          <cell r="I1454">
            <v>64267306</v>
          </cell>
          <cell r="J1454">
            <v>65106412.9375</v>
          </cell>
          <cell r="K1454">
            <v>57350572.917999998</v>
          </cell>
          <cell r="L1454">
            <v>22887876</v>
          </cell>
          <cell r="M1454">
            <v>130000</v>
          </cell>
          <cell r="N1454">
            <v>23017876</v>
          </cell>
          <cell r="O1454">
            <v>13952478.848830003</v>
          </cell>
          <cell r="P1454">
            <v>13000</v>
          </cell>
          <cell r="Q1454">
            <v>2301787.6</v>
          </cell>
          <cell r="R1454">
            <v>2301787.6</v>
          </cell>
          <cell r="S1454">
            <v>25332663.600000001</v>
          </cell>
          <cell r="T1454">
            <v>7168821.6147499997</v>
          </cell>
          <cell r="U1454">
            <v>0</v>
          </cell>
          <cell r="V1454">
            <v>10896608.854420001</v>
          </cell>
          <cell r="W1454">
            <v>13</v>
          </cell>
          <cell r="X1454">
            <v>7168821.6147499997</v>
          </cell>
          <cell r="Y1454">
            <v>0</v>
          </cell>
          <cell r="Z1454">
            <v>0</v>
          </cell>
          <cell r="AA1454">
            <v>13</v>
          </cell>
          <cell r="AB1454">
            <v>13952478.848830003</v>
          </cell>
          <cell r="AC1454">
            <v>13</v>
          </cell>
        </row>
        <row r="1455">
          <cell r="H1455" t="str">
            <v>Total AUGURA ASOCIACION DE BANANEROS DE COLOMBIA</v>
          </cell>
          <cell r="I1455">
            <v>64267306</v>
          </cell>
          <cell r="J1455">
            <v>65106412.9375</v>
          </cell>
          <cell r="K1455">
            <v>57350572.917999998</v>
          </cell>
          <cell r="L1455">
            <v>22887876</v>
          </cell>
          <cell r="M1455">
            <v>130000</v>
          </cell>
          <cell r="N1455">
            <v>23017876</v>
          </cell>
          <cell r="O1455">
            <v>13000</v>
          </cell>
          <cell r="P1455">
            <v>13000</v>
          </cell>
          <cell r="Q1455">
            <v>25332663.600000001</v>
          </cell>
          <cell r="R1455">
            <v>2301787.6</v>
          </cell>
          <cell r="S1455">
            <v>25332663.600000001</v>
          </cell>
          <cell r="T1455">
            <v>0</v>
          </cell>
          <cell r="U1455">
            <v>13952478.848830003</v>
          </cell>
          <cell r="V1455">
            <v>10896608.854420001</v>
          </cell>
          <cell r="W1455">
            <v>7168821.6147499997</v>
          </cell>
          <cell r="X1455">
            <v>7168821.6147499997</v>
          </cell>
          <cell r="Y1455">
            <v>13952478.848830003</v>
          </cell>
          <cell r="Z1455">
            <v>0</v>
          </cell>
          <cell r="AA1455">
            <v>13952478.848830003</v>
          </cell>
          <cell r="AB1455">
            <v>13952478.848830003</v>
          </cell>
          <cell r="AC1455">
            <v>13</v>
          </cell>
        </row>
        <row r="1456">
          <cell r="A1456" t="str">
            <v>Corredores  Medellín</v>
          </cell>
          <cell r="B1456">
            <v>10290650</v>
          </cell>
          <cell r="C1456">
            <v>36692</v>
          </cell>
          <cell r="D1456">
            <v>37056</v>
          </cell>
          <cell r="E1456" t="str">
            <v>M</v>
          </cell>
          <cell r="F1456" t="str">
            <v>AUCOLESP</v>
          </cell>
          <cell r="G1456">
            <v>70996</v>
          </cell>
          <cell r="H1456" t="str">
            <v>C O O M E V A</v>
          </cell>
          <cell r="I1456">
            <v>34302439</v>
          </cell>
          <cell r="J1456">
            <v>34302439</v>
          </cell>
          <cell r="K1456">
            <v>34302439</v>
          </cell>
          <cell r="L1456">
            <v>0</v>
          </cell>
          <cell r="M1456">
            <v>0.1</v>
          </cell>
          <cell r="N1456">
            <v>0</v>
          </cell>
          <cell r="O1456">
            <v>0.1</v>
          </cell>
          <cell r="P1456">
            <v>0</v>
          </cell>
          <cell r="Q1456">
            <v>0.1</v>
          </cell>
          <cell r="R1456">
            <v>0</v>
          </cell>
          <cell r="S1456">
            <v>0</v>
          </cell>
          <cell r="T1456">
            <v>0</v>
          </cell>
          <cell r="U1456">
            <v>0.19</v>
          </cell>
          <cell r="V1456">
            <v>6517463.4100000001</v>
          </cell>
          <cell r="W1456">
            <v>0.125</v>
          </cell>
          <cell r="X1456">
            <v>4287804.875</v>
          </cell>
          <cell r="Y1456">
            <v>0</v>
          </cell>
          <cell r="Z1456">
            <v>0</v>
          </cell>
          <cell r="AA1456">
            <v>0.68500000000000005</v>
          </cell>
          <cell r="AB1456">
            <v>23497170.715000004</v>
          </cell>
          <cell r="AC1456">
            <v>0.16483516991138458</v>
          </cell>
          <cell r="AD1456">
            <v>0.16483516991138458</v>
          </cell>
        </row>
        <row r="1457">
          <cell r="B1457" t="str">
            <v>Total 10290650</v>
          </cell>
          <cell r="C1457">
            <v>34302439</v>
          </cell>
          <cell r="D1457">
            <v>34302439</v>
          </cell>
          <cell r="E1457">
            <v>34302439</v>
          </cell>
          <cell r="F1457">
            <v>0</v>
          </cell>
          <cell r="G1457">
            <v>0</v>
          </cell>
          <cell r="H1457">
            <v>0</v>
          </cell>
          <cell r="I1457">
            <v>34302439</v>
          </cell>
          <cell r="J1457">
            <v>34302439</v>
          </cell>
          <cell r="K1457">
            <v>34302439</v>
          </cell>
          <cell r="L1457">
            <v>0</v>
          </cell>
          <cell r="M1457">
            <v>0</v>
          </cell>
          <cell r="N1457">
            <v>0</v>
          </cell>
          <cell r="O1457">
            <v>23497170.715000004</v>
          </cell>
          <cell r="P1457">
            <v>0</v>
          </cell>
          <cell r="Q1457">
            <v>0</v>
          </cell>
          <cell r="R1457">
            <v>0</v>
          </cell>
          <cell r="S1457">
            <v>0</v>
          </cell>
          <cell r="T1457">
            <v>4287804.875</v>
          </cell>
          <cell r="U1457">
            <v>0</v>
          </cell>
          <cell r="V1457">
            <v>6517463.4100000001</v>
          </cell>
          <cell r="W1457">
            <v>0</v>
          </cell>
          <cell r="X1457">
            <v>4287804.875</v>
          </cell>
          <cell r="Y1457">
            <v>0</v>
          </cell>
          <cell r="Z1457">
            <v>0</v>
          </cell>
          <cell r="AA1457">
            <v>0</v>
          </cell>
          <cell r="AB1457">
            <v>23497170.715000004</v>
          </cell>
          <cell r="AC1457">
            <v>0</v>
          </cell>
        </row>
        <row r="1458">
          <cell r="H1458" t="str">
            <v>Total C O O M E V A</v>
          </cell>
          <cell r="I1458">
            <v>34302439</v>
          </cell>
          <cell r="J1458">
            <v>34302439</v>
          </cell>
          <cell r="K1458">
            <v>34302439</v>
          </cell>
          <cell r="L1458">
            <v>0</v>
          </cell>
          <cell r="M1458">
            <v>0</v>
          </cell>
          <cell r="N1458">
            <v>0</v>
          </cell>
          <cell r="O1458">
            <v>0</v>
          </cell>
          <cell r="P1458">
            <v>0</v>
          </cell>
          <cell r="Q1458">
            <v>0</v>
          </cell>
          <cell r="R1458">
            <v>0</v>
          </cell>
          <cell r="S1458">
            <v>0</v>
          </cell>
          <cell r="T1458">
            <v>0</v>
          </cell>
          <cell r="U1458">
            <v>23497170.715000004</v>
          </cell>
          <cell r="V1458">
            <v>6517463.4100000001</v>
          </cell>
          <cell r="W1458">
            <v>4287804.875</v>
          </cell>
          <cell r="X1458">
            <v>4287804.875</v>
          </cell>
          <cell r="Y1458">
            <v>23497170.715000004</v>
          </cell>
          <cell r="Z1458">
            <v>0</v>
          </cell>
          <cell r="AA1458">
            <v>23497170.715000004</v>
          </cell>
          <cell r="AB1458">
            <v>23497170.715000004</v>
          </cell>
          <cell r="AC1458">
            <v>0</v>
          </cell>
        </row>
        <row r="1459">
          <cell r="A1459" t="str">
            <v>Corredores  Medellín</v>
          </cell>
          <cell r="B1459">
            <v>1153873</v>
          </cell>
          <cell r="C1459">
            <v>36891</v>
          </cell>
          <cell r="D1459">
            <v>37255</v>
          </cell>
          <cell r="E1459" t="str">
            <v>A</v>
          </cell>
          <cell r="F1459" t="str">
            <v>AUCOL98</v>
          </cell>
          <cell r="G1459">
            <v>79573</v>
          </cell>
          <cell r="H1459" t="str">
            <v>C.I  PROBAN S.A.</v>
          </cell>
          <cell r="I1459">
            <v>84033182.899399996</v>
          </cell>
          <cell r="J1459">
            <v>84033182.899399996</v>
          </cell>
          <cell r="K1459">
            <v>84033182.903300002</v>
          </cell>
          <cell r="L1459">
            <v>42832768</v>
          </cell>
          <cell r="M1459">
            <v>2910001</v>
          </cell>
          <cell r="N1459">
            <v>45742769</v>
          </cell>
          <cell r="O1459">
            <v>0.1</v>
          </cell>
          <cell r="P1459">
            <v>291000.10000000003</v>
          </cell>
          <cell r="Q1459">
            <v>0.1</v>
          </cell>
          <cell r="R1459">
            <v>4574276.9000000004</v>
          </cell>
          <cell r="S1459">
            <v>50608046</v>
          </cell>
          <cell r="T1459">
            <v>0.60223883294098823</v>
          </cell>
          <cell r="U1459">
            <v>0.19</v>
          </cell>
          <cell r="V1459">
            <v>15966304.751627</v>
          </cell>
          <cell r="W1459">
            <v>0.125</v>
          </cell>
          <cell r="X1459">
            <v>10504147.8629125</v>
          </cell>
          <cell r="Y1459">
            <v>0</v>
          </cell>
          <cell r="Z1459">
            <v>0</v>
          </cell>
          <cell r="AA1459">
            <v>8.276116705901182E-2</v>
          </cell>
          <cell r="AB1459">
            <v>6954684.2887605075</v>
          </cell>
          <cell r="AC1459">
            <v>67.076919555664063</v>
          </cell>
          <cell r="AD1459">
            <v>67.076919555664063</v>
          </cell>
        </row>
        <row r="1460">
          <cell r="A1460" t="str">
            <v>Corredores  Medellín</v>
          </cell>
          <cell r="B1460">
            <v>1153873</v>
          </cell>
          <cell r="C1460">
            <v>37256</v>
          </cell>
          <cell r="D1460">
            <v>37620</v>
          </cell>
          <cell r="E1460" t="str">
            <v>A</v>
          </cell>
          <cell r="F1460" t="str">
            <v>AUCOL98</v>
          </cell>
          <cell r="G1460">
            <v>79573</v>
          </cell>
          <cell r="H1460" t="str">
            <v>C.I  PROBAN S.A.</v>
          </cell>
          <cell r="I1460">
            <v>88336362.3398</v>
          </cell>
          <cell r="J1460">
            <v>88336362.3398</v>
          </cell>
          <cell r="K1460">
            <v>88336362.574200004</v>
          </cell>
          <cell r="L1460">
            <v>13302379</v>
          </cell>
          <cell r="M1460">
            <v>39165476</v>
          </cell>
          <cell r="N1460">
            <v>52467855</v>
          </cell>
          <cell r="O1460">
            <v>0.1</v>
          </cell>
          <cell r="P1460">
            <v>3916547.6</v>
          </cell>
          <cell r="Q1460">
            <v>0.1</v>
          </cell>
          <cell r="R1460">
            <v>5246785.5</v>
          </cell>
          <cell r="S1460">
            <v>61631188.100000001</v>
          </cell>
          <cell r="T1460">
            <v>0.69768763738977335</v>
          </cell>
          <cell r="U1460">
            <v>0.19</v>
          </cell>
          <cell r="V1460">
            <v>16783908.889098</v>
          </cell>
          <cell r="W1460">
            <v>0.125</v>
          </cell>
          <cell r="X1460">
            <v>11042045.321775001</v>
          </cell>
          <cell r="Y1460">
            <v>0</v>
          </cell>
          <cell r="Z1460">
            <v>0</v>
          </cell>
          <cell r="AA1460">
            <v>-1.2687637389773299E-2</v>
          </cell>
          <cell r="AB1460">
            <v>-1120779.7366729907</v>
          </cell>
          <cell r="AC1460">
            <v>64.417579650878906</v>
          </cell>
          <cell r="AD1460">
            <v>64.417579650878906</v>
          </cell>
        </row>
        <row r="1461">
          <cell r="A1461" t="str">
            <v>Corredores  Medellín</v>
          </cell>
          <cell r="B1461">
            <v>1153873</v>
          </cell>
          <cell r="C1461">
            <v>37621</v>
          </cell>
          <cell r="D1461">
            <v>37777</v>
          </cell>
          <cell r="E1461" t="str">
            <v>A</v>
          </cell>
          <cell r="F1461" t="str">
            <v>AUCOL98</v>
          </cell>
          <cell r="G1461">
            <v>79573</v>
          </cell>
          <cell r="H1461" t="str">
            <v>C.I  PROBAN S.A.</v>
          </cell>
          <cell r="I1461">
            <v>103135830.6895</v>
          </cell>
          <cell r="J1461">
            <v>90351865.048800007</v>
          </cell>
          <cell r="K1461">
            <v>39964628.0942</v>
          </cell>
          <cell r="L1461">
            <v>40000</v>
          </cell>
          <cell r="M1461">
            <v>31982222</v>
          </cell>
          <cell r="N1461">
            <v>32022222</v>
          </cell>
          <cell r="O1461">
            <v>0.1</v>
          </cell>
          <cell r="P1461">
            <v>3198222.2</v>
          </cell>
          <cell r="Q1461">
            <v>0.1</v>
          </cell>
          <cell r="R1461">
            <v>3202222.2</v>
          </cell>
          <cell r="S1461">
            <v>38422666.400000006</v>
          </cell>
          <cell r="T1461">
            <v>0.96141683864627836</v>
          </cell>
          <cell r="U1461">
            <v>0.19</v>
          </cell>
          <cell r="V1461">
            <v>7593279.3378980001</v>
          </cell>
          <cell r="W1461">
            <v>0.125</v>
          </cell>
          <cell r="X1461">
            <v>4995578.511775</v>
          </cell>
          <cell r="Y1461">
            <v>0</v>
          </cell>
          <cell r="Z1461">
            <v>0</v>
          </cell>
          <cell r="AA1461">
            <v>-0.27641683864627831</v>
          </cell>
          <cell r="AB1461">
            <v>-11046896.155473003</v>
          </cell>
          <cell r="AC1461">
            <v>79</v>
          </cell>
          <cell r="AD1461">
            <v>70.198715209960938</v>
          </cell>
        </row>
        <row r="1462">
          <cell r="B1462" t="str">
            <v>Total 1153873</v>
          </cell>
          <cell r="C1462">
            <v>275505375.92869997</v>
          </cell>
          <cell r="D1462">
            <v>262721410.28799999</v>
          </cell>
          <cell r="E1462">
            <v>212334173.57170004</v>
          </cell>
          <cell r="F1462">
            <v>56175147</v>
          </cell>
          <cell r="G1462">
            <v>74057699</v>
          </cell>
          <cell r="H1462">
            <v>130232846</v>
          </cell>
          <cell r="I1462">
            <v>275505375.92869997</v>
          </cell>
          <cell r="J1462">
            <v>262721410.28799999</v>
          </cell>
          <cell r="K1462">
            <v>212334173.57170004</v>
          </cell>
          <cell r="L1462">
            <v>56175147</v>
          </cell>
          <cell r="M1462">
            <v>74057699</v>
          </cell>
          <cell r="N1462">
            <v>130232846</v>
          </cell>
          <cell r="O1462">
            <v>-5212991.6033854866</v>
          </cell>
          <cell r="P1462">
            <v>7405769.9000000004</v>
          </cell>
          <cell r="Q1462">
            <v>13023284.600000001</v>
          </cell>
          <cell r="R1462">
            <v>13023284.600000001</v>
          </cell>
          <cell r="S1462">
            <v>150661900.5</v>
          </cell>
          <cell r="T1462">
            <v>26541771.696462505</v>
          </cell>
          <cell r="U1462">
            <v>0</v>
          </cell>
          <cell r="V1462">
            <v>40343492.978623003</v>
          </cell>
          <cell r="W1462">
            <v>79</v>
          </cell>
          <cell r="X1462">
            <v>26541771.696462505</v>
          </cell>
          <cell r="Y1462">
            <v>0</v>
          </cell>
          <cell r="Z1462">
            <v>0</v>
          </cell>
          <cell r="AA1462">
            <v>79</v>
          </cell>
          <cell r="AB1462">
            <v>-5212991.6033854866</v>
          </cell>
          <cell r="AC1462">
            <v>79</v>
          </cell>
        </row>
        <row r="1463">
          <cell r="A1463" t="str">
            <v>Corredores  Medellín</v>
          </cell>
          <cell r="B1463">
            <v>1154517</v>
          </cell>
          <cell r="C1463">
            <v>36891</v>
          </cell>
          <cell r="D1463">
            <v>37255</v>
          </cell>
          <cell r="E1463" t="str">
            <v>A</v>
          </cell>
          <cell r="F1463" t="str">
            <v>AUCOL98</v>
          </cell>
          <cell r="G1463">
            <v>79573</v>
          </cell>
          <cell r="H1463" t="str">
            <v>C.I  PROBAN S.A.</v>
          </cell>
          <cell r="I1463">
            <v>7241723.0635000002</v>
          </cell>
          <cell r="J1463">
            <v>7241723.0635000002</v>
          </cell>
          <cell r="K1463">
            <v>7241723.0780999996</v>
          </cell>
          <cell r="L1463">
            <v>0</v>
          </cell>
          <cell r="M1463">
            <v>0.1</v>
          </cell>
          <cell r="N1463">
            <v>0</v>
          </cell>
          <cell r="O1463">
            <v>0.1</v>
          </cell>
          <cell r="P1463">
            <v>0</v>
          </cell>
          <cell r="Q1463">
            <v>0.1</v>
          </cell>
          <cell r="R1463">
            <v>0</v>
          </cell>
          <cell r="S1463">
            <v>0</v>
          </cell>
          <cell r="T1463">
            <v>0</v>
          </cell>
          <cell r="U1463">
            <v>0.19</v>
          </cell>
          <cell r="V1463">
            <v>1375927.3848389999</v>
          </cell>
          <cell r="W1463">
            <v>0.125</v>
          </cell>
          <cell r="X1463">
            <v>905215.38476249995</v>
          </cell>
          <cell r="Y1463">
            <v>0</v>
          </cell>
          <cell r="Z1463">
            <v>0</v>
          </cell>
          <cell r="AA1463">
            <v>0.68500000000000005</v>
          </cell>
          <cell r="AB1463">
            <v>4960580.3084984999</v>
          </cell>
          <cell r="AC1463">
            <v>14.189560890197754</v>
          </cell>
          <cell r="AD1463">
            <v>14.189560890197754</v>
          </cell>
        </row>
        <row r="1464">
          <cell r="A1464" t="str">
            <v>Corredores  Medellín</v>
          </cell>
          <cell r="B1464">
            <v>1154517</v>
          </cell>
          <cell r="C1464">
            <v>37256</v>
          </cell>
          <cell r="D1464">
            <v>37620</v>
          </cell>
          <cell r="E1464" t="str">
            <v>A</v>
          </cell>
          <cell r="F1464" t="str">
            <v>AUCOL98</v>
          </cell>
          <cell r="G1464">
            <v>79573</v>
          </cell>
          <cell r="H1464" t="str">
            <v>C.I  PROBAN S.A.</v>
          </cell>
          <cell r="I1464">
            <v>3541680.0430000001</v>
          </cell>
          <cell r="J1464">
            <v>3541680.0430000001</v>
          </cell>
          <cell r="K1464">
            <v>3541680.0038999999</v>
          </cell>
          <cell r="L1464">
            <v>0</v>
          </cell>
          <cell r="M1464">
            <v>0.1</v>
          </cell>
          <cell r="N1464">
            <v>0</v>
          </cell>
          <cell r="O1464">
            <v>0.1</v>
          </cell>
          <cell r="P1464">
            <v>0</v>
          </cell>
          <cell r="Q1464">
            <v>0.1</v>
          </cell>
          <cell r="R1464">
            <v>0</v>
          </cell>
          <cell r="S1464">
            <v>0</v>
          </cell>
          <cell r="T1464">
            <v>0</v>
          </cell>
          <cell r="U1464">
            <v>0.19</v>
          </cell>
          <cell r="V1464">
            <v>672919.20074100001</v>
          </cell>
          <cell r="W1464">
            <v>0.125</v>
          </cell>
          <cell r="X1464">
            <v>442710.00048749999</v>
          </cell>
          <cell r="Y1464">
            <v>0</v>
          </cell>
          <cell r="Z1464">
            <v>0</v>
          </cell>
          <cell r="AA1464">
            <v>0.68500000000000005</v>
          </cell>
          <cell r="AB1464">
            <v>2426050.8026715</v>
          </cell>
          <cell r="AC1464">
            <v>6.9560437202453613</v>
          </cell>
          <cell r="AD1464">
            <v>6.9560437202453613</v>
          </cell>
        </row>
        <row r="1465">
          <cell r="A1465" t="str">
            <v>Corredores  Medellín</v>
          </cell>
          <cell r="B1465">
            <v>1154517</v>
          </cell>
          <cell r="C1465">
            <v>37621</v>
          </cell>
          <cell r="D1465">
            <v>37777</v>
          </cell>
          <cell r="E1465" t="str">
            <v>A</v>
          </cell>
          <cell r="F1465" t="str">
            <v>AUCOL98</v>
          </cell>
          <cell r="G1465">
            <v>79573</v>
          </cell>
          <cell r="H1465" t="str">
            <v>C.I  PROBAN S.A.</v>
          </cell>
          <cell r="I1465">
            <v>2340023.9375</v>
          </cell>
          <cell r="J1465">
            <v>2340023.9375</v>
          </cell>
          <cell r="K1465">
            <v>1006530.8633</v>
          </cell>
          <cell r="L1465">
            <v>0</v>
          </cell>
          <cell r="M1465">
            <v>0.1</v>
          </cell>
          <cell r="N1465">
            <v>0</v>
          </cell>
          <cell r="O1465">
            <v>0.1</v>
          </cell>
          <cell r="P1465">
            <v>0</v>
          </cell>
          <cell r="Q1465">
            <v>0.1</v>
          </cell>
          <cell r="R1465">
            <v>0</v>
          </cell>
          <cell r="S1465">
            <v>0</v>
          </cell>
          <cell r="T1465">
            <v>0</v>
          </cell>
          <cell r="U1465">
            <v>0.19</v>
          </cell>
          <cell r="V1465">
            <v>191240.864027</v>
          </cell>
          <cell r="W1465">
            <v>0.125</v>
          </cell>
          <cell r="X1465">
            <v>125816.3579125</v>
          </cell>
          <cell r="Y1465">
            <v>0</v>
          </cell>
          <cell r="Z1465">
            <v>0</v>
          </cell>
          <cell r="AA1465">
            <v>0.68500000000000005</v>
          </cell>
          <cell r="AB1465">
            <v>689473.64136050001</v>
          </cell>
          <cell r="AC1465">
            <v>4</v>
          </cell>
          <cell r="AD1465">
            <v>4</v>
          </cell>
        </row>
        <row r="1466">
          <cell r="B1466" t="str">
            <v>Total 1154517</v>
          </cell>
          <cell r="C1466">
            <v>13123427.044</v>
          </cell>
          <cell r="D1466">
            <v>13123427.044</v>
          </cell>
          <cell r="E1466">
            <v>11789933.945299998</v>
          </cell>
          <cell r="F1466">
            <v>0</v>
          </cell>
          <cell r="G1466">
            <v>0</v>
          </cell>
          <cell r="H1466">
            <v>0</v>
          </cell>
          <cell r="I1466">
            <v>13123427.044</v>
          </cell>
          <cell r="J1466">
            <v>13123427.044</v>
          </cell>
          <cell r="K1466">
            <v>11789933.945299998</v>
          </cell>
          <cell r="L1466">
            <v>0</v>
          </cell>
          <cell r="M1466">
            <v>0</v>
          </cell>
          <cell r="N1466">
            <v>0</v>
          </cell>
          <cell r="O1466">
            <v>8076104.7525304994</v>
          </cell>
          <cell r="P1466">
            <v>0</v>
          </cell>
          <cell r="Q1466">
            <v>0</v>
          </cell>
          <cell r="R1466">
            <v>0</v>
          </cell>
          <cell r="S1466">
            <v>0</v>
          </cell>
          <cell r="T1466">
            <v>1473741.7431624997</v>
          </cell>
          <cell r="U1466">
            <v>0</v>
          </cell>
          <cell r="V1466">
            <v>2240087.4496069998</v>
          </cell>
          <cell r="W1466">
            <v>4</v>
          </cell>
          <cell r="X1466">
            <v>1473741.7431624997</v>
          </cell>
          <cell r="Y1466">
            <v>0</v>
          </cell>
          <cell r="Z1466">
            <v>0</v>
          </cell>
          <cell r="AA1466">
            <v>4</v>
          </cell>
          <cell r="AB1466">
            <v>8076104.7525304994</v>
          </cell>
          <cell r="AC1466">
            <v>4</v>
          </cell>
        </row>
        <row r="1467">
          <cell r="H1467" t="str">
            <v>Total C.I  PROBAN S.A.</v>
          </cell>
          <cell r="I1467">
            <v>288628802.97269994</v>
          </cell>
          <cell r="J1467">
            <v>275844837.33199996</v>
          </cell>
          <cell r="K1467">
            <v>224124107.51700002</v>
          </cell>
          <cell r="L1467">
            <v>56175147</v>
          </cell>
          <cell r="M1467">
            <v>74057699</v>
          </cell>
          <cell r="N1467">
            <v>130232846</v>
          </cell>
          <cell r="O1467">
            <v>7405769.9000000004</v>
          </cell>
          <cell r="P1467">
            <v>7405769.9000000004</v>
          </cell>
          <cell r="Q1467">
            <v>150661900.5</v>
          </cell>
          <cell r="R1467">
            <v>13023284.600000001</v>
          </cell>
          <cell r="S1467">
            <v>150661900.5</v>
          </cell>
          <cell r="T1467">
            <v>0</v>
          </cell>
          <cell r="U1467">
            <v>2863113.1491450132</v>
          </cell>
          <cell r="V1467">
            <v>42583580.428230003</v>
          </cell>
          <cell r="W1467">
            <v>28015513.439625002</v>
          </cell>
          <cell r="X1467">
            <v>28015513.439625002</v>
          </cell>
          <cell r="Y1467">
            <v>2863113.1491450132</v>
          </cell>
          <cell r="Z1467">
            <v>0</v>
          </cell>
          <cell r="AA1467">
            <v>2863113.1491450132</v>
          </cell>
          <cell r="AB1467">
            <v>2863113.1491450132</v>
          </cell>
          <cell r="AC1467">
            <v>83</v>
          </cell>
        </row>
        <row r="1468">
          <cell r="A1468" t="str">
            <v>Corredores  Medellín</v>
          </cell>
          <cell r="B1468">
            <v>998166</v>
          </cell>
          <cell r="C1468">
            <v>36799</v>
          </cell>
          <cell r="D1468">
            <v>37163</v>
          </cell>
          <cell r="E1468" t="str">
            <v>M</v>
          </cell>
          <cell r="F1468" t="str">
            <v>AUCOLESP</v>
          </cell>
          <cell r="G1468">
            <v>61780</v>
          </cell>
          <cell r="H1468" t="str">
            <v>C.I.  BANACOL S.A.</v>
          </cell>
          <cell r="I1468">
            <v>126675549.9629</v>
          </cell>
          <cell r="J1468">
            <v>126675549.9629</v>
          </cell>
          <cell r="K1468">
            <v>126675550</v>
          </cell>
          <cell r="L1468">
            <v>39476887</v>
          </cell>
          <cell r="M1468">
            <v>890000</v>
          </cell>
          <cell r="N1468">
            <v>40366887</v>
          </cell>
          <cell r="O1468">
            <v>0.1</v>
          </cell>
          <cell r="P1468">
            <v>89000</v>
          </cell>
          <cell r="Q1468">
            <v>0.1</v>
          </cell>
          <cell r="R1468">
            <v>4036688.7</v>
          </cell>
          <cell r="S1468">
            <v>44492575.700000003</v>
          </cell>
          <cell r="T1468">
            <v>0.35123254408605292</v>
          </cell>
          <cell r="U1468">
            <v>0.19</v>
          </cell>
          <cell r="V1468">
            <v>24068354.5</v>
          </cell>
          <cell r="W1468">
            <v>0.125</v>
          </cell>
          <cell r="X1468">
            <v>15834443.75</v>
          </cell>
          <cell r="Y1468">
            <v>0</v>
          </cell>
          <cell r="Z1468">
            <v>0</v>
          </cell>
          <cell r="AA1468">
            <v>0.33376745591394713</v>
          </cell>
          <cell r="AB1468">
            <v>42280176.050000004</v>
          </cell>
          <cell r="AC1468">
            <v>121.91208648681641</v>
          </cell>
          <cell r="AD1468">
            <v>121.91208648681641</v>
          </cell>
        </row>
        <row r="1469">
          <cell r="A1469" t="str">
            <v>Corredores  Medellín</v>
          </cell>
          <cell r="B1469">
            <v>998166</v>
          </cell>
          <cell r="C1469">
            <v>37164</v>
          </cell>
          <cell r="D1469">
            <v>37528</v>
          </cell>
          <cell r="E1469" t="str">
            <v>M</v>
          </cell>
          <cell r="F1469" t="str">
            <v>AUCOLESP</v>
          </cell>
          <cell r="G1469">
            <v>61780</v>
          </cell>
          <cell r="H1469" t="str">
            <v>C.I.  BANACOL S.A.</v>
          </cell>
          <cell r="I1469">
            <v>129865255.1418</v>
          </cell>
          <cell r="J1469">
            <v>129865255.1418</v>
          </cell>
          <cell r="K1469">
            <v>129865255.2034</v>
          </cell>
          <cell r="L1469">
            <v>47002485</v>
          </cell>
          <cell r="M1469">
            <v>-1000000</v>
          </cell>
          <cell r="N1469">
            <v>46002485</v>
          </cell>
          <cell r="O1469">
            <v>0.1</v>
          </cell>
          <cell r="P1469">
            <v>-100000</v>
          </cell>
          <cell r="Q1469">
            <v>0.1</v>
          </cell>
          <cell r="R1469">
            <v>4600248.5</v>
          </cell>
          <cell r="S1469">
            <v>50502733.5</v>
          </cell>
          <cell r="T1469">
            <v>0.3888856447469391</v>
          </cell>
          <cell r="U1469">
            <v>0.19</v>
          </cell>
          <cell r="V1469">
            <v>24674398.488646001</v>
          </cell>
          <cell r="W1469">
            <v>0.125</v>
          </cell>
          <cell r="X1469">
            <v>16233156.900425</v>
          </cell>
          <cell r="Y1469">
            <v>0</v>
          </cell>
          <cell r="Z1469">
            <v>0</v>
          </cell>
          <cell r="AA1469">
            <v>0.29611435525306096</v>
          </cell>
          <cell r="AB1469">
            <v>38454966.314329013</v>
          </cell>
          <cell r="AC1469">
            <v>110.66483306884766</v>
          </cell>
          <cell r="AD1469">
            <v>110.66483306884766</v>
          </cell>
        </row>
        <row r="1470">
          <cell r="A1470" t="str">
            <v>Corredores  Medellín</v>
          </cell>
          <cell r="B1470">
            <v>998166</v>
          </cell>
          <cell r="C1470">
            <v>37529</v>
          </cell>
          <cell r="D1470">
            <v>37777</v>
          </cell>
          <cell r="E1470" t="str">
            <v>M</v>
          </cell>
          <cell r="F1470" t="str">
            <v>AUCOLESP</v>
          </cell>
          <cell r="G1470">
            <v>61780</v>
          </cell>
          <cell r="H1470" t="str">
            <v>C.I.  BANACOL S.A.</v>
          </cell>
          <cell r="I1470">
            <v>77092707.634000003</v>
          </cell>
          <cell r="J1470">
            <v>67977051.545499995</v>
          </cell>
          <cell r="K1470">
            <v>73660343.595699996</v>
          </cell>
          <cell r="L1470">
            <v>65539967</v>
          </cell>
          <cell r="M1470">
            <v>6015501</v>
          </cell>
          <cell r="N1470">
            <v>71555468</v>
          </cell>
          <cell r="O1470">
            <v>0.1</v>
          </cell>
          <cell r="P1470">
            <v>601550.1</v>
          </cell>
          <cell r="Q1470">
            <v>0.1</v>
          </cell>
          <cell r="R1470">
            <v>7155546.8000000007</v>
          </cell>
          <cell r="S1470">
            <v>79312564.899999991</v>
          </cell>
          <cell r="T1470">
            <v>1.0767335723455673</v>
          </cell>
          <cell r="U1470">
            <v>0.19</v>
          </cell>
          <cell r="V1470">
            <v>13995465.283182999</v>
          </cell>
          <cell r="W1470">
            <v>0.125</v>
          </cell>
          <cell r="X1470">
            <v>9207542.9494624995</v>
          </cell>
          <cell r="Y1470">
            <v>0</v>
          </cell>
          <cell r="Z1470">
            <v>0</v>
          </cell>
          <cell r="AA1470">
            <v>-0.39173357234556727</v>
          </cell>
          <cell r="AB1470">
            <v>-28855229.536945488</v>
          </cell>
          <cell r="AC1470">
            <v>116</v>
          </cell>
          <cell r="AD1470">
            <v>111.61693572998047</v>
          </cell>
        </row>
        <row r="1471">
          <cell r="B1471" t="str">
            <v>Total 998166</v>
          </cell>
          <cell r="C1471">
            <v>333633512.73870003</v>
          </cell>
          <cell r="D1471">
            <v>324517856.65020001</v>
          </cell>
          <cell r="E1471">
            <v>330201148.79910004</v>
          </cell>
          <cell r="F1471">
            <v>152019339</v>
          </cell>
          <cell r="G1471">
            <v>5905501</v>
          </cell>
          <cell r="H1471">
            <v>157924840</v>
          </cell>
          <cell r="I1471">
            <v>333633512.73870003</v>
          </cell>
          <cell r="J1471">
            <v>324517856.65020001</v>
          </cell>
          <cell r="K1471">
            <v>330201148.79910004</v>
          </cell>
          <cell r="L1471">
            <v>152019339</v>
          </cell>
          <cell r="M1471">
            <v>5905501</v>
          </cell>
          <cell r="N1471">
            <v>157924840</v>
          </cell>
          <cell r="O1471">
            <v>51879912.827383518</v>
          </cell>
          <cell r="P1471">
            <v>590550.1</v>
          </cell>
          <cell r="Q1471">
            <v>15792484</v>
          </cell>
          <cell r="R1471">
            <v>15792484</v>
          </cell>
          <cell r="S1471">
            <v>174307874.09999999</v>
          </cell>
          <cell r="T1471">
            <v>41275143.599887505</v>
          </cell>
          <cell r="U1471">
            <v>0</v>
          </cell>
          <cell r="V1471">
            <v>62738218.271829002</v>
          </cell>
          <cell r="W1471">
            <v>116</v>
          </cell>
          <cell r="X1471">
            <v>41275143.599887505</v>
          </cell>
          <cell r="Y1471">
            <v>0</v>
          </cell>
          <cell r="Z1471">
            <v>0</v>
          </cell>
          <cell r="AA1471">
            <v>116</v>
          </cell>
          <cell r="AB1471">
            <v>51879912.827383518</v>
          </cell>
          <cell r="AC1471">
            <v>116</v>
          </cell>
        </row>
        <row r="1472">
          <cell r="A1472" t="str">
            <v>Corredores  Medellín</v>
          </cell>
          <cell r="B1472">
            <v>7511942</v>
          </cell>
          <cell r="C1472">
            <v>36799</v>
          </cell>
          <cell r="D1472">
            <v>37163</v>
          </cell>
          <cell r="E1472" t="str">
            <v>M</v>
          </cell>
          <cell r="F1472" t="str">
            <v>AUCOL98</v>
          </cell>
          <cell r="G1472">
            <v>61780</v>
          </cell>
          <cell r="H1472" t="str">
            <v>C.I.  BANACOL S.A.</v>
          </cell>
          <cell r="I1472">
            <v>13208327.8945</v>
          </cell>
          <cell r="J1472">
            <v>13208327.8945</v>
          </cell>
          <cell r="K1472">
            <v>13208327.8945</v>
          </cell>
          <cell r="L1472">
            <v>0</v>
          </cell>
          <cell r="M1472">
            <v>0.1</v>
          </cell>
          <cell r="N1472">
            <v>0</v>
          </cell>
          <cell r="O1472">
            <v>0.1</v>
          </cell>
          <cell r="P1472">
            <v>0</v>
          </cell>
          <cell r="Q1472">
            <v>0.1</v>
          </cell>
          <cell r="R1472">
            <v>0</v>
          </cell>
          <cell r="S1472">
            <v>0</v>
          </cell>
          <cell r="T1472">
            <v>0</v>
          </cell>
          <cell r="U1472">
            <v>0.19</v>
          </cell>
          <cell r="V1472">
            <v>2509582.2999550002</v>
          </cell>
          <cell r="W1472">
            <v>0.125</v>
          </cell>
          <cell r="X1472">
            <v>1651040.9868125001</v>
          </cell>
          <cell r="Y1472">
            <v>0</v>
          </cell>
          <cell r="Z1472">
            <v>0</v>
          </cell>
          <cell r="AA1472">
            <v>0.68500000000000005</v>
          </cell>
          <cell r="AB1472">
            <v>9047704.6077325009</v>
          </cell>
          <cell r="AC1472">
            <v>13.085165023803711</v>
          </cell>
          <cell r="AD1472">
            <v>13.085165023803711</v>
          </cell>
        </row>
        <row r="1473">
          <cell r="A1473" t="str">
            <v>Corredores  Medellín</v>
          </cell>
          <cell r="B1473">
            <v>7511942</v>
          </cell>
          <cell r="C1473">
            <v>37164</v>
          </cell>
          <cell r="D1473">
            <v>37528</v>
          </cell>
          <cell r="E1473" t="str">
            <v>M</v>
          </cell>
          <cell r="F1473" t="str">
            <v>AUCOL98</v>
          </cell>
          <cell r="G1473">
            <v>61780</v>
          </cell>
          <cell r="H1473" t="str">
            <v>C.I.  BANACOL S.A.</v>
          </cell>
          <cell r="I1473">
            <v>14487927.1875</v>
          </cell>
          <cell r="J1473">
            <v>14487927.1875</v>
          </cell>
          <cell r="K1473">
            <v>14487927.191400001</v>
          </cell>
          <cell r="L1473">
            <v>0</v>
          </cell>
          <cell r="M1473">
            <v>0.1</v>
          </cell>
          <cell r="N1473">
            <v>0</v>
          </cell>
          <cell r="O1473">
            <v>0.1</v>
          </cell>
          <cell r="P1473">
            <v>0</v>
          </cell>
          <cell r="Q1473">
            <v>0.1</v>
          </cell>
          <cell r="R1473">
            <v>0</v>
          </cell>
          <cell r="S1473">
            <v>0</v>
          </cell>
          <cell r="T1473">
            <v>0</v>
          </cell>
          <cell r="U1473">
            <v>0.19</v>
          </cell>
          <cell r="V1473">
            <v>2752706.1663660002</v>
          </cell>
          <cell r="W1473">
            <v>0.125</v>
          </cell>
          <cell r="X1473">
            <v>1810990.8989250001</v>
          </cell>
          <cell r="Y1473">
            <v>0</v>
          </cell>
          <cell r="Z1473">
            <v>0</v>
          </cell>
          <cell r="AA1473">
            <v>0.68500000000000005</v>
          </cell>
          <cell r="AB1473">
            <v>9924230.1261090022</v>
          </cell>
          <cell r="AC1473">
            <v>11.873626708984375</v>
          </cell>
          <cell r="AD1473">
            <v>11.873626708984375</v>
          </cell>
        </row>
        <row r="1474">
          <cell r="A1474" t="str">
            <v>Corredores  Medellín</v>
          </cell>
          <cell r="B1474">
            <v>7511942</v>
          </cell>
          <cell r="C1474">
            <v>37529</v>
          </cell>
          <cell r="D1474">
            <v>37777</v>
          </cell>
          <cell r="E1474" t="str">
            <v>M</v>
          </cell>
          <cell r="F1474" t="str">
            <v>AUCOL98</v>
          </cell>
          <cell r="G1474">
            <v>61780</v>
          </cell>
          <cell r="H1474" t="str">
            <v>C.I.  BANACOL S.A.</v>
          </cell>
          <cell r="I1474">
            <v>6081708.25</v>
          </cell>
          <cell r="J1474">
            <v>5617849.1445000004</v>
          </cell>
          <cell r="K1474">
            <v>6081708.2616999997</v>
          </cell>
          <cell r="L1474">
            <v>171810</v>
          </cell>
          <cell r="M1474">
            <v>369394</v>
          </cell>
          <cell r="N1474">
            <v>541204</v>
          </cell>
          <cell r="O1474">
            <v>0.1</v>
          </cell>
          <cell r="P1474">
            <v>36939.4</v>
          </cell>
          <cell r="Q1474">
            <v>0.1</v>
          </cell>
          <cell r="R1474">
            <v>54120.4</v>
          </cell>
          <cell r="S1474">
            <v>632263.80000000005</v>
          </cell>
          <cell r="T1474">
            <v>0.10396154711690585</v>
          </cell>
          <cell r="U1474">
            <v>0.19</v>
          </cell>
          <cell r="V1474">
            <v>1155524.5697230001</v>
          </cell>
          <cell r="W1474">
            <v>0.125</v>
          </cell>
          <cell r="X1474">
            <v>760213.53271249996</v>
          </cell>
          <cell r="Y1474">
            <v>0</v>
          </cell>
          <cell r="Z1474">
            <v>0</v>
          </cell>
          <cell r="AA1474">
            <v>0.58103845288309419</v>
          </cell>
          <cell r="AB1474">
            <v>3533706.3592645</v>
          </cell>
          <cell r="AC1474">
            <v>11</v>
          </cell>
          <cell r="AD1474">
            <v>11</v>
          </cell>
        </row>
        <row r="1475">
          <cell r="B1475" t="str">
            <v>Total 7511942</v>
          </cell>
          <cell r="C1475">
            <v>33777963.332000002</v>
          </cell>
          <cell r="D1475">
            <v>33314104.226500005</v>
          </cell>
          <cell r="E1475">
            <v>33777963.347599998</v>
          </cell>
          <cell r="F1475">
            <v>171810</v>
          </cell>
          <cell r="G1475">
            <v>369394</v>
          </cell>
          <cell r="H1475">
            <v>541204</v>
          </cell>
          <cell r="I1475">
            <v>33777963.332000002</v>
          </cell>
          <cell r="J1475">
            <v>33314104.226500005</v>
          </cell>
          <cell r="K1475">
            <v>33777963.347599998</v>
          </cell>
          <cell r="L1475">
            <v>171810</v>
          </cell>
          <cell r="M1475">
            <v>369394</v>
          </cell>
          <cell r="N1475">
            <v>541204</v>
          </cell>
          <cell r="O1475">
            <v>22505641.093106002</v>
          </cell>
          <cell r="P1475">
            <v>36939.4</v>
          </cell>
          <cell r="Q1475">
            <v>54120.4</v>
          </cell>
          <cell r="R1475">
            <v>54120.4</v>
          </cell>
          <cell r="S1475">
            <v>632263.80000000005</v>
          </cell>
          <cell r="T1475">
            <v>4222245.4184499998</v>
          </cell>
          <cell r="U1475">
            <v>0</v>
          </cell>
          <cell r="V1475">
            <v>6417813.0360440006</v>
          </cell>
          <cell r="W1475">
            <v>11</v>
          </cell>
          <cell r="X1475">
            <v>4222245.4184499998</v>
          </cell>
          <cell r="Y1475">
            <v>0</v>
          </cell>
          <cell r="Z1475">
            <v>0</v>
          </cell>
          <cell r="AA1475">
            <v>11</v>
          </cell>
          <cell r="AB1475">
            <v>22505641.093106002</v>
          </cell>
          <cell r="AC1475">
            <v>11</v>
          </cell>
        </row>
        <row r="1476">
          <cell r="A1476" t="str">
            <v>Corredores  Medellín</v>
          </cell>
          <cell r="B1476">
            <v>7528243</v>
          </cell>
          <cell r="C1476">
            <v>36799</v>
          </cell>
          <cell r="D1476">
            <v>37163</v>
          </cell>
          <cell r="E1476" t="str">
            <v>M</v>
          </cell>
          <cell r="F1476" t="str">
            <v>AUCOLESP</v>
          </cell>
          <cell r="G1476">
            <v>71522</v>
          </cell>
          <cell r="H1476" t="str">
            <v>C.I.  BANACOL S.A.</v>
          </cell>
          <cell r="I1476">
            <v>3867324</v>
          </cell>
          <cell r="J1476">
            <v>3867324</v>
          </cell>
          <cell r="K1476">
            <v>3867323.9980000001</v>
          </cell>
          <cell r="L1476">
            <v>0</v>
          </cell>
          <cell r="M1476">
            <v>0.1</v>
          </cell>
          <cell r="N1476">
            <v>0</v>
          </cell>
          <cell r="O1476">
            <v>0.1</v>
          </cell>
          <cell r="P1476">
            <v>0</v>
          </cell>
          <cell r="Q1476">
            <v>0.1</v>
          </cell>
          <cell r="R1476">
            <v>0</v>
          </cell>
          <cell r="S1476">
            <v>0</v>
          </cell>
          <cell r="T1476">
            <v>0</v>
          </cell>
          <cell r="U1476">
            <v>0.19</v>
          </cell>
          <cell r="V1476">
            <v>734791.55962000007</v>
          </cell>
          <cell r="W1476">
            <v>0.125</v>
          </cell>
          <cell r="X1476">
            <v>483415.49975000002</v>
          </cell>
          <cell r="Y1476">
            <v>0</v>
          </cell>
          <cell r="Z1476">
            <v>0</v>
          </cell>
          <cell r="AA1476">
            <v>0.68500000000000005</v>
          </cell>
          <cell r="AB1476">
            <v>2649116.9386300002</v>
          </cell>
          <cell r="AC1476">
            <v>5.7115383148193359</v>
          </cell>
          <cell r="AD1476">
            <v>5.7115383148193359</v>
          </cell>
        </row>
        <row r="1477">
          <cell r="A1477" t="str">
            <v>Corredores  Medellín</v>
          </cell>
          <cell r="B1477">
            <v>7528243</v>
          </cell>
          <cell r="C1477">
            <v>37164</v>
          </cell>
          <cell r="D1477">
            <v>37528</v>
          </cell>
          <cell r="E1477" t="str">
            <v>M</v>
          </cell>
          <cell r="F1477" t="str">
            <v>AUCOLESP</v>
          </cell>
          <cell r="G1477">
            <v>71522</v>
          </cell>
          <cell r="H1477" t="str">
            <v>C.I.  BANACOL S.A.</v>
          </cell>
          <cell r="I1477">
            <v>9276101.0313000008</v>
          </cell>
          <cell r="J1477">
            <v>9276101.0313000008</v>
          </cell>
          <cell r="K1477">
            <v>9276101.0673999991</v>
          </cell>
          <cell r="L1477">
            <v>0</v>
          </cell>
          <cell r="M1477">
            <v>0.1</v>
          </cell>
          <cell r="N1477">
            <v>0</v>
          </cell>
          <cell r="O1477">
            <v>0.1</v>
          </cell>
          <cell r="P1477">
            <v>0</v>
          </cell>
          <cell r="Q1477">
            <v>0.1</v>
          </cell>
          <cell r="R1477">
            <v>0</v>
          </cell>
          <cell r="S1477">
            <v>0</v>
          </cell>
          <cell r="T1477">
            <v>0</v>
          </cell>
          <cell r="U1477">
            <v>0.19</v>
          </cell>
          <cell r="V1477">
            <v>1762459.2028059999</v>
          </cell>
          <cell r="W1477">
            <v>0.125</v>
          </cell>
          <cell r="X1477">
            <v>1159512.6334249999</v>
          </cell>
          <cell r="Y1477">
            <v>0</v>
          </cell>
          <cell r="Z1477">
            <v>0</v>
          </cell>
          <cell r="AA1477">
            <v>0.68500000000000005</v>
          </cell>
          <cell r="AB1477">
            <v>6354129.2311690003</v>
          </cell>
          <cell r="AC1477">
            <v>5.3406591415405273</v>
          </cell>
          <cell r="AD1477">
            <v>5.3406591415405273</v>
          </cell>
        </row>
        <row r="1478">
          <cell r="A1478" t="str">
            <v>Corredores  Medellín</v>
          </cell>
          <cell r="B1478">
            <v>7528243</v>
          </cell>
          <cell r="C1478">
            <v>37529</v>
          </cell>
          <cell r="D1478">
            <v>37777</v>
          </cell>
          <cell r="E1478" t="str">
            <v>M</v>
          </cell>
          <cell r="F1478" t="str">
            <v>AUCOLESP</v>
          </cell>
          <cell r="G1478">
            <v>71522</v>
          </cell>
          <cell r="H1478" t="str">
            <v>C.I.  BANACOL S.A.</v>
          </cell>
          <cell r="I1478">
            <v>9057784.7040999997</v>
          </cell>
          <cell r="J1478">
            <v>8288935.8682000004</v>
          </cell>
          <cell r="K1478">
            <v>9057784.7919999994</v>
          </cell>
          <cell r="L1478">
            <v>0</v>
          </cell>
          <cell r="M1478">
            <v>0.1</v>
          </cell>
          <cell r="N1478">
            <v>0</v>
          </cell>
          <cell r="O1478">
            <v>0.1</v>
          </cell>
          <cell r="P1478">
            <v>0</v>
          </cell>
          <cell r="Q1478">
            <v>0.1</v>
          </cell>
          <cell r="R1478">
            <v>0</v>
          </cell>
          <cell r="S1478">
            <v>0</v>
          </cell>
          <cell r="T1478">
            <v>0</v>
          </cell>
          <cell r="U1478">
            <v>0.19</v>
          </cell>
          <cell r="V1478">
            <v>1720979.1104799998</v>
          </cell>
          <cell r="W1478">
            <v>0.125</v>
          </cell>
          <cell r="X1478">
            <v>1132223.0989999999</v>
          </cell>
          <cell r="Y1478">
            <v>0</v>
          </cell>
          <cell r="Z1478">
            <v>0</v>
          </cell>
          <cell r="AA1478">
            <v>0.68500000000000005</v>
          </cell>
          <cell r="AB1478">
            <v>6204582.5825199997</v>
          </cell>
          <cell r="AC1478">
            <v>5</v>
          </cell>
          <cell r="AD1478">
            <v>5</v>
          </cell>
        </row>
        <row r="1479">
          <cell r="B1479" t="str">
            <v>Total 7528243</v>
          </cell>
          <cell r="C1479">
            <v>22201209.735399999</v>
          </cell>
          <cell r="D1479">
            <v>21432360.899500001</v>
          </cell>
          <cell r="E1479">
            <v>22201209.8574</v>
          </cell>
          <cell r="F1479">
            <v>0</v>
          </cell>
          <cell r="G1479">
            <v>0</v>
          </cell>
          <cell r="H1479">
            <v>0</v>
          </cell>
          <cell r="I1479">
            <v>22201209.735399999</v>
          </cell>
          <cell r="J1479">
            <v>21432360.899500001</v>
          </cell>
          <cell r="K1479">
            <v>22201209.8574</v>
          </cell>
          <cell r="L1479">
            <v>0</v>
          </cell>
          <cell r="M1479">
            <v>0</v>
          </cell>
          <cell r="N1479">
            <v>0</v>
          </cell>
          <cell r="O1479">
            <v>15207828.752319001</v>
          </cell>
          <cell r="P1479">
            <v>0</v>
          </cell>
          <cell r="Q1479">
            <v>0</v>
          </cell>
          <cell r="R1479">
            <v>0</v>
          </cell>
          <cell r="S1479">
            <v>0</v>
          </cell>
          <cell r="T1479">
            <v>2775151.232175</v>
          </cell>
          <cell r="U1479">
            <v>0</v>
          </cell>
          <cell r="V1479">
            <v>4218229.8729059994</v>
          </cell>
          <cell r="W1479">
            <v>5</v>
          </cell>
          <cell r="X1479">
            <v>2775151.232175</v>
          </cell>
          <cell r="Y1479">
            <v>0</v>
          </cell>
          <cell r="Z1479">
            <v>0</v>
          </cell>
          <cell r="AA1479">
            <v>5</v>
          </cell>
          <cell r="AB1479">
            <v>15207828.752319001</v>
          </cell>
          <cell r="AC1479">
            <v>5</v>
          </cell>
        </row>
        <row r="1480">
          <cell r="H1480" t="str">
            <v>Total C.I.  BANACOL S.A.</v>
          </cell>
          <cell r="I1480">
            <v>389612685.80610007</v>
          </cell>
          <cell r="J1480">
            <v>379264321.77620006</v>
          </cell>
          <cell r="K1480">
            <v>386180322.00410002</v>
          </cell>
          <cell r="L1480">
            <v>152191149</v>
          </cell>
          <cell r="M1480">
            <v>6274895</v>
          </cell>
          <cell r="N1480">
            <v>158466044</v>
          </cell>
          <cell r="O1480">
            <v>627489.5</v>
          </cell>
          <cell r="P1480">
            <v>627489.5</v>
          </cell>
          <cell r="Q1480">
            <v>174940137.90000001</v>
          </cell>
          <cell r="R1480">
            <v>15846604.4</v>
          </cell>
          <cell r="S1480">
            <v>174940137.90000001</v>
          </cell>
          <cell r="T1480">
            <v>0</v>
          </cell>
          <cell r="U1480">
            <v>89593382.672808513</v>
          </cell>
          <cell r="V1480">
            <v>73374261.18077898</v>
          </cell>
          <cell r="W1480">
            <v>48272540.250512503</v>
          </cell>
          <cell r="X1480">
            <v>48272540.250512503</v>
          </cell>
          <cell r="Y1480">
            <v>89593382.672808513</v>
          </cell>
          <cell r="Z1480">
            <v>0</v>
          </cell>
          <cell r="AA1480">
            <v>89593382.672808513</v>
          </cell>
          <cell r="AB1480">
            <v>89593382.672808513</v>
          </cell>
          <cell r="AC1480">
            <v>132</v>
          </cell>
        </row>
        <row r="1481">
          <cell r="A1481" t="str">
            <v>Corredores  Medellín</v>
          </cell>
          <cell r="B1481">
            <v>1084490</v>
          </cell>
          <cell r="C1481">
            <v>36830</v>
          </cell>
          <cell r="D1481">
            <v>37194</v>
          </cell>
          <cell r="E1481" t="str">
            <v>A</v>
          </cell>
          <cell r="F1481" t="str">
            <v>AUCOL98</v>
          </cell>
          <cell r="G1481">
            <v>71286</v>
          </cell>
          <cell r="H1481" t="str">
            <v>CI BANADEX S.A</v>
          </cell>
          <cell r="I1481">
            <v>40986772.8125</v>
          </cell>
          <cell r="J1481">
            <v>40986772.8125</v>
          </cell>
          <cell r="K1481">
            <v>40986772.126999997</v>
          </cell>
          <cell r="L1481">
            <v>45757801</v>
          </cell>
          <cell r="M1481">
            <v>0</v>
          </cell>
          <cell r="N1481">
            <v>45757801</v>
          </cell>
          <cell r="O1481">
            <v>0.1</v>
          </cell>
          <cell r="P1481">
            <v>0</v>
          </cell>
          <cell r="Q1481">
            <v>0.1</v>
          </cell>
          <cell r="R1481">
            <v>4575780.1000000006</v>
          </cell>
          <cell r="S1481">
            <v>50333581.100000001</v>
          </cell>
          <cell r="T1481">
            <v>1.2280445248051823</v>
          </cell>
          <cell r="U1481">
            <v>0.19</v>
          </cell>
          <cell r="V1481">
            <v>7787486.7041299995</v>
          </cell>
          <cell r="W1481">
            <v>0.125</v>
          </cell>
          <cell r="X1481">
            <v>5123346.5158749996</v>
          </cell>
          <cell r="Y1481">
            <v>0</v>
          </cell>
          <cell r="Z1481">
            <v>0</v>
          </cell>
          <cell r="AA1481">
            <v>-0.54304452480518228</v>
          </cell>
          <cell r="AB1481">
            <v>-22257642.193005003</v>
          </cell>
          <cell r="AC1481">
            <v>18.384614944458008</v>
          </cell>
          <cell r="AD1481">
            <v>18.384614944458008</v>
          </cell>
        </row>
        <row r="1482">
          <cell r="A1482" t="str">
            <v>Corredores  Medellín</v>
          </cell>
          <cell r="B1482">
            <v>1084490</v>
          </cell>
          <cell r="C1482">
            <v>37195</v>
          </cell>
          <cell r="D1482">
            <v>37559</v>
          </cell>
          <cell r="E1482" t="str">
            <v>A</v>
          </cell>
          <cell r="F1482" t="str">
            <v>AUCOL98</v>
          </cell>
          <cell r="G1482">
            <v>71286</v>
          </cell>
          <cell r="H1482" t="str">
            <v>CI BANADEX S.A</v>
          </cell>
          <cell r="I1482">
            <v>53050263.625</v>
          </cell>
          <cell r="J1482">
            <v>53050263.625</v>
          </cell>
          <cell r="K1482">
            <v>53050264.5625</v>
          </cell>
          <cell r="L1482">
            <v>0</v>
          </cell>
          <cell r="M1482">
            <v>0.1</v>
          </cell>
          <cell r="N1482">
            <v>0</v>
          </cell>
          <cell r="O1482">
            <v>0.1</v>
          </cell>
          <cell r="P1482">
            <v>0</v>
          </cell>
          <cell r="Q1482">
            <v>0.1</v>
          </cell>
          <cell r="R1482">
            <v>0</v>
          </cell>
          <cell r="S1482">
            <v>0</v>
          </cell>
          <cell r="T1482">
            <v>0</v>
          </cell>
          <cell r="U1482">
            <v>0.19</v>
          </cell>
          <cell r="V1482">
            <v>10079550.266875001</v>
          </cell>
          <cell r="W1482">
            <v>0.125</v>
          </cell>
          <cell r="X1482">
            <v>6631283.0703125</v>
          </cell>
          <cell r="Y1482">
            <v>0</v>
          </cell>
          <cell r="Z1482">
            <v>0</v>
          </cell>
          <cell r="AA1482">
            <v>0.68500000000000005</v>
          </cell>
          <cell r="AB1482">
            <v>36339431.225312501</v>
          </cell>
          <cell r="AC1482">
            <v>16.653846740722656</v>
          </cell>
          <cell r="AD1482">
            <v>16.653846740722656</v>
          </cell>
        </row>
        <row r="1483">
          <cell r="A1483" t="str">
            <v>Corredores  Medellín</v>
          </cell>
          <cell r="B1483">
            <v>1084490</v>
          </cell>
          <cell r="C1483">
            <v>37560</v>
          </cell>
          <cell r="D1483">
            <v>37777</v>
          </cell>
          <cell r="E1483" t="str">
            <v>A</v>
          </cell>
          <cell r="F1483" t="str">
            <v>AUCOL98</v>
          </cell>
          <cell r="G1483">
            <v>71286</v>
          </cell>
          <cell r="H1483" t="str">
            <v>CI BANADEX S.A</v>
          </cell>
          <cell r="I1483">
            <v>37407732.0625</v>
          </cell>
          <cell r="J1483">
            <v>36591341</v>
          </cell>
          <cell r="K1483">
            <v>22044553.9375</v>
          </cell>
          <cell r="L1483">
            <v>0</v>
          </cell>
          <cell r="M1483">
            <v>0.1</v>
          </cell>
          <cell r="N1483">
            <v>0</v>
          </cell>
          <cell r="O1483">
            <v>0.1</v>
          </cell>
          <cell r="P1483">
            <v>0</v>
          </cell>
          <cell r="Q1483">
            <v>0.1</v>
          </cell>
          <cell r="R1483">
            <v>0</v>
          </cell>
          <cell r="S1483">
            <v>0</v>
          </cell>
          <cell r="T1483">
            <v>0</v>
          </cell>
          <cell r="U1483">
            <v>0.19</v>
          </cell>
          <cell r="V1483">
            <v>4188465.2481249999</v>
          </cell>
          <cell r="W1483">
            <v>0.125</v>
          </cell>
          <cell r="X1483">
            <v>2755569.2421875</v>
          </cell>
          <cell r="Y1483">
            <v>0</v>
          </cell>
          <cell r="Z1483">
            <v>0</v>
          </cell>
          <cell r="AA1483">
            <v>0.68500000000000005</v>
          </cell>
          <cell r="AB1483">
            <v>15100519.447187502</v>
          </cell>
          <cell r="AC1483">
            <v>11</v>
          </cell>
          <cell r="AD1483">
            <v>11</v>
          </cell>
        </row>
        <row r="1484">
          <cell r="B1484" t="str">
            <v>Total 1084490</v>
          </cell>
          <cell r="C1484">
            <v>131444768.5</v>
          </cell>
          <cell r="D1484">
            <v>130628377.4375</v>
          </cell>
          <cell r="E1484">
            <v>116081590.627</v>
          </cell>
          <cell r="F1484">
            <v>45757801</v>
          </cell>
          <cell r="G1484">
            <v>0</v>
          </cell>
          <cell r="H1484">
            <v>45757801</v>
          </cell>
          <cell r="I1484">
            <v>131444768.5</v>
          </cell>
          <cell r="J1484">
            <v>130628377.4375</v>
          </cell>
          <cell r="K1484">
            <v>116081590.627</v>
          </cell>
          <cell r="L1484">
            <v>45757801</v>
          </cell>
          <cell r="M1484">
            <v>0</v>
          </cell>
          <cell r="N1484">
            <v>45757801</v>
          </cell>
          <cell r="O1484">
            <v>29182308.479495</v>
          </cell>
          <cell r="P1484">
            <v>0</v>
          </cell>
          <cell r="Q1484">
            <v>4575780.1000000006</v>
          </cell>
          <cell r="R1484">
            <v>4575780.1000000006</v>
          </cell>
          <cell r="S1484">
            <v>50333581.100000001</v>
          </cell>
          <cell r="T1484">
            <v>14510198.828375001</v>
          </cell>
          <cell r="U1484">
            <v>0</v>
          </cell>
          <cell r="V1484">
            <v>22055502.219130002</v>
          </cell>
          <cell r="W1484">
            <v>11</v>
          </cell>
          <cell r="X1484">
            <v>14510198.828375001</v>
          </cell>
          <cell r="Y1484">
            <v>0</v>
          </cell>
          <cell r="Z1484">
            <v>0</v>
          </cell>
          <cell r="AA1484">
            <v>11</v>
          </cell>
          <cell r="AB1484">
            <v>29182308.479495</v>
          </cell>
          <cell r="AC1484">
            <v>11</v>
          </cell>
        </row>
        <row r="1485">
          <cell r="H1485" t="str">
            <v>Total CI BANADEX S.A</v>
          </cell>
          <cell r="I1485">
            <v>131444768.5</v>
          </cell>
          <cell r="J1485">
            <v>130628377.4375</v>
          </cell>
          <cell r="K1485">
            <v>116081590.627</v>
          </cell>
          <cell r="L1485">
            <v>45757801</v>
          </cell>
          <cell r="M1485">
            <v>0</v>
          </cell>
          <cell r="N1485">
            <v>45757801</v>
          </cell>
          <cell r="O1485">
            <v>0</v>
          </cell>
          <cell r="P1485">
            <v>0</v>
          </cell>
          <cell r="Q1485">
            <v>50333581.100000001</v>
          </cell>
          <cell r="R1485">
            <v>4575780.1000000006</v>
          </cell>
          <cell r="S1485">
            <v>50333581.100000001</v>
          </cell>
          <cell r="T1485">
            <v>0</v>
          </cell>
          <cell r="U1485">
            <v>29182308.479495</v>
          </cell>
          <cell r="V1485">
            <v>22055502.219130002</v>
          </cell>
          <cell r="W1485">
            <v>14510198.828375001</v>
          </cell>
          <cell r="X1485">
            <v>14510198.828375001</v>
          </cell>
          <cell r="Y1485">
            <v>29182308.479495</v>
          </cell>
          <cell r="Z1485">
            <v>0</v>
          </cell>
          <cell r="AA1485">
            <v>29182308.479495</v>
          </cell>
          <cell r="AB1485">
            <v>29182308.479495</v>
          </cell>
          <cell r="AC1485">
            <v>11</v>
          </cell>
        </row>
        <row r="1486">
          <cell r="A1486" t="str">
            <v>Corredores  Medellín</v>
          </cell>
          <cell r="B1486">
            <v>11003219</v>
          </cell>
          <cell r="C1486">
            <v>37469</v>
          </cell>
          <cell r="D1486">
            <v>37777</v>
          </cell>
          <cell r="E1486" t="str">
            <v>M</v>
          </cell>
          <cell r="F1486" t="str">
            <v>AUCOLESP</v>
          </cell>
          <cell r="G1486">
            <v>71032</v>
          </cell>
          <cell r="H1486" t="str">
            <v>CIPRESES DE COLOMBIA</v>
          </cell>
          <cell r="I1486">
            <v>1142340</v>
          </cell>
          <cell r="J1486">
            <v>1028106</v>
          </cell>
          <cell r="K1486">
            <v>1142340</v>
          </cell>
          <cell r="L1486">
            <v>0</v>
          </cell>
          <cell r="M1486">
            <v>0.1</v>
          </cell>
          <cell r="N1486">
            <v>0</v>
          </cell>
          <cell r="O1486">
            <v>0.1</v>
          </cell>
          <cell r="P1486">
            <v>0</v>
          </cell>
          <cell r="Q1486">
            <v>0.1</v>
          </cell>
          <cell r="R1486">
            <v>0</v>
          </cell>
          <cell r="S1486">
            <v>0</v>
          </cell>
          <cell r="T1486">
            <v>0</v>
          </cell>
          <cell r="U1486">
            <v>0.19</v>
          </cell>
          <cell r="V1486">
            <v>217044.6</v>
          </cell>
          <cell r="W1486">
            <v>0.125</v>
          </cell>
          <cell r="X1486">
            <v>142792.5</v>
          </cell>
          <cell r="Y1486">
            <v>0</v>
          </cell>
          <cell r="Z1486">
            <v>0</v>
          </cell>
          <cell r="AA1486">
            <v>0.68500000000000005</v>
          </cell>
          <cell r="AB1486">
            <v>782502.9</v>
          </cell>
          <cell r="AC1486">
            <v>2</v>
          </cell>
          <cell r="AD1486">
            <v>2</v>
          </cell>
        </row>
        <row r="1487">
          <cell r="B1487" t="str">
            <v>Total 11003219</v>
          </cell>
          <cell r="C1487">
            <v>1142340</v>
          </cell>
          <cell r="D1487">
            <v>1028106</v>
          </cell>
          <cell r="E1487">
            <v>1142340</v>
          </cell>
          <cell r="F1487">
            <v>0</v>
          </cell>
          <cell r="G1487">
            <v>0</v>
          </cell>
          <cell r="H1487">
            <v>0</v>
          </cell>
          <cell r="I1487">
            <v>1142340</v>
          </cell>
          <cell r="J1487">
            <v>1028106</v>
          </cell>
          <cell r="K1487">
            <v>1142340</v>
          </cell>
          <cell r="L1487">
            <v>0</v>
          </cell>
          <cell r="M1487">
            <v>0</v>
          </cell>
          <cell r="N1487">
            <v>0</v>
          </cell>
          <cell r="O1487">
            <v>782502.9</v>
          </cell>
          <cell r="P1487">
            <v>0</v>
          </cell>
          <cell r="Q1487">
            <v>0</v>
          </cell>
          <cell r="R1487">
            <v>0</v>
          </cell>
          <cell r="S1487">
            <v>0</v>
          </cell>
          <cell r="T1487">
            <v>142792.5</v>
          </cell>
          <cell r="U1487">
            <v>0</v>
          </cell>
          <cell r="V1487">
            <v>217044.6</v>
          </cell>
          <cell r="W1487">
            <v>2</v>
          </cell>
          <cell r="X1487">
            <v>142792.5</v>
          </cell>
          <cell r="Y1487">
            <v>0</v>
          </cell>
          <cell r="Z1487">
            <v>0</v>
          </cell>
          <cell r="AA1487">
            <v>2</v>
          </cell>
          <cell r="AB1487">
            <v>782502.9</v>
          </cell>
          <cell r="AC1487">
            <v>2</v>
          </cell>
        </row>
        <row r="1488">
          <cell r="H1488" t="str">
            <v>Total CIPRESES DE COLOMBIA</v>
          </cell>
          <cell r="I1488">
            <v>1142340</v>
          </cell>
          <cell r="J1488">
            <v>1028106</v>
          </cell>
          <cell r="K1488">
            <v>1142340</v>
          </cell>
          <cell r="L1488">
            <v>0</v>
          </cell>
          <cell r="M1488">
            <v>0</v>
          </cell>
          <cell r="N1488">
            <v>0</v>
          </cell>
          <cell r="O1488">
            <v>0</v>
          </cell>
          <cell r="P1488">
            <v>0</v>
          </cell>
          <cell r="Q1488">
            <v>0</v>
          </cell>
          <cell r="R1488">
            <v>0</v>
          </cell>
          <cell r="S1488">
            <v>0</v>
          </cell>
          <cell r="T1488">
            <v>0</v>
          </cell>
          <cell r="U1488">
            <v>782502.9</v>
          </cell>
          <cell r="V1488">
            <v>217044.6</v>
          </cell>
          <cell r="W1488">
            <v>142792.5</v>
          </cell>
          <cell r="X1488">
            <v>142792.5</v>
          </cell>
          <cell r="Y1488">
            <v>782502.9</v>
          </cell>
          <cell r="Z1488">
            <v>0</v>
          </cell>
          <cell r="AA1488">
            <v>782502.9</v>
          </cell>
          <cell r="AB1488">
            <v>782502.9</v>
          </cell>
          <cell r="AC1488">
            <v>2</v>
          </cell>
        </row>
        <row r="1489">
          <cell r="A1489" t="str">
            <v>Corredores  Medellín</v>
          </cell>
          <cell r="B1489">
            <v>10937800</v>
          </cell>
          <cell r="C1489">
            <v>37469</v>
          </cell>
          <cell r="D1489">
            <v>37777</v>
          </cell>
          <cell r="E1489" t="str">
            <v>M</v>
          </cell>
          <cell r="F1489" t="str">
            <v>AUCOLESP</v>
          </cell>
          <cell r="G1489">
            <v>71032</v>
          </cell>
          <cell r="H1489" t="str">
            <v>CLUB ATLETICO NACIONAL</v>
          </cell>
          <cell r="I1489">
            <v>18744733</v>
          </cell>
          <cell r="J1489">
            <v>14829654</v>
          </cell>
          <cell r="K1489">
            <v>18453515.9844</v>
          </cell>
          <cell r="L1489">
            <v>37792812</v>
          </cell>
          <cell r="M1489">
            <v>-6200</v>
          </cell>
          <cell r="N1489">
            <v>37786612</v>
          </cell>
          <cell r="O1489">
            <v>0.1</v>
          </cell>
          <cell r="P1489">
            <v>-620</v>
          </cell>
          <cell r="Q1489">
            <v>0.1</v>
          </cell>
          <cell r="R1489">
            <v>3778661.2</v>
          </cell>
          <cell r="S1489">
            <v>41564653.200000003</v>
          </cell>
          <cell r="T1489">
            <v>2.2523974962352651</v>
          </cell>
          <cell r="U1489">
            <v>0.19</v>
          </cell>
          <cell r="V1489">
            <v>3506168.0370360003</v>
          </cell>
          <cell r="W1489">
            <v>0.125</v>
          </cell>
          <cell r="X1489">
            <v>2306689.4980500001</v>
          </cell>
          <cell r="Y1489">
            <v>0</v>
          </cell>
          <cell r="Z1489">
            <v>0</v>
          </cell>
          <cell r="AA1489">
            <v>-1.567397496235265</v>
          </cell>
          <cell r="AB1489">
            <v>-28923994.750686001</v>
          </cell>
          <cell r="AC1489">
            <v>22</v>
          </cell>
          <cell r="AD1489">
            <v>17.87986946105957</v>
          </cell>
        </row>
        <row r="1490">
          <cell r="B1490" t="str">
            <v>Total 10937800</v>
          </cell>
          <cell r="C1490">
            <v>18744733</v>
          </cell>
          <cell r="D1490">
            <v>14829654</v>
          </cell>
          <cell r="E1490">
            <v>18453515.9844</v>
          </cell>
          <cell r="F1490">
            <v>37792812</v>
          </cell>
          <cell r="G1490">
            <v>-6200</v>
          </cell>
          <cell r="H1490">
            <v>37786612</v>
          </cell>
          <cell r="I1490">
            <v>18744733</v>
          </cell>
          <cell r="J1490">
            <v>14829654</v>
          </cell>
          <cell r="K1490">
            <v>18453515.9844</v>
          </cell>
          <cell r="L1490">
            <v>37792812</v>
          </cell>
          <cell r="M1490">
            <v>-6200</v>
          </cell>
          <cell r="N1490">
            <v>37786612</v>
          </cell>
          <cell r="O1490">
            <v>-28923994.750686001</v>
          </cell>
          <cell r="P1490">
            <v>-620</v>
          </cell>
          <cell r="Q1490">
            <v>3778661.2</v>
          </cell>
          <cell r="R1490">
            <v>3778661.2</v>
          </cell>
          <cell r="S1490">
            <v>41564653.200000003</v>
          </cell>
          <cell r="T1490">
            <v>2306689.4980500001</v>
          </cell>
          <cell r="U1490">
            <v>0</v>
          </cell>
          <cell r="V1490">
            <v>3506168.0370360003</v>
          </cell>
          <cell r="W1490">
            <v>22</v>
          </cell>
          <cell r="X1490">
            <v>2306689.4980500001</v>
          </cell>
          <cell r="Y1490">
            <v>0</v>
          </cell>
          <cell r="Z1490">
            <v>0</v>
          </cell>
          <cell r="AA1490">
            <v>22</v>
          </cell>
          <cell r="AB1490">
            <v>-28923994.750686001</v>
          </cell>
          <cell r="AC1490">
            <v>22</v>
          </cell>
        </row>
        <row r="1491">
          <cell r="H1491" t="str">
            <v>Total CLUB ATLETICO NACIONAL</v>
          </cell>
          <cell r="I1491">
            <v>18744733</v>
          </cell>
          <cell r="J1491">
            <v>14829654</v>
          </cell>
          <cell r="K1491">
            <v>18453515.9844</v>
          </cell>
          <cell r="L1491">
            <v>37792812</v>
          </cell>
          <cell r="M1491">
            <v>-6200</v>
          </cell>
          <cell r="N1491">
            <v>37786612</v>
          </cell>
          <cell r="O1491">
            <v>-620</v>
          </cell>
          <cell r="P1491">
            <v>-620</v>
          </cell>
          <cell r="Q1491">
            <v>41564653.200000003</v>
          </cell>
          <cell r="R1491">
            <v>3778661.2</v>
          </cell>
          <cell r="S1491">
            <v>41564653.200000003</v>
          </cell>
          <cell r="T1491">
            <v>0</v>
          </cell>
          <cell r="U1491">
            <v>-28923994.750686001</v>
          </cell>
          <cell r="V1491">
            <v>3506168.0370360003</v>
          </cell>
          <cell r="W1491">
            <v>2306689.4980500001</v>
          </cell>
          <cell r="X1491">
            <v>2306689.4980500001</v>
          </cell>
          <cell r="Y1491">
            <v>-28923994.750686001</v>
          </cell>
          <cell r="Z1491">
            <v>0</v>
          </cell>
          <cell r="AA1491">
            <v>-28923994.750686001</v>
          </cell>
          <cell r="AB1491">
            <v>-28923994.750686001</v>
          </cell>
          <cell r="AC1491">
            <v>22</v>
          </cell>
        </row>
        <row r="1492">
          <cell r="A1492" t="str">
            <v>Corredores  Medellín</v>
          </cell>
          <cell r="B1492">
            <v>8742298</v>
          </cell>
          <cell r="C1492">
            <v>37046</v>
          </cell>
          <cell r="D1492">
            <v>37410</v>
          </cell>
          <cell r="E1492" t="str">
            <v>M</v>
          </cell>
          <cell r="F1492" t="str">
            <v>AUCOLESP</v>
          </cell>
          <cell r="G1492">
            <v>71032</v>
          </cell>
          <cell r="H1492" t="str">
            <v>COLTEFINANCIERA S.A.</v>
          </cell>
          <cell r="I1492">
            <v>162355682.875</v>
          </cell>
          <cell r="J1492">
            <v>162355682.875</v>
          </cell>
          <cell r="K1492">
            <v>162355682.7969</v>
          </cell>
          <cell r="L1492">
            <v>82435063</v>
          </cell>
          <cell r="M1492">
            <v>1963052</v>
          </cell>
          <cell r="N1492">
            <v>84398115</v>
          </cell>
          <cell r="O1492">
            <v>0.1</v>
          </cell>
          <cell r="P1492">
            <v>196305.2</v>
          </cell>
          <cell r="Q1492">
            <v>0.1</v>
          </cell>
          <cell r="R1492">
            <v>8439811.5</v>
          </cell>
          <cell r="S1492">
            <v>93034231.700000003</v>
          </cell>
          <cell r="T1492">
            <v>0.57302725779165875</v>
          </cell>
          <cell r="U1492">
            <v>0.19</v>
          </cell>
          <cell r="V1492">
            <v>30847579.731411003</v>
          </cell>
          <cell r="W1492">
            <v>7.4999999999999997E-2</v>
          </cell>
          <cell r="X1492">
            <v>12176676.2097675</v>
          </cell>
          <cell r="Y1492">
            <v>0</v>
          </cell>
          <cell r="Z1492">
            <v>0</v>
          </cell>
          <cell r="AA1492">
            <v>0.16197274220834135</v>
          </cell>
          <cell r="AB1492">
            <v>26297195.155721523</v>
          </cell>
          <cell r="AC1492">
            <v>93.260986328125</v>
          </cell>
          <cell r="AD1492">
            <v>93.260986328125</v>
          </cell>
        </row>
        <row r="1493">
          <cell r="A1493" t="str">
            <v>Corredores  Medellín</v>
          </cell>
          <cell r="B1493">
            <v>8742298</v>
          </cell>
          <cell r="C1493">
            <v>37411</v>
          </cell>
          <cell r="D1493">
            <v>37775</v>
          </cell>
          <cell r="E1493" t="str">
            <v>M</v>
          </cell>
          <cell r="F1493" t="str">
            <v>AUCOLESP</v>
          </cell>
          <cell r="G1493">
            <v>71032</v>
          </cell>
          <cell r="H1493" t="str">
            <v>COLTEFINANCIERA S.A.</v>
          </cell>
          <cell r="I1493">
            <v>4761702</v>
          </cell>
          <cell r="J1493">
            <v>4784396</v>
          </cell>
          <cell r="K1493">
            <v>4761702</v>
          </cell>
          <cell r="L1493">
            <v>0</v>
          </cell>
          <cell r="M1493">
            <v>0.1</v>
          </cell>
          <cell r="N1493">
            <v>0</v>
          </cell>
          <cell r="O1493">
            <v>0.1</v>
          </cell>
          <cell r="P1493">
            <v>0</v>
          </cell>
          <cell r="Q1493">
            <v>0.1</v>
          </cell>
          <cell r="R1493">
            <v>0</v>
          </cell>
          <cell r="S1493">
            <v>0</v>
          </cell>
          <cell r="T1493">
            <v>0</v>
          </cell>
          <cell r="U1493">
            <v>0.19</v>
          </cell>
          <cell r="V1493">
            <v>904723.38</v>
          </cell>
          <cell r="W1493">
            <v>7.4999999999999997E-2</v>
          </cell>
          <cell r="X1493">
            <v>357127.64999999997</v>
          </cell>
          <cell r="Y1493">
            <v>0</v>
          </cell>
          <cell r="Z1493">
            <v>0</v>
          </cell>
          <cell r="AA1493">
            <v>0.7350000000000001</v>
          </cell>
          <cell r="AB1493">
            <v>3499850.9700000007</v>
          </cell>
          <cell r="AC1493">
            <v>3.1263735294342041</v>
          </cell>
          <cell r="AD1493">
            <v>3.1263735294342041</v>
          </cell>
        </row>
        <row r="1494">
          <cell r="B1494" t="str">
            <v>Total 8742298</v>
          </cell>
          <cell r="C1494">
            <v>167117384.875</v>
          </cell>
          <cell r="D1494">
            <v>167140078.875</v>
          </cell>
          <cell r="E1494">
            <v>167117384.7969</v>
          </cell>
          <cell r="F1494">
            <v>82435063</v>
          </cell>
          <cell r="G1494">
            <v>1963052</v>
          </cell>
          <cell r="H1494">
            <v>84398115</v>
          </cell>
          <cell r="I1494">
            <v>167117384.875</v>
          </cell>
          <cell r="J1494">
            <v>167140078.875</v>
          </cell>
          <cell r="K1494">
            <v>167117384.7969</v>
          </cell>
          <cell r="L1494">
            <v>82435063</v>
          </cell>
          <cell r="M1494">
            <v>1963052</v>
          </cell>
          <cell r="N1494">
            <v>84398115</v>
          </cell>
          <cell r="O1494">
            <v>29797046.125721522</v>
          </cell>
          <cell r="P1494">
            <v>196305.2</v>
          </cell>
          <cell r="Q1494">
            <v>8439811.5</v>
          </cell>
          <cell r="R1494">
            <v>8439811.5</v>
          </cell>
          <cell r="S1494">
            <v>93034231.700000003</v>
          </cell>
          <cell r="T1494">
            <v>12533803.8597675</v>
          </cell>
          <cell r="U1494">
            <v>0</v>
          </cell>
          <cell r="V1494">
            <v>31752303.111411002</v>
          </cell>
          <cell r="W1494">
            <v>0</v>
          </cell>
          <cell r="X1494">
            <v>12533803.8597675</v>
          </cell>
          <cell r="Y1494">
            <v>0</v>
          </cell>
          <cell r="Z1494">
            <v>0</v>
          </cell>
          <cell r="AA1494">
            <v>0</v>
          </cell>
          <cell r="AB1494">
            <v>29797046.125721522</v>
          </cell>
          <cell r="AC1494">
            <v>0</v>
          </cell>
        </row>
        <row r="1495">
          <cell r="A1495" t="str">
            <v>Corredores  Medellín</v>
          </cell>
          <cell r="B1495">
            <v>10955451</v>
          </cell>
          <cell r="C1495">
            <v>37469</v>
          </cell>
          <cell r="D1495">
            <v>37777</v>
          </cell>
          <cell r="E1495" t="str">
            <v>M</v>
          </cell>
          <cell r="F1495" t="str">
            <v>AUCOLESP</v>
          </cell>
          <cell r="G1495">
            <v>71032</v>
          </cell>
          <cell r="H1495" t="str">
            <v>COLTEFINANCIERA S.A.</v>
          </cell>
          <cell r="I1495">
            <v>35818469</v>
          </cell>
          <cell r="J1495">
            <v>31815801</v>
          </cell>
          <cell r="K1495">
            <v>35802962.744099997</v>
          </cell>
          <cell r="L1495">
            <v>19963600</v>
          </cell>
          <cell r="M1495">
            <v>1532967</v>
          </cell>
          <cell r="N1495">
            <v>21496567</v>
          </cell>
          <cell r="O1495">
            <v>0.1</v>
          </cell>
          <cell r="P1495">
            <v>153296.70000000001</v>
          </cell>
          <cell r="Q1495">
            <v>0.1</v>
          </cell>
          <cell r="R1495">
            <v>2149656.7000000002</v>
          </cell>
          <cell r="S1495">
            <v>23799520.399999999</v>
          </cell>
          <cell r="T1495">
            <v>0.66473606025584975</v>
          </cell>
          <cell r="U1495">
            <v>0.19</v>
          </cell>
          <cell r="V1495">
            <v>6802562.9213789999</v>
          </cell>
          <cell r="W1495">
            <v>0.125</v>
          </cell>
          <cell r="X1495">
            <v>4475370.3430124996</v>
          </cell>
          <cell r="Y1495">
            <v>0</v>
          </cell>
          <cell r="Z1495">
            <v>0</v>
          </cell>
          <cell r="AA1495">
            <v>2.0263939744150306E-2</v>
          </cell>
          <cell r="AB1495">
            <v>725509.07970850065</v>
          </cell>
          <cell r="AC1495">
            <v>37</v>
          </cell>
          <cell r="AD1495">
            <v>37.081169128417969</v>
          </cell>
        </row>
        <row r="1496">
          <cell r="B1496" t="str">
            <v>Total 10955451</v>
          </cell>
          <cell r="C1496">
            <v>35818469</v>
          </cell>
          <cell r="D1496">
            <v>31815801</v>
          </cell>
          <cell r="E1496">
            <v>35802962.744099997</v>
          </cell>
          <cell r="F1496">
            <v>19963600</v>
          </cell>
          <cell r="G1496">
            <v>1532967</v>
          </cell>
          <cell r="H1496">
            <v>21496567</v>
          </cell>
          <cell r="I1496">
            <v>35818469</v>
          </cell>
          <cell r="J1496">
            <v>31815801</v>
          </cell>
          <cell r="K1496">
            <v>35802962.744099997</v>
          </cell>
          <cell r="L1496">
            <v>19963600</v>
          </cell>
          <cell r="M1496">
            <v>1532967</v>
          </cell>
          <cell r="N1496">
            <v>21496567</v>
          </cell>
          <cell r="O1496">
            <v>725509.07970850065</v>
          </cell>
          <cell r="P1496">
            <v>153296.70000000001</v>
          </cell>
          <cell r="Q1496">
            <v>2149656.7000000002</v>
          </cell>
          <cell r="R1496">
            <v>2149656.7000000002</v>
          </cell>
          <cell r="S1496">
            <v>23799520.399999999</v>
          </cell>
          <cell r="T1496">
            <v>4475370.3430124996</v>
          </cell>
          <cell r="U1496">
            <v>0</v>
          </cell>
          <cell r="V1496">
            <v>6802562.9213789999</v>
          </cell>
          <cell r="W1496">
            <v>37</v>
          </cell>
          <cell r="X1496">
            <v>4475370.3430124996</v>
          </cell>
          <cell r="Y1496">
            <v>0</v>
          </cell>
          <cell r="Z1496">
            <v>0</v>
          </cell>
          <cell r="AA1496">
            <v>37</v>
          </cell>
          <cell r="AB1496">
            <v>725509.07970850065</v>
          </cell>
          <cell r="AC1496">
            <v>37</v>
          </cell>
        </row>
        <row r="1497">
          <cell r="H1497" t="str">
            <v>Total COLTEFINANCIERA S.A.</v>
          </cell>
          <cell r="I1497">
            <v>202935853.875</v>
          </cell>
          <cell r="J1497">
            <v>198955879.875</v>
          </cell>
          <cell r="K1497">
            <v>202920347.54100001</v>
          </cell>
          <cell r="L1497">
            <v>102398663</v>
          </cell>
          <cell r="M1497">
            <v>3496019</v>
          </cell>
          <cell r="N1497">
            <v>105894682</v>
          </cell>
          <cell r="O1497">
            <v>349601.9</v>
          </cell>
          <cell r="P1497">
            <v>349601.9</v>
          </cell>
          <cell r="Q1497">
            <v>116833752.09999999</v>
          </cell>
          <cell r="R1497">
            <v>10589468.199999999</v>
          </cell>
          <cell r="S1497">
            <v>116833752.09999999</v>
          </cell>
          <cell r="T1497">
            <v>0</v>
          </cell>
          <cell r="U1497">
            <v>30522555.205430023</v>
          </cell>
          <cell r="V1497">
            <v>38554866.032790005</v>
          </cell>
          <cell r="W1497">
            <v>17009174.202780001</v>
          </cell>
          <cell r="X1497">
            <v>17009174.202780001</v>
          </cell>
          <cell r="Y1497">
            <v>30522555.205430023</v>
          </cell>
          <cell r="Z1497">
            <v>0</v>
          </cell>
          <cell r="AA1497">
            <v>30522555.205430023</v>
          </cell>
          <cell r="AB1497">
            <v>30522555.205430023</v>
          </cell>
          <cell r="AC1497">
            <v>37</v>
          </cell>
        </row>
        <row r="1498">
          <cell r="A1498" t="str">
            <v>Corredores  Medellín</v>
          </cell>
          <cell r="B1498">
            <v>10973832</v>
          </cell>
          <cell r="C1498">
            <v>37500</v>
          </cell>
          <cell r="D1498">
            <v>37777</v>
          </cell>
          <cell r="E1498" t="str">
            <v>M</v>
          </cell>
          <cell r="F1498" t="str">
            <v>AUCOLESP</v>
          </cell>
          <cell r="G1498">
            <v>71032</v>
          </cell>
          <cell r="H1498" t="str">
            <v>COLTEJER</v>
          </cell>
          <cell r="I1498">
            <v>138565732.9375</v>
          </cell>
          <cell r="J1498">
            <v>107482853.9375</v>
          </cell>
          <cell r="K1498">
            <v>137980356.1855</v>
          </cell>
          <cell r="L1498">
            <v>69352147</v>
          </cell>
          <cell r="M1498">
            <v>21283631</v>
          </cell>
          <cell r="N1498">
            <v>90635778</v>
          </cell>
          <cell r="O1498">
            <v>0.1</v>
          </cell>
          <cell r="P1498">
            <v>2128363.1</v>
          </cell>
          <cell r="Q1498">
            <v>0.1</v>
          </cell>
          <cell r="R1498">
            <v>9063577.8000000007</v>
          </cell>
          <cell r="S1498">
            <v>101827718.89999999</v>
          </cell>
          <cell r="T1498">
            <v>0.7379870708777081</v>
          </cell>
          <cell r="U1498">
            <v>0.19</v>
          </cell>
          <cell r="V1498">
            <v>26216267.675244998</v>
          </cell>
          <cell r="W1498">
            <v>0.125</v>
          </cell>
          <cell r="X1498">
            <v>17247544.523187499</v>
          </cell>
          <cell r="Y1498">
            <v>0</v>
          </cell>
          <cell r="Z1498">
            <v>0</v>
          </cell>
          <cell r="AA1498">
            <v>-5.2987070877708042E-2</v>
          </cell>
          <cell r="AB1498">
            <v>-7311174.91293249</v>
          </cell>
          <cell r="AC1498">
            <v>219</v>
          </cell>
          <cell r="AD1498">
            <v>219.75090026855469</v>
          </cell>
        </row>
        <row r="1499">
          <cell r="B1499" t="str">
            <v>Total 10973832</v>
          </cell>
          <cell r="C1499">
            <v>138565732.9375</v>
          </cell>
          <cell r="D1499">
            <v>107482853.9375</v>
          </cell>
          <cell r="E1499">
            <v>137980356.1855</v>
          </cell>
          <cell r="F1499">
            <v>69352147</v>
          </cell>
          <cell r="G1499">
            <v>21283631</v>
          </cell>
          <cell r="H1499">
            <v>90635778</v>
          </cell>
          <cell r="I1499">
            <v>138565732.9375</v>
          </cell>
          <cell r="J1499">
            <v>107482853.9375</v>
          </cell>
          <cell r="K1499">
            <v>137980356.1855</v>
          </cell>
          <cell r="L1499">
            <v>69352147</v>
          </cell>
          <cell r="M1499">
            <v>21283631</v>
          </cell>
          <cell r="N1499">
            <v>90635778</v>
          </cell>
          <cell r="O1499">
            <v>-7311174.91293249</v>
          </cell>
          <cell r="P1499">
            <v>2128363.1</v>
          </cell>
          <cell r="Q1499">
            <v>9063577.8000000007</v>
          </cell>
          <cell r="R1499">
            <v>9063577.8000000007</v>
          </cell>
          <cell r="S1499">
            <v>101827718.89999999</v>
          </cell>
          <cell r="T1499">
            <v>17247544.523187499</v>
          </cell>
          <cell r="U1499">
            <v>0</v>
          </cell>
          <cell r="V1499">
            <v>26216267.675244998</v>
          </cell>
          <cell r="W1499">
            <v>219</v>
          </cell>
          <cell r="X1499">
            <v>17247544.523187499</v>
          </cell>
          <cell r="Y1499">
            <v>0</v>
          </cell>
          <cell r="Z1499">
            <v>0</v>
          </cell>
          <cell r="AA1499">
            <v>219</v>
          </cell>
          <cell r="AB1499">
            <v>-7311174.91293249</v>
          </cell>
          <cell r="AC1499">
            <v>219</v>
          </cell>
        </row>
        <row r="1500">
          <cell r="H1500" t="str">
            <v>Total COLTEJER</v>
          </cell>
          <cell r="I1500">
            <v>138565732.9375</v>
          </cell>
          <cell r="J1500">
            <v>107482853.9375</v>
          </cell>
          <cell r="K1500">
            <v>137980356.1855</v>
          </cell>
          <cell r="L1500">
            <v>69352147</v>
          </cell>
          <cell r="M1500">
            <v>21283631</v>
          </cell>
          <cell r="N1500">
            <v>90635778</v>
          </cell>
          <cell r="O1500">
            <v>2128363.1</v>
          </cell>
          <cell r="P1500">
            <v>2128363.1</v>
          </cell>
          <cell r="Q1500">
            <v>101827718.89999999</v>
          </cell>
          <cell r="R1500">
            <v>9063577.8000000007</v>
          </cell>
          <cell r="S1500">
            <v>101827718.89999999</v>
          </cell>
          <cell r="T1500">
            <v>0</v>
          </cell>
          <cell r="U1500">
            <v>-7311174.91293249</v>
          </cell>
          <cell r="V1500">
            <v>26216267.675244998</v>
          </cell>
          <cell r="W1500">
            <v>17247544.523187499</v>
          </cell>
          <cell r="X1500">
            <v>17247544.523187499</v>
          </cell>
          <cell r="Y1500">
            <v>-7311174.91293249</v>
          </cell>
          <cell r="Z1500">
            <v>0</v>
          </cell>
          <cell r="AA1500">
            <v>-7311174.91293249</v>
          </cell>
          <cell r="AB1500">
            <v>-7311174.91293249</v>
          </cell>
          <cell r="AC1500">
            <v>219</v>
          </cell>
        </row>
        <row r="1501">
          <cell r="A1501" t="str">
            <v>Corredores  Medellín</v>
          </cell>
          <cell r="B1501">
            <v>7541352</v>
          </cell>
          <cell r="C1501">
            <v>36689</v>
          </cell>
          <cell r="D1501">
            <v>37053</v>
          </cell>
          <cell r="E1501" t="str">
            <v>A</v>
          </cell>
          <cell r="F1501" t="str">
            <v>AUCOLESP</v>
          </cell>
          <cell r="G1501">
            <v>71522</v>
          </cell>
          <cell r="H1501" t="str">
            <v>COMFENALCO ANTIOQUIA</v>
          </cell>
          <cell r="I1501">
            <v>2346737</v>
          </cell>
          <cell r="J1501">
            <v>2346737</v>
          </cell>
          <cell r="K1501">
            <v>2346737</v>
          </cell>
          <cell r="L1501">
            <v>45539</v>
          </cell>
          <cell r="M1501">
            <v>0</v>
          </cell>
          <cell r="N1501">
            <v>45539</v>
          </cell>
          <cell r="O1501">
            <v>0.1</v>
          </cell>
          <cell r="P1501">
            <v>0</v>
          </cell>
          <cell r="Q1501">
            <v>0.1</v>
          </cell>
          <cell r="R1501">
            <v>4553.9000000000005</v>
          </cell>
          <cell r="S1501">
            <v>50092.9</v>
          </cell>
          <cell r="T1501">
            <v>2.1345766483419317E-2</v>
          </cell>
          <cell r="U1501">
            <v>0.19</v>
          </cell>
          <cell r="V1501">
            <v>445880.03</v>
          </cell>
          <cell r="W1501">
            <v>0.125</v>
          </cell>
          <cell r="X1501">
            <v>293342.125</v>
          </cell>
          <cell r="Y1501">
            <v>0</v>
          </cell>
          <cell r="Z1501">
            <v>0</v>
          </cell>
          <cell r="AA1501">
            <v>0.6636542335165807</v>
          </cell>
          <cell r="AB1501">
            <v>1557421.9450000001</v>
          </cell>
          <cell r="AC1501">
            <v>0.76098901033401489</v>
          </cell>
          <cell r="AD1501">
            <v>0.76098901033401489</v>
          </cell>
        </row>
        <row r="1502">
          <cell r="B1502" t="str">
            <v>Total 7541352</v>
          </cell>
          <cell r="C1502">
            <v>2346737</v>
          </cell>
          <cell r="D1502">
            <v>2346737</v>
          </cell>
          <cell r="E1502">
            <v>2346737</v>
          </cell>
          <cell r="F1502">
            <v>45539</v>
          </cell>
          <cell r="G1502">
            <v>0</v>
          </cell>
          <cell r="H1502">
            <v>45539</v>
          </cell>
          <cell r="I1502">
            <v>2346737</v>
          </cell>
          <cell r="J1502">
            <v>2346737</v>
          </cell>
          <cell r="K1502">
            <v>2346737</v>
          </cell>
          <cell r="L1502">
            <v>45539</v>
          </cell>
          <cell r="M1502">
            <v>0</v>
          </cell>
          <cell r="N1502">
            <v>45539</v>
          </cell>
          <cell r="O1502">
            <v>1557421.9450000001</v>
          </cell>
          <cell r="P1502">
            <v>0</v>
          </cell>
          <cell r="Q1502">
            <v>4553.9000000000005</v>
          </cell>
          <cell r="R1502">
            <v>4553.9000000000005</v>
          </cell>
          <cell r="S1502">
            <v>50092.9</v>
          </cell>
          <cell r="T1502">
            <v>293342.125</v>
          </cell>
          <cell r="U1502">
            <v>0</v>
          </cell>
          <cell r="V1502">
            <v>445880.03</v>
          </cell>
          <cell r="W1502">
            <v>0</v>
          </cell>
          <cell r="X1502">
            <v>293342.125</v>
          </cell>
          <cell r="Y1502">
            <v>0</v>
          </cell>
          <cell r="Z1502">
            <v>0</v>
          </cell>
          <cell r="AA1502">
            <v>0</v>
          </cell>
          <cell r="AB1502">
            <v>1557421.9450000001</v>
          </cell>
          <cell r="AC1502">
            <v>0</v>
          </cell>
        </row>
        <row r="1503">
          <cell r="H1503" t="str">
            <v>Total COMFENALCO ANTIOQUIA</v>
          </cell>
          <cell r="I1503">
            <v>2346737</v>
          </cell>
          <cell r="J1503">
            <v>2346737</v>
          </cell>
          <cell r="K1503">
            <v>2346737</v>
          </cell>
          <cell r="L1503">
            <v>45539</v>
          </cell>
          <cell r="M1503">
            <v>0</v>
          </cell>
          <cell r="N1503">
            <v>45539</v>
          </cell>
          <cell r="O1503">
            <v>0</v>
          </cell>
          <cell r="P1503">
            <v>0</v>
          </cell>
          <cell r="Q1503">
            <v>50092.9</v>
          </cell>
          <cell r="R1503">
            <v>4553.9000000000005</v>
          </cell>
          <cell r="S1503">
            <v>50092.9</v>
          </cell>
          <cell r="T1503">
            <v>0</v>
          </cell>
          <cell r="U1503">
            <v>1557421.9450000001</v>
          </cell>
          <cell r="V1503">
            <v>445880.03</v>
          </cell>
          <cell r="W1503">
            <v>293342.125</v>
          </cell>
          <cell r="X1503">
            <v>293342.125</v>
          </cell>
          <cell r="Y1503">
            <v>1557421.9450000001</v>
          </cell>
          <cell r="Z1503">
            <v>0</v>
          </cell>
          <cell r="AA1503">
            <v>1557421.9450000001</v>
          </cell>
          <cell r="AB1503">
            <v>1557421.9450000001</v>
          </cell>
          <cell r="AC1503">
            <v>0</v>
          </cell>
        </row>
        <row r="1504">
          <cell r="A1504" t="str">
            <v>Corredores  Medellín</v>
          </cell>
          <cell r="B1504">
            <v>7550924</v>
          </cell>
          <cell r="C1504">
            <v>36737</v>
          </cell>
          <cell r="D1504">
            <v>37101</v>
          </cell>
          <cell r="E1504" t="str">
            <v>A</v>
          </cell>
          <cell r="F1504" t="str">
            <v>AUCOLESP</v>
          </cell>
          <cell r="G1504">
            <v>71522</v>
          </cell>
          <cell r="H1504" t="str">
            <v>CONFIAR COOPERATIVA FINANCIERA</v>
          </cell>
          <cell r="I1504">
            <v>4884206</v>
          </cell>
          <cell r="J1504">
            <v>4884206</v>
          </cell>
          <cell r="K1504">
            <v>4884206</v>
          </cell>
          <cell r="L1504">
            <v>0</v>
          </cell>
          <cell r="M1504">
            <v>0.1</v>
          </cell>
          <cell r="N1504">
            <v>0</v>
          </cell>
          <cell r="O1504">
            <v>0.1</v>
          </cell>
          <cell r="P1504">
            <v>0</v>
          </cell>
          <cell r="Q1504">
            <v>0.1</v>
          </cell>
          <cell r="R1504">
            <v>0</v>
          </cell>
          <cell r="S1504">
            <v>0</v>
          </cell>
          <cell r="T1504">
            <v>0</v>
          </cell>
          <cell r="U1504">
            <v>0.19</v>
          </cell>
          <cell r="V1504">
            <v>927999.14</v>
          </cell>
          <cell r="W1504">
            <v>0.125</v>
          </cell>
          <cell r="X1504">
            <v>610525.75</v>
          </cell>
          <cell r="Y1504">
            <v>0</v>
          </cell>
          <cell r="Z1504">
            <v>0</v>
          </cell>
          <cell r="AA1504">
            <v>0.68500000000000005</v>
          </cell>
          <cell r="AB1504">
            <v>3345681.1100000003</v>
          </cell>
          <cell r="AC1504">
            <v>5.4945056326687336E-3</v>
          </cell>
          <cell r="AD1504">
            <v>5.4945056326687336E-3</v>
          </cell>
        </row>
        <row r="1505">
          <cell r="B1505" t="str">
            <v>Total 7550924</v>
          </cell>
          <cell r="C1505">
            <v>4884206</v>
          </cell>
          <cell r="D1505">
            <v>4884206</v>
          </cell>
          <cell r="E1505">
            <v>4884206</v>
          </cell>
          <cell r="F1505">
            <v>0</v>
          </cell>
          <cell r="G1505">
            <v>0</v>
          </cell>
          <cell r="H1505">
            <v>0</v>
          </cell>
          <cell r="I1505">
            <v>4884206</v>
          </cell>
          <cell r="J1505">
            <v>4884206</v>
          </cell>
          <cell r="K1505">
            <v>4884206</v>
          </cell>
          <cell r="L1505">
            <v>0</v>
          </cell>
          <cell r="M1505">
            <v>0</v>
          </cell>
          <cell r="N1505">
            <v>0</v>
          </cell>
          <cell r="O1505">
            <v>3345681.1100000003</v>
          </cell>
          <cell r="P1505">
            <v>0</v>
          </cell>
          <cell r="Q1505">
            <v>0</v>
          </cell>
          <cell r="R1505">
            <v>0</v>
          </cell>
          <cell r="S1505">
            <v>0</v>
          </cell>
          <cell r="T1505">
            <v>610525.75</v>
          </cell>
          <cell r="U1505">
            <v>0</v>
          </cell>
          <cell r="V1505">
            <v>927999.14</v>
          </cell>
          <cell r="W1505">
            <v>0</v>
          </cell>
          <cell r="X1505">
            <v>610525.75</v>
          </cell>
          <cell r="Y1505">
            <v>0</v>
          </cell>
          <cell r="Z1505">
            <v>0</v>
          </cell>
          <cell r="AA1505">
            <v>0</v>
          </cell>
          <cell r="AB1505">
            <v>3345681.1100000003</v>
          </cell>
          <cell r="AC1505">
            <v>0</v>
          </cell>
        </row>
        <row r="1506">
          <cell r="A1506" t="str">
            <v>Corredores  Medellín</v>
          </cell>
          <cell r="B1506">
            <v>11007527</v>
          </cell>
          <cell r="C1506">
            <v>37529</v>
          </cell>
          <cell r="D1506">
            <v>37777</v>
          </cell>
          <cell r="E1506" t="str">
            <v>M</v>
          </cell>
          <cell r="F1506" t="str">
            <v>AUCOL98</v>
          </cell>
          <cell r="G1506">
            <v>71522</v>
          </cell>
          <cell r="H1506" t="str">
            <v>CONFIAR COOPERATIVA FINANCIERA</v>
          </cell>
          <cell r="I1506">
            <v>4380024</v>
          </cell>
          <cell r="J1506">
            <v>2372049</v>
          </cell>
          <cell r="K1506">
            <v>4155552.5762</v>
          </cell>
          <cell r="L1506">
            <v>11685600</v>
          </cell>
          <cell r="M1506">
            <v>0</v>
          </cell>
          <cell r="N1506">
            <v>11685600</v>
          </cell>
          <cell r="O1506">
            <v>0.1</v>
          </cell>
          <cell r="P1506">
            <v>0</v>
          </cell>
          <cell r="Q1506">
            <v>0.1</v>
          </cell>
          <cell r="R1506">
            <v>1168560</v>
          </cell>
          <cell r="S1506">
            <v>12854160</v>
          </cell>
          <cell r="T1506">
            <v>3.093249276550929</v>
          </cell>
          <cell r="U1506">
            <v>0.19</v>
          </cell>
          <cell r="V1506">
            <v>789554.98947799997</v>
          </cell>
          <cell r="W1506">
            <v>0.125</v>
          </cell>
          <cell r="X1506">
            <v>519444.072025</v>
          </cell>
          <cell r="Y1506">
            <v>0</v>
          </cell>
          <cell r="Z1506">
            <v>0</v>
          </cell>
          <cell r="AA1506">
            <v>-2.4082492765509289</v>
          </cell>
          <cell r="AB1506">
            <v>-10007606.485303</v>
          </cell>
          <cell r="AC1506">
            <v>18</v>
          </cell>
          <cell r="AD1506">
            <v>9.8870964050292969</v>
          </cell>
        </row>
        <row r="1507">
          <cell r="B1507" t="str">
            <v>Total 11007527</v>
          </cell>
          <cell r="C1507">
            <v>4380024</v>
          </cell>
          <cell r="D1507">
            <v>2372049</v>
          </cell>
          <cell r="E1507">
            <v>4155552.5762</v>
          </cell>
          <cell r="F1507">
            <v>11685600</v>
          </cell>
          <cell r="G1507">
            <v>0</v>
          </cell>
          <cell r="H1507">
            <v>11685600</v>
          </cell>
          <cell r="I1507">
            <v>4380024</v>
          </cell>
          <cell r="J1507">
            <v>2372049</v>
          </cell>
          <cell r="K1507">
            <v>4155552.5762</v>
          </cell>
          <cell r="L1507">
            <v>11685600</v>
          </cell>
          <cell r="M1507">
            <v>0</v>
          </cell>
          <cell r="N1507">
            <v>11685600</v>
          </cell>
          <cell r="O1507">
            <v>-10007606.485303</v>
          </cell>
          <cell r="P1507">
            <v>0</v>
          </cell>
          <cell r="Q1507">
            <v>1168560</v>
          </cell>
          <cell r="R1507">
            <v>1168560</v>
          </cell>
          <cell r="S1507">
            <v>12854160</v>
          </cell>
          <cell r="T1507">
            <v>519444.072025</v>
          </cell>
          <cell r="U1507">
            <v>0</v>
          </cell>
          <cell r="V1507">
            <v>789554.98947799997</v>
          </cell>
          <cell r="W1507">
            <v>18</v>
          </cell>
          <cell r="X1507">
            <v>519444.072025</v>
          </cell>
          <cell r="Y1507">
            <v>0</v>
          </cell>
          <cell r="Z1507">
            <v>0</v>
          </cell>
          <cell r="AA1507">
            <v>18</v>
          </cell>
          <cell r="AB1507">
            <v>-10007606.485303</v>
          </cell>
          <cell r="AC1507">
            <v>18</v>
          </cell>
        </row>
        <row r="1508">
          <cell r="H1508" t="str">
            <v>Total CONFIAR COOPERATIVA FINANCIERA</v>
          </cell>
          <cell r="I1508">
            <v>9264230</v>
          </cell>
          <cell r="J1508">
            <v>7256255</v>
          </cell>
          <cell r="K1508">
            <v>9039758.5762000009</v>
          </cell>
          <cell r="L1508">
            <v>11685600</v>
          </cell>
          <cell r="M1508">
            <v>0</v>
          </cell>
          <cell r="N1508">
            <v>11685600</v>
          </cell>
          <cell r="O1508">
            <v>0</v>
          </cell>
          <cell r="P1508">
            <v>0</v>
          </cell>
          <cell r="Q1508">
            <v>12854160</v>
          </cell>
          <cell r="R1508">
            <v>1168560</v>
          </cell>
          <cell r="S1508">
            <v>12854160</v>
          </cell>
          <cell r="T1508">
            <v>0</v>
          </cell>
          <cell r="U1508">
            <v>-6661925.3753029993</v>
          </cell>
          <cell r="V1508">
            <v>1717554.1294780001</v>
          </cell>
          <cell r="W1508">
            <v>1129969.8220250001</v>
          </cell>
          <cell r="X1508">
            <v>1129969.8220250001</v>
          </cell>
          <cell r="Y1508">
            <v>-6661925.3753029993</v>
          </cell>
          <cell r="Z1508">
            <v>0</v>
          </cell>
          <cell r="AA1508">
            <v>-6661925.3753029993</v>
          </cell>
          <cell r="AB1508">
            <v>-6661925.3753029993</v>
          </cell>
          <cell r="AC1508">
            <v>18</v>
          </cell>
        </row>
        <row r="1509">
          <cell r="A1509" t="str">
            <v>Corredores  Medellín</v>
          </cell>
          <cell r="B1509">
            <v>7550908</v>
          </cell>
          <cell r="C1509">
            <v>36737</v>
          </cell>
          <cell r="D1509">
            <v>37101</v>
          </cell>
          <cell r="E1509" t="str">
            <v>A</v>
          </cell>
          <cell r="F1509" t="str">
            <v>AUCOLESP</v>
          </cell>
          <cell r="G1509">
            <v>71522</v>
          </cell>
          <cell r="H1509" t="str">
            <v>COOBANCOQUIA</v>
          </cell>
          <cell r="I1509">
            <v>692290</v>
          </cell>
          <cell r="J1509">
            <v>692290</v>
          </cell>
          <cell r="K1509">
            <v>692290</v>
          </cell>
          <cell r="L1509">
            <v>0</v>
          </cell>
          <cell r="M1509">
            <v>0.1</v>
          </cell>
          <cell r="N1509">
            <v>0</v>
          </cell>
          <cell r="O1509">
            <v>0.1</v>
          </cell>
          <cell r="P1509">
            <v>0</v>
          </cell>
          <cell r="Q1509">
            <v>0.1</v>
          </cell>
          <cell r="R1509">
            <v>0</v>
          </cell>
          <cell r="S1509">
            <v>0</v>
          </cell>
          <cell r="T1509">
            <v>0</v>
          </cell>
          <cell r="U1509">
            <v>0.19</v>
          </cell>
          <cell r="V1509">
            <v>131535.1</v>
          </cell>
          <cell r="W1509">
            <v>0.125</v>
          </cell>
          <cell r="X1509">
            <v>86536.25</v>
          </cell>
          <cell r="Y1509">
            <v>0</v>
          </cell>
          <cell r="Z1509">
            <v>0</v>
          </cell>
          <cell r="AA1509">
            <v>0.68500000000000005</v>
          </cell>
          <cell r="AB1509">
            <v>474218.65</v>
          </cell>
          <cell r="AC1509">
            <v>5.4945056326687336E-3</v>
          </cell>
          <cell r="AD1509">
            <v>5.4945056326687336E-3</v>
          </cell>
        </row>
        <row r="1510">
          <cell r="B1510" t="str">
            <v>Total 7550908</v>
          </cell>
          <cell r="C1510">
            <v>692290</v>
          </cell>
          <cell r="D1510">
            <v>692290</v>
          </cell>
          <cell r="E1510">
            <v>692290</v>
          </cell>
          <cell r="F1510">
            <v>0</v>
          </cell>
          <cell r="G1510">
            <v>0</v>
          </cell>
          <cell r="H1510">
            <v>0</v>
          </cell>
          <cell r="I1510">
            <v>692290</v>
          </cell>
          <cell r="J1510">
            <v>692290</v>
          </cell>
          <cell r="K1510">
            <v>692290</v>
          </cell>
          <cell r="L1510">
            <v>0</v>
          </cell>
          <cell r="M1510">
            <v>0</v>
          </cell>
          <cell r="N1510">
            <v>0</v>
          </cell>
          <cell r="O1510">
            <v>474218.65</v>
          </cell>
          <cell r="P1510">
            <v>0</v>
          </cell>
          <cell r="Q1510">
            <v>0</v>
          </cell>
          <cell r="R1510">
            <v>0</v>
          </cell>
          <cell r="S1510">
            <v>0</v>
          </cell>
          <cell r="T1510">
            <v>86536.25</v>
          </cell>
          <cell r="U1510">
            <v>0</v>
          </cell>
          <cell r="V1510">
            <v>131535.1</v>
          </cell>
          <cell r="W1510">
            <v>0</v>
          </cell>
          <cell r="X1510">
            <v>86536.25</v>
          </cell>
          <cell r="Y1510">
            <v>0</v>
          </cell>
          <cell r="Z1510">
            <v>0</v>
          </cell>
          <cell r="AA1510">
            <v>0</v>
          </cell>
          <cell r="AB1510">
            <v>474218.65</v>
          </cell>
          <cell r="AC1510">
            <v>0</v>
          </cell>
        </row>
        <row r="1511">
          <cell r="H1511" t="str">
            <v>Total COOBANCOQUIA</v>
          </cell>
          <cell r="I1511">
            <v>692290</v>
          </cell>
          <cell r="J1511">
            <v>692290</v>
          </cell>
          <cell r="K1511">
            <v>692290</v>
          </cell>
          <cell r="L1511">
            <v>0</v>
          </cell>
          <cell r="M1511">
            <v>0</v>
          </cell>
          <cell r="N1511">
            <v>0</v>
          </cell>
          <cell r="O1511">
            <v>0</v>
          </cell>
          <cell r="P1511">
            <v>0</v>
          </cell>
          <cell r="Q1511">
            <v>0</v>
          </cell>
          <cell r="R1511">
            <v>0</v>
          </cell>
          <cell r="S1511">
            <v>0</v>
          </cell>
          <cell r="T1511">
            <v>0</v>
          </cell>
          <cell r="U1511">
            <v>474218.65</v>
          </cell>
          <cell r="V1511">
            <v>131535.1</v>
          </cell>
          <cell r="W1511">
            <v>86536.25</v>
          </cell>
          <cell r="X1511">
            <v>86536.25</v>
          </cell>
          <cell r="Y1511">
            <v>474218.65</v>
          </cell>
          <cell r="Z1511">
            <v>0</v>
          </cell>
          <cell r="AA1511">
            <v>474218.65</v>
          </cell>
          <cell r="AB1511">
            <v>474218.65</v>
          </cell>
          <cell r="AC1511">
            <v>0</v>
          </cell>
        </row>
        <row r="1512">
          <cell r="A1512" t="str">
            <v>Corredores  Medellín</v>
          </cell>
          <cell r="B1512">
            <v>7478282</v>
          </cell>
          <cell r="C1512">
            <v>36799</v>
          </cell>
          <cell r="D1512">
            <v>37163</v>
          </cell>
          <cell r="E1512" t="str">
            <v>A</v>
          </cell>
          <cell r="F1512" t="str">
            <v>AUCOL98</v>
          </cell>
          <cell r="G1512">
            <v>78940</v>
          </cell>
          <cell r="H1512" t="str">
            <v>COOPERATIVA LECHERA DE ANTIOQUIA</v>
          </cell>
          <cell r="I1512">
            <v>15052116</v>
          </cell>
          <cell r="J1512">
            <v>15052116</v>
          </cell>
          <cell r="K1512">
            <v>15052115.8906</v>
          </cell>
          <cell r="L1512">
            <v>14222484</v>
          </cell>
          <cell r="M1512">
            <v>5930400</v>
          </cell>
          <cell r="N1512">
            <v>20152884</v>
          </cell>
          <cell r="O1512">
            <v>0.1</v>
          </cell>
          <cell r="P1512">
            <v>593040</v>
          </cell>
          <cell r="Q1512">
            <v>0.1</v>
          </cell>
          <cell r="R1512">
            <v>2015288.4000000001</v>
          </cell>
          <cell r="S1512">
            <v>22761212.399999999</v>
          </cell>
          <cell r="T1512">
            <v>1.5121603212086818</v>
          </cell>
          <cell r="U1512">
            <v>0.19</v>
          </cell>
          <cell r="V1512">
            <v>2859902.0192140001</v>
          </cell>
          <cell r="W1512">
            <v>0.125</v>
          </cell>
          <cell r="X1512">
            <v>1881514.4863249999</v>
          </cell>
          <cell r="Y1512">
            <v>0</v>
          </cell>
          <cell r="Z1512">
            <v>0</v>
          </cell>
          <cell r="AA1512">
            <v>-0.82716032120868177</v>
          </cell>
          <cell r="AB1512">
            <v>-12450513.014938999</v>
          </cell>
          <cell r="AC1512">
            <v>60.549449920654297</v>
          </cell>
          <cell r="AD1512">
            <v>60.549449920654297</v>
          </cell>
        </row>
        <row r="1513">
          <cell r="A1513" t="str">
            <v>Corredores  Medellín</v>
          </cell>
          <cell r="B1513">
            <v>7478282</v>
          </cell>
          <cell r="C1513">
            <v>37164</v>
          </cell>
          <cell r="D1513">
            <v>37528</v>
          </cell>
          <cell r="E1513" t="str">
            <v>A</v>
          </cell>
          <cell r="F1513" t="str">
            <v>AUCOL98</v>
          </cell>
          <cell r="G1513">
            <v>78940</v>
          </cell>
          <cell r="H1513" t="str">
            <v>COOPERATIVA LECHERA DE ANTIOQUIA</v>
          </cell>
          <cell r="I1513">
            <v>15928677</v>
          </cell>
          <cell r="J1513">
            <v>15928677</v>
          </cell>
          <cell r="K1513">
            <v>15928677.111300001</v>
          </cell>
          <cell r="L1513">
            <v>371229</v>
          </cell>
          <cell r="M1513">
            <v>2500000</v>
          </cell>
          <cell r="N1513">
            <v>2871229</v>
          </cell>
          <cell r="O1513">
            <v>0.1</v>
          </cell>
          <cell r="P1513">
            <v>250000</v>
          </cell>
          <cell r="Q1513">
            <v>0.1</v>
          </cell>
          <cell r="R1513">
            <v>287122.90000000002</v>
          </cell>
          <cell r="S1513">
            <v>3408351.9</v>
          </cell>
          <cell r="T1513">
            <v>0.2139758296426307</v>
          </cell>
          <cell r="U1513">
            <v>0.19</v>
          </cell>
          <cell r="V1513">
            <v>3026448.651147</v>
          </cell>
          <cell r="W1513">
            <v>0.125</v>
          </cell>
          <cell r="X1513">
            <v>1991084.6389125001</v>
          </cell>
          <cell r="Y1513">
            <v>0</v>
          </cell>
          <cell r="Z1513">
            <v>0</v>
          </cell>
          <cell r="AA1513">
            <v>0.47102417035736932</v>
          </cell>
          <cell r="AB1513">
            <v>7502791.9212405011</v>
          </cell>
          <cell r="AC1513">
            <v>61.156593322753906</v>
          </cell>
          <cell r="AD1513">
            <v>61.156593322753906</v>
          </cell>
        </row>
        <row r="1514">
          <cell r="A1514" t="str">
            <v>Corredores  Medellín</v>
          </cell>
          <cell r="B1514">
            <v>7478282</v>
          </cell>
          <cell r="C1514">
            <v>37529</v>
          </cell>
          <cell r="D1514">
            <v>37777</v>
          </cell>
          <cell r="E1514" t="str">
            <v>A</v>
          </cell>
          <cell r="F1514" t="str">
            <v>AUCOL98</v>
          </cell>
          <cell r="G1514">
            <v>78940</v>
          </cell>
          <cell r="H1514" t="str">
            <v>COOPERATIVA LECHERA DE ANTIOQUIA</v>
          </cell>
          <cell r="I1514">
            <v>18344577</v>
          </cell>
          <cell r="J1514">
            <v>18344577</v>
          </cell>
          <cell r="K1514">
            <v>12481838.343800001</v>
          </cell>
          <cell r="L1514">
            <v>0</v>
          </cell>
          <cell r="M1514">
            <v>2000000</v>
          </cell>
          <cell r="N1514">
            <v>2000000</v>
          </cell>
          <cell r="O1514">
            <v>0.1</v>
          </cell>
          <cell r="P1514">
            <v>200000</v>
          </cell>
          <cell r="Q1514">
            <v>0.1</v>
          </cell>
          <cell r="R1514">
            <v>200000</v>
          </cell>
          <cell r="S1514">
            <v>2400000</v>
          </cell>
          <cell r="T1514">
            <v>0.1922793689434483</v>
          </cell>
          <cell r="U1514">
            <v>0.19</v>
          </cell>
          <cell r="V1514">
            <v>2371549.2853220003</v>
          </cell>
          <cell r="W1514">
            <v>0.125</v>
          </cell>
          <cell r="X1514">
            <v>1560229.7929750001</v>
          </cell>
          <cell r="Y1514">
            <v>0</v>
          </cell>
          <cell r="Z1514">
            <v>0</v>
          </cell>
          <cell r="AA1514">
            <v>0.49272063105655173</v>
          </cell>
          <cell r="AB1514">
            <v>6150059.2655030005</v>
          </cell>
          <cell r="AC1514">
            <v>61</v>
          </cell>
          <cell r="AD1514">
            <v>60.435482025146484</v>
          </cell>
        </row>
        <row r="1515">
          <cell r="B1515" t="str">
            <v>Total 7478282</v>
          </cell>
          <cell r="C1515">
            <v>49325370</v>
          </cell>
          <cell r="D1515">
            <v>49325370</v>
          </cell>
          <cell r="E1515">
            <v>43462631.345700003</v>
          </cell>
          <cell r="F1515">
            <v>14593713</v>
          </cell>
          <cell r="G1515">
            <v>10430400</v>
          </cell>
          <cell r="H1515">
            <v>25024113</v>
          </cell>
          <cell r="I1515">
            <v>49325370</v>
          </cell>
          <cell r="J1515">
            <v>49325370</v>
          </cell>
          <cell r="K1515">
            <v>43462631.345700003</v>
          </cell>
          <cell r="L1515">
            <v>14593713</v>
          </cell>
          <cell r="M1515">
            <v>10430400</v>
          </cell>
          <cell r="N1515">
            <v>25024113</v>
          </cell>
          <cell r="O1515">
            <v>1202338.1718045026</v>
          </cell>
          <cell r="P1515">
            <v>1043040</v>
          </cell>
          <cell r="Q1515">
            <v>2502411.3000000003</v>
          </cell>
          <cell r="R1515">
            <v>2502411.3000000003</v>
          </cell>
          <cell r="S1515">
            <v>28569564.299999997</v>
          </cell>
          <cell r="T1515">
            <v>5432828.9182125004</v>
          </cell>
          <cell r="U1515">
            <v>0</v>
          </cell>
          <cell r="V1515">
            <v>8257899.9556830004</v>
          </cell>
          <cell r="W1515">
            <v>61</v>
          </cell>
          <cell r="X1515">
            <v>5432828.9182125004</v>
          </cell>
          <cell r="Y1515">
            <v>0</v>
          </cell>
          <cell r="Z1515">
            <v>0</v>
          </cell>
          <cell r="AA1515">
            <v>61</v>
          </cell>
          <cell r="AB1515">
            <v>1202338.1718045026</v>
          </cell>
          <cell r="AC1515">
            <v>61</v>
          </cell>
        </row>
        <row r="1516">
          <cell r="A1516" t="str">
            <v>Corredores  Medellín</v>
          </cell>
          <cell r="B1516">
            <v>7517527</v>
          </cell>
          <cell r="C1516">
            <v>36819</v>
          </cell>
          <cell r="D1516">
            <v>37183</v>
          </cell>
          <cell r="E1516" t="str">
            <v>M</v>
          </cell>
          <cell r="F1516" t="str">
            <v>AUCOL98</v>
          </cell>
          <cell r="G1516">
            <v>78940</v>
          </cell>
          <cell r="H1516" t="str">
            <v>COOPERATIVA LECHERA DE ANTIOQUIA</v>
          </cell>
          <cell r="I1516">
            <v>430208267.875</v>
          </cell>
          <cell r="J1516">
            <v>430208267.875</v>
          </cell>
          <cell r="K1516">
            <v>430208267.49220002</v>
          </cell>
          <cell r="L1516">
            <v>101754062</v>
          </cell>
          <cell r="M1516">
            <v>8111111</v>
          </cell>
          <cell r="N1516">
            <v>109865173</v>
          </cell>
          <cell r="O1516">
            <v>0.1</v>
          </cell>
          <cell r="P1516">
            <v>811111.10000000009</v>
          </cell>
          <cell r="Q1516">
            <v>0.1</v>
          </cell>
          <cell r="R1516">
            <v>10986517.300000001</v>
          </cell>
          <cell r="S1516">
            <v>121662801.39999999</v>
          </cell>
          <cell r="T1516">
            <v>0.28279977534882178</v>
          </cell>
          <cell r="U1516">
            <v>0.19</v>
          </cell>
          <cell r="V1516">
            <v>81739570.823518008</v>
          </cell>
          <cell r="W1516">
            <v>0.125</v>
          </cell>
          <cell r="X1516">
            <v>53776033.436525002</v>
          </cell>
          <cell r="Y1516">
            <v>0</v>
          </cell>
          <cell r="Z1516">
            <v>0</v>
          </cell>
          <cell r="AA1516">
            <v>0.40220022465117827</v>
          </cell>
          <cell r="AB1516">
            <v>173029861.83215705</v>
          </cell>
          <cell r="AC1516">
            <v>118.64010620117188</v>
          </cell>
          <cell r="AD1516">
            <v>118.64010620117188</v>
          </cell>
        </row>
        <row r="1517">
          <cell r="A1517" t="str">
            <v>Corredores  Medellín</v>
          </cell>
          <cell r="B1517">
            <v>7517527</v>
          </cell>
          <cell r="C1517">
            <v>37184</v>
          </cell>
          <cell r="D1517">
            <v>37548</v>
          </cell>
          <cell r="E1517" t="str">
            <v>M</v>
          </cell>
          <cell r="F1517" t="str">
            <v>AUCOL98</v>
          </cell>
          <cell r="G1517">
            <v>78940</v>
          </cell>
          <cell r="H1517" t="str">
            <v>COOPERATIVA LECHERA DE ANTIOQUIA</v>
          </cell>
          <cell r="I1517">
            <v>512173618.9375</v>
          </cell>
          <cell r="J1517">
            <v>512173618.9375</v>
          </cell>
          <cell r="K1517">
            <v>512173618.7227</v>
          </cell>
          <cell r="L1517">
            <v>145978750</v>
          </cell>
          <cell r="M1517">
            <v>18039011</v>
          </cell>
          <cell r="N1517">
            <v>164017761</v>
          </cell>
          <cell r="O1517">
            <v>0.1</v>
          </cell>
          <cell r="P1517">
            <v>1803901.1</v>
          </cell>
          <cell r="Q1517">
            <v>0.1</v>
          </cell>
          <cell r="R1517">
            <v>16401776.100000001</v>
          </cell>
          <cell r="S1517">
            <v>182223438.19999999</v>
          </cell>
          <cell r="T1517">
            <v>0.35578450653987909</v>
          </cell>
          <cell r="U1517">
            <v>0.19</v>
          </cell>
          <cell r="V1517">
            <v>97312987.557312995</v>
          </cell>
          <cell r="W1517">
            <v>0.125</v>
          </cell>
          <cell r="X1517">
            <v>64021702.3403375</v>
          </cell>
          <cell r="Y1517">
            <v>0</v>
          </cell>
          <cell r="Z1517">
            <v>0</v>
          </cell>
          <cell r="AA1517">
            <v>0.32921549346012097</v>
          </cell>
          <cell r="AB1517">
            <v>168615490.62504953</v>
          </cell>
          <cell r="AC1517">
            <v>127.81044006347656</v>
          </cell>
          <cell r="AD1517">
            <v>127.81044006347656</v>
          </cell>
        </row>
        <row r="1518">
          <cell r="A1518" t="str">
            <v>Corredores  Medellín</v>
          </cell>
          <cell r="B1518">
            <v>7517527</v>
          </cell>
          <cell r="C1518">
            <v>37549</v>
          </cell>
          <cell r="D1518">
            <v>37777</v>
          </cell>
          <cell r="E1518" t="str">
            <v>M</v>
          </cell>
          <cell r="F1518" t="str">
            <v>AUCOL98</v>
          </cell>
          <cell r="G1518">
            <v>78940</v>
          </cell>
          <cell r="H1518" t="str">
            <v>COOPERATIVA LECHERA DE ANTIOQUIA</v>
          </cell>
          <cell r="I1518">
            <v>356696719</v>
          </cell>
          <cell r="J1518">
            <v>268123567</v>
          </cell>
          <cell r="K1518">
            <v>335099670.30470002</v>
          </cell>
          <cell r="L1518">
            <v>97229426</v>
          </cell>
          <cell r="M1518">
            <v>-26847779</v>
          </cell>
          <cell r="N1518">
            <v>70381647</v>
          </cell>
          <cell r="O1518">
            <v>0.1</v>
          </cell>
          <cell r="P1518">
            <v>-2684777.9000000004</v>
          </cell>
          <cell r="Q1518">
            <v>0.1</v>
          </cell>
          <cell r="R1518">
            <v>7038164.7000000002</v>
          </cell>
          <cell r="S1518">
            <v>74735033.799999997</v>
          </cell>
          <cell r="T1518">
            <v>0.22302329850711222</v>
          </cell>
          <cell r="U1518">
            <v>0.19</v>
          </cell>
          <cell r="V1518">
            <v>63668937.357893005</v>
          </cell>
          <cell r="W1518">
            <v>0.125</v>
          </cell>
          <cell r="X1518">
            <v>41887458.788087502</v>
          </cell>
          <cell r="Y1518">
            <v>0</v>
          </cell>
          <cell r="Z1518">
            <v>0</v>
          </cell>
          <cell r="AA1518">
            <v>0.46197670149288783</v>
          </cell>
          <cell r="AB1518">
            <v>154808240.35871953</v>
          </cell>
          <cell r="AC1518">
            <v>120</v>
          </cell>
          <cell r="AD1518">
            <v>110.94298553466797</v>
          </cell>
        </row>
        <row r="1519">
          <cell r="B1519" t="str">
            <v>Total 7517527</v>
          </cell>
          <cell r="C1519">
            <v>1299078605.8125</v>
          </cell>
          <cell r="D1519">
            <v>1210505453.8125</v>
          </cell>
          <cell r="E1519">
            <v>1277481556.5195999</v>
          </cell>
          <cell r="F1519">
            <v>344962238</v>
          </cell>
          <cell r="G1519">
            <v>-697657</v>
          </cell>
          <cell r="H1519">
            <v>344264581</v>
          </cell>
          <cell r="I1519">
            <v>1299078605.8125</v>
          </cell>
          <cell r="J1519">
            <v>1210505453.8125</v>
          </cell>
          <cell r="K1519">
            <v>1277481556.5195999</v>
          </cell>
          <cell r="L1519">
            <v>344962238</v>
          </cell>
          <cell r="M1519">
            <v>-697657</v>
          </cell>
          <cell r="N1519">
            <v>344264581</v>
          </cell>
          <cell r="O1519">
            <v>496453592.81592613</v>
          </cell>
          <cell r="P1519">
            <v>-69765.700000000186</v>
          </cell>
          <cell r="Q1519">
            <v>34426458.100000001</v>
          </cell>
          <cell r="R1519">
            <v>34426458.100000001</v>
          </cell>
          <cell r="S1519">
            <v>378621273.39999998</v>
          </cell>
          <cell r="T1519">
            <v>159685194.56494999</v>
          </cell>
          <cell r="U1519">
            <v>0</v>
          </cell>
          <cell r="V1519">
            <v>242721495.73872399</v>
          </cell>
          <cell r="W1519">
            <v>120</v>
          </cell>
          <cell r="X1519">
            <v>159685194.56494999</v>
          </cell>
          <cell r="Y1519">
            <v>0</v>
          </cell>
          <cell r="Z1519">
            <v>0</v>
          </cell>
          <cell r="AA1519">
            <v>120</v>
          </cell>
          <cell r="AB1519">
            <v>496453592.81592613</v>
          </cell>
          <cell r="AC1519">
            <v>120</v>
          </cell>
        </row>
        <row r="1520">
          <cell r="A1520" t="str">
            <v>Corredores  Medellín</v>
          </cell>
          <cell r="B1520">
            <v>7518269</v>
          </cell>
          <cell r="C1520">
            <v>36819</v>
          </cell>
          <cell r="D1520">
            <v>37183</v>
          </cell>
          <cell r="E1520" t="str">
            <v>M</v>
          </cell>
          <cell r="F1520" t="str">
            <v>AUCOL98</v>
          </cell>
          <cell r="G1520">
            <v>78940</v>
          </cell>
          <cell r="H1520" t="str">
            <v>COOPERATIVA LECHERA DE ANTIOQUIA</v>
          </cell>
          <cell r="I1520">
            <v>100715373.875</v>
          </cell>
          <cell r="J1520">
            <v>100715373.875</v>
          </cell>
          <cell r="K1520">
            <v>100715373.8867</v>
          </cell>
          <cell r="L1520">
            <v>66933298</v>
          </cell>
          <cell r="M1520">
            <v>6004091</v>
          </cell>
          <cell r="N1520">
            <v>72937389</v>
          </cell>
          <cell r="O1520">
            <v>0.1</v>
          </cell>
          <cell r="P1520">
            <v>600409.1</v>
          </cell>
          <cell r="Q1520">
            <v>0.1</v>
          </cell>
          <cell r="R1520">
            <v>7293738.9000000004</v>
          </cell>
          <cell r="S1520">
            <v>80831537</v>
          </cell>
          <cell r="T1520">
            <v>0.80257396542986204</v>
          </cell>
          <cell r="U1520">
            <v>0.19</v>
          </cell>
          <cell r="V1520">
            <v>19135921.038473003</v>
          </cell>
          <cell r="W1520">
            <v>0.125</v>
          </cell>
          <cell r="X1520">
            <v>12589421.735837501</v>
          </cell>
          <cell r="Y1520">
            <v>0</v>
          </cell>
          <cell r="Z1520">
            <v>0</v>
          </cell>
          <cell r="AA1520">
            <v>-0.11757396542986198</v>
          </cell>
          <cell r="AB1520">
            <v>-11841505.887610491</v>
          </cell>
          <cell r="AC1520">
            <v>58.065933227539063</v>
          </cell>
          <cell r="AD1520">
            <v>58.065933227539063</v>
          </cell>
        </row>
        <row r="1521">
          <cell r="A1521" t="str">
            <v>Corredores  Medellín</v>
          </cell>
          <cell r="B1521">
            <v>7518269</v>
          </cell>
          <cell r="C1521">
            <v>37184</v>
          </cell>
          <cell r="D1521">
            <v>37548</v>
          </cell>
          <cell r="E1521" t="str">
            <v>M</v>
          </cell>
          <cell r="F1521" t="str">
            <v>AUCOL98</v>
          </cell>
          <cell r="G1521">
            <v>78940</v>
          </cell>
          <cell r="H1521" t="str">
            <v>COOPERATIVA LECHERA DE ANTIOQUIA</v>
          </cell>
          <cell r="I1521">
            <v>119942059</v>
          </cell>
          <cell r="J1521">
            <v>119942059</v>
          </cell>
          <cell r="K1521">
            <v>119942058.96089999</v>
          </cell>
          <cell r="L1521">
            <v>40972879</v>
          </cell>
          <cell r="M1521">
            <v>10716345</v>
          </cell>
          <cell r="N1521">
            <v>51689224</v>
          </cell>
          <cell r="O1521">
            <v>0.1</v>
          </cell>
          <cell r="P1521">
            <v>1071634.5</v>
          </cell>
          <cell r="Q1521">
            <v>0.1</v>
          </cell>
          <cell r="R1521">
            <v>5168922.4000000004</v>
          </cell>
          <cell r="S1521">
            <v>57929780.899999999</v>
          </cell>
          <cell r="T1521">
            <v>0.48298137785749179</v>
          </cell>
          <cell r="U1521">
            <v>0.19</v>
          </cell>
          <cell r="V1521">
            <v>22788991.202571001</v>
          </cell>
          <cell r="W1521">
            <v>0.125</v>
          </cell>
          <cell r="X1521">
            <v>14992757.370112499</v>
          </cell>
          <cell r="Y1521">
            <v>0</v>
          </cell>
          <cell r="Z1521">
            <v>0</v>
          </cell>
          <cell r="AA1521">
            <v>0.20201862214250826</v>
          </cell>
          <cell r="AB1521">
            <v>24230529.488216504</v>
          </cell>
          <cell r="AC1521">
            <v>64.362640380859375</v>
          </cell>
          <cell r="AD1521">
            <v>64.362640380859375</v>
          </cell>
        </row>
        <row r="1522">
          <cell r="A1522" t="str">
            <v>Corredores  Medellín</v>
          </cell>
          <cell r="B1522">
            <v>7518269</v>
          </cell>
          <cell r="C1522">
            <v>37549</v>
          </cell>
          <cell r="D1522">
            <v>37777</v>
          </cell>
          <cell r="E1522" t="str">
            <v>M</v>
          </cell>
          <cell r="F1522" t="str">
            <v>AUCOL98</v>
          </cell>
          <cell r="G1522">
            <v>78940</v>
          </cell>
          <cell r="H1522" t="str">
            <v>COOPERATIVA LECHERA DE ANTIOQUIA</v>
          </cell>
          <cell r="I1522">
            <v>79703010</v>
          </cell>
          <cell r="J1522">
            <v>60728044</v>
          </cell>
          <cell r="K1522">
            <v>74200379.978499994</v>
          </cell>
          <cell r="L1522">
            <v>39142499</v>
          </cell>
          <cell r="M1522">
            <v>17791126</v>
          </cell>
          <cell r="N1522">
            <v>56933625</v>
          </cell>
          <cell r="O1522">
            <v>0.1</v>
          </cell>
          <cell r="P1522">
            <v>1779112.6</v>
          </cell>
          <cell r="Q1522">
            <v>0.1</v>
          </cell>
          <cell r="R1522">
            <v>5693362.5</v>
          </cell>
          <cell r="S1522">
            <v>64406100.100000001</v>
          </cell>
          <cell r="T1522">
            <v>0.868002294848922</v>
          </cell>
          <cell r="U1522">
            <v>0.19</v>
          </cell>
          <cell r="V1522">
            <v>14098072.195914999</v>
          </cell>
          <cell r="W1522">
            <v>0.125</v>
          </cell>
          <cell r="X1522">
            <v>9275047.4973124992</v>
          </cell>
          <cell r="Y1522">
            <v>0</v>
          </cell>
          <cell r="Z1522">
            <v>0</v>
          </cell>
          <cell r="AA1522">
            <v>-0.18300229484892194</v>
          </cell>
          <cell r="AB1522">
            <v>-13578839.8147275</v>
          </cell>
          <cell r="AC1522">
            <v>74</v>
          </cell>
          <cell r="AD1522">
            <v>71.245613098144531</v>
          </cell>
        </row>
        <row r="1523">
          <cell r="B1523" t="str">
            <v>Total 7518269</v>
          </cell>
          <cell r="C1523">
            <v>300360442.875</v>
          </cell>
          <cell r="D1523">
            <v>281385476.875</v>
          </cell>
          <cell r="E1523">
            <v>294857812.82609999</v>
          </cell>
          <cell r="F1523">
            <v>147048676</v>
          </cell>
          <cell r="G1523">
            <v>34511562</v>
          </cell>
          <cell r="H1523">
            <v>181560238</v>
          </cell>
          <cell r="I1523">
            <v>300360442.875</v>
          </cell>
          <cell r="J1523">
            <v>281385476.875</v>
          </cell>
          <cell r="K1523">
            <v>294857812.82609999</v>
          </cell>
          <cell r="L1523">
            <v>147048676</v>
          </cell>
          <cell r="M1523">
            <v>34511562</v>
          </cell>
          <cell r="N1523">
            <v>181560238</v>
          </cell>
          <cell r="O1523">
            <v>-1189816.214121487</v>
          </cell>
          <cell r="P1523">
            <v>3451156.2</v>
          </cell>
          <cell r="Q1523">
            <v>18156023.800000001</v>
          </cell>
          <cell r="R1523">
            <v>18156023.800000001</v>
          </cell>
          <cell r="S1523">
            <v>203167418</v>
          </cell>
          <cell r="T1523">
            <v>36857226.603262499</v>
          </cell>
          <cell r="U1523">
            <v>0</v>
          </cell>
          <cell r="V1523">
            <v>56022984.436958998</v>
          </cell>
          <cell r="W1523">
            <v>74</v>
          </cell>
          <cell r="X1523">
            <v>36857226.603262499</v>
          </cell>
          <cell r="Y1523">
            <v>0</v>
          </cell>
          <cell r="Z1523">
            <v>0</v>
          </cell>
          <cell r="AA1523">
            <v>74</v>
          </cell>
          <cell r="AB1523">
            <v>-1189816.214121487</v>
          </cell>
          <cell r="AC1523">
            <v>74</v>
          </cell>
        </row>
        <row r="1524">
          <cell r="A1524" t="str">
            <v>Corredores  Medellín</v>
          </cell>
          <cell r="B1524">
            <v>7529803</v>
          </cell>
          <cell r="C1524">
            <v>36819</v>
          </cell>
          <cell r="D1524">
            <v>37183</v>
          </cell>
          <cell r="E1524" t="str">
            <v>M</v>
          </cell>
          <cell r="F1524" t="str">
            <v>AUCOL98</v>
          </cell>
          <cell r="G1524">
            <v>78940</v>
          </cell>
          <cell r="H1524" t="str">
            <v>COOPERATIVA LECHERA DE ANTIOQUIA</v>
          </cell>
          <cell r="I1524">
            <v>54273687</v>
          </cell>
          <cell r="J1524">
            <v>54273687</v>
          </cell>
          <cell r="K1524">
            <v>54273687.0088</v>
          </cell>
          <cell r="L1524">
            <v>34569868</v>
          </cell>
          <cell r="M1524">
            <v>1642825</v>
          </cell>
          <cell r="N1524">
            <v>36212693</v>
          </cell>
          <cell r="O1524">
            <v>0.1</v>
          </cell>
          <cell r="P1524">
            <v>164282.5</v>
          </cell>
          <cell r="Q1524">
            <v>0.1</v>
          </cell>
          <cell r="R1524">
            <v>3621269.3000000003</v>
          </cell>
          <cell r="S1524">
            <v>39998244.799999997</v>
          </cell>
          <cell r="T1524">
            <v>0.73697305277075853</v>
          </cell>
          <cell r="U1524">
            <v>0.19</v>
          </cell>
          <cell r="V1524">
            <v>10312000.531672001</v>
          </cell>
          <cell r="W1524">
            <v>0.125</v>
          </cell>
          <cell r="X1524">
            <v>6784210.8761</v>
          </cell>
          <cell r="Y1524">
            <v>0</v>
          </cell>
          <cell r="Z1524">
            <v>0</v>
          </cell>
          <cell r="AA1524">
            <v>-5.1973052770758477E-2</v>
          </cell>
          <cell r="AB1524">
            <v>-2820769.198971991</v>
          </cell>
          <cell r="AC1524">
            <v>53.598899841308594</v>
          </cell>
          <cell r="AD1524">
            <v>53.598899841308594</v>
          </cell>
        </row>
        <row r="1525">
          <cell r="A1525" t="str">
            <v>Corredores  Medellín</v>
          </cell>
          <cell r="B1525">
            <v>7529803</v>
          </cell>
          <cell r="C1525">
            <v>37184</v>
          </cell>
          <cell r="D1525">
            <v>37548</v>
          </cell>
          <cell r="E1525" t="str">
            <v>M</v>
          </cell>
          <cell r="F1525" t="str">
            <v>AUCOL98</v>
          </cell>
          <cell r="G1525">
            <v>78940</v>
          </cell>
          <cell r="H1525" t="str">
            <v>COOPERATIVA LECHERA DE ANTIOQUIA</v>
          </cell>
          <cell r="I1525">
            <v>68858500</v>
          </cell>
          <cell r="J1525">
            <v>68858500</v>
          </cell>
          <cell r="K1525">
            <v>68858499.980499998</v>
          </cell>
          <cell r="L1525">
            <v>4256855</v>
          </cell>
          <cell r="M1525">
            <v>4751111</v>
          </cell>
          <cell r="N1525">
            <v>9007966</v>
          </cell>
          <cell r="O1525">
            <v>0.1</v>
          </cell>
          <cell r="P1525">
            <v>475111.10000000003</v>
          </cell>
          <cell r="Q1525">
            <v>0.1</v>
          </cell>
          <cell r="R1525">
            <v>900796.60000000009</v>
          </cell>
          <cell r="S1525">
            <v>10383873.699999999</v>
          </cell>
          <cell r="T1525">
            <v>0.1508001728608756</v>
          </cell>
          <cell r="U1525">
            <v>0.19</v>
          </cell>
          <cell r="V1525">
            <v>13083114.996294999</v>
          </cell>
          <cell r="W1525">
            <v>0.125</v>
          </cell>
          <cell r="X1525">
            <v>8607312.4975624997</v>
          </cell>
          <cell r="Y1525">
            <v>0</v>
          </cell>
          <cell r="Z1525">
            <v>0</v>
          </cell>
          <cell r="AA1525">
            <v>0.53419982713912439</v>
          </cell>
          <cell r="AB1525">
            <v>36784198.786642499</v>
          </cell>
          <cell r="AC1525">
            <v>55.766483306884766</v>
          </cell>
          <cell r="AD1525">
            <v>55.766483306884766</v>
          </cell>
        </row>
        <row r="1526">
          <cell r="A1526" t="str">
            <v>Corredores  Medellín</v>
          </cell>
          <cell r="B1526">
            <v>7529803</v>
          </cell>
          <cell r="C1526">
            <v>37549</v>
          </cell>
          <cell r="D1526">
            <v>37777</v>
          </cell>
          <cell r="E1526" t="str">
            <v>M</v>
          </cell>
          <cell r="F1526" t="str">
            <v>AUCOL98</v>
          </cell>
          <cell r="G1526">
            <v>78940</v>
          </cell>
          <cell r="H1526" t="str">
            <v>COOPERATIVA LECHERA DE ANTIOQUIA</v>
          </cell>
          <cell r="I1526">
            <v>40101716</v>
          </cell>
          <cell r="J1526">
            <v>30228270</v>
          </cell>
          <cell r="K1526">
            <v>37582001.114299998</v>
          </cell>
          <cell r="L1526">
            <v>15450434</v>
          </cell>
          <cell r="M1526">
            <v>32539191</v>
          </cell>
          <cell r="N1526">
            <v>47989625</v>
          </cell>
          <cell r="O1526">
            <v>0.1</v>
          </cell>
          <cell r="P1526">
            <v>3253919.1</v>
          </cell>
          <cell r="Q1526">
            <v>0.1</v>
          </cell>
          <cell r="R1526">
            <v>4798962.5</v>
          </cell>
          <cell r="S1526">
            <v>56042506.600000001</v>
          </cell>
          <cell r="T1526">
            <v>1.4912060278417627</v>
          </cell>
          <cell r="U1526">
            <v>0.19</v>
          </cell>
          <cell r="V1526">
            <v>7140580.2117169993</v>
          </cell>
          <cell r="W1526">
            <v>0.125</v>
          </cell>
          <cell r="X1526">
            <v>4697750.1392874997</v>
          </cell>
          <cell r="Y1526">
            <v>0</v>
          </cell>
          <cell r="Z1526">
            <v>0</v>
          </cell>
          <cell r="AA1526">
            <v>-0.80620602784176265</v>
          </cell>
          <cell r="AB1526">
            <v>-30298835.8367045</v>
          </cell>
          <cell r="AC1526">
            <v>66</v>
          </cell>
          <cell r="AD1526">
            <v>61.021930694580078</v>
          </cell>
        </row>
        <row r="1527">
          <cell r="B1527" t="str">
            <v>Total 7529803</v>
          </cell>
          <cell r="C1527">
            <v>163233903</v>
          </cell>
          <cell r="D1527">
            <v>153360457</v>
          </cell>
          <cell r="E1527">
            <v>160714188.1036</v>
          </cell>
          <cell r="F1527">
            <v>54277157</v>
          </cell>
          <cell r="G1527">
            <v>38933127</v>
          </cell>
          <cell r="H1527">
            <v>93210284</v>
          </cell>
          <cell r="I1527">
            <v>163233903</v>
          </cell>
          <cell r="J1527">
            <v>153360457</v>
          </cell>
          <cell r="K1527">
            <v>160714188.1036</v>
          </cell>
          <cell r="L1527">
            <v>54277157</v>
          </cell>
          <cell r="M1527">
            <v>38933127</v>
          </cell>
          <cell r="N1527">
            <v>93210284</v>
          </cell>
          <cell r="O1527">
            <v>3664593.750966005</v>
          </cell>
          <cell r="P1527">
            <v>3893312.7</v>
          </cell>
          <cell r="Q1527">
            <v>9321028.4000000004</v>
          </cell>
          <cell r="R1527">
            <v>9321028.4000000004</v>
          </cell>
          <cell r="S1527">
            <v>106424625.09999999</v>
          </cell>
          <cell r="T1527">
            <v>20089273.512949999</v>
          </cell>
          <cell r="U1527">
            <v>0</v>
          </cell>
          <cell r="V1527">
            <v>30535695.739683997</v>
          </cell>
          <cell r="W1527">
            <v>66</v>
          </cell>
          <cell r="X1527">
            <v>20089273.512949999</v>
          </cell>
          <cell r="Y1527">
            <v>0</v>
          </cell>
          <cell r="Z1527">
            <v>0</v>
          </cell>
          <cell r="AA1527">
            <v>66</v>
          </cell>
          <cell r="AB1527">
            <v>3664593.750966005</v>
          </cell>
          <cell r="AC1527">
            <v>66</v>
          </cell>
        </row>
        <row r="1528">
          <cell r="H1528" t="str">
            <v>Total COOPERATIVA LECHERA DE ANTIOQUIA</v>
          </cell>
          <cell r="I1528">
            <v>1811998321.6875</v>
          </cell>
          <cell r="J1528">
            <v>1694576757.6875</v>
          </cell>
          <cell r="K1528">
            <v>1776516188.7950001</v>
          </cell>
          <cell r="L1528">
            <v>560881784</v>
          </cell>
          <cell r="M1528">
            <v>83177432</v>
          </cell>
          <cell r="N1528">
            <v>644059216</v>
          </cell>
          <cell r="O1528">
            <v>8317743.1999999993</v>
          </cell>
          <cell r="P1528">
            <v>8317743.1999999993</v>
          </cell>
          <cell r="Q1528">
            <v>716782880.80000007</v>
          </cell>
          <cell r="R1528">
            <v>64405921.600000001</v>
          </cell>
          <cell r="S1528">
            <v>716782880.80000007</v>
          </cell>
          <cell r="T1528">
            <v>0</v>
          </cell>
          <cell r="U1528">
            <v>500130708.52457517</v>
          </cell>
          <cell r="V1528">
            <v>337538075.87104994</v>
          </cell>
          <cell r="W1528">
            <v>222064523.59937501</v>
          </cell>
          <cell r="X1528">
            <v>222064523.59937501</v>
          </cell>
          <cell r="Y1528">
            <v>500130708.52457517</v>
          </cell>
          <cell r="Z1528">
            <v>0</v>
          </cell>
          <cell r="AA1528">
            <v>500130708.52457517</v>
          </cell>
          <cell r="AB1528">
            <v>500130708.52457517</v>
          </cell>
          <cell r="AC1528">
            <v>321</v>
          </cell>
        </row>
        <row r="1529">
          <cell r="A1529" t="str">
            <v>Corredores  Medellín</v>
          </cell>
          <cell r="B1529">
            <v>7551005</v>
          </cell>
          <cell r="C1529">
            <v>36799</v>
          </cell>
          <cell r="D1529">
            <v>37163</v>
          </cell>
          <cell r="E1529" t="str">
            <v>A</v>
          </cell>
          <cell r="F1529" t="str">
            <v>AUCOLESP</v>
          </cell>
          <cell r="G1529">
            <v>71286</v>
          </cell>
          <cell r="H1529" t="str">
            <v>COOPERATIVA MEDICA DE ANTIOQUIA</v>
          </cell>
          <cell r="I1529">
            <v>1090561</v>
          </cell>
          <cell r="J1529">
            <v>1090561</v>
          </cell>
          <cell r="K1529">
            <v>1090561</v>
          </cell>
          <cell r="L1529">
            <v>0</v>
          </cell>
          <cell r="M1529">
            <v>0.1</v>
          </cell>
          <cell r="N1529">
            <v>0</v>
          </cell>
          <cell r="O1529">
            <v>0.1</v>
          </cell>
          <cell r="P1529">
            <v>0</v>
          </cell>
          <cell r="Q1529">
            <v>0.1</v>
          </cell>
          <cell r="R1529">
            <v>0</v>
          </cell>
          <cell r="S1529">
            <v>0</v>
          </cell>
          <cell r="T1529">
            <v>0</v>
          </cell>
          <cell r="U1529">
            <v>0.19</v>
          </cell>
          <cell r="V1529">
            <v>207206.59</v>
          </cell>
          <cell r="W1529">
            <v>0.06</v>
          </cell>
          <cell r="X1529">
            <v>65433.659999999996</v>
          </cell>
          <cell r="Y1529">
            <v>0</v>
          </cell>
          <cell r="Z1529">
            <v>0</v>
          </cell>
          <cell r="AA1529">
            <v>0.75</v>
          </cell>
          <cell r="AB1529">
            <v>817920.75</v>
          </cell>
          <cell r="AC1529">
            <v>1.2197802066802979</v>
          </cell>
          <cell r="AD1529">
            <v>1.2197802066802979</v>
          </cell>
        </row>
        <row r="1530">
          <cell r="B1530" t="str">
            <v>Total 7551005</v>
          </cell>
          <cell r="C1530">
            <v>1090561</v>
          </cell>
          <cell r="D1530">
            <v>1090561</v>
          </cell>
          <cell r="E1530">
            <v>1090561</v>
          </cell>
          <cell r="F1530">
            <v>0</v>
          </cell>
          <cell r="G1530">
            <v>0</v>
          </cell>
          <cell r="H1530">
            <v>0</v>
          </cell>
          <cell r="I1530">
            <v>1090561</v>
          </cell>
          <cell r="J1530">
            <v>1090561</v>
          </cell>
          <cell r="K1530">
            <v>1090561</v>
          </cell>
          <cell r="L1530">
            <v>0</v>
          </cell>
          <cell r="M1530">
            <v>0</v>
          </cell>
          <cell r="N1530">
            <v>0</v>
          </cell>
          <cell r="O1530">
            <v>817920.75</v>
          </cell>
          <cell r="P1530">
            <v>0</v>
          </cell>
          <cell r="Q1530">
            <v>0</v>
          </cell>
          <cell r="R1530">
            <v>0</v>
          </cell>
          <cell r="S1530">
            <v>0</v>
          </cell>
          <cell r="T1530">
            <v>65433.659999999996</v>
          </cell>
          <cell r="U1530">
            <v>0</v>
          </cell>
          <cell r="V1530">
            <v>207206.59</v>
          </cell>
          <cell r="W1530">
            <v>0</v>
          </cell>
          <cell r="X1530">
            <v>65433.659999999996</v>
          </cell>
          <cell r="Y1530">
            <v>0</v>
          </cell>
          <cell r="Z1530">
            <v>0</v>
          </cell>
          <cell r="AA1530">
            <v>0</v>
          </cell>
          <cell r="AB1530">
            <v>817920.75</v>
          </cell>
          <cell r="AC1530">
            <v>0</v>
          </cell>
        </row>
        <row r="1531">
          <cell r="H1531" t="str">
            <v>Total COOPERATIVA MEDICA DE ANTIOQUIA</v>
          </cell>
          <cell r="I1531">
            <v>1090561</v>
          </cell>
          <cell r="J1531">
            <v>1090561</v>
          </cell>
          <cell r="K1531">
            <v>1090561</v>
          </cell>
          <cell r="L1531">
            <v>0</v>
          </cell>
          <cell r="M1531">
            <v>0</v>
          </cell>
          <cell r="N1531">
            <v>0</v>
          </cell>
          <cell r="O1531">
            <v>0</v>
          </cell>
          <cell r="P1531">
            <v>0</v>
          </cell>
          <cell r="Q1531">
            <v>0</v>
          </cell>
          <cell r="R1531">
            <v>0</v>
          </cell>
          <cell r="S1531">
            <v>0</v>
          </cell>
          <cell r="T1531">
            <v>0</v>
          </cell>
          <cell r="U1531">
            <v>817920.75</v>
          </cell>
          <cell r="V1531">
            <v>207206.59</v>
          </cell>
          <cell r="W1531">
            <v>65433.659999999996</v>
          </cell>
          <cell r="X1531">
            <v>65433.659999999996</v>
          </cell>
          <cell r="Y1531">
            <v>817920.75</v>
          </cell>
          <cell r="Z1531">
            <v>0</v>
          </cell>
          <cell r="AA1531">
            <v>817920.75</v>
          </cell>
          <cell r="AB1531">
            <v>817920.75</v>
          </cell>
          <cell r="AC1531">
            <v>0</v>
          </cell>
        </row>
        <row r="1532">
          <cell r="A1532" t="str">
            <v>Corredores  Medellín</v>
          </cell>
          <cell r="B1532">
            <v>695313</v>
          </cell>
          <cell r="C1532">
            <v>36686</v>
          </cell>
          <cell r="D1532">
            <v>37050</v>
          </cell>
          <cell r="E1532" t="str">
            <v>A</v>
          </cell>
          <cell r="F1532" t="str">
            <v>AUCOL98</v>
          </cell>
          <cell r="G1532">
            <v>71286</v>
          </cell>
          <cell r="H1532" t="str">
            <v>Delima Marsh S.A.</v>
          </cell>
          <cell r="I1532">
            <v>0</v>
          </cell>
          <cell r="J1532">
            <v>0</v>
          </cell>
          <cell r="K1532">
            <v>190409.83720000001</v>
          </cell>
          <cell r="L1532">
            <v>0</v>
          </cell>
          <cell r="M1532">
            <v>0.1</v>
          </cell>
          <cell r="N1532">
            <v>0</v>
          </cell>
          <cell r="O1532">
            <v>0.1</v>
          </cell>
          <cell r="P1532">
            <v>0</v>
          </cell>
          <cell r="Q1532">
            <v>0.1</v>
          </cell>
          <cell r="R1532">
            <v>0</v>
          </cell>
          <cell r="S1532">
            <v>0</v>
          </cell>
          <cell r="T1532">
            <v>0</v>
          </cell>
          <cell r="U1532">
            <v>0.19</v>
          </cell>
          <cell r="V1532">
            <v>36177.869068</v>
          </cell>
          <cell r="W1532">
            <v>0.125</v>
          </cell>
          <cell r="X1532">
            <v>23801.229650000001</v>
          </cell>
          <cell r="Y1532">
            <v>0</v>
          </cell>
          <cell r="Z1532">
            <v>0</v>
          </cell>
          <cell r="AA1532">
            <v>0.68500000000000005</v>
          </cell>
          <cell r="AB1532">
            <v>130430.73848200002</v>
          </cell>
          <cell r="AC1532">
            <v>0.19230769574642181</v>
          </cell>
          <cell r="AD1532">
            <v>0.19230769574642181</v>
          </cell>
        </row>
        <row r="1533">
          <cell r="B1533" t="str">
            <v>Total 695313</v>
          </cell>
          <cell r="C1533">
            <v>0</v>
          </cell>
          <cell r="D1533">
            <v>0</v>
          </cell>
          <cell r="E1533">
            <v>190409.83720000001</v>
          </cell>
          <cell r="F1533">
            <v>0</v>
          </cell>
          <cell r="G1533">
            <v>0</v>
          </cell>
          <cell r="H1533">
            <v>0</v>
          </cell>
          <cell r="I1533">
            <v>0</v>
          </cell>
          <cell r="J1533">
            <v>0</v>
          </cell>
          <cell r="K1533">
            <v>190409.83720000001</v>
          </cell>
          <cell r="L1533">
            <v>0</v>
          </cell>
          <cell r="M1533">
            <v>0</v>
          </cell>
          <cell r="N1533">
            <v>0</v>
          </cell>
          <cell r="O1533">
            <v>130430.73848200002</v>
          </cell>
          <cell r="P1533">
            <v>0</v>
          </cell>
          <cell r="Q1533">
            <v>0</v>
          </cell>
          <cell r="R1533">
            <v>0</v>
          </cell>
          <cell r="S1533">
            <v>0</v>
          </cell>
          <cell r="T1533">
            <v>23801.229650000001</v>
          </cell>
          <cell r="U1533">
            <v>0</v>
          </cell>
          <cell r="V1533">
            <v>36177.869068</v>
          </cell>
          <cell r="W1533">
            <v>0</v>
          </cell>
          <cell r="X1533">
            <v>23801.229650000001</v>
          </cell>
          <cell r="Y1533">
            <v>0</v>
          </cell>
          <cell r="Z1533">
            <v>0</v>
          </cell>
          <cell r="AA1533">
            <v>0</v>
          </cell>
          <cell r="AB1533">
            <v>130430.73848200002</v>
          </cell>
          <cell r="AC1533">
            <v>0</v>
          </cell>
        </row>
        <row r="1534">
          <cell r="A1534" t="str">
            <v>Corredores  Medellín</v>
          </cell>
          <cell r="B1534">
            <v>778938</v>
          </cell>
          <cell r="C1534">
            <v>36717</v>
          </cell>
          <cell r="D1534">
            <v>37081</v>
          </cell>
          <cell r="E1534" t="str">
            <v>A</v>
          </cell>
          <cell r="F1534" t="str">
            <v>AUCOL98</v>
          </cell>
          <cell r="G1534">
            <v>71286</v>
          </cell>
          <cell r="H1534" t="str">
            <v>DELIMA MARSH S.A.</v>
          </cell>
          <cell r="I1534">
            <v>211911845.375</v>
          </cell>
          <cell r="J1534">
            <v>211911845.375</v>
          </cell>
          <cell r="K1534">
            <v>187434417.54350001</v>
          </cell>
          <cell r="L1534">
            <v>276809535</v>
          </cell>
          <cell r="M1534">
            <v>1204799</v>
          </cell>
          <cell r="N1534">
            <v>278014334</v>
          </cell>
          <cell r="O1534">
            <v>0.1</v>
          </cell>
          <cell r="P1534">
            <v>120479.90000000001</v>
          </cell>
          <cell r="Q1534">
            <v>0.1</v>
          </cell>
          <cell r="R1534">
            <v>27801433.400000002</v>
          </cell>
          <cell r="S1534">
            <v>305936247.29999995</v>
          </cell>
          <cell r="T1534">
            <v>1.6322308960626075</v>
          </cell>
          <cell r="U1534">
            <v>0.19</v>
          </cell>
          <cell r="V1534">
            <v>35612539.333264999</v>
          </cell>
          <cell r="W1534">
            <v>0.17499999999999999</v>
          </cell>
          <cell r="X1534">
            <v>32801023.0701125</v>
          </cell>
          <cell r="Y1534">
            <v>0</v>
          </cell>
          <cell r="Z1534">
            <v>0</v>
          </cell>
          <cell r="AA1534">
            <v>-0.99723089606260751</v>
          </cell>
          <cell r="AB1534">
            <v>-186915392.15987742</v>
          </cell>
          <cell r="AC1534">
            <v>139.75823974609375</v>
          </cell>
          <cell r="AD1534">
            <v>139.75823974609375</v>
          </cell>
        </row>
        <row r="1535">
          <cell r="A1535" t="str">
            <v>Corredores  Medellín</v>
          </cell>
          <cell r="B1535">
            <v>778938</v>
          </cell>
          <cell r="C1535">
            <v>37082</v>
          </cell>
          <cell r="D1535">
            <v>37446</v>
          </cell>
          <cell r="E1535" t="str">
            <v>A</v>
          </cell>
          <cell r="F1535" t="str">
            <v>AUCOL98</v>
          </cell>
          <cell r="G1535">
            <v>71286</v>
          </cell>
          <cell r="H1535" t="str">
            <v>DELIMA MARSH S.A.</v>
          </cell>
          <cell r="I1535">
            <v>220450546.125</v>
          </cell>
          <cell r="J1535">
            <v>219444800.0625</v>
          </cell>
          <cell r="K1535">
            <v>209782951.26019999</v>
          </cell>
          <cell r="L1535">
            <v>56297901</v>
          </cell>
          <cell r="M1535">
            <v>9450</v>
          </cell>
          <cell r="N1535">
            <v>56307351</v>
          </cell>
          <cell r="O1535">
            <v>0.1</v>
          </cell>
          <cell r="P1535">
            <v>945</v>
          </cell>
          <cell r="Q1535">
            <v>0.1</v>
          </cell>
          <cell r="R1535">
            <v>5630735.1000000006</v>
          </cell>
          <cell r="S1535">
            <v>61939031.100000001</v>
          </cell>
          <cell r="T1535">
            <v>0.29525293036408468</v>
          </cell>
          <cell r="U1535">
            <v>0.19</v>
          </cell>
          <cell r="V1535">
            <v>39858760.739437997</v>
          </cell>
          <cell r="W1535">
            <v>0.17499999999999999</v>
          </cell>
          <cell r="X1535">
            <v>36712016.470534995</v>
          </cell>
          <cell r="Y1535">
            <v>0</v>
          </cell>
          <cell r="Z1535">
            <v>0</v>
          </cell>
          <cell r="AA1535">
            <v>0.33974706963591533</v>
          </cell>
          <cell r="AB1535">
            <v>71273142.950226992</v>
          </cell>
          <cell r="AC1535">
            <v>146.26922607421875</v>
          </cell>
          <cell r="AD1535">
            <v>146.26922607421875</v>
          </cell>
        </row>
        <row r="1536">
          <cell r="A1536" t="str">
            <v>Corredores  Medellín</v>
          </cell>
          <cell r="B1536">
            <v>778938</v>
          </cell>
          <cell r="C1536">
            <v>37447</v>
          </cell>
          <cell r="D1536">
            <v>37777</v>
          </cell>
          <cell r="E1536" t="str">
            <v>A</v>
          </cell>
          <cell r="F1536" t="str">
            <v>AUCOL98</v>
          </cell>
          <cell r="G1536">
            <v>71286</v>
          </cell>
          <cell r="H1536" t="str">
            <v>DELIMA MARSH S.A.</v>
          </cell>
          <cell r="I1536">
            <v>351834751.125</v>
          </cell>
          <cell r="J1536">
            <v>287478024.0625</v>
          </cell>
          <cell r="K1536">
            <v>260149042.22279999</v>
          </cell>
          <cell r="L1536">
            <v>55147344</v>
          </cell>
          <cell r="M1536">
            <v>40594937</v>
          </cell>
          <cell r="N1536">
            <v>95742281</v>
          </cell>
          <cell r="O1536">
            <v>0.1</v>
          </cell>
          <cell r="P1536">
            <v>4059493.7</v>
          </cell>
          <cell r="Q1536">
            <v>0.1</v>
          </cell>
          <cell r="R1536">
            <v>9574228.0999999996</v>
          </cell>
          <cell r="S1536">
            <v>109376002.8</v>
          </cell>
          <cell r="T1536">
            <v>0.42043592344394209</v>
          </cell>
          <cell r="U1536">
            <v>0.19</v>
          </cell>
          <cell r="V1536">
            <v>49428318.022331998</v>
          </cell>
          <cell r="W1536">
            <v>0.17499999999999999</v>
          </cell>
          <cell r="X1536">
            <v>45526082.388989992</v>
          </cell>
          <cell r="Y1536">
            <v>0</v>
          </cell>
          <cell r="Z1536">
            <v>0</v>
          </cell>
          <cell r="AA1536">
            <v>0.21456407655605791</v>
          </cell>
          <cell r="AB1536">
            <v>55818639.011477999</v>
          </cell>
          <cell r="AC1536">
            <v>257</v>
          </cell>
          <cell r="AD1536">
            <v>206.49696350097656</v>
          </cell>
        </row>
        <row r="1537">
          <cell r="B1537" t="str">
            <v>Total 778938</v>
          </cell>
          <cell r="C1537">
            <v>784197142.625</v>
          </cell>
          <cell r="D1537">
            <v>718834669.5</v>
          </cell>
          <cell r="E1537">
            <v>657366411.02649999</v>
          </cell>
          <cell r="F1537">
            <v>388254780</v>
          </cell>
          <cell r="G1537">
            <v>41809186</v>
          </cell>
          <cell r="H1537">
            <v>430063966</v>
          </cell>
          <cell r="I1537">
            <v>784197142.625</v>
          </cell>
          <cell r="J1537">
            <v>718834669.5</v>
          </cell>
          <cell r="K1537">
            <v>657366411.02649999</v>
          </cell>
          <cell r="L1537">
            <v>388254780</v>
          </cell>
          <cell r="M1537">
            <v>41809186</v>
          </cell>
          <cell r="N1537">
            <v>430063966</v>
          </cell>
          <cell r="O1537">
            <v>-59823610.198172428</v>
          </cell>
          <cell r="P1537">
            <v>4180918.6</v>
          </cell>
          <cell r="Q1537">
            <v>43006396.600000001</v>
          </cell>
          <cell r="R1537">
            <v>43006396.600000001</v>
          </cell>
          <cell r="S1537">
            <v>477251281.19999999</v>
          </cell>
          <cell r="T1537">
            <v>115039121.92963749</v>
          </cell>
          <cell r="U1537">
            <v>0</v>
          </cell>
          <cell r="V1537">
            <v>124899618.095035</v>
          </cell>
          <cell r="W1537">
            <v>257</v>
          </cell>
          <cell r="X1537">
            <v>115039121.92963749</v>
          </cell>
          <cell r="Y1537">
            <v>0</v>
          </cell>
          <cell r="Z1537">
            <v>0</v>
          </cell>
          <cell r="AA1537">
            <v>257</v>
          </cell>
          <cell r="AB1537">
            <v>-59823610.198172428</v>
          </cell>
          <cell r="AC1537">
            <v>257</v>
          </cell>
        </row>
        <row r="1538">
          <cell r="A1538" t="str">
            <v>Corredores  Medellín</v>
          </cell>
          <cell r="B1538">
            <v>778947</v>
          </cell>
          <cell r="C1538">
            <v>36717</v>
          </cell>
          <cell r="D1538">
            <v>37081</v>
          </cell>
          <cell r="E1538" t="str">
            <v>M</v>
          </cell>
          <cell r="F1538" t="str">
            <v>AUCOL98</v>
          </cell>
          <cell r="G1538">
            <v>71286</v>
          </cell>
          <cell r="H1538" t="str">
            <v>DELIMA MARSH S.A.</v>
          </cell>
          <cell r="I1538">
            <v>175179005.125</v>
          </cell>
          <cell r="J1538">
            <v>173673635.125</v>
          </cell>
          <cell r="K1538">
            <v>215026954.86520001</v>
          </cell>
          <cell r="L1538">
            <v>145611834</v>
          </cell>
          <cell r="M1538">
            <v>31464896</v>
          </cell>
          <cell r="N1538">
            <v>177076730</v>
          </cell>
          <cell r="O1538">
            <v>0.1</v>
          </cell>
          <cell r="P1538">
            <v>3146489.6</v>
          </cell>
          <cell r="Q1538">
            <v>0.1</v>
          </cell>
          <cell r="R1538">
            <v>17707673</v>
          </cell>
          <cell r="S1538">
            <v>197930892.59999999</v>
          </cell>
          <cell r="T1538">
            <v>0.92049339918375583</v>
          </cell>
          <cell r="U1538">
            <v>0.19</v>
          </cell>
          <cell r="V1538">
            <v>40855121.424388006</v>
          </cell>
          <cell r="W1538">
            <v>0.17499999999999999</v>
          </cell>
          <cell r="X1538">
            <v>37629717.101410002</v>
          </cell>
          <cell r="Y1538">
            <v>0</v>
          </cell>
          <cell r="Z1538">
            <v>0</v>
          </cell>
          <cell r="AA1538">
            <v>-0.28549339918375582</v>
          </cell>
          <cell r="AB1538">
            <v>-61388776.260597996</v>
          </cell>
          <cell r="AC1538">
            <v>123.95879364013672</v>
          </cell>
          <cell r="AD1538">
            <v>123.95879364013672</v>
          </cell>
        </row>
        <row r="1539">
          <cell r="A1539" t="str">
            <v>Corredores  Medellín</v>
          </cell>
          <cell r="B1539">
            <v>778947</v>
          </cell>
          <cell r="C1539">
            <v>37082</v>
          </cell>
          <cell r="D1539">
            <v>37446</v>
          </cell>
          <cell r="E1539" t="str">
            <v>M</v>
          </cell>
          <cell r="F1539" t="str">
            <v>AUCOL98</v>
          </cell>
          <cell r="G1539">
            <v>71286</v>
          </cell>
          <cell r="H1539" t="str">
            <v>DELIMA MARSH S.A.</v>
          </cell>
          <cell r="I1539">
            <v>125716333</v>
          </cell>
          <cell r="J1539">
            <v>125763195</v>
          </cell>
          <cell r="K1539">
            <v>128119102.01369999</v>
          </cell>
          <cell r="L1539">
            <v>76300780</v>
          </cell>
          <cell r="M1539">
            <v>10281740</v>
          </cell>
          <cell r="N1539">
            <v>86582520</v>
          </cell>
          <cell r="O1539">
            <v>0.1</v>
          </cell>
          <cell r="P1539">
            <v>1028174</v>
          </cell>
          <cell r="Q1539">
            <v>0.1</v>
          </cell>
          <cell r="R1539">
            <v>8658252</v>
          </cell>
          <cell r="S1539">
            <v>96268946</v>
          </cell>
          <cell r="T1539">
            <v>0.75140197274958886</v>
          </cell>
          <cell r="U1539">
            <v>0.19</v>
          </cell>
          <cell r="V1539">
            <v>24342629.382603001</v>
          </cell>
          <cell r="W1539">
            <v>0.17499999999999999</v>
          </cell>
          <cell r="X1539">
            <v>22420842.852397498</v>
          </cell>
          <cell r="Y1539">
            <v>0</v>
          </cell>
          <cell r="Z1539">
            <v>0</v>
          </cell>
          <cell r="AA1539">
            <v>-0.11640197274958886</v>
          </cell>
          <cell r="AB1539">
            <v>-14913316.221300501</v>
          </cell>
          <cell r="AC1539">
            <v>89.23626708984375</v>
          </cell>
          <cell r="AD1539">
            <v>89.23626708984375</v>
          </cell>
        </row>
        <row r="1540">
          <cell r="A1540" t="str">
            <v>Corredores  Medellín</v>
          </cell>
          <cell r="B1540">
            <v>778947</v>
          </cell>
          <cell r="C1540">
            <v>37447</v>
          </cell>
          <cell r="D1540">
            <v>37777</v>
          </cell>
          <cell r="E1540" t="str">
            <v>M</v>
          </cell>
          <cell r="F1540" t="str">
            <v>AUCOL98</v>
          </cell>
          <cell r="G1540">
            <v>71286</v>
          </cell>
          <cell r="H1540" t="str">
            <v>DELIMA MARSH S.A.</v>
          </cell>
          <cell r="I1540">
            <v>81645927</v>
          </cell>
          <cell r="J1540">
            <v>74918409</v>
          </cell>
          <cell r="K1540">
            <v>82333535.3486</v>
          </cell>
          <cell r="L1540">
            <v>16002299</v>
          </cell>
          <cell r="M1540">
            <v>14845112</v>
          </cell>
          <cell r="N1540">
            <v>30847411</v>
          </cell>
          <cell r="O1540">
            <v>0.1</v>
          </cell>
          <cell r="P1540">
            <v>1484511.2000000002</v>
          </cell>
          <cell r="Q1540">
            <v>0.1</v>
          </cell>
          <cell r="R1540">
            <v>3084741.1</v>
          </cell>
          <cell r="S1540">
            <v>35416663.299999997</v>
          </cell>
          <cell r="T1540">
            <v>0.43016084697500145</v>
          </cell>
          <cell r="U1540">
            <v>0.19</v>
          </cell>
          <cell r="V1540">
            <v>15643371.716234</v>
          </cell>
          <cell r="W1540">
            <v>0.17499999999999999</v>
          </cell>
          <cell r="X1540">
            <v>14408368.686005</v>
          </cell>
          <cell r="Y1540">
            <v>0</v>
          </cell>
          <cell r="Z1540">
            <v>0</v>
          </cell>
          <cell r="AA1540">
            <v>0.20483915302499855</v>
          </cell>
          <cell r="AB1540">
            <v>16865131.646361005</v>
          </cell>
          <cell r="AC1540">
            <v>57</v>
          </cell>
          <cell r="AD1540">
            <v>63.066665649414063</v>
          </cell>
        </row>
        <row r="1541">
          <cell r="B1541" t="str">
            <v>Total 778947</v>
          </cell>
          <cell r="C1541">
            <v>382541265.125</v>
          </cell>
          <cell r="D1541">
            <v>374355239.125</v>
          </cell>
          <cell r="E1541">
            <v>425479592.22749996</v>
          </cell>
          <cell r="F1541">
            <v>237914913</v>
          </cell>
          <cell r="G1541">
            <v>56591748</v>
          </cell>
          <cell r="H1541">
            <v>294506661</v>
          </cell>
          <cell r="I1541">
            <v>382541265.125</v>
          </cell>
          <cell r="J1541">
            <v>374355239.125</v>
          </cell>
          <cell r="K1541">
            <v>425479592.22749996</v>
          </cell>
          <cell r="L1541">
            <v>237914913</v>
          </cell>
          <cell r="M1541">
            <v>56591748</v>
          </cell>
          <cell r="N1541">
            <v>294506661</v>
          </cell>
          <cell r="O1541">
            <v>-59436960.835537493</v>
          </cell>
          <cell r="P1541">
            <v>5659174.8000000007</v>
          </cell>
          <cell r="Q1541">
            <v>29450666.100000001</v>
          </cell>
          <cell r="R1541">
            <v>29450666.100000001</v>
          </cell>
          <cell r="S1541">
            <v>329616501.90000004</v>
          </cell>
          <cell r="T1541">
            <v>74458928.639812499</v>
          </cell>
          <cell r="U1541">
            <v>0</v>
          </cell>
          <cell r="V1541">
            <v>80841122.523225009</v>
          </cell>
          <cell r="W1541">
            <v>57</v>
          </cell>
          <cell r="X1541">
            <v>74458928.639812499</v>
          </cell>
          <cell r="Y1541">
            <v>0</v>
          </cell>
          <cell r="Z1541">
            <v>0</v>
          </cell>
          <cell r="AA1541">
            <v>57</v>
          </cell>
          <cell r="AB1541">
            <v>-59436960.835537493</v>
          </cell>
          <cell r="AC1541">
            <v>57</v>
          </cell>
        </row>
        <row r="1542">
          <cell r="H1542" t="str">
            <v>Total Delima Marsh S.A.</v>
          </cell>
          <cell r="I1542">
            <v>1166738407.75</v>
          </cell>
          <cell r="J1542">
            <v>1093189908.625</v>
          </cell>
          <cell r="K1542">
            <v>1083036413.0912001</v>
          </cell>
          <cell r="L1542">
            <v>626169693</v>
          </cell>
          <cell r="M1542">
            <v>98400934</v>
          </cell>
          <cell r="N1542">
            <v>724570627</v>
          </cell>
          <cell r="O1542">
            <v>9840093.4000000004</v>
          </cell>
          <cell r="P1542">
            <v>9840093.4000000004</v>
          </cell>
          <cell r="Q1542">
            <v>806867783.0999999</v>
          </cell>
          <cell r="R1542">
            <v>72457062.699999988</v>
          </cell>
          <cell r="S1542">
            <v>806867783.0999999</v>
          </cell>
          <cell r="T1542">
            <v>0</v>
          </cell>
          <cell r="U1542">
            <v>-119130140.29522793</v>
          </cell>
          <cell r="V1542">
            <v>205776918.48732799</v>
          </cell>
          <cell r="W1542">
            <v>189521851.79909998</v>
          </cell>
          <cell r="X1542">
            <v>189521851.79909998</v>
          </cell>
          <cell r="Y1542">
            <v>-119130140.29522793</v>
          </cell>
          <cell r="Z1542">
            <v>0</v>
          </cell>
          <cell r="AA1542">
            <v>-119130140.29522793</v>
          </cell>
          <cell r="AB1542">
            <v>-119130140.29522793</v>
          </cell>
          <cell r="AC1542">
            <v>314</v>
          </cell>
        </row>
        <row r="1543">
          <cell r="A1543" t="str">
            <v>Corredores  Medellín</v>
          </cell>
          <cell r="B1543">
            <v>10381945</v>
          </cell>
          <cell r="C1543">
            <v>37315</v>
          </cell>
          <cell r="D1543">
            <v>37679</v>
          </cell>
          <cell r="E1543" t="str">
            <v>A</v>
          </cell>
          <cell r="F1543" t="str">
            <v>AUCOL98</v>
          </cell>
          <cell r="G1543">
            <v>71522</v>
          </cell>
          <cell r="H1543" t="str">
            <v>DISCOS FUENTES LTDA</v>
          </cell>
          <cell r="I1543">
            <v>33563805.75</v>
          </cell>
          <cell r="J1543">
            <v>33903898.75</v>
          </cell>
          <cell r="K1543">
            <v>33563805.75</v>
          </cell>
          <cell r="L1543">
            <v>9577212</v>
          </cell>
          <cell r="M1543">
            <v>2005416</v>
          </cell>
          <cell r="N1543">
            <v>11582628</v>
          </cell>
          <cell r="O1543">
            <v>0.1</v>
          </cell>
          <cell r="P1543">
            <v>200541.6</v>
          </cell>
          <cell r="Q1543">
            <v>0.1</v>
          </cell>
          <cell r="R1543">
            <v>1158262.8</v>
          </cell>
          <cell r="S1543">
            <v>12941432.4</v>
          </cell>
          <cell r="T1543">
            <v>0.38557702593067833</v>
          </cell>
          <cell r="U1543">
            <v>0.19</v>
          </cell>
          <cell r="V1543">
            <v>6377123.0925000003</v>
          </cell>
          <cell r="W1543">
            <v>0.125</v>
          </cell>
          <cell r="X1543">
            <v>4195475.71875</v>
          </cell>
          <cell r="Y1543">
            <v>0</v>
          </cell>
          <cell r="Z1543">
            <v>0</v>
          </cell>
          <cell r="AA1543">
            <v>0.29942297406932172</v>
          </cell>
          <cell r="AB1543">
            <v>10049774.538750002</v>
          </cell>
          <cell r="AC1543">
            <v>25.398351669311523</v>
          </cell>
          <cell r="AD1543">
            <v>25.398351669311523</v>
          </cell>
        </row>
        <row r="1544">
          <cell r="A1544" t="str">
            <v>Corredores  Medellín</v>
          </cell>
          <cell r="B1544">
            <v>10381945</v>
          </cell>
          <cell r="C1544">
            <v>37680</v>
          </cell>
          <cell r="D1544">
            <v>37777</v>
          </cell>
          <cell r="E1544" t="str">
            <v>A</v>
          </cell>
          <cell r="F1544" t="str">
            <v>AUCOL98</v>
          </cell>
          <cell r="G1544">
            <v>71522</v>
          </cell>
          <cell r="H1544" t="str">
            <v>DISCOS FUENTES LTDA</v>
          </cell>
          <cell r="I1544">
            <v>24819461.875</v>
          </cell>
          <cell r="J1544">
            <v>24199479.875</v>
          </cell>
          <cell r="K1544">
            <v>6663855.625</v>
          </cell>
          <cell r="L1544">
            <v>0</v>
          </cell>
          <cell r="M1544">
            <v>0.1</v>
          </cell>
          <cell r="N1544">
            <v>0</v>
          </cell>
          <cell r="O1544">
            <v>0.1</v>
          </cell>
          <cell r="P1544">
            <v>0</v>
          </cell>
          <cell r="Q1544">
            <v>0.1</v>
          </cell>
          <cell r="R1544">
            <v>0</v>
          </cell>
          <cell r="S1544">
            <v>0</v>
          </cell>
          <cell r="T1544">
            <v>0</v>
          </cell>
          <cell r="U1544">
            <v>0.19</v>
          </cell>
          <cell r="V1544">
            <v>1266132.5687500001</v>
          </cell>
          <cell r="W1544">
            <v>0.125</v>
          </cell>
          <cell r="X1544">
            <v>832981.953125</v>
          </cell>
          <cell r="Y1544">
            <v>0</v>
          </cell>
          <cell r="Z1544">
            <v>0</v>
          </cell>
          <cell r="AA1544">
            <v>0.68500000000000005</v>
          </cell>
          <cell r="AB1544">
            <v>4564741.1031250004</v>
          </cell>
          <cell r="AC1544">
            <v>2</v>
          </cell>
          <cell r="AD1544">
            <v>2</v>
          </cell>
        </row>
        <row r="1545">
          <cell r="B1545" t="str">
            <v>Total 10381945</v>
          </cell>
          <cell r="C1545">
            <v>58383267.625</v>
          </cell>
          <cell r="D1545">
            <v>58103378.625</v>
          </cell>
          <cell r="E1545">
            <v>40227661.375</v>
          </cell>
          <cell r="F1545">
            <v>9577212</v>
          </cell>
          <cell r="G1545">
            <v>2005416</v>
          </cell>
          <cell r="H1545">
            <v>11582628</v>
          </cell>
          <cell r="I1545">
            <v>58383267.625</v>
          </cell>
          <cell r="J1545">
            <v>58103378.625</v>
          </cell>
          <cell r="K1545">
            <v>40227661.375</v>
          </cell>
          <cell r="L1545">
            <v>9577212</v>
          </cell>
          <cell r="M1545">
            <v>2005416</v>
          </cell>
          <cell r="N1545">
            <v>11582628</v>
          </cell>
          <cell r="O1545">
            <v>14614515.641875003</v>
          </cell>
          <cell r="P1545">
            <v>200541.6</v>
          </cell>
          <cell r="Q1545">
            <v>1158262.8</v>
          </cell>
          <cell r="R1545">
            <v>1158262.8</v>
          </cell>
          <cell r="S1545">
            <v>12941432.4</v>
          </cell>
          <cell r="T1545">
            <v>5028457.671875</v>
          </cell>
          <cell r="U1545">
            <v>0</v>
          </cell>
          <cell r="V1545">
            <v>7643255.6612500008</v>
          </cell>
          <cell r="W1545">
            <v>2</v>
          </cell>
          <cell r="X1545">
            <v>5028457.671875</v>
          </cell>
          <cell r="Y1545">
            <v>0</v>
          </cell>
          <cell r="Z1545">
            <v>0</v>
          </cell>
          <cell r="AA1545">
            <v>2</v>
          </cell>
          <cell r="AB1545">
            <v>14614515.641875003</v>
          </cell>
          <cell r="AC1545">
            <v>2</v>
          </cell>
        </row>
        <row r="1546">
          <cell r="H1546" t="str">
            <v>Total DISCOS FUENTES LTDA</v>
          </cell>
          <cell r="I1546">
            <v>58383267.625</v>
          </cell>
          <cell r="J1546">
            <v>58103378.625</v>
          </cell>
          <cell r="K1546">
            <v>40227661.375</v>
          </cell>
          <cell r="L1546">
            <v>9577212</v>
          </cell>
          <cell r="M1546">
            <v>2005416</v>
          </cell>
          <cell r="N1546">
            <v>11582628</v>
          </cell>
          <cell r="O1546">
            <v>200541.6</v>
          </cell>
          <cell r="P1546">
            <v>200541.6</v>
          </cell>
          <cell r="Q1546">
            <v>12941432.4</v>
          </cell>
          <cell r="R1546">
            <v>1158262.8</v>
          </cell>
          <cell r="S1546">
            <v>12941432.4</v>
          </cell>
          <cell r="T1546">
            <v>0</v>
          </cell>
          <cell r="U1546">
            <v>14614515.641875003</v>
          </cell>
          <cell r="V1546">
            <v>7643255.6612500008</v>
          </cell>
          <cell r="W1546">
            <v>5028457.671875</v>
          </cell>
          <cell r="X1546">
            <v>5028457.671875</v>
          </cell>
          <cell r="Y1546">
            <v>14614515.641875003</v>
          </cell>
          <cell r="Z1546">
            <v>0</v>
          </cell>
          <cell r="AA1546">
            <v>14614515.641875003</v>
          </cell>
          <cell r="AB1546">
            <v>14614515.641875003</v>
          </cell>
          <cell r="AC1546">
            <v>2</v>
          </cell>
        </row>
        <row r="1547">
          <cell r="A1547" t="str">
            <v>Corredores  Medellín</v>
          </cell>
          <cell r="B1547">
            <v>10937659</v>
          </cell>
          <cell r="C1547">
            <v>37469</v>
          </cell>
          <cell r="D1547">
            <v>37777</v>
          </cell>
          <cell r="E1547" t="str">
            <v>M</v>
          </cell>
          <cell r="F1547" t="str">
            <v>AUCOLESP</v>
          </cell>
          <cell r="G1547">
            <v>71032</v>
          </cell>
          <cell r="H1547" t="str">
            <v>DISTRIBUIDORA LOS COCHES LA SABANA S.A.</v>
          </cell>
          <cell r="I1547">
            <v>2026236</v>
          </cell>
          <cell r="J1547">
            <v>1870154</v>
          </cell>
          <cell r="K1547">
            <v>2026236.0038999999</v>
          </cell>
          <cell r="L1547">
            <v>0</v>
          </cell>
          <cell r="M1547">
            <v>0.1</v>
          </cell>
          <cell r="N1547">
            <v>0</v>
          </cell>
          <cell r="O1547">
            <v>0.1</v>
          </cell>
          <cell r="P1547">
            <v>0</v>
          </cell>
          <cell r="Q1547">
            <v>0.1</v>
          </cell>
          <cell r="R1547">
            <v>0</v>
          </cell>
          <cell r="S1547">
            <v>0</v>
          </cell>
          <cell r="T1547">
            <v>0</v>
          </cell>
          <cell r="U1547">
            <v>0.19</v>
          </cell>
          <cell r="V1547">
            <v>384984.84074099996</v>
          </cell>
          <cell r="W1547">
            <v>0.125</v>
          </cell>
          <cell r="X1547">
            <v>253279.50048749999</v>
          </cell>
          <cell r="Y1547">
            <v>0</v>
          </cell>
          <cell r="Z1547">
            <v>0</v>
          </cell>
          <cell r="AA1547">
            <v>0.68500000000000005</v>
          </cell>
          <cell r="AB1547">
            <v>1387971.6626715001</v>
          </cell>
          <cell r="AC1547">
            <v>2</v>
          </cell>
          <cell r="AD1547">
            <v>2.9870131015777588</v>
          </cell>
        </row>
        <row r="1548">
          <cell r="B1548" t="str">
            <v>Total 10937659</v>
          </cell>
          <cell r="C1548">
            <v>2026236</v>
          </cell>
          <cell r="D1548">
            <v>1870154</v>
          </cell>
          <cell r="E1548">
            <v>2026236.0038999999</v>
          </cell>
          <cell r="F1548">
            <v>0</v>
          </cell>
          <cell r="G1548">
            <v>0</v>
          </cell>
          <cell r="H1548">
            <v>0</v>
          </cell>
          <cell r="I1548">
            <v>2026236</v>
          </cell>
          <cell r="J1548">
            <v>1870154</v>
          </cell>
          <cell r="K1548">
            <v>2026236.0038999999</v>
          </cell>
          <cell r="L1548">
            <v>0</v>
          </cell>
          <cell r="M1548">
            <v>0</v>
          </cell>
          <cell r="N1548">
            <v>0</v>
          </cell>
          <cell r="O1548">
            <v>1387971.6626715001</v>
          </cell>
          <cell r="P1548">
            <v>0</v>
          </cell>
          <cell r="Q1548">
            <v>0</v>
          </cell>
          <cell r="R1548">
            <v>0</v>
          </cell>
          <cell r="S1548">
            <v>0</v>
          </cell>
          <cell r="T1548">
            <v>253279.50048749999</v>
          </cell>
          <cell r="U1548">
            <v>0</v>
          </cell>
          <cell r="V1548">
            <v>384984.84074099996</v>
          </cell>
          <cell r="W1548">
            <v>2</v>
          </cell>
          <cell r="X1548">
            <v>253279.50048749999</v>
          </cell>
          <cell r="Y1548">
            <v>0</v>
          </cell>
          <cell r="Z1548">
            <v>0</v>
          </cell>
          <cell r="AA1548">
            <v>2</v>
          </cell>
          <cell r="AB1548">
            <v>1387971.6626715001</v>
          </cell>
          <cell r="AC1548">
            <v>2</v>
          </cell>
        </row>
        <row r="1549">
          <cell r="H1549" t="str">
            <v>Total DISTRIBUIDORA LOS COCHES LA SABANA S.A.</v>
          </cell>
          <cell r="I1549">
            <v>2026236</v>
          </cell>
          <cell r="J1549">
            <v>1870154</v>
          </cell>
          <cell r="K1549">
            <v>2026236.0038999999</v>
          </cell>
          <cell r="L1549">
            <v>0</v>
          </cell>
          <cell r="M1549">
            <v>0</v>
          </cell>
          <cell r="N1549">
            <v>0</v>
          </cell>
          <cell r="O1549">
            <v>0</v>
          </cell>
          <cell r="P1549">
            <v>0</v>
          </cell>
          <cell r="Q1549">
            <v>0</v>
          </cell>
          <cell r="R1549">
            <v>0</v>
          </cell>
          <cell r="S1549">
            <v>0</v>
          </cell>
          <cell r="T1549">
            <v>0</v>
          </cell>
          <cell r="U1549">
            <v>1387971.6626715001</v>
          </cell>
          <cell r="V1549">
            <v>384984.84074099996</v>
          </cell>
          <cell r="W1549">
            <v>253279.50048749999</v>
          </cell>
          <cell r="X1549">
            <v>253279.50048749999</v>
          </cell>
          <cell r="Y1549">
            <v>1387971.6626715001</v>
          </cell>
          <cell r="Z1549">
            <v>0</v>
          </cell>
          <cell r="AA1549">
            <v>1387971.6626715001</v>
          </cell>
          <cell r="AB1549">
            <v>1387971.6626715001</v>
          </cell>
          <cell r="AC1549">
            <v>2</v>
          </cell>
        </row>
        <row r="1550">
          <cell r="A1550" t="str">
            <v>Corredores  Medellín</v>
          </cell>
          <cell r="B1550">
            <v>10937891</v>
          </cell>
          <cell r="C1550">
            <v>37469</v>
          </cell>
          <cell r="D1550">
            <v>37777</v>
          </cell>
          <cell r="E1550" t="str">
            <v>M</v>
          </cell>
          <cell r="F1550" t="str">
            <v>AUCOLESP</v>
          </cell>
          <cell r="G1550">
            <v>71032</v>
          </cell>
          <cell r="H1550" t="str">
            <v>EDINSA S.A.</v>
          </cell>
          <cell r="I1550">
            <v>495000</v>
          </cell>
          <cell r="J1550">
            <v>445500</v>
          </cell>
          <cell r="K1550">
            <v>495000</v>
          </cell>
          <cell r="L1550">
            <v>0</v>
          </cell>
          <cell r="M1550">
            <v>0.1</v>
          </cell>
          <cell r="N1550">
            <v>0</v>
          </cell>
          <cell r="O1550">
            <v>0.1</v>
          </cell>
          <cell r="P1550">
            <v>0</v>
          </cell>
          <cell r="Q1550">
            <v>0.1</v>
          </cell>
          <cell r="R1550">
            <v>0</v>
          </cell>
          <cell r="S1550">
            <v>0</v>
          </cell>
          <cell r="T1550">
            <v>0</v>
          </cell>
          <cell r="U1550">
            <v>0.19</v>
          </cell>
          <cell r="V1550">
            <v>94050</v>
          </cell>
          <cell r="W1550">
            <v>0.125</v>
          </cell>
          <cell r="X1550">
            <v>61875</v>
          </cell>
          <cell r="Y1550">
            <v>0</v>
          </cell>
          <cell r="Z1550">
            <v>0</v>
          </cell>
          <cell r="AA1550">
            <v>0.68500000000000005</v>
          </cell>
          <cell r="AB1550">
            <v>339075</v>
          </cell>
          <cell r="AC1550">
            <v>1</v>
          </cell>
          <cell r="AD1550">
            <v>1</v>
          </cell>
        </row>
        <row r="1551">
          <cell r="B1551" t="str">
            <v>Total 10937891</v>
          </cell>
          <cell r="C1551">
            <v>495000</v>
          </cell>
          <cell r="D1551">
            <v>445500</v>
          </cell>
          <cell r="E1551">
            <v>495000</v>
          </cell>
          <cell r="F1551">
            <v>0</v>
          </cell>
          <cell r="G1551">
            <v>0</v>
          </cell>
          <cell r="H1551">
            <v>0</v>
          </cell>
          <cell r="I1551">
            <v>495000</v>
          </cell>
          <cell r="J1551">
            <v>445500</v>
          </cell>
          <cell r="K1551">
            <v>495000</v>
          </cell>
          <cell r="L1551">
            <v>0</v>
          </cell>
          <cell r="M1551">
            <v>0</v>
          </cell>
          <cell r="N1551">
            <v>0</v>
          </cell>
          <cell r="O1551">
            <v>339075</v>
          </cell>
          <cell r="P1551">
            <v>0</v>
          </cell>
          <cell r="Q1551">
            <v>0</v>
          </cell>
          <cell r="R1551">
            <v>0</v>
          </cell>
          <cell r="S1551">
            <v>0</v>
          </cell>
          <cell r="T1551">
            <v>61875</v>
          </cell>
          <cell r="U1551">
            <v>0</v>
          </cell>
          <cell r="V1551">
            <v>94050</v>
          </cell>
          <cell r="W1551">
            <v>1</v>
          </cell>
          <cell r="X1551">
            <v>61875</v>
          </cell>
          <cell r="Y1551">
            <v>0</v>
          </cell>
          <cell r="Z1551">
            <v>0</v>
          </cell>
          <cell r="AA1551">
            <v>1</v>
          </cell>
          <cell r="AB1551">
            <v>339075</v>
          </cell>
          <cell r="AC1551">
            <v>1</v>
          </cell>
        </row>
        <row r="1552">
          <cell r="A1552" t="str">
            <v>Corredores  Medellín</v>
          </cell>
          <cell r="B1552">
            <v>10937917</v>
          </cell>
          <cell r="C1552">
            <v>37469</v>
          </cell>
          <cell r="D1552">
            <v>37777</v>
          </cell>
          <cell r="E1552" t="str">
            <v>M</v>
          </cell>
          <cell r="F1552" t="str">
            <v>AUCOLESP</v>
          </cell>
          <cell r="G1552">
            <v>71032</v>
          </cell>
          <cell r="H1552" t="str">
            <v>EDINSA S.A.</v>
          </cell>
          <cell r="I1552">
            <v>2790258</v>
          </cell>
          <cell r="J1552">
            <v>2498283</v>
          </cell>
          <cell r="K1552">
            <v>2790258</v>
          </cell>
          <cell r="L1552">
            <v>0</v>
          </cell>
          <cell r="M1552">
            <v>0.1</v>
          </cell>
          <cell r="N1552">
            <v>0</v>
          </cell>
          <cell r="O1552">
            <v>0.1</v>
          </cell>
          <cell r="P1552">
            <v>0</v>
          </cell>
          <cell r="Q1552">
            <v>0.1</v>
          </cell>
          <cell r="R1552">
            <v>0</v>
          </cell>
          <cell r="S1552">
            <v>0</v>
          </cell>
          <cell r="T1552">
            <v>0</v>
          </cell>
          <cell r="U1552">
            <v>0.19</v>
          </cell>
          <cell r="V1552">
            <v>530149.02</v>
          </cell>
          <cell r="W1552">
            <v>0.125</v>
          </cell>
          <cell r="X1552">
            <v>348782.25</v>
          </cell>
          <cell r="Y1552">
            <v>0</v>
          </cell>
          <cell r="Z1552">
            <v>0</v>
          </cell>
          <cell r="AA1552">
            <v>0.68500000000000005</v>
          </cell>
          <cell r="AB1552">
            <v>1911326.7300000002</v>
          </cell>
          <cell r="AC1552">
            <v>5</v>
          </cell>
          <cell r="AD1552">
            <v>4.9577922821044922</v>
          </cell>
        </row>
        <row r="1553">
          <cell r="B1553" t="str">
            <v>Total 10937917</v>
          </cell>
          <cell r="C1553">
            <v>2790258</v>
          </cell>
          <cell r="D1553">
            <v>2498283</v>
          </cell>
          <cell r="E1553">
            <v>2790258</v>
          </cell>
          <cell r="F1553">
            <v>0</v>
          </cell>
          <cell r="G1553">
            <v>0</v>
          </cell>
          <cell r="H1553">
            <v>0</v>
          </cell>
          <cell r="I1553">
            <v>2790258</v>
          </cell>
          <cell r="J1553">
            <v>2498283</v>
          </cell>
          <cell r="K1553">
            <v>2790258</v>
          </cell>
          <cell r="L1553">
            <v>0</v>
          </cell>
          <cell r="M1553">
            <v>0</v>
          </cell>
          <cell r="N1553">
            <v>0</v>
          </cell>
          <cell r="O1553">
            <v>1911326.7300000002</v>
          </cell>
          <cell r="P1553">
            <v>0</v>
          </cell>
          <cell r="Q1553">
            <v>0</v>
          </cell>
          <cell r="R1553">
            <v>0</v>
          </cell>
          <cell r="S1553">
            <v>0</v>
          </cell>
          <cell r="T1553">
            <v>348782.25</v>
          </cell>
          <cell r="U1553">
            <v>0</v>
          </cell>
          <cell r="V1553">
            <v>530149.02</v>
          </cell>
          <cell r="W1553">
            <v>5</v>
          </cell>
          <cell r="X1553">
            <v>348782.25</v>
          </cell>
          <cell r="Y1553">
            <v>0</v>
          </cell>
          <cell r="Z1553">
            <v>0</v>
          </cell>
          <cell r="AA1553">
            <v>5</v>
          </cell>
          <cell r="AB1553">
            <v>1911326.7300000002</v>
          </cell>
          <cell r="AC1553">
            <v>5</v>
          </cell>
        </row>
        <row r="1554">
          <cell r="H1554" t="str">
            <v>Total EDINSA S.A.</v>
          </cell>
          <cell r="I1554">
            <v>3285258</v>
          </cell>
          <cell r="J1554">
            <v>2943783</v>
          </cell>
          <cell r="K1554">
            <v>3285258</v>
          </cell>
          <cell r="L1554">
            <v>0</v>
          </cell>
          <cell r="M1554">
            <v>0</v>
          </cell>
          <cell r="N1554">
            <v>0</v>
          </cell>
          <cell r="O1554">
            <v>0</v>
          </cell>
          <cell r="P1554">
            <v>0</v>
          </cell>
          <cell r="Q1554">
            <v>0</v>
          </cell>
          <cell r="R1554">
            <v>0</v>
          </cell>
          <cell r="S1554">
            <v>0</v>
          </cell>
          <cell r="T1554">
            <v>0</v>
          </cell>
          <cell r="U1554">
            <v>2250401.7300000004</v>
          </cell>
          <cell r="V1554">
            <v>624199.02</v>
          </cell>
          <cell r="W1554">
            <v>410657.25</v>
          </cell>
          <cell r="X1554">
            <v>410657.25</v>
          </cell>
          <cell r="Y1554">
            <v>2250401.7300000004</v>
          </cell>
          <cell r="Z1554">
            <v>0</v>
          </cell>
          <cell r="AA1554">
            <v>2250401.7300000004</v>
          </cell>
          <cell r="AB1554">
            <v>2250401.7300000004</v>
          </cell>
          <cell r="AC1554">
            <v>6</v>
          </cell>
        </row>
        <row r="1555">
          <cell r="A1555" t="str">
            <v>Corredores  Medellín</v>
          </cell>
          <cell r="B1555">
            <v>7343270</v>
          </cell>
          <cell r="C1555">
            <v>36982</v>
          </cell>
          <cell r="D1555">
            <v>37346</v>
          </cell>
          <cell r="E1555" t="str">
            <v>M</v>
          </cell>
          <cell r="F1555" t="str">
            <v>AUCOL98</v>
          </cell>
          <cell r="G1555">
            <v>71522</v>
          </cell>
          <cell r="H1555" t="str">
            <v>EDUARDO LONDONO E HIJOS SUCS S.A.</v>
          </cell>
          <cell r="I1555">
            <v>39200011</v>
          </cell>
          <cell r="J1555">
            <v>39200011</v>
          </cell>
          <cell r="K1555">
            <v>39200010.929700002</v>
          </cell>
          <cell r="L1555">
            <v>35079552</v>
          </cell>
          <cell r="M1555">
            <v>18172900</v>
          </cell>
          <cell r="N1555">
            <v>53252452</v>
          </cell>
          <cell r="O1555">
            <v>0.1</v>
          </cell>
          <cell r="P1555">
            <v>1817290</v>
          </cell>
          <cell r="Q1555">
            <v>0.1</v>
          </cell>
          <cell r="R1555">
            <v>5325245.2</v>
          </cell>
          <cell r="S1555">
            <v>60394987.200000003</v>
          </cell>
          <cell r="T1555">
            <v>1.5406880194066876</v>
          </cell>
          <cell r="U1555">
            <v>0.19</v>
          </cell>
          <cell r="V1555">
            <v>7448002.0766430004</v>
          </cell>
          <cell r="W1555">
            <v>0.125</v>
          </cell>
          <cell r="X1555">
            <v>4900001.3662125003</v>
          </cell>
          <cell r="Y1555">
            <v>0</v>
          </cell>
          <cell r="Z1555">
            <v>0</v>
          </cell>
          <cell r="AA1555">
            <v>-0.85568801940668759</v>
          </cell>
          <cell r="AB1555">
            <v>-33542979.713155501</v>
          </cell>
          <cell r="AC1555">
            <v>30.826923370361328</v>
          </cell>
          <cell r="AD1555">
            <v>30.826923370361328</v>
          </cell>
        </row>
        <row r="1556">
          <cell r="A1556" t="str">
            <v>Corredores  Medellín</v>
          </cell>
          <cell r="B1556">
            <v>7343270</v>
          </cell>
          <cell r="C1556">
            <v>37347</v>
          </cell>
          <cell r="D1556">
            <v>37711</v>
          </cell>
          <cell r="E1556" t="str">
            <v>M</v>
          </cell>
          <cell r="F1556" t="str">
            <v>AUCOL98</v>
          </cell>
          <cell r="G1556">
            <v>71522</v>
          </cell>
          <cell r="H1556" t="str">
            <v>EDUARDO LONDONO E HIJOS SUCS S.A.</v>
          </cell>
          <cell r="I1556">
            <v>36944664</v>
          </cell>
          <cell r="J1556">
            <v>37027242</v>
          </cell>
          <cell r="K1556">
            <v>36944664.054700002</v>
          </cell>
          <cell r="L1556">
            <v>53056130</v>
          </cell>
          <cell r="M1556">
            <v>68629</v>
          </cell>
          <cell r="N1556">
            <v>53124759</v>
          </cell>
          <cell r="O1556">
            <v>0.1</v>
          </cell>
          <cell r="P1556">
            <v>6862.9000000000005</v>
          </cell>
          <cell r="Q1556">
            <v>0.1</v>
          </cell>
          <cell r="R1556">
            <v>5312475.9000000004</v>
          </cell>
          <cell r="S1556">
            <v>58444097.799999997</v>
          </cell>
          <cell r="T1556">
            <v>1.5819361007984289</v>
          </cell>
          <cell r="U1556">
            <v>0.19</v>
          </cell>
          <cell r="V1556">
            <v>7019486.1703930004</v>
          </cell>
          <cell r="W1556">
            <v>0.125</v>
          </cell>
          <cell r="X1556">
            <v>4618083.0068375003</v>
          </cell>
          <cell r="Y1556">
            <v>0</v>
          </cell>
          <cell r="Z1556">
            <v>0</v>
          </cell>
          <cell r="AA1556">
            <v>-0.89693610079842889</v>
          </cell>
          <cell r="AB1556">
            <v>-33137002.922530495</v>
          </cell>
          <cell r="AC1556">
            <v>25.365385055541992</v>
          </cell>
          <cell r="AD1556">
            <v>25.365385055541992</v>
          </cell>
        </row>
        <row r="1557">
          <cell r="A1557" t="str">
            <v>Corredores  Medellín</v>
          </cell>
          <cell r="B1557">
            <v>7343270</v>
          </cell>
          <cell r="C1557">
            <v>37712</v>
          </cell>
          <cell r="D1557">
            <v>37777</v>
          </cell>
          <cell r="E1557" t="str">
            <v>M</v>
          </cell>
          <cell r="F1557" t="str">
            <v>AUCOL98</v>
          </cell>
          <cell r="G1557">
            <v>71522</v>
          </cell>
          <cell r="H1557" t="str">
            <v>EDUARDO LONDONO E HIJOS SUCS S.A.</v>
          </cell>
          <cell r="I1557">
            <v>5398812</v>
          </cell>
          <cell r="J1557">
            <v>2565128</v>
          </cell>
          <cell r="K1557">
            <v>5398812</v>
          </cell>
          <cell r="L1557">
            <v>0</v>
          </cell>
          <cell r="M1557">
            <v>0.1</v>
          </cell>
          <cell r="N1557">
            <v>0</v>
          </cell>
          <cell r="O1557">
            <v>0.1</v>
          </cell>
          <cell r="P1557">
            <v>0</v>
          </cell>
          <cell r="Q1557">
            <v>0.1</v>
          </cell>
          <cell r="R1557">
            <v>0</v>
          </cell>
          <cell r="S1557">
            <v>0</v>
          </cell>
          <cell r="T1557">
            <v>0</v>
          </cell>
          <cell r="U1557">
            <v>0.19</v>
          </cell>
          <cell r="V1557">
            <v>1025774.28</v>
          </cell>
          <cell r="W1557">
            <v>0.125</v>
          </cell>
          <cell r="X1557">
            <v>674851.5</v>
          </cell>
          <cell r="Y1557">
            <v>0</v>
          </cell>
          <cell r="Z1557">
            <v>0</v>
          </cell>
          <cell r="AA1557">
            <v>0.68500000000000005</v>
          </cell>
          <cell r="AB1557">
            <v>3698186.22</v>
          </cell>
          <cell r="AC1557">
            <v>13</v>
          </cell>
          <cell r="AD1557">
            <v>13</v>
          </cell>
        </row>
        <row r="1558">
          <cell r="B1558" t="str">
            <v>Total 7343270</v>
          </cell>
          <cell r="C1558">
            <v>81543487</v>
          </cell>
          <cell r="D1558">
            <v>78792381</v>
          </cell>
          <cell r="E1558">
            <v>81543486.984400004</v>
          </cell>
          <cell r="F1558">
            <v>88135682</v>
          </cell>
          <cell r="G1558">
            <v>18241529</v>
          </cell>
          <cell r="H1558">
            <v>106377211</v>
          </cell>
          <cell r="I1558">
            <v>81543487</v>
          </cell>
          <cell r="J1558">
            <v>78792381</v>
          </cell>
          <cell r="K1558">
            <v>81543486.984400004</v>
          </cell>
          <cell r="L1558">
            <v>88135682</v>
          </cell>
          <cell r="M1558">
            <v>18241529</v>
          </cell>
          <cell r="N1558">
            <v>106377211</v>
          </cell>
          <cell r="O1558">
            <v>-62981796.415685996</v>
          </cell>
          <cell r="P1558">
            <v>1824152.9</v>
          </cell>
          <cell r="Q1558">
            <v>10637721.100000001</v>
          </cell>
          <cell r="R1558">
            <v>10637721.100000001</v>
          </cell>
          <cell r="S1558">
            <v>118839085</v>
          </cell>
          <cell r="T1558">
            <v>10192935.873050001</v>
          </cell>
          <cell r="U1558">
            <v>0</v>
          </cell>
          <cell r="V1558">
            <v>15493262.527036</v>
          </cell>
          <cell r="W1558">
            <v>13</v>
          </cell>
          <cell r="X1558">
            <v>10192935.873050001</v>
          </cell>
          <cell r="Y1558">
            <v>0</v>
          </cell>
          <cell r="Z1558">
            <v>0</v>
          </cell>
          <cell r="AA1558">
            <v>13</v>
          </cell>
          <cell r="AB1558">
            <v>-62981796.415685996</v>
          </cell>
          <cell r="AC1558">
            <v>13</v>
          </cell>
        </row>
        <row r="1559">
          <cell r="A1559" t="str">
            <v>Corredores  Medellín</v>
          </cell>
          <cell r="B1559">
            <v>7343304</v>
          </cell>
          <cell r="C1559">
            <v>36982</v>
          </cell>
          <cell r="D1559">
            <v>37346</v>
          </cell>
          <cell r="E1559" t="str">
            <v>M</v>
          </cell>
          <cell r="F1559" t="str">
            <v>AUCOL98</v>
          </cell>
          <cell r="G1559">
            <v>71522</v>
          </cell>
          <cell r="H1559" t="str">
            <v>EDUARDO LONDONO E HIJOS SUCS S.A.</v>
          </cell>
          <cell r="I1559">
            <v>44517775</v>
          </cell>
          <cell r="J1559">
            <v>44549573</v>
          </cell>
          <cell r="K1559">
            <v>44517774.968800001</v>
          </cell>
          <cell r="L1559">
            <v>31110697</v>
          </cell>
          <cell r="M1559">
            <v>890001</v>
          </cell>
          <cell r="N1559">
            <v>32000698</v>
          </cell>
          <cell r="O1559">
            <v>0.1</v>
          </cell>
          <cell r="P1559">
            <v>89000.1</v>
          </cell>
          <cell r="Q1559">
            <v>0.1</v>
          </cell>
          <cell r="R1559">
            <v>3200069.8000000003</v>
          </cell>
          <cell r="S1559">
            <v>35289767.899999999</v>
          </cell>
          <cell r="T1559">
            <v>0.79271185329304095</v>
          </cell>
          <cell r="U1559">
            <v>0.19</v>
          </cell>
          <cell r="V1559">
            <v>8458377.2440719996</v>
          </cell>
          <cell r="W1559">
            <v>0.125</v>
          </cell>
          <cell r="X1559">
            <v>5564721.8711000001</v>
          </cell>
          <cell r="Y1559">
            <v>0</v>
          </cell>
          <cell r="Z1559">
            <v>0</v>
          </cell>
          <cell r="AA1559">
            <v>-0.10771185329304089</v>
          </cell>
          <cell r="AB1559">
            <v>-4795092.0463719936</v>
          </cell>
          <cell r="AC1559">
            <v>23.950550079345703</v>
          </cell>
          <cell r="AD1559">
            <v>23.950550079345703</v>
          </cell>
        </row>
        <row r="1560">
          <cell r="A1560" t="str">
            <v>Corredores  Medellín</v>
          </cell>
          <cell r="B1560">
            <v>7343304</v>
          </cell>
          <cell r="C1560">
            <v>37347</v>
          </cell>
          <cell r="D1560">
            <v>37711</v>
          </cell>
          <cell r="E1560" t="str">
            <v>M</v>
          </cell>
          <cell r="F1560" t="str">
            <v>AUCOL98</v>
          </cell>
          <cell r="G1560">
            <v>71522</v>
          </cell>
          <cell r="H1560" t="str">
            <v>EDUARDO LONDONO E HIJOS SUCS S.A.</v>
          </cell>
          <cell r="I1560">
            <v>39205142</v>
          </cell>
          <cell r="J1560">
            <v>39205851</v>
          </cell>
          <cell r="K1560">
            <v>39205142.070299998</v>
          </cell>
          <cell r="L1560">
            <v>22753804</v>
          </cell>
          <cell r="M1560">
            <v>6390871</v>
          </cell>
          <cell r="N1560">
            <v>29144675</v>
          </cell>
          <cell r="O1560">
            <v>0.1</v>
          </cell>
          <cell r="P1560">
            <v>639087.10000000009</v>
          </cell>
          <cell r="Q1560">
            <v>0.1</v>
          </cell>
          <cell r="R1560">
            <v>2914467.5</v>
          </cell>
          <cell r="S1560">
            <v>32698229.600000001</v>
          </cell>
          <cell r="T1560">
            <v>0.83402910621692827</v>
          </cell>
          <cell r="U1560">
            <v>0.19</v>
          </cell>
          <cell r="V1560">
            <v>7448976.9933569999</v>
          </cell>
          <cell r="W1560">
            <v>0.125</v>
          </cell>
          <cell r="X1560">
            <v>4900642.7587874997</v>
          </cell>
          <cell r="Y1560">
            <v>0</v>
          </cell>
          <cell r="Z1560">
            <v>0</v>
          </cell>
          <cell r="AA1560">
            <v>-0.14902910621692822</v>
          </cell>
          <cell r="AB1560">
            <v>-5842707.2818444995</v>
          </cell>
          <cell r="AC1560">
            <v>29.618131637573242</v>
          </cell>
          <cell r="AD1560">
            <v>29.618131637573242</v>
          </cell>
        </row>
        <row r="1561">
          <cell r="A1561" t="str">
            <v>Corredores  Medellín</v>
          </cell>
          <cell r="B1561">
            <v>7343304</v>
          </cell>
          <cell r="C1561">
            <v>37712</v>
          </cell>
          <cell r="D1561">
            <v>37777</v>
          </cell>
          <cell r="E1561" t="str">
            <v>M</v>
          </cell>
          <cell r="F1561" t="str">
            <v>AUCOL98</v>
          </cell>
          <cell r="G1561">
            <v>71522</v>
          </cell>
          <cell r="H1561" t="str">
            <v>EDUARDO LONDONO E HIJOS SUCS S.A.</v>
          </cell>
          <cell r="I1561">
            <v>7455449</v>
          </cell>
          <cell r="J1561">
            <v>3771632</v>
          </cell>
          <cell r="K1561">
            <v>7455448.9844000004</v>
          </cell>
          <cell r="L1561">
            <v>0</v>
          </cell>
          <cell r="M1561">
            <v>0.1</v>
          </cell>
          <cell r="N1561">
            <v>0</v>
          </cell>
          <cell r="O1561">
            <v>0.1</v>
          </cell>
          <cell r="P1561">
            <v>0</v>
          </cell>
          <cell r="Q1561">
            <v>0.1</v>
          </cell>
          <cell r="R1561">
            <v>0</v>
          </cell>
          <cell r="S1561">
            <v>0</v>
          </cell>
          <cell r="T1561">
            <v>0</v>
          </cell>
          <cell r="U1561">
            <v>0.19</v>
          </cell>
          <cell r="V1561">
            <v>1416535.3070360001</v>
          </cell>
          <cell r="W1561">
            <v>0.125</v>
          </cell>
          <cell r="X1561">
            <v>931931.12305000005</v>
          </cell>
          <cell r="Y1561">
            <v>0</v>
          </cell>
          <cell r="Z1561">
            <v>0</v>
          </cell>
          <cell r="AA1561">
            <v>0.68500000000000005</v>
          </cell>
          <cell r="AB1561">
            <v>5106982.5543140005</v>
          </cell>
          <cell r="AC1561">
            <v>23</v>
          </cell>
          <cell r="AD1561">
            <v>22.799999237060547</v>
          </cell>
        </row>
        <row r="1562">
          <cell r="B1562" t="str">
            <v>Total 7343304</v>
          </cell>
          <cell r="C1562">
            <v>91178366</v>
          </cell>
          <cell r="D1562">
            <v>87527056</v>
          </cell>
          <cell r="E1562">
            <v>91178366.023499995</v>
          </cell>
          <cell r="F1562">
            <v>53864501</v>
          </cell>
          <cell r="G1562">
            <v>7280872</v>
          </cell>
          <cell r="H1562">
            <v>61145373</v>
          </cell>
          <cell r="I1562">
            <v>91178366</v>
          </cell>
          <cell r="J1562">
            <v>87527056</v>
          </cell>
          <cell r="K1562">
            <v>91178366.023499995</v>
          </cell>
          <cell r="L1562">
            <v>53864501</v>
          </cell>
          <cell r="M1562">
            <v>7280872</v>
          </cell>
          <cell r="N1562">
            <v>61145373</v>
          </cell>
          <cell r="O1562">
            <v>-5530816.7739024926</v>
          </cell>
          <cell r="P1562">
            <v>728087.20000000007</v>
          </cell>
          <cell r="Q1562">
            <v>6114537.3000000007</v>
          </cell>
          <cell r="R1562">
            <v>6114537.3000000007</v>
          </cell>
          <cell r="S1562">
            <v>67987997.5</v>
          </cell>
          <cell r="T1562">
            <v>11397295.752937499</v>
          </cell>
          <cell r="U1562">
            <v>0</v>
          </cell>
          <cell r="V1562">
            <v>17323889.544465002</v>
          </cell>
          <cell r="W1562">
            <v>23</v>
          </cell>
          <cell r="X1562">
            <v>11397295.752937499</v>
          </cell>
          <cell r="Y1562">
            <v>0</v>
          </cell>
          <cell r="Z1562">
            <v>0</v>
          </cell>
          <cell r="AA1562">
            <v>23</v>
          </cell>
          <cell r="AB1562">
            <v>-5530816.7739024926</v>
          </cell>
          <cell r="AC1562">
            <v>23</v>
          </cell>
        </row>
        <row r="1563">
          <cell r="A1563" t="str">
            <v>Corredores  Medellín</v>
          </cell>
          <cell r="B1563">
            <v>7621808</v>
          </cell>
          <cell r="C1563">
            <v>36928</v>
          </cell>
          <cell r="D1563">
            <v>37292</v>
          </cell>
          <cell r="E1563" t="str">
            <v>M</v>
          </cell>
          <cell r="F1563" t="str">
            <v>AUCOL98</v>
          </cell>
          <cell r="G1563">
            <v>71522</v>
          </cell>
          <cell r="H1563" t="str">
            <v>EDUARDO LONDONO E HIJOS SUCS S.A.</v>
          </cell>
          <cell r="I1563">
            <v>358391</v>
          </cell>
          <cell r="J1563">
            <v>358391</v>
          </cell>
          <cell r="K1563">
            <v>358391</v>
          </cell>
          <cell r="L1563">
            <v>0</v>
          </cell>
          <cell r="M1563">
            <v>0.1</v>
          </cell>
          <cell r="N1563">
            <v>0</v>
          </cell>
          <cell r="O1563">
            <v>0.1</v>
          </cell>
          <cell r="P1563">
            <v>0</v>
          </cell>
          <cell r="Q1563">
            <v>0.1</v>
          </cell>
          <cell r="R1563">
            <v>0</v>
          </cell>
          <cell r="S1563">
            <v>0</v>
          </cell>
          <cell r="T1563">
            <v>0</v>
          </cell>
          <cell r="U1563">
            <v>0.19</v>
          </cell>
          <cell r="V1563">
            <v>68094.289999999994</v>
          </cell>
          <cell r="W1563">
            <v>0.125</v>
          </cell>
          <cell r="X1563">
            <v>44798.875</v>
          </cell>
          <cell r="Y1563">
            <v>0</v>
          </cell>
          <cell r="Z1563">
            <v>0</v>
          </cell>
          <cell r="AA1563">
            <v>0.68500000000000005</v>
          </cell>
          <cell r="AB1563">
            <v>245497.83500000002</v>
          </cell>
          <cell r="AC1563">
            <v>0.29945054650306702</v>
          </cell>
          <cell r="AD1563">
            <v>0.29945054650306702</v>
          </cell>
        </row>
        <row r="1564">
          <cell r="B1564" t="str">
            <v>Total 7621808</v>
          </cell>
          <cell r="C1564">
            <v>358391</v>
          </cell>
          <cell r="D1564">
            <v>358391</v>
          </cell>
          <cell r="E1564">
            <v>358391</v>
          </cell>
          <cell r="F1564">
            <v>0</v>
          </cell>
          <cell r="G1564">
            <v>0</v>
          </cell>
          <cell r="H1564">
            <v>0</v>
          </cell>
          <cell r="I1564">
            <v>358391</v>
          </cell>
          <cell r="J1564">
            <v>358391</v>
          </cell>
          <cell r="K1564">
            <v>358391</v>
          </cell>
          <cell r="L1564">
            <v>0</v>
          </cell>
          <cell r="M1564">
            <v>0</v>
          </cell>
          <cell r="N1564">
            <v>0</v>
          </cell>
          <cell r="O1564">
            <v>245497.83500000002</v>
          </cell>
          <cell r="P1564">
            <v>0</v>
          </cell>
          <cell r="Q1564">
            <v>0</v>
          </cell>
          <cell r="R1564">
            <v>0</v>
          </cell>
          <cell r="S1564">
            <v>0</v>
          </cell>
          <cell r="T1564">
            <v>44798.875</v>
          </cell>
          <cell r="U1564">
            <v>0</v>
          </cell>
          <cell r="V1564">
            <v>68094.289999999994</v>
          </cell>
          <cell r="W1564">
            <v>0</v>
          </cell>
          <cell r="X1564">
            <v>44798.875</v>
          </cell>
          <cell r="Y1564">
            <v>0</v>
          </cell>
          <cell r="Z1564">
            <v>0</v>
          </cell>
          <cell r="AA1564">
            <v>0</v>
          </cell>
          <cell r="AB1564">
            <v>245497.83500000002</v>
          </cell>
          <cell r="AC1564">
            <v>0</v>
          </cell>
        </row>
        <row r="1565">
          <cell r="H1565" t="str">
            <v>Total EDUARDO LONDONO E HIJOS SUCS S.A.</v>
          </cell>
          <cell r="I1565">
            <v>173080244</v>
          </cell>
          <cell r="J1565">
            <v>166677828</v>
          </cell>
          <cell r="K1565">
            <v>173080244.00790003</v>
          </cell>
          <cell r="L1565">
            <v>142000183</v>
          </cell>
          <cell r="M1565">
            <v>25522401</v>
          </cell>
          <cell r="N1565">
            <v>167522584</v>
          </cell>
          <cell r="O1565">
            <v>2552240.1</v>
          </cell>
          <cell r="P1565">
            <v>2552240.1</v>
          </cell>
          <cell r="Q1565">
            <v>186827082.5</v>
          </cell>
          <cell r="R1565">
            <v>16752258.400000002</v>
          </cell>
          <cell r="S1565">
            <v>186827082.5</v>
          </cell>
          <cell r="T1565">
            <v>0</v>
          </cell>
          <cell r="U1565">
            <v>-68267115.354588494</v>
          </cell>
          <cell r="V1565">
            <v>32885246.361501001</v>
          </cell>
          <cell r="W1565">
            <v>21635030.500987504</v>
          </cell>
          <cell r="X1565">
            <v>21635030.500987504</v>
          </cell>
          <cell r="Y1565">
            <v>-68267115.354588494</v>
          </cell>
          <cell r="Z1565">
            <v>0</v>
          </cell>
          <cell r="AA1565">
            <v>-68267115.354588494</v>
          </cell>
          <cell r="AB1565">
            <v>-68267115.354588494</v>
          </cell>
          <cell r="AC1565">
            <v>36</v>
          </cell>
        </row>
        <row r="1566">
          <cell r="A1566" t="str">
            <v>Corredores  Medellín</v>
          </cell>
          <cell r="B1566">
            <v>10982984</v>
          </cell>
          <cell r="C1566">
            <v>37499</v>
          </cell>
          <cell r="D1566">
            <v>37777</v>
          </cell>
          <cell r="E1566" t="str">
            <v>A</v>
          </cell>
          <cell r="F1566" t="str">
            <v>AUCOL98</v>
          </cell>
          <cell r="G1566">
            <v>71522</v>
          </cell>
          <cell r="H1566" t="str">
            <v>EL COLOMBIANO LTDA. Y CIA. S.C.A.</v>
          </cell>
          <cell r="I1566">
            <v>44894805.003899999</v>
          </cell>
          <cell r="J1566">
            <v>44852525.003899999</v>
          </cell>
          <cell r="K1566">
            <v>34158546.445299998</v>
          </cell>
          <cell r="L1566">
            <v>43715836</v>
          </cell>
          <cell r="M1566">
            <v>2611111</v>
          </cell>
          <cell r="N1566">
            <v>46326947</v>
          </cell>
          <cell r="O1566">
            <v>0.1</v>
          </cell>
          <cell r="P1566">
            <v>261111.1</v>
          </cell>
          <cell r="Q1566">
            <v>0.1</v>
          </cell>
          <cell r="R1566">
            <v>4632694.7</v>
          </cell>
          <cell r="S1566">
            <v>51220752.800000004</v>
          </cell>
          <cell r="T1566">
            <v>1.499500363167463</v>
          </cell>
          <cell r="U1566">
            <v>0.19</v>
          </cell>
          <cell r="V1566">
            <v>6490123.8246069998</v>
          </cell>
          <cell r="W1566">
            <v>0.125</v>
          </cell>
          <cell r="X1566">
            <v>4269818.3056624997</v>
          </cell>
          <cell r="Y1566">
            <v>0</v>
          </cell>
          <cell r="Z1566">
            <v>0</v>
          </cell>
          <cell r="AA1566">
            <v>-0.81450036316746299</v>
          </cell>
          <cell r="AB1566">
            <v>-27822148.4849695</v>
          </cell>
          <cell r="AC1566">
            <v>31</v>
          </cell>
          <cell r="AD1566">
            <v>31.053956985473633</v>
          </cell>
        </row>
        <row r="1567">
          <cell r="B1567" t="str">
            <v>Total 10982984</v>
          </cell>
          <cell r="C1567">
            <v>44894805.003899999</v>
          </cell>
          <cell r="D1567">
            <v>44852525.003899999</v>
          </cell>
          <cell r="E1567">
            <v>34158546.445299998</v>
          </cell>
          <cell r="F1567">
            <v>43715836</v>
          </cell>
          <cell r="G1567">
            <v>2611111</v>
          </cell>
          <cell r="H1567">
            <v>46326947</v>
          </cell>
          <cell r="I1567">
            <v>44894805.003899999</v>
          </cell>
          <cell r="J1567">
            <v>44852525.003899999</v>
          </cell>
          <cell r="K1567">
            <v>34158546.445299998</v>
          </cell>
          <cell r="L1567">
            <v>43715836</v>
          </cell>
          <cell r="M1567">
            <v>2611111</v>
          </cell>
          <cell r="N1567">
            <v>46326947</v>
          </cell>
          <cell r="O1567">
            <v>-27822148.4849695</v>
          </cell>
          <cell r="P1567">
            <v>261111.1</v>
          </cell>
          <cell r="Q1567">
            <v>4632694.7</v>
          </cell>
          <cell r="R1567">
            <v>4632694.7</v>
          </cell>
          <cell r="S1567">
            <v>51220752.800000004</v>
          </cell>
          <cell r="T1567">
            <v>4269818.3056624997</v>
          </cell>
          <cell r="U1567">
            <v>0</v>
          </cell>
          <cell r="V1567">
            <v>6490123.8246069998</v>
          </cell>
          <cell r="W1567">
            <v>31</v>
          </cell>
          <cell r="X1567">
            <v>4269818.3056624997</v>
          </cell>
          <cell r="Y1567">
            <v>0</v>
          </cell>
          <cell r="Z1567">
            <v>0</v>
          </cell>
          <cell r="AA1567">
            <v>31</v>
          </cell>
          <cell r="AB1567">
            <v>-27822148.4849695</v>
          </cell>
          <cell r="AC1567">
            <v>31</v>
          </cell>
        </row>
        <row r="1568">
          <cell r="H1568" t="str">
            <v>Total EL COLOMBIANO LTDA. Y CIA. S.C.A.</v>
          </cell>
          <cell r="I1568">
            <v>44894805.003899999</v>
          </cell>
          <cell r="J1568">
            <v>44852525.003899999</v>
          </cell>
          <cell r="K1568">
            <v>34158546.445299998</v>
          </cell>
          <cell r="L1568">
            <v>43715836</v>
          </cell>
          <cell r="M1568">
            <v>2611111</v>
          </cell>
          <cell r="N1568">
            <v>46326947</v>
          </cell>
          <cell r="O1568">
            <v>261111.1</v>
          </cell>
          <cell r="P1568">
            <v>261111.1</v>
          </cell>
          <cell r="Q1568">
            <v>51220752.800000004</v>
          </cell>
          <cell r="R1568">
            <v>4632694.7</v>
          </cell>
          <cell r="S1568">
            <v>51220752.800000004</v>
          </cell>
          <cell r="T1568">
            <v>0</v>
          </cell>
          <cell r="U1568">
            <v>-27822148.4849695</v>
          </cell>
          <cell r="V1568">
            <v>6490123.8246069998</v>
          </cell>
          <cell r="W1568">
            <v>4269818.3056624997</v>
          </cell>
          <cell r="X1568">
            <v>4269818.3056624997</v>
          </cell>
          <cell r="Y1568">
            <v>-27822148.4849695</v>
          </cell>
          <cell r="Z1568">
            <v>0</v>
          </cell>
          <cell r="AA1568">
            <v>-27822148.4849695</v>
          </cell>
          <cell r="AB1568">
            <v>-27822148.4849695</v>
          </cell>
          <cell r="AC1568">
            <v>31</v>
          </cell>
        </row>
        <row r="1569">
          <cell r="A1569" t="str">
            <v>Corredores  Medellín</v>
          </cell>
          <cell r="B1569">
            <v>10308286</v>
          </cell>
          <cell r="C1569">
            <v>37159</v>
          </cell>
          <cell r="D1569">
            <v>37523</v>
          </cell>
          <cell r="E1569" t="str">
            <v>M</v>
          </cell>
          <cell r="F1569" t="str">
            <v>AUCOLESP</v>
          </cell>
          <cell r="G1569">
            <v>71522</v>
          </cell>
          <cell r="H1569" t="str">
            <v>EMPRESA DE TRANSPORTE MASIVO DEL VALLE DE ABU</v>
          </cell>
          <cell r="I1569">
            <v>3678720.3955000001</v>
          </cell>
          <cell r="J1569">
            <v>3678720.3955000001</v>
          </cell>
          <cell r="K1569">
            <v>3678720.3955000001</v>
          </cell>
          <cell r="L1569">
            <v>653875</v>
          </cell>
          <cell r="M1569">
            <v>1111111</v>
          </cell>
          <cell r="N1569">
            <v>1764986</v>
          </cell>
          <cell r="O1569">
            <v>0.1</v>
          </cell>
          <cell r="P1569">
            <v>111111.1</v>
          </cell>
          <cell r="Q1569">
            <v>0.1</v>
          </cell>
          <cell r="R1569">
            <v>176498.6</v>
          </cell>
          <cell r="S1569">
            <v>2052595.7000000002</v>
          </cell>
          <cell r="T1569">
            <v>0.55796458532451687</v>
          </cell>
          <cell r="U1569">
            <v>0.19</v>
          </cell>
          <cell r="V1569">
            <v>698956.87514500006</v>
          </cell>
          <cell r="W1569">
            <v>7.4999999999999997E-2</v>
          </cell>
          <cell r="X1569">
            <v>275904.02966250002</v>
          </cell>
          <cell r="Y1569">
            <v>0</v>
          </cell>
          <cell r="Z1569">
            <v>0</v>
          </cell>
          <cell r="AA1569">
            <v>0.17703541467548323</v>
          </cell>
          <cell r="AB1569">
            <v>651263.79069250019</v>
          </cell>
          <cell r="AC1569">
            <v>2.307692289352417</v>
          </cell>
          <cell r="AD1569">
            <v>2.307692289352417</v>
          </cell>
        </row>
        <row r="1570">
          <cell r="B1570" t="str">
            <v>Total 10308286</v>
          </cell>
          <cell r="C1570">
            <v>3678720.3955000001</v>
          </cell>
          <cell r="D1570">
            <v>3678720.3955000001</v>
          </cell>
          <cell r="E1570">
            <v>3678720.3955000001</v>
          </cell>
          <cell r="F1570">
            <v>653875</v>
          </cell>
          <cell r="G1570">
            <v>1111111</v>
          </cell>
          <cell r="H1570">
            <v>1764986</v>
          </cell>
          <cell r="I1570">
            <v>3678720.3955000001</v>
          </cell>
          <cell r="J1570">
            <v>3678720.3955000001</v>
          </cell>
          <cell r="K1570">
            <v>3678720.3955000001</v>
          </cell>
          <cell r="L1570">
            <v>653875</v>
          </cell>
          <cell r="M1570">
            <v>1111111</v>
          </cell>
          <cell r="N1570">
            <v>1764986</v>
          </cell>
          <cell r="O1570">
            <v>651263.79069250019</v>
          </cell>
          <cell r="P1570">
            <v>111111.1</v>
          </cell>
          <cell r="Q1570">
            <v>176498.6</v>
          </cell>
          <cell r="R1570">
            <v>176498.6</v>
          </cell>
          <cell r="S1570">
            <v>2052595.7000000002</v>
          </cell>
          <cell r="T1570">
            <v>275904.02966250002</v>
          </cell>
          <cell r="U1570">
            <v>0</v>
          </cell>
          <cell r="V1570">
            <v>698956.87514500006</v>
          </cell>
          <cell r="W1570">
            <v>0</v>
          </cell>
          <cell r="X1570">
            <v>275904.02966250002</v>
          </cell>
          <cell r="Y1570">
            <v>0</v>
          </cell>
          <cell r="Z1570">
            <v>0</v>
          </cell>
          <cell r="AA1570">
            <v>0</v>
          </cell>
          <cell r="AB1570">
            <v>651263.79069250019</v>
          </cell>
          <cell r="AC1570">
            <v>0</v>
          </cell>
        </row>
        <row r="1571">
          <cell r="A1571" t="str">
            <v>Corredores  Medellín</v>
          </cell>
          <cell r="B1571">
            <v>10323848</v>
          </cell>
          <cell r="C1571">
            <v>37189</v>
          </cell>
          <cell r="D1571">
            <v>37553</v>
          </cell>
          <cell r="E1571" t="str">
            <v>A</v>
          </cell>
          <cell r="F1571" t="str">
            <v>AUCOLESP</v>
          </cell>
          <cell r="G1571">
            <v>71522</v>
          </cell>
          <cell r="H1571" t="str">
            <v>EMPRESA DE TRANSPORTE MASIVO DEL VALLE DE ABU</v>
          </cell>
          <cell r="I1571">
            <v>46345207</v>
          </cell>
          <cell r="J1571">
            <v>46354580</v>
          </cell>
          <cell r="K1571">
            <v>46345206.625</v>
          </cell>
          <cell r="L1571">
            <v>38984807</v>
          </cell>
          <cell r="M1571">
            <v>2511410</v>
          </cell>
          <cell r="N1571">
            <v>41496217</v>
          </cell>
          <cell r="O1571">
            <v>0.1</v>
          </cell>
          <cell r="P1571">
            <v>251141</v>
          </cell>
          <cell r="Q1571">
            <v>0.1</v>
          </cell>
          <cell r="R1571">
            <v>4149621.7</v>
          </cell>
          <cell r="S1571">
            <v>45896979.700000003</v>
          </cell>
          <cell r="T1571">
            <v>0.99032851598598315</v>
          </cell>
          <cell r="U1571">
            <v>0.19</v>
          </cell>
          <cell r="V1571">
            <v>8805589.258750001</v>
          </cell>
          <cell r="W1571">
            <v>7.4999999999999997E-2</v>
          </cell>
          <cell r="X1571">
            <v>3475890.4968749997</v>
          </cell>
          <cell r="Y1571">
            <v>0</v>
          </cell>
          <cell r="Z1571">
            <v>0</v>
          </cell>
          <cell r="AA1571">
            <v>-0.25532851598598305</v>
          </cell>
          <cell r="AB1571">
            <v>-11833252.830624999</v>
          </cell>
          <cell r="AC1571">
            <v>27.80769157409668</v>
          </cell>
          <cell r="AD1571">
            <v>27.80769157409668</v>
          </cell>
        </row>
        <row r="1572">
          <cell r="A1572" t="str">
            <v>Corredores  Medellín</v>
          </cell>
          <cell r="B1572">
            <v>10323848</v>
          </cell>
          <cell r="C1572">
            <v>37554</v>
          </cell>
          <cell r="D1572">
            <v>37777</v>
          </cell>
          <cell r="E1572" t="str">
            <v>A</v>
          </cell>
          <cell r="F1572" t="str">
            <v>AUCOLESP</v>
          </cell>
          <cell r="G1572">
            <v>71522</v>
          </cell>
          <cell r="H1572" t="str">
            <v>EMPRESA DE TRANSPORTE MASIVO DEL VALLE DE ABU</v>
          </cell>
          <cell r="I1572">
            <v>42898890.0625</v>
          </cell>
          <cell r="J1572">
            <v>42898890.0625</v>
          </cell>
          <cell r="K1572">
            <v>26986410.4844</v>
          </cell>
          <cell r="L1572">
            <v>1220063</v>
          </cell>
          <cell r="M1572">
            <v>12333333</v>
          </cell>
          <cell r="N1572">
            <v>13553396</v>
          </cell>
          <cell r="O1572">
            <v>0.1</v>
          </cell>
          <cell r="P1572">
            <v>1233333.3</v>
          </cell>
          <cell r="Q1572">
            <v>0.1</v>
          </cell>
          <cell r="R1572">
            <v>1355339.6</v>
          </cell>
          <cell r="S1572">
            <v>16142068.9</v>
          </cell>
          <cell r="T1572">
            <v>0.59815546455617818</v>
          </cell>
          <cell r="U1572">
            <v>0.19</v>
          </cell>
          <cell r="V1572">
            <v>5127417.9920359999</v>
          </cell>
          <cell r="W1572">
            <v>7.4999999999999997E-2</v>
          </cell>
          <cell r="X1572">
            <v>2023980.78633</v>
          </cell>
          <cell r="Y1572">
            <v>0</v>
          </cell>
          <cell r="Z1572">
            <v>0</v>
          </cell>
          <cell r="AA1572">
            <v>0.13684453544382191</v>
          </cell>
          <cell r="AB1572">
            <v>3692942.8060340029</v>
          </cell>
          <cell r="AC1572">
            <v>27</v>
          </cell>
          <cell r="AD1572">
            <v>28.910314559936523</v>
          </cell>
        </row>
        <row r="1573">
          <cell r="B1573" t="str">
            <v>Total 10323848</v>
          </cell>
          <cell r="C1573">
            <v>89244097.0625</v>
          </cell>
          <cell r="D1573">
            <v>89253470.0625</v>
          </cell>
          <cell r="E1573">
            <v>73331617.109400004</v>
          </cell>
          <cell r="F1573">
            <v>40204870</v>
          </cell>
          <cell r="G1573">
            <v>14844743</v>
          </cell>
          <cell r="H1573">
            <v>55049613</v>
          </cell>
          <cell r="I1573">
            <v>89244097.0625</v>
          </cell>
          <cell r="J1573">
            <v>89253470.0625</v>
          </cell>
          <cell r="K1573">
            <v>73331617.109400004</v>
          </cell>
          <cell r="L1573">
            <v>40204870</v>
          </cell>
          <cell r="M1573">
            <v>14844743</v>
          </cell>
          <cell r="N1573">
            <v>55049613</v>
          </cell>
          <cell r="O1573">
            <v>-8140310.024590997</v>
          </cell>
          <cell r="P1573">
            <v>1484474.3</v>
          </cell>
          <cell r="Q1573">
            <v>5504961.3000000007</v>
          </cell>
          <cell r="R1573">
            <v>5504961.3000000007</v>
          </cell>
          <cell r="S1573">
            <v>62039048.600000001</v>
          </cell>
          <cell r="T1573">
            <v>5499871.2832049998</v>
          </cell>
          <cell r="U1573">
            <v>0</v>
          </cell>
          <cell r="V1573">
            <v>13933007.250786001</v>
          </cell>
          <cell r="W1573">
            <v>27</v>
          </cell>
          <cell r="X1573">
            <v>5499871.2832049998</v>
          </cell>
          <cell r="Y1573">
            <v>0</v>
          </cell>
          <cell r="Z1573">
            <v>0</v>
          </cell>
          <cell r="AA1573">
            <v>27</v>
          </cell>
          <cell r="AB1573">
            <v>-8140310.024590997</v>
          </cell>
          <cell r="AC1573">
            <v>27</v>
          </cell>
        </row>
        <row r="1574">
          <cell r="A1574" t="str">
            <v>Corredores  Medellín</v>
          </cell>
          <cell r="B1574">
            <v>10362859</v>
          </cell>
          <cell r="C1574">
            <v>37273</v>
          </cell>
          <cell r="D1574">
            <v>37637</v>
          </cell>
          <cell r="E1574" t="str">
            <v>A</v>
          </cell>
          <cell r="F1574" t="str">
            <v>AUCOLESP</v>
          </cell>
          <cell r="G1574">
            <v>71522</v>
          </cell>
          <cell r="H1574" t="str">
            <v>EMPRESA DE TRANSPORTE MASIVO DEL VALLE DE ABU</v>
          </cell>
          <cell r="I1574">
            <v>1866717</v>
          </cell>
          <cell r="J1574">
            <v>1866717</v>
          </cell>
          <cell r="K1574">
            <v>1866717</v>
          </cell>
          <cell r="L1574">
            <v>0</v>
          </cell>
          <cell r="M1574">
            <v>0.1</v>
          </cell>
          <cell r="N1574">
            <v>0</v>
          </cell>
          <cell r="O1574">
            <v>0.1</v>
          </cell>
          <cell r="P1574">
            <v>0</v>
          </cell>
          <cell r="Q1574">
            <v>0.1</v>
          </cell>
          <cell r="R1574">
            <v>0</v>
          </cell>
          <cell r="S1574">
            <v>0</v>
          </cell>
          <cell r="T1574">
            <v>0</v>
          </cell>
          <cell r="U1574">
            <v>0.19</v>
          </cell>
          <cell r="V1574">
            <v>354676.23</v>
          </cell>
          <cell r="W1574">
            <v>7.4999999999999997E-2</v>
          </cell>
          <cell r="X1574">
            <v>140003.77499999999</v>
          </cell>
          <cell r="Y1574">
            <v>0</v>
          </cell>
          <cell r="Z1574">
            <v>0</v>
          </cell>
          <cell r="AA1574">
            <v>0.7350000000000001</v>
          </cell>
          <cell r="AB1574">
            <v>1372036.9950000001</v>
          </cell>
          <cell r="AC1574">
            <v>2.3159341812133789</v>
          </cell>
          <cell r="AD1574">
            <v>2.3159341812133789</v>
          </cell>
        </row>
        <row r="1575">
          <cell r="B1575" t="str">
            <v>Total 10362859</v>
          </cell>
          <cell r="C1575">
            <v>1866717</v>
          </cell>
          <cell r="D1575">
            <v>1866717</v>
          </cell>
          <cell r="E1575">
            <v>1866717</v>
          </cell>
          <cell r="F1575">
            <v>0</v>
          </cell>
          <cell r="G1575">
            <v>0</v>
          </cell>
          <cell r="H1575">
            <v>0</v>
          </cell>
          <cell r="I1575">
            <v>1866717</v>
          </cell>
          <cell r="J1575">
            <v>1866717</v>
          </cell>
          <cell r="K1575">
            <v>1866717</v>
          </cell>
          <cell r="L1575">
            <v>0</v>
          </cell>
          <cell r="M1575">
            <v>0</v>
          </cell>
          <cell r="N1575">
            <v>0</v>
          </cell>
          <cell r="O1575">
            <v>1372036.9950000001</v>
          </cell>
          <cell r="P1575">
            <v>0</v>
          </cell>
          <cell r="Q1575">
            <v>0</v>
          </cell>
          <cell r="R1575">
            <v>0</v>
          </cell>
          <cell r="S1575">
            <v>0</v>
          </cell>
          <cell r="T1575">
            <v>140003.77499999999</v>
          </cell>
          <cell r="U1575">
            <v>0</v>
          </cell>
          <cell r="V1575">
            <v>354676.23</v>
          </cell>
          <cell r="W1575">
            <v>0</v>
          </cell>
          <cell r="X1575">
            <v>140003.77499999999</v>
          </cell>
          <cell r="Y1575">
            <v>0</v>
          </cell>
          <cell r="Z1575">
            <v>0</v>
          </cell>
          <cell r="AA1575">
            <v>0</v>
          </cell>
          <cell r="AB1575">
            <v>1372036.9950000001</v>
          </cell>
          <cell r="AC1575">
            <v>0</v>
          </cell>
        </row>
        <row r="1576">
          <cell r="A1576" t="str">
            <v>Corredores  Medellín</v>
          </cell>
          <cell r="B1576">
            <v>12030704</v>
          </cell>
          <cell r="C1576">
            <v>37587</v>
          </cell>
          <cell r="D1576">
            <v>37777</v>
          </cell>
          <cell r="E1576" t="str">
            <v>M</v>
          </cell>
          <cell r="F1576" t="str">
            <v>AUCOL98</v>
          </cell>
          <cell r="G1576">
            <v>71522</v>
          </cell>
          <cell r="H1576" t="str">
            <v>EMPRESA DE TRANSPORTE MASIVO DEL VALLE DE ABU</v>
          </cell>
          <cell r="I1576">
            <v>14540284</v>
          </cell>
          <cell r="J1576">
            <v>10865294</v>
          </cell>
          <cell r="K1576">
            <v>13317751.4648</v>
          </cell>
          <cell r="L1576">
            <v>17447976</v>
          </cell>
          <cell r="M1576">
            <v>0</v>
          </cell>
          <cell r="N1576">
            <v>17447976</v>
          </cell>
          <cell r="O1576">
            <v>0.1</v>
          </cell>
          <cell r="P1576">
            <v>0</v>
          </cell>
          <cell r="Q1576">
            <v>0.1</v>
          </cell>
          <cell r="R1576">
            <v>1744797.6</v>
          </cell>
          <cell r="S1576">
            <v>19192773.600000001</v>
          </cell>
          <cell r="T1576">
            <v>1.4411421966184161</v>
          </cell>
          <cell r="U1576">
            <v>0.19</v>
          </cell>
          <cell r="V1576">
            <v>2530372.778312</v>
          </cell>
          <cell r="W1576">
            <v>0.125</v>
          </cell>
          <cell r="X1576">
            <v>1664718.9331</v>
          </cell>
          <cell r="Y1576">
            <v>0</v>
          </cell>
          <cell r="Z1576">
            <v>0</v>
          </cell>
          <cell r="AA1576">
            <v>-0.75614219661841608</v>
          </cell>
          <cell r="AB1576">
            <v>-10070113.846612001</v>
          </cell>
          <cell r="AC1576">
            <v>22</v>
          </cell>
          <cell r="AD1576">
            <v>21.157894134521484</v>
          </cell>
        </row>
        <row r="1577">
          <cell r="B1577" t="str">
            <v>Total 12030704</v>
          </cell>
          <cell r="C1577">
            <v>14540284</v>
          </cell>
          <cell r="D1577">
            <v>10865294</v>
          </cell>
          <cell r="E1577">
            <v>13317751.4648</v>
          </cell>
          <cell r="F1577">
            <v>17447976</v>
          </cell>
          <cell r="G1577">
            <v>0</v>
          </cell>
          <cell r="H1577">
            <v>17447976</v>
          </cell>
          <cell r="I1577">
            <v>14540284</v>
          </cell>
          <cell r="J1577">
            <v>10865294</v>
          </cell>
          <cell r="K1577">
            <v>13317751.4648</v>
          </cell>
          <cell r="L1577">
            <v>17447976</v>
          </cell>
          <cell r="M1577">
            <v>0</v>
          </cell>
          <cell r="N1577">
            <v>17447976</v>
          </cell>
          <cell r="O1577">
            <v>-10070113.846612001</v>
          </cell>
          <cell r="P1577">
            <v>0</v>
          </cell>
          <cell r="Q1577">
            <v>1744797.6</v>
          </cell>
          <cell r="R1577">
            <v>1744797.6</v>
          </cell>
          <cell r="S1577">
            <v>19192773.600000001</v>
          </cell>
          <cell r="T1577">
            <v>1664718.9331</v>
          </cell>
          <cell r="U1577">
            <v>0</v>
          </cell>
          <cell r="V1577">
            <v>2530372.778312</v>
          </cell>
          <cell r="W1577">
            <v>22</v>
          </cell>
          <cell r="X1577">
            <v>1664718.9331</v>
          </cell>
          <cell r="Y1577">
            <v>0</v>
          </cell>
          <cell r="Z1577">
            <v>0</v>
          </cell>
          <cell r="AA1577">
            <v>22</v>
          </cell>
          <cell r="AB1577">
            <v>-10070113.846612001</v>
          </cell>
          <cell r="AC1577">
            <v>22</v>
          </cell>
        </row>
        <row r="1578">
          <cell r="H1578" t="str">
            <v>Total EMPRESA DE TRANSPORTE MASIVO DEL VALLE DE ABU</v>
          </cell>
          <cell r="I1578">
            <v>109329818.458</v>
          </cell>
          <cell r="J1578">
            <v>105664201.458</v>
          </cell>
          <cell r="K1578">
            <v>92194805.969699994</v>
          </cell>
          <cell r="L1578">
            <v>58306721</v>
          </cell>
          <cell r="M1578">
            <v>15955854</v>
          </cell>
          <cell r="N1578">
            <v>74262575</v>
          </cell>
          <cell r="O1578">
            <v>1595585.4</v>
          </cell>
          <cell r="P1578">
            <v>1595585.4</v>
          </cell>
          <cell r="Q1578">
            <v>83284417.900000006</v>
          </cell>
          <cell r="R1578">
            <v>7426257.5</v>
          </cell>
          <cell r="S1578">
            <v>83284417.900000006</v>
          </cell>
          <cell r="T1578">
            <v>0</v>
          </cell>
          <cell r="U1578">
            <v>-16187123.085510496</v>
          </cell>
          <cell r="V1578">
            <v>17517013.134243</v>
          </cell>
          <cell r="W1578">
            <v>7580498.0209675003</v>
          </cell>
          <cell r="X1578">
            <v>7580498.0209675003</v>
          </cell>
          <cell r="Y1578">
            <v>-16187123.085510496</v>
          </cell>
          <cell r="Z1578">
            <v>0</v>
          </cell>
          <cell r="AA1578">
            <v>-16187123.085510496</v>
          </cell>
          <cell r="AB1578">
            <v>-16187123.085510496</v>
          </cell>
          <cell r="AC1578">
            <v>49</v>
          </cell>
        </row>
        <row r="1579">
          <cell r="A1579" t="str">
            <v>Corredores  Medellín</v>
          </cell>
          <cell r="B1579">
            <v>7365919</v>
          </cell>
          <cell r="C1579">
            <v>37043</v>
          </cell>
          <cell r="D1579">
            <v>37407</v>
          </cell>
          <cell r="E1579" t="str">
            <v>M</v>
          </cell>
          <cell r="F1579" t="str">
            <v>AUCOL98</v>
          </cell>
          <cell r="G1579">
            <v>65083</v>
          </cell>
          <cell r="H1579" t="str">
            <v>FONDO DE BIENESTAR UNIVERSITARIO U DE A</v>
          </cell>
          <cell r="I1579">
            <v>1394914324</v>
          </cell>
          <cell r="J1579">
            <v>1395142228</v>
          </cell>
          <cell r="K1579">
            <v>1390439396.9409001</v>
          </cell>
          <cell r="L1579">
            <v>919595922</v>
          </cell>
          <cell r="M1579">
            <v>108653577</v>
          </cell>
          <cell r="N1579">
            <v>1028249499</v>
          </cell>
          <cell r="O1579">
            <v>0.1</v>
          </cell>
          <cell r="P1579">
            <v>10865357.700000001</v>
          </cell>
          <cell r="Q1579">
            <v>0.1</v>
          </cell>
          <cell r="R1579">
            <v>102824949.90000001</v>
          </cell>
          <cell r="S1579">
            <v>1141939806.6000001</v>
          </cell>
          <cell r="T1579">
            <v>0.82127981205968215</v>
          </cell>
          <cell r="U1579">
            <v>0.19</v>
          </cell>
          <cell r="V1579">
            <v>264183485.41877103</v>
          </cell>
          <cell r="W1579">
            <v>0.125</v>
          </cell>
          <cell r="X1579">
            <v>173804924.61761251</v>
          </cell>
          <cell r="Y1579">
            <v>0</v>
          </cell>
          <cell r="Z1579">
            <v>0</v>
          </cell>
          <cell r="AA1579">
            <v>-0.13627981205968209</v>
          </cell>
          <cell r="AB1579">
            <v>-189488819.69548357</v>
          </cell>
          <cell r="AC1579">
            <v>1203.291259765625</v>
          </cell>
          <cell r="AD1579">
            <v>1203.291259765625</v>
          </cell>
        </row>
        <row r="1580">
          <cell r="A1580" t="str">
            <v>Corredores  Medellín</v>
          </cell>
          <cell r="B1580">
            <v>7365919</v>
          </cell>
          <cell r="C1580">
            <v>37408</v>
          </cell>
          <cell r="D1580">
            <v>37772</v>
          </cell>
          <cell r="E1580" t="str">
            <v>M</v>
          </cell>
          <cell r="F1580" t="str">
            <v>AUCOL98</v>
          </cell>
          <cell r="G1580">
            <v>65083</v>
          </cell>
          <cell r="H1580" t="str">
            <v>FONDO DE BIENESTAR UNIVERSITARIO U DE A</v>
          </cell>
          <cell r="I1580">
            <v>879448416</v>
          </cell>
          <cell r="J1580">
            <v>860124971</v>
          </cell>
          <cell r="K1580">
            <v>895065621.33169997</v>
          </cell>
          <cell r="L1580">
            <v>414788465</v>
          </cell>
          <cell r="M1580">
            <v>91418104</v>
          </cell>
          <cell r="N1580">
            <v>506206569</v>
          </cell>
          <cell r="O1580">
            <v>0.1</v>
          </cell>
          <cell r="P1580">
            <v>9141810.4000000004</v>
          </cell>
          <cell r="Q1580">
            <v>0.1</v>
          </cell>
          <cell r="R1580">
            <v>50620656.900000006</v>
          </cell>
          <cell r="S1580">
            <v>565969036.29999995</v>
          </cell>
          <cell r="T1580">
            <v>0.63232127657627801</v>
          </cell>
          <cell r="U1580">
            <v>0.19</v>
          </cell>
          <cell r="V1580">
            <v>170062468.05302301</v>
          </cell>
          <cell r="W1580">
            <v>0.125</v>
          </cell>
          <cell r="X1580">
            <v>111883202.6664625</v>
          </cell>
          <cell r="Y1580">
            <v>0</v>
          </cell>
          <cell r="Z1580">
            <v>0</v>
          </cell>
          <cell r="AA1580">
            <v>5.267872342372204E-2</v>
          </cell>
          <cell r="AB1580">
            <v>47150914.312214546</v>
          </cell>
          <cell r="AC1580">
            <v>721.1346435546875</v>
          </cell>
          <cell r="AD1580">
            <v>721.1346435546875</v>
          </cell>
        </row>
        <row r="1581">
          <cell r="A1581" t="str">
            <v>Corredores  Medellín</v>
          </cell>
          <cell r="B1581">
            <v>7365919</v>
          </cell>
          <cell r="C1581">
            <v>37773</v>
          </cell>
          <cell r="D1581">
            <v>37777</v>
          </cell>
          <cell r="E1581" t="str">
            <v>M</v>
          </cell>
          <cell r="F1581" t="str">
            <v>AUCOL98</v>
          </cell>
          <cell r="G1581">
            <v>65083</v>
          </cell>
          <cell r="H1581" t="str">
            <v>FONDO DE BIENESTAR UNIVERSITARIO U DE A</v>
          </cell>
          <cell r="I1581">
            <v>0</v>
          </cell>
          <cell r="J1581">
            <v>0</v>
          </cell>
          <cell r="K1581">
            <v>986621.74320000003</v>
          </cell>
          <cell r="L1581">
            <v>0</v>
          </cell>
          <cell r="M1581">
            <v>0.1</v>
          </cell>
          <cell r="N1581">
            <v>0</v>
          </cell>
          <cell r="O1581">
            <v>0.1</v>
          </cell>
          <cell r="P1581">
            <v>0</v>
          </cell>
          <cell r="Q1581">
            <v>0.1</v>
          </cell>
          <cell r="R1581">
            <v>0</v>
          </cell>
          <cell r="S1581">
            <v>0</v>
          </cell>
          <cell r="T1581">
            <v>0</v>
          </cell>
          <cell r="U1581">
            <v>0.19</v>
          </cell>
          <cell r="V1581">
            <v>187458.13120800001</v>
          </cell>
          <cell r="W1581">
            <v>0.125</v>
          </cell>
          <cell r="X1581">
            <v>123327.7179</v>
          </cell>
          <cell r="Y1581">
            <v>0</v>
          </cell>
          <cell r="Z1581">
            <v>0</v>
          </cell>
          <cell r="AA1581">
            <v>0.68500000000000005</v>
          </cell>
          <cell r="AB1581">
            <v>675835.89409200009</v>
          </cell>
          <cell r="AC1581">
            <v>111</v>
          </cell>
          <cell r="AD1581">
            <v>114.75</v>
          </cell>
        </row>
        <row r="1582">
          <cell r="B1582" t="str">
            <v>Total 7365919</v>
          </cell>
          <cell r="C1582">
            <v>2274362740</v>
          </cell>
          <cell r="D1582">
            <v>2255267199</v>
          </cell>
          <cell r="E1582">
            <v>2286491640.0158</v>
          </cell>
          <cell r="F1582">
            <v>1334384387</v>
          </cell>
          <cell r="G1582">
            <v>200071681</v>
          </cell>
          <cell r="H1582">
            <v>1534456068</v>
          </cell>
          <cell r="I1582">
            <v>2274362740</v>
          </cell>
          <cell r="J1582">
            <v>2255267199</v>
          </cell>
          <cell r="K1582">
            <v>2286491640.0158</v>
          </cell>
          <cell r="L1582">
            <v>1334384387</v>
          </cell>
          <cell r="M1582">
            <v>200071681</v>
          </cell>
          <cell r="N1582">
            <v>1534456068</v>
          </cell>
          <cell r="O1582">
            <v>-141662069.48917702</v>
          </cell>
          <cell r="P1582">
            <v>20007168.100000001</v>
          </cell>
          <cell r="Q1582">
            <v>153445606.80000001</v>
          </cell>
          <cell r="R1582">
            <v>153445606.80000001</v>
          </cell>
          <cell r="S1582">
            <v>1707908842.9000001</v>
          </cell>
          <cell r="T1582">
            <v>285811455.001975</v>
          </cell>
          <cell r="U1582">
            <v>0</v>
          </cell>
          <cell r="V1582">
            <v>434433411.60300201</v>
          </cell>
          <cell r="W1582">
            <v>111</v>
          </cell>
          <cell r="X1582">
            <v>285811455.001975</v>
          </cell>
          <cell r="Y1582">
            <v>0</v>
          </cell>
          <cell r="Z1582">
            <v>0</v>
          </cell>
          <cell r="AA1582">
            <v>111</v>
          </cell>
          <cell r="AB1582">
            <v>-141662069.48917702</v>
          </cell>
          <cell r="AC1582">
            <v>111</v>
          </cell>
        </row>
        <row r="1583">
          <cell r="A1583" t="str">
            <v>Corredores  Medellín</v>
          </cell>
          <cell r="B1583">
            <v>10406134</v>
          </cell>
          <cell r="C1583">
            <v>37377</v>
          </cell>
          <cell r="D1583">
            <v>37741</v>
          </cell>
          <cell r="E1583" t="str">
            <v>M</v>
          </cell>
          <cell r="F1583" t="str">
            <v>AUCOL98</v>
          </cell>
          <cell r="G1583">
            <v>65083</v>
          </cell>
          <cell r="H1583" t="str">
            <v>FONDO DE BIENESTAR UNIVERSITARIO U DE A</v>
          </cell>
          <cell r="I1583">
            <v>935634</v>
          </cell>
          <cell r="J1583">
            <v>935634</v>
          </cell>
          <cell r="K1583">
            <v>935634</v>
          </cell>
          <cell r="L1583">
            <v>0</v>
          </cell>
          <cell r="M1583">
            <v>0.1</v>
          </cell>
          <cell r="N1583">
            <v>0</v>
          </cell>
          <cell r="O1583">
            <v>0.1</v>
          </cell>
          <cell r="P1583">
            <v>0</v>
          </cell>
          <cell r="Q1583">
            <v>0.1</v>
          </cell>
          <cell r="R1583">
            <v>0</v>
          </cell>
          <cell r="S1583">
            <v>0</v>
          </cell>
          <cell r="T1583">
            <v>0</v>
          </cell>
          <cell r="U1583">
            <v>0.19</v>
          </cell>
          <cell r="V1583">
            <v>177770.46</v>
          </cell>
          <cell r="W1583">
            <v>0.125</v>
          </cell>
          <cell r="X1583">
            <v>116954.25</v>
          </cell>
          <cell r="Y1583">
            <v>0</v>
          </cell>
          <cell r="Z1583">
            <v>0</v>
          </cell>
          <cell r="AA1583">
            <v>0.68500000000000005</v>
          </cell>
          <cell r="AB1583">
            <v>640909.29</v>
          </cell>
          <cell r="AC1583">
            <v>0.58791208267211914</v>
          </cell>
          <cell r="AD1583">
            <v>0.58791208267211914</v>
          </cell>
        </row>
        <row r="1584">
          <cell r="B1584" t="str">
            <v>Total 10406134</v>
          </cell>
          <cell r="C1584">
            <v>935634</v>
          </cell>
          <cell r="D1584">
            <v>935634</v>
          </cell>
          <cell r="E1584">
            <v>935634</v>
          </cell>
          <cell r="F1584">
            <v>0</v>
          </cell>
          <cell r="G1584">
            <v>0</v>
          </cell>
          <cell r="H1584">
            <v>0</v>
          </cell>
          <cell r="I1584">
            <v>935634</v>
          </cell>
          <cell r="J1584">
            <v>935634</v>
          </cell>
          <cell r="K1584">
            <v>935634</v>
          </cell>
          <cell r="L1584">
            <v>0</v>
          </cell>
          <cell r="M1584">
            <v>0</v>
          </cell>
          <cell r="N1584">
            <v>0</v>
          </cell>
          <cell r="O1584">
            <v>640909.29</v>
          </cell>
          <cell r="P1584">
            <v>0</v>
          </cell>
          <cell r="Q1584">
            <v>0</v>
          </cell>
          <cell r="R1584">
            <v>0</v>
          </cell>
          <cell r="S1584">
            <v>0</v>
          </cell>
          <cell r="T1584">
            <v>116954.25</v>
          </cell>
          <cell r="U1584">
            <v>0</v>
          </cell>
          <cell r="V1584">
            <v>177770.46</v>
          </cell>
          <cell r="W1584">
            <v>0</v>
          </cell>
          <cell r="X1584">
            <v>116954.25</v>
          </cell>
          <cell r="Y1584">
            <v>0</v>
          </cell>
          <cell r="Z1584">
            <v>0</v>
          </cell>
          <cell r="AA1584">
            <v>0</v>
          </cell>
          <cell r="AB1584">
            <v>640909.29</v>
          </cell>
          <cell r="AC1584">
            <v>0</v>
          </cell>
        </row>
        <row r="1585">
          <cell r="A1585" t="str">
            <v>Corredores  Medellín</v>
          </cell>
          <cell r="B1585">
            <v>10961195</v>
          </cell>
          <cell r="C1585">
            <v>37469</v>
          </cell>
          <cell r="D1585">
            <v>37777</v>
          </cell>
          <cell r="E1585" t="str">
            <v>M</v>
          </cell>
          <cell r="F1585" t="str">
            <v>AUCOLESP</v>
          </cell>
          <cell r="G1585">
            <v>65083</v>
          </cell>
          <cell r="H1585" t="str">
            <v>FONDO DE BIENESTAR UNIVERSITARIO U DE A</v>
          </cell>
          <cell r="I1585">
            <v>543554286.875</v>
          </cell>
          <cell r="J1585">
            <v>446230471.9375</v>
          </cell>
          <cell r="K1585">
            <v>529032064.06370002</v>
          </cell>
          <cell r="L1585">
            <v>202730517</v>
          </cell>
          <cell r="M1585">
            <v>206076242</v>
          </cell>
          <cell r="N1585">
            <v>408806759</v>
          </cell>
          <cell r="O1585">
            <v>0.1</v>
          </cell>
          <cell r="P1585">
            <v>20607624.200000003</v>
          </cell>
          <cell r="Q1585">
            <v>0.1</v>
          </cell>
          <cell r="R1585">
            <v>40880675.900000006</v>
          </cell>
          <cell r="S1585">
            <v>470295059.10000002</v>
          </cell>
          <cell r="T1585">
            <v>0.88897269380513855</v>
          </cell>
          <cell r="U1585">
            <v>0.19</v>
          </cell>
          <cell r="V1585">
            <v>100516092.172103</v>
          </cell>
          <cell r="W1585">
            <v>0.125</v>
          </cell>
          <cell r="X1585">
            <v>66129008.007962503</v>
          </cell>
          <cell r="Y1585">
            <v>0</v>
          </cell>
          <cell r="Z1585">
            <v>0</v>
          </cell>
          <cell r="AA1585">
            <v>-0.20397269380513849</v>
          </cell>
          <cell r="AB1585">
            <v>-107908095.2163655</v>
          </cell>
          <cell r="AC1585">
            <v>917</v>
          </cell>
          <cell r="AD1585">
            <v>509.46102905273438</v>
          </cell>
        </row>
        <row r="1586">
          <cell r="B1586" t="str">
            <v>Total 10961195</v>
          </cell>
          <cell r="C1586">
            <v>543554286.875</v>
          </cell>
          <cell r="D1586">
            <v>446230471.9375</v>
          </cell>
          <cell r="E1586">
            <v>529032064.06370002</v>
          </cell>
          <cell r="F1586">
            <v>202730517</v>
          </cell>
          <cell r="G1586">
            <v>206076242</v>
          </cell>
          <cell r="H1586">
            <v>408806759</v>
          </cell>
          <cell r="I1586">
            <v>543554286.875</v>
          </cell>
          <cell r="J1586">
            <v>446230471.9375</v>
          </cell>
          <cell r="K1586">
            <v>529032064.06370002</v>
          </cell>
          <cell r="L1586">
            <v>202730517</v>
          </cell>
          <cell r="M1586">
            <v>206076242</v>
          </cell>
          <cell r="N1586">
            <v>408806759</v>
          </cell>
          <cell r="O1586">
            <v>-107908095.2163655</v>
          </cell>
          <cell r="P1586">
            <v>20607624.200000003</v>
          </cell>
          <cell r="Q1586">
            <v>40880675.900000006</v>
          </cell>
          <cell r="R1586">
            <v>40880675.900000006</v>
          </cell>
          <cell r="S1586">
            <v>470295059.10000002</v>
          </cell>
          <cell r="T1586">
            <v>66129008.007962503</v>
          </cell>
          <cell r="U1586">
            <v>0</v>
          </cell>
          <cell r="V1586">
            <v>100516092.172103</v>
          </cell>
          <cell r="W1586">
            <v>917</v>
          </cell>
          <cell r="X1586">
            <v>66129008.007962503</v>
          </cell>
          <cell r="Y1586">
            <v>0</v>
          </cell>
          <cell r="Z1586">
            <v>0</v>
          </cell>
          <cell r="AA1586">
            <v>917</v>
          </cell>
          <cell r="AB1586">
            <v>-107908095.2163655</v>
          </cell>
          <cell r="AC1586">
            <v>917</v>
          </cell>
        </row>
        <row r="1587">
          <cell r="H1587" t="str">
            <v>Total FONDO DE BIENESTAR UNIVERSITARIO U DE A</v>
          </cell>
          <cell r="I1587">
            <v>2818852660.875</v>
          </cell>
          <cell r="J1587">
            <v>2702433304.9375</v>
          </cell>
          <cell r="K1587">
            <v>2816459338.0795002</v>
          </cell>
          <cell r="L1587">
            <v>1537114904</v>
          </cell>
          <cell r="M1587">
            <v>406147923</v>
          </cell>
          <cell r="N1587">
            <v>1943262827</v>
          </cell>
          <cell r="O1587">
            <v>40614792.300000004</v>
          </cell>
          <cell r="P1587">
            <v>40614792.300000004</v>
          </cell>
          <cell r="Q1587">
            <v>2178203902</v>
          </cell>
          <cell r="R1587">
            <v>194326282.70000002</v>
          </cell>
          <cell r="S1587">
            <v>2178203902</v>
          </cell>
          <cell r="T1587">
            <v>0</v>
          </cell>
          <cell r="U1587">
            <v>-248929255.41554254</v>
          </cell>
          <cell r="V1587">
            <v>535127274.23510498</v>
          </cell>
          <cell r="W1587">
            <v>352057417.25993752</v>
          </cell>
          <cell r="X1587">
            <v>352057417.25993752</v>
          </cell>
          <cell r="Y1587">
            <v>-248929255.41554254</v>
          </cell>
          <cell r="Z1587">
            <v>0</v>
          </cell>
          <cell r="AA1587">
            <v>-248929255.41554254</v>
          </cell>
          <cell r="AB1587">
            <v>-248929255.41554254</v>
          </cell>
          <cell r="AC1587">
            <v>1028</v>
          </cell>
        </row>
        <row r="1588">
          <cell r="A1588" t="str">
            <v>Corredores  Medellín</v>
          </cell>
          <cell r="B1588">
            <v>7231186</v>
          </cell>
          <cell r="C1588">
            <v>36921</v>
          </cell>
          <cell r="D1588">
            <v>37285</v>
          </cell>
          <cell r="E1588" t="str">
            <v>A</v>
          </cell>
          <cell r="F1588" t="str">
            <v>AUCOL98</v>
          </cell>
          <cell r="G1588">
            <v>71286</v>
          </cell>
          <cell r="H1588" t="str">
            <v>FONDO MUTUO DE INVERSION DE LOS TRABAJADORES</v>
          </cell>
          <cell r="I1588">
            <v>48323947.1875</v>
          </cell>
          <cell r="J1588">
            <v>48323947.1875</v>
          </cell>
          <cell r="K1588">
            <v>48323947.052199997</v>
          </cell>
          <cell r="L1588">
            <v>6428570</v>
          </cell>
          <cell r="M1588">
            <v>1115001</v>
          </cell>
          <cell r="N1588">
            <v>7543571</v>
          </cell>
          <cell r="O1588">
            <v>0.1</v>
          </cell>
          <cell r="P1588">
            <v>111500.1</v>
          </cell>
          <cell r="Q1588">
            <v>0.1</v>
          </cell>
          <cell r="R1588">
            <v>754357.10000000009</v>
          </cell>
          <cell r="S1588">
            <v>8409428.1999999993</v>
          </cell>
          <cell r="T1588">
            <v>0.17402196453274094</v>
          </cell>
          <cell r="U1588">
            <v>0.19</v>
          </cell>
          <cell r="V1588">
            <v>9181549.9399180003</v>
          </cell>
          <cell r="W1588">
            <v>0.125</v>
          </cell>
          <cell r="X1588">
            <v>6040493.3815249996</v>
          </cell>
          <cell r="Y1588">
            <v>0</v>
          </cell>
          <cell r="Z1588">
            <v>0</v>
          </cell>
          <cell r="AA1588">
            <v>0.51097803546725906</v>
          </cell>
          <cell r="AB1588">
            <v>24692475.530756999</v>
          </cell>
          <cell r="AC1588">
            <v>53.771976470947266</v>
          </cell>
          <cell r="AD1588">
            <v>53.771976470947266</v>
          </cell>
        </row>
        <row r="1589">
          <cell r="A1589" t="str">
            <v>Corredores  Medellín</v>
          </cell>
          <cell r="B1589">
            <v>7231186</v>
          </cell>
          <cell r="C1589">
            <v>37286</v>
          </cell>
          <cell r="D1589">
            <v>37650</v>
          </cell>
          <cell r="E1589" t="str">
            <v>A</v>
          </cell>
          <cell r="F1589" t="str">
            <v>AUCOL98</v>
          </cell>
          <cell r="G1589">
            <v>71286</v>
          </cell>
          <cell r="H1589" t="str">
            <v>FONDO MUTUO DE INVERSION DE LOS TRABAJADORES</v>
          </cell>
          <cell r="I1589">
            <v>52212488.25</v>
          </cell>
          <cell r="J1589">
            <v>52639381.25</v>
          </cell>
          <cell r="K1589">
            <v>52212488.140600003</v>
          </cell>
          <cell r="L1589">
            <v>40258616</v>
          </cell>
          <cell r="M1589">
            <v>3792568</v>
          </cell>
          <cell r="N1589">
            <v>44051184</v>
          </cell>
          <cell r="O1589">
            <v>0.1</v>
          </cell>
          <cell r="P1589">
            <v>379256.80000000005</v>
          </cell>
          <cell r="Q1589">
            <v>0.1</v>
          </cell>
          <cell r="R1589">
            <v>4405118.4000000004</v>
          </cell>
          <cell r="S1589">
            <v>48835559.199999996</v>
          </cell>
          <cell r="T1589">
            <v>0.93532334771125114</v>
          </cell>
          <cell r="U1589">
            <v>0.19</v>
          </cell>
          <cell r="V1589">
            <v>9920372.7467140015</v>
          </cell>
          <cell r="W1589">
            <v>0.125</v>
          </cell>
          <cell r="X1589">
            <v>6526561.0175750004</v>
          </cell>
          <cell r="Y1589">
            <v>0</v>
          </cell>
          <cell r="Z1589">
            <v>0</v>
          </cell>
          <cell r="AA1589">
            <v>-0.25032334771125109</v>
          </cell>
          <cell r="AB1589">
            <v>-13070004.823688988</v>
          </cell>
          <cell r="AC1589">
            <v>47.782966613769531</v>
          </cell>
          <cell r="AD1589">
            <v>47.782966613769531</v>
          </cell>
        </row>
        <row r="1590">
          <cell r="A1590" t="str">
            <v>Corredores  Medellín</v>
          </cell>
          <cell r="B1590">
            <v>7231186</v>
          </cell>
          <cell r="C1590">
            <v>37651</v>
          </cell>
          <cell r="D1590">
            <v>37777</v>
          </cell>
          <cell r="E1590" t="str">
            <v>A</v>
          </cell>
          <cell r="F1590" t="str">
            <v>AUCOL98</v>
          </cell>
          <cell r="G1590">
            <v>71286</v>
          </cell>
          <cell r="H1590" t="str">
            <v>FONDO MUTUO DE INVERSION DE LOS TRABAJADORES</v>
          </cell>
          <cell r="I1590">
            <v>41115955</v>
          </cell>
          <cell r="J1590">
            <v>41115955</v>
          </cell>
          <cell r="K1590">
            <v>14132218.2695</v>
          </cell>
          <cell r="L1590">
            <v>6022202</v>
          </cell>
          <cell r="M1590">
            <v>41265173</v>
          </cell>
          <cell r="N1590">
            <v>47287375</v>
          </cell>
          <cell r="O1590">
            <v>0.1</v>
          </cell>
          <cell r="P1590">
            <v>4126517.3000000003</v>
          </cell>
          <cell r="Q1590">
            <v>0.1</v>
          </cell>
          <cell r="R1590">
            <v>4728737.5</v>
          </cell>
          <cell r="S1590">
            <v>56142629.799999997</v>
          </cell>
          <cell r="T1590">
            <v>3.9726693098964097</v>
          </cell>
          <cell r="U1590">
            <v>0.19</v>
          </cell>
          <cell r="V1590">
            <v>2685121.4712050003</v>
          </cell>
          <cell r="W1590">
            <v>0.125</v>
          </cell>
          <cell r="X1590">
            <v>1766527.2836875001</v>
          </cell>
          <cell r="Y1590">
            <v>0</v>
          </cell>
          <cell r="Z1590">
            <v>0</v>
          </cell>
          <cell r="AA1590">
            <v>-3.2876693098964096</v>
          </cell>
          <cell r="AB1590">
            <v>-46462060.2853925</v>
          </cell>
          <cell r="AC1590">
            <v>23</v>
          </cell>
          <cell r="AD1590">
            <v>22.277778625488281</v>
          </cell>
        </row>
        <row r="1591">
          <cell r="B1591" t="str">
            <v>Total 7231186</v>
          </cell>
          <cell r="C1591">
            <v>141652390.4375</v>
          </cell>
          <cell r="D1591">
            <v>142079283.4375</v>
          </cell>
          <cell r="E1591">
            <v>114668653.4623</v>
          </cell>
          <cell r="F1591">
            <v>52709388</v>
          </cell>
          <cell r="G1591">
            <v>46172742</v>
          </cell>
          <cell r="H1591">
            <v>98882130</v>
          </cell>
          <cell r="I1591">
            <v>141652390.4375</v>
          </cell>
          <cell r="J1591">
            <v>142079283.4375</v>
          </cell>
          <cell r="K1591">
            <v>114668653.4623</v>
          </cell>
          <cell r="L1591">
            <v>52709388</v>
          </cell>
          <cell r="M1591">
            <v>46172742</v>
          </cell>
          <cell r="N1591">
            <v>98882130</v>
          </cell>
          <cell r="O1591">
            <v>-34839589.578324489</v>
          </cell>
          <cell r="P1591">
            <v>4617274.2</v>
          </cell>
          <cell r="Q1591">
            <v>9888213</v>
          </cell>
          <cell r="R1591">
            <v>9888213</v>
          </cell>
          <cell r="S1591">
            <v>113387617.19999999</v>
          </cell>
          <cell r="T1591">
            <v>14333581.6827875</v>
          </cell>
          <cell r="U1591">
            <v>0</v>
          </cell>
          <cell r="V1591">
            <v>21787044.157837</v>
          </cell>
          <cell r="W1591">
            <v>23</v>
          </cell>
          <cell r="X1591">
            <v>14333581.6827875</v>
          </cell>
          <cell r="Y1591">
            <v>0</v>
          </cell>
          <cell r="Z1591">
            <v>0</v>
          </cell>
          <cell r="AA1591">
            <v>23</v>
          </cell>
          <cell r="AB1591">
            <v>-34839589.578324489</v>
          </cell>
          <cell r="AC1591">
            <v>23</v>
          </cell>
        </row>
        <row r="1592">
          <cell r="A1592" t="str">
            <v>Corredores  Medellín</v>
          </cell>
          <cell r="B1592">
            <v>7233257</v>
          </cell>
          <cell r="C1592">
            <v>36922</v>
          </cell>
          <cell r="D1592">
            <v>37286</v>
          </cell>
          <cell r="E1592" t="str">
            <v>M</v>
          </cell>
          <cell r="F1592" t="str">
            <v>AUCOL98</v>
          </cell>
          <cell r="G1592">
            <v>71286</v>
          </cell>
          <cell r="H1592" t="str">
            <v>FONDO MUTUO DE INVERSION DE LOS TRABAJADORES</v>
          </cell>
          <cell r="I1592">
            <v>163645218</v>
          </cell>
          <cell r="J1592">
            <v>163645218</v>
          </cell>
          <cell r="K1592">
            <v>163645218.148</v>
          </cell>
          <cell r="L1592">
            <v>142036333</v>
          </cell>
          <cell r="M1592">
            <v>4111111</v>
          </cell>
          <cell r="N1592">
            <v>146147444</v>
          </cell>
          <cell r="O1592">
            <v>0.1</v>
          </cell>
          <cell r="P1592">
            <v>411111.10000000003</v>
          </cell>
          <cell r="Q1592">
            <v>0.1</v>
          </cell>
          <cell r="R1592">
            <v>14614744.4</v>
          </cell>
          <cell r="S1592">
            <v>161173299.5</v>
          </cell>
          <cell r="T1592">
            <v>0.98489464784871128</v>
          </cell>
          <cell r="U1592">
            <v>0.19</v>
          </cell>
          <cell r="V1592">
            <v>31092591.448120002</v>
          </cell>
          <cell r="W1592">
            <v>0.125</v>
          </cell>
          <cell r="X1592">
            <v>20455652.2685</v>
          </cell>
          <cell r="Y1592">
            <v>0</v>
          </cell>
          <cell r="Z1592">
            <v>0</v>
          </cell>
          <cell r="AA1592">
            <v>-0.29989464784871123</v>
          </cell>
          <cell r="AB1592">
            <v>-49076325.068619989</v>
          </cell>
          <cell r="AC1592">
            <v>146.02197265625</v>
          </cell>
          <cell r="AD1592">
            <v>146.02197265625</v>
          </cell>
        </row>
        <row r="1593">
          <cell r="A1593" t="str">
            <v>Corredores  Medellín</v>
          </cell>
          <cell r="B1593">
            <v>7233257</v>
          </cell>
          <cell r="C1593">
            <v>37287</v>
          </cell>
          <cell r="D1593">
            <v>37651</v>
          </cell>
          <cell r="E1593" t="str">
            <v>M</v>
          </cell>
          <cell r="F1593" t="str">
            <v>AUCOL98</v>
          </cell>
          <cell r="G1593">
            <v>71286</v>
          </cell>
          <cell r="H1593" t="str">
            <v>FONDO MUTUO DE INVERSION DE LOS TRABAJADORES</v>
          </cell>
          <cell r="I1593">
            <v>144447322</v>
          </cell>
          <cell r="J1593">
            <v>144525749</v>
          </cell>
          <cell r="K1593">
            <v>144447321.8867</v>
          </cell>
          <cell r="L1593">
            <v>76605153</v>
          </cell>
          <cell r="M1593">
            <v>12097321</v>
          </cell>
          <cell r="N1593">
            <v>88702474</v>
          </cell>
          <cell r="O1593">
            <v>0.1</v>
          </cell>
          <cell r="P1593">
            <v>1209732.1000000001</v>
          </cell>
          <cell r="Q1593">
            <v>0.1</v>
          </cell>
          <cell r="R1593">
            <v>8870247.4000000004</v>
          </cell>
          <cell r="S1593">
            <v>98782453.5</v>
          </cell>
          <cell r="T1593">
            <v>0.68386490112625209</v>
          </cell>
          <cell r="U1593">
            <v>0.19</v>
          </cell>
          <cell r="V1593">
            <v>27444991.158473</v>
          </cell>
          <cell r="W1593">
            <v>0.125</v>
          </cell>
          <cell r="X1593">
            <v>18055915.235837501</v>
          </cell>
          <cell r="Y1593">
            <v>0</v>
          </cell>
          <cell r="Z1593">
            <v>0</v>
          </cell>
          <cell r="AA1593">
            <v>1.1350988737479639E-3</v>
          </cell>
          <cell r="AB1593">
            <v>163961.99238950279</v>
          </cell>
          <cell r="AC1593">
            <v>128.45329284667969</v>
          </cell>
          <cell r="AD1593">
            <v>128.45329284667969</v>
          </cell>
        </row>
        <row r="1594">
          <cell r="A1594" t="str">
            <v>Corredores  Medellín</v>
          </cell>
          <cell r="B1594">
            <v>7233257</v>
          </cell>
          <cell r="C1594">
            <v>37652</v>
          </cell>
          <cell r="D1594">
            <v>37777</v>
          </cell>
          <cell r="E1594" t="str">
            <v>M</v>
          </cell>
          <cell r="F1594" t="str">
            <v>AUCOL98</v>
          </cell>
          <cell r="G1594">
            <v>71286</v>
          </cell>
          <cell r="H1594" t="str">
            <v>FONDO MUTUO DE INVERSION DE LOS TRABAJADORES</v>
          </cell>
          <cell r="I1594">
            <v>55979267</v>
          </cell>
          <cell r="J1594">
            <v>32756111</v>
          </cell>
          <cell r="K1594">
            <v>47020495.061999999</v>
          </cell>
          <cell r="L1594">
            <v>3270708</v>
          </cell>
          <cell r="M1594">
            <v>21819844</v>
          </cell>
          <cell r="N1594">
            <v>25090552</v>
          </cell>
          <cell r="O1594">
            <v>0.1</v>
          </cell>
          <cell r="P1594">
            <v>2181984.4</v>
          </cell>
          <cell r="Q1594">
            <v>0.1</v>
          </cell>
          <cell r="R1594">
            <v>2509055.2000000002</v>
          </cell>
          <cell r="S1594">
            <v>29781591.599999998</v>
          </cell>
          <cell r="T1594">
            <v>0.63337469247677569</v>
          </cell>
          <cell r="U1594">
            <v>0.19</v>
          </cell>
          <cell r="V1594">
            <v>8933894.0617800001</v>
          </cell>
          <cell r="W1594">
            <v>0.125</v>
          </cell>
          <cell r="X1594">
            <v>5877561.8827499999</v>
          </cell>
          <cell r="Y1594">
            <v>0</v>
          </cell>
          <cell r="Z1594">
            <v>0</v>
          </cell>
          <cell r="AA1594">
            <v>5.1625307523224362E-2</v>
          </cell>
          <cell r="AB1594">
            <v>2427447.5174700026</v>
          </cell>
          <cell r="AC1594">
            <v>69</v>
          </cell>
          <cell r="AD1594">
            <v>63.431999206542969</v>
          </cell>
        </row>
        <row r="1595">
          <cell r="B1595" t="str">
            <v>Total 7233257</v>
          </cell>
          <cell r="C1595">
            <v>364071807</v>
          </cell>
          <cell r="D1595">
            <v>340927078</v>
          </cell>
          <cell r="E1595">
            <v>355113035.09670001</v>
          </cell>
          <cell r="F1595">
            <v>221912194</v>
          </cell>
          <cell r="G1595">
            <v>38028276</v>
          </cell>
          <cell r="H1595">
            <v>259940470</v>
          </cell>
          <cell r="I1595">
            <v>364071807</v>
          </cell>
          <cell r="J1595">
            <v>340927078</v>
          </cell>
          <cell r="K1595">
            <v>355113035.09670001</v>
          </cell>
          <cell r="L1595">
            <v>221912194</v>
          </cell>
          <cell r="M1595">
            <v>38028276</v>
          </cell>
          <cell r="N1595">
            <v>259940470</v>
          </cell>
          <cell r="O1595">
            <v>-46484915.558760487</v>
          </cell>
          <cell r="P1595">
            <v>3802827.6</v>
          </cell>
          <cell r="Q1595">
            <v>25994047</v>
          </cell>
          <cell r="R1595">
            <v>25994047</v>
          </cell>
          <cell r="S1595">
            <v>289737344.60000002</v>
          </cell>
          <cell r="T1595">
            <v>44389129.387087502</v>
          </cell>
          <cell r="U1595">
            <v>0</v>
          </cell>
          <cell r="V1595">
            <v>67471476.668373004</v>
          </cell>
          <cell r="W1595">
            <v>69</v>
          </cell>
          <cell r="X1595">
            <v>44389129.387087502</v>
          </cell>
          <cell r="Y1595">
            <v>0</v>
          </cell>
          <cell r="Z1595">
            <v>0</v>
          </cell>
          <cell r="AA1595">
            <v>69</v>
          </cell>
          <cell r="AB1595">
            <v>-46484915.558760487</v>
          </cell>
          <cell r="AC1595">
            <v>69</v>
          </cell>
        </row>
        <row r="1596">
          <cell r="H1596" t="str">
            <v>Total FONDO MUTUO DE INVERSION DE LOS TRABAJADORES</v>
          </cell>
          <cell r="I1596">
            <v>505724197.4375</v>
          </cell>
          <cell r="J1596">
            <v>483006361.4375</v>
          </cell>
          <cell r="K1596">
            <v>469781688.55899996</v>
          </cell>
          <cell r="L1596">
            <v>274621582</v>
          </cell>
          <cell r="M1596">
            <v>84201018</v>
          </cell>
          <cell r="N1596">
            <v>358822600</v>
          </cell>
          <cell r="O1596">
            <v>8420101.8000000007</v>
          </cell>
          <cell r="P1596">
            <v>8420101.8000000007</v>
          </cell>
          <cell r="Q1596">
            <v>403124961.80000001</v>
          </cell>
          <cell r="R1596">
            <v>35882260</v>
          </cell>
          <cell r="S1596">
            <v>403124961.80000001</v>
          </cell>
          <cell r="T1596">
            <v>0</v>
          </cell>
          <cell r="U1596">
            <v>-81324505.137084976</v>
          </cell>
          <cell r="V1596">
            <v>89258520.826210007</v>
          </cell>
          <cell r="W1596">
            <v>58722711.069874994</v>
          </cell>
          <cell r="X1596">
            <v>58722711.069874994</v>
          </cell>
          <cell r="Y1596">
            <v>-81324505.137084976</v>
          </cell>
          <cell r="Z1596">
            <v>0</v>
          </cell>
          <cell r="AA1596">
            <v>-81324505.137084976</v>
          </cell>
          <cell r="AB1596">
            <v>-81324505.137084976</v>
          </cell>
          <cell r="AC1596">
            <v>92</v>
          </cell>
        </row>
        <row r="1597">
          <cell r="A1597" t="str">
            <v>Corredores  Medellín</v>
          </cell>
          <cell r="B1597">
            <v>1040021</v>
          </cell>
          <cell r="C1597">
            <v>36831</v>
          </cell>
          <cell r="D1597">
            <v>37195</v>
          </cell>
          <cell r="E1597" t="str">
            <v>M</v>
          </cell>
          <cell r="F1597" t="str">
            <v>AUCOL98</v>
          </cell>
          <cell r="G1597">
            <v>65083</v>
          </cell>
          <cell r="H1597" t="str">
            <v>FONPREBEL LTDA</v>
          </cell>
          <cell r="I1597">
            <v>138303234</v>
          </cell>
          <cell r="J1597">
            <v>138303234</v>
          </cell>
          <cell r="K1597">
            <v>136175806.6437</v>
          </cell>
          <cell r="L1597">
            <v>71299451</v>
          </cell>
          <cell r="M1597">
            <v>4770882</v>
          </cell>
          <cell r="N1597">
            <v>76070333</v>
          </cell>
          <cell r="O1597">
            <v>0.1</v>
          </cell>
          <cell r="P1597">
            <v>477088.2</v>
          </cell>
          <cell r="Q1597">
            <v>0.1</v>
          </cell>
          <cell r="R1597">
            <v>7607033.3000000007</v>
          </cell>
          <cell r="S1597">
            <v>84154454.5</v>
          </cell>
          <cell r="T1597">
            <v>0.61798388843172158</v>
          </cell>
          <cell r="U1597">
            <v>0.19</v>
          </cell>
          <cell r="V1597">
            <v>25873403.262303002</v>
          </cell>
          <cell r="W1597">
            <v>0.125</v>
          </cell>
          <cell r="X1597">
            <v>17021975.8304625</v>
          </cell>
          <cell r="Y1597">
            <v>0</v>
          </cell>
          <cell r="Z1597">
            <v>0</v>
          </cell>
          <cell r="AA1597">
            <v>6.7016111568278469E-2</v>
          </cell>
          <cell r="AB1597">
            <v>9125973.0509345159</v>
          </cell>
          <cell r="AC1597">
            <v>124.97527313232422</v>
          </cell>
          <cell r="AD1597">
            <v>124.97527313232422</v>
          </cell>
        </row>
        <row r="1598">
          <cell r="A1598" t="str">
            <v>Corredores  Medellín</v>
          </cell>
          <cell r="B1598">
            <v>1040021</v>
          </cell>
          <cell r="C1598">
            <v>37196</v>
          </cell>
          <cell r="D1598">
            <v>37560</v>
          </cell>
          <cell r="E1598" t="str">
            <v>M</v>
          </cell>
          <cell r="F1598" t="str">
            <v>AUCOL98</v>
          </cell>
          <cell r="G1598">
            <v>65083</v>
          </cell>
          <cell r="H1598" t="str">
            <v>FONPREBEL LTDA</v>
          </cell>
          <cell r="I1598">
            <v>164010493</v>
          </cell>
          <cell r="J1598">
            <v>164015411</v>
          </cell>
          <cell r="K1598">
            <v>163931058.24239999</v>
          </cell>
          <cell r="L1598">
            <v>40224736</v>
          </cell>
          <cell r="M1598">
            <v>2377633</v>
          </cell>
          <cell r="N1598">
            <v>42602369</v>
          </cell>
          <cell r="O1598">
            <v>0.1</v>
          </cell>
          <cell r="P1598">
            <v>237763.30000000002</v>
          </cell>
          <cell r="Q1598">
            <v>0.1</v>
          </cell>
          <cell r="R1598">
            <v>4260236.9000000004</v>
          </cell>
          <cell r="S1598">
            <v>47100369.199999996</v>
          </cell>
          <cell r="T1598">
            <v>0.28731815499143598</v>
          </cell>
          <cell r="U1598">
            <v>0.19</v>
          </cell>
          <cell r="V1598">
            <v>31146901.066055998</v>
          </cell>
          <cell r="W1598">
            <v>0.125</v>
          </cell>
          <cell r="X1598">
            <v>20491382.280299999</v>
          </cell>
          <cell r="Y1598">
            <v>0</v>
          </cell>
          <cell r="Z1598">
            <v>0</v>
          </cell>
          <cell r="AA1598">
            <v>0.39768184500856407</v>
          </cell>
          <cell r="AB1598">
            <v>65192405.696044005</v>
          </cell>
          <cell r="AC1598">
            <v>130.93406677246094</v>
          </cell>
          <cell r="AD1598">
            <v>130.93406677246094</v>
          </cell>
        </row>
        <row r="1599">
          <cell r="A1599" t="str">
            <v>Corredores  Medellín</v>
          </cell>
          <cell r="B1599">
            <v>1040021</v>
          </cell>
          <cell r="C1599">
            <v>37561</v>
          </cell>
          <cell r="D1599">
            <v>37777</v>
          </cell>
          <cell r="E1599" t="str">
            <v>M</v>
          </cell>
          <cell r="F1599" t="str">
            <v>AUCOL98</v>
          </cell>
          <cell r="G1599">
            <v>65083</v>
          </cell>
          <cell r="H1599" t="str">
            <v>FONPREBEL LTDA</v>
          </cell>
          <cell r="I1599">
            <v>112397207</v>
          </cell>
          <cell r="J1599">
            <v>95636080</v>
          </cell>
          <cell r="K1599">
            <v>113325434.9808</v>
          </cell>
          <cell r="L1599">
            <v>7089622</v>
          </cell>
          <cell r="M1599">
            <v>8322539</v>
          </cell>
          <cell r="N1599">
            <v>15412161</v>
          </cell>
          <cell r="O1599">
            <v>0.1</v>
          </cell>
          <cell r="P1599">
            <v>832253.9</v>
          </cell>
          <cell r="Q1599">
            <v>0.1</v>
          </cell>
          <cell r="R1599">
            <v>1541216.1</v>
          </cell>
          <cell r="S1599">
            <v>17785631</v>
          </cell>
          <cell r="T1599">
            <v>0.15694297580250458</v>
          </cell>
          <cell r="U1599">
            <v>0.19</v>
          </cell>
          <cell r="V1599">
            <v>21531832.646352001</v>
          </cell>
          <cell r="W1599">
            <v>0.125</v>
          </cell>
          <cell r="X1599">
            <v>14165679.3726</v>
          </cell>
          <cell r="Y1599">
            <v>0</v>
          </cell>
          <cell r="Z1599">
            <v>0</v>
          </cell>
          <cell r="AA1599">
            <v>0.52805702419749545</v>
          </cell>
          <cell r="AB1599">
            <v>59842291.961848006</v>
          </cell>
          <cell r="AC1599">
            <v>137</v>
          </cell>
          <cell r="AD1599">
            <v>140.03703308105469</v>
          </cell>
        </row>
        <row r="1600">
          <cell r="B1600" t="str">
            <v>Total 1040021</v>
          </cell>
          <cell r="C1600">
            <v>414710934</v>
          </cell>
          <cell r="D1600">
            <v>397954725</v>
          </cell>
          <cell r="E1600">
            <v>413432299.86689997</v>
          </cell>
          <cell r="F1600">
            <v>118613809</v>
          </cell>
          <cell r="G1600">
            <v>15471054</v>
          </cell>
          <cell r="H1600">
            <v>134084863</v>
          </cell>
          <cell r="I1600">
            <v>414710934</v>
          </cell>
          <cell r="J1600">
            <v>397954725</v>
          </cell>
          <cell r="K1600">
            <v>413432299.86689997</v>
          </cell>
          <cell r="L1600">
            <v>118613809</v>
          </cell>
          <cell r="M1600">
            <v>15471054</v>
          </cell>
          <cell r="N1600">
            <v>134084863</v>
          </cell>
          <cell r="O1600">
            <v>134160670.70882653</v>
          </cell>
          <cell r="P1600">
            <v>1547105.4</v>
          </cell>
          <cell r="Q1600">
            <v>13408486.300000001</v>
          </cell>
          <cell r="R1600">
            <v>13408486.300000001</v>
          </cell>
          <cell r="S1600">
            <v>149040454.69999999</v>
          </cell>
          <cell r="T1600">
            <v>51679037.483362496</v>
          </cell>
          <cell r="U1600">
            <v>0</v>
          </cell>
          <cell r="V1600">
            <v>78552136.974711001</v>
          </cell>
          <cell r="W1600">
            <v>137</v>
          </cell>
          <cell r="X1600">
            <v>51679037.483362496</v>
          </cell>
          <cell r="Y1600">
            <v>0</v>
          </cell>
          <cell r="Z1600">
            <v>0</v>
          </cell>
          <cell r="AA1600">
            <v>137</v>
          </cell>
          <cell r="AB1600">
            <v>134160670.70882653</v>
          </cell>
          <cell r="AC1600">
            <v>137</v>
          </cell>
        </row>
        <row r="1601">
          <cell r="H1601" t="str">
            <v>Total FONPREBEL LTDA</v>
          </cell>
          <cell r="I1601">
            <v>414710934</v>
          </cell>
          <cell r="J1601">
            <v>397954725</v>
          </cell>
          <cell r="K1601">
            <v>413432299.86689997</v>
          </cell>
          <cell r="L1601">
            <v>118613809</v>
          </cell>
          <cell r="M1601">
            <v>15471054</v>
          </cell>
          <cell r="N1601">
            <v>134084863</v>
          </cell>
          <cell r="O1601">
            <v>1547105.4</v>
          </cell>
          <cell r="P1601">
            <v>1547105.4</v>
          </cell>
          <cell r="Q1601">
            <v>149040454.69999999</v>
          </cell>
          <cell r="R1601">
            <v>13408486.300000001</v>
          </cell>
          <cell r="S1601">
            <v>149040454.69999999</v>
          </cell>
          <cell r="T1601">
            <v>0</v>
          </cell>
          <cell r="U1601">
            <v>134160670.70882653</v>
          </cell>
          <cell r="V1601">
            <v>78552136.974711001</v>
          </cell>
          <cell r="W1601">
            <v>51679037.483362496</v>
          </cell>
          <cell r="X1601">
            <v>51679037.483362496</v>
          </cell>
          <cell r="Y1601">
            <v>134160670.70882653</v>
          </cell>
          <cell r="Z1601">
            <v>0</v>
          </cell>
          <cell r="AA1601">
            <v>134160670.70882653</v>
          </cell>
          <cell r="AB1601">
            <v>134160670.70882653</v>
          </cell>
          <cell r="AC1601">
            <v>137</v>
          </cell>
        </row>
        <row r="1602">
          <cell r="A1602" t="str">
            <v>Corredores  Medellín</v>
          </cell>
          <cell r="B1602">
            <v>10957306</v>
          </cell>
          <cell r="C1602">
            <v>37469</v>
          </cell>
          <cell r="D1602">
            <v>37777</v>
          </cell>
          <cell r="E1602" t="str">
            <v>M</v>
          </cell>
          <cell r="F1602" t="str">
            <v>AUCOLESP</v>
          </cell>
          <cell r="G1602">
            <v>71032</v>
          </cell>
          <cell r="H1602" t="str">
            <v>GANADERA HISPALA</v>
          </cell>
          <cell r="I1602">
            <v>653338</v>
          </cell>
          <cell r="J1602">
            <v>653338</v>
          </cell>
          <cell r="K1602">
            <v>653338</v>
          </cell>
          <cell r="L1602">
            <v>0</v>
          </cell>
          <cell r="M1602">
            <v>0.1</v>
          </cell>
          <cell r="N1602">
            <v>0</v>
          </cell>
          <cell r="O1602">
            <v>0.1</v>
          </cell>
          <cell r="P1602">
            <v>0</v>
          </cell>
          <cell r="Q1602">
            <v>0.1</v>
          </cell>
          <cell r="R1602">
            <v>0</v>
          </cell>
          <cell r="S1602">
            <v>0</v>
          </cell>
          <cell r="T1602">
            <v>0</v>
          </cell>
          <cell r="U1602">
            <v>0.19</v>
          </cell>
          <cell r="V1602">
            <v>124134.22</v>
          </cell>
          <cell r="W1602">
            <v>0.125</v>
          </cell>
          <cell r="X1602">
            <v>81667.25</v>
          </cell>
          <cell r="Y1602">
            <v>0</v>
          </cell>
          <cell r="Z1602">
            <v>0</v>
          </cell>
          <cell r="AA1602">
            <v>0.68500000000000005</v>
          </cell>
          <cell r="AB1602">
            <v>447536.53</v>
          </cell>
          <cell r="AC1602">
            <v>0</v>
          </cell>
          <cell r="AD1602">
            <v>0.68831169605255127</v>
          </cell>
        </row>
        <row r="1603">
          <cell r="B1603" t="str">
            <v>Total 10957306</v>
          </cell>
          <cell r="C1603">
            <v>653338</v>
          </cell>
          <cell r="D1603">
            <v>653338</v>
          </cell>
          <cell r="E1603">
            <v>653338</v>
          </cell>
          <cell r="F1603">
            <v>0</v>
          </cell>
          <cell r="G1603">
            <v>0</v>
          </cell>
          <cell r="H1603">
            <v>0</v>
          </cell>
          <cell r="I1603">
            <v>653338</v>
          </cell>
          <cell r="J1603">
            <v>653338</v>
          </cell>
          <cell r="K1603">
            <v>653338</v>
          </cell>
          <cell r="L1603">
            <v>0</v>
          </cell>
          <cell r="M1603">
            <v>0</v>
          </cell>
          <cell r="N1603">
            <v>0</v>
          </cell>
          <cell r="O1603">
            <v>447536.53</v>
          </cell>
          <cell r="P1603">
            <v>0</v>
          </cell>
          <cell r="Q1603">
            <v>0</v>
          </cell>
          <cell r="R1603">
            <v>0</v>
          </cell>
          <cell r="S1603">
            <v>0</v>
          </cell>
          <cell r="T1603">
            <v>81667.25</v>
          </cell>
          <cell r="U1603">
            <v>0</v>
          </cell>
          <cell r="V1603">
            <v>124134.22</v>
          </cell>
          <cell r="W1603">
            <v>0</v>
          </cell>
          <cell r="X1603">
            <v>81667.25</v>
          </cell>
          <cell r="Y1603">
            <v>0</v>
          </cell>
          <cell r="Z1603">
            <v>0</v>
          </cell>
          <cell r="AA1603">
            <v>0</v>
          </cell>
          <cell r="AB1603">
            <v>447536.53</v>
          </cell>
          <cell r="AC1603">
            <v>0</v>
          </cell>
        </row>
        <row r="1604">
          <cell r="H1604" t="str">
            <v>Total GANADERA HISPALA</v>
          </cell>
          <cell r="I1604">
            <v>653338</v>
          </cell>
          <cell r="J1604">
            <v>653338</v>
          </cell>
          <cell r="K1604">
            <v>653338</v>
          </cell>
          <cell r="L1604">
            <v>0</v>
          </cell>
          <cell r="M1604">
            <v>0</v>
          </cell>
          <cell r="N1604">
            <v>0</v>
          </cell>
          <cell r="O1604">
            <v>0</v>
          </cell>
          <cell r="P1604">
            <v>0</v>
          </cell>
          <cell r="Q1604">
            <v>0</v>
          </cell>
          <cell r="R1604">
            <v>0</v>
          </cell>
          <cell r="S1604">
            <v>0</v>
          </cell>
          <cell r="T1604">
            <v>0</v>
          </cell>
          <cell r="U1604">
            <v>447536.53</v>
          </cell>
          <cell r="V1604">
            <v>124134.22</v>
          </cell>
          <cell r="W1604">
            <v>81667.25</v>
          </cell>
          <cell r="X1604">
            <v>81667.25</v>
          </cell>
          <cell r="Y1604">
            <v>447536.53</v>
          </cell>
          <cell r="Z1604">
            <v>0</v>
          </cell>
          <cell r="AA1604">
            <v>447536.53</v>
          </cell>
          <cell r="AB1604">
            <v>447536.53</v>
          </cell>
          <cell r="AC1604">
            <v>0</v>
          </cell>
        </row>
        <row r="1605">
          <cell r="A1605" t="str">
            <v>Corredores  Medellín</v>
          </cell>
          <cell r="B1605">
            <v>10935811</v>
          </cell>
          <cell r="C1605">
            <v>37469</v>
          </cell>
          <cell r="D1605">
            <v>37777</v>
          </cell>
          <cell r="E1605" t="str">
            <v>M</v>
          </cell>
          <cell r="F1605" t="str">
            <v>AUCOLESP</v>
          </cell>
          <cell r="G1605">
            <v>71032</v>
          </cell>
          <cell r="H1605" t="str">
            <v>GASCOL</v>
          </cell>
          <cell r="I1605">
            <v>11864260</v>
          </cell>
          <cell r="J1605">
            <v>10845066</v>
          </cell>
          <cell r="K1605">
            <v>11864259.999500001</v>
          </cell>
          <cell r="L1605">
            <v>1800223</v>
          </cell>
          <cell r="M1605">
            <v>9301</v>
          </cell>
          <cell r="N1605">
            <v>1809524</v>
          </cell>
          <cell r="O1605">
            <v>0.1</v>
          </cell>
          <cell r="P1605">
            <v>930.1</v>
          </cell>
          <cell r="Q1605">
            <v>0.1</v>
          </cell>
          <cell r="R1605">
            <v>180952.40000000002</v>
          </cell>
          <cell r="S1605">
            <v>1991406.5</v>
          </cell>
          <cell r="T1605">
            <v>0.16784919582712488</v>
          </cell>
          <cell r="U1605">
            <v>0.19</v>
          </cell>
          <cell r="V1605">
            <v>2254209.3999050003</v>
          </cell>
          <cell r="W1605">
            <v>0.125</v>
          </cell>
          <cell r="X1605">
            <v>1483032.4999375001</v>
          </cell>
          <cell r="Y1605">
            <v>0</v>
          </cell>
          <cell r="Z1605">
            <v>0</v>
          </cell>
          <cell r="AA1605">
            <v>0.51715080417287518</v>
          </cell>
          <cell r="AB1605">
            <v>6135611.5996575011</v>
          </cell>
          <cell r="AC1605">
            <v>16</v>
          </cell>
          <cell r="AD1605">
            <v>18.477272033691406</v>
          </cell>
        </row>
        <row r="1606">
          <cell r="B1606" t="str">
            <v>Total 10935811</v>
          </cell>
          <cell r="C1606">
            <v>11864260</v>
          </cell>
          <cell r="D1606">
            <v>10845066</v>
          </cell>
          <cell r="E1606">
            <v>11864259.999500001</v>
          </cell>
          <cell r="F1606">
            <v>1800223</v>
          </cell>
          <cell r="G1606">
            <v>9301</v>
          </cell>
          <cell r="H1606">
            <v>1809524</v>
          </cell>
          <cell r="I1606">
            <v>11864260</v>
          </cell>
          <cell r="J1606">
            <v>10845066</v>
          </cell>
          <cell r="K1606">
            <v>11864259.999500001</v>
          </cell>
          <cell r="L1606">
            <v>1800223</v>
          </cell>
          <cell r="M1606">
            <v>9301</v>
          </cell>
          <cell r="N1606">
            <v>1809524</v>
          </cell>
          <cell r="O1606">
            <v>6135611.5996575011</v>
          </cell>
          <cell r="P1606">
            <v>930.1</v>
          </cell>
          <cell r="Q1606">
            <v>180952.40000000002</v>
          </cell>
          <cell r="R1606">
            <v>180952.40000000002</v>
          </cell>
          <cell r="S1606">
            <v>1991406.5</v>
          </cell>
          <cell r="T1606">
            <v>1483032.4999375001</v>
          </cell>
          <cell r="U1606">
            <v>0</v>
          </cell>
          <cell r="V1606">
            <v>2254209.3999050003</v>
          </cell>
          <cell r="W1606">
            <v>16</v>
          </cell>
          <cell r="X1606">
            <v>1483032.4999375001</v>
          </cell>
          <cell r="Y1606">
            <v>0</v>
          </cell>
          <cell r="Z1606">
            <v>0</v>
          </cell>
          <cell r="AA1606">
            <v>16</v>
          </cell>
          <cell r="AB1606">
            <v>6135611.5996575011</v>
          </cell>
          <cell r="AC1606">
            <v>16</v>
          </cell>
        </row>
        <row r="1607">
          <cell r="A1607" t="str">
            <v>Corredores  Medellín</v>
          </cell>
          <cell r="B1607">
            <v>10935848</v>
          </cell>
          <cell r="C1607">
            <v>37469</v>
          </cell>
          <cell r="D1607">
            <v>37777</v>
          </cell>
          <cell r="E1607" t="str">
            <v>M</v>
          </cell>
          <cell r="F1607" t="str">
            <v>AUCOLESP</v>
          </cell>
          <cell r="G1607">
            <v>71032</v>
          </cell>
          <cell r="H1607" t="str">
            <v>GASCOL</v>
          </cell>
          <cell r="I1607">
            <v>4496850</v>
          </cell>
          <cell r="J1607">
            <v>3465262</v>
          </cell>
          <cell r="K1607">
            <v>4496850</v>
          </cell>
          <cell r="L1607">
            <v>0</v>
          </cell>
          <cell r="M1607">
            <v>0.1</v>
          </cell>
          <cell r="N1607">
            <v>0</v>
          </cell>
          <cell r="O1607">
            <v>0.1</v>
          </cell>
          <cell r="P1607">
            <v>0</v>
          </cell>
          <cell r="Q1607">
            <v>0.1</v>
          </cell>
          <cell r="R1607">
            <v>0</v>
          </cell>
          <cell r="S1607">
            <v>0</v>
          </cell>
          <cell r="T1607">
            <v>0</v>
          </cell>
          <cell r="U1607">
            <v>0.19</v>
          </cell>
          <cell r="V1607">
            <v>854401.5</v>
          </cell>
          <cell r="W1607">
            <v>0.125</v>
          </cell>
          <cell r="X1607">
            <v>562106.25</v>
          </cell>
          <cell r="Y1607">
            <v>0</v>
          </cell>
          <cell r="Z1607">
            <v>0</v>
          </cell>
          <cell r="AA1607">
            <v>0.68500000000000005</v>
          </cell>
          <cell r="AB1607">
            <v>3080342.2500000005</v>
          </cell>
          <cell r="AC1607">
            <v>12</v>
          </cell>
          <cell r="AD1607">
            <v>9.8961038589477539</v>
          </cell>
        </row>
        <row r="1608">
          <cell r="B1608" t="str">
            <v>Total 10935848</v>
          </cell>
          <cell r="C1608">
            <v>4496850</v>
          </cell>
          <cell r="D1608">
            <v>3465262</v>
          </cell>
          <cell r="E1608">
            <v>4496850</v>
          </cell>
          <cell r="F1608">
            <v>0</v>
          </cell>
          <cell r="G1608">
            <v>0</v>
          </cell>
          <cell r="H1608">
            <v>0</v>
          </cell>
          <cell r="I1608">
            <v>4496850</v>
          </cell>
          <cell r="J1608">
            <v>3465262</v>
          </cell>
          <cell r="K1608">
            <v>4496850</v>
          </cell>
          <cell r="L1608">
            <v>0</v>
          </cell>
          <cell r="M1608">
            <v>0</v>
          </cell>
          <cell r="N1608">
            <v>0</v>
          </cell>
          <cell r="O1608">
            <v>3080342.2500000005</v>
          </cell>
          <cell r="P1608">
            <v>0</v>
          </cell>
          <cell r="Q1608">
            <v>0</v>
          </cell>
          <cell r="R1608">
            <v>0</v>
          </cell>
          <cell r="S1608">
            <v>0</v>
          </cell>
          <cell r="T1608">
            <v>562106.25</v>
          </cell>
          <cell r="U1608">
            <v>0</v>
          </cell>
          <cell r="V1608">
            <v>854401.5</v>
          </cell>
          <cell r="W1608">
            <v>12</v>
          </cell>
          <cell r="X1608">
            <v>562106.25</v>
          </cell>
          <cell r="Y1608">
            <v>0</v>
          </cell>
          <cell r="Z1608">
            <v>0</v>
          </cell>
          <cell r="AA1608">
            <v>12</v>
          </cell>
          <cell r="AB1608">
            <v>3080342.2500000005</v>
          </cell>
          <cell r="AC1608">
            <v>12</v>
          </cell>
        </row>
        <row r="1609">
          <cell r="H1609" t="str">
            <v>Total GASCOL</v>
          </cell>
          <cell r="I1609">
            <v>16361110</v>
          </cell>
          <cell r="J1609">
            <v>14310328</v>
          </cell>
          <cell r="K1609">
            <v>16361109.999500001</v>
          </cell>
          <cell r="L1609">
            <v>1800223</v>
          </cell>
          <cell r="M1609">
            <v>9301</v>
          </cell>
          <cell r="N1609">
            <v>1809524</v>
          </cell>
          <cell r="O1609">
            <v>930.1</v>
          </cell>
          <cell r="P1609">
            <v>930.1</v>
          </cell>
          <cell r="Q1609">
            <v>1991406.5</v>
          </cell>
          <cell r="R1609">
            <v>180952.40000000002</v>
          </cell>
          <cell r="S1609">
            <v>1991406.5</v>
          </cell>
          <cell r="T1609">
            <v>0</v>
          </cell>
          <cell r="U1609">
            <v>9215953.849657502</v>
          </cell>
          <cell r="V1609">
            <v>3108610.8999050003</v>
          </cell>
          <cell r="W1609">
            <v>2045138.7499375001</v>
          </cell>
          <cell r="X1609">
            <v>2045138.7499375001</v>
          </cell>
          <cell r="Y1609">
            <v>9215953.849657502</v>
          </cell>
          <cell r="Z1609">
            <v>0</v>
          </cell>
          <cell r="AA1609">
            <v>9215953.849657502</v>
          </cell>
          <cell r="AB1609">
            <v>9215953.849657502</v>
          </cell>
          <cell r="AC1609">
            <v>28</v>
          </cell>
        </row>
        <row r="1610">
          <cell r="A1610" t="str">
            <v>Corredores  Medellín</v>
          </cell>
          <cell r="B1610">
            <v>10937249</v>
          </cell>
          <cell r="C1610">
            <v>37469</v>
          </cell>
          <cell r="D1610">
            <v>37777</v>
          </cell>
          <cell r="E1610" t="str">
            <v>M</v>
          </cell>
          <cell r="F1610" t="str">
            <v>AUCOLESP</v>
          </cell>
          <cell r="G1610">
            <v>71032</v>
          </cell>
          <cell r="H1610" t="str">
            <v>GASEOSAS DE CORDOBA</v>
          </cell>
          <cell r="I1610">
            <v>1161336</v>
          </cell>
          <cell r="J1610">
            <v>1161336</v>
          </cell>
          <cell r="K1610">
            <v>1161336</v>
          </cell>
          <cell r="L1610">
            <v>0</v>
          </cell>
          <cell r="M1610">
            <v>0.1</v>
          </cell>
          <cell r="N1610">
            <v>0</v>
          </cell>
          <cell r="O1610">
            <v>0.1</v>
          </cell>
          <cell r="P1610">
            <v>0</v>
          </cell>
          <cell r="Q1610">
            <v>0.1</v>
          </cell>
          <cell r="R1610">
            <v>0</v>
          </cell>
          <cell r="S1610">
            <v>0</v>
          </cell>
          <cell r="T1610">
            <v>0</v>
          </cell>
          <cell r="U1610">
            <v>0.19</v>
          </cell>
          <cell r="V1610">
            <v>220653.84</v>
          </cell>
          <cell r="W1610">
            <v>0.125</v>
          </cell>
          <cell r="X1610">
            <v>145167</v>
          </cell>
          <cell r="Y1610">
            <v>0</v>
          </cell>
          <cell r="Z1610">
            <v>0</v>
          </cell>
          <cell r="AA1610">
            <v>0.68500000000000005</v>
          </cell>
          <cell r="AB1610">
            <v>795515.16</v>
          </cell>
          <cell r="AC1610">
            <v>0</v>
          </cell>
          <cell r="AD1610">
            <v>0.78896105289459229</v>
          </cell>
        </row>
        <row r="1611">
          <cell r="B1611" t="str">
            <v>Total 10937249</v>
          </cell>
          <cell r="C1611">
            <v>1161336</v>
          </cell>
          <cell r="D1611">
            <v>1161336</v>
          </cell>
          <cell r="E1611">
            <v>1161336</v>
          </cell>
          <cell r="F1611">
            <v>0</v>
          </cell>
          <cell r="G1611">
            <v>0</v>
          </cell>
          <cell r="H1611">
            <v>0</v>
          </cell>
          <cell r="I1611">
            <v>1161336</v>
          </cell>
          <cell r="J1611">
            <v>1161336</v>
          </cell>
          <cell r="K1611">
            <v>1161336</v>
          </cell>
          <cell r="L1611">
            <v>0</v>
          </cell>
          <cell r="M1611">
            <v>0</v>
          </cell>
          <cell r="N1611">
            <v>0</v>
          </cell>
          <cell r="O1611">
            <v>795515.16</v>
          </cell>
          <cell r="P1611">
            <v>0</v>
          </cell>
          <cell r="Q1611">
            <v>0</v>
          </cell>
          <cell r="R1611">
            <v>0</v>
          </cell>
          <cell r="S1611">
            <v>0</v>
          </cell>
          <cell r="T1611">
            <v>145167</v>
          </cell>
          <cell r="U1611">
            <v>0</v>
          </cell>
          <cell r="V1611">
            <v>220653.84</v>
          </cell>
          <cell r="W1611">
            <v>0</v>
          </cell>
          <cell r="X1611">
            <v>145167</v>
          </cell>
          <cell r="Y1611">
            <v>0</v>
          </cell>
          <cell r="Z1611">
            <v>0</v>
          </cell>
          <cell r="AA1611">
            <v>0</v>
          </cell>
          <cell r="AB1611">
            <v>795515.16</v>
          </cell>
          <cell r="AC1611">
            <v>0</v>
          </cell>
        </row>
        <row r="1612">
          <cell r="H1612" t="str">
            <v>Total GASEOSAS DE CORDOBA</v>
          </cell>
          <cell r="I1612">
            <v>1161336</v>
          </cell>
          <cell r="J1612">
            <v>1161336</v>
          </cell>
          <cell r="K1612">
            <v>1161336</v>
          </cell>
          <cell r="L1612">
            <v>0</v>
          </cell>
          <cell r="M1612">
            <v>0</v>
          </cell>
          <cell r="N1612">
            <v>0</v>
          </cell>
          <cell r="O1612">
            <v>0</v>
          </cell>
          <cell r="P1612">
            <v>0</v>
          </cell>
          <cell r="Q1612">
            <v>0</v>
          </cell>
          <cell r="R1612">
            <v>0</v>
          </cell>
          <cell r="S1612">
            <v>0</v>
          </cell>
          <cell r="T1612">
            <v>0</v>
          </cell>
          <cell r="U1612">
            <v>795515.16</v>
          </cell>
          <cell r="V1612">
            <v>220653.84</v>
          </cell>
          <cell r="W1612">
            <v>145167</v>
          </cell>
          <cell r="X1612">
            <v>145167</v>
          </cell>
          <cell r="Y1612">
            <v>795515.16</v>
          </cell>
          <cell r="Z1612">
            <v>0</v>
          </cell>
          <cell r="AA1612">
            <v>795515.16</v>
          </cell>
          <cell r="AB1612">
            <v>795515.16</v>
          </cell>
          <cell r="AC1612">
            <v>0</v>
          </cell>
        </row>
        <row r="1613">
          <cell r="A1613" t="str">
            <v>Corredores  Medellín</v>
          </cell>
          <cell r="B1613">
            <v>10937418</v>
          </cell>
          <cell r="C1613">
            <v>37469</v>
          </cell>
          <cell r="D1613">
            <v>37777</v>
          </cell>
          <cell r="E1613" t="str">
            <v>M</v>
          </cell>
          <cell r="F1613" t="str">
            <v>AUCOLESP</v>
          </cell>
          <cell r="G1613">
            <v>71032</v>
          </cell>
          <cell r="H1613" t="str">
            <v>GASEOSAS DE NARINO</v>
          </cell>
          <cell r="I1613">
            <v>369400</v>
          </cell>
          <cell r="J1613">
            <v>369400</v>
          </cell>
          <cell r="K1613">
            <v>369400</v>
          </cell>
          <cell r="L1613">
            <v>0</v>
          </cell>
          <cell r="M1613">
            <v>0.1</v>
          </cell>
          <cell r="N1613">
            <v>0</v>
          </cell>
          <cell r="O1613">
            <v>0.1</v>
          </cell>
          <cell r="P1613">
            <v>0</v>
          </cell>
          <cell r="Q1613">
            <v>0.1</v>
          </cell>
          <cell r="R1613">
            <v>0</v>
          </cell>
          <cell r="S1613">
            <v>0</v>
          </cell>
          <cell r="T1613">
            <v>0</v>
          </cell>
          <cell r="U1613">
            <v>0.19</v>
          </cell>
          <cell r="V1613">
            <v>70186</v>
          </cell>
          <cell r="W1613">
            <v>0.125</v>
          </cell>
          <cell r="X1613">
            <v>46175</v>
          </cell>
          <cell r="Y1613">
            <v>0</v>
          </cell>
          <cell r="Z1613">
            <v>0</v>
          </cell>
          <cell r="AA1613">
            <v>0.68500000000000005</v>
          </cell>
          <cell r="AB1613">
            <v>253039.00000000003</v>
          </cell>
          <cell r="AC1613">
            <v>0</v>
          </cell>
          <cell r="AD1613">
            <v>0.39610388875007629</v>
          </cell>
        </row>
        <row r="1614">
          <cell r="B1614" t="str">
            <v>Total 10937418</v>
          </cell>
          <cell r="C1614">
            <v>369400</v>
          </cell>
          <cell r="D1614">
            <v>369400</v>
          </cell>
          <cell r="E1614">
            <v>369400</v>
          </cell>
          <cell r="F1614">
            <v>0</v>
          </cell>
          <cell r="G1614">
            <v>0</v>
          </cell>
          <cell r="H1614">
            <v>0</v>
          </cell>
          <cell r="I1614">
            <v>369400</v>
          </cell>
          <cell r="J1614">
            <v>369400</v>
          </cell>
          <cell r="K1614">
            <v>369400</v>
          </cell>
          <cell r="L1614">
            <v>0</v>
          </cell>
          <cell r="M1614">
            <v>0</v>
          </cell>
          <cell r="N1614">
            <v>0</v>
          </cell>
          <cell r="O1614">
            <v>253039.00000000003</v>
          </cell>
          <cell r="P1614">
            <v>0</v>
          </cell>
          <cell r="Q1614">
            <v>0</v>
          </cell>
          <cell r="R1614">
            <v>0</v>
          </cell>
          <cell r="S1614">
            <v>0</v>
          </cell>
          <cell r="T1614">
            <v>46175</v>
          </cell>
          <cell r="U1614">
            <v>0</v>
          </cell>
          <cell r="V1614">
            <v>70186</v>
          </cell>
          <cell r="W1614">
            <v>0</v>
          </cell>
          <cell r="X1614">
            <v>46175</v>
          </cell>
          <cell r="Y1614">
            <v>0</v>
          </cell>
          <cell r="Z1614">
            <v>0</v>
          </cell>
          <cell r="AA1614">
            <v>0</v>
          </cell>
          <cell r="AB1614">
            <v>253039.00000000003</v>
          </cell>
          <cell r="AC1614">
            <v>0</v>
          </cell>
        </row>
        <row r="1615">
          <cell r="H1615" t="str">
            <v>Total GASEOSAS DE NARINO</v>
          </cell>
          <cell r="I1615">
            <v>369400</v>
          </cell>
          <cell r="J1615">
            <v>369400</v>
          </cell>
          <cell r="K1615">
            <v>369400</v>
          </cell>
          <cell r="L1615">
            <v>0</v>
          </cell>
          <cell r="M1615">
            <v>0</v>
          </cell>
          <cell r="N1615">
            <v>0</v>
          </cell>
          <cell r="O1615">
            <v>0</v>
          </cell>
          <cell r="P1615">
            <v>0</v>
          </cell>
          <cell r="Q1615">
            <v>0</v>
          </cell>
          <cell r="R1615">
            <v>0</v>
          </cell>
          <cell r="S1615">
            <v>0</v>
          </cell>
          <cell r="T1615">
            <v>0</v>
          </cell>
          <cell r="U1615">
            <v>253039.00000000003</v>
          </cell>
          <cell r="V1615">
            <v>70186</v>
          </cell>
          <cell r="W1615">
            <v>46175</v>
          </cell>
          <cell r="X1615">
            <v>46175</v>
          </cell>
          <cell r="Y1615">
            <v>253039.00000000003</v>
          </cell>
          <cell r="Z1615">
            <v>0</v>
          </cell>
          <cell r="AA1615">
            <v>253039.00000000003</v>
          </cell>
          <cell r="AB1615">
            <v>253039.00000000003</v>
          </cell>
          <cell r="AC1615">
            <v>0</v>
          </cell>
        </row>
        <row r="1616">
          <cell r="A1616" t="str">
            <v>Corredores  Medellín</v>
          </cell>
          <cell r="B1616">
            <v>10937445</v>
          </cell>
          <cell r="C1616">
            <v>37469</v>
          </cell>
          <cell r="D1616">
            <v>37777</v>
          </cell>
          <cell r="E1616" t="str">
            <v>M</v>
          </cell>
          <cell r="F1616" t="str">
            <v>AUCOLESP</v>
          </cell>
          <cell r="G1616">
            <v>71032</v>
          </cell>
          <cell r="H1616" t="str">
            <v>GASEOSAS DE SUCRE</v>
          </cell>
          <cell r="I1616">
            <v>1412003</v>
          </cell>
          <cell r="J1616">
            <v>1212503</v>
          </cell>
          <cell r="K1616">
            <v>1412003</v>
          </cell>
          <cell r="L1616">
            <v>0</v>
          </cell>
          <cell r="M1616">
            <v>0.1</v>
          </cell>
          <cell r="N1616">
            <v>0</v>
          </cell>
          <cell r="O1616">
            <v>0.1</v>
          </cell>
          <cell r="P1616">
            <v>0</v>
          </cell>
          <cell r="Q1616">
            <v>0.1</v>
          </cell>
          <cell r="R1616">
            <v>0</v>
          </cell>
          <cell r="S1616">
            <v>0</v>
          </cell>
          <cell r="T1616">
            <v>0</v>
          </cell>
          <cell r="U1616">
            <v>0.19</v>
          </cell>
          <cell r="V1616">
            <v>268280.57</v>
          </cell>
          <cell r="W1616">
            <v>0.125</v>
          </cell>
          <cell r="X1616">
            <v>176500.375</v>
          </cell>
          <cell r="Y1616">
            <v>0</v>
          </cell>
          <cell r="Z1616">
            <v>0</v>
          </cell>
          <cell r="AA1616">
            <v>0.68500000000000005</v>
          </cell>
          <cell r="AB1616">
            <v>967222.05500000005</v>
          </cell>
          <cell r="AC1616">
            <v>1</v>
          </cell>
          <cell r="AD1616">
            <v>1.5714285373687744</v>
          </cell>
        </row>
        <row r="1617">
          <cell r="B1617" t="str">
            <v>Total 10937445</v>
          </cell>
          <cell r="C1617">
            <v>1412003</v>
          </cell>
          <cell r="D1617">
            <v>1212503</v>
          </cell>
          <cell r="E1617">
            <v>1412003</v>
          </cell>
          <cell r="F1617">
            <v>0</v>
          </cell>
          <cell r="G1617">
            <v>0</v>
          </cell>
          <cell r="H1617">
            <v>0</v>
          </cell>
          <cell r="I1617">
            <v>1412003</v>
          </cell>
          <cell r="J1617">
            <v>1212503</v>
          </cell>
          <cell r="K1617">
            <v>1412003</v>
          </cell>
          <cell r="L1617">
            <v>0</v>
          </cell>
          <cell r="M1617">
            <v>0</v>
          </cell>
          <cell r="N1617">
            <v>0</v>
          </cell>
          <cell r="O1617">
            <v>967222.05500000005</v>
          </cell>
          <cell r="P1617">
            <v>0</v>
          </cell>
          <cell r="Q1617">
            <v>0</v>
          </cell>
          <cell r="R1617">
            <v>0</v>
          </cell>
          <cell r="S1617">
            <v>0</v>
          </cell>
          <cell r="T1617">
            <v>176500.375</v>
          </cell>
          <cell r="U1617">
            <v>0</v>
          </cell>
          <cell r="V1617">
            <v>268280.57</v>
          </cell>
          <cell r="W1617">
            <v>1</v>
          </cell>
          <cell r="X1617">
            <v>176500.375</v>
          </cell>
          <cell r="Y1617">
            <v>0</v>
          </cell>
          <cell r="Z1617">
            <v>0</v>
          </cell>
          <cell r="AA1617">
            <v>1</v>
          </cell>
          <cell r="AB1617">
            <v>967222.05500000005</v>
          </cell>
          <cell r="AC1617">
            <v>1</v>
          </cell>
        </row>
        <row r="1618">
          <cell r="H1618" t="str">
            <v>Total GASEOSAS DE SUCRE</v>
          </cell>
          <cell r="I1618">
            <v>1412003</v>
          </cell>
          <cell r="J1618">
            <v>1212503</v>
          </cell>
          <cell r="K1618">
            <v>1412003</v>
          </cell>
          <cell r="L1618">
            <v>0</v>
          </cell>
          <cell r="M1618">
            <v>0</v>
          </cell>
          <cell r="N1618">
            <v>0</v>
          </cell>
          <cell r="O1618">
            <v>0</v>
          </cell>
          <cell r="P1618">
            <v>0</v>
          </cell>
          <cell r="Q1618">
            <v>0</v>
          </cell>
          <cell r="R1618">
            <v>0</v>
          </cell>
          <cell r="S1618">
            <v>0</v>
          </cell>
          <cell r="T1618">
            <v>0</v>
          </cell>
          <cell r="U1618">
            <v>967222.05500000005</v>
          </cell>
          <cell r="V1618">
            <v>268280.57</v>
          </cell>
          <cell r="W1618">
            <v>176500.375</v>
          </cell>
          <cell r="X1618">
            <v>176500.375</v>
          </cell>
          <cell r="Y1618">
            <v>967222.05500000005</v>
          </cell>
          <cell r="Z1618">
            <v>0</v>
          </cell>
          <cell r="AA1618">
            <v>967222.05500000005</v>
          </cell>
          <cell r="AB1618">
            <v>967222.05500000005</v>
          </cell>
          <cell r="AC1618">
            <v>1</v>
          </cell>
        </row>
        <row r="1619">
          <cell r="A1619" t="str">
            <v>Corredores  Medellín</v>
          </cell>
          <cell r="B1619">
            <v>10935866</v>
          </cell>
          <cell r="C1619">
            <v>37469</v>
          </cell>
          <cell r="D1619">
            <v>37777</v>
          </cell>
          <cell r="E1619" t="str">
            <v>M</v>
          </cell>
          <cell r="F1619" t="str">
            <v>AUCOLESP</v>
          </cell>
          <cell r="G1619">
            <v>71032</v>
          </cell>
          <cell r="H1619" t="str">
            <v>GASEOSAS DEL CESAR</v>
          </cell>
          <cell r="I1619">
            <v>676200</v>
          </cell>
          <cell r="J1619">
            <v>579600</v>
          </cell>
          <cell r="K1619">
            <v>676200</v>
          </cell>
          <cell r="L1619">
            <v>0</v>
          </cell>
          <cell r="M1619">
            <v>0.1</v>
          </cell>
          <cell r="N1619">
            <v>0</v>
          </cell>
          <cell r="O1619">
            <v>0.1</v>
          </cell>
          <cell r="P1619">
            <v>0</v>
          </cell>
          <cell r="Q1619">
            <v>0.1</v>
          </cell>
          <cell r="R1619">
            <v>0</v>
          </cell>
          <cell r="S1619">
            <v>0</v>
          </cell>
          <cell r="T1619">
            <v>0</v>
          </cell>
          <cell r="U1619">
            <v>0.19</v>
          </cell>
          <cell r="V1619">
            <v>128478</v>
          </cell>
          <cell r="W1619">
            <v>0.125</v>
          </cell>
          <cell r="X1619">
            <v>84525</v>
          </cell>
          <cell r="Y1619">
            <v>0</v>
          </cell>
          <cell r="Z1619">
            <v>0</v>
          </cell>
          <cell r="AA1619">
            <v>0.68500000000000005</v>
          </cell>
          <cell r="AB1619">
            <v>463197.00000000006</v>
          </cell>
          <cell r="AC1619">
            <v>1</v>
          </cell>
          <cell r="AD1619">
            <v>1</v>
          </cell>
        </row>
        <row r="1620">
          <cell r="B1620" t="str">
            <v>Total 10935866</v>
          </cell>
          <cell r="C1620">
            <v>676200</v>
          </cell>
          <cell r="D1620">
            <v>579600</v>
          </cell>
          <cell r="E1620">
            <v>676200</v>
          </cell>
          <cell r="F1620">
            <v>0</v>
          </cell>
          <cell r="G1620">
            <v>0</v>
          </cell>
          <cell r="H1620">
            <v>0</v>
          </cell>
          <cell r="I1620">
            <v>676200</v>
          </cell>
          <cell r="J1620">
            <v>579600</v>
          </cell>
          <cell r="K1620">
            <v>676200</v>
          </cell>
          <cell r="L1620">
            <v>0</v>
          </cell>
          <cell r="M1620">
            <v>0</v>
          </cell>
          <cell r="N1620">
            <v>0</v>
          </cell>
          <cell r="O1620">
            <v>463197.00000000006</v>
          </cell>
          <cell r="P1620">
            <v>0</v>
          </cell>
          <cell r="Q1620">
            <v>0</v>
          </cell>
          <cell r="R1620">
            <v>0</v>
          </cell>
          <cell r="S1620">
            <v>0</v>
          </cell>
          <cell r="T1620">
            <v>84525</v>
          </cell>
          <cell r="U1620">
            <v>0</v>
          </cell>
          <cell r="V1620">
            <v>128478</v>
          </cell>
          <cell r="W1620">
            <v>1</v>
          </cell>
          <cell r="X1620">
            <v>84525</v>
          </cell>
          <cell r="Y1620">
            <v>0</v>
          </cell>
          <cell r="Z1620">
            <v>0</v>
          </cell>
          <cell r="AA1620">
            <v>1</v>
          </cell>
          <cell r="AB1620">
            <v>463197.00000000006</v>
          </cell>
          <cell r="AC1620">
            <v>1</v>
          </cell>
        </row>
        <row r="1621">
          <cell r="H1621" t="str">
            <v>Total GASEOSAS DEL CESAR</v>
          </cell>
          <cell r="I1621">
            <v>676200</v>
          </cell>
          <cell r="J1621">
            <v>579600</v>
          </cell>
          <cell r="K1621">
            <v>676200</v>
          </cell>
          <cell r="L1621">
            <v>0</v>
          </cell>
          <cell r="M1621">
            <v>0</v>
          </cell>
          <cell r="N1621">
            <v>0</v>
          </cell>
          <cell r="O1621">
            <v>0</v>
          </cell>
          <cell r="P1621">
            <v>0</v>
          </cell>
          <cell r="Q1621">
            <v>0</v>
          </cell>
          <cell r="R1621">
            <v>0</v>
          </cell>
          <cell r="S1621">
            <v>0</v>
          </cell>
          <cell r="T1621">
            <v>0</v>
          </cell>
          <cell r="U1621">
            <v>463197.00000000006</v>
          </cell>
          <cell r="V1621">
            <v>128478</v>
          </cell>
          <cell r="W1621">
            <v>84525</v>
          </cell>
          <cell r="X1621">
            <v>84525</v>
          </cell>
          <cell r="Y1621">
            <v>463197.00000000006</v>
          </cell>
          <cell r="Z1621">
            <v>0</v>
          </cell>
          <cell r="AA1621">
            <v>463197.00000000006</v>
          </cell>
          <cell r="AB1621">
            <v>463197.00000000006</v>
          </cell>
          <cell r="AC1621">
            <v>1</v>
          </cell>
        </row>
        <row r="1622">
          <cell r="A1622" t="str">
            <v>Corredores  Medellín</v>
          </cell>
          <cell r="B1622">
            <v>10937301</v>
          </cell>
          <cell r="C1622">
            <v>37469</v>
          </cell>
          <cell r="D1622">
            <v>37777</v>
          </cell>
          <cell r="E1622" t="str">
            <v>M</v>
          </cell>
          <cell r="F1622" t="str">
            <v>AUCOLESP</v>
          </cell>
          <cell r="G1622">
            <v>71032</v>
          </cell>
          <cell r="H1622" t="str">
            <v>GASEOSAS DEL HUILA</v>
          </cell>
          <cell r="I1622">
            <v>435247</v>
          </cell>
          <cell r="J1622">
            <v>435247</v>
          </cell>
          <cell r="K1622">
            <v>435247</v>
          </cell>
          <cell r="L1622">
            <v>0</v>
          </cell>
          <cell r="M1622">
            <v>0.1</v>
          </cell>
          <cell r="N1622">
            <v>0</v>
          </cell>
          <cell r="O1622">
            <v>0.1</v>
          </cell>
          <cell r="P1622">
            <v>0</v>
          </cell>
          <cell r="Q1622">
            <v>0.1</v>
          </cell>
          <cell r="R1622">
            <v>0</v>
          </cell>
          <cell r="S1622">
            <v>0</v>
          </cell>
          <cell r="T1622">
            <v>0</v>
          </cell>
          <cell r="U1622">
            <v>0.19</v>
          </cell>
          <cell r="V1622">
            <v>82696.930000000008</v>
          </cell>
          <cell r="W1622">
            <v>0.125</v>
          </cell>
          <cell r="X1622">
            <v>54405.875</v>
          </cell>
          <cell r="Y1622">
            <v>0</v>
          </cell>
          <cell r="Z1622">
            <v>0</v>
          </cell>
          <cell r="AA1622">
            <v>0.68500000000000005</v>
          </cell>
          <cell r="AB1622">
            <v>298144.19500000001</v>
          </cell>
          <cell r="AC1622">
            <v>0</v>
          </cell>
          <cell r="AD1622">
            <v>0.41233766078948975</v>
          </cell>
        </row>
        <row r="1623">
          <cell r="B1623" t="str">
            <v>Total 10937301</v>
          </cell>
          <cell r="C1623">
            <v>435247</v>
          </cell>
          <cell r="D1623">
            <v>435247</v>
          </cell>
          <cell r="E1623">
            <v>435247</v>
          </cell>
          <cell r="F1623">
            <v>0</v>
          </cell>
          <cell r="G1623">
            <v>0</v>
          </cell>
          <cell r="H1623">
            <v>0</v>
          </cell>
          <cell r="I1623">
            <v>435247</v>
          </cell>
          <cell r="J1623">
            <v>435247</v>
          </cell>
          <cell r="K1623">
            <v>435247</v>
          </cell>
          <cell r="L1623">
            <v>0</v>
          </cell>
          <cell r="M1623">
            <v>0</v>
          </cell>
          <cell r="N1623">
            <v>0</v>
          </cell>
          <cell r="O1623">
            <v>298144.19500000001</v>
          </cell>
          <cell r="P1623">
            <v>0</v>
          </cell>
          <cell r="Q1623">
            <v>0</v>
          </cell>
          <cell r="R1623">
            <v>0</v>
          </cell>
          <cell r="S1623">
            <v>0</v>
          </cell>
          <cell r="T1623">
            <v>54405.875</v>
          </cell>
          <cell r="U1623">
            <v>0</v>
          </cell>
          <cell r="V1623">
            <v>82696.930000000008</v>
          </cell>
          <cell r="W1623">
            <v>0</v>
          </cell>
          <cell r="X1623">
            <v>54405.875</v>
          </cell>
          <cell r="Y1623">
            <v>0</v>
          </cell>
          <cell r="Z1623">
            <v>0</v>
          </cell>
          <cell r="AA1623">
            <v>0</v>
          </cell>
          <cell r="AB1623">
            <v>298144.19500000001</v>
          </cell>
          <cell r="AC1623">
            <v>0</v>
          </cell>
        </row>
        <row r="1624">
          <cell r="H1624" t="str">
            <v>Total GASEOSAS DEL HUILA</v>
          </cell>
          <cell r="I1624">
            <v>435247</v>
          </cell>
          <cell r="J1624">
            <v>435247</v>
          </cell>
          <cell r="K1624">
            <v>435247</v>
          </cell>
          <cell r="L1624">
            <v>0</v>
          </cell>
          <cell r="M1624">
            <v>0</v>
          </cell>
          <cell r="N1624">
            <v>0</v>
          </cell>
          <cell r="O1624">
            <v>0</v>
          </cell>
          <cell r="P1624">
            <v>0</v>
          </cell>
          <cell r="Q1624">
            <v>0</v>
          </cell>
          <cell r="R1624">
            <v>0</v>
          </cell>
          <cell r="S1624">
            <v>0</v>
          </cell>
          <cell r="T1624">
            <v>0</v>
          </cell>
          <cell r="U1624">
            <v>298144.19500000001</v>
          </cell>
          <cell r="V1624">
            <v>82696.930000000008</v>
          </cell>
          <cell r="W1624">
            <v>54405.875</v>
          </cell>
          <cell r="X1624">
            <v>54405.875</v>
          </cell>
          <cell r="Y1624">
            <v>298144.19500000001</v>
          </cell>
          <cell r="Z1624">
            <v>0</v>
          </cell>
          <cell r="AA1624">
            <v>298144.19500000001</v>
          </cell>
          <cell r="AB1624">
            <v>298144.19500000001</v>
          </cell>
          <cell r="AC1624">
            <v>0</v>
          </cell>
        </row>
        <row r="1625">
          <cell r="A1625" t="str">
            <v>Corredores  Medellín</v>
          </cell>
          <cell r="B1625">
            <v>10937310</v>
          </cell>
          <cell r="C1625">
            <v>37469</v>
          </cell>
          <cell r="D1625">
            <v>37777</v>
          </cell>
          <cell r="E1625" t="str">
            <v>M</v>
          </cell>
          <cell r="F1625" t="str">
            <v>AUCOLESP</v>
          </cell>
          <cell r="G1625">
            <v>71032</v>
          </cell>
          <cell r="H1625" t="str">
            <v>GASEOSAS DEL LLANO</v>
          </cell>
          <cell r="I1625">
            <v>1333340</v>
          </cell>
          <cell r="J1625">
            <v>1066672</v>
          </cell>
          <cell r="K1625">
            <v>1333340</v>
          </cell>
          <cell r="L1625">
            <v>0</v>
          </cell>
          <cell r="M1625">
            <v>0.1</v>
          </cell>
          <cell r="N1625">
            <v>0</v>
          </cell>
          <cell r="O1625">
            <v>0.1</v>
          </cell>
          <cell r="P1625">
            <v>0</v>
          </cell>
          <cell r="Q1625">
            <v>0.1</v>
          </cell>
          <cell r="R1625">
            <v>0</v>
          </cell>
          <cell r="S1625">
            <v>0</v>
          </cell>
          <cell r="T1625">
            <v>0</v>
          </cell>
          <cell r="U1625">
            <v>0.19</v>
          </cell>
          <cell r="V1625">
            <v>253334.6</v>
          </cell>
          <cell r="W1625">
            <v>0.125</v>
          </cell>
          <cell r="X1625">
            <v>166667.5</v>
          </cell>
          <cell r="Y1625">
            <v>0</v>
          </cell>
          <cell r="Z1625">
            <v>0</v>
          </cell>
          <cell r="AA1625">
            <v>0.68500000000000005</v>
          </cell>
          <cell r="AB1625">
            <v>913337.9</v>
          </cell>
          <cell r="AC1625">
            <v>1</v>
          </cell>
          <cell r="AD1625">
            <v>1</v>
          </cell>
        </row>
        <row r="1626">
          <cell r="B1626" t="str">
            <v>Total 10937310</v>
          </cell>
          <cell r="C1626">
            <v>1333340</v>
          </cell>
          <cell r="D1626">
            <v>1066672</v>
          </cell>
          <cell r="E1626">
            <v>1333340</v>
          </cell>
          <cell r="F1626">
            <v>0</v>
          </cell>
          <cell r="G1626">
            <v>0</v>
          </cell>
          <cell r="H1626">
            <v>0</v>
          </cell>
          <cell r="I1626">
            <v>1333340</v>
          </cell>
          <cell r="J1626">
            <v>1066672</v>
          </cell>
          <cell r="K1626">
            <v>1333340</v>
          </cell>
          <cell r="L1626">
            <v>0</v>
          </cell>
          <cell r="M1626">
            <v>0</v>
          </cell>
          <cell r="N1626">
            <v>0</v>
          </cell>
          <cell r="O1626">
            <v>913337.9</v>
          </cell>
          <cell r="P1626">
            <v>0</v>
          </cell>
          <cell r="Q1626">
            <v>0</v>
          </cell>
          <cell r="R1626">
            <v>0</v>
          </cell>
          <cell r="S1626">
            <v>0</v>
          </cell>
          <cell r="T1626">
            <v>166667.5</v>
          </cell>
          <cell r="U1626">
            <v>0</v>
          </cell>
          <cell r="V1626">
            <v>253334.6</v>
          </cell>
          <cell r="W1626">
            <v>1</v>
          </cell>
          <cell r="X1626">
            <v>166667.5</v>
          </cell>
          <cell r="Y1626">
            <v>0</v>
          </cell>
          <cell r="Z1626">
            <v>0</v>
          </cell>
          <cell r="AA1626">
            <v>1</v>
          </cell>
          <cell r="AB1626">
            <v>913337.9</v>
          </cell>
          <cell r="AC1626">
            <v>1</v>
          </cell>
        </row>
        <row r="1627">
          <cell r="H1627" t="str">
            <v>Total GASEOSAS DEL LLANO</v>
          </cell>
          <cell r="I1627">
            <v>1333340</v>
          </cell>
          <cell r="J1627">
            <v>1066672</v>
          </cell>
          <cell r="K1627">
            <v>1333340</v>
          </cell>
          <cell r="L1627">
            <v>0</v>
          </cell>
          <cell r="M1627">
            <v>0</v>
          </cell>
          <cell r="N1627">
            <v>0</v>
          </cell>
          <cell r="O1627">
            <v>0</v>
          </cell>
          <cell r="P1627">
            <v>0</v>
          </cell>
          <cell r="Q1627">
            <v>0</v>
          </cell>
          <cell r="R1627">
            <v>0</v>
          </cell>
          <cell r="S1627">
            <v>0</v>
          </cell>
          <cell r="T1627">
            <v>0</v>
          </cell>
          <cell r="U1627">
            <v>913337.9</v>
          </cell>
          <cell r="V1627">
            <v>253334.6</v>
          </cell>
          <cell r="W1627">
            <v>166667.5</v>
          </cell>
          <cell r="X1627">
            <v>166667.5</v>
          </cell>
          <cell r="Y1627">
            <v>913337.9</v>
          </cell>
          <cell r="Z1627">
            <v>0</v>
          </cell>
          <cell r="AA1627">
            <v>913337.9</v>
          </cell>
          <cell r="AB1627">
            <v>913337.9</v>
          </cell>
          <cell r="AC1627">
            <v>1</v>
          </cell>
        </row>
        <row r="1628">
          <cell r="A1628" t="str">
            <v>Corredores  Medellín</v>
          </cell>
          <cell r="B1628">
            <v>10937454</v>
          </cell>
          <cell r="C1628">
            <v>37469</v>
          </cell>
          <cell r="D1628">
            <v>37777</v>
          </cell>
          <cell r="E1628" t="str">
            <v>M</v>
          </cell>
          <cell r="F1628" t="str">
            <v>AUCOLESP</v>
          </cell>
          <cell r="G1628">
            <v>71032</v>
          </cell>
          <cell r="H1628" t="str">
            <v>GASEOSAS DEL VALLE DEL CAUCA</v>
          </cell>
          <cell r="I1628">
            <v>496125</v>
          </cell>
          <cell r="J1628">
            <v>385875</v>
          </cell>
          <cell r="K1628">
            <v>496125</v>
          </cell>
          <cell r="L1628">
            <v>0</v>
          </cell>
          <cell r="M1628">
            <v>0.1</v>
          </cell>
          <cell r="N1628">
            <v>0</v>
          </cell>
          <cell r="O1628">
            <v>0.1</v>
          </cell>
          <cell r="P1628">
            <v>0</v>
          </cell>
          <cell r="Q1628">
            <v>0.1</v>
          </cell>
          <cell r="R1628">
            <v>0</v>
          </cell>
          <cell r="S1628">
            <v>0</v>
          </cell>
          <cell r="T1628">
            <v>0</v>
          </cell>
          <cell r="U1628">
            <v>0.19</v>
          </cell>
          <cell r="V1628">
            <v>94263.75</v>
          </cell>
          <cell r="W1628">
            <v>0.125</v>
          </cell>
          <cell r="X1628">
            <v>62015.625</v>
          </cell>
          <cell r="Y1628">
            <v>0</v>
          </cell>
          <cell r="Z1628">
            <v>0</v>
          </cell>
          <cell r="AA1628">
            <v>0.68500000000000005</v>
          </cell>
          <cell r="AB1628">
            <v>339845.625</v>
          </cell>
          <cell r="AC1628">
            <v>1</v>
          </cell>
          <cell r="AD1628">
            <v>1</v>
          </cell>
        </row>
        <row r="1629">
          <cell r="B1629" t="str">
            <v>Total 10937454</v>
          </cell>
          <cell r="C1629">
            <v>496125</v>
          </cell>
          <cell r="D1629">
            <v>385875</v>
          </cell>
          <cell r="E1629">
            <v>496125</v>
          </cell>
          <cell r="F1629">
            <v>0</v>
          </cell>
          <cell r="G1629">
            <v>0</v>
          </cell>
          <cell r="H1629">
            <v>0</v>
          </cell>
          <cell r="I1629">
            <v>496125</v>
          </cell>
          <cell r="J1629">
            <v>385875</v>
          </cell>
          <cell r="K1629">
            <v>496125</v>
          </cell>
          <cell r="L1629">
            <v>0</v>
          </cell>
          <cell r="M1629">
            <v>0</v>
          </cell>
          <cell r="N1629">
            <v>0</v>
          </cell>
          <cell r="O1629">
            <v>339845.625</v>
          </cell>
          <cell r="P1629">
            <v>0</v>
          </cell>
          <cell r="Q1629">
            <v>0</v>
          </cell>
          <cell r="R1629">
            <v>0</v>
          </cell>
          <cell r="S1629">
            <v>0</v>
          </cell>
          <cell r="T1629">
            <v>62015.625</v>
          </cell>
          <cell r="U1629">
            <v>0</v>
          </cell>
          <cell r="V1629">
            <v>94263.75</v>
          </cell>
          <cell r="W1629">
            <v>1</v>
          </cell>
          <cell r="X1629">
            <v>62015.625</v>
          </cell>
          <cell r="Y1629">
            <v>0</v>
          </cell>
          <cell r="Z1629">
            <v>0</v>
          </cell>
          <cell r="AA1629">
            <v>1</v>
          </cell>
          <cell r="AB1629">
            <v>339845.625</v>
          </cell>
          <cell r="AC1629">
            <v>1</v>
          </cell>
        </row>
        <row r="1630">
          <cell r="H1630" t="str">
            <v>Total GASEOSAS DEL VALLE DEL CAUCA</v>
          </cell>
          <cell r="I1630">
            <v>496125</v>
          </cell>
          <cell r="J1630">
            <v>385875</v>
          </cell>
          <cell r="K1630">
            <v>496125</v>
          </cell>
          <cell r="L1630">
            <v>0</v>
          </cell>
          <cell r="M1630">
            <v>0</v>
          </cell>
          <cell r="N1630">
            <v>0</v>
          </cell>
          <cell r="O1630">
            <v>0</v>
          </cell>
          <cell r="P1630">
            <v>0</v>
          </cell>
          <cell r="Q1630">
            <v>0</v>
          </cell>
          <cell r="R1630">
            <v>0</v>
          </cell>
          <cell r="S1630">
            <v>0</v>
          </cell>
          <cell r="T1630">
            <v>0</v>
          </cell>
          <cell r="U1630">
            <v>339845.625</v>
          </cell>
          <cell r="V1630">
            <v>94263.75</v>
          </cell>
          <cell r="W1630">
            <v>62015.625</v>
          </cell>
          <cell r="X1630">
            <v>62015.625</v>
          </cell>
          <cell r="Y1630">
            <v>339845.625</v>
          </cell>
          <cell r="Z1630">
            <v>0</v>
          </cell>
          <cell r="AA1630">
            <v>339845.625</v>
          </cell>
          <cell r="AB1630">
            <v>339845.625</v>
          </cell>
          <cell r="AC1630">
            <v>1</v>
          </cell>
        </row>
        <row r="1631">
          <cell r="A1631" t="str">
            <v>Corredores  Medellín</v>
          </cell>
          <cell r="B1631">
            <v>10937267</v>
          </cell>
          <cell r="C1631">
            <v>37469</v>
          </cell>
          <cell r="D1631">
            <v>37777</v>
          </cell>
          <cell r="E1631" t="str">
            <v>M</v>
          </cell>
          <cell r="F1631" t="str">
            <v>AUCOLESP</v>
          </cell>
          <cell r="G1631">
            <v>71032</v>
          </cell>
          <cell r="H1631" t="str">
            <v>GASEOSAS DUITAMA</v>
          </cell>
          <cell r="I1631">
            <v>704170</v>
          </cell>
          <cell r="J1631">
            <v>563336</v>
          </cell>
          <cell r="K1631">
            <v>704170</v>
          </cell>
          <cell r="L1631">
            <v>0</v>
          </cell>
          <cell r="M1631">
            <v>0.1</v>
          </cell>
          <cell r="N1631">
            <v>0</v>
          </cell>
          <cell r="O1631">
            <v>0.1</v>
          </cell>
          <cell r="P1631">
            <v>0</v>
          </cell>
          <cell r="Q1631">
            <v>0.1</v>
          </cell>
          <cell r="R1631">
            <v>0</v>
          </cell>
          <cell r="S1631">
            <v>0</v>
          </cell>
          <cell r="T1631">
            <v>0</v>
          </cell>
          <cell r="U1631">
            <v>0.19</v>
          </cell>
          <cell r="V1631">
            <v>133792.29999999999</v>
          </cell>
          <cell r="W1631">
            <v>0.125</v>
          </cell>
          <cell r="X1631">
            <v>88021.25</v>
          </cell>
          <cell r="Y1631">
            <v>0</v>
          </cell>
          <cell r="Z1631">
            <v>0</v>
          </cell>
          <cell r="AA1631">
            <v>0.68500000000000005</v>
          </cell>
          <cell r="AB1631">
            <v>482356.45</v>
          </cell>
          <cell r="AC1631">
            <v>1</v>
          </cell>
          <cell r="AD1631">
            <v>1</v>
          </cell>
        </row>
        <row r="1632">
          <cell r="B1632" t="str">
            <v>Total 10937267</v>
          </cell>
          <cell r="C1632">
            <v>704170</v>
          </cell>
          <cell r="D1632">
            <v>563336</v>
          </cell>
          <cell r="E1632">
            <v>704170</v>
          </cell>
          <cell r="F1632">
            <v>0</v>
          </cell>
          <cell r="G1632">
            <v>0</v>
          </cell>
          <cell r="H1632">
            <v>0</v>
          </cell>
          <cell r="I1632">
            <v>704170</v>
          </cell>
          <cell r="J1632">
            <v>563336</v>
          </cell>
          <cell r="K1632">
            <v>704170</v>
          </cell>
          <cell r="L1632">
            <v>0</v>
          </cell>
          <cell r="M1632">
            <v>0</v>
          </cell>
          <cell r="N1632">
            <v>0</v>
          </cell>
          <cell r="O1632">
            <v>482356.45</v>
          </cell>
          <cell r="P1632">
            <v>0</v>
          </cell>
          <cell r="Q1632">
            <v>0</v>
          </cell>
          <cell r="R1632">
            <v>0</v>
          </cell>
          <cell r="S1632">
            <v>0</v>
          </cell>
          <cell r="T1632">
            <v>88021.25</v>
          </cell>
          <cell r="U1632">
            <v>0</v>
          </cell>
          <cell r="V1632">
            <v>133792.29999999999</v>
          </cell>
          <cell r="W1632">
            <v>1</v>
          </cell>
          <cell r="X1632">
            <v>88021.25</v>
          </cell>
          <cell r="Y1632">
            <v>0</v>
          </cell>
          <cell r="Z1632">
            <v>0</v>
          </cell>
          <cell r="AA1632">
            <v>1</v>
          </cell>
          <cell r="AB1632">
            <v>482356.45</v>
          </cell>
          <cell r="AC1632">
            <v>1</v>
          </cell>
        </row>
        <row r="1633">
          <cell r="A1633" t="str">
            <v>Corredores  Medellín</v>
          </cell>
          <cell r="B1633">
            <v>10937285</v>
          </cell>
          <cell r="C1633">
            <v>37469</v>
          </cell>
          <cell r="D1633">
            <v>37777</v>
          </cell>
          <cell r="E1633" t="str">
            <v>M</v>
          </cell>
          <cell r="F1633" t="str">
            <v>AUCOLESP</v>
          </cell>
          <cell r="G1633">
            <v>71032</v>
          </cell>
          <cell r="H1633" t="str">
            <v>GASEOSAS DUITAMA</v>
          </cell>
          <cell r="I1633">
            <v>1682655</v>
          </cell>
          <cell r="J1633">
            <v>1682655</v>
          </cell>
          <cell r="K1633">
            <v>1682655</v>
          </cell>
          <cell r="L1633">
            <v>0</v>
          </cell>
          <cell r="M1633">
            <v>0.1</v>
          </cell>
          <cell r="N1633">
            <v>0</v>
          </cell>
          <cell r="O1633">
            <v>0.1</v>
          </cell>
          <cell r="P1633">
            <v>0</v>
          </cell>
          <cell r="Q1633">
            <v>0.1</v>
          </cell>
          <cell r="R1633">
            <v>0</v>
          </cell>
          <cell r="S1633">
            <v>0</v>
          </cell>
          <cell r="T1633">
            <v>0</v>
          </cell>
          <cell r="U1633">
            <v>0.19</v>
          </cell>
          <cell r="V1633">
            <v>319704.45</v>
          </cell>
          <cell r="W1633">
            <v>0.125</v>
          </cell>
          <cell r="X1633">
            <v>210331.875</v>
          </cell>
          <cell r="Y1633">
            <v>0</v>
          </cell>
          <cell r="Z1633">
            <v>0</v>
          </cell>
          <cell r="AA1633">
            <v>0.68500000000000005</v>
          </cell>
          <cell r="AB1633">
            <v>1152618.675</v>
          </cell>
          <cell r="AC1633">
            <v>0</v>
          </cell>
          <cell r="AD1633">
            <v>2.3668830394744873</v>
          </cell>
        </row>
        <row r="1634">
          <cell r="B1634" t="str">
            <v>Total 10937285</v>
          </cell>
          <cell r="C1634">
            <v>1682655</v>
          </cell>
          <cell r="D1634">
            <v>1682655</v>
          </cell>
          <cell r="E1634">
            <v>1682655</v>
          </cell>
          <cell r="F1634">
            <v>0</v>
          </cell>
          <cell r="G1634">
            <v>0</v>
          </cell>
          <cell r="H1634">
            <v>0</v>
          </cell>
          <cell r="I1634">
            <v>1682655</v>
          </cell>
          <cell r="J1634">
            <v>1682655</v>
          </cell>
          <cell r="K1634">
            <v>1682655</v>
          </cell>
          <cell r="L1634">
            <v>0</v>
          </cell>
          <cell r="M1634">
            <v>0</v>
          </cell>
          <cell r="N1634">
            <v>0</v>
          </cell>
          <cell r="O1634">
            <v>1152618.675</v>
          </cell>
          <cell r="P1634">
            <v>0</v>
          </cell>
          <cell r="Q1634">
            <v>0</v>
          </cell>
          <cell r="R1634">
            <v>0</v>
          </cell>
          <cell r="S1634">
            <v>0</v>
          </cell>
          <cell r="T1634">
            <v>210331.875</v>
          </cell>
          <cell r="U1634">
            <v>0</v>
          </cell>
          <cell r="V1634">
            <v>319704.45</v>
          </cell>
          <cell r="W1634">
            <v>0</v>
          </cell>
          <cell r="X1634">
            <v>210331.875</v>
          </cell>
          <cell r="Y1634">
            <v>0</v>
          </cell>
          <cell r="Z1634">
            <v>0</v>
          </cell>
          <cell r="AA1634">
            <v>0</v>
          </cell>
          <cell r="AB1634">
            <v>1152618.675</v>
          </cell>
          <cell r="AC1634">
            <v>0</v>
          </cell>
        </row>
        <row r="1635">
          <cell r="H1635" t="str">
            <v>Total GASEOSAS DUITAMA</v>
          </cell>
          <cell r="I1635">
            <v>2386825</v>
          </cell>
          <cell r="J1635">
            <v>2245991</v>
          </cell>
          <cell r="K1635">
            <v>2386825</v>
          </cell>
          <cell r="L1635">
            <v>0</v>
          </cell>
          <cell r="M1635">
            <v>0</v>
          </cell>
          <cell r="N1635">
            <v>0</v>
          </cell>
          <cell r="O1635">
            <v>0</v>
          </cell>
          <cell r="P1635">
            <v>0</v>
          </cell>
          <cell r="Q1635">
            <v>0</v>
          </cell>
          <cell r="R1635">
            <v>0</v>
          </cell>
          <cell r="S1635">
            <v>0</v>
          </cell>
          <cell r="T1635">
            <v>0</v>
          </cell>
          <cell r="U1635">
            <v>1634975.125</v>
          </cell>
          <cell r="V1635">
            <v>453496.75</v>
          </cell>
          <cell r="W1635">
            <v>298353.125</v>
          </cell>
          <cell r="X1635">
            <v>298353.125</v>
          </cell>
          <cell r="Y1635">
            <v>1634975.125</v>
          </cell>
          <cell r="Z1635">
            <v>0</v>
          </cell>
          <cell r="AA1635">
            <v>1634975.125</v>
          </cell>
          <cell r="AB1635">
            <v>1634975.125</v>
          </cell>
          <cell r="AC1635">
            <v>1</v>
          </cell>
        </row>
        <row r="1636">
          <cell r="A1636" t="str">
            <v>Corredores  Medellín</v>
          </cell>
          <cell r="B1636">
            <v>10937481</v>
          </cell>
          <cell r="C1636">
            <v>37469</v>
          </cell>
          <cell r="D1636">
            <v>37777</v>
          </cell>
          <cell r="E1636" t="str">
            <v>M</v>
          </cell>
          <cell r="F1636" t="str">
            <v>AUCOLESP</v>
          </cell>
          <cell r="G1636">
            <v>71032</v>
          </cell>
          <cell r="H1636" t="str">
            <v>GASEOSAS HIPINTO</v>
          </cell>
          <cell r="I1636">
            <v>1454183</v>
          </cell>
          <cell r="J1636">
            <v>1313999</v>
          </cell>
          <cell r="K1636">
            <v>1454183</v>
          </cell>
          <cell r="L1636">
            <v>0</v>
          </cell>
          <cell r="M1636">
            <v>0.1</v>
          </cell>
          <cell r="N1636">
            <v>0</v>
          </cell>
          <cell r="O1636">
            <v>0.1</v>
          </cell>
          <cell r="P1636">
            <v>0</v>
          </cell>
          <cell r="Q1636">
            <v>0.1</v>
          </cell>
          <cell r="R1636">
            <v>0</v>
          </cell>
          <cell r="S1636">
            <v>0</v>
          </cell>
          <cell r="T1636">
            <v>0</v>
          </cell>
          <cell r="U1636">
            <v>0.19</v>
          </cell>
          <cell r="V1636">
            <v>276294.77</v>
          </cell>
          <cell r="W1636">
            <v>0.125</v>
          </cell>
          <cell r="X1636">
            <v>181772.875</v>
          </cell>
          <cell r="Y1636">
            <v>0</v>
          </cell>
          <cell r="Z1636">
            <v>0</v>
          </cell>
          <cell r="AA1636">
            <v>0.68500000000000005</v>
          </cell>
          <cell r="AB1636">
            <v>996115.3550000001</v>
          </cell>
          <cell r="AC1636">
            <v>3</v>
          </cell>
          <cell r="AD1636">
            <v>3.100649356842041</v>
          </cell>
        </row>
        <row r="1637">
          <cell r="B1637" t="str">
            <v>Total 10937481</v>
          </cell>
          <cell r="C1637">
            <v>1454183</v>
          </cell>
          <cell r="D1637">
            <v>1313999</v>
          </cell>
          <cell r="E1637">
            <v>1454183</v>
          </cell>
          <cell r="F1637">
            <v>0</v>
          </cell>
          <cell r="G1637">
            <v>0</v>
          </cell>
          <cell r="H1637">
            <v>0</v>
          </cell>
          <cell r="I1637">
            <v>1454183</v>
          </cell>
          <cell r="J1637">
            <v>1313999</v>
          </cell>
          <cell r="K1637">
            <v>1454183</v>
          </cell>
          <cell r="L1637">
            <v>0</v>
          </cell>
          <cell r="M1637">
            <v>0</v>
          </cell>
          <cell r="N1637">
            <v>0</v>
          </cell>
          <cell r="O1637">
            <v>996115.3550000001</v>
          </cell>
          <cell r="P1637">
            <v>0</v>
          </cell>
          <cell r="Q1637">
            <v>0</v>
          </cell>
          <cell r="R1637">
            <v>0</v>
          </cell>
          <cell r="S1637">
            <v>0</v>
          </cell>
          <cell r="T1637">
            <v>181772.875</v>
          </cell>
          <cell r="U1637">
            <v>0</v>
          </cell>
          <cell r="V1637">
            <v>276294.77</v>
          </cell>
          <cell r="W1637">
            <v>3</v>
          </cell>
          <cell r="X1637">
            <v>181772.875</v>
          </cell>
          <cell r="Y1637">
            <v>0</v>
          </cell>
          <cell r="Z1637">
            <v>0</v>
          </cell>
          <cell r="AA1637">
            <v>3</v>
          </cell>
          <cell r="AB1637">
            <v>996115.3550000001</v>
          </cell>
          <cell r="AC1637">
            <v>3</v>
          </cell>
        </row>
        <row r="1638">
          <cell r="H1638" t="str">
            <v>Total GASEOSAS HIPINTO</v>
          </cell>
          <cell r="I1638">
            <v>1454183</v>
          </cell>
          <cell r="J1638">
            <v>1313999</v>
          </cell>
          <cell r="K1638">
            <v>1454183</v>
          </cell>
          <cell r="L1638">
            <v>0</v>
          </cell>
          <cell r="M1638">
            <v>0</v>
          </cell>
          <cell r="N1638">
            <v>0</v>
          </cell>
          <cell r="O1638">
            <v>0</v>
          </cell>
          <cell r="P1638">
            <v>0</v>
          </cell>
          <cell r="Q1638">
            <v>0</v>
          </cell>
          <cell r="R1638">
            <v>0</v>
          </cell>
          <cell r="S1638">
            <v>0</v>
          </cell>
          <cell r="T1638">
            <v>0</v>
          </cell>
          <cell r="U1638">
            <v>996115.3550000001</v>
          </cell>
          <cell r="V1638">
            <v>276294.77</v>
          </cell>
          <cell r="W1638">
            <v>181772.875</v>
          </cell>
          <cell r="X1638">
            <v>181772.875</v>
          </cell>
          <cell r="Y1638">
            <v>996115.3550000001</v>
          </cell>
          <cell r="Z1638">
            <v>0</v>
          </cell>
          <cell r="AA1638">
            <v>996115.3550000001</v>
          </cell>
          <cell r="AB1638">
            <v>996115.3550000001</v>
          </cell>
          <cell r="AC1638">
            <v>3</v>
          </cell>
        </row>
        <row r="1639">
          <cell r="A1639" t="str">
            <v>Corredores  Medellín</v>
          </cell>
          <cell r="B1639">
            <v>10937294</v>
          </cell>
          <cell r="C1639">
            <v>37469</v>
          </cell>
          <cell r="D1639">
            <v>37777</v>
          </cell>
          <cell r="E1639" t="str">
            <v>M</v>
          </cell>
          <cell r="F1639" t="str">
            <v>AUCOLESP</v>
          </cell>
          <cell r="G1639">
            <v>71032</v>
          </cell>
          <cell r="H1639" t="str">
            <v>GASEOSAS LA FRONTERA</v>
          </cell>
          <cell r="I1639">
            <v>5045030</v>
          </cell>
          <cell r="J1639">
            <v>4731663</v>
          </cell>
          <cell r="K1639">
            <v>5045030</v>
          </cell>
          <cell r="L1639">
            <v>922873</v>
          </cell>
          <cell r="M1639">
            <v>2888290</v>
          </cell>
          <cell r="N1639">
            <v>3811163</v>
          </cell>
          <cell r="O1639">
            <v>0.1</v>
          </cell>
          <cell r="P1639">
            <v>288829</v>
          </cell>
          <cell r="Q1639">
            <v>0.1</v>
          </cell>
          <cell r="R1639">
            <v>381116.30000000005</v>
          </cell>
          <cell r="S1639">
            <v>4481108.3</v>
          </cell>
          <cell r="T1639">
            <v>0.88822232969873316</v>
          </cell>
          <cell r="U1639">
            <v>0.19</v>
          </cell>
          <cell r="V1639">
            <v>958555.7</v>
          </cell>
          <cell r="W1639">
            <v>0.125</v>
          </cell>
          <cell r="X1639">
            <v>630628.75</v>
          </cell>
          <cell r="Y1639">
            <v>0</v>
          </cell>
          <cell r="Z1639">
            <v>0</v>
          </cell>
          <cell r="AA1639">
            <v>-0.20322232969873311</v>
          </cell>
          <cell r="AB1639">
            <v>-1025262.7499999995</v>
          </cell>
          <cell r="AC1639">
            <v>4</v>
          </cell>
          <cell r="AD1639">
            <v>5.5779218673706055</v>
          </cell>
        </row>
        <row r="1640">
          <cell r="B1640" t="str">
            <v>Total 10937294</v>
          </cell>
          <cell r="C1640">
            <v>5045030</v>
          </cell>
          <cell r="D1640">
            <v>4731663</v>
          </cell>
          <cell r="E1640">
            <v>5045030</v>
          </cell>
          <cell r="F1640">
            <v>922873</v>
          </cell>
          <cell r="G1640">
            <v>2888290</v>
          </cell>
          <cell r="H1640">
            <v>3811163</v>
          </cell>
          <cell r="I1640">
            <v>5045030</v>
          </cell>
          <cell r="J1640">
            <v>4731663</v>
          </cell>
          <cell r="K1640">
            <v>5045030</v>
          </cell>
          <cell r="L1640">
            <v>922873</v>
          </cell>
          <cell r="M1640">
            <v>2888290</v>
          </cell>
          <cell r="N1640">
            <v>3811163</v>
          </cell>
          <cell r="O1640">
            <v>-1025262.7499999995</v>
          </cell>
          <cell r="P1640">
            <v>288829</v>
          </cell>
          <cell r="Q1640">
            <v>381116.30000000005</v>
          </cell>
          <cell r="R1640">
            <v>381116.30000000005</v>
          </cell>
          <cell r="S1640">
            <v>4481108.3</v>
          </cell>
          <cell r="T1640">
            <v>630628.75</v>
          </cell>
          <cell r="U1640">
            <v>0</v>
          </cell>
          <cell r="V1640">
            <v>958555.7</v>
          </cell>
          <cell r="W1640">
            <v>4</v>
          </cell>
          <cell r="X1640">
            <v>630628.75</v>
          </cell>
          <cell r="Y1640">
            <v>0</v>
          </cell>
          <cell r="Z1640">
            <v>0</v>
          </cell>
          <cell r="AA1640">
            <v>4</v>
          </cell>
          <cell r="AB1640">
            <v>-1025262.7499999995</v>
          </cell>
          <cell r="AC1640">
            <v>4</v>
          </cell>
        </row>
        <row r="1641">
          <cell r="H1641" t="str">
            <v>Total GASEOSAS LA FRONTERA</v>
          </cell>
          <cell r="I1641">
            <v>5045030</v>
          </cell>
          <cell r="J1641">
            <v>4731663</v>
          </cell>
          <cell r="K1641">
            <v>5045030</v>
          </cell>
          <cell r="L1641">
            <v>922873</v>
          </cell>
          <cell r="M1641">
            <v>2888290</v>
          </cell>
          <cell r="N1641">
            <v>3811163</v>
          </cell>
          <cell r="O1641">
            <v>288829</v>
          </cell>
          <cell r="P1641">
            <v>288829</v>
          </cell>
          <cell r="Q1641">
            <v>4481108.3</v>
          </cell>
          <cell r="R1641">
            <v>381116.30000000005</v>
          </cell>
          <cell r="S1641">
            <v>4481108.3</v>
          </cell>
          <cell r="T1641">
            <v>0</v>
          </cell>
          <cell r="U1641">
            <v>-1025262.7499999995</v>
          </cell>
          <cell r="V1641">
            <v>958555.7</v>
          </cell>
          <cell r="W1641">
            <v>630628.75</v>
          </cell>
          <cell r="X1641">
            <v>630628.75</v>
          </cell>
          <cell r="Y1641">
            <v>-1025262.7499999995</v>
          </cell>
          <cell r="Z1641">
            <v>0</v>
          </cell>
          <cell r="AA1641">
            <v>-1025262.7499999995</v>
          </cell>
          <cell r="AB1641">
            <v>-1025262.7499999995</v>
          </cell>
          <cell r="AC1641">
            <v>4</v>
          </cell>
        </row>
        <row r="1642">
          <cell r="A1642" t="str">
            <v>Corredores  Medellín</v>
          </cell>
          <cell r="B1642">
            <v>10935857</v>
          </cell>
          <cell r="C1642">
            <v>37469</v>
          </cell>
          <cell r="D1642">
            <v>37777</v>
          </cell>
          <cell r="E1642" t="str">
            <v>M</v>
          </cell>
          <cell r="F1642" t="str">
            <v>AUCOLESP</v>
          </cell>
          <cell r="G1642">
            <v>71032</v>
          </cell>
          <cell r="H1642" t="str">
            <v>GASEOSAS LA SABANA</v>
          </cell>
          <cell r="I1642">
            <v>968354</v>
          </cell>
          <cell r="J1642">
            <v>921547</v>
          </cell>
          <cell r="K1642">
            <v>968354</v>
          </cell>
          <cell r="L1642">
            <v>0</v>
          </cell>
          <cell r="M1642">
            <v>0.1</v>
          </cell>
          <cell r="N1642">
            <v>0</v>
          </cell>
          <cell r="O1642">
            <v>0.1</v>
          </cell>
          <cell r="P1642">
            <v>0</v>
          </cell>
          <cell r="Q1642">
            <v>0.1</v>
          </cell>
          <cell r="R1642">
            <v>0</v>
          </cell>
          <cell r="S1642">
            <v>0</v>
          </cell>
          <cell r="T1642">
            <v>0</v>
          </cell>
          <cell r="U1642">
            <v>0.19</v>
          </cell>
          <cell r="V1642">
            <v>183987.26</v>
          </cell>
          <cell r="W1642">
            <v>0.125</v>
          </cell>
          <cell r="X1642">
            <v>121044.25</v>
          </cell>
          <cell r="Y1642">
            <v>0</v>
          </cell>
          <cell r="Z1642">
            <v>0</v>
          </cell>
          <cell r="AA1642">
            <v>0.68500000000000005</v>
          </cell>
          <cell r="AB1642">
            <v>663322.49000000011</v>
          </cell>
          <cell r="AC1642">
            <v>1</v>
          </cell>
          <cell r="AD1642">
            <v>1.8896104097366333</v>
          </cell>
        </row>
        <row r="1643">
          <cell r="B1643" t="str">
            <v>Total 10935857</v>
          </cell>
          <cell r="C1643">
            <v>968354</v>
          </cell>
          <cell r="D1643">
            <v>921547</v>
          </cell>
          <cell r="E1643">
            <v>968354</v>
          </cell>
          <cell r="F1643">
            <v>0</v>
          </cell>
          <cell r="G1643">
            <v>0</v>
          </cell>
          <cell r="H1643">
            <v>0</v>
          </cell>
          <cell r="I1643">
            <v>968354</v>
          </cell>
          <cell r="J1643">
            <v>921547</v>
          </cell>
          <cell r="K1643">
            <v>968354</v>
          </cell>
          <cell r="L1643">
            <v>0</v>
          </cell>
          <cell r="M1643">
            <v>0</v>
          </cell>
          <cell r="N1643">
            <v>0</v>
          </cell>
          <cell r="O1643">
            <v>663322.49000000011</v>
          </cell>
          <cell r="P1643">
            <v>0</v>
          </cell>
          <cell r="Q1643">
            <v>0</v>
          </cell>
          <cell r="R1643">
            <v>0</v>
          </cell>
          <cell r="S1643">
            <v>0</v>
          </cell>
          <cell r="T1643">
            <v>121044.25</v>
          </cell>
          <cell r="U1643">
            <v>0</v>
          </cell>
          <cell r="V1643">
            <v>183987.26</v>
          </cell>
          <cell r="W1643">
            <v>1</v>
          </cell>
          <cell r="X1643">
            <v>121044.25</v>
          </cell>
          <cell r="Y1643">
            <v>0</v>
          </cell>
          <cell r="Z1643">
            <v>0</v>
          </cell>
          <cell r="AA1643">
            <v>1</v>
          </cell>
          <cell r="AB1643">
            <v>663322.49000000011</v>
          </cell>
          <cell r="AC1643">
            <v>1</v>
          </cell>
        </row>
        <row r="1644">
          <cell r="H1644" t="str">
            <v>Total GASEOSAS LA SABANA</v>
          </cell>
          <cell r="I1644">
            <v>968354</v>
          </cell>
          <cell r="J1644">
            <v>921547</v>
          </cell>
          <cell r="K1644">
            <v>968354</v>
          </cell>
          <cell r="L1644">
            <v>0</v>
          </cell>
          <cell r="M1644">
            <v>0</v>
          </cell>
          <cell r="N1644">
            <v>0</v>
          </cell>
          <cell r="O1644">
            <v>0</v>
          </cell>
          <cell r="P1644">
            <v>0</v>
          </cell>
          <cell r="Q1644">
            <v>0</v>
          </cell>
          <cell r="R1644">
            <v>0</v>
          </cell>
          <cell r="S1644">
            <v>0</v>
          </cell>
          <cell r="T1644">
            <v>0</v>
          </cell>
          <cell r="U1644">
            <v>663322.49000000011</v>
          </cell>
          <cell r="V1644">
            <v>183987.26</v>
          </cell>
          <cell r="W1644">
            <v>121044.25</v>
          </cell>
          <cell r="X1644">
            <v>121044.25</v>
          </cell>
          <cell r="Y1644">
            <v>663322.49000000011</v>
          </cell>
          <cell r="Z1644">
            <v>0</v>
          </cell>
          <cell r="AA1644">
            <v>663322.49000000011</v>
          </cell>
          <cell r="AB1644">
            <v>663322.49000000011</v>
          </cell>
          <cell r="AC1644">
            <v>1</v>
          </cell>
        </row>
        <row r="1645">
          <cell r="A1645" t="str">
            <v>Corredores  Medellín</v>
          </cell>
          <cell r="B1645">
            <v>10935081</v>
          </cell>
          <cell r="C1645">
            <v>37469</v>
          </cell>
          <cell r="D1645">
            <v>37777</v>
          </cell>
          <cell r="E1645" t="str">
            <v>M</v>
          </cell>
          <cell r="F1645" t="str">
            <v>AUCOLESP</v>
          </cell>
          <cell r="G1645">
            <v>71032</v>
          </cell>
          <cell r="H1645" t="str">
            <v>GASEOSAS LUX S.A.</v>
          </cell>
          <cell r="I1645">
            <v>743750</v>
          </cell>
          <cell r="J1645">
            <v>684250</v>
          </cell>
          <cell r="K1645">
            <v>743750</v>
          </cell>
          <cell r="L1645">
            <v>0</v>
          </cell>
          <cell r="M1645">
            <v>0.1</v>
          </cell>
          <cell r="N1645">
            <v>0</v>
          </cell>
          <cell r="O1645">
            <v>0.1</v>
          </cell>
          <cell r="P1645">
            <v>0</v>
          </cell>
          <cell r="Q1645">
            <v>0.1</v>
          </cell>
          <cell r="R1645">
            <v>0</v>
          </cell>
          <cell r="S1645">
            <v>0</v>
          </cell>
          <cell r="T1645">
            <v>0</v>
          </cell>
          <cell r="U1645">
            <v>0.19</v>
          </cell>
          <cell r="V1645">
            <v>141312.5</v>
          </cell>
          <cell r="W1645">
            <v>0.125</v>
          </cell>
          <cell r="X1645">
            <v>92968.75</v>
          </cell>
          <cell r="Y1645">
            <v>0</v>
          </cell>
          <cell r="Z1645">
            <v>0</v>
          </cell>
          <cell r="AA1645">
            <v>0.68500000000000005</v>
          </cell>
          <cell r="AB1645">
            <v>509468.75000000006</v>
          </cell>
          <cell r="AC1645">
            <v>1</v>
          </cell>
          <cell r="AD1645">
            <v>1.298701286315918</v>
          </cell>
        </row>
        <row r="1646">
          <cell r="B1646" t="str">
            <v>Total 10935081</v>
          </cell>
          <cell r="C1646">
            <v>743750</v>
          </cell>
          <cell r="D1646">
            <v>684250</v>
          </cell>
          <cell r="E1646">
            <v>743750</v>
          </cell>
          <cell r="F1646">
            <v>0</v>
          </cell>
          <cell r="G1646">
            <v>0</v>
          </cell>
          <cell r="H1646">
            <v>0</v>
          </cell>
          <cell r="I1646">
            <v>743750</v>
          </cell>
          <cell r="J1646">
            <v>684250</v>
          </cell>
          <cell r="K1646">
            <v>743750</v>
          </cell>
          <cell r="L1646">
            <v>0</v>
          </cell>
          <cell r="M1646">
            <v>0</v>
          </cell>
          <cell r="N1646">
            <v>0</v>
          </cell>
          <cell r="O1646">
            <v>509468.75000000006</v>
          </cell>
          <cell r="P1646">
            <v>0</v>
          </cell>
          <cell r="Q1646">
            <v>0</v>
          </cell>
          <cell r="R1646">
            <v>0</v>
          </cell>
          <cell r="S1646">
            <v>0</v>
          </cell>
          <cell r="T1646">
            <v>92968.75</v>
          </cell>
          <cell r="U1646">
            <v>0</v>
          </cell>
          <cell r="V1646">
            <v>141312.5</v>
          </cell>
          <cell r="W1646">
            <v>1</v>
          </cell>
          <cell r="X1646">
            <v>92968.75</v>
          </cell>
          <cell r="Y1646">
            <v>0</v>
          </cell>
          <cell r="Z1646">
            <v>0</v>
          </cell>
          <cell r="AA1646">
            <v>1</v>
          </cell>
          <cell r="AB1646">
            <v>509468.75000000006</v>
          </cell>
          <cell r="AC1646">
            <v>1</v>
          </cell>
        </row>
        <row r="1647">
          <cell r="A1647" t="str">
            <v>Corredores  Medellín</v>
          </cell>
          <cell r="B1647">
            <v>10935713</v>
          </cell>
          <cell r="C1647">
            <v>37469</v>
          </cell>
          <cell r="D1647">
            <v>37777</v>
          </cell>
          <cell r="E1647" t="str">
            <v>M</v>
          </cell>
          <cell r="F1647" t="str">
            <v>AUCOLESP</v>
          </cell>
          <cell r="G1647">
            <v>71032</v>
          </cell>
          <cell r="H1647" t="str">
            <v>GASEOSAS LUX S.A.</v>
          </cell>
          <cell r="I1647">
            <v>10110550</v>
          </cell>
          <cell r="J1647">
            <v>9047906</v>
          </cell>
          <cell r="K1647">
            <v>10149331.5195</v>
          </cell>
          <cell r="L1647">
            <v>5825719</v>
          </cell>
          <cell r="M1647">
            <v>0</v>
          </cell>
          <cell r="N1647">
            <v>5825719</v>
          </cell>
          <cell r="O1647">
            <v>0.1</v>
          </cell>
          <cell r="P1647">
            <v>0</v>
          </cell>
          <cell r="Q1647">
            <v>0.1</v>
          </cell>
          <cell r="R1647">
            <v>582571.9</v>
          </cell>
          <cell r="S1647">
            <v>6408290.9000000004</v>
          </cell>
          <cell r="T1647">
            <v>0.63140029347624471</v>
          </cell>
          <cell r="U1647">
            <v>0.19</v>
          </cell>
          <cell r="V1647">
            <v>1928372.9887050001</v>
          </cell>
          <cell r="W1647">
            <v>0.125</v>
          </cell>
          <cell r="X1647">
            <v>1268666.4399375001</v>
          </cell>
          <cell r="Y1647">
            <v>0</v>
          </cell>
          <cell r="Z1647">
            <v>0</v>
          </cell>
          <cell r="AA1647">
            <v>5.3599706523755342E-2</v>
          </cell>
          <cell r="AB1647">
            <v>544001.19085749984</v>
          </cell>
          <cell r="AC1647">
            <v>15</v>
          </cell>
          <cell r="AD1647">
            <v>14.727272987365723</v>
          </cell>
        </row>
        <row r="1648">
          <cell r="B1648" t="str">
            <v>Total 10935713</v>
          </cell>
          <cell r="C1648">
            <v>10110550</v>
          </cell>
          <cell r="D1648">
            <v>9047906</v>
          </cell>
          <cell r="E1648">
            <v>10149331.5195</v>
          </cell>
          <cell r="F1648">
            <v>5825719</v>
          </cell>
          <cell r="G1648">
            <v>0</v>
          </cell>
          <cell r="H1648">
            <v>5825719</v>
          </cell>
          <cell r="I1648">
            <v>10110550</v>
          </cell>
          <cell r="J1648">
            <v>9047906</v>
          </cell>
          <cell r="K1648">
            <v>10149331.5195</v>
          </cell>
          <cell r="L1648">
            <v>5825719</v>
          </cell>
          <cell r="M1648">
            <v>0</v>
          </cell>
          <cell r="N1648">
            <v>5825719</v>
          </cell>
          <cell r="O1648">
            <v>544001.19085749984</v>
          </cell>
          <cell r="P1648">
            <v>0</v>
          </cell>
          <cell r="Q1648">
            <v>582571.9</v>
          </cell>
          <cell r="R1648">
            <v>582571.9</v>
          </cell>
          <cell r="S1648">
            <v>6408290.9000000004</v>
          </cell>
          <cell r="T1648">
            <v>1268666.4399375001</v>
          </cell>
          <cell r="U1648">
            <v>0</v>
          </cell>
          <cell r="V1648">
            <v>1928372.9887050001</v>
          </cell>
          <cell r="W1648">
            <v>15</v>
          </cell>
          <cell r="X1648">
            <v>1268666.4399375001</v>
          </cell>
          <cell r="Y1648">
            <v>0</v>
          </cell>
          <cell r="Z1648">
            <v>0</v>
          </cell>
          <cell r="AA1648">
            <v>15</v>
          </cell>
          <cell r="AB1648">
            <v>544001.19085749984</v>
          </cell>
          <cell r="AC1648">
            <v>15</v>
          </cell>
        </row>
        <row r="1649">
          <cell r="H1649" t="str">
            <v>Total GASEOSAS LUX S.A.</v>
          </cell>
          <cell r="I1649">
            <v>10854300</v>
          </cell>
          <cell r="J1649">
            <v>9732156</v>
          </cell>
          <cell r="K1649">
            <v>10893081.5195</v>
          </cell>
          <cell r="L1649">
            <v>5825719</v>
          </cell>
          <cell r="M1649">
            <v>0</v>
          </cell>
          <cell r="N1649">
            <v>5825719</v>
          </cell>
          <cell r="O1649">
            <v>0</v>
          </cell>
          <cell r="P1649">
            <v>0</v>
          </cell>
          <cell r="Q1649">
            <v>6408290.9000000004</v>
          </cell>
          <cell r="R1649">
            <v>582571.9</v>
          </cell>
          <cell r="S1649">
            <v>6408290.9000000004</v>
          </cell>
          <cell r="T1649">
            <v>0</v>
          </cell>
          <cell r="U1649">
            <v>1053469.9408574998</v>
          </cell>
          <cell r="V1649">
            <v>2069685.4887050001</v>
          </cell>
          <cell r="W1649">
            <v>1361635.1899375001</v>
          </cell>
          <cell r="X1649">
            <v>1361635.1899375001</v>
          </cell>
          <cell r="Y1649">
            <v>1053469.9408574998</v>
          </cell>
          <cell r="Z1649">
            <v>0</v>
          </cell>
          <cell r="AA1649">
            <v>1053469.9408574998</v>
          </cell>
          <cell r="AB1649">
            <v>1053469.9408574998</v>
          </cell>
          <cell r="AC1649">
            <v>16</v>
          </cell>
        </row>
        <row r="1650">
          <cell r="A1650" t="str">
            <v>Corredores  Medellín</v>
          </cell>
          <cell r="B1650">
            <v>10937392</v>
          </cell>
          <cell r="C1650">
            <v>37469</v>
          </cell>
          <cell r="D1650">
            <v>37777</v>
          </cell>
          <cell r="E1650" t="str">
            <v>M</v>
          </cell>
          <cell r="F1650" t="str">
            <v>AUCOLESP</v>
          </cell>
          <cell r="G1650">
            <v>71032</v>
          </cell>
          <cell r="H1650" t="str">
            <v>GASEOSAS MARIQUITA</v>
          </cell>
          <cell r="I1650">
            <v>2353050</v>
          </cell>
          <cell r="J1650">
            <v>2067975</v>
          </cell>
          <cell r="K1650">
            <v>2353050</v>
          </cell>
          <cell r="L1650">
            <v>0</v>
          </cell>
          <cell r="M1650">
            <v>0.1</v>
          </cell>
          <cell r="N1650">
            <v>0</v>
          </cell>
          <cell r="O1650">
            <v>0.1</v>
          </cell>
          <cell r="P1650">
            <v>0</v>
          </cell>
          <cell r="Q1650">
            <v>0.1</v>
          </cell>
          <cell r="R1650">
            <v>0</v>
          </cell>
          <cell r="S1650">
            <v>0</v>
          </cell>
          <cell r="T1650">
            <v>0</v>
          </cell>
          <cell r="U1650">
            <v>0.19</v>
          </cell>
          <cell r="V1650">
            <v>447079.5</v>
          </cell>
          <cell r="W1650">
            <v>0.125</v>
          </cell>
          <cell r="X1650">
            <v>294131.25</v>
          </cell>
          <cell r="Y1650">
            <v>0</v>
          </cell>
          <cell r="Z1650">
            <v>0</v>
          </cell>
          <cell r="AA1650">
            <v>0.68500000000000005</v>
          </cell>
          <cell r="AB1650">
            <v>1611839.2500000002</v>
          </cell>
          <cell r="AC1650">
            <v>2</v>
          </cell>
          <cell r="AD1650">
            <v>2.7889609336853027</v>
          </cell>
        </row>
        <row r="1651">
          <cell r="B1651" t="str">
            <v>Total 10937392</v>
          </cell>
          <cell r="C1651">
            <v>2353050</v>
          </cell>
          <cell r="D1651">
            <v>2067975</v>
          </cell>
          <cell r="E1651">
            <v>2353050</v>
          </cell>
          <cell r="F1651">
            <v>0</v>
          </cell>
          <cell r="G1651">
            <v>0</v>
          </cell>
          <cell r="H1651">
            <v>0</v>
          </cell>
          <cell r="I1651">
            <v>2353050</v>
          </cell>
          <cell r="J1651">
            <v>2067975</v>
          </cell>
          <cell r="K1651">
            <v>2353050</v>
          </cell>
          <cell r="L1651">
            <v>0</v>
          </cell>
          <cell r="M1651">
            <v>0</v>
          </cell>
          <cell r="N1651">
            <v>0</v>
          </cell>
          <cell r="O1651">
            <v>1611839.2500000002</v>
          </cell>
          <cell r="P1651">
            <v>0</v>
          </cell>
          <cell r="Q1651">
            <v>0</v>
          </cell>
          <cell r="R1651">
            <v>0</v>
          </cell>
          <cell r="S1651">
            <v>0</v>
          </cell>
          <cell r="T1651">
            <v>294131.25</v>
          </cell>
          <cell r="U1651">
            <v>0</v>
          </cell>
          <cell r="V1651">
            <v>447079.5</v>
          </cell>
          <cell r="W1651">
            <v>2</v>
          </cell>
          <cell r="X1651">
            <v>294131.25</v>
          </cell>
          <cell r="Y1651">
            <v>0</v>
          </cell>
          <cell r="Z1651">
            <v>0</v>
          </cell>
          <cell r="AA1651">
            <v>2</v>
          </cell>
          <cell r="AB1651">
            <v>1611839.2500000002</v>
          </cell>
          <cell r="AC1651">
            <v>2</v>
          </cell>
        </row>
        <row r="1652">
          <cell r="H1652" t="str">
            <v>Total GASEOSAS MARIQUITA</v>
          </cell>
          <cell r="I1652">
            <v>2353050</v>
          </cell>
          <cell r="J1652">
            <v>2067975</v>
          </cell>
          <cell r="K1652">
            <v>2353050</v>
          </cell>
          <cell r="L1652">
            <v>0</v>
          </cell>
          <cell r="M1652">
            <v>0</v>
          </cell>
          <cell r="N1652">
            <v>0</v>
          </cell>
          <cell r="O1652">
            <v>0</v>
          </cell>
          <cell r="P1652">
            <v>0</v>
          </cell>
          <cell r="Q1652">
            <v>0</v>
          </cell>
          <cell r="R1652">
            <v>0</v>
          </cell>
          <cell r="S1652">
            <v>0</v>
          </cell>
          <cell r="T1652">
            <v>0</v>
          </cell>
          <cell r="U1652">
            <v>1611839.2500000002</v>
          </cell>
          <cell r="V1652">
            <v>447079.5</v>
          </cell>
          <cell r="W1652">
            <v>294131.25</v>
          </cell>
          <cell r="X1652">
            <v>294131.25</v>
          </cell>
          <cell r="Y1652">
            <v>1611839.2500000002</v>
          </cell>
          <cell r="Z1652">
            <v>0</v>
          </cell>
          <cell r="AA1652">
            <v>1611839.2500000002</v>
          </cell>
          <cell r="AB1652">
            <v>1611839.2500000002</v>
          </cell>
          <cell r="AC1652">
            <v>2</v>
          </cell>
        </row>
        <row r="1653">
          <cell r="A1653" t="str">
            <v>Corredores  Medellín</v>
          </cell>
          <cell r="B1653">
            <v>10937515</v>
          </cell>
          <cell r="C1653">
            <v>37469</v>
          </cell>
          <cell r="D1653">
            <v>37777</v>
          </cell>
          <cell r="E1653" t="str">
            <v>M</v>
          </cell>
          <cell r="F1653" t="str">
            <v>AUCOLESP</v>
          </cell>
          <cell r="G1653">
            <v>71032</v>
          </cell>
          <cell r="H1653" t="str">
            <v>INCAUCA ENERGIA</v>
          </cell>
          <cell r="I1653">
            <v>3135775</v>
          </cell>
          <cell r="J1653">
            <v>2697793</v>
          </cell>
          <cell r="K1653">
            <v>3135775.0038999999</v>
          </cell>
          <cell r="L1653">
            <v>3333145</v>
          </cell>
          <cell r="M1653">
            <v>200001</v>
          </cell>
          <cell r="N1653">
            <v>3533146</v>
          </cell>
          <cell r="O1653">
            <v>0.1</v>
          </cell>
          <cell r="P1653">
            <v>20000.100000000002</v>
          </cell>
          <cell r="Q1653">
            <v>0.1</v>
          </cell>
          <cell r="R1653">
            <v>353314.60000000003</v>
          </cell>
          <cell r="S1653">
            <v>3906460.7</v>
          </cell>
          <cell r="T1653">
            <v>1.2457720005872519</v>
          </cell>
          <cell r="U1653">
            <v>0.19</v>
          </cell>
          <cell r="V1653">
            <v>595797.25074099994</v>
          </cell>
          <cell r="W1653">
            <v>0.125</v>
          </cell>
          <cell r="X1653">
            <v>391971.87548749999</v>
          </cell>
          <cell r="Y1653">
            <v>0</v>
          </cell>
          <cell r="Z1653">
            <v>0</v>
          </cell>
          <cell r="AA1653">
            <v>-0.56077200058725185</v>
          </cell>
          <cell r="AB1653">
            <v>-1758454.8223285004</v>
          </cell>
          <cell r="AC1653">
            <v>5</v>
          </cell>
          <cell r="AD1653">
            <v>4.2889609336853027</v>
          </cell>
        </row>
        <row r="1654">
          <cell r="B1654" t="str">
            <v>Total 10937515</v>
          </cell>
          <cell r="C1654">
            <v>3135775</v>
          </cell>
          <cell r="D1654">
            <v>2697793</v>
          </cell>
          <cell r="E1654">
            <v>3135775.0038999999</v>
          </cell>
          <cell r="F1654">
            <v>3333145</v>
          </cell>
          <cell r="G1654">
            <v>200001</v>
          </cell>
          <cell r="H1654">
            <v>3533146</v>
          </cell>
          <cell r="I1654">
            <v>3135775</v>
          </cell>
          <cell r="J1654">
            <v>2697793</v>
          </cell>
          <cell r="K1654">
            <v>3135775.0038999999</v>
          </cell>
          <cell r="L1654">
            <v>3333145</v>
          </cell>
          <cell r="M1654">
            <v>200001</v>
          </cell>
          <cell r="N1654">
            <v>3533146</v>
          </cell>
          <cell r="O1654">
            <v>-1758454.8223285004</v>
          </cell>
          <cell r="P1654">
            <v>20000.100000000002</v>
          </cell>
          <cell r="Q1654">
            <v>353314.60000000003</v>
          </cell>
          <cell r="R1654">
            <v>353314.60000000003</v>
          </cell>
          <cell r="S1654">
            <v>3906460.7</v>
          </cell>
          <cell r="T1654">
            <v>391971.87548749999</v>
          </cell>
          <cell r="U1654">
            <v>0</v>
          </cell>
          <cell r="V1654">
            <v>595797.25074099994</v>
          </cell>
          <cell r="W1654">
            <v>5</v>
          </cell>
          <cell r="X1654">
            <v>391971.87548749999</v>
          </cell>
          <cell r="Y1654">
            <v>0</v>
          </cell>
          <cell r="Z1654">
            <v>0</v>
          </cell>
          <cell r="AA1654">
            <v>5</v>
          </cell>
          <cell r="AB1654">
            <v>-1758454.8223285004</v>
          </cell>
          <cell r="AC1654">
            <v>5</v>
          </cell>
        </row>
        <row r="1655">
          <cell r="H1655" t="str">
            <v>Total INCAUCA ENERGIA</v>
          </cell>
          <cell r="I1655">
            <v>3135775</v>
          </cell>
          <cell r="J1655">
            <v>2697793</v>
          </cell>
          <cell r="K1655">
            <v>3135775.0038999999</v>
          </cell>
          <cell r="L1655">
            <v>3333145</v>
          </cell>
          <cell r="M1655">
            <v>200001</v>
          </cell>
          <cell r="N1655">
            <v>3533146</v>
          </cell>
          <cell r="O1655">
            <v>20000.100000000002</v>
          </cell>
          <cell r="P1655">
            <v>20000.100000000002</v>
          </cell>
          <cell r="Q1655">
            <v>3906460.7</v>
          </cell>
          <cell r="R1655">
            <v>353314.60000000003</v>
          </cell>
          <cell r="S1655">
            <v>3906460.7</v>
          </cell>
          <cell r="T1655">
            <v>0</v>
          </cell>
          <cell r="U1655">
            <v>-1758454.8223285004</v>
          </cell>
          <cell r="V1655">
            <v>595797.25074099994</v>
          </cell>
          <cell r="W1655">
            <v>391971.87548749999</v>
          </cell>
          <cell r="X1655">
            <v>391971.87548749999</v>
          </cell>
          <cell r="Y1655">
            <v>-1758454.8223285004</v>
          </cell>
          <cell r="Z1655">
            <v>0</v>
          </cell>
          <cell r="AA1655">
            <v>-1758454.8223285004</v>
          </cell>
          <cell r="AB1655">
            <v>-1758454.8223285004</v>
          </cell>
          <cell r="AC1655">
            <v>5</v>
          </cell>
        </row>
        <row r="1656">
          <cell r="A1656" t="str">
            <v>Corredores  Medellín</v>
          </cell>
          <cell r="B1656">
            <v>10937524</v>
          </cell>
          <cell r="C1656">
            <v>37469</v>
          </cell>
          <cell r="D1656">
            <v>37777</v>
          </cell>
          <cell r="E1656" t="str">
            <v>M</v>
          </cell>
          <cell r="F1656" t="str">
            <v>AUCOLESP</v>
          </cell>
          <cell r="G1656">
            <v>71032</v>
          </cell>
          <cell r="H1656" t="str">
            <v>INCAUCA REFINERIA</v>
          </cell>
          <cell r="I1656">
            <v>708750</v>
          </cell>
          <cell r="J1656">
            <v>637875</v>
          </cell>
          <cell r="K1656">
            <v>708750</v>
          </cell>
          <cell r="L1656">
            <v>0</v>
          </cell>
          <cell r="M1656">
            <v>0.1</v>
          </cell>
          <cell r="N1656">
            <v>0</v>
          </cell>
          <cell r="O1656">
            <v>0.1</v>
          </cell>
          <cell r="P1656">
            <v>0</v>
          </cell>
          <cell r="Q1656">
            <v>0.1</v>
          </cell>
          <cell r="R1656">
            <v>0</v>
          </cell>
          <cell r="S1656">
            <v>0</v>
          </cell>
          <cell r="T1656">
            <v>0</v>
          </cell>
          <cell r="U1656">
            <v>0.19</v>
          </cell>
          <cell r="V1656">
            <v>134662.5</v>
          </cell>
          <cell r="W1656">
            <v>0.125</v>
          </cell>
          <cell r="X1656">
            <v>88593.75</v>
          </cell>
          <cell r="Y1656">
            <v>0</v>
          </cell>
          <cell r="Z1656">
            <v>0</v>
          </cell>
          <cell r="AA1656">
            <v>0.68500000000000005</v>
          </cell>
          <cell r="AB1656">
            <v>485493.75000000006</v>
          </cell>
          <cell r="AC1656">
            <v>1</v>
          </cell>
          <cell r="AD1656">
            <v>1</v>
          </cell>
        </row>
        <row r="1657">
          <cell r="B1657" t="str">
            <v>Total 10937524</v>
          </cell>
          <cell r="C1657">
            <v>708750</v>
          </cell>
          <cell r="D1657">
            <v>637875</v>
          </cell>
          <cell r="E1657">
            <v>708750</v>
          </cell>
          <cell r="F1657">
            <v>0</v>
          </cell>
          <cell r="G1657">
            <v>0</v>
          </cell>
          <cell r="H1657">
            <v>0</v>
          </cell>
          <cell r="I1657">
            <v>708750</v>
          </cell>
          <cell r="J1657">
            <v>637875</v>
          </cell>
          <cell r="K1657">
            <v>708750</v>
          </cell>
          <cell r="L1657">
            <v>0</v>
          </cell>
          <cell r="M1657">
            <v>0</v>
          </cell>
          <cell r="N1657">
            <v>0</v>
          </cell>
          <cell r="O1657">
            <v>485493.75000000006</v>
          </cell>
          <cell r="P1657">
            <v>0</v>
          </cell>
          <cell r="Q1657">
            <v>0</v>
          </cell>
          <cell r="R1657">
            <v>0</v>
          </cell>
          <cell r="S1657">
            <v>0</v>
          </cell>
          <cell r="T1657">
            <v>88593.75</v>
          </cell>
          <cell r="U1657">
            <v>0</v>
          </cell>
          <cell r="V1657">
            <v>134662.5</v>
          </cell>
          <cell r="W1657">
            <v>1</v>
          </cell>
          <cell r="X1657">
            <v>88593.75</v>
          </cell>
          <cell r="Y1657">
            <v>0</v>
          </cell>
          <cell r="Z1657">
            <v>0</v>
          </cell>
          <cell r="AA1657">
            <v>1</v>
          </cell>
          <cell r="AB1657">
            <v>485493.75000000006</v>
          </cell>
          <cell r="AC1657">
            <v>1</v>
          </cell>
        </row>
        <row r="1658">
          <cell r="H1658" t="str">
            <v>Total INCAUCA REFINERIA</v>
          </cell>
          <cell r="I1658">
            <v>708750</v>
          </cell>
          <cell r="J1658">
            <v>637875</v>
          </cell>
          <cell r="K1658">
            <v>708750</v>
          </cell>
          <cell r="L1658">
            <v>0</v>
          </cell>
          <cell r="M1658">
            <v>0</v>
          </cell>
          <cell r="N1658">
            <v>0</v>
          </cell>
          <cell r="O1658">
            <v>0</v>
          </cell>
          <cell r="P1658">
            <v>0</v>
          </cell>
          <cell r="Q1658">
            <v>0</v>
          </cell>
          <cell r="R1658">
            <v>0</v>
          </cell>
          <cell r="S1658">
            <v>0</v>
          </cell>
          <cell r="T1658">
            <v>0</v>
          </cell>
          <cell r="U1658">
            <v>485493.75000000006</v>
          </cell>
          <cell r="V1658">
            <v>134662.5</v>
          </cell>
          <cell r="W1658">
            <v>88593.75</v>
          </cell>
          <cell r="X1658">
            <v>88593.75</v>
          </cell>
          <cell r="Y1658">
            <v>485493.75000000006</v>
          </cell>
          <cell r="Z1658">
            <v>0</v>
          </cell>
          <cell r="AA1658">
            <v>485493.75000000006</v>
          </cell>
          <cell r="AB1658">
            <v>485493.75000000006</v>
          </cell>
          <cell r="AC1658">
            <v>1</v>
          </cell>
        </row>
        <row r="1659">
          <cell r="A1659" t="str">
            <v>Corredores  Medellín</v>
          </cell>
          <cell r="B1659">
            <v>7365869</v>
          </cell>
          <cell r="C1659">
            <v>37043</v>
          </cell>
          <cell r="D1659">
            <v>37407</v>
          </cell>
          <cell r="E1659" t="str">
            <v>M</v>
          </cell>
          <cell r="F1659" t="str">
            <v>AUCOL98</v>
          </cell>
          <cell r="G1659">
            <v>65083</v>
          </cell>
          <cell r="H1659" t="str">
            <v>INDUSTRIAS ALIMENTICIAS NOEL</v>
          </cell>
          <cell r="I1659">
            <v>266941259</v>
          </cell>
          <cell r="J1659">
            <v>267233758</v>
          </cell>
          <cell r="K1659">
            <v>264673083.77489999</v>
          </cell>
          <cell r="L1659">
            <v>142200802</v>
          </cell>
          <cell r="M1659">
            <v>9948917</v>
          </cell>
          <cell r="N1659">
            <v>152149719</v>
          </cell>
          <cell r="O1659">
            <v>0.1</v>
          </cell>
          <cell r="P1659">
            <v>994891.70000000007</v>
          </cell>
          <cell r="Q1659">
            <v>0.1</v>
          </cell>
          <cell r="R1659">
            <v>15214971.9</v>
          </cell>
          <cell r="S1659">
            <v>168359582.59999999</v>
          </cell>
          <cell r="T1659">
            <v>0.63610390674703809</v>
          </cell>
          <cell r="U1659">
            <v>0.19</v>
          </cell>
          <cell r="V1659">
            <v>50287885.917231001</v>
          </cell>
          <cell r="W1659">
            <v>0.125</v>
          </cell>
          <cell r="X1659">
            <v>33084135.471862499</v>
          </cell>
          <cell r="Y1659">
            <v>0</v>
          </cell>
          <cell r="Z1659">
            <v>0</v>
          </cell>
          <cell r="AA1659">
            <v>4.8896093252961959E-2</v>
          </cell>
          <cell r="AB1659">
            <v>12941479.785806522</v>
          </cell>
          <cell r="AC1659">
            <v>238.29121398925781</v>
          </cell>
          <cell r="AD1659">
            <v>238.29121398925781</v>
          </cell>
        </row>
        <row r="1660">
          <cell r="A1660" t="str">
            <v>Corredores  Medellín</v>
          </cell>
          <cell r="B1660">
            <v>7365869</v>
          </cell>
          <cell r="C1660">
            <v>37408</v>
          </cell>
          <cell r="D1660">
            <v>37772</v>
          </cell>
          <cell r="E1660" t="str">
            <v>M</v>
          </cell>
          <cell r="F1660" t="str">
            <v>AUCOL98</v>
          </cell>
          <cell r="G1660">
            <v>65083</v>
          </cell>
          <cell r="H1660" t="str">
            <v>INDUSTRIAS ALIMENTICIAS NOEL</v>
          </cell>
          <cell r="I1660">
            <v>188595560</v>
          </cell>
          <cell r="J1660">
            <v>176293114</v>
          </cell>
          <cell r="K1660">
            <v>191843986.23679999</v>
          </cell>
          <cell r="L1660">
            <v>66302592</v>
          </cell>
          <cell r="M1660">
            <v>18919157</v>
          </cell>
          <cell r="N1660">
            <v>85221749</v>
          </cell>
          <cell r="O1660">
            <v>0.1</v>
          </cell>
          <cell r="P1660">
            <v>1891915.7000000002</v>
          </cell>
          <cell r="Q1660">
            <v>0.1</v>
          </cell>
          <cell r="R1660">
            <v>8522174.9000000004</v>
          </cell>
          <cell r="S1660">
            <v>95635839.600000009</v>
          </cell>
          <cell r="T1660">
            <v>0.49850840506385863</v>
          </cell>
          <cell r="U1660">
            <v>0.19</v>
          </cell>
          <cell r="V1660">
            <v>36450357.384991996</v>
          </cell>
          <cell r="W1660">
            <v>0.125</v>
          </cell>
          <cell r="X1660">
            <v>23980498.279599998</v>
          </cell>
          <cell r="Y1660">
            <v>0</v>
          </cell>
          <cell r="Z1660">
            <v>0</v>
          </cell>
          <cell r="AA1660">
            <v>0.18649159493614142</v>
          </cell>
          <cell r="AB1660">
            <v>35777290.972207993</v>
          </cell>
          <cell r="AC1660">
            <v>161.11264038085938</v>
          </cell>
          <cell r="AD1660">
            <v>161.11264038085938</v>
          </cell>
        </row>
        <row r="1661">
          <cell r="A1661" t="str">
            <v>Corredores  Medellín</v>
          </cell>
          <cell r="B1661">
            <v>7365869</v>
          </cell>
          <cell r="C1661">
            <v>37773</v>
          </cell>
          <cell r="D1661">
            <v>37777</v>
          </cell>
          <cell r="E1661" t="str">
            <v>M</v>
          </cell>
          <cell r="F1661" t="str">
            <v>AUCOL98</v>
          </cell>
          <cell r="G1661">
            <v>65083</v>
          </cell>
          <cell r="H1661" t="str">
            <v>INDUSTRIAS ALIMENTICIAS NOEL</v>
          </cell>
          <cell r="I1661">
            <v>0</v>
          </cell>
          <cell r="J1661">
            <v>0</v>
          </cell>
          <cell r="K1661">
            <v>662542.15110000002</v>
          </cell>
          <cell r="L1661">
            <v>0</v>
          </cell>
          <cell r="M1661">
            <v>0.1</v>
          </cell>
          <cell r="N1661">
            <v>0</v>
          </cell>
          <cell r="O1661">
            <v>0.1</v>
          </cell>
          <cell r="P1661">
            <v>0</v>
          </cell>
          <cell r="Q1661">
            <v>0.1</v>
          </cell>
          <cell r="R1661">
            <v>0</v>
          </cell>
          <cell r="S1661">
            <v>0</v>
          </cell>
          <cell r="T1661">
            <v>0</v>
          </cell>
          <cell r="U1661">
            <v>0.19</v>
          </cell>
          <cell r="V1661">
            <v>125883.008709</v>
          </cell>
          <cell r="W1661">
            <v>0.125</v>
          </cell>
          <cell r="X1661">
            <v>82817.768887500002</v>
          </cell>
          <cell r="Y1661">
            <v>0</v>
          </cell>
          <cell r="Z1661">
            <v>0</v>
          </cell>
          <cell r="AA1661">
            <v>0.68500000000000005</v>
          </cell>
          <cell r="AB1661">
            <v>453841.37350350007</v>
          </cell>
          <cell r="AC1661">
            <v>48</v>
          </cell>
          <cell r="AD1661">
            <v>48</v>
          </cell>
        </row>
        <row r="1662">
          <cell r="B1662" t="str">
            <v>Total 7365869</v>
          </cell>
          <cell r="C1662">
            <v>455536819</v>
          </cell>
          <cell r="D1662">
            <v>443526872</v>
          </cell>
          <cell r="E1662">
            <v>457179612.16279995</v>
          </cell>
          <cell r="F1662">
            <v>208503394</v>
          </cell>
          <cell r="G1662">
            <v>28868074</v>
          </cell>
          <cell r="H1662">
            <v>237371468</v>
          </cell>
          <cell r="I1662">
            <v>455536819</v>
          </cell>
          <cell r="J1662">
            <v>443526872</v>
          </cell>
          <cell r="K1662">
            <v>457179612.16279995</v>
          </cell>
          <cell r="L1662">
            <v>208503394</v>
          </cell>
          <cell r="M1662">
            <v>28868074</v>
          </cell>
          <cell r="N1662">
            <v>237371468</v>
          </cell>
          <cell r="O1662">
            <v>49172612.131518014</v>
          </cell>
          <cell r="P1662">
            <v>2886807.4000000004</v>
          </cell>
          <cell r="Q1662">
            <v>23737146.800000001</v>
          </cell>
          <cell r="R1662">
            <v>23737146.800000001</v>
          </cell>
          <cell r="S1662">
            <v>263995422.19999999</v>
          </cell>
          <cell r="T1662">
            <v>57147451.520349994</v>
          </cell>
          <cell r="U1662">
            <v>0</v>
          </cell>
          <cell r="V1662">
            <v>86864126.310931996</v>
          </cell>
          <cell r="W1662">
            <v>48</v>
          </cell>
          <cell r="X1662">
            <v>57147451.520349994</v>
          </cell>
          <cell r="Y1662">
            <v>0</v>
          </cell>
          <cell r="Z1662">
            <v>0</v>
          </cell>
          <cell r="AA1662">
            <v>48</v>
          </cell>
          <cell r="AB1662">
            <v>49172612.131518014</v>
          </cell>
          <cell r="AC1662">
            <v>48</v>
          </cell>
        </row>
        <row r="1663">
          <cell r="A1663" t="str">
            <v>Corredores  Medellín</v>
          </cell>
          <cell r="B1663">
            <v>10957468</v>
          </cell>
          <cell r="C1663">
            <v>37469</v>
          </cell>
          <cell r="D1663">
            <v>37777</v>
          </cell>
          <cell r="E1663" t="str">
            <v>M</v>
          </cell>
          <cell r="F1663" t="str">
            <v>AUCOLESP</v>
          </cell>
          <cell r="G1663">
            <v>65083</v>
          </cell>
          <cell r="H1663" t="str">
            <v>INDUSTRIAS ALIMENTICIAS NOEL</v>
          </cell>
          <cell r="I1663">
            <v>74504741</v>
          </cell>
          <cell r="J1663">
            <v>56822160</v>
          </cell>
          <cell r="K1663">
            <v>73700673.1875</v>
          </cell>
          <cell r="L1663">
            <v>16704324</v>
          </cell>
          <cell r="M1663">
            <v>6211112</v>
          </cell>
          <cell r="N1663">
            <v>22915436</v>
          </cell>
          <cell r="O1663">
            <v>0.1</v>
          </cell>
          <cell r="P1663">
            <v>621111.20000000007</v>
          </cell>
          <cell r="Q1663">
            <v>0.1</v>
          </cell>
          <cell r="R1663">
            <v>2291543.6</v>
          </cell>
          <cell r="S1663">
            <v>25828090.800000001</v>
          </cell>
          <cell r="T1663">
            <v>0.35044579218823979</v>
          </cell>
          <cell r="U1663">
            <v>0.19</v>
          </cell>
          <cell r="V1663">
            <v>14003127.905625001</v>
          </cell>
          <cell r="W1663">
            <v>0.125</v>
          </cell>
          <cell r="X1663">
            <v>9212584.1484375</v>
          </cell>
          <cell r="Y1663">
            <v>0</v>
          </cell>
          <cell r="Z1663">
            <v>0</v>
          </cell>
          <cell r="AA1663">
            <v>0.33455420781176026</v>
          </cell>
          <cell r="AB1663">
            <v>24656870.333437502</v>
          </cell>
          <cell r="AC1663">
            <v>91</v>
          </cell>
          <cell r="AD1663">
            <v>74.996749877929688</v>
          </cell>
        </row>
        <row r="1664">
          <cell r="B1664" t="str">
            <v>Total 10957468</v>
          </cell>
          <cell r="C1664">
            <v>74504741</v>
          </cell>
          <cell r="D1664">
            <v>56822160</v>
          </cell>
          <cell r="E1664">
            <v>73700673.1875</v>
          </cell>
          <cell r="F1664">
            <v>16704324</v>
          </cell>
          <cell r="G1664">
            <v>6211112</v>
          </cell>
          <cell r="H1664">
            <v>22915436</v>
          </cell>
          <cell r="I1664">
            <v>74504741</v>
          </cell>
          <cell r="J1664">
            <v>56822160</v>
          </cell>
          <cell r="K1664">
            <v>73700673.1875</v>
          </cell>
          <cell r="L1664">
            <v>16704324</v>
          </cell>
          <cell r="M1664">
            <v>6211112</v>
          </cell>
          <cell r="N1664">
            <v>22915436</v>
          </cell>
          <cell r="O1664">
            <v>24656870.333437502</v>
          </cell>
          <cell r="P1664">
            <v>621111.20000000007</v>
          </cell>
          <cell r="Q1664">
            <v>2291543.6</v>
          </cell>
          <cell r="R1664">
            <v>2291543.6</v>
          </cell>
          <cell r="S1664">
            <v>25828090.800000001</v>
          </cell>
          <cell r="T1664">
            <v>9212584.1484375</v>
          </cell>
          <cell r="U1664">
            <v>0</v>
          </cell>
          <cell r="V1664">
            <v>14003127.905625001</v>
          </cell>
          <cell r="W1664">
            <v>91</v>
          </cell>
          <cell r="X1664">
            <v>9212584.1484375</v>
          </cell>
          <cell r="Y1664">
            <v>0</v>
          </cell>
          <cell r="Z1664">
            <v>0</v>
          </cell>
          <cell r="AA1664">
            <v>91</v>
          </cell>
          <cell r="AB1664">
            <v>24656870.333437502</v>
          </cell>
          <cell r="AC1664">
            <v>91</v>
          </cell>
        </row>
        <row r="1665">
          <cell r="H1665" t="str">
            <v>Total INDUSTRIAS ALIMENTICIAS NOEL</v>
          </cell>
          <cell r="I1665">
            <v>530041560</v>
          </cell>
          <cell r="J1665">
            <v>500349032</v>
          </cell>
          <cell r="K1665">
            <v>530880285.35029995</v>
          </cell>
          <cell r="L1665">
            <v>225207718</v>
          </cell>
          <cell r="M1665">
            <v>35079186</v>
          </cell>
          <cell r="N1665">
            <v>260286904</v>
          </cell>
          <cell r="O1665">
            <v>3507918.6000000006</v>
          </cell>
          <cell r="P1665">
            <v>3507918.6000000006</v>
          </cell>
          <cell r="Q1665">
            <v>289823513</v>
          </cell>
          <cell r="R1665">
            <v>26028690.400000002</v>
          </cell>
          <cell r="S1665">
            <v>289823513</v>
          </cell>
          <cell r="T1665">
            <v>0</v>
          </cell>
          <cell r="U1665">
            <v>73829482.464955509</v>
          </cell>
          <cell r="V1665">
            <v>100867254.216557</v>
          </cell>
          <cell r="W1665">
            <v>66360035.668787494</v>
          </cell>
          <cell r="X1665">
            <v>66360035.668787494</v>
          </cell>
          <cell r="Y1665">
            <v>73829482.464955509</v>
          </cell>
          <cell r="Z1665">
            <v>0</v>
          </cell>
          <cell r="AA1665">
            <v>73829482.464955509</v>
          </cell>
          <cell r="AB1665">
            <v>73829482.464955509</v>
          </cell>
          <cell r="AC1665">
            <v>139</v>
          </cell>
        </row>
        <row r="1666">
          <cell r="A1666" t="str">
            <v>Corredores  Medellín</v>
          </cell>
          <cell r="B1666">
            <v>10955889</v>
          </cell>
          <cell r="C1666">
            <v>37469</v>
          </cell>
          <cell r="D1666">
            <v>37777</v>
          </cell>
          <cell r="E1666" t="str">
            <v>M</v>
          </cell>
          <cell r="F1666" t="str">
            <v>AUCOLESP</v>
          </cell>
          <cell r="G1666">
            <v>71032</v>
          </cell>
          <cell r="H1666" t="str">
            <v>INDUSTRIAS FORESTALES</v>
          </cell>
          <cell r="I1666">
            <v>2389191</v>
          </cell>
          <cell r="J1666">
            <v>2147907</v>
          </cell>
          <cell r="K1666">
            <v>2389191</v>
          </cell>
          <cell r="L1666">
            <v>3407050</v>
          </cell>
          <cell r="M1666">
            <v>0</v>
          </cell>
          <cell r="N1666">
            <v>3407050</v>
          </cell>
          <cell r="O1666">
            <v>0.1</v>
          </cell>
          <cell r="P1666">
            <v>0</v>
          </cell>
          <cell r="Q1666">
            <v>0.1</v>
          </cell>
          <cell r="R1666">
            <v>340705</v>
          </cell>
          <cell r="S1666">
            <v>3747755</v>
          </cell>
          <cell r="T1666">
            <v>1.5686292975320935</v>
          </cell>
          <cell r="U1666">
            <v>0.19</v>
          </cell>
          <cell r="V1666">
            <v>453946.29</v>
          </cell>
          <cell r="W1666">
            <v>0.125</v>
          </cell>
          <cell r="X1666">
            <v>298648.875</v>
          </cell>
          <cell r="Y1666">
            <v>0</v>
          </cell>
          <cell r="Z1666">
            <v>0</v>
          </cell>
          <cell r="AA1666">
            <v>-0.88362929753209341</v>
          </cell>
          <cell r="AB1666">
            <v>-2111159.1649999996</v>
          </cell>
          <cell r="AC1666">
            <v>4</v>
          </cell>
          <cell r="AD1666">
            <v>4</v>
          </cell>
        </row>
        <row r="1667">
          <cell r="B1667" t="str">
            <v>Total 10955889</v>
          </cell>
          <cell r="C1667">
            <v>2389191</v>
          </cell>
          <cell r="D1667">
            <v>2147907</v>
          </cell>
          <cell r="E1667">
            <v>2389191</v>
          </cell>
          <cell r="F1667">
            <v>3407050</v>
          </cell>
          <cell r="G1667">
            <v>0</v>
          </cell>
          <cell r="H1667">
            <v>3407050</v>
          </cell>
          <cell r="I1667">
            <v>2389191</v>
          </cell>
          <cell r="J1667">
            <v>2147907</v>
          </cell>
          <cell r="K1667">
            <v>2389191</v>
          </cell>
          <cell r="L1667">
            <v>3407050</v>
          </cell>
          <cell r="M1667">
            <v>0</v>
          </cell>
          <cell r="N1667">
            <v>3407050</v>
          </cell>
          <cell r="O1667">
            <v>-2111159.1649999996</v>
          </cell>
          <cell r="P1667">
            <v>0</v>
          </cell>
          <cell r="Q1667">
            <v>340705</v>
          </cell>
          <cell r="R1667">
            <v>340705</v>
          </cell>
          <cell r="S1667">
            <v>3747755</v>
          </cell>
          <cell r="T1667">
            <v>298648.875</v>
          </cell>
          <cell r="U1667">
            <v>0</v>
          </cell>
          <cell r="V1667">
            <v>453946.29</v>
          </cell>
          <cell r="W1667">
            <v>4</v>
          </cell>
          <cell r="X1667">
            <v>298648.875</v>
          </cell>
          <cell r="Y1667">
            <v>0</v>
          </cell>
          <cell r="Z1667">
            <v>0</v>
          </cell>
          <cell r="AA1667">
            <v>4</v>
          </cell>
          <cell r="AB1667">
            <v>-2111159.1649999996</v>
          </cell>
          <cell r="AC1667">
            <v>4</v>
          </cell>
        </row>
        <row r="1668">
          <cell r="H1668" t="str">
            <v>Total INDUSTRIAS FORESTALES</v>
          </cell>
          <cell r="I1668">
            <v>2389191</v>
          </cell>
          <cell r="J1668">
            <v>2147907</v>
          </cell>
          <cell r="K1668">
            <v>2389191</v>
          </cell>
          <cell r="L1668">
            <v>3407050</v>
          </cell>
          <cell r="M1668">
            <v>0</v>
          </cell>
          <cell r="N1668">
            <v>3407050</v>
          </cell>
          <cell r="O1668">
            <v>0</v>
          </cell>
          <cell r="P1668">
            <v>0</v>
          </cell>
          <cell r="Q1668">
            <v>3747755</v>
          </cell>
          <cell r="R1668">
            <v>340705</v>
          </cell>
          <cell r="S1668">
            <v>3747755</v>
          </cell>
          <cell r="T1668">
            <v>0</v>
          </cell>
          <cell r="U1668">
            <v>-2111159.1649999996</v>
          </cell>
          <cell r="V1668">
            <v>453946.29</v>
          </cell>
          <cell r="W1668">
            <v>298648.875</v>
          </cell>
          <cell r="X1668">
            <v>298648.875</v>
          </cell>
          <cell r="Y1668">
            <v>-2111159.1649999996</v>
          </cell>
          <cell r="Z1668">
            <v>0</v>
          </cell>
          <cell r="AA1668">
            <v>-2111159.1649999996</v>
          </cell>
          <cell r="AB1668">
            <v>-2111159.1649999996</v>
          </cell>
          <cell r="AC1668">
            <v>4</v>
          </cell>
        </row>
        <row r="1669">
          <cell r="A1669" t="str">
            <v>Corredores  Medellín</v>
          </cell>
          <cell r="B1669">
            <v>10944348</v>
          </cell>
          <cell r="C1669">
            <v>37469</v>
          </cell>
          <cell r="D1669">
            <v>37777</v>
          </cell>
          <cell r="E1669" t="str">
            <v>M</v>
          </cell>
          <cell r="F1669" t="str">
            <v>AUCOLESP</v>
          </cell>
          <cell r="G1669">
            <v>71032</v>
          </cell>
          <cell r="H1669" t="str">
            <v>INGENIO DEL CAUCA S.A</v>
          </cell>
          <cell r="I1669">
            <v>58943385.875</v>
          </cell>
          <cell r="J1669">
            <v>53482297.875</v>
          </cell>
          <cell r="K1669">
            <v>58552766.236299999</v>
          </cell>
          <cell r="L1669">
            <v>17483912</v>
          </cell>
          <cell r="M1669">
            <v>362577</v>
          </cell>
          <cell r="N1669">
            <v>17846489</v>
          </cell>
          <cell r="O1669">
            <v>0.1</v>
          </cell>
          <cell r="P1669">
            <v>36257.700000000004</v>
          </cell>
          <cell r="Q1669">
            <v>0.1</v>
          </cell>
          <cell r="R1669">
            <v>1784648.9000000001</v>
          </cell>
          <cell r="S1669">
            <v>19667395.599999998</v>
          </cell>
          <cell r="T1669">
            <v>0.33589182653862604</v>
          </cell>
          <cell r="U1669">
            <v>0.19</v>
          </cell>
          <cell r="V1669">
            <v>11125025.584897</v>
          </cell>
          <cell r="W1669">
            <v>0.125</v>
          </cell>
          <cell r="X1669">
            <v>7319095.7795374999</v>
          </cell>
          <cell r="Y1669">
            <v>0</v>
          </cell>
          <cell r="Z1669">
            <v>0</v>
          </cell>
          <cell r="AA1669">
            <v>0.34910817346137402</v>
          </cell>
          <cell r="AB1669">
            <v>20441249.271865506</v>
          </cell>
          <cell r="AC1669">
            <v>64</v>
          </cell>
          <cell r="AD1669">
            <v>82.581169128417969</v>
          </cell>
        </row>
        <row r="1670">
          <cell r="B1670" t="str">
            <v>Total 10944348</v>
          </cell>
          <cell r="C1670">
            <v>58943385.875</v>
          </cell>
          <cell r="D1670">
            <v>53482297.875</v>
          </cell>
          <cell r="E1670">
            <v>58552766.236299999</v>
          </cell>
          <cell r="F1670">
            <v>17483912</v>
          </cell>
          <cell r="G1670">
            <v>362577</v>
          </cell>
          <cell r="H1670">
            <v>17846489</v>
          </cell>
          <cell r="I1670">
            <v>58943385.875</v>
          </cell>
          <cell r="J1670">
            <v>53482297.875</v>
          </cell>
          <cell r="K1670">
            <v>58552766.236299999</v>
          </cell>
          <cell r="L1670">
            <v>17483912</v>
          </cell>
          <cell r="M1670">
            <v>362577</v>
          </cell>
          <cell r="N1670">
            <v>17846489</v>
          </cell>
          <cell r="O1670">
            <v>20441249.271865506</v>
          </cell>
          <cell r="P1670">
            <v>36257.700000000004</v>
          </cell>
          <cell r="Q1670">
            <v>1784648.9000000001</v>
          </cell>
          <cell r="R1670">
            <v>1784648.9000000001</v>
          </cell>
          <cell r="S1670">
            <v>19667395.599999998</v>
          </cell>
          <cell r="T1670">
            <v>7319095.7795374999</v>
          </cell>
          <cell r="U1670">
            <v>0</v>
          </cell>
          <cell r="V1670">
            <v>11125025.584897</v>
          </cell>
          <cell r="W1670">
            <v>64</v>
          </cell>
          <cell r="X1670">
            <v>7319095.7795374999</v>
          </cell>
          <cell r="Y1670">
            <v>0</v>
          </cell>
          <cell r="Z1670">
            <v>0</v>
          </cell>
          <cell r="AA1670">
            <v>64</v>
          </cell>
          <cell r="AB1670">
            <v>20441249.271865506</v>
          </cell>
          <cell r="AC1670">
            <v>64</v>
          </cell>
        </row>
        <row r="1671">
          <cell r="H1671" t="str">
            <v>Total INGENIO DEL CAUCA S.A</v>
          </cell>
          <cell r="I1671">
            <v>58943385.875</v>
          </cell>
          <cell r="J1671">
            <v>53482297.875</v>
          </cell>
          <cell r="K1671">
            <v>58552766.236299999</v>
          </cell>
          <cell r="L1671">
            <v>17483912</v>
          </cell>
          <cell r="M1671">
            <v>362577</v>
          </cell>
          <cell r="N1671">
            <v>17846489</v>
          </cell>
          <cell r="O1671">
            <v>36257.700000000004</v>
          </cell>
          <cell r="P1671">
            <v>36257.700000000004</v>
          </cell>
          <cell r="Q1671">
            <v>19667395.599999998</v>
          </cell>
          <cell r="R1671">
            <v>1784648.9000000001</v>
          </cell>
          <cell r="S1671">
            <v>19667395.599999998</v>
          </cell>
          <cell r="T1671">
            <v>0</v>
          </cell>
          <cell r="U1671">
            <v>20441249.271865506</v>
          </cell>
          <cell r="V1671">
            <v>11125025.584897</v>
          </cell>
          <cell r="W1671">
            <v>7319095.7795374999</v>
          </cell>
          <cell r="X1671">
            <v>7319095.7795374999</v>
          </cell>
          <cell r="Y1671">
            <v>20441249.271865506</v>
          </cell>
          <cell r="Z1671">
            <v>0</v>
          </cell>
          <cell r="AA1671">
            <v>20441249.271865506</v>
          </cell>
          <cell r="AB1671">
            <v>20441249.271865506</v>
          </cell>
          <cell r="AC1671">
            <v>64</v>
          </cell>
        </row>
        <row r="1672">
          <cell r="A1672" t="str">
            <v>Corredores  Medellín</v>
          </cell>
          <cell r="B1672">
            <v>10937668</v>
          </cell>
          <cell r="C1672">
            <v>37469</v>
          </cell>
          <cell r="D1672">
            <v>37777</v>
          </cell>
          <cell r="E1672" t="str">
            <v>M</v>
          </cell>
          <cell r="F1672" t="str">
            <v>AUCOLESP</v>
          </cell>
          <cell r="G1672">
            <v>71032</v>
          </cell>
          <cell r="H1672" t="str">
            <v>INGENIO PROVIDENCIA S.A.</v>
          </cell>
          <cell r="I1672">
            <v>54726116</v>
          </cell>
          <cell r="J1672">
            <v>48523995</v>
          </cell>
          <cell r="K1672">
            <v>54787048.417999998</v>
          </cell>
          <cell r="L1672">
            <v>1864502</v>
          </cell>
          <cell r="M1672">
            <v>4611111</v>
          </cell>
          <cell r="N1672">
            <v>6475613</v>
          </cell>
          <cell r="O1672">
            <v>0.1</v>
          </cell>
          <cell r="P1672">
            <v>461111.10000000003</v>
          </cell>
          <cell r="Q1672">
            <v>0.1</v>
          </cell>
          <cell r="R1672">
            <v>647561.30000000005</v>
          </cell>
          <cell r="S1672">
            <v>7584285.3999999994</v>
          </cell>
          <cell r="T1672">
            <v>0.13843208603127125</v>
          </cell>
          <cell r="U1672">
            <v>0.19</v>
          </cell>
          <cell r="V1672">
            <v>10409539.199419999</v>
          </cell>
          <cell r="W1672">
            <v>0.125</v>
          </cell>
          <cell r="X1672">
            <v>6848381.0522499997</v>
          </cell>
          <cell r="Y1672">
            <v>0</v>
          </cell>
          <cell r="Z1672">
            <v>0</v>
          </cell>
          <cell r="AA1672">
            <v>0.54656791396872884</v>
          </cell>
          <cell r="AB1672">
            <v>29944842.766330004</v>
          </cell>
          <cell r="AC1672">
            <v>85</v>
          </cell>
          <cell r="AD1672">
            <v>94.805191040039063</v>
          </cell>
        </row>
        <row r="1673">
          <cell r="B1673" t="str">
            <v>Total 10937668</v>
          </cell>
          <cell r="C1673">
            <v>54726116</v>
          </cell>
          <cell r="D1673">
            <v>48523995</v>
          </cell>
          <cell r="E1673">
            <v>54787048.417999998</v>
          </cell>
          <cell r="F1673">
            <v>1864502</v>
          </cell>
          <cell r="G1673">
            <v>4611111</v>
          </cell>
          <cell r="H1673">
            <v>6475613</v>
          </cell>
          <cell r="I1673">
            <v>54726116</v>
          </cell>
          <cell r="J1673">
            <v>48523995</v>
          </cell>
          <cell r="K1673">
            <v>54787048.417999998</v>
          </cell>
          <cell r="L1673">
            <v>1864502</v>
          </cell>
          <cell r="M1673">
            <v>4611111</v>
          </cell>
          <cell r="N1673">
            <v>6475613</v>
          </cell>
          <cell r="O1673">
            <v>29944842.766330004</v>
          </cell>
          <cell r="P1673">
            <v>461111.10000000003</v>
          </cell>
          <cell r="Q1673">
            <v>647561.30000000005</v>
          </cell>
          <cell r="R1673">
            <v>647561.30000000005</v>
          </cell>
          <cell r="S1673">
            <v>7584285.3999999994</v>
          </cell>
          <cell r="T1673">
            <v>6848381.0522499997</v>
          </cell>
          <cell r="U1673">
            <v>0</v>
          </cell>
          <cell r="V1673">
            <v>10409539.199419999</v>
          </cell>
          <cell r="W1673">
            <v>85</v>
          </cell>
          <cell r="X1673">
            <v>6848381.0522499997</v>
          </cell>
          <cell r="Y1673">
            <v>0</v>
          </cell>
          <cell r="Z1673">
            <v>0</v>
          </cell>
          <cell r="AA1673">
            <v>85</v>
          </cell>
          <cell r="AB1673">
            <v>29944842.766330004</v>
          </cell>
          <cell r="AC1673">
            <v>85</v>
          </cell>
        </row>
        <row r="1674">
          <cell r="H1674" t="str">
            <v>Total INGENIO PROVIDENCIA S.A.</v>
          </cell>
          <cell r="I1674">
            <v>54726116</v>
          </cell>
          <cell r="J1674">
            <v>48523995</v>
          </cell>
          <cell r="K1674">
            <v>54787048.417999998</v>
          </cell>
          <cell r="L1674">
            <v>1864502</v>
          </cell>
          <cell r="M1674">
            <v>4611111</v>
          </cell>
          <cell r="N1674">
            <v>6475613</v>
          </cell>
          <cell r="O1674">
            <v>461111.10000000003</v>
          </cell>
          <cell r="P1674">
            <v>461111.10000000003</v>
          </cell>
          <cell r="Q1674">
            <v>7584285.3999999994</v>
          </cell>
          <cell r="R1674">
            <v>647561.30000000005</v>
          </cell>
          <cell r="S1674">
            <v>7584285.3999999994</v>
          </cell>
          <cell r="T1674">
            <v>0</v>
          </cell>
          <cell r="U1674">
            <v>29944842.766330004</v>
          </cell>
          <cell r="V1674">
            <v>10409539.199419999</v>
          </cell>
          <cell r="W1674">
            <v>6848381.0522499997</v>
          </cell>
          <cell r="X1674">
            <v>6848381.0522499997</v>
          </cell>
          <cell r="Y1674">
            <v>29944842.766330004</v>
          </cell>
          <cell r="Z1674">
            <v>0</v>
          </cell>
          <cell r="AA1674">
            <v>29944842.766330004</v>
          </cell>
          <cell r="AB1674">
            <v>29944842.766330004</v>
          </cell>
          <cell r="AC1674">
            <v>85</v>
          </cell>
        </row>
        <row r="1675">
          <cell r="A1675" t="str">
            <v>Corredores  Medellín</v>
          </cell>
          <cell r="B1675">
            <v>10970434</v>
          </cell>
          <cell r="C1675">
            <v>37467</v>
          </cell>
          <cell r="D1675">
            <v>37777</v>
          </cell>
          <cell r="E1675" t="str">
            <v>A</v>
          </cell>
          <cell r="F1675" t="str">
            <v>AUCOL98</v>
          </cell>
          <cell r="G1675">
            <v>71286</v>
          </cell>
          <cell r="H1675" t="str">
            <v>INSTITUTO PARA EL DESARROLLO DE ANTIOQUIA IDE</v>
          </cell>
          <cell r="I1675">
            <v>21395361.125</v>
          </cell>
          <cell r="J1675">
            <v>21395361.125</v>
          </cell>
          <cell r="K1675">
            <v>18230020.156300001</v>
          </cell>
          <cell r="L1675">
            <v>0</v>
          </cell>
          <cell r="M1675">
            <v>0.1</v>
          </cell>
          <cell r="N1675">
            <v>0</v>
          </cell>
          <cell r="O1675">
            <v>0.1</v>
          </cell>
          <cell r="P1675">
            <v>0</v>
          </cell>
          <cell r="Q1675">
            <v>0.1</v>
          </cell>
          <cell r="R1675">
            <v>0</v>
          </cell>
          <cell r="S1675">
            <v>0</v>
          </cell>
          <cell r="T1675">
            <v>0</v>
          </cell>
          <cell r="U1675">
            <v>0.19</v>
          </cell>
          <cell r="V1675">
            <v>3463703.8296970003</v>
          </cell>
          <cell r="W1675">
            <v>0.125</v>
          </cell>
          <cell r="X1675">
            <v>2278752.5195375001</v>
          </cell>
          <cell r="Y1675">
            <v>0</v>
          </cell>
          <cell r="Z1675">
            <v>0</v>
          </cell>
          <cell r="AA1675">
            <v>0.68500000000000005</v>
          </cell>
          <cell r="AB1675">
            <v>12487563.807065502</v>
          </cell>
          <cell r="AC1675">
            <v>13</v>
          </cell>
          <cell r="AD1675">
            <v>13</v>
          </cell>
        </row>
        <row r="1676">
          <cell r="B1676" t="str">
            <v>Total 10970434</v>
          </cell>
          <cell r="C1676">
            <v>21395361.125</v>
          </cell>
          <cell r="D1676">
            <v>21395361.125</v>
          </cell>
          <cell r="E1676">
            <v>18230020.156300001</v>
          </cell>
          <cell r="F1676">
            <v>0</v>
          </cell>
          <cell r="G1676">
            <v>0</v>
          </cell>
          <cell r="H1676">
            <v>0</v>
          </cell>
          <cell r="I1676">
            <v>21395361.125</v>
          </cell>
          <cell r="J1676">
            <v>21395361.125</v>
          </cell>
          <cell r="K1676">
            <v>18230020.156300001</v>
          </cell>
          <cell r="L1676">
            <v>0</v>
          </cell>
          <cell r="M1676">
            <v>0</v>
          </cell>
          <cell r="N1676">
            <v>0</v>
          </cell>
          <cell r="O1676">
            <v>12487563.807065502</v>
          </cell>
          <cell r="P1676">
            <v>0</v>
          </cell>
          <cell r="Q1676">
            <v>0</v>
          </cell>
          <cell r="R1676">
            <v>0</v>
          </cell>
          <cell r="S1676">
            <v>0</v>
          </cell>
          <cell r="T1676">
            <v>2278752.5195375001</v>
          </cell>
          <cell r="U1676">
            <v>0</v>
          </cell>
          <cell r="V1676">
            <v>3463703.8296970003</v>
          </cell>
          <cell r="W1676">
            <v>13</v>
          </cell>
          <cell r="X1676">
            <v>2278752.5195375001</v>
          </cell>
          <cell r="Y1676">
            <v>0</v>
          </cell>
          <cell r="Z1676">
            <v>0</v>
          </cell>
          <cell r="AA1676">
            <v>13</v>
          </cell>
          <cell r="AB1676">
            <v>12487563.807065502</v>
          </cell>
          <cell r="AC1676">
            <v>13</v>
          </cell>
        </row>
        <row r="1677">
          <cell r="H1677" t="str">
            <v>Total INSTITUTO PARA EL DESARROLLO DE ANTIOQUIA IDE</v>
          </cell>
          <cell r="I1677">
            <v>21395361.125</v>
          </cell>
          <cell r="J1677">
            <v>21395361.125</v>
          </cell>
          <cell r="K1677">
            <v>18230020.156300001</v>
          </cell>
          <cell r="L1677">
            <v>0</v>
          </cell>
          <cell r="M1677">
            <v>0</v>
          </cell>
          <cell r="N1677">
            <v>0</v>
          </cell>
          <cell r="O1677">
            <v>0</v>
          </cell>
          <cell r="P1677">
            <v>0</v>
          </cell>
          <cell r="Q1677">
            <v>0</v>
          </cell>
          <cell r="R1677">
            <v>0</v>
          </cell>
          <cell r="S1677">
            <v>0</v>
          </cell>
          <cell r="T1677">
            <v>0</v>
          </cell>
          <cell r="U1677">
            <v>12487563.807065502</v>
          </cell>
          <cell r="V1677">
            <v>3463703.8296970003</v>
          </cell>
          <cell r="W1677">
            <v>2278752.5195375001</v>
          </cell>
          <cell r="X1677">
            <v>2278752.5195375001</v>
          </cell>
          <cell r="Y1677">
            <v>12487563.807065502</v>
          </cell>
          <cell r="Z1677">
            <v>0</v>
          </cell>
          <cell r="AA1677">
            <v>12487563.807065502</v>
          </cell>
          <cell r="AB1677">
            <v>12487563.807065502</v>
          </cell>
          <cell r="AC1677">
            <v>13</v>
          </cell>
        </row>
        <row r="1678">
          <cell r="A1678" t="str">
            <v>Corredores  Medellín</v>
          </cell>
          <cell r="B1678">
            <v>7470545</v>
          </cell>
          <cell r="C1678">
            <v>36943</v>
          </cell>
          <cell r="D1678">
            <v>37307</v>
          </cell>
          <cell r="E1678" t="str">
            <v>M</v>
          </cell>
          <cell r="F1678" t="str">
            <v>AUCOLESP</v>
          </cell>
          <cell r="G1678">
            <v>71522</v>
          </cell>
          <cell r="H1678" t="str">
            <v>LEASING SURAMERICANA S.A.</v>
          </cell>
          <cell r="I1678">
            <v>37790807</v>
          </cell>
          <cell r="J1678">
            <v>37790807</v>
          </cell>
          <cell r="K1678">
            <v>37493101.666000001</v>
          </cell>
          <cell r="L1678">
            <v>18233810</v>
          </cell>
          <cell r="M1678">
            <v>1132170</v>
          </cell>
          <cell r="N1678">
            <v>19365980</v>
          </cell>
          <cell r="O1678">
            <v>0.1</v>
          </cell>
          <cell r="P1678">
            <v>113217</v>
          </cell>
          <cell r="Q1678">
            <v>0.1</v>
          </cell>
          <cell r="R1678">
            <v>1936598</v>
          </cell>
          <cell r="S1678">
            <v>21415795</v>
          </cell>
          <cell r="T1678">
            <v>0.5711929407915739</v>
          </cell>
          <cell r="U1678">
            <v>0.19</v>
          </cell>
          <cell r="V1678">
            <v>7123689.31654</v>
          </cell>
          <cell r="W1678">
            <v>0.125</v>
          </cell>
          <cell r="X1678">
            <v>4686637.7082500001</v>
          </cell>
          <cell r="Y1678">
            <v>0</v>
          </cell>
          <cell r="Z1678">
            <v>0</v>
          </cell>
          <cell r="AA1678">
            <v>0.11380705920842615</v>
          </cell>
          <cell r="AB1678">
            <v>4266979.6412100038</v>
          </cell>
          <cell r="AC1678">
            <v>22.585165023803711</v>
          </cell>
          <cell r="AD1678">
            <v>22.585165023803711</v>
          </cell>
        </row>
        <row r="1679">
          <cell r="A1679" t="str">
            <v>Corredores  Medellín</v>
          </cell>
          <cell r="B1679">
            <v>7470545</v>
          </cell>
          <cell r="C1679">
            <v>37308</v>
          </cell>
          <cell r="D1679">
            <v>37672</v>
          </cell>
          <cell r="E1679" t="str">
            <v>M</v>
          </cell>
          <cell r="F1679" t="str">
            <v>AUCOLESP</v>
          </cell>
          <cell r="G1679">
            <v>71522</v>
          </cell>
          <cell r="H1679" t="str">
            <v>LEASING SURAMERICANA S.A.</v>
          </cell>
          <cell r="I1679">
            <v>40374947</v>
          </cell>
          <cell r="J1679">
            <v>40374947</v>
          </cell>
          <cell r="K1679">
            <v>39916188.390100002</v>
          </cell>
          <cell r="L1679">
            <v>22732723</v>
          </cell>
          <cell r="M1679">
            <v>9135970</v>
          </cell>
          <cell r="N1679">
            <v>31868693</v>
          </cell>
          <cell r="O1679">
            <v>0.1</v>
          </cell>
          <cell r="P1679">
            <v>913597</v>
          </cell>
          <cell r="Q1679">
            <v>0.1</v>
          </cell>
          <cell r="R1679">
            <v>3186869.3000000003</v>
          </cell>
          <cell r="S1679">
            <v>35969159.299999997</v>
          </cell>
          <cell r="T1679">
            <v>0.90111708433867033</v>
          </cell>
          <cell r="U1679">
            <v>0.19</v>
          </cell>
          <cell r="V1679">
            <v>7584075.7941190004</v>
          </cell>
          <cell r="W1679">
            <v>0.125</v>
          </cell>
          <cell r="X1679">
            <v>4989523.5487625003</v>
          </cell>
          <cell r="Y1679">
            <v>0</v>
          </cell>
          <cell r="Z1679">
            <v>0</v>
          </cell>
          <cell r="AA1679">
            <v>-0.21611708433867027</v>
          </cell>
          <cell r="AB1679">
            <v>-8626570.2527814936</v>
          </cell>
          <cell r="AC1679">
            <v>21.741758346557617</v>
          </cell>
          <cell r="AD1679">
            <v>21.741758346557617</v>
          </cell>
        </row>
        <row r="1680">
          <cell r="A1680" t="str">
            <v>Corredores  Medellín</v>
          </cell>
          <cell r="B1680">
            <v>7470545</v>
          </cell>
          <cell r="C1680">
            <v>37673</v>
          </cell>
          <cell r="D1680">
            <v>37777</v>
          </cell>
          <cell r="E1680" t="str">
            <v>M</v>
          </cell>
          <cell r="F1680" t="str">
            <v>AUCOLESP</v>
          </cell>
          <cell r="G1680">
            <v>71522</v>
          </cell>
          <cell r="H1680" t="str">
            <v>LEASING SURAMERICANA S.A.</v>
          </cell>
          <cell r="I1680">
            <v>8430843</v>
          </cell>
          <cell r="J1680">
            <v>4850548</v>
          </cell>
          <cell r="K1680">
            <v>10173045.110400001</v>
          </cell>
          <cell r="L1680">
            <v>1270242</v>
          </cell>
          <cell r="M1680">
            <v>2327132</v>
          </cell>
          <cell r="N1680">
            <v>3597374</v>
          </cell>
          <cell r="O1680">
            <v>0.1</v>
          </cell>
          <cell r="P1680">
            <v>232713.2</v>
          </cell>
          <cell r="Q1680">
            <v>0.1</v>
          </cell>
          <cell r="R1680">
            <v>359737.4</v>
          </cell>
          <cell r="S1680">
            <v>4189824.6</v>
          </cell>
          <cell r="T1680">
            <v>0.4118555019201382</v>
          </cell>
          <cell r="U1680">
            <v>0.19</v>
          </cell>
          <cell r="V1680">
            <v>1932878.570976</v>
          </cell>
          <cell r="W1680">
            <v>0.125</v>
          </cell>
          <cell r="X1680">
            <v>1271630.6388000001</v>
          </cell>
          <cell r="Y1680">
            <v>0</v>
          </cell>
          <cell r="Z1680">
            <v>0</v>
          </cell>
          <cell r="AA1680">
            <v>0.27314449807986185</v>
          </cell>
          <cell r="AB1680">
            <v>2778711.3006240008</v>
          </cell>
          <cell r="AC1680">
            <v>19</v>
          </cell>
          <cell r="AD1680">
            <v>20.625</v>
          </cell>
        </row>
        <row r="1681">
          <cell r="B1681" t="str">
            <v>Total 7470545</v>
          </cell>
          <cell r="C1681">
            <v>86596597</v>
          </cell>
          <cell r="D1681">
            <v>83016302</v>
          </cell>
          <cell r="E1681">
            <v>87582335.166500017</v>
          </cell>
          <cell r="F1681">
            <v>42236775</v>
          </cell>
          <cell r="G1681">
            <v>12595272</v>
          </cell>
          <cell r="H1681">
            <v>54832047</v>
          </cell>
          <cell r="I1681">
            <v>86596597</v>
          </cell>
          <cell r="J1681">
            <v>83016302</v>
          </cell>
          <cell r="K1681">
            <v>87582335.166500017</v>
          </cell>
          <cell r="L1681">
            <v>42236775</v>
          </cell>
          <cell r="M1681">
            <v>12595272</v>
          </cell>
          <cell r="N1681">
            <v>54832047</v>
          </cell>
          <cell r="O1681">
            <v>-1580879.310947489</v>
          </cell>
          <cell r="P1681">
            <v>1259527.2</v>
          </cell>
          <cell r="Q1681">
            <v>5483204.7000000011</v>
          </cell>
          <cell r="R1681">
            <v>5483204.7000000011</v>
          </cell>
          <cell r="S1681">
            <v>61574778.899999999</v>
          </cell>
          <cell r="T1681">
            <v>10947791.895812502</v>
          </cell>
          <cell r="U1681">
            <v>0</v>
          </cell>
          <cell r="V1681">
            <v>16640643.681635</v>
          </cell>
          <cell r="W1681">
            <v>19</v>
          </cell>
          <cell r="X1681">
            <v>10947791.895812502</v>
          </cell>
          <cell r="Y1681">
            <v>0</v>
          </cell>
          <cell r="Z1681">
            <v>0</v>
          </cell>
          <cell r="AA1681">
            <v>19</v>
          </cell>
          <cell r="AB1681">
            <v>-1580879.310947489</v>
          </cell>
          <cell r="AC1681">
            <v>19</v>
          </cell>
        </row>
        <row r="1682">
          <cell r="H1682" t="str">
            <v>Total LEASING SURAMERICANA S.A.</v>
          </cell>
          <cell r="I1682">
            <v>86596597</v>
          </cell>
          <cell r="J1682">
            <v>83016302</v>
          </cell>
          <cell r="K1682">
            <v>87582335.166500017</v>
          </cell>
          <cell r="L1682">
            <v>42236775</v>
          </cell>
          <cell r="M1682">
            <v>12595272</v>
          </cell>
          <cell r="N1682">
            <v>54832047</v>
          </cell>
          <cell r="O1682">
            <v>1259527.2</v>
          </cell>
          <cell r="P1682">
            <v>1259527.2</v>
          </cell>
          <cell r="Q1682">
            <v>61574778.899999999</v>
          </cell>
          <cell r="R1682">
            <v>5483204.7000000011</v>
          </cell>
          <cell r="S1682">
            <v>61574778.899999999</v>
          </cell>
          <cell r="T1682">
            <v>0</v>
          </cell>
          <cell r="U1682">
            <v>-1580879.310947489</v>
          </cell>
          <cell r="V1682">
            <v>16640643.681635</v>
          </cell>
          <cell r="W1682">
            <v>10947791.895812502</v>
          </cell>
          <cell r="X1682">
            <v>10947791.895812502</v>
          </cell>
          <cell r="Y1682">
            <v>-1580879.310947489</v>
          </cell>
          <cell r="Z1682">
            <v>0</v>
          </cell>
          <cell r="AA1682">
            <v>-1580879.310947489</v>
          </cell>
          <cell r="AB1682">
            <v>-1580879.310947489</v>
          </cell>
          <cell r="AC1682">
            <v>19</v>
          </cell>
        </row>
        <row r="1683">
          <cell r="A1683" t="str">
            <v>Corredores  Medellín</v>
          </cell>
          <cell r="B1683">
            <v>8751877</v>
          </cell>
          <cell r="C1683">
            <v>37071</v>
          </cell>
          <cell r="D1683">
            <v>37435</v>
          </cell>
          <cell r="E1683" t="str">
            <v>A</v>
          </cell>
          <cell r="F1683" t="str">
            <v>AUCOL98</v>
          </cell>
          <cell r="G1683">
            <v>71286</v>
          </cell>
          <cell r="H1683" t="str">
            <v>LONDONO VELASQUEZ JAIRO DE JESUS</v>
          </cell>
          <cell r="I1683">
            <v>288001</v>
          </cell>
          <cell r="J1683">
            <v>288001</v>
          </cell>
          <cell r="K1683">
            <v>288001</v>
          </cell>
          <cell r="L1683">
            <v>0</v>
          </cell>
          <cell r="M1683">
            <v>0.1</v>
          </cell>
          <cell r="N1683">
            <v>0</v>
          </cell>
          <cell r="O1683">
            <v>0.1</v>
          </cell>
          <cell r="P1683">
            <v>0</v>
          </cell>
          <cell r="Q1683">
            <v>0.1</v>
          </cell>
          <cell r="R1683">
            <v>0</v>
          </cell>
          <cell r="S1683">
            <v>0</v>
          </cell>
          <cell r="T1683">
            <v>0</v>
          </cell>
          <cell r="U1683">
            <v>0.19</v>
          </cell>
          <cell r="V1683">
            <v>54720.19</v>
          </cell>
          <cell r="W1683">
            <v>0.125</v>
          </cell>
          <cell r="X1683">
            <v>36000.125</v>
          </cell>
          <cell r="Y1683">
            <v>0</v>
          </cell>
          <cell r="Z1683">
            <v>0</v>
          </cell>
          <cell r="AA1683">
            <v>0.68500000000000005</v>
          </cell>
          <cell r="AB1683">
            <v>197280.68500000003</v>
          </cell>
          <cell r="AC1683">
            <v>1</v>
          </cell>
          <cell r="AD1683">
            <v>1</v>
          </cell>
        </row>
        <row r="1684">
          <cell r="A1684" t="str">
            <v>Corredores  Medellín</v>
          </cell>
          <cell r="B1684">
            <v>8751877</v>
          </cell>
          <cell r="C1684">
            <v>37436</v>
          </cell>
          <cell r="D1684">
            <v>37777</v>
          </cell>
          <cell r="E1684" t="str">
            <v>A</v>
          </cell>
          <cell r="F1684" t="str">
            <v>AUCOL98</v>
          </cell>
          <cell r="G1684">
            <v>71286</v>
          </cell>
          <cell r="H1684" t="str">
            <v>LONDONO VELASQUEZ JAIRO DE JESUS</v>
          </cell>
          <cell r="I1684">
            <v>241980</v>
          </cell>
          <cell r="J1684">
            <v>241980</v>
          </cell>
          <cell r="K1684">
            <v>226731.95310000001</v>
          </cell>
          <cell r="L1684">
            <v>0</v>
          </cell>
          <cell r="M1684">
            <v>0.1</v>
          </cell>
          <cell r="N1684">
            <v>0</v>
          </cell>
          <cell r="O1684">
            <v>0.1</v>
          </cell>
          <cell r="P1684">
            <v>0</v>
          </cell>
          <cell r="Q1684">
            <v>0.1</v>
          </cell>
          <cell r="R1684">
            <v>0</v>
          </cell>
          <cell r="S1684">
            <v>0</v>
          </cell>
          <cell r="T1684">
            <v>0</v>
          </cell>
          <cell r="U1684">
            <v>0.19</v>
          </cell>
          <cell r="V1684">
            <v>43079.071089000005</v>
          </cell>
          <cell r="W1684">
            <v>0.125</v>
          </cell>
          <cell r="X1684">
            <v>28341.494137500002</v>
          </cell>
          <cell r="Y1684">
            <v>0</v>
          </cell>
          <cell r="Z1684">
            <v>0</v>
          </cell>
          <cell r="AA1684">
            <v>0.68500000000000005</v>
          </cell>
          <cell r="AB1684">
            <v>155311.38787350003</v>
          </cell>
          <cell r="AC1684">
            <v>1</v>
          </cell>
          <cell r="AD1684">
            <v>1</v>
          </cell>
        </row>
        <row r="1685">
          <cell r="B1685" t="str">
            <v>Total 8751877</v>
          </cell>
          <cell r="C1685">
            <v>529981</v>
          </cell>
          <cell r="D1685">
            <v>529981</v>
          </cell>
          <cell r="E1685">
            <v>514732.95310000004</v>
          </cell>
          <cell r="F1685">
            <v>0</v>
          </cell>
          <cell r="G1685">
            <v>0</v>
          </cell>
          <cell r="H1685">
            <v>0</v>
          </cell>
          <cell r="I1685">
            <v>529981</v>
          </cell>
          <cell r="J1685">
            <v>529981</v>
          </cell>
          <cell r="K1685">
            <v>514732.95310000004</v>
          </cell>
          <cell r="L1685">
            <v>0</v>
          </cell>
          <cell r="M1685">
            <v>0</v>
          </cell>
          <cell r="N1685">
            <v>0</v>
          </cell>
          <cell r="O1685">
            <v>352592.07287350006</v>
          </cell>
          <cell r="P1685">
            <v>0</v>
          </cell>
          <cell r="Q1685">
            <v>0</v>
          </cell>
          <cell r="R1685">
            <v>0</v>
          </cell>
          <cell r="S1685">
            <v>0</v>
          </cell>
          <cell r="T1685">
            <v>64341.619137500005</v>
          </cell>
          <cell r="U1685">
            <v>0</v>
          </cell>
          <cell r="V1685">
            <v>97799.261089000007</v>
          </cell>
          <cell r="W1685">
            <v>1</v>
          </cell>
          <cell r="X1685">
            <v>64341.619137500005</v>
          </cell>
          <cell r="Y1685">
            <v>0</v>
          </cell>
          <cell r="Z1685">
            <v>0</v>
          </cell>
          <cell r="AA1685">
            <v>1</v>
          </cell>
          <cell r="AB1685">
            <v>352592.07287350006</v>
          </cell>
          <cell r="AC1685">
            <v>1</v>
          </cell>
        </row>
        <row r="1686">
          <cell r="H1686" t="str">
            <v>Total LONDONO VELASQUEZ JAIRO DE JESUS</v>
          </cell>
          <cell r="I1686">
            <v>529981</v>
          </cell>
          <cell r="J1686">
            <v>529981</v>
          </cell>
          <cell r="K1686">
            <v>514732.95310000004</v>
          </cell>
          <cell r="L1686">
            <v>0</v>
          </cell>
          <cell r="M1686">
            <v>0</v>
          </cell>
          <cell r="N1686">
            <v>0</v>
          </cell>
          <cell r="O1686">
            <v>0</v>
          </cell>
          <cell r="P1686">
            <v>0</v>
          </cell>
          <cell r="Q1686">
            <v>0</v>
          </cell>
          <cell r="R1686">
            <v>0</v>
          </cell>
          <cell r="S1686">
            <v>0</v>
          </cell>
          <cell r="T1686">
            <v>0</v>
          </cell>
          <cell r="U1686">
            <v>352592.07287350006</v>
          </cell>
          <cell r="V1686">
            <v>97799.261089000007</v>
          </cell>
          <cell r="W1686">
            <v>64341.619137500005</v>
          </cell>
          <cell r="X1686">
            <v>64341.619137500005</v>
          </cell>
          <cell r="Y1686">
            <v>352592.07287350006</v>
          </cell>
          <cell r="Z1686">
            <v>0</v>
          </cell>
          <cell r="AA1686">
            <v>352592.07287350006</v>
          </cell>
          <cell r="AB1686">
            <v>352592.07287350006</v>
          </cell>
          <cell r="AC1686">
            <v>1</v>
          </cell>
        </row>
        <row r="1687">
          <cell r="A1687" t="str">
            <v>Corredores  Medellín</v>
          </cell>
          <cell r="B1687">
            <v>7552052</v>
          </cell>
          <cell r="C1687">
            <v>36838</v>
          </cell>
          <cell r="D1687">
            <v>37202</v>
          </cell>
          <cell r="E1687" t="str">
            <v>A</v>
          </cell>
          <cell r="F1687" t="str">
            <v>AUCOL98</v>
          </cell>
          <cell r="G1687">
            <v>71286</v>
          </cell>
          <cell r="H1687" t="str">
            <v>MELCO DE COLOMBIA</v>
          </cell>
          <cell r="I1687">
            <v>15150091.0625</v>
          </cell>
          <cell r="J1687">
            <v>15150091.0625</v>
          </cell>
          <cell r="K1687">
            <v>15150091</v>
          </cell>
          <cell r="L1687">
            <v>24651841</v>
          </cell>
          <cell r="M1687">
            <v>960001</v>
          </cell>
          <cell r="N1687">
            <v>25611842</v>
          </cell>
          <cell r="O1687">
            <v>0.1</v>
          </cell>
          <cell r="P1687">
            <v>96000.1</v>
          </cell>
          <cell r="Q1687">
            <v>0.1</v>
          </cell>
          <cell r="R1687">
            <v>2561184.2000000002</v>
          </cell>
          <cell r="S1687">
            <v>28269026.300000001</v>
          </cell>
          <cell r="T1687">
            <v>1.8659311221298935</v>
          </cell>
          <cell r="U1687">
            <v>0.19</v>
          </cell>
          <cell r="V1687">
            <v>2878517.29</v>
          </cell>
          <cell r="W1687">
            <v>0.125</v>
          </cell>
          <cell r="X1687">
            <v>1893761.375</v>
          </cell>
          <cell r="Y1687">
            <v>0</v>
          </cell>
          <cell r="Z1687">
            <v>0</v>
          </cell>
          <cell r="AA1687">
            <v>-1.1809311221298935</v>
          </cell>
          <cell r="AB1687">
            <v>-17891213.965</v>
          </cell>
          <cell r="AC1687">
            <v>15.700549125671387</v>
          </cell>
          <cell r="AD1687">
            <v>15.700549125671387</v>
          </cell>
        </row>
        <row r="1688">
          <cell r="A1688" t="str">
            <v>Corredores  Medellín</v>
          </cell>
          <cell r="B1688">
            <v>7552052</v>
          </cell>
          <cell r="C1688">
            <v>37203</v>
          </cell>
          <cell r="D1688">
            <v>37567</v>
          </cell>
          <cell r="E1688" t="str">
            <v>A</v>
          </cell>
          <cell r="F1688" t="str">
            <v>AUCOL98</v>
          </cell>
          <cell r="G1688">
            <v>71286</v>
          </cell>
          <cell r="H1688" t="str">
            <v>MELCO DE COLOMBIA</v>
          </cell>
          <cell r="I1688">
            <v>19527356</v>
          </cell>
          <cell r="J1688">
            <v>19527356</v>
          </cell>
          <cell r="K1688">
            <v>19527355.873</v>
          </cell>
          <cell r="L1688">
            <v>4206060</v>
          </cell>
          <cell r="M1688">
            <v>1790000</v>
          </cell>
          <cell r="N1688">
            <v>5996060</v>
          </cell>
          <cell r="O1688">
            <v>0.1</v>
          </cell>
          <cell r="P1688">
            <v>179000</v>
          </cell>
          <cell r="Q1688">
            <v>0.1</v>
          </cell>
          <cell r="R1688">
            <v>599606</v>
          </cell>
          <cell r="S1688">
            <v>6774666</v>
          </cell>
          <cell r="T1688">
            <v>0.34693207027415146</v>
          </cell>
          <cell r="U1688">
            <v>0.19</v>
          </cell>
          <cell r="V1688">
            <v>3710197.6158699999</v>
          </cell>
          <cell r="W1688">
            <v>0.125</v>
          </cell>
          <cell r="X1688">
            <v>2440919.484125</v>
          </cell>
          <cell r="Y1688">
            <v>0</v>
          </cell>
          <cell r="Z1688">
            <v>0</v>
          </cell>
          <cell r="AA1688">
            <v>0.33806792972584859</v>
          </cell>
          <cell r="AB1688">
            <v>6601572.7730050003</v>
          </cell>
          <cell r="AC1688">
            <v>14.288461685180664</v>
          </cell>
          <cell r="AD1688">
            <v>14.288461685180664</v>
          </cell>
        </row>
        <row r="1689">
          <cell r="A1689" t="str">
            <v>Corredores  Medellín</v>
          </cell>
          <cell r="B1689">
            <v>7552052</v>
          </cell>
          <cell r="C1689">
            <v>37568</v>
          </cell>
          <cell r="D1689">
            <v>37777</v>
          </cell>
          <cell r="E1689" t="str">
            <v>A</v>
          </cell>
          <cell r="F1689" t="str">
            <v>AUCOL98</v>
          </cell>
          <cell r="G1689">
            <v>71286</v>
          </cell>
          <cell r="H1689" t="str">
            <v>MELCO DE COLOMBIA</v>
          </cell>
          <cell r="I1689">
            <v>17631729.9375</v>
          </cell>
          <cell r="J1689">
            <v>17631729.9375</v>
          </cell>
          <cell r="K1689">
            <v>10057356.2656</v>
          </cell>
          <cell r="L1689">
            <v>0</v>
          </cell>
          <cell r="M1689">
            <v>0.1</v>
          </cell>
          <cell r="N1689">
            <v>0</v>
          </cell>
          <cell r="O1689">
            <v>0.1</v>
          </cell>
          <cell r="P1689">
            <v>0</v>
          </cell>
          <cell r="Q1689">
            <v>0.1</v>
          </cell>
          <cell r="R1689">
            <v>0</v>
          </cell>
          <cell r="S1689">
            <v>0</v>
          </cell>
          <cell r="T1689">
            <v>0</v>
          </cell>
          <cell r="U1689">
            <v>0.19</v>
          </cell>
          <cell r="V1689">
            <v>1910897.690464</v>
          </cell>
          <cell r="W1689">
            <v>0.125</v>
          </cell>
          <cell r="X1689">
            <v>1257169.5331999999</v>
          </cell>
          <cell r="Y1689">
            <v>0</v>
          </cell>
          <cell r="Z1689">
            <v>0</v>
          </cell>
          <cell r="AA1689">
            <v>0.68500000000000005</v>
          </cell>
          <cell r="AB1689">
            <v>6889289.0419359999</v>
          </cell>
          <cell r="AC1689">
            <v>15</v>
          </cell>
          <cell r="AD1689">
            <v>14.732057571411133</v>
          </cell>
        </row>
        <row r="1690">
          <cell r="B1690" t="str">
            <v>Total 7552052</v>
          </cell>
          <cell r="C1690">
            <v>52309177</v>
          </cell>
          <cell r="D1690">
            <v>52309177</v>
          </cell>
          <cell r="E1690">
            <v>44734803.138599992</v>
          </cell>
          <cell r="F1690">
            <v>28857901</v>
          </cell>
          <cell r="G1690">
            <v>2750001</v>
          </cell>
          <cell r="H1690">
            <v>31607902</v>
          </cell>
          <cell r="I1690">
            <v>52309177</v>
          </cell>
          <cell r="J1690">
            <v>52309177</v>
          </cell>
          <cell r="K1690">
            <v>44734803.138599992</v>
          </cell>
          <cell r="L1690">
            <v>28857901</v>
          </cell>
          <cell r="M1690">
            <v>2750001</v>
          </cell>
          <cell r="N1690">
            <v>31607902</v>
          </cell>
          <cell r="O1690">
            <v>-4400352.1500589987</v>
          </cell>
          <cell r="P1690">
            <v>275000.09999999998</v>
          </cell>
          <cell r="Q1690">
            <v>3160790.2</v>
          </cell>
          <cell r="R1690">
            <v>3160790.2</v>
          </cell>
          <cell r="S1690">
            <v>35043692.299999997</v>
          </cell>
          <cell r="T1690">
            <v>5591850.392324999</v>
          </cell>
          <cell r="U1690">
            <v>0</v>
          </cell>
          <cell r="V1690">
            <v>8499612.5963339992</v>
          </cell>
          <cell r="W1690">
            <v>15</v>
          </cell>
          <cell r="X1690">
            <v>5591850.392324999</v>
          </cell>
          <cell r="Y1690">
            <v>0</v>
          </cell>
          <cell r="Z1690">
            <v>0</v>
          </cell>
          <cell r="AA1690">
            <v>15</v>
          </cell>
          <cell r="AB1690">
            <v>-4400352.1500589987</v>
          </cell>
          <cell r="AC1690">
            <v>15</v>
          </cell>
        </row>
        <row r="1691">
          <cell r="H1691" t="str">
            <v>Total MELCO DE COLOMBIA</v>
          </cell>
          <cell r="I1691">
            <v>52309177</v>
          </cell>
          <cell r="J1691">
            <v>52309177</v>
          </cell>
          <cell r="K1691">
            <v>44734803.138599992</v>
          </cell>
          <cell r="L1691">
            <v>28857901</v>
          </cell>
          <cell r="M1691">
            <v>2750001</v>
          </cell>
          <cell r="N1691">
            <v>31607902</v>
          </cell>
          <cell r="O1691">
            <v>275000.09999999998</v>
          </cell>
          <cell r="P1691">
            <v>275000.09999999998</v>
          </cell>
          <cell r="Q1691">
            <v>35043692.299999997</v>
          </cell>
          <cell r="R1691">
            <v>3160790.2</v>
          </cell>
          <cell r="S1691">
            <v>35043692.299999997</v>
          </cell>
          <cell r="T1691">
            <v>0</v>
          </cell>
          <cell r="U1691">
            <v>-4400352.1500589987</v>
          </cell>
          <cell r="V1691">
            <v>8499612.5963339992</v>
          </cell>
          <cell r="W1691">
            <v>5591850.392324999</v>
          </cell>
          <cell r="X1691">
            <v>5591850.392324999</v>
          </cell>
          <cell r="Y1691">
            <v>-4400352.1500589987</v>
          </cell>
          <cell r="Z1691">
            <v>0</v>
          </cell>
          <cell r="AA1691">
            <v>-4400352.1500589987</v>
          </cell>
          <cell r="AB1691">
            <v>-4400352.1500589987</v>
          </cell>
          <cell r="AC1691">
            <v>15</v>
          </cell>
        </row>
        <row r="1692">
          <cell r="A1692" t="str">
            <v>Corredores  Medellín</v>
          </cell>
          <cell r="B1692">
            <v>7612872</v>
          </cell>
          <cell r="C1692">
            <v>36862</v>
          </cell>
          <cell r="D1692">
            <v>37226</v>
          </cell>
          <cell r="E1692" t="str">
            <v>A</v>
          </cell>
          <cell r="F1692" t="str">
            <v>AUCOL98</v>
          </cell>
          <cell r="G1692">
            <v>71286</v>
          </cell>
          <cell r="H1692" t="str">
            <v>NEW STETIC S. A.</v>
          </cell>
          <cell r="I1692">
            <v>35846175.0625</v>
          </cell>
          <cell r="J1692">
            <v>35846175.0625</v>
          </cell>
          <cell r="K1692">
            <v>35846175.171899997</v>
          </cell>
          <cell r="L1692">
            <v>29476073</v>
          </cell>
          <cell r="M1692">
            <v>0</v>
          </cell>
          <cell r="N1692">
            <v>29476073</v>
          </cell>
          <cell r="O1692">
            <v>0.1</v>
          </cell>
          <cell r="P1692">
            <v>0</v>
          </cell>
          <cell r="Q1692">
            <v>0.1</v>
          </cell>
          <cell r="R1692">
            <v>2947607.3000000003</v>
          </cell>
          <cell r="S1692">
            <v>32423680.300000001</v>
          </cell>
          <cell r="T1692">
            <v>0.90452273204916689</v>
          </cell>
          <cell r="U1692">
            <v>0.19</v>
          </cell>
          <cell r="V1692">
            <v>6810773.2826609993</v>
          </cell>
          <cell r="W1692">
            <v>0.125</v>
          </cell>
          <cell r="X1692">
            <v>4480771.8964874996</v>
          </cell>
          <cell r="Y1692">
            <v>0</v>
          </cell>
          <cell r="Z1692">
            <v>0</v>
          </cell>
          <cell r="AA1692">
            <v>-0.21952273204916684</v>
          </cell>
          <cell r="AB1692">
            <v>-7869050.3072485002</v>
          </cell>
          <cell r="AC1692">
            <v>19.623626708984375</v>
          </cell>
          <cell r="AD1692">
            <v>19.623626708984375</v>
          </cell>
        </row>
        <row r="1693">
          <cell r="A1693" t="str">
            <v>Corredores  Medellín</v>
          </cell>
          <cell r="B1693">
            <v>7612872</v>
          </cell>
          <cell r="C1693">
            <v>37227</v>
          </cell>
          <cell r="D1693">
            <v>37591</v>
          </cell>
          <cell r="E1693" t="str">
            <v>A</v>
          </cell>
          <cell r="F1693" t="str">
            <v>AUCOL98</v>
          </cell>
          <cell r="G1693">
            <v>71286</v>
          </cell>
          <cell r="H1693" t="str">
            <v>NEW STETIC S. A.</v>
          </cell>
          <cell r="I1693">
            <v>39865529.3125</v>
          </cell>
          <cell r="J1693">
            <v>40054597.3125</v>
          </cell>
          <cell r="K1693">
            <v>39865529.3125</v>
          </cell>
          <cell r="L1693">
            <v>52340203</v>
          </cell>
          <cell r="M1693">
            <v>0</v>
          </cell>
          <cell r="N1693">
            <v>52340203</v>
          </cell>
          <cell r="O1693">
            <v>0.1</v>
          </cell>
          <cell r="P1693">
            <v>0</v>
          </cell>
          <cell r="Q1693">
            <v>0.1</v>
          </cell>
          <cell r="R1693">
            <v>5234020.3000000007</v>
          </cell>
          <cell r="S1693">
            <v>57574223.299999997</v>
          </cell>
          <cell r="T1693">
            <v>1.4442106825845495</v>
          </cell>
          <cell r="U1693">
            <v>0.19</v>
          </cell>
          <cell r="V1693">
            <v>7574450.569375</v>
          </cell>
          <cell r="W1693">
            <v>0.125</v>
          </cell>
          <cell r="X1693">
            <v>4983191.1640625</v>
          </cell>
          <cell r="Y1693">
            <v>0</v>
          </cell>
          <cell r="Z1693">
            <v>0</v>
          </cell>
          <cell r="AA1693">
            <v>-0.75921068258454949</v>
          </cell>
          <cell r="AB1693">
            <v>-30266335.72093749</v>
          </cell>
          <cell r="AC1693">
            <v>19.648351669311523</v>
          </cell>
          <cell r="AD1693">
            <v>19.648351669311523</v>
          </cell>
        </row>
        <row r="1694">
          <cell r="A1694" t="str">
            <v>Corredores  Medellín</v>
          </cell>
          <cell r="B1694">
            <v>7612872</v>
          </cell>
          <cell r="C1694">
            <v>37592</v>
          </cell>
          <cell r="D1694">
            <v>37777</v>
          </cell>
          <cell r="E1694" t="str">
            <v>A</v>
          </cell>
          <cell r="F1694" t="str">
            <v>AUCOL98</v>
          </cell>
          <cell r="G1694">
            <v>71286</v>
          </cell>
          <cell r="H1694" t="str">
            <v>NEW STETIC S. A.</v>
          </cell>
          <cell r="I1694">
            <v>25533403.9375</v>
          </cell>
          <cell r="J1694">
            <v>23422977</v>
          </cell>
          <cell r="K1694">
            <v>12406652.6719</v>
          </cell>
          <cell r="L1694">
            <v>4286378</v>
          </cell>
          <cell r="M1694">
            <v>2041287</v>
          </cell>
          <cell r="N1694">
            <v>6327665</v>
          </cell>
          <cell r="O1694">
            <v>0.1</v>
          </cell>
          <cell r="P1694">
            <v>204128.7</v>
          </cell>
          <cell r="Q1694">
            <v>0.1</v>
          </cell>
          <cell r="R1694">
            <v>632766.5</v>
          </cell>
          <cell r="S1694">
            <v>7164560.2000000002</v>
          </cell>
          <cell r="T1694">
            <v>0.57747729298710138</v>
          </cell>
          <cell r="U1694">
            <v>0.19</v>
          </cell>
          <cell r="V1694">
            <v>2357264.0076609999</v>
          </cell>
          <cell r="W1694">
            <v>0.125</v>
          </cell>
          <cell r="X1694">
            <v>1550831.5839875001</v>
          </cell>
          <cell r="Y1694">
            <v>0</v>
          </cell>
          <cell r="Z1694">
            <v>0</v>
          </cell>
          <cell r="AA1694">
            <v>0.10752270701289868</v>
          </cell>
          <cell r="AB1694">
            <v>1333996.8802515003</v>
          </cell>
          <cell r="AC1694">
            <v>10</v>
          </cell>
          <cell r="AD1694">
            <v>8.9729728698730469</v>
          </cell>
        </row>
        <row r="1695">
          <cell r="B1695" t="str">
            <v>Total 7612872</v>
          </cell>
          <cell r="C1695">
            <v>101245108.3125</v>
          </cell>
          <cell r="D1695">
            <v>99323749.375</v>
          </cell>
          <cell r="E1695">
            <v>88118357.156300008</v>
          </cell>
          <cell r="F1695">
            <v>86102654</v>
          </cell>
          <cell r="G1695">
            <v>2041287</v>
          </cell>
          <cell r="H1695">
            <v>88143941</v>
          </cell>
          <cell r="I1695">
            <v>101245108.3125</v>
          </cell>
          <cell r="J1695">
            <v>99323749.375</v>
          </cell>
          <cell r="K1695">
            <v>88118357.156300008</v>
          </cell>
          <cell r="L1695">
            <v>86102654</v>
          </cell>
          <cell r="M1695">
            <v>2041287</v>
          </cell>
          <cell r="N1695">
            <v>88143941</v>
          </cell>
          <cell r="O1695">
            <v>-36801389.147934496</v>
          </cell>
          <cell r="P1695">
            <v>204128.7</v>
          </cell>
          <cell r="Q1695">
            <v>8814394.1000000015</v>
          </cell>
          <cell r="R1695">
            <v>8814394.1000000015</v>
          </cell>
          <cell r="S1695">
            <v>97162463.799999997</v>
          </cell>
          <cell r="T1695">
            <v>11014794.644537501</v>
          </cell>
          <cell r="U1695">
            <v>0</v>
          </cell>
          <cell r="V1695">
            <v>16742487.859696999</v>
          </cell>
          <cell r="W1695">
            <v>10</v>
          </cell>
          <cell r="X1695">
            <v>11014794.644537501</v>
          </cell>
          <cell r="Y1695">
            <v>0</v>
          </cell>
          <cell r="Z1695">
            <v>0</v>
          </cell>
          <cell r="AA1695">
            <v>10</v>
          </cell>
          <cell r="AB1695">
            <v>-36801389.147934496</v>
          </cell>
          <cell r="AC1695">
            <v>10</v>
          </cell>
        </row>
        <row r="1696">
          <cell r="H1696" t="str">
            <v>Total NEW STETIC S. A.</v>
          </cell>
          <cell r="I1696">
            <v>101245108.3125</v>
          </cell>
          <cell r="J1696">
            <v>99323749.375</v>
          </cell>
          <cell r="K1696">
            <v>88118357.156300008</v>
          </cell>
          <cell r="L1696">
            <v>86102654</v>
          </cell>
          <cell r="M1696">
            <v>2041287</v>
          </cell>
          <cell r="N1696">
            <v>88143941</v>
          </cell>
          <cell r="O1696">
            <v>204128.7</v>
          </cell>
          <cell r="P1696">
            <v>204128.7</v>
          </cell>
          <cell r="Q1696">
            <v>97162463.799999997</v>
          </cell>
          <cell r="R1696">
            <v>8814394.1000000015</v>
          </cell>
          <cell r="S1696">
            <v>97162463.799999997</v>
          </cell>
          <cell r="T1696">
            <v>0</v>
          </cell>
          <cell r="U1696">
            <v>-36801389.147934496</v>
          </cell>
          <cell r="V1696">
            <v>16742487.859696999</v>
          </cell>
          <cell r="W1696">
            <v>11014794.644537501</v>
          </cell>
          <cell r="X1696">
            <v>11014794.644537501</v>
          </cell>
          <cell r="Y1696">
            <v>-36801389.147934496</v>
          </cell>
          <cell r="Z1696">
            <v>0</v>
          </cell>
          <cell r="AA1696">
            <v>-36801389.147934496</v>
          </cell>
          <cell r="AB1696">
            <v>-36801389.147934496</v>
          </cell>
          <cell r="AC1696">
            <v>10</v>
          </cell>
        </row>
        <row r="1697">
          <cell r="A1697" t="str">
            <v>Corredores  Medellín</v>
          </cell>
          <cell r="B1697">
            <v>1038959</v>
          </cell>
          <cell r="C1697">
            <v>36845</v>
          </cell>
          <cell r="D1697">
            <v>37209</v>
          </cell>
          <cell r="E1697" t="str">
            <v>M</v>
          </cell>
          <cell r="F1697" t="str">
            <v>AUCOL98</v>
          </cell>
          <cell r="G1697">
            <v>71286</v>
          </cell>
          <cell r="H1697" t="str">
            <v>ORBITEL S.A.  E.S.P</v>
          </cell>
          <cell r="I1697">
            <v>196690769.7667</v>
          </cell>
          <cell r="J1697">
            <v>196690769.7667</v>
          </cell>
          <cell r="K1697">
            <v>196690769.7638</v>
          </cell>
          <cell r="L1697">
            <v>85273463</v>
          </cell>
          <cell r="M1697">
            <v>5636267</v>
          </cell>
          <cell r="N1697">
            <v>90909730</v>
          </cell>
          <cell r="O1697">
            <v>0.1</v>
          </cell>
          <cell r="P1697">
            <v>563626.70000000007</v>
          </cell>
          <cell r="Q1697">
            <v>0.1</v>
          </cell>
          <cell r="R1697">
            <v>9090973</v>
          </cell>
          <cell r="S1697">
            <v>100564329.7</v>
          </cell>
          <cell r="T1697">
            <v>0.51128138763585429</v>
          </cell>
          <cell r="U1697">
            <v>0.19</v>
          </cell>
          <cell r="V1697">
            <v>37371246.255121998</v>
          </cell>
          <cell r="W1697">
            <v>0.125</v>
          </cell>
          <cell r="X1697">
            <v>24586346.220474999</v>
          </cell>
          <cell r="Y1697">
            <v>0</v>
          </cell>
          <cell r="Z1697">
            <v>0</v>
          </cell>
          <cell r="AA1697">
            <v>0.17371861236414576</v>
          </cell>
          <cell r="AB1697">
            <v>34168847.588203013</v>
          </cell>
          <cell r="AC1697">
            <v>173.54396057128906</v>
          </cell>
          <cell r="AD1697">
            <v>173.54396057128906</v>
          </cell>
        </row>
        <row r="1698">
          <cell r="A1698" t="str">
            <v>Corredores  Medellín</v>
          </cell>
          <cell r="B1698">
            <v>1038959</v>
          </cell>
          <cell r="C1698">
            <v>37210</v>
          </cell>
          <cell r="D1698">
            <v>37574</v>
          </cell>
          <cell r="E1698" t="str">
            <v>M</v>
          </cell>
          <cell r="F1698" t="str">
            <v>AUCOL98</v>
          </cell>
          <cell r="G1698">
            <v>71286</v>
          </cell>
          <cell r="H1698" t="str">
            <v>ORBITEL S.A.  E.S.P</v>
          </cell>
          <cell r="I1698">
            <v>255123607.3558</v>
          </cell>
          <cell r="J1698">
            <v>255123890.19999999</v>
          </cell>
          <cell r="K1698">
            <v>255123607.18709999</v>
          </cell>
          <cell r="L1698">
            <v>53110006</v>
          </cell>
          <cell r="M1698">
            <v>16544332</v>
          </cell>
          <cell r="N1698">
            <v>69654338</v>
          </cell>
          <cell r="O1698">
            <v>0.1</v>
          </cell>
          <cell r="P1698">
            <v>1654433.2000000002</v>
          </cell>
          <cell r="Q1698">
            <v>0.1</v>
          </cell>
          <cell r="R1698">
            <v>6965433.8000000007</v>
          </cell>
          <cell r="S1698">
            <v>78274205</v>
          </cell>
          <cell r="T1698">
            <v>0.30680894591850155</v>
          </cell>
          <cell r="U1698">
            <v>0.19</v>
          </cell>
          <cell r="V1698">
            <v>48473485.365548998</v>
          </cell>
          <cell r="W1698">
            <v>0.125</v>
          </cell>
          <cell r="X1698">
            <v>31890450.898387499</v>
          </cell>
          <cell r="Y1698">
            <v>0</v>
          </cell>
          <cell r="Z1698">
            <v>0</v>
          </cell>
          <cell r="AA1698">
            <v>0.3781910540814985</v>
          </cell>
          <cell r="AB1698">
            <v>96485465.923163518</v>
          </cell>
          <cell r="AC1698">
            <v>187.40383911132813</v>
          </cell>
          <cell r="AD1698">
            <v>187.40383911132813</v>
          </cell>
        </row>
        <row r="1699">
          <cell r="A1699" t="str">
            <v>Corredores  Medellín</v>
          </cell>
          <cell r="B1699">
            <v>1038959</v>
          </cell>
          <cell r="C1699">
            <v>37575</v>
          </cell>
          <cell r="D1699">
            <v>37777</v>
          </cell>
          <cell r="E1699" t="str">
            <v>M</v>
          </cell>
          <cell r="F1699" t="str">
            <v>AUCOL98</v>
          </cell>
          <cell r="G1699">
            <v>71286</v>
          </cell>
          <cell r="H1699" t="str">
            <v>ORBITEL S.A.  E.S.P</v>
          </cell>
          <cell r="I1699">
            <v>108602337.4843</v>
          </cell>
          <cell r="J1699">
            <v>88193791.174199998</v>
          </cell>
          <cell r="K1699">
            <v>105594988.80069999</v>
          </cell>
          <cell r="L1699">
            <v>65970920</v>
          </cell>
          <cell r="M1699">
            <v>42153767</v>
          </cell>
          <cell r="N1699">
            <v>108124687</v>
          </cell>
          <cell r="O1699">
            <v>0.1</v>
          </cell>
          <cell r="P1699">
            <v>4215376.7</v>
          </cell>
          <cell r="Q1699">
            <v>0.1</v>
          </cell>
          <cell r="R1699">
            <v>10812468.700000001</v>
          </cell>
          <cell r="S1699">
            <v>123152532.40000001</v>
          </cell>
          <cell r="T1699">
            <v>1.1662725078027909</v>
          </cell>
          <cell r="U1699">
            <v>0.19</v>
          </cell>
          <cell r="V1699">
            <v>20063047.872132998</v>
          </cell>
          <cell r="W1699">
            <v>0.125</v>
          </cell>
          <cell r="X1699">
            <v>13199373.600087499</v>
          </cell>
          <cell r="Y1699">
            <v>0</v>
          </cell>
          <cell r="Z1699">
            <v>0</v>
          </cell>
          <cell r="AA1699">
            <v>-0.48127250780279085</v>
          </cell>
          <cell r="AB1699">
            <v>-50819965.0715205</v>
          </cell>
          <cell r="AC1699">
            <v>256</v>
          </cell>
          <cell r="AD1699">
            <v>237.44059753417969</v>
          </cell>
        </row>
        <row r="1700">
          <cell r="B1700" t="str">
            <v>Total 1038959</v>
          </cell>
          <cell r="C1700">
            <v>560416714.60679996</v>
          </cell>
          <cell r="D1700">
            <v>540008451.1408999</v>
          </cell>
          <cell r="E1700">
            <v>557409365.75159991</v>
          </cell>
          <cell r="F1700">
            <v>204354389</v>
          </cell>
          <cell r="G1700">
            <v>64334366</v>
          </cell>
          <cell r="H1700">
            <v>268688755</v>
          </cell>
          <cell r="I1700">
            <v>560416714.60679996</v>
          </cell>
          <cell r="J1700">
            <v>540008451.1408999</v>
          </cell>
          <cell r="K1700">
            <v>557409365.75159991</v>
          </cell>
          <cell r="L1700">
            <v>204354389</v>
          </cell>
          <cell r="M1700">
            <v>64334366</v>
          </cell>
          <cell r="N1700">
            <v>268688755</v>
          </cell>
          <cell r="O1700">
            <v>79834348.439846039</v>
          </cell>
          <cell r="P1700">
            <v>6433436.6000000006</v>
          </cell>
          <cell r="Q1700">
            <v>26868875.5</v>
          </cell>
          <cell r="R1700">
            <v>26868875.5</v>
          </cell>
          <cell r="S1700">
            <v>301991067.10000002</v>
          </cell>
          <cell r="T1700">
            <v>69676170.718949988</v>
          </cell>
          <cell r="U1700">
            <v>0</v>
          </cell>
          <cell r="V1700">
            <v>105907779.49280401</v>
          </cell>
          <cell r="W1700">
            <v>256</v>
          </cell>
          <cell r="X1700">
            <v>69676170.718949988</v>
          </cell>
          <cell r="Y1700">
            <v>0</v>
          </cell>
          <cell r="Z1700">
            <v>0</v>
          </cell>
          <cell r="AA1700">
            <v>256</v>
          </cell>
          <cell r="AB1700">
            <v>79834348.439846039</v>
          </cell>
          <cell r="AC1700">
            <v>256</v>
          </cell>
        </row>
        <row r="1701">
          <cell r="H1701" t="str">
            <v>Total ORBITEL S.A.  E.S.P</v>
          </cell>
          <cell r="I1701">
            <v>560416714.60679996</v>
          </cell>
          <cell r="J1701">
            <v>540008451.1408999</v>
          </cell>
          <cell r="K1701">
            <v>557409365.75159991</v>
          </cell>
          <cell r="L1701">
            <v>204354389</v>
          </cell>
          <cell r="M1701">
            <v>64334366</v>
          </cell>
          <cell r="N1701">
            <v>268688755</v>
          </cell>
          <cell r="O1701">
            <v>6433436.6000000006</v>
          </cell>
          <cell r="P1701">
            <v>6433436.6000000006</v>
          </cell>
          <cell r="Q1701">
            <v>301991067.10000002</v>
          </cell>
          <cell r="R1701">
            <v>26868875.5</v>
          </cell>
          <cell r="S1701">
            <v>301991067.10000002</v>
          </cell>
          <cell r="T1701">
            <v>0</v>
          </cell>
          <cell r="U1701">
            <v>79834348.439846039</v>
          </cell>
          <cell r="V1701">
            <v>105907779.49280401</v>
          </cell>
          <cell r="W1701">
            <v>69676170.718949988</v>
          </cell>
          <cell r="X1701">
            <v>69676170.718949988</v>
          </cell>
          <cell r="Y1701">
            <v>79834348.439846039</v>
          </cell>
          <cell r="Z1701">
            <v>0</v>
          </cell>
          <cell r="AA1701">
            <v>79834348.439846039</v>
          </cell>
          <cell r="AB1701">
            <v>79834348.439846039</v>
          </cell>
          <cell r="AC1701">
            <v>256</v>
          </cell>
        </row>
        <row r="1702">
          <cell r="A1702" t="str">
            <v>Corredores  Medellín</v>
          </cell>
          <cell r="B1702">
            <v>10937935</v>
          </cell>
          <cell r="C1702">
            <v>37469</v>
          </cell>
          <cell r="D1702">
            <v>37777</v>
          </cell>
          <cell r="E1702" t="str">
            <v>M</v>
          </cell>
          <cell r="F1702" t="str">
            <v>AUCOLESP</v>
          </cell>
          <cell r="G1702">
            <v>71032</v>
          </cell>
          <cell r="H1702" t="str">
            <v>PAPELSA</v>
          </cell>
          <cell r="I1702">
            <v>37387738</v>
          </cell>
          <cell r="J1702">
            <v>33391523</v>
          </cell>
          <cell r="K1702">
            <v>36734040.489299998</v>
          </cell>
          <cell r="L1702">
            <v>62792380</v>
          </cell>
          <cell r="M1702">
            <v>0</v>
          </cell>
          <cell r="N1702">
            <v>62792380</v>
          </cell>
          <cell r="O1702">
            <v>0.1</v>
          </cell>
          <cell r="P1702">
            <v>0</v>
          </cell>
          <cell r="Q1702">
            <v>0.1</v>
          </cell>
          <cell r="R1702">
            <v>6279238</v>
          </cell>
          <cell r="S1702">
            <v>69071618</v>
          </cell>
          <cell r="T1702">
            <v>1.8803163790304904</v>
          </cell>
          <cell r="U1702">
            <v>0.19</v>
          </cell>
          <cell r="V1702">
            <v>6979467.6929669995</v>
          </cell>
          <cell r="W1702">
            <v>0.125</v>
          </cell>
          <cell r="X1702">
            <v>4591755.0611624997</v>
          </cell>
          <cell r="Y1702">
            <v>0</v>
          </cell>
          <cell r="Z1702">
            <v>0</v>
          </cell>
          <cell r="AA1702">
            <v>-1.1953163790304904</v>
          </cell>
          <cell r="AB1702">
            <v>-43908800.264829494</v>
          </cell>
          <cell r="AC1702">
            <v>46</v>
          </cell>
          <cell r="AD1702">
            <v>42.922077178955078</v>
          </cell>
        </row>
        <row r="1703">
          <cell r="B1703" t="str">
            <v>Total 10937935</v>
          </cell>
          <cell r="C1703">
            <v>37387738</v>
          </cell>
          <cell r="D1703">
            <v>33391523</v>
          </cell>
          <cell r="E1703">
            <v>36734040.489299998</v>
          </cell>
          <cell r="F1703">
            <v>62792380</v>
          </cell>
          <cell r="G1703">
            <v>0</v>
          </cell>
          <cell r="H1703">
            <v>62792380</v>
          </cell>
          <cell r="I1703">
            <v>37387738</v>
          </cell>
          <cell r="J1703">
            <v>33391523</v>
          </cell>
          <cell r="K1703">
            <v>36734040.489299998</v>
          </cell>
          <cell r="L1703">
            <v>62792380</v>
          </cell>
          <cell r="M1703">
            <v>0</v>
          </cell>
          <cell r="N1703">
            <v>62792380</v>
          </cell>
          <cell r="O1703">
            <v>-43908800.264829494</v>
          </cell>
          <cell r="P1703">
            <v>0</v>
          </cell>
          <cell r="Q1703">
            <v>6279238</v>
          </cell>
          <cell r="R1703">
            <v>6279238</v>
          </cell>
          <cell r="S1703">
            <v>69071618</v>
          </cell>
          <cell r="T1703">
            <v>4591755.0611624997</v>
          </cell>
          <cell r="U1703">
            <v>0</v>
          </cell>
          <cell r="V1703">
            <v>6979467.6929669995</v>
          </cell>
          <cell r="W1703">
            <v>46</v>
          </cell>
          <cell r="X1703">
            <v>4591755.0611624997</v>
          </cell>
          <cell r="Y1703">
            <v>0</v>
          </cell>
          <cell r="Z1703">
            <v>0</v>
          </cell>
          <cell r="AA1703">
            <v>46</v>
          </cell>
          <cell r="AB1703">
            <v>-43908800.264829494</v>
          </cell>
          <cell r="AC1703">
            <v>46</v>
          </cell>
        </row>
        <row r="1704">
          <cell r="H1704" t="str">
            <v>Total PAPELSA</v>
          </cell>
          <cell r="I1704">
            <v>37387738</v>
          </cell>
          <cell r="J1704">
            <v>33391523</v>
          </cell>
          <cell r="K1704">
            <v>36734040.489299998</v>
          </cell>
          <cell r="L1704">
            <v>62792380</v>
          </cell>
          <cell r="M1704">
            <v>0</v>
          </cell>
          <cell r="N1704">
            <v>62792380</v>
          </cell>
          <cell r="O1704">
            <v>0</v>
          </cell>
          <cell r="P1704">
            <v>0</v>
          </cell>
          <cell r="Q1704">
            <v>69071618</v>
          </cell>
          <cell r="R1704">
            <v>6279238</v>
          </cell>
          <cell r="S1704">
            <v>69071618</v>
          </cell>
          <cell r="T1704">
            <v>0</v>
          </cell>
          <cell r="U1704">
            <v>-43908800.264829494</v>
          </cell>
          <cell r="V1704">
            <v>6979467.6929669995</v>
          </cell>
          <cell r="W1704">
            <v>4591755.0611624997</v>
          </cell>
          <cell r="X1704">
            <v>4591755.0611624997</v>
          </cell>
          <cell r="Y1704">
            <v>-43908800.264829494</v>
          </cell>
          <cell r="Z1704">
            <v>0</v>
          </cell>
          <cell r="AA1704">
            <v>-43908800.264829494</v>
          </cell>
          <cell r="AB1704">
            <v>-43908800.264829494</v>
          </cell>
          <cell r="AC1704">
            <v>46</v>
          </cell>
        </row>
        <row r="1705">
          <cell r="A1705" t="str">
            <v>Corredores  Medellín</v>
          </cell>
          <cell r="B1705">
            <v>10943072</v>
          </cell>
          <cell r="C1705">
            <v>37469</v>
          </cell>
          <cell r="D1705">
            <v>37777</v>
          </cell>
          <cell r="E1705" t="str">
            <v>M</v>
          </cell>
          <cell r="F1705" t="str">
            <v>AUCOLESP</v>
          </cell>
          <cell r="G1705">
            <v>71032</v>
          </cell>
          <cell r="H1705" t="str">
            <v>PEPSI COLA PANAMERICANA S.A.</v>
          </cell>
          <cell r="I1705">
            <v>2329160</v>
          </cell>
          <cell r="J1705">
            <v>2096244</v>
          </cell>
          <cell r="K1705">
            <v>2329160</v>
          </cell>
          <cell r="L1705">
            <v>0</v>
          </cell>
          <cell r="M1705">
            <v>0.1</v>
          </cell>
          <cell r="N1705">
            <v>0</v>
          </cell>
          <cell r="O1705">
            <v>0.1</v>
          </cell>
          <cell r="P1705">
            <v>0</v>
          </cell>
          <cell r="Q1705">
            <v>0.1</v>
          </cell>
          <cell r="R1705">
            <v>0</v>
          </cell>
          <cell r="S1705">
            <v>0</v>
          </cell>
          <cell r="T1705">
            <v>0</v>
          </cell>
          <cell r="U1705">
            <v>0.19</v>
          </cell>
          <cell r="V1705">
            <v>442540.4</v>
          </cell>
          <cell r="W1705">
            <v>0.125</v>
          </cell>
          <cell r="X1705">
            <v>291145</v>
          </cell>
          <cell r="Y1705">
            <v>0</v>
          </cell>
          <cell r="Z1705">
            <v>0</v>
          </cell>
          <cell r="AA1705">
            <v>0.68500000000000005</v>
          </cell>
          <cell r="AB1705">
            <v>1595474.6</v>
          </cell>
          <cell r="AC1705">
            <v>1</v>
          </cell>
          <cell r="AD1705">
            <v>1</v>
          </cell>
        </row>
        <row r="1706">
          <cell r="B1706" t="str">
            <v>Total 10943072</v>
          </cell>
          <cell r="C1706">
            <v>2329160</v>
          </cell>
          <cell r="D1706">
            <v>2096244</v>
          </cell>
          <cell r="E1706">
            <v>2329160</v>
          </cell>
          <cell r="F1706">
            <v>0</v>
          </cell>
          <cell r="G1706">
            <v>0</v>
          </cell>
          <cell r="H1706">
            <v>0</v>
          </cell>
          <cell r="I1706">
            <v>2329160</v>
          </cell>
          <cell r="J1706">
            <v>2096244</v>
          </cell>
          <cell r="K1706">
            <v>2329160</v>
          </cell>
          <cell r="L1706">
            <v>0</v>
          </cell>
          <cell r="M1706">
            <v>0</v>
          </cell>
          <cell r="N1706">
            <v>0</v>
          </cell>
          <cell r="O1706">
            <v>1595474.6</v>
          </cell>
          <cell r="P1706">
            <v>0</v>
          </cell>
          <cell r="Q1706">
            <v>0</v>
          </cell>
          <cell r="R1706">
            <v>0</v>
          </cell>
          <cell r="S1706">
            <v>0</v>
          </cell>
          <cell r="T1706">
            <v>291145</v>
          </cell>
          <cell r="U1706">
            <v>0</v>
          </cell>
          <cell r="V1706">
            <v>442540.4</v>
          </cell>
          <cell r="W1706">
            <v>1</v>
          </cell>
          <cell r="X1706">
            <v>291145</v>
          </cell>
          <cell r="Y1706">
            <v>0</v>
          </cell>
          <cell r="Z1706">
            <v>0</v>
          </cell>
          <cell r="AA1706">
            <v>1</v>
          </cell>
          <cell r="AB1706">
            <v>1595474.6</v>
          </cell>
          <cell r="AC1706">
            <v>1</v>
          </cell>
        </row>
        <row r="1707">
          <cell r="H1707" t="str">
            <v>Total PEPSI COLA PANAMERICANA S.A.</v>
          </cell>
          <cell r="I1707">
            <v>2329160</v>
          </cell>
          <cell r="J1707">
            <v>2096244</v>
          </cell>
          <cell r="K1707">
            <v>2329160</v>
          </cell>
          <cell r="L1707">
            <v>0</v>
          </cell>
          <cell r="M1707">
            <v>0</v>
          </cell>
          <cell r="N1707">
            <v>0</v>
          </cell>
          <cell r="O1707">
            <v>0</v>
          </cell>
          <cell r="P1707">
            <v>0</v>
          </cell>
          <cell r="Q1707">
            <v>0</v>
          </cell>
          <cell r="R1707">
            <v>0</v>
          </cell>
          <cell r="S1707">
            <v>0</v>
          </cell>
          <cell r="T1707">
            <v>0</v>
          </cell>
          <cell r="U1707">
            <v>1595474.6</v>
          </cell>
          <cell r="V1707">
            <v>442540.4</v>
          </cell>
          <cell r="W1707">
            <v>291145</v>
          </cell>
          <cell r="X1707">
            <v>291145</v>
          </cell>
          <cell r="Y1707">
            <v>1595474.6</v>
          </cell>
          <cell r="Z1707">
            <v>0</v>
          </cell>
          <cell r="AA1707">
            <v>1595474.6</v>
          </cell>
          <cell r="AB1707">
            <v>1595474.6</v>
          </cell>
          <cell r="AC1707">
            <v>1</v>
          </cell>
        </row>
        <row r="1708">
          <cell r="A1708" t="str">
            <v>Corredores  Medellín</v>
          </cell>
          <cell r="B1708">
            <v>10333506</v>
          </cell>
          <cell r="C1708">
            <v>37218</v>
          </cell>
          <cell r="D1708">
            <v>37582</v>
          </cell>
          <cell r="E1708" t="str">
            <v>A</v>
          </cell>
          <cell r="F1708" t="str">
            <v>AUCOL98</v>
          </cell>
          <cell r="G1708">
            <v>71522</v>
          </cell>
          <cell r="H1708" t="str">
            <v>POLITECNICO COLOMBIANO JAIME ISAZA</v>
          </cell>
          <cell r="I1708">
            <v>82004761.25</v>
          </cell>
          <cell r="J1708">
            <v>82004761.25</v>
          </cell>
          <cell r="K1708">
            <v>82004761.1875</v>
          </cell>
          <cell r="L1708">
            <v>32736719</v>
          </cell>
          <cell r="M1708">
            <v>5605978</v>
          </cell>
          <cell r="N1708">
            <v>38342697</v>
          </cell>
          <cell r="O1708">
            <v>0.1</v>
          </cell>
          <cell r="P1708">
            <v>560597.80000000005</v>
          </cell>
          <cell r="Q1708">
            <v>0.1</v>
          </cell>
          <cell r="R1708">
            <v>3834269.7</v>
          </cell>
          <cell r="S1708">
            <v>42737564.5</v>
          </cell>
          <cell r="T1708">
            <v>0.52115955075196896</v>
          </cell>
          <cell r="U1708">
            <v>0.19</v>
          </cell>
          <cell r="V1708">
            <v>15580904.625624999</v>
          </cell>
          <cell r="W1708">
            <v>0.125</v>
          </cell>
          <cell r="X1708">
            <v>10250595.1484375</v>
          </cell>
          <cell r="Y1708">
            <v>0</v>
          </cell>
          <cell r="Z1708">
            <v>0</v>
          </cell>
          <cell r="AA1708">
            <v>0.16384044924803109</v>
          </cell>
          <cell r="AB1708">
            <v>13435696.913437504</v>
          </cell>
          <cell r="AC1708">
            <v>74.159339904785156</v>
          </cell>
          <cell r="AD1708">
            <v>74.159339904785156</v>
          </cell>
        </row>
        <row r="1709">
          <cell r="A1709" t="str">
            <v>Corredores  Medellín</v>
          </cell>
          <cell r="B1709">
            <v>10333506</v>
          </cell>
          <cell r="C1709">
            <v>37583</v>
          </cell>
          <cell r="D1709">
            <v>37777</v>
          </cell>
          <cell r="E1709" t="str">
            <v>A</v>
          </cell>
          <cell r="F1709" t="str">
            <v>AUCOL98</v>
          </cell>
          <cell r="G1709">
            <v>71522</v>
          </cell>
          <cell r="H1709" t="str">
            <v>POLITECNICO COLOMBIANO JAIME ISAZA</v>
          </cell>
          <cell r="I1709">
            <v>65714445</v>
          </cell>
          <cell r="J1709">
            <v>64635299</v>
          </cell>
          <cell r="K1709">
            <v>33974589.234399997</v>
          </cell>
          <cell r="L1709">
            <v>37894758</v>
          </cell>
          <cell r="M1709">
            <v>13622400</v>
          </cell>
          <cell r="N1709">
            <v>51517158</v>
          </cell>
          <cell r="O1709">
            <v>0.1</v>
          </cell>
          <cell r="P1709">
            <v>1362240</v>
          </cell>
          <cell r="Q1709">
            <v>0.1</v>
          </cell>
          <cell r="R1709">
            <v>5151715.8000000007</v>
          </cell>
          <cell r="S1709">
            <v>58031113.799999997</v>
          </cell>
          <cell r="T1709">
            <v>1.7080740373232315</v>
          </cell>
          <cell r="U1709">
            <v>0.19</v>
          </cell>
          <cell r="V1709">
            <v>6455171.9545359993</v>
          </cell>
          <cell r="W1709">
            <v>0.125</v>
          </cell>
          <cell r="X1709">
            <v>4246823.6542999996</v>
          </cell>
          <cell r="Y1709">
            <v>0</v>
          </cell>
          <cell r="Z1709">
            <v>0</v>
          </cell>
          <cell r="AA1709">
            <v>-1.0230740373232314</v>
          </cell>
          <cell r="AB1709">
            <v>-34758520.174435996</v>
          </cell>
          <cell r="AC1709">
            <v>74</v>
          </cell>
          <cell r="AD1709">
            <v>71.623710632324219</v>
          </cell>
        </row>
        <row r="1710">
          <cell r="B1710" t="str">
            <v>Total 10333506</v>
          </cell>
          <cell r="C1710">
            <v>147719206.25</v>
          </cell>
          <cell r="D1710">
            <v>146640060.25</v>
          </cell>
          <cell r="E1710">
            <v>115979350.4219</v>
          </cell>
          <cell r="F1710">
            <v>70631477</v>
          </cell>
          <cell r="G1710">
            <v>19228378</v>
          </cell>
          <cell r="H1710">
            <v>89859855</v>
          </cell>
          <cell r="I1710">
            <v>147719206.25</v>
          </cell>
          <cell r="J1710">
            <v>146640060.25</v>
          </cell>
          <cell r="K1710">
            <v>115979350.4219</v>
          </cell>
          <cell r="L1710">
            <v>70631477</v>
          </cell>
          <cell r="M1710">
            <v>19228378</v>
          </cell>
          <cell r="N1710">
            <v>89859855</v>
          </cell>
          <cell r="O1710">
            <v>-21322823.260998491</v>
          </cell>
          <cell r="P1710">
            <v>1922837.8</v>
          </cell>
          <cell r="Q1710">
            <v>8985985.5</v>
          </cell>
          <cell r="R1710">
            <v>8985985.5</v>
          </cell>
          <cell r="S1710">
            <v>100768678.3</v>
          </cell>
          <cell r="T1710">
            <v>14497418.802737501</v>
          </cell>
          <cell r="U1710">
            <v>0</v>
          </cell>
          <cell r="V1710">
            <v>22036076.580160998</v>
          </cell>
          <cell r="W1710">
            <v>74</v>
          </cell>
          <cell r="X1710">
            <v>14497418.802737501</v>
          </cell>
          <cell r="Y1710">
            <v>0</v>
          </cell>
          <cell r="Z1710">
            <v>0</v>
          </cell>
          <cell r="AA1710">
            <v>74</v>
          </cell>
          <cell r="AB1710">
            <v>-21322823.260998491</v>
          </cell>
          <cell r="AC1710">
            <v>74</v>
          </cell>
        </row>
        <row r="1711">
          <cell r="H1711" t="str">
            <v>Total POLITECNICO COLOMBIANO JAIME ISAZA</v>
          </cell>
          <cell r="I1711">
            <v>147719206.25</v>
          </cell>
          <cell r="J1711">
            <v>146640060.25</v>
          </cell>
          <cell r="K1711">
            <v>115979350.4219</v>
          </cell>
          <cell r="L1711">
            <v>70631477</v>
          </cell>
          <cell r="M1711">
            <v>19228378</v>
          </cell>
          <cell r="N1711">
            <v>89859855</v>
          </cell>
          <cell r="O1711">
            <v>1922837.8</v>
          </cell>
          <cell r="P1711">
            <v>1922837.8</v>
          </cell>
          <cell r="Q1711">
            <v>100768678.3</v>
          </cell>
          <cell r="R1711">
            <v>8985985.5</v>
          </cell>
          <cell r="S1711">
            <v>100768678.3</v>
          </cell>
          <cell r="T1711">
            <v>0</v>
          </cell>
          <cell r="U1711">
            <v>-21322823.260998491</v>
          </cell>
          <cell r="V1711">
            <v>22036076.580160998</v>
          </cell>
          <cell r="W1711">
            <v>14497418.802737501</v>
          </cell>
          <cell r="X1711">
            <v>14497418.802737501</v>
          </cell>
          <cell r="Y1711">
            <v>-21322823.260998491</v>
          </cell>
          <cell r="Z1711">
            <v>0</v>
          </cell>
          <cell r="AA1711">
            <v>-21322823.260998491</v>
          </cell>
          <cell r="AB1711">
            <v>-21322823.260998491</v>
          </cell>
          <cell r="AC1711">
            <v>74</v>
          </cell>
        </row>
        <row r="1712">
          <cell r="A1712" t="str">
            <v>Corredores  Medellín</v>
          </cell>
          <cell r="B1712">
            <v>10934929</v>
          </cell>
          <cell r="C1712">
            <v>37469</v>
          </cell>
          <cell r="D1712">
            <v>37777</v>
          </cell>
          <cell r="E1712" t="str">
            <v>M</v>
          </cell>
          <cell r="F1712" t="str">
            <v>AUCOLESP</v>
          </cell>
          <cell r="G1712">
            <v>71032</v>
          </cell>
          <cell r="H1712" t="str">
            <v>POSTOBON S.A.</v>
          </cell>
          <cell r="I1712">
            <v>1724836</v>
          </cell>
          <cell r="J1712">
            <v>1393952</v>
          </cell>
          <cell r="K1712">
            <v>1724836</v>
          </cell>
          <cell r="L1712">
            <v>4415371</v>
          </cell>
          <cell r="M1712">
            <v>0</v>
          </cell>
          <cell r="N1712">
            <v>4415371</v>
          </cell>
          <cell r="O1712">
            <v>0.1</v>
          </cell>
          <cell r="P1712">
            <v>0</v>
          </cell>
          <cell r="Q1712">
            <v>0.1</v>
          </cell>
          <cell r="R1712">
            <v>441537.10000000003</v>
          </cell>
          <cell r="S1712">
            <v>4856908.0999999996</v>
          </cell>
          <cell r="T1712">
            <v>2.8158666099269727</v>
          </cell>
          <cell r="U1712">
            <v>0.19</v>
          </cell>
          <cell r="V1712">
            <v>327718.84000000003</v>
          </cell>
          <cell r="W1712">
            <v>0.125</v>
          </cell>
          <cell r="X1712">
            <v>215604.5</v>
          </cell>
          <cell r="Y1712">
            <v>0</v>
          </cell>
          <cell r="Z1712">
            <v>0</v>
          </cell>
          <cell r="AA1712">
            <v>-2.1308666099269726</v>
          </cell>
          <cell r="AB1712">
            <v>-3675395.44</v>
          </cell>
          <cell r="AC1712">
            <v>3</v>
          </cell>
          <cell r="AD1712">
            <v>2.5</v>
          </cell>
        </row>
        <row r="1713">
          <cell r="B1713" t="str">
            <v>Total 10934929</v>
          </cell>
          <cell r="C1713">
            <v>1724836</v>
          </cell>
          <cell r="D1713">
            <v>1393952</v>
          </cell>
          <cell r="E1713">
            <v>1724836</v>
          </cell>
          <cell r="F1713">
            <v>4415371</v>
          </cell>
          <cell r="G1713">
            <v>0</v>
          </cell>
          <cell r="H1713">
            <v>4415371</v>
          </cell>
          <cell r="I1713">
            <v>1724836</v>
          </cell>
          <cell r="J1713">
            <v>1393952</v>
          </cell>
          <cell r="K1713">
            <v>1724836</v>
          </cell>
          <cell r="L1713">
            <v>4415371</v>
          </cell>
          <cell r="M1713">
            <v>0</v>
          </cell>
          <cell r="N1713">
            <v>4415371</v>
          </cell>
          <cell r="O1713">
            <v>-3675395.44</v>
          </cell>
          <cell r="P1713">
            <v>0</v>
          </cell>
          <cell r="Q1713">
            <v>441537.10000000003</v>
          </cell>
          <cell r="R1713">
            <v>441537.10000000003</v>
          </cell>
          <cell r="S1713">
            <v>4856908.0999999996</v>
          </cell>
          <cell r="T1713">
            <v>215604.5</v>
          </cell>
          <cell r="U1713">
            <v>0</v>
          </cell>
          <cell r="V1713">
            <v>327718.84000000003</v>
          </cell>
          <cell r="W1713">
            <v>3</v>
          </cell>
          <cell r="X1713">
            <v>215604.5</v>
          </cell>
          <cell r="Y1713">
            <v>0</v>
          </cell>
          <cell r="Z1713">
            <v>0</v>
          </cell>
          <cell r="AA1713">
            <v>3</v>
          </cell>
          <cell r="AB1713">
            <v>-3675395.44</v>
          </cell>
          <cell r="AC1713">
            <v>3</v>
          </cell>
        </row>
        <row r="1714">
          <cell r="A1714" t="str">
            <v>Corredores  Medellín</v>
          </cell>
          <cell r="B1714">
            <v>10934974</v>
          </cell>
          <cell r="C1714">
            <v>37469</v>
          </cell>
          <cell r="D1714">
            <v>37777</v>
          </cell>
          <cell r="E1714" t="str">
            <v>M</v>
          </cell>
          <cell r="F1714" t="str">
            <v>AUCOLESP</v>
          </cell>
          <cell r="G1714">
            <v>71032</v>
          </cell>
          <cell r="H1714" t="str">
            <v>POSTOBON S.A.</v>
          </cell>
          <cell r="I1714">
            <v>92019115</v>
          </cell>
          <cell r="J1714">
            <v>82595968</v>
          </cell>
          <cell r="K1714">
            <v>92074178.431600004</v>
          </cell>
          <cell r="L1714">
            <v>17722091</v>
          </cell>
          <cell r="M1714">
            <v>5937374</v>
          </cell>
          <cell r="N1714">
            <v>23659465</v>
          </cell>
          <cell r="O1714">
            <v>0.1</v>
          </cell>
          <cell r="P1714">
            <v>593737.4</v>
          </cell>
          <cell r="Q1714">
            <v>0.1</v>
          </cell>
          <cell r="R1714">
            <v>2365946.5</v>
          </cell>
          <cell r="S1714">
            <v>26619148.899999999</v>
          </cell>
          <cell r="T1714">
            <v>0.289105472928817</v>
          </cell>
          <cell r="U1714">
            <v>0.19</v>
          </cell>
          <cell r="V1714">
            <v>17494093.902004</v>
          </cell>
          <cell r="W1714">
            <v>0.125</v>
          </cell>
          <cell r="X1714">
            <v>11509272.303950001</v>
          </cell>
          <cell r="Y1714">
            <v>0</v>
          </cell>
          <cell r="Z1714">
            <v>0</v>
          </cell>
          <cell r="AA1714">
            <v>0.39589452707118306</v>
          </cell>
          <cell r="AB1714">
            <v>36451663.325646006</v>
          </cell>
          <cell r="AC1714">
            <v>104</v>
          </cell>
          <cell r="AD1714">
            <v>106.65908813476563</v>
          </cell>
        </row>
        <row r="1715">
          <cell r="B1715" t="str">
            <v>Total 10934974</v>
          </cell>
          <cell r="C1715">
            <v>92019115</v>
          </cell>
          <cell r="D1715">
            <v>82595968</v>
          </cell>
          <cell r="E1715">
            <v>92074178.431600004</v>
          </cell>
          <cell r="F1715">
            <v>17722091</v>
          </cell>
          <cell r="G1715">
            <v>5937374</v>
          </cell>
          <cell r="H1715">
            <v>23659465</v>
          </cell>
          <cell r="I1715">
            <v>92019115</v>
          </cell>
          <cell r="J1715">
            <v>82595968</v>
          </cell>
          <cell r="K1715">
            <v>92074178.431600004</v>
          </cell>
          <cell r="L1715">
            <v>17722091</v>
          </cell>
          <cell r="M1715">
            <v>5937374</v>
          </cell>
          <cell r="N1715">
            <v>23659465</v>
          </cell>
          <cell r="O1715">
            <v>36451663.325646006</v>
          </cell>
          <cell r="P1715">
            <v>593737.4</v>
          </cell>
          <cell r="Q1715">
            <v>2365946.5</v>
          </cell>
          <cell r="R1715">
            <v>2365946.5</v>
          </cell>
          <cell r="S1715">
            <v>26619148.899999999</v>
          </cell>
          <cell r="T1715">
            <v>11509272.303950001</v>
          </cell>
          <cell r="U1715">
            <v>0</v>
          </cell>
          <cell r="V1715">
            <v>17494093.902004</v>
          </cell>
          <cell r="W1715">
            <v>104</v>
          </cell>
          <cell r="X1715">
            <v>11509272.303950001</v>
          </cell>
          <cell r="Y1715">
            <v>0</v>
          </cell>
          <cell r="Z1715">
            <v>0</v>
          </cell>
          <cell r="AA1715">
            <v>104</v>
          </cell>
          <cell r="AB1715">
            <v>36451663.325646006</v>
          </cell>
          <cell r="AC1715">
            <v>104</v>
          </cell>
        </row>
        <row r="1716">
          <cell r="A1716" t="str">
            <v>Corredores  Medellín</v>
          </cell>
          <cell r="B1716">
            <v>10935009</v>
          </cell>
          <cell r="C1716">
            <v>37469</v>
          </cell>
          <cell r="D1716">
            <v>37777</v>
          </cell>
          <cell r="E1716" t="str">
            <v>M</v>
          </cell>
          <cell r="F1716" t="str">
            <v>AUCOLESP</v>
          </cell>
          <cell r="G1716">
            <v>71032</v>
          </cell>
          <cell r="H1716" t="str">
            <v>POSTOBON S.A.</v>
          </cell>
          <cell r="I1716">
            <v>434938</v>
          </cell>
          <cell r="J1716">
            <v>434938</v>
          </cell>
          <cell r="K1716">
            <v>434938.00390000001</v>
          </cell>
          <cell r="L1716">
            <v>0</v>
          </cell>
          <cell r="M1716">
            <v>0.1</v>
          </cell>
          <cell r="N1716">
            <v>0</v>
          </cell>
          <cell r="O1716">
            <v>0.1</v>
          </cell>
          <cell r="P1716">
            <v>0</v>
          </cell>
          <cell r="Q1716">
            <v>0.1</v>
          </cell>
          <cell r="R1716">
            <v>0</v>
          </cell>
          <cell r="S1716">
            <v>0</v>
          </cell>
          <cell r="T1716">
            <v>0</v>
          </cell>
          <cell r="U1716">
            <v>0.19</v>
          </cell>
          <cell r="V1716">
            <v>82638.220740999997</v>
          </cell>
          <cell r="W1716">
            <v>0.125</v>
          </cell>
          <cell r="X1716">
            <v>54367.250487500001</v>
          </cell>
          <cell r="Y1716">
            <v>0</v>
          </cell>
          <cell r="Z1716">
            <v>0</v>
          </cell>
          <cell r="AA1716">
            <v>0.68500000000000005</v>
          </cell>
          <cell r="AB1716">
            <v>297932.53267150006</v>
          </cell>
          <cell r="AC1716">
            <v>0</v>
          </cell>
          <cell r="AD1716">
            <v>0.68831169605255127</v>
          </cell>
        </row>
        <row r="1717">
          <cell r="B1717" t="str">
            <v>Total 10935009</v>
          </cell>
          <cell r="C1717">
            <v>434938</v>
          </cell>
          <cell r="D1717">
            <v>434938</v>
          </cell>
          <cell r="E1717">
            <v>434938.00390000001</v>
          </cell>
          <cell r="F1717">
            <v>0</v>
          </cell>
          <cell r="G1717">
            <v>0</v>
          </cell>
          <cell r="H1717">
            <v>0</v>
          </cell>
          <cell r="I1717">
            <v>434938</v>
          </cell>
          <cell r="J1717">
            <v>434938</v>
          </cell>
          <cell r="K1717">
            <v>434938.00390000001</v>
          </cell>
          <cell r="L1717">
            <v>0</v>
          </cell>
          <cell r="M1717">
            <v>0</v>
          </cell>
          <cell r="N1717">
            <v>0</v>
          </cell>
          <cell r="O1717">
            <v>297932.53267150006</v>
          </cell>
          <cell r="P1717">
            <v>0</v>
          </cell>
          <cell r="Q1717">
            <v>0</v>
          </cell>
          <cell r="R1717">
            <v>0</v>
          </cell>
          <cell r="S1717">
            <v>0</v>
          </cell>
          <cell r="T1717">
            <v>54367.250487500001</v>
          </cell>
          <cell r="U1717">
            <v>0</v>
          </cell>
          <cell r="V1717">
            <v>82638.220740999997</v>
          </cell>
          <cell r="W1717">
            <v>0</v>
          </cell>
          <cell r="X1717">
            <v>54367.250487500001</v>
          </cell>
          <cell r="Y1717">
            <v>0</v>
          </cell>
          <cell r="Z1717">
            <v>0</v>
          </cell>
          <cell r="AA1717">
            <v>0</v>
          </cell>
          <cell r="AB1717">
            <v>297932.53267150006</v>
          </cell>
          <cell r="AC1717">
            <v>0</v>
          </cell>
        </row>
        <row r="1718">
          <cell r="A1718" t="str">
            <v>Corredores  Medellín</v>
          </cell>
          <cell r="B1718">
            <v>10935018</v>
          </cell>
          <cell r="C1718">
            <v>37469</v>
          </cell>
          <cell r="D1718">
            <v>37777</v>
          </cell>
          <cell r="E1718" t="str">
            <v>M</v>
          </cell>
          <cell r="F1718" t="str">
            <v>AUCOLESP</v>
          </cell>
          <cell r="G1718">
            <v>71032</v>
          </cell>
          <cell r="H1718" t="str">
            <v>POSTOBON S.A.</v>
          </cell>
          <cell r="I1718">
            <v>1227742</v>
          </cell>
          <cell r="J1718">
            <v>1105942</v>
          </cell>
          <cell r="K1718">
            <v>1227742</v>
          </cell>
          <cell r="L1718">
            <v>0</v>
          </cell>
          <cell r="M1718">
            <v>0.1</v>
          </cell>
          <cell r="N1718">
            <v>0</v>
          </cell>
          <cell r="O1718">
            <v>0.1</v>
          </cell>
          <cell r="P1718">
            <v>0</v>
          </cell>
          <cell r="Q1718">
            <v>0.1</v>
          </cell>
          <cell r="R1718">
            <v>0</v>
          </cell>
          <cell r="S1718">
            <v>0</v>
          </cell>
          <cell r="T1718">
            <v>0</v>
          </cell>
          <cell r="U1718">
            <v>0.19</v>
          </cell>
          <cell r="V1718">
            <v>233270.98</v>
          </cell>
          <cell r="W1718">
            <v>0.125</v>
          </cell>
          <cell r="X1718">
            <v>153467.75</v>
          </cell>
          <cell r="Y1718">
            <v>0</v>
          </cell>
          <cell r="Z1718">
            <v>0</v>
          </cell>
          <cell r="AA1718">
            <v>0.68500000000000005</v>
          </cell>
          <cell r="AB1718">
            <v>841003.27</v>
          </cell>
          <cell r="AC1718">
            <v>1</v>
          </cell>
          <cell r="AD1718">
            <v>1.5584415197372437</v>
          </cell>
        </row>
        <row r="1719">
          <cell r="B1719" t="str">
            <v>Total 10935018</v>
          </cell>
          <cell r="C1719">
            <v>1227742</v>
          </cell>
          <cell r="D1719">
            <v>1105942</v>
          </cell>
          <cell r="E1719">
            <v>1227742</v>
          </cell>
          <cell r="F1719">
            <v>0</v>
          </cell>
          <cell r="G1719">
            <v>0</v>
          </cell>
          <cell r="H1719">
            <v>0</v>
          </cell>
          <cell r="I1719">
            <v>1227742</v>
          </cell>
          <cell r="J1719">
            <v>1105942</v>
          </cell>
          <cell r="K1719">
            <v>1227742</v>
          </cell>
          <cell r="L1719">
            <v>0</v>
          </cell>
          <cell r="M1719">
            <v>0</v>
          </cell>
          <cell r="N1719">
            <v>0</v>
          </cell>
          <cell r="O1719">
            <v>841003.27</v>
          </cell>
          <cell r="P1719">
            <v>0</v>
          </cell>
          <cell r="Q1719">
            <v>0</v>
          </cell>
          <cell r="R1719">
            <v>0</v>
          </cell>
          <cell r="S1719">
            <v>0</v>
          </cell>
          <cell r="T1719">
            <v>153467.75</v>
          </cell>
          <cell r="U1719">
            <v>0</v>
          </cell>
          <cell r="V1719">
            <v>233270.98</v>
          </cell>
          <cell r="W1719">
            <v>1</v>
          </cell>
          <cell r="X1719">
            <v>153467.75</v>
          </cell>
          <cell r="Y1719">
            <v>0</v>
          </cell>
          <cell r="Z1719">
            <v>0</v>
          </cell>
          <cell r="AA1719">
            <v>1</v>
          </cell>
          <cell r="AB1719">
            <v>841003.27</v>
          </cell>
          <cell r="AC1719">
            <v>1</v>
          </cell>
        </row>
        <row r="1720">
          <cell r="A1720" t="str">
            <v>Corredores  Medellín</v>
          </cell>
          <cell r="B1720">
            <v>10935054</v>
          </cell>
          <cell r="C1720">
            <v>37469</v>
          </cell>
          <cell r="D1720">
            <v>37777</v>
          </cell>
          <cell r="E1720" t="str">
            <v>M</v>
          </cell>
          <cell r="F1720" t="str">
            <v>AUCOLESP</v>
          </cell>
          <cell r="G1720">
            <v>71032</v>
          </cell>
          <cell r="H1720" t="str">
            <v>POSTOBON S.A.</v>
          </cell>
          <cell r="I1720">
            <v>525000</v>
          </cell>
          <cell r="J1720">
            <v>472500</v>
          </cell>
          <cell r="K1720">
            <v>525000</v>
          </cell>
          <cell r="L1720">
            <v>0</v>
          </cell>
          <cell r="M1720">
            <v>0.1</v>
          </cell>
          <cell r="N1720">
            <v>0</v>
          </cell>
          <cell r="O1720">
            <v>0.1</v>
          </cell>
          <cell r="P1720">
            <v>0</v>
          </cell>
          <cell r="Q1720">
            <v>0.1</v>
          </cell>
          <cell r="R1720">
            <v>0</v>
          </cell>
          <cell r="S1720">
            <v>0</v>
          </cell>
          <cell r="T1720">
            <v>0</v>
          </cell>
          <cell r="U1720">
            <v>0.19</v>
          </cell>
          <cell r="V1720">
            <v>99750</v>
          </cell>
          <cell r="W1720">
            <v>0.125</v>
          </cell>
          <cell r="X1720">
            <v>65625</v>
          </cell>
          <cell r="Y1720">
            <v>0</v>
          </cell>
          <cell r="Z1720">
            <v>0</v>
          </cell>
          <cell r="AA1720">
            <v>0.68500000000000005</v>
          </cell>
          <cell r="AB1720">
            <v>359625</v>
          </cell>
          <cell r="AC1720">
            <v>1</v>
          </cell>
          <cell r="AD1720">
            <v>1</v>
          </cell>
        </row>
        <row r="1721">
          <cell r="B1721" t="str">
            <v>Total 10935054</v>
          </cell>
          <cell r="C1721">
            <v>525000</v>
          </cell>
          <cell r="D1721">
            <v>472500</v>
          </cell>
          <cell r="E1721">
            <v>525000</v>
          </cell>
          <cell r="F1721">
            <v>0</v>
          </cell>
          <cell r="G1721">
            <v>0</v>
          </cell>
          <cell r="H1721">
            <v>0</v>
          </cell>
          <cell r="I1721">
            <v>525000</v>
          </cell>
          <cell r="J1721">
            <v>472500</v>
          </cell>
          <cell r="K1721">
            <v>525000</v>
          </cell>
          <cell r="L1721">
            <v>0</v>
          </cell>
          <cell r="M1721">
            <v>0</v>
          </cell>
          <cell r="N1721">
            <v>0</v>
          </cell>
          <cell r="O1721">
            <v>359625</v>
          </cell>
          <cell r="P1721">
            <v>0</v>
          </cell>
          <cell r="Q1721">
            <v>0</v>
          </cell>
          <cell r="R1721">
            <v>0</v>
          </cell>
          <cell r="S1721">
            <v>0</v>
          </cell>
          <cell r="T1721">
            <v>65625</v>
          </cell>
          <cell r="U1721">
            <v>0</v>
          </cell>
          <cell r="V1721">
            <v>99750</v>
          </cell>
          <cell r="W1721">
            <v>1</v>
          </cell>
          <cell r="X1721">
            <v>65625</v>
          </cell>
          <cell r="Y1721">
            <v>0</v>
          </cell>
          <cell r="Z1721">
            <v>0</v>
          </cell>
          <cell r="AA1721">
            <v>1</v>
          </cell>
          <cell r="AB1721">
            <v>359625</v>
          </cell>
          <cell r="AC1721">
            <v>1</v>
          </cell>
        </row>
        <row r="1722">
          <cell r="A1722" t="str">
            <v>Corredores  Medellín</v>
          </cell>
          <cell r="B1722">
            <v>10935072</v>
          </cell>
          <cell r="C1722">
            <v>37469</v>
          </cell>
          <cell r="D1722">
            <v>37777</v>
          </cell>
          <cell r="E1722" t="str">
            <v>M</v>
          </cell>
          <cell r="F1722" t="str">
            <v>AUCOLESP</v>
          </cell>
          <cell r="G1722">
            <v>71032</v>
          </cell>
          <cell r="H1722" t="str">
            <v>POSTOBON S.A.</v>
          </cell>
          <cell r="I1722">
            <v>17489534</v>
          </cell>
          <cell r="J1722">
            <v>15605150</v>
          </cell>
          <cell r="K1722">
            <v>17454195.7656</v>
          </cell>
          <cell r="L1722">
            <v>22271723</v>
          </cell>
          <cell r="M1722">
            <v>-4728889</v>
          </cell>
          <cell r="N1722">
            <v>17542834</v>
          </cell>
          <cell r="O1722">
            <v>0.1</v>
          </cell>
          <cell r="P1722">
            <v>-472888.9</v>
          </cell>
          <cell r="Q1722">
            <v>0.1</v>
          </cell>
          <cell r="R1722">
            <v>1754283.4000000001</v>
          </cell>
          <cell r="S1722">
            <v>18824228.5</v>
          </cell>
          <cell r="T1722">
            <v>1.0784930312916601</v>
          </cell>
          <cell r="U1722">
            <v>0.19</v>
          </cell>
          <cell r="V1722">
            <v>3316297.1954640001</v>
          </cell>
          <cell r="W1722">
            <v>0.125</v>
          </cell>
          <cell r="X1722">
            <v>2181774.4706999999</v>
          </cell>
          <cell r="Y1722">
            <v>0</v>
          </cell>
          <cell r="Z1722">
            <v>0</v>
          </cell>
          <cell r="AA1722">
            <v>-0.39349303129166002</v>
          </cell>
          <cell r="AB1722">
            <v>-6868104.4005640009</v>
          </cell>
          <cell r="AC1722">
            <v>26</v>
          </cell>
          <cell r="AD1722">
            <v>29.477272033691406</v>
          </cell>
        </row>
        <row r="1723">
          <cell r="B1723" t="str">
            <v>Total 10935072</v>
          </cell>
          <cell r="C1723">
            <v>17489534</v>
          </cell>
          <cell r="D1723">
            <v>15605150</v>
          </cell>
          <cell r="E1723">
            <v>17454195.7656</v>
          </cell>
          <cell r="F1723">
            <v>22271723</v>
          </cell>
          <cell r="G1723">
            <v>-4728889</v>
          </cell>
          <cell r="H1723">
            <v>17542834</v>
          </cell>
          <cell r="I1723">
            <v>17489534</v>
          </cell>
          <cell r="J1723">
            <v>15605150</v>
          </cell>
          <cell r="K1723">
            <v>17454195.7656</v>
          </cell>
          <cell r="L1723">
            <v>22271723</v>
          </cell>
          <cell r="M1723">
            <v>-4728889</v>
          </cell>
          <cell r="N1723">
            <v>17542834</v>
          </cell>
          <cell r="O1723">
            <v>-6868104.4005640009</v>
          </cell>
          <cell r="P1723">
            <v>-472888.9</v>
          </cell>
          <cell r="Q1723">
            <v>1754283.4000000001</v>
          </cell>
          <cell r="R1723">
            <v>1754283.4000000001</v>
          </cell>
          <cell r="S1723">
            <v>18824228.5</v>
          </cell>
          <cell r="T1723">
            <v>2181774.4706999999</v>
          </cell>
          <cell r="U1723">
            <v>0</v>
          </cell>
          <cell r="V1723">
            <v>3316297.1954640001</v>
          </cell>
          <cell r="W1723">
            <v>26</v>
          </cell>
          <cell r="X1723">
            <v>2181774.4706999999</v>
          </cell>
          <cell r="Y1723">
            <v>0</v>
          </cell>
          <cell r="Z1723">
            <v>0</v>
          </cell>
          <cell r="AA1723">
            <v>26</v>
          </cell>
          <cell r="AB1723">
            <v>-6868104.4005640009</v>
          </cell>
          <cell r="AC1723">
            <v>26</v>
          </cell>
        </row>
        <row r="1724">
          <cell r="A1724" t="str">
            <v>Corredores  Medellín</v>
          </cell>
          <cell r="B1724">
            <v>10935107</v>
          </cell>
          <cell r="C1724">
            <v>37469</v>
          </cell>
          <cell r="D1724">
            <v>37777</v>
          </cell>
          <cell r="E1724" t="str">
            <v>M</v>
          </cell>
          <cell r="F1724" t="str">
            <v>AUCOLESP</v>
          </cell>
          <cell r="G1724">
            <v>71032</v>
          </cell>
          <cell r="H1724" t="str">
            <v>POSTOBON S.A.</v>
          </cell>
          <cell r="I1724">
            <v>7477578</v>
          </cell>
          <cell r="J1724">
            <v>6548150</v>
          </cell>
          <cell r="K1724">
            <v>7390058.25</v>
          </cell>
          <cell r="L1724">
            <v>1089197</v>
          </cell>
          <cell r="M1724">
            <v>10282501</v>
          </cell>
          <cell r="N1724">
            <v>11371698</v>
          </cell>
          <cell r="O1724">
            <v>0.1</v>
          </cell>
          <cell r="P1724">
            <v>1028250.1000000001</v>
          </cell>
          <cell r="Q1724">
            <v>0.1</v>
          </cell>
          <cell r="R1724">
            <v>1137169.8</v>
          </cell>
          <cell r="S1724">
            <v>13537117.9</v>
          </cell>
          <cell r="T1724">
            <v>1.8318012445977676</v>
          </cell>
          <cell r="U1724">
            <v>0.19</v>
          </cell>
          <cell r="V1724">
            <v>1404111.0675000001</v>
          </cell>
          <cell r="W1724">
            <v>0.125</v>
          </cell>
          <cell r="X1724">
            <v>923757.28125</v>
          </cell>
          <cell r="Y1724">
            <v>0</v>
          </cell>
          <cell r="Z1724">
            <v>0</v>
          </cell>
          <cell r="AA1724">
            <v>-1.1468012445977676</v>
          </cell>
          <cell r="AB1724">
            <v>-8474927.9987499993</v>
          </cell>
          <cell r="AC1724">
            <v>11</v>
          </cell>
          <cell r="AD1724">
            <v>12.48051929473877</v>
          </cell>
        </row>
        <row r="1725">
          <cell r="B1725" t="str">
            <v>Total 10935107</v>
          </cell>
          <cell r="C1725">
            <v>7477578</v>
          </cell>
          <cell r="D1725">
            <v>6548150</v>
          </cell>
          <cell r="E1725">
            <v>7390058.25</v>
          </cell>
          <cell r="F1725">
            <v>1089197</v>
          </cell>
          <cell r="G1725">
            <v>10282501</v>
          </cell>
          <cell r="H1725">
            <v>11371698</v>
          </cell>
          <cell r="I1725">
            <v>7477578</v>
          </cell>
          <cell r="J1725">
            <v>6548150</v>
          </cell>
          <cell r="K1725">
            <v>7390058.25</v>
          </cell>
          <cell r="L1725">
            <v>1089197</v>
          </cell>
          <cell r="M1725">
            <v>10282501</v>
          </cell>
          <cell r="N1725">
            <v>11371698</v>
          </cell>
          <cell r="O1725">
            <v>-8474927.9987499993</v>
          </cell>
          <cell r="P1725">
            <v>1028250.1000000001</v>
          </cell>
          <cell r="Q1725">
            <v>1137169.8</v>
          </cell>
          <cell r="R1725">
            <v>1137169.8</v>
          </cell>
          <cell r="S1725">
            <v>13537117.9</v>
          </cell>
          <cell r="T1725">
            <v>923757.28125</v>
          </cell>
          <cell r="U1725">
            <v>0</v>
          </cell>
          <cell r="V1725">
            <v>1404111.0675000001</v>
          </cell>
          <cell r="W1725">
            <v>11</v>
          </cell>
          <cell r="X1725">
            <v>923757.28125</v>
          </cell>
          <cell r="Y1725">
            <v>0</v>
          </cell>
          <cell r="Z1725">
            <v>0</v>
          </cell>
          <cell r="AA1725">
            <v>11</v>
          </cell>
          <cell r="AB1725">
            <v>-8474927.9987499993</v>
          </cell>
          <cell r="AC1725">
            <v>11</v>
          </cell>
        </row>
        <row r="1726">
          <cell r="A1726" t="str">
            <v>Corredores  Medellín</v>
          </cell>
          <cell r="B1726">
            <v>10935125</v>
          </cell>
          <cell r="C1726">
            <v>37469</v>
          </cell>
          <cell r="D1726">
            <v>37777</v>
          </cell>
          <cell r="E1726" t="str">
            <v>M</v>
          </cell>
          <cell r="F1726" t="str">
            <v>AUCOLESP</v>
          </cell>
          <cell r="G1726">
            <v>71032</v>
          </cell>
          <cell r="H1726" t="str">
            <v>POSTOBON S.A.</v>
          </cell>
          <cell r="I1726">
            <v>8594614</v>
          </cell>
          <cell r="J1726">
            <v>7787499</v>
          </cell>
          <cell r="K1726">
            <v>8484729.2344000004</v>
          </cell>
          <cell r="L1726">
            <v>8706842</v>
          </cell>
          <cell r="M1726">
            <v>0</v>
          </cell>
          <cell r="N1726">
            <v>8706842</v>
          </cell>
          <cell r="O1726">
            <v>0.1</v>
          </cell>
          <cell r="P1726">
            <v>0</v>
          </cell>
          <cell r="Q1726">
            <v>0.1</v>
          </cell>
          <cell r="R1726">
            <v>870684.20000000007</v>
          </cell>
          <cell r="S1726">
            <v>9577526.1999999993</v>
          </cell>
          <cell r="T1726">
            <v>1.1287957382504825</v>
          </cell>
          <cell r="U1726">
            <v>0.19</v>
          </cell>
          <cell r="V1726">
            <v>1612098.5545360001</v>
          </cell>
          <cell r="W1726">
            <v>0.125</v>
          </cell>
          <cell r="X1726">
            <v>1060591.1543000001</v>
          </cell>
          <cell r="Y1726">
            <v>0</v>
          </cell>
          <cell r="Z1726">
            <v>0</v>
          </cell>
          <cell r="AA1726">
            <v>-0.44379573825048246</v>
          </cell>
          <cell r="AB1726">
            <v>-3765486.6744359992</v>
          </cell>
          <cell r="AC1726">
            <v>10</v>
          </cell>
          <cell r="AD1726">
            <v>10.967532157897949</v>
          </cell>
        </row>
        <row r="1727">
          <cell r="B1727" t="str">
            <v>Total 10935125</v>
          </cell>
          <cell r="C1727">
            <v>8594614</v>
          </cell>
          <cell r="D1727">
            <v>7787499</v>
          </cell>
          <cell r="E1727">
            <v>8484729.2344000004</v>
          </cell>
          <cell r="F1727">
            <v>8706842</v>
          </cell>
          <cell r="G1727">
            <v>0</v>
          </cell>
          <cell r="H1727">
            <v>8706842</v>
          </cell>
          <cell r="I1727">
            <v>8594614</v>
          </cell>
          <cell r="J1727">
            <v>7787499</v>
          </cell>
          <cell r="K1727">
            <v>8484729.2344000004</v>
          </cell>
          <cell r="L1727">
            <v>8706842</v>
          </cell>
          <cell r="M1727">
            <v>0</v>
          </cell>
          <cell r="N1727">
            <v>8706842</v>
          </cell>
          <cell r="O1727">
            <v>-3765486.6744359992</v>
          </cell>
          <cell r="P1727">
            <v>0</v>
          </cell>
          <cell r="Q1727">
            <v>870684.20000000007</v>
          </cell>
          <cell r="R1727">
            <v>870684.20000000007</v>
          </cell>
          <cell r="S1727">
            <v>9577526.1999999993</v>
          </cell>
          <cell r="T1727">
            <v>1060591.1543000001</v>
          </cell>
          <cell r="U1727">
            <v>0</v>
          </cell>
          <cell r="V1727">
            <v>1612098.5545360001</v>
          </cell>
          <cell r="W1727">
            <v>10</v>
          </cell>
          <cell r="X1727">
            <v>1060591.1543000001</v>
          </cell>
          <cell r="Y1727">
            <v>0</v>
          </cell>
          <cell r="Z1727">
            <v>0</v>
          </cell>
          <cell r="AA1727">
            <v>10</v>
          </cell>
          <cell r="AB1727">
            <v>-3765486.6744359992</v>
          </cell>
          <cell r="AC1727">
            <v>10</v>
          </cell>
        </row>
        <row r="1728">
          <cell r="A1728" t="str">
            <v>Corredores  Medellín</v>
          </cell>
          <cell r="B1728">
            <v>10935161</v>
          </cell>
          <cell r="C1728">
            <v>37469</v>
          </cell>
          <cell r="D1728">
            <v>37777</v>
          </cell>
          <cell r="E1728" t="str">
            <v>M</v>
          </cell>
          <cell r="F1728" t="str">
            <v>AUCOLESP</v>
          </cell>
          <cell r="G1728">
            <v>71032</v>
          </cell>
          <cell r="H1728" t="str">
            <v>POSTOBON S.A.</v>
          </cell>
          <cell r="I1728">
            <v>1679170</v>
          </cell>
          <cell r="J1728">
            <v>1343336</v>
          </cell>
          <cell r="K1728">
            <v>1679170</v>
          </cell>
          <cell r="L1728">
            <v>0</v>
          </cell>
          <cell r="M1728">
            <v>0.1</v>
          </cell>
          <cell r="N1728">
            <v>0</v>
          </cell>
          <cell r="O1728">
            <v>0.1</v>
          </cell>
          <cell r="P1728">
            <v>0</v>
          </cell>
          <cell r="Q1728">
            <v>0.1</v>
          </cell>
          <cell r="R1728">
            <v>0</v>
          </cell>
          <cell r="S1728">
            <v>0</v>
          </cell>
          <cell r="T1728">
            <v>0</v>
          </cell>
          <cell r="U1728">
            <v>0.19</v>
          </cell>
          <cell r="V1728">
            <v>319042.3</v>
          </cell>
          <cell r="W1728">
            <v>0.125</v>
          </cell>
          <cell r="X1728">
            <v>209896.25</v>
          </cell>
          <cell r="Y1728">
            <v>0</v>
          </cell>
          <cell r="Z1728">
            <v>0</v>
          </cell>
          <cell r="AA1728">
            <v>0.68500000000000005</v>
          </cell>
          <cell r="AB1728">
            <v>1150231.4500000002</v>
          </cell>
          <cell r="AC1728">
            <v>2</v>
          </cell>
          <cell r="AD1728">
            <v>2</v>
          </cell>
        </row>
        <row r="1729">
          <cell r="B1729" t="str">
            <v>Total 10935161</v>
          </cell>
          <cell r="C1729">
            <v>1679170</v>
          </cell>
          <cell r="D1729">
            <v>1343336</v>
          </cell>
          <cell r="E1729">
            <v>1679170</v>
          </cell>
          <cell r="F1729">
            <v>0</v>
          </cell>
          <cell r="G1729">
            <v>0</v>
          </cell>
          <cell r="H1729">
            <v>0</v>
          </cell>
          <cell r="I1729">
            <v>1679170</v>
          </cell>
          <cell r="J1729">
            <v>1343336</v>
          </cell>
          <cell r="K1729">
            <v>1679170</v>
          </cell>
          <cell r="L1729">
            <v>0</v>
          </cell>
          <cell r="M1729">
            <v>0</v>
          </cell>
          <cell r="N1729">
            <v>0</v>
          </cell>
          <cell r="O1729">
            <v>1150231.4500000002</v>
          </cell>
          <cell r="P1729">
            <v>0</v>
          </cell>
          <cell r="Q1729">
            <v>0</v>
          </cell>
          <cell r="R1729">
            <v>0</v>
          </cell>
          <cell r="S1729">
            <v>0</v>
          </cell>
          <cell r="T1729">
            <v>209896.25</v>
          </cell>
          <cell r="U1729">
            <v>0</v>
          </cell>
          <cell r="V1729">
            <v>319042.3</v>
          </cell>
          <cell r="W1729">
            <v>2</v>
          </cell>
          <cell r="X1729">
            <v>209896.25</v>
          </cell>
          <cell r="Y1729">
            <v>0</v>
          </cell>
          <cell r="Z1729">
            <v>0</v>
          </cell>
          <cell r="AA1729">
            <v>2</v>
          </cell>
          <cell r="AB1729">
            <v>1150231.4500000002</v>
          </cell>
          <cell r="AC1729">
            <v>2</v>
          </cell>
        </row>
        <row r="1730">
          <cell r="A1730" t="str">
            <v>Corredores  Medellín</v>
          </cell>
          <cell r="B1730">
            <v>10935599</v>
          </cell>
          <cell r="C1730">
            <v>37469</v>
          </cell>
          <cell r="D1730">
            <v>37777</v>
          </cell>
          <cell r="E1730" t="str">
            <v>M</v>
          </cell>
          <cell r="F1730" t="str">
            <v>AUCOLESP</v>
          </cell>
          <cell r="G1730">
            <v>71032</v>
          </cell>
          <cell r="H1730" t="str">
            <v>POSTOBON S.A.</v>
          </cell>
          <cell r="I1730">
            <v>10028543</v>
          </cell>
          <cell r="J1730">
            <v>9217791</v>
          </cell>
          <cell r="K1730">
            <v>10028543.001</v>
          </cell>
          <cell r="L1730">
            <v>6157011</v>
          </cell>
          <cell r="M1730">
            <v>50000</v>
          </cell>
          <cell r="N1730">
            <v>6207011</v>
          </cell>
          <cell r="O1730">
            <v>0.1</v>
          </cell>
          <cell r="P1730">
            <v>5000</v>
          </cell>
          <cell r="Q1730">
            <v>0.1</v>
          </cell>
          <cell r="R1730">
            <v>620701.1</v>
          </cell>
          <cell r="S1730">
            <v>6832712.0999999996</v>
          </cell>
          <cell r="T1730">
            <v>0.6813264997037628</v>
          </cell>
          <cell r="U1730">
            <v>0.19</v>
          </cell>
          <cell r="V1730">
            <v>1905423.17019</v>
          </cell>
          <cell r="W1730">
            <v>0.125</v>
          </cell>
          <cell r="X1730">
            <v>1253567.875125</v>
          </cell>
          <cell r="Y1730">
            <v>0</v>
          </cell>
          <cell r="Z1730">
            <v>0</v>
          </cell>
          <cell r="AA1730">
            <v>3.6735002962372532E-3</v>
          </cell>
          <cell r="AB1730">
            <v>36839.85568500153</v>
          </cell>
          <cell r="AC1730">
            <v>9</v>
          </cell>
          <cell r="AD1730">
            <v>11.827921867370605</v>
          </cell>
        </row>
        <row r="1731">
          <cell r="B1731" t="str">
            <v>Total 10935599</v>
          </cell>
          <cell r="C1731">
            <v>10028543</v>
          </cell>
          <cell r="D1731">
            <v>9217791</v>
          </cell>
          <cell r="E1731">
            <v>10028543.001</v>
          </cell>
          <cell r="F1731">
            <v>6157011</v>
          </cell>
          <cell r="G1731">
            <v>50000</v>
          </cell>
          <cell r="H1731">
            <v>6207011</v>
          </cell>
          <cell r="I1731">
            <v>10028543</v>
          </cell>
          <cell r="J1731">
            <v>9217791</v>
          </cell>
          <cell r="K1731">
            <v>10028543.001</v>
          </cell>
          <cell r="L1731">
            <v>6157011</v>
          </cell>
          <cell r="M1731">
            <v>50000</v>
          </cell>
          <cell r="N1731">
            <v>6207011</v>
          </cell>
          <cell r="O1731">
            <v>36839.85568500153</v>
          </cell>
          <cell r="P1731">
            <v>5000</v>
          </cell>
          <cell r="Q1731">
            <v>620701.1</v>
          </cell>
          <cell r="R1731">
            <v>620701.1</v>
          </cell>
          <cell r="S1731">
            <v>6832712.0999999996</v>
          </cell>
          <cell r="T1731">
            <v>1253567.875125</v>
          </cell>
          <cell r="U1731">
            <v>0</v>
          </cell>
          <cell r="V1731">
            <v>1905423.17019</v>
          </cell>
          <cell r="W1731">
            <v>9</v>
          </cell>
          <cell r="X1731">
            <v>1253567.875125</v>
          </cell>
          <cell r="Y1731">
            <v>0</v>
          </cell>
          <cell r="Z1731">
            <v>0</v>
          </cell>
          <cell r="AA1731">
            <v>9</v>
          </cell>
          <cell r="AB1731">
            <v>36839.85568500153</v>
          </cell>
          <cell r="AC1731">
            <v>9</v>
          </cell>
        </row>
        <row r="1732">
          <cell r="H1732" t="str">
            <v>Total POSTOBON S.A.</v>
          </cell>
          <cell r="I1732">
            <v>141201070</v>
          </cell>
          <cell r="J1732">
            <v>126505226</v>
          </cell>
          <cell r="K1732">
            <v>141023390.68650001</v>
          </cell>
          <cell r="L1732">
            <v>60362235</v>
          </cell>
          <cell r="M1732">
            <v>11540986</v>
          </cell>
          <cell r="N1732">
            <v>71903221</v>
          </cell>
          <cell r="O1732">
            <v>1154098.6000000001</v>
          </cell>
          <cell r="P1732">
            <v>1154098.6000000001</v>
          </cell>
          <cell r="Q1732">
            <v>80247641.699999988</v>
          </cell>
          <cell r="R1732">
            <v>7190322.0999999996</v>
          </cell>
          <cell r="S1732">
            <v>80247641.699999988</v>
          </cell>
          <cell r="T1732">
            <v>0</v>
          </cell>
          <cell r="U1732">
            <v>16353380.920252508</v>
          </cell>
          <cell r="V1732">
            <v>26794444.230434999</v>
          </cell>
          <cell r="W1732">
            <v>17627923.835812502</v>
          </cell>
          <cell r="X1732">
            <v>17627923.835812502</v>
          </cell>
          <cell r="Y1732">
            <v>16353380.920252508</v>
          </cell>
          <cell r="Z1732">
            <v>0</v>
          </cell>
          <cell r="AA1732">
            <v>16353380.920252508</v>
          </cell>
          <cell r="AB1732">
            <v>16353380.920252508</v>
          </cell>
          <cell r="AC1732">
            <v>167</v>
          </cell>
        </row>
        <row r="1733">
          <cell r="A1733" t="str">
            <v>Corredores  Medellín</v>
          </cell>
          <cell r="B1733">
            <v>10958056</v>
          </cell>
          <cell r="C1733">
            <v>37469</v>
          </cell>
          <cell r="D1733">
            <v>37777</v>
          </cell>
          <cell r="E1733" t="str">
            <v>M</v>
          </cell>
          <cell r="F1733" t="str">
            <v>AUCOLESP</v>
          </cell>
          <cell r="G1733">
            <v>71032</v>
          </cell>
          <cell r="H1733" t="str">
            <v>PRODEVENTAS LA SABANA</v>
          </cell>
          <cell r="I1733">
            <v>700445</v>
          </cell>
          <cell r="J1733">
            <v>634820</v>
          </cell>
          <cell r="K1733">
            <v>700445</v>
          </cell>
          <cell r="L1733">
            <v>0</v>
          </cell>
          <cell r="M1733">
            <v>0.1</v>
          </cell>
          <cell r="N1733">
            <v>0</v>
          </cell>
          <cell r="O1733">
            <v>0.1</v>
          </cell>
          <cell r="P1733">
            <v>0</v>
          </cell>
          <cell r="Q1733">
            <v>0.1</v>
          </cell>
          <cell r="R1733">
            <v>0</v>
          </cell>
          <cell r="S1733">
            <v>0</v>
          </cell>
          <cell r="T1733">
            <v>0</v>
          </cell>
          <cell r="U1733">
            <v>0.19</v>
          </cell>
          <cell r="V1733">
            <v>133084.54999999999</v>
          </cell>
          <cell r="W1733">
            <v>0.125</v>
          </cell>
          <cell r="X1733">
            <v>87555.625</v>
          </cell>
          <cell r="Y1733">
            <v>0</v>
          </cell>
          <cell r="Z1733">
            <v>0</v>
          </cell>
          <cell r="AA1733">
            <v>0.68500000000000005</v>
          </cell>
          <cell r="AB1733">
            <v>479804.82500000001</v>
          </cell>
          <cell r="AC1733">
            <v>1</v>
          </cell>
          <cell r="AD1733">
            <v>1.100649356842041</v>
          </cell>
        </row>
        <row r="1734">
          <cell r="B1734" t="str">
            <v>Total 10958056</v>
          </cell>
          <cell r="C1734">
            <v>700445</v>
          </cell>
          <cell r="D1734">
            <v>634820</v>
          </cell>
          <cell r="E1734">
            <v>700445</v>
          </cell>
          <cell r="F1734">
            <v>0</v>
          </cell>
          <cell r="G1734">
            <v>0</v>
          </cell>
          <cell r="H1734">
            <v>0</v>
          </cell>
          <cell r="I1734">
            <v>700445</v>
          </cell>
          <cell r="J1734">
            <v>634820</v>
          </cell>
          <cell r="K1734">
            <v>700445</v>
          </cell>
          <cell r="L1734">
            <v>0</v>
          </cell>
          <cell r="M1734">
            <v>0</v>
          </cell>
          <cell r="N1734">
            <v>0</v>
          </cell>
          <cell r="O1734">
            <v>479804.82500000001</v>
          </cell>
          <cell r="P1734">
            <v>0</v>
          </cell>
          <cell r="Q1734">
            <v>0</v>
          </cell>
          <cell r="R1734">
            <v>0</v>
          </cell>
          <cell r="S1734">
            <v>0</v>
          </cell>
          <cell r="T1734">
            <v>87555.625</v>
          </cell>
          <cell r="U1734">
            <v>0</v>
          </cell>
          <cell r="V1734">
            <v>133084.54999999999</v>
          </cell>
          <cell r="W1734">
            <v>1</v>
          </cell>
          <cell r="X1734">
            <v>87555.625</v>
          </cell>
          <cell r="Y1734">
            <v>0</v>
          </cell>
          <cell r="Z1734">
            <v>0</v>
          </cell>
          <cell r="AA1734">
            <v>1</v>
          </cell>
          <cell r="AB1734">
            <v>479804.82500000001</v>
          </cell>
          <cell r="AC1734">
            <v>1</v>
          </cell>
        </row>
        <row r="1735">
          <cell r="H1735" t="str">
            <v>Total PRODEVENTAS LA SABANA</v>
          </cell>
          <cell r="I1735">
            <v>700445</v>
          </cell>
          <cell r="J1735">
            <v>634820</v>
          </cell>
          <cell r="K1735">
            <v>700445</v>
          </cell>
          <cell r="L1735">
            <v>0</v>
          </cell>
          <cell r="M1735">
            <v>0</v>
          </cell>
          <cell r="N1735">
            <v>0</v>
          </cell>
          <cell r="O1735">
            <v>0</v>
          </cell>
          <cell r="P1735">
            <v>0</v>
          </cell>
          <cell r="Q1735">
            <v>0</v>
          </cell>
          <cell r="R1735">
            <v>0</v>
          </cell>
          <cell r="S1735">
            <v>0</v>
          </cell>
          <cell r="T1735">
            <v>0</v>
          </cell>
          <cell r="U1735">
            <v>479804.82500000001</v>
          </cell>
          <cell r="V1735">
            <v>133084.54999999999</v>
          </cell>
          <cell r="W1735">
            <v>87555.625</v>
          </cell>
          <cell r="X1735">
            <v>87555.625</v>
          </cell>
          <cell r="Y1735">
            <v>479804.82500000001</v>
          </cell>
          <cell r="Z1735">
            <v>0</v>
          </cell>
          <cell r="AA1735">
            <v>479804.82500000001</v>
          </cell>
          <cell r="AB1735">
            <v>479804.82500000001</v>
          </cell>
          <cell r="AC1735">
            <v>1</v>
          </cell>
        </row>
        <row r="1736">
          <cell r="A1736" t="str">
            <v>Corredores  Medellín</v>
          </cell>
          <cell r="B1736">
            <v>10958145</v>
          </cell>
          <cell r="C1736">
            <v>37469</v>
          </cell>
          <cell r="D1736">
            <v>37777</v>
          </cell>
          <cell r="E1736" t="str">
            <v>M</v>
          </cell>
          <cell r="F1736" t="str">
            <v>AUCOLESP</v>
          </cell>
          <cell r="G1736">
            <v>71032</v>
          </cell>
          <cell r="H1736" t="str">
            <v>PRODEVENTAS MEDELLIN</v>
          </cell>
          <cell r="I1736">
            <v>417600</v>
          </cell>
          <cell r="J1736">
            <v>371200</v>
          </cell>
          <cell r="K1736">
            <v>417600</v>
          </cell>
          <cell r="L1736">
            <v>0</v>
          </cell>
          <cell r="M1736">
            <v>0.1</v>
          </cell>
          <cell r="N1736">
            <v>0</v>
          </cell>
          <cell r="O1736">
            <v>0.1</v>
          </cell>
          <cell r="P1736">
            <v>0</v>
          </cell>
          <cell r="Q1736">
            <v>0.1</v>
          </cell>
          <cell r="R1736">
            <v>0</v>
          </cell>
          <cell r="S1736">
            <v>0</v>
          </cell>
          <cell r="T1736">
            <v>0</v>
          </cell>
          <cell r="U1736">
            <v>0.19</v>
          </cell>
          <cell r="V1736">
            <v>79344</v>
          </cell>
          <cell r="W1736">
            <v>0.125</v>
          </cell>
          <cell r="X1736">
            <v>52200</v>
          </cell>
          <cell r="Y1736">
            <v>0</v>
          </cell>
          <cell r="Z1736">
            <v>0</v>
          </cell>
          <cell r="AA1736">
            <v>0.68500000000000005</v>
          </cell>
          <cell r="AB1736">
            <v>286056</v>
          </cell>
          <cell r="AC1736">
            <v>1</v>
          </cell>
          <cell r="AD1736">
            <v>1</v>
          </cell>
        </row>
        <row r="1737">
          <cell r="B1737" t="str">
            <v>Total 10958145</v>
          </cell>
          <cell r="C1737">
            <v>417600</v>
          </cell>
          <cell r="D1737">
            <v>371200</v>
          </cell>
          <cell r="E1737">
            <v>417600</v>
          </cell>
          <cell r="F1737">
            <v>0</v>
          </cell>
          <cell r="G1737">
            <v>0</v>
          </cell>
          <cell r="H1737">
            <v>0</v>
          </cell>
          <cell r="I1737">
            <v>417600</v>
          </cell>
          <cell r="J1737">
            <v>371200</v>
          </cell>
          <cell r="K1737">
            <v>417600</v>
          </cell>
          <cell r="L1737">
            <v>0</v>
          </cell>
          <cell r="M1737">
            <v>0</v>
          </cell>
          <cell r="N1737">
            <v>0</v>
          </cell>
          <cell r="O1737">
            <v>286056</v>
          </cell>
          <cell r="P1737">
            <v>0</v>
          </cell>
          <cell r="Q1737">
            <v>0</v>
          </cell>
          <cell r="R1737">
            <v>0</v>
          </cell>
          <cell r="S1737">
            <v>0</v>
          </cell>
          <cell r="T1737">
            <v>52200</v>
          </cell>
          <cell r="U1737">
            <v>0</v>
          </cell>
          <cell r="V1737">
            <v>79344</v>
          </cell>
          <cell r="W1737">
            <v>1</v>
          </cell>
          <cell r="X1737">
            <v>52200</v>
          </cell>
          <cell r="Y1737">
            <v>0</v>
          </cell>
          <cell r="Z1737">
            <v>0</v>
          </cell>
          <cell r="AA1737">
            <v>1</v>
          </cell>
          <cell r="AB1737">
            <v>286056</v>
          </cell>
          <cell r="AC1737">
            <v>1</v>
          </cell>
        </row>
        <row r="1738">
          <cell r="H1738" t="str">
            <v>Total PRODEVENTAS MEDELLIN</v>
          </cell>
          <cell r="I1738">
            <v>417600</v>
          </cell>
          <cell r="J1738">
            <v>371200</v>
          </cell>
          <cell r="K1738">
            <v>417600</v>
          </cell>
          <cell r="L1738">
            <v>0</v>
          </cell>
          <cell r="M1738">
            <v>0</v>
          </cell>
          <cell r="N1738">
            <v>0</v>
          </cell>
          <cell r="O1738">
            <v>0</v>
          </cell>
          <cell r="P1738">
            <v>0</v>
          </cell>
          <cell r="Q1738">
            <v>0</v>
          </cell>
          <cell r="R1738">
            <v>0</v>
          </cell>
          <cell r="S1738">
            <v>0</v>
          </cell>
          <cell r="T1738">
            <v>0</v>
          </cell>
          <cell r="U1738">
            <v>286056</v>
          </cell>
          <cell r="V1738">
            <v>79344</v>
          </cell>
          <cell r="W1738">
            <v>52200</v>
          </cell>
          <cell r="X1738">
            <v>52200</v>
          </cell>
          <cell r="Y1738">
            <v>286056</v>
          </cell>
          <cell r="Z1738">
            <v>0</v>
          </cell>
          <cell r="AA1738">
            <v>286056</v>
          </cell>
          <cell r="AB1738">
            <v>286056</v>
          </cell>
          <cell r="AC1738">
            <v>1</v>
          </cell>
        </row>
        <row r="1739">
          <cell r="A1739" t="str">
            <v>Corredores  Medellín</v>
          </cell>
          <cell r="B1739">
            <v>10914255</v>
          </cell>
          <cell r="C1739">
            <v>37407</v>
          </cell>
          <cell r="D1739">
            <v>37771</v>
          </cell>
          <cell r="E1739" t="str">
            <v>A</v>
          </cell>
          <cell r="F1739" t="str">
            <v>AUCOL98</v>
          </cell>
          <cell r="G1739">
            <v>78940</v>
          </cell>
          <cell r="H1739" t="str">
            <v>PRODUCTORES DE SEG.DE ANTIOQUA ANPRO SEGUROS</v>
          </cell>
          <cell r="I1739">
            <v>67013549</v>
          </cell>
          <cell r="J1739">
            <v>52901835.9375</v>
          </cell>
          <cell r="K1739">
            <v>31989980.2476</v>
          </cell>
          <cell r="L1739">
            <v>5439051</v>
          </cell>
          <cell r="M1739">
            <v>7847062</v>
          </cell>
          <cell r="N1739">
            <v>13286113</v>
          </cell>
          <cell r="O1739">
            <v>0.1</v>
          </cell>
          <cell r="P1739">
            <v>784706.20000000007</v>
          </cell>
          <cell r="Q1739">
            <v>0.1</v>
          </cell>
          <cell r="R1739">
            <v>1328611.3</v>
          </cell>
          <cell r="S1739">
            <v>15399430.5</v>
          </cell>
          <cell r="T1739">
            <v>0.48138293243101704</v>
          </cell>
          <cell r="U1739">
            <v>0.19</v>
          </cell>
          <cell r="V1739">
            <v>6078096.2470439998</v>
          </cell>
          <cell r="W1739">
            <v>0.15</v>
          </cell>
          <cell r="X1739">
            <v>4798497.0371399997</v>
          </cell>
          <cell r="Y1739">
            <v>0</v>
          </cell>
          <cell r="Z1739">
            <v>0</v>
          </cell>
          <cell r="AA1739">
            <v>0.17861706756898288</v>
          </cell>
          <cell r="AB1739">
            <v>5713956.4634159971</v>
          </cell>
          <cell r="AC1739">
            <v>22.365385055541992</v>
          </cell>
          <cell r="AD1739">
            <v>22.365385055541992</v>
          </cell>
        </row>
        <row r="1740">
          <cell r="A1740" t="str">
            <v>Corredores  Medellín</v>
          </cell>
          <cell r="B1740">
            <v>10914255</v>
          </cell>
          <cell r="C1740">
            <v>37772</v>
          </cell>
          <cell r="D1740">
            <v>37777</v>
          </cell>
          <cell r="E1740" t="str">
            <v>A</v>
          </cell>
          <cell r="F1740" t="str">
            <v>AUCOL98</v>
          </cell>
          <cell r="G1740">
            <v>78940</v>
          </cell>
          <cell r="H1740" t="str">
            <v>PRODUCTORES DE SEG.DE ANTIOQUA ANPRO SEGUROS</v>
          </cell>
          <cell r="I1740">
            <v>1432023</v>
          </cell>
          <cell r="J1740">
            <v>0</v>
          </cell>
          <cell r="K1740">
            <v>1094129.7135000001</v>
          </cell>
          <cell r="L1740">
            <v>0</v>
          </cell>
          <cell r="M1740">
            <v>0.1</v>
          </cell>
          <cell r="N1740">
            <v>0</v>
          </cell>
          <cell r="O1740">
            <v>0.1</v>
          </cell>
          <cell r="P1740">
            <v>0</v>
          </cell>
          <cell r="Q1740">
            <v>0.1</v>
          </cell>
          <cell r="R1740">
            <v>0</v>
          </cell>
          <cell r="S1740">
            <v>0</v>
          </cell>
          <cell r="T1740">
            <v>0</v>
          </cell>
          <cell r="U1740">
            <v>0.19</v>
          </cell>
          <cell r="V1740">
            <v>207884.64556500001</v>
          </cell>
          <cell r="W1740">
            <v>0.15</v>
          </cell>
          <cell r="X1740">
            <v>164119.45702500001</v>
          </cell>
          <cell r="Y1740">
            <v>0</v>
          </cell>
          <cell r="Z1740">
            <v>0</v>
          </cell>
          <cell r="AA1740">
            <v>0.65999999999999992</v>
          </cell>
          <cell r="AB1740">
            <v>722125.61090999993</v>
          </cell>
          <cell r="AC1740">
            <v>45</v>
          </cell>
          <cell r="AD1740">
            <v>45</v>
          </cell>
        </row>
        <row r="1741">
          <cell r="B1741" t="str">
            <v>Total 10914255</v>
          </cell>
          <cell r="C1741">
            <v>68445572</v>
          </cell>
          <cell r="D1741">
            <v>52901835.9375</v>
          </cell>
          <cell r="E1741">
            <v>33084109.961100001</v>
          </cell>
          <cell r="F1741">
            <v>5439051</v>
          </cell>
          <cell r="G1741">
            <v>7847062</v>
          </cell>
          <cell r="H1741">
            <v>13286113</v>
          </cell>
          <cell r="I1741">
            <v>68445572</v>
          </cell>
          <cell r="J1741">
            <v>52901835.9375</v>
          </cell>
          <cell r="K1741">
            <v>33084109.961100001</v>
          </cell>
          <cell r="L1741">
            <v>5439051</v>
          </cell>
          <cell r="M1741">
            <v>7847062</v>
          </cell>
          <cell r="N1741">
            <v>13286113</v>
          </cell>
          <cell r="O1741">
            <v>6436082.0743259974</v>
          </cell>
          <cell r="P1741">
            <v>784706.20000000007</v>
          </cell>
          <cell r="Q1741">
            <v>1328611.3</v>
          </cell>
          <cell r="R1741">
            <v>1328611.3</v>
          </cell>
          <cell r="S1741">
            <v>15399430.5</v>
          </cell>
          <cell r="T1741">
            <v>4962616.4941649996</v>
          </cell>
          <cell r="U1741">
            <v>0</v>
          </cell>
          <cell r="V1741">
            <v>6285980.8926090002</v>
          </cell>
          <cell r="W1741">
            <v>45</v>
          </cell>
          <cell r="X1741">
            <v>4962616.4941649996</v>
          </cell>
          <cell r="Y1741">
            <v>0</v>
          </cell>
          <cell r="Z1741">
            <v>0</v>
          </cell>
          <cell r="AA1741">
            <v>45</v>
          </cell>
          <cell r="AB1741">
            <v>6436082.0743259974</v>
          </cell>
          <cell r="AC1741">
            <v>45</v>
          </cell>
        </row>
        <row r="1742">
          <cell r="H1742" t="str">
            <v>Total PRODUCTORES DE SEG.DE ANTIOQUA ANPRO SEGUROS</v>
          </cell>
          <cell r="I1742">
            <v>68445572</v>
          </cell>
          <cell r="J1742">
            <v>52901835.9375</v>
          </cell>
          <cell r="K1742">
            <v>33084109.961100001</v>
          </cell>
          <cell r="L1742">
            <v>5439051</v>
          </cell>
          <cell r="M1742">
            <v>7847062</v>
          </cell>
          <cell r="N1742">
            <v>13286113</v>
          </cell>
          <cell r="O1742">
            <v>784706.20000000007</v>
          </cell>
          <cell r="P1742">
            <v>784706.20000000007</v>
          </cell>
          <cell r="Q1742">
            <v>15399430.5</v>
          </cell>
          <cell r="R1742">
            <v>1328611.3</v>
          </cell>
          <cell r="S1742">
            <v>15399430.5</v>
          </cell>
          <cell r="T1742">
            <v>0</v>
          </cell>
          <cell r="U1742">
            <v>6436082.0743259974</v>
          </cell>
          <cell r="V1742">
            <v>6285980.8926090002</v>
          </cell>
          <cell r="W1742">
            <v>4962616.4941649996</v>
          </cell>
          <cell r="X1742">
            <v>4962616.4941649996</v>
          </cell>
          <cell r="Y1742">
            <v>6436082.0743259974</v>
          </cell>
          <cell r="Z1742">
            <v>0</v>
          </cell>
          <cell r="AA1742">
            <v>6436082.0743259974</v>
          </cell>
          <cell r="AB1742">
            <v>6436082.0743259974</v>
          </cell>
          <cell r="AC1742">
            <v>45</v>
          </cell>
        </row>
        <row r="1743">
          <cell r="A1743" t="str">
            <v>Corredores  Medellín</v>
          </cell>
          <cell r="B1743">
            <v>10327032</v>
          </cell>
          <cell r="C1743">
            <v>37164</v>
          </cell>
          <cell r="D1743">
            <v>37528</v>
          </cell>
          <cell r="E1743" t="str">
            <v>M</v>
          </cell>
          <cell r="F1743" t="str">
            <v>AUCOL98</v>
          </cell>
          <cell r="G1743">
            <v>71286</v>
          </cell>
          <cell r="H1743" t="str">
            <v>PRODUCTOS FAMILIA S.A</v>
          </cell>
          <cell r="I1743">
            <v>98711766.9375</v>
          </cell>
          <cell r="J1743">
            <v>98711766.9375</v>
          </cell>
          <cell r="K1743">
            <v>98711766.9111</v>
          </cell>
          <cell r="L1743">
            <v>52500000</v>
          </cell>
          <cell r="M1743">
            <v>0</v>
          </cell>
          <cell r="N1743">
            <v>52500000</v>
          </cell>
          <cell r="O1743">
            <v>0.1</v>
          </cell>
          <cell r="P1743">
            <v>0</v>
          </cell>
          <cell r="Q1743">
            <v>0.1</v>
          </cell>
          <cell r="R1743">
            <v>5250000</v>
          </cell>
          <cell r="S1743">
            <v>57750000</v>
          </cell>
          <cell r="T1743">
            <v>0.58503663552096841</v>
          </cell>
          <cell r="U1743">
            <v>0.19</v>
          </cell>
          <cell r="V1743">
            <v>18755235.713109002</v>
          </cell>
          <cell r="W1743">
            <v>0.125</v>
          </cell>
          <cell r="X1743">
            <v>12338970.8638875</v>
          </cell>
          <cell r="Y1743">
            <v>0</v>
          </cell>
          <cell r="Z1743">
            <v>0</v>
          </cell>
          <cell r="AA1743">
            <v>9.9963364479031647E-2</v>
          </cell>
          <cell r="AB1743">
            <v>9867560.3341035061</v>
          </cell>
          <cell r="AC1743">
            <v>39.881866455078125</v>
          </cell>
          <cell r="AD1743">
            <v>39.881866455078125</v>
          </cell>
        </row>
        <row r="1744">
          <cell r="A1744" t="str">
            <v>Corredores  Medellín</v>
          </cell>
          <cell r="B1744">
            <v>10327032</v>
          </cell>
          <cell r="C1744">
            <v>37529</v>
          </cell>
          <cell r="D1744">
            <v>37777</v>
          </cell>
          <cell r="E1744" t="str">
            <v>M</v>
          </cell>
          <cell r="F1744" t="str">
            <v>AUCOL98</v>
          </cell>
          <cell r="G1744">
            <v>71286</v>
          </cell>
          <cell r="H1744" t="str">
            <v>PRODUCTOS FAMILIA S.A</v>
          </cell>
          <cell r="I1744">
            <v>-5026</v>
          </cell>
          <cell r="J1744">
            <v>0</v>
          </cell>
          <cell r="K1744">
            <v>-5026</v>
          </cell>
          <cell r="L1744">
            <v>0</v>
          </cell>
          <cell r="M1744">
            <v>0.1</v>
          </cell>
          <cell r="N1744">
            <v>0</v>
          </cell>
          <cell r="O1744">
            <v>0.1</v>
          </cell>
          <cell r="P1744">
            <v>0</v>
          </cell>
          <cell r="Q1744">
            <v>0.1</v>
          </cell>
          <cell r="R1744">
            <v>0</v>
          </cell>
          <cell r="S1744">
            <v>0</v>
          </cell>
          <cell r="T1744">
            <v>0</v>
          </cell>
          <cell r="U1744">
            <v>0.19</v>
          </cell>
          <cell r="V1744">
            <v>-954.94</v>
          </cell>
          <cell r="W1744">
            <v>0.125</v>
          </cell>
          <cell r="X1744">
            <v>-628.25</v>
          </cell>
          <cell r="Y1744">
            <v>0</v>
          </cell>
          <cell r="Z1744">
            <v>0</v>
          </cell>
          <cell r="AA1744">
            <v>0.68500000000000005</v>
          </cell>
          <cell r="AB1744">
            <v>-3442.8100000000004</v>
          </cell>
          <cell r="AC1744">
            <v>0</v>
          </cell>
          <cell r="AD1744">
            <v>0</v>
          </cell>
        </row>
        <row r="1745">
          <cell r="B1745" t="str">
            <v>Total 10327032</v>
          </cell>
          <cell r="C1745">
            <v>98706740.9375</v>
          </cell>
          <cell r="D1745">
            <v>98711766.9375</v>
          </cell>
          <cell r="E1745">
            <v>98706740.9111</v>
          </cell>
          <cell r="F1745">
            <v>52500000</v>
          </cell>
          <cell r="G1745">
            <v>0</v>
          </cell>
          <cell r="H1745">
            <v>52500000</v>
          </cell>
          <cell r="I1745">
            <v>98706740.9375</v>
          </cell>
          <cell r="J1745">
            <v>98711766.9375</v>
          </cell>
          <cell r="K1745">
            <v>98706740.9111</v>
          </cell>
          <cell r="L1745">
            <v>52500000</v>
          </cell>
          <cell r="M1745">
            <v>0</v>
          </cell>
          <cell r="N1745">
            <v>52500000</v>
          </cell>
          <cell r="O1745">
            <v>9864117.5241035055</v>
          </cell>
          <cell r="P1745">
            <v>0</v>
          </cell>
          <cell r="Q1745">
            <v>5250000</v>
          </cell>
          <cell r="R1745">
            <v>5250000</v>
          </cell>
          <cell r="S1745">
            <v>57750000</v>
          </cell>
          <cell r="T1745">
            <v>12338342.6138875</v>
          </cell>
          <cell r="U1745">
            <v>0</v>
          </cell>
          <cell r="V1745">
            <v>18754280.773109</v>
          </cell>
          <cell r="W1745">
            <v>0</v>
          </cell>
          <cell r="X1745">
            <v>12338342.6138875</v>
          </cell>
          <cell r="Y1745">
            <v>0</v>
          </cell>
          <cell r="Z1745">
            <v>0</v>
          </cell>
          <cell r="AA1745">
            <v>0</v>
          </cell>
          <cell r="AB1745">
            <v>9864117.5241035055</v>
          </cell>
          <cell r="AC1745">
            <v>0</v>
          </cell>
        </row>
        <row r="1746">
          <cell r="H1746" t="str">
            <v>Total PRODUCTOS FAMILIA S.A</v>
          </cell>
          <cell r="I1746">
            <v>98706740.9375</v>
          </cell>
          <cell r="J1746">
            <v>98711766.9375</v>
          </cell>
          <cell r="K1746">
            <v>98706740.9111</v>
          </cell>
          <cell r="L1746">
            <v>52500000</v>
          </cell>
          <cell r="M1746">
            <v>0</v>
          </cell>
          <cell r="N1746">
            <v>52500000</v>
          </cell>
          <cell r="O1746">
            <v>0</v>
          </cell>
          <cell r="P1746">
            <v>0</v>
          </cell>
          <cell r="Q1746">
            <v>57750000</v>
          </cell>
          <cell r="R1746">
            <v>5250000</v>
          </cell>
          <cell r="S1746">
            <v>57750000</v>
          </cell>
          <cell r="T1746">
            <v>0</v>
          </cell>
          <cell r="U1746">
            <v>9864117.5241035055</v>
          </cell>
          <cell r="V1746">
            <v>18754280.773109</v>
          </cell>
          <cell r="W1746">
            <v>12338342.6138875</v>
          </cell>
          <cell r="X1746">
            <v>12338342.6138875</v>
          </cell>
          <cell r="Y1746">
            <v>9864117.5241035055</v>
          </cell>
          <cell r="Z1746">
            <v>0</v>
          </cell>
          <cell r="AA1746">
            <v>9864117.5241035055</v>
          </cell>
          <cell r="AB1746">
            <v>9864117.5241035055</v>
          </cell>
          <cell r="AC1746">
            <v>0</v>
          </cell>
        </row>
        <row r="1747">
          <cell r="A1747" t="str">
            <v>Corredores  Medellín</v>
          </cell>
          <cell r="B1747">
            <v>12027264</v>
          </cell>
          <cell r="C1747">
            <v>37567</v>
          </cell>
          <cell r="D1747">
            <v>37777</v>
          </cell>
          <cell r="E1747" t="str">
            <v>M</v>
          </cell>
          <cell r="F1747" t="str">
            <v>AUCOL98</v>
          </cell>
          <cell r="G1747">
            <v>71286</v>
          </cell>
          <cell r="H1747" t="str">
            <v>PROYECTOS Y SERVICIOS DE INGENIERIA</v>
          </cell>
          <cell r="I1747">
            <v>7723111</v>
          </cell>
          <cell r="J1747">
            <v>6683557</v>
          </cell>
          <cell r="K1747">
            <v>7685500.7246000003</v>
          </cell>
          <cell r="L1747">
            <v>1046724</v>
          </cell>
          <cell r="M1747">
            <v>0</v>
          </cell>
          <cell r="N1747">
            <v>1046724</v>
          </cell>
          <cell r="O1747">
            <v>0.1</v>
          </cell>
          <cell r="P1747">
            <v>0</v>
          </cell>
          <cell r="Q1747">
            <v>0.1</v>
          </cell>
          <cell r="R1747">
            <v>104672.40000000001</v>
          </cell>
          <cell r="S1747">
            <v>1151396.3999999999</v>
          </cell>
          <cell r="T1747">
            <v>0.14981410336929291</v>
          </cell>
          <cell r="U1747">
            <v>0.19</v>
          </cell>
          <cell r="V1747">
            <v>1460245.1376740001</v>
          </cell>
          <cell r="W1747">
            <v>0.125</v>
          </cell>
          <cell r="X1747">
            <v>960687.59057500004</v>
          </cell>
          <cell r="Y1747">
            <v>0</v>
          </cell>
          <cell r="Z1747">
            <v>0</v>
          </cell>
          <cell r="AA1747">
            <v>0.53518589663070715</v>
          </cell>
          <cell r="AB1747">
            <v>4113171.5963510005</v>
          </cell>
          <cell r="AC1747">
            <v>16</v>
          </cell>
          <cell r="AD1747">
            <v>15.038095474243164</v>
          </cell>
        </row>
        <row r="1748">
          <cell r="B1748" t="str">
            <v>Total 12027264</v>
          </cell>
          <cell r="C1748">
            <v>7723111</v>
          </cell>
          <cell r="D1748">
            <v>6683557</v>
          </cell>
          <cell r="E1748">
            <v>7685500.7246000003</v>
          </cell>
          <cell r="F1748">
            <v>1046724</v>
          </cell>
          <cell r="G1748">
            <v>0</v>
          </cell>
          <cell r="H1748">
            <v>1046724</v>
          </cell>
          <cell r="I1748">
            <v>7723111</v>
          </cell>
          <cell r="J1748">
            <v>6683557</v>
          </cell>
          <cell r="K1748">
            <v>7685500.7246000003</v>
          </cell>
          <cell r="L1748">
            <v>1046724</v>
          </cell>
          <cell r="M1748">
            <v>0</v>
          </cell>
          <cell r="N1748">
            <v>1046724</v>
          </cell>
          <cell r="O1748">
            <v>4113171.5963510005</v>
          </cell>
          <cell r="P1748">
            <v>0</v>
          </cell>
          <cell r="Q1748">
            <v>104672.40000000001</v>
          </cell>
          <cell r="R1748">
            <v>104672.40000000001</v>
          </cell>
          <cell r="S1748">
            <v>1151396.3999999999</v>
          </cell>
          <cell r="T1748">
            <v>960687.59057500004</v>
          </cell>
          <cell r="U1748">
            <v>0</v>
          </cell>
          <cell r="V1748">
            <v>1460245.1376740001</v>
          </cell>
          <cell r="W1748">
            <v>16</v>
          </cell>
          <cell r="X1748">
            <v>960687.59057500004</v>
          </cell>
          <cell r="Y1748">
            <v>0</v>
          </cell>
          <cell r="Z1748">
            <v>0</v>
          </cell>
          <cell r="AA1748">
            <v>16</v>
          </cell>
          <cell r="AB1748">
            <v>4113171.5963510005</v>
          </cell>
          <cell r="AC1748">
            <v>16</v>
          </cell>
        </row>
        <row r="1749">
          <cell r="H1749" t="str">
            <v>Total PROYECTOS Y SERVICIOS DE INGENIERIA</v>
          </cell>
          <cell r="I1749">
            <v>7723111</v>
          </cell>
          <cell r="J1749">
            <v>6683557</v>
          </cell>
          <cell r="K1749">
            <v>7685500.7246000003</v>
          </cell>
          <cell r="L1749">
            <v>1046724</v>
          </cell>
          <cell r="M1749">
            <v>0</v>
          </cell>
          <cell r="N1749">
            <v>1046724</v>
          </cell>
          <cell r="O1749">
            <v>0</v>
          </cell>
          <cell r="P1749">
            <v>0</v>
          </cell>
          <cell r="Q1749">
            <v>1151396.3999999999</v>
          </cell>
          <cell r="R1749">
            <v>104672.40000000001</v>
          </cell>
          <cell r="S1749">
            <v>1151396.3999999999</v>
          </cell>
          <cell r="T1749">
            <v>0</v>
          </cell>
          <cell r="U1749">
            <v>4113171.5963510005</v>
          </cell>
          <cell r="V1749">
            <v>1460245.1376740001</v>
          </cell>
          <cell r="W1749">
            <v>960687.59057500004</v>
          </cell>
          <cell r="X1749">
            <v>960687.59057500004</v>
          </cell>
          <cell r="Y1749">
            <v>4113171.5963510005</v>
          </cell>
          <cell r="Z1749">
            <v>0</v>
          </cell>
          <cell r="AA1749">
            <v>4113171.5963510005</v>
          </cell>
          <cell r="AB1749">
            <v>4113171.5963510005</v>
          </cell>
          <cell r="AC1749">
            <v>16</v>
          </cell>
        </row>
        <row r="1750">
          <cell r="A1750" t="str">
            <v>Corredores  Medellín</v>
          </cell>
          <cell r="B1750">
            <v>10937739</v>
          </cell>
          <cell r="C1750">
            <v>37469</v>
          </cell>
          <cell r="D1750">
            <v>37777</v>
          </cell>
          <cell r="E1750" t="str">
            <v>M</v>
          </cell>
          <cell r="F1750" t="str">
            <v>AUCOLESP</v>
          </cell>
          <cell r="G1750">
            <v>71032</v>
          </cell>
          <cell r="H1750" t="str">
            <v>R.C.N TELEVISION ,</v>
          </cell>
          <cell r="I1750">
            <v>33221466</v>
          </cell>
          <cell r="J1750">
            <v>29878545</v>
          </cell>
          <cell r="K1750">
            <v>33047621.335900001</v>
          </cell>
          <cell r="L1750">
            <v>29601523</v>
          </cell>
          <cell r="M1750">
            <v>1098010</v>
          </cell>
          <cell r="N1750">
            <v>30699533</v>
          </cell>
          <cell r="O1750">
            <v>0.1</v>
          </cell>
          <cell r="P1750">
            <v>109801</v>
          </cell>
          <cell r="Q1750">
            <v>0.1</v>
          </cell>
          <cell r="R1750">
            <v>3069953.3000000003</v>
          </cell>
          <cell r="S1750">
            <v>33879287.299999997</v>
          </cell>
          <cell r="T1750">
            <v>1.0251656830501308</v>
          </cell>
          <cell r="U1750">
            <v>0.19</v>
          </cell>
          <cell r="V1750">
            <v>6279048.0538210003</v>
          </cell>
          <cell r="W1750">
            <v>0.125</v>
          </cell>
          <cell r="X1750">
            <v>4130952.6669875002</v>
          </cell>
          <cell r="Y1750">
            <v>0</v>
          </cell>
          <cell r="Z1750">
            <v>0</v>
          </cell>
          <cell r="AA1750">
            <v>-0.34016568305013073</v>
          </cell>
          <cell r="AB1750">
            <v>-11241666.684908498</v>
          </cell>
          <cell r="AC1750">
            <v>36</v>
          </cell>
          <cell r="AD1750">
            <v>35.746753692626953</v>
          </cell>
        </row>
        <row r="1751">
          <cell r="B1751" t="str">
            <v>Total 10937739</v>
          </cell>
          <cell r="C1751">
            <v>33221466</v>
          </cell>
          <cell r="D1751">
            <v>29878545</v>
          </cell>
          <cell r="E1751">
            <v>33047621.335900001</v>
          </cell>
          <cell r="F1751">
            <v>29601523</v>
          </cell>
          <cell r="G1751">
            <v>1098010</v>
          </cell>
          <cell r="H1751">
            <v>30699533</v>
          </cell>
          <cell r="I1751">
            <v>33221466</v>
          </cell>
          <cell r="J1751">
            <v>29878545</v>
          </cell>
          <cell r="K1751">
            <v>33047621.335900001</v>
          </cell>
          <cell r="L1751">
            <v>29601523</v>
          </cell>
          <cell r="M1751">
            <v>1098010</v>
          </cell>
          <cell r="N1751">
            <v>30699533</v>
          </cell>
          <cell r="O1751">
            <v>-11241666.684908498</v>
          </cell>
          <cell r="P1751">
            <v>109801</v>
          </cell>
          <cell r="Q1751">
            <v>3069953.3000000003</v>
          </cell>
          <cell r="R1751">
            <v>3069953.3000000003</v>
          </cell>
          <cell r="S1751">
            <v>33879287.299999997</v>
          </cell>
          <cell r="T1751">
            <v>4130952.6669875002</v>
          </cell>
          <cell r="U1751">
            <v>0</v>
          </cell>
          <cell r="V1751">
            <v>6279048.0538210003</v>
          </cell>
          <cell r="W1751">
            <v>36</v>
          </cell>
          <cell r="X1751">
            <v>4130952.6669875002</v>
          </cell>
          <cell r="Y1751">
            <v>0</v>
          </cell>
          <cell r="Z1751">
            <v>0</v>
          </cell>
          <cell r="AA1751">
            <v>36</v>
          </cell>
          <cell r="AB1751">
            <v>-11241666.684908498</v>
          </cell>
          <cell r="AC1751">
            <v>36</v>
          </cell>
        </row>
        <row r="1752">
          <cell r="H1752" t="str">
            <v>Total R.C.N TELEVISION ,</v>
          </cell>
          <cell r="I1752">
            <v>33221466</v>
          </cell>
          <cell r="J1752">
            <v>29878545</v>
          </cell>
          <cell r="K1752">
            <v>33047621.335900001</v>
          </cell>
          <cell r="L1752">
            <v>29601523</v>
          </cell>
          <cell r="M1752">
            <v>1098010</v>
          </cell>
          <cell r="N1752">
            <v>30699533</v>
          </cell>
          <cell r="O1752">
            <v>109801</v>
          </cell>
          <cell r="P1752">
            <v>109801</v>
          </cell>
          <cell r="Q1752">
            <v>33879287.299999997</v>
          </cell>
          <cell r="R1752">
            <v>3069953.3000000003</v>
          </cell>
          <cell r="S1752">
            <v>33879287.299999997</v>
          </cell>
          <cell r="T1752">
            <v>0</v>
          </cell>
          <cell r="U1752">
            <v>-11241666.684908498</v>
          </cell>
          <cell r="V1752">
            <v>6279048.0538210003</v>
          </cell>
          <cell r="W1752">
            <v>4130952.6669875002</v>
          </cell>
          <cell r="X1752">
            <v>4130952.6669875002</v>
          </cell>
          <cell r="Y1752">
            <v>-11241666.684908498</v>
          </cell>
          <cell r="Z1752">
            <v>0</v>
          </cell>
          <cell r="AA1752">
            <v>-11241666.684908498</v>
          </cell>
          <cell r="AB1752">
            <v>-11241666.684908498</v>
          </cell>
          <cell r="AC1752">
            <v>36</v>
          </cell>
        </row>
        <row r="1753">
          <cell r="A1753" t="str">
            <v>Corredores  Medellín</v>
          </cell>
          <cell r="B1753">
            <v>10937720</v>
          </cell>
          <cell r="C1753">
            <v>37469</v>
          </cell>
          <cell r="D1753">
            <v>37777</v>
          </cell>
          <cell r="E1753" t="str">
            <v>M</v>
          </cell>
          <cell r="F1753" t="str">
            <v>AUCOLESP</v>
          </cell>
          <cell r="G1753">
            <v>71032</v>
          </cell>
          <cell r="H1753" t="str">
            <v>RCN RADIO</v>
          </cell>
          <cell r="I1753">
            <v>63742378</v>
          </cell>
          <cell r="J1753">
            <v>56605260</v>
          </cell>
          <cell r="K1753">
            <v>63308382.4648</v>
          </cell>
          <cell r="L1753">
            <v>78215672</v>
          </cell>
          <cell r="M1753">
            <v>44949016</v>
          </cell>
          <cell r="N1753">
            <v>123164688</v>
          </cell>
          <cell r="O1753">
            <v>0.1</v>
          </cell>
          <cell r="P1753">
            <v>4494901.6000000006</v>
          </cell>
          <cell r="Q1753">
            <v>0.1</v>
          </cell>
          <cell r="R1753">
            <v>12316468.800000001</v>
          </cell>
          <cell r="S1753">
            <v>139976058.40000001</v>
          </cell>
          <cell r="T1753">
            <v>2.2110193461004615</v>
          </cell>
          <cell r="U1753">
            <v>0.19</v>
          </cell>
          <cell r="V1753">
            <v>12028592.668312</v>
          </cell>
          <cell r="W1753">
            <v>0.125</v>
          </cell>
          <cell r="X1753">
            <v>7913547.8081</v>
          </cell>
          <cell r="Y1753">
            <v>0</v>
          </cell>
          <cell r="Z1753">
            <v>0</v>
          </cell>
          <cell r="AA1753">
            <v>-1.5260193461004614</v>
          </cell>
          <cell r="AB1753">
            <v>-96609816.411612019</v>
          </cell>
          <cell r="AC1753">
            <v>73</v>
          </cell>
          <cell r="AD1753">
            <v>71.13311767578125</v>
          </cell>
        </row>
        <row r="1754">
          <cell r="B1754" t="str">
            <v>Total 10937720</v>
          </cell>
          <cell r="C1754">
            <v>63742378</v>
          </cell>
          <cell r="D1754">
            <v>56605260</v>
          </cell>
          <cell r="E1754">
            <v>63308382.4648</v>
          </cell>
          <cell r="F1754">
            <v>78215672</v>
          </cell>
          <cell r="G1754">
            <v>44949016</v>
          </cell>
          <cell r="H1754">
            <v>123164688</v>
          </cell>
          <cell r="I1754">
            <v>63742378</v>
          </cell>
          <cell r="J1754">
            <v>56605260</v>
          </cell>
          <cell r="K1754">
            <v>63308382.4648</v>
          </cell>
          <cell r="L1754">
            <v>78215672</v>
          </cell>
          <cell r="M1754">
            <v>44949016</v>
          </cell>
          <cell r="N1754">
            <v>123164688</v>
          </cell>
          <cell r="O1754">
            <v>-96609816.411612019</v>
          </cell>
          <cell r="P1754">
            <v>4494901.6000000006</v>
          </cell>
          <cell r="Q1754">
            <v>12316468.800000001</v>
          </cell>
          <cell r="R1754">
            <v>12316468.800000001</v>
          </cell>
          <cell r="S1754">
            <v>139976058.40000001</v>
          </cell>
          <cell r="T1754">
            <v>7913547.8081</v>
          </cell>
          <cell r="U1754">
            <v>0</v>
          </cell>
          <cell r="V1754">
            <v>12028592.668312</v>
          </cell>
          <cell r="W1754">
            <v>73</v>
          </cell>
          <cell r="X1754">
            <v>7913547.8081</v>
          </cell>
          <cell r="Y1754">
            <v>0</v>
          </cell>
          <cell r="Z1754">
            <v>0</v>
          </cell>
          <cell r="AA1754">
            <v>73</v>
          </cell>
          <cell r="AB1754">
            <v>-96609816.411612019</v>
          </cell>
          <cell r="AC1754">
            <v>73</v>
          </cell>
        </row>
        <row r="1755">
          <cell r="H1755" t="str">
            <v>Total RCN RADIO</v>
          </cell>
          <cell r="I1755">
            <v>63742378</v>
          </cell>
          <cell r="J1755">
            <v>56605260</v>
          </cell>
          <cell r="K1755">
            <v>63308382.4648</v>
          </cell>
          <cell r="L1755">
            <v>78215672</v>
          </cell>
          <cell r="M1755">
            <v>44949016</v>
          </cell>
          <cell r="N1755">
            <v>123164688</v>
          </cell>
          <cell r="O1755">
            <v>4494901.6000000006</v>
          </cell>
          <cell r="P1755">
            <v>4494901.6000000006</v>
          </cell>
          <cell r="Q1755">
            <v>139976058.40000001</v>
          </cell>
          <cell r="R1755">
            <v>12316468.800000001</v>
          </cell>
          <cell r="S1755">
            <v>139976058.40000001</v>
          </cell>
          <cell r="T1755">
            <v>0</v>
          </cell>
          <cell r="U1755">
            <v>-96609816.411612019</v>
          </cell>
          <cell r="V1755">
            <v>12028592.668312</v>
          </cell>
          <cell r="W1755">
            <v>7913547.8081</v>
          </cell>
          <cell r="X1755">
            <v>7913547.8081</v>
          </cell>
          <cell r="Y1755">
            <v>-96609816.411612019</v>
          </cell>
          <cell r="Z1755">
            <v>0</v>
          </cell>
          <cell r="AA1755">
            <v>-96609816.411612019</v>
          </cell>
          <cell r="AB1755">
            <v>-96609816.411612019</v>
          </cell>
          <cell r="AC1755">
            <v>73</v>
          </cell>
        </row>
        <row r="1756">
          <cell r="A1756" t="str">
            <v>Corredores  Medellín</v>
          </cell>
          <cell r="B1756">
            <v>10958216</v>
          </cell>
          <cell r="C1756">
            <v>37469</v>
          </cell>
          <cell r="D1756">
            <v>37777</v>
          </cell>
          <cell r="E1756" t="str">
            <v>M</v>
          </cell>
          <cell r="F1756" t="str">
            <v>AUCOLESP</v>
          </cell>
          <cell r="G1756">
            <v>71032</v>
          </cell>
          <cell r="H1756" t="str">
            <v>REDEVENTAS BELLO</v>
          </cell>
          <cell r="I1756">
            <v>1005040</v>
          </cell>
          <cell r="J1756">
            <v>904536</v>
          </cell>
          <cell r="K1756">
            <v>1005040</v>
          </cell>
          <cell r="L1756">
            <v>0</v>
          </cell>
          <cell r="M1756">
            <v>0.1</v>
          </cell>
          <cell r="N1756">
            <v>0</v>
          </cell>
          <cell r="O1756">
            <v>0.1</v>
          </cell>
          <cell r="P1756">
            <v>0</v>
          </cell>
          <cell r="Q1756">
            <v>0.1</v>
          </cell>
          <cell r="R1756">
            <v>0</v>
          </cell>
          <cell r="S1756">
            <v>0</v>
          </cell>
          <cell r="T1756">
            <v>0</v>
          </cell>
          <cell r="U1756">
            <v>0.19</v>
          </cell>
          <cell r="V1756">
            <v>190957.6</v>
          </cell>
          <cell r="W1756">
            <v>0.125</v>
          </cell>
          <cell r="X1756">
            <v>125630</v>
          </cell>
          <cell r="Y1756">
            <v>0</v>
          </cell>
          <cell r="Z1756">
            <v>0</v>
          </cell>
          <cell r="AA1756">
            <v>0.68500000000000005</v>
          </cell>
          <cell r="AB1756">
            <v>688452.4</v>
          </cell>
          <cell r="AC1756">
            <v>2</v>
          </cell>
          <cell r="AD1756">
            <v>2</v>
          </cell>
        </row>
        <row r="1757">
          <cell r="B1757" t="str">
            <v>Total 10958216</v>
          </cell>
          <cell r="C1757">
            <v>1005040</v>
          </cell>
          <cell r="D1757">
            <v>904536</v>
          </cell>
          <cell r="E1757">
            <v>1005040</v>
          </cell>
          <cell r="F1757">
            <v>0</v>
          </cell>
          <cell r="G1757">
            <v>0</v>
          </cell>
          <cell r="H1757">
            <v>0</v>
          </cell>
          <cell r="I1757">
            <v>1005040</v>
          </cell>
          <cell r="J1757">
            <v>904536</v>
          </cell>
          <cell r="K1757">
            <v>1005040</v>
          </cell>
          <cell r="L1757">
            <v>0</v>
          </cell>
          <cell r="M1757">
            <v>0</v>
          </cell>
          <cell r="N1757">
            <v>0</v>
          </cell>
          <cell r="O1757">
            <v>688452.4</v>
          </cell>
          <cell r="P1757">
            <v>0</v>
          </cell>
          <cell r="Q1757">
            <v>0</v>
          </cell>
          <cell r="R1757">
            <v>0</v>
          </cell>
          <cell r="S1757">
            <v>0</v>
          </cell>
          <cell r="T1757">
            <v>125630</v>
          </cell>
          <cell r="U1757">
            <v>0</v>
          </cell>
          <cell r="V1757">
            <v>190957.6</v>
          </cell>
          <cell r="W1757">
            <v>2</v>
          </cell>
          <cell r="X1757">
            <v>125630</v>
          </cell>
          <cell r="Y1757">
            <v>0</v>
          </cell>
          <cell r="Z1757">
            <v>0</v>
          </cell>
          <cell r="AA1757">
            <v>2</v>
          </cell>
          <cell r="AB1757">
            <v>688452.4</v>
          </cell>
          <cell r="AC1757">
            <v>2</v>
          </cell>
        </row>
        <row r="1758">
          <cell r="H1758" t="str">
            <v>Total REDEVENTAS BELLO</v>
          </cell>
          <cell r="I1758">
            <v>1005040</v>
          </cell>
          <cell r="J1758">
            <v>904536</v>
          </cell>
          <cell r="K1758">
            <v>1005040</v>
          </cell>
          <cell r="L1758">
            <v>0</v>
          </cell>
          <cell r="M1758">
            <v>0</v>
          </cell>
          <cell r="N1758">
            <v>0</v>
          </cell>
          <cell r="O1758">
            <v>0</v>
          </cell>
          <cell r="P1758">
            <v>0</v>
          </cell>
          <cell r="Q1758">
            <v>0</v>
          </cell>
          <cell r="R1758">
            <v>0</v>
          </cell>
          <cell r="S1758">
            <v>0</v>
          </cell>
          <cell r="T1758">
            <v>0</v>
          </cell>
          <cell r="U1758">
            <v>688452.4</v>
          </cell>
          <cell r="V1758">
            <v>190957.6</v>
          </cell>
          <cell r="W1758">
            <v>125630</v>
          </cell>
          <cell r="X1758">
            <v>125630</v>
          </cell>
          <cell r="Y1758">
            <v>688452.4</v>
          </cell>
          <cell r="Z1758">
            <v>0</v>
          </cell>
          <cell r="AA1758">
            <v>688452.4</v>
          </cell>
          <cell r="AB1758">
            <v>688452.4</v>
          </cell>
          <cell r="AC1758">
            <v>2</v>
          </cell>
        </row>
        <row r="1759">
          <cell r="A1759" t="str">
            <v>Corredores  Medellín</v>
          </cell>
          <cell r="B1759">
            <v>10958207</v>
          </cell>
          <cell r="C1759">
            <v>37469</v>
          </cell>
          <cell r="D1759">
            <v>37777</v>
          </cell>
          <cell r="E1759" t="str">
            <v>M</v>
          </cell>
          <cell r="F1759" t="str">
            <v>AUCOLESP</v>
          </cell>
          <cell r="G1759">
            <v>71032</v>
          </cell>
          <cell r="H1759" t="str">
            <v>REPREVENTAS BOGOTA</v>
          </cell>
          <cell r="I1759">
            <v>500000</v>
          </cell>
          <cell r="J1759">
            <v>450000</v>
          </cell>
          <cell r="K1759">
            <v>500000</v>
          </cell>
          <cell r="L1759">
            <v>0</v>
          </cell>
          <cell r="M1759">
            <v>0.1</v>
          </cell>
          <cell r="N1759">
            <v>0</v>
          </cell>
          <cell r="O1759">
            <v>0.1</v>
          </cell>
          <cell r="P1759">
            <v>0</v>
          </cell>
          <cell r="Q1759">
            <v>0.1</v>
          </cell>
          <cell r="R1759">
            <v>0</v>
          </cell>
          <cell r="S1759">
            <v>0</v>
          </cell>
          <cell r="T1759">
            <v>0</v>
          </cell>
          <cell r="U1759">
            <v>0.19</v>
          </cell>
          <cell r="V1759">
            <v>95000</v>
          </cell>
          <cell r="W1759">
            <v>0.125</v>
          </cell>
          <cell r="X1759">
            <v>62500</v>
          </cell>
          <cell r="Y1759">
            <v>0</v>
          </cell>
          <cell r="Z1759">
            <v>0</v>
          </cell>
          <cell r="AA1759">
            <v>0.68500000000000005</v>
          </cell>
          <cell r="AB1759">
            <v>342500</v>
          </cell>
          <cell r="AC1759">
            <v>1</v>
          </cell>
          <cell r="AD1759">
            <v>1</v>
          </cell>
        </row>
        <row r="1760">
          <cell r="B1760" t="str">
            <v>Total 10958207</v>
          </cell>
          <cell r="C1760">
            <v>500000</v>
          </cell>
          <cell r="D1760">
            <v>450000</v>
          </cell>
          <cell r="E1760">
            <v>500000</v>
          </cell>
          <cell r="F1760">
            <v>0</v>
          </cell>
          <cell r="G1760">
            <v>0</v>
          </cell>
          <cell r="H1760">
            <v>0</v>
          </cell>
          <cell r="I1760">
            <v>500000</v>
          </cell>
          <cell r="J1760">
            <v>450000</v>
          </cell>
          <cell r="K1760">
            <v>500000</v>
          </cell>
          <cell r="L1760">
            <v>0</v>
          </cell>
          <cell r="M1760">
            <v>0</v>
          </cell>
          <cell r="N1760">
            <v>0</v>
          </cell>
          <cell r="O1760">
            <v>342500</v>
          </cell>
          <cell r="P1760">
            <v>0</v>
          </cell>
          <cell r="Q1760">
            <v>0</v>
          </cell>
          <cell r="R1760">
            <v>0</v>
          </cell>
          <cell r="S1760">
            <v>0</v>
          </cell>
          <cell r="T1760">
            <v>62500</v>
          </cell>
          <cell r="U1760">
            <v>0</v>
          </cell>
          <cell r="V1760">
            <v>95000</v>
          </cell>
          <cell r="W1760">
            <v>1</v>
          </cell>
          <cell r="X1760">
            <v>62500</v>
          </cell>
          <cell r="Y1760">
            <v>0</v>
          </cell>
          <cell r="Z1760">
            <v>0</v>
          </cell>
          <cell r="AA1760">
            <v>1</v>
          </cell>
          <cell r="AB1760">
            <v>342500</v>
          </cell>
          <cell r="AC1760">
            <v>1</v>
          </cell>
        </row>
        <row r="1761">
          <cell r="H1761" t="str">
            <v>Total REPREVENTAS BOGOTA</v>
          </cell>
          <cell r="I1761">
            <v>500000</v>
          </cell>
          <cell r="J1761">
            <v>450000</v>
          </cell>
          <cell r="K1761">
            <v>500000</v>
          </cell>
          <cell r="L1761">
            <v>0</v>
          </cell>
          <cell r="M1761">
            <v>0</v>
          </cell>
          <cell r="N1761">
            <v>0</v>
          </cell>
          <cell r="O1761">
            <v>0</v>
          </cell>
          <cell r="P1761">
            <v>0</v>
          </cell>
          <cell r="Q1761">
            <v>0</v>
          </cell>
          <cell r="R1761">
            <v>0</v>
          </cell>
          <cell r="S1761">
            <v>0</v>
          </cell>
          <cell r="T1761">
            <v>0</v>
          </cell>
          <cell r="U1761">
            <v>342500</v>
          </cell>
          <cell r="V1761">
            <v>95000</v>
          </cell>
          <cell r="W1761">
            <v>62500</v>
          </cell>
          <cell r="X1761">
            <v>62500</v>
          </cell>
          <cell r="Y1761">
            <v>342500</v>
          </cell>
          <cell r="Z1761">
            <v>0</v>
          </cell>
          <cell r="AA1761">
            <v>342500</v>
          </cell>
          <cell r="AB1761">
            <v>342500</v>
          </cell>
          <cell r="AC1761">
            <v>1</v>
          </cell>
        </row>
        <row r="1762">
          <cell r="A1762" t="str">
            <v>Corredores  Medellín</v>
          </cell>
          <cell r="B1762">
            <v>10280331</v>
          </cell>
          <cell r="C1762">
            <v>37116</v>
          </cell>
          <cell r="D1762">
            <v>37480</v>
          </cell>
          <cell r="E1762" t="str">
            <v>A</v>
          </cell>
          <cell r="F1762" t="str">
            <v>AUCOL98</v>
          </cell>
          <cell r="G1762">
            <v>71286</v>
          </cell>
          <cell r="H1762" t="str">
            <v>RESTREPO ARANGO LTDA.</v>
          </cell>
          <cell r="I1762">
            <v>10144449</v>
          </cell>
          <cell r="J1762">
            <v>10144449</v>
          </cell>
          <cell r="K1762">
            <v>10144449</v>
          </cell>
          <cell r="L1762">
            <v>0</v>
          </cell>
          <cell r="M1762">
            <v>0</v>
          </cell>
          <cell r="N1762">
            <v>0</v>
          </cell>
          <cell r="O1762">
            <v>0.1</v>
          </cell>
          <cell r="P1762">
            <v>0</v>
          </cell>
          <cell r="Q1762">
            <v>0.1</v>
          </cell>
          <cell r="R1762">
            <v>0</v>
          </cell>
          <cell r="S1762">
            <v>0</v>
          </cell>
          <cell r="T1762">
            <v>0</v>
          </cell>
          <cell r="U1762">
            <v>0.19</v>
          </cell>
          <cell r="V1762">
            <v>1927445.31</v>
          </cell>
          <cell r="W1762">
            <v>0.125</v>
          </cell>
          <cell r="X1762">
            <v>1268056.125</v>
          </cell>
          <cell r="Y1762">
            <v>0</v>
          </cell>
          <cell r="Z1762">
            <v>0</v>
          </cell>
          <cell r="AA1762">
            <v>0.68500000000000005</v>
          </cell>
          <cell r="AB1762">
            <v>6948947.5650000004</v>
          </cell>
          <cell r="AC1762">
            <v>9</v>
          </cell>
          <cell r="AD1762">
            <v>9</v>
          </cell>
        </row>
        <row r="1763">
          <cell r="A1763" t="str">
            <v>Corredores  Medellín</v>
          </cell>
          <cell r="B1763">
            <v>10280331</v>
          </cell>
          <cell r="C1763">
            <v>37481</v>
          </cell>
          <cell r="D1763">
            <v>37777</v>
          </cell>
          <cell r="E1763" t="str">
            <v>A</v>
          </cell>
          <cell r="F1763" t="str">
            <v>AUCOL98</v>
          </cell>
          <cell r="G1763">
            <v>71286</v>
          </cell>
          <cell r="H1763" t="str">
            <v>RESTREPO ARANGO LTDA.</v>
          </cell>
          <cell r="I1763">
            <v>9334568</v>
          </cell>
          <cell r="J1763">
            <v>9334568</v>
          </cell>
          <cell r="K1763">
            <v>7595525.3280999996</v>
          </cell>
          <cell r="L1763">
            <v>0</v>
          </cell>
          <cell r="M1763">
            <v>0.1</v>
          </cell>
          <cell r="N1763">
            <v>0</v>
          </cell>
          <cell r="O1763">
            <v>0.1</v>
          </cell>
          <cell r="P1763">
            <v>0</v>
          </cell>
          <cell r="Q1763">
            <v>0.1</v>
          </cell>
          <cell r="R1763">
            <v>0</v>
          </cell>
          <cell r="S1763">
            <v>0</v>
          </cell>
          <cell r="T1763">
            <v>0</v>
          </cell>
          <cell r="U1763">
            <v>0.19</v>
          </cell>
          <cell r="V1763">
            <v>1443149.8123389999</v>
          </cell>
          <cell r="W1763">
            <v>0.125</v>
          </cell>
          <cell r="X1763">
            <v>949440.66601249995</v>
          </cell>
          <cell r="Y1763">
            <v>0</v>
          </cell>
          <cell r="Z1763">
            <v>0</v>
          </cell>
          <cell r="AA1763">
            <v>0.68500000000000005</v>
          </cell>
          <cell r="AB1763">
            <v>5202934.8497484997</v>
          </cell>
          <cell r="AC1763">
            <v>9</v>
          </cell>
          <cell r="AD1763">
            <v>9</v>
          </cell>
        </row>
        <row r="1764">
          <cell r="B1764" t="str">
            <v>Total 10280331</v>
          </cell>
          <cell r="C1764">
            <v>19479017</v>
          </cell>
          <cell r="D1764">
            <v>19479017</v>
          </cell>
          <cell r="E1764">
            <v>17739974.3281</v>
          </cell>
          <cell r="F1764">
            <v>0</v>
          </cell>
          <cell r="G1764">
            <v>0</v>
          </cell>
          <cell r="H1764">
            <v>0</v>
          </cell>
          <cell r="I1764">
            <v>19479017</v>
          </cell>
          <cell r="J1764">
            <v>19479017</v>
          </cell>
          <cell r="K1764">
            <v>17739974.3281</v>
          </cell>
          <cell r="L1764">
            <v>0</v>
          </cell>
          <cell r="M1764">
            <v>0</v>
          </cell>
          <cell r="N1764">
            <v>0</v>
          </cell>
          <cell r="O1764">
            <v>12151882.414748501</v>
          </cell>
          <cell r="P1764">
            <v>0</v>
          </cell>
          <cell r="Q1764">
            <v>0</v>
          </cell>
          <cell r="R1764">
            <v>0</v>
          </cell>
          <cell r="S1764">
            <v>0</v>
          </cell>
          <cell r="T1764">
            <v>2217496.7910124999</v>
          </cell>
          <cell r="U1764">
            <v>0</v>
          </cell>
          <cell r="V1764">
            <v>3370595.122339</v>
          </cell>
          <cell r="W1764">
            <v>9</v>
          </cell>
          <cell r="X1764">
            <v>2217496.7910124999</v>
          </cell>
          <cell r="Y1764">
            <v>0</v>
          </cell>
          <cell r="Z1764">
            <v>0</v>
          </cell>
          <cell r="AA1764">
            <v>9</v>
          </cell>
          <cell r="AB1764">
            <v>12151882.414748501</v>
          </cell>
          <cell r="AC1764">
            <v>9</v>
          </cell>
        </row>
        <row r="1765">
          <cell r="H1765" t="str">
            <v>Total RESTREPO ARANGO LTDA.</v>
          </cell>
          <cell r="I1765">
            <v>19479017</v>
          </cell>
          <cell r="J1765">
            <v>19479017</v>
          </cell>
          <cell r="K1765">
            <v>17739974.3281</v>
          </cell>
          <cell r="L1765">
            <v>0</v>
          </cell>
          <cell r="M1765">
            <v>0</v>
          </cell>
          <cell r="N1765">
            <v>0</v>
          </cell>
          <cell r="O1765">
            <v>0</v>
          </cell>
          <cell r="P1765">
            <v>0</v>
          </cell>
          <cell r="Q1765">
            <v>0</v>
          </cell>
          <cell r="R1765">
            <v>0</v>
          </cell>
          <cell r="S1765">
            <v>0</v>
          </cell>
          <cell r="T1765">
            <v>0</v>
          </cell>
          <cell r="U1765">
            <v>12151882.414748501</v>
          </cell>
          <cell r="V1765">
            <v>3370595.122339</v>
          </cell>
          <cell r="W1765">
            <v>2217496.7910124999</v>
          </cell>
          <cell r="X1765">
            <v>2217496.7910124999</v>
          </cell>
          <cell r="Y1765">
            <v>12151882.414748501</v>
          </cell>
          <cell r="Z1765">
            <v>0</v>
          </cell>
          <cell r="AA1765">
            <v>12151882.414748501</v>
          </cell>
          <cell r="AB1765">
            <v>12151882.414748501</v>
          </cell>
          <cell r="AC1765">
            <v>9</v>
          </cell>
        </row>
        <row r="1766">
          <cell r="A1766" t="str">
            <v>Corredores  Medellín</v>
          </cell>
          <cell r="B1766">
            <v>10335700</v>
          </cell>
          <cell r="C1766">
            <v>37186</v>
          </cell>
          <cell r="D1766">
            <v>37550</v>
          </cell>
          <cell r="E1766" t="str">
            <v>A</v>
          </cell>
          <cell r="F1766" t="str">
            <v>AUCOLESP</v>
          </cell>
          <cell r="G1766">
            <v>79573</v>
          </cell>
          <cell r="H1766" t="str">
            <v>SANVEL LTDA</v>
          </cell>
          <cell r="I1766">
            <v>17695757.0625</v>
          </cell>
          <cell r="J1766">
            <v>17695757.0625</v>
          </cell>
          <cell r="K1766">
            <v>17695757</v>
          </cell>
          <cell r="L1766">
            <v>1732724</v>
          </cell>
          <cell r="M1766">
            <v>0</v>
          </cell>
          <cell r="N1766">
            <v>1732724</v>
          </cell>
          <cell r="O1766">
            <v>0.1</v>
          </cell>
          <cell r="P1766">
            <v>0</v>
          </cell>
          <cell r="Q1766">
            <v>0.1</v>
          </cell>
          <cell r="R1766">
            <v>173272.40000000002</v>
          </cell>
          <cell r="S1766">
            <v>1905996.4</v>
          </cell>
          <cell r="T1766">
            <v>0.10770923221877425</v>
          </cell>
          <cell r="U1766">
            <v>0.19</v>
          </cell>
          <cell r="V1766">
            <v>3362193.83</v>
          </cell>
          <cell r="W1766">
            <v>0.125</v>
          </cell>
          <cell r="X1766">
            <v>2211969.625</v>
          </cell>
          <cell r="Y1766">
            <v>0</v>
          </cell>
          <cell r="Z1766">
            <v>0</v>
          </cell>
          <cell r="AA1766">
            <v>0.57729076778122579</v>
          </cell>
          <cell r="AB1766">
            <v>10215597.145000001</v>
          </cell>
          <cell r="AC1766">
            <v>15.450549125671387</v>
          </cell>
          <cell r="AD1766">
            <v>15.450549125671387</v>
          </cell>
        </row>
        <row r="1767">
          <cell r="A1767" t="str">
            <v>Corredores  Medellín</v>
          </cell>
          <cell r="B1767">
            <v>10335700</v>
          </cell>
          <cell r="C1767">
            <v>37551</v>
          </cell>
          <cell r="D1767">
            <v>37777</v>
          </cell>
          <cell r="E1767" t="str">
            <v>A</v>
          </cell>
          <cell r="F1767" t="str">
            <v>AUCOLESP</v>
          </cell>
          <cell r="G1767">
            <v>79573</v>
          </cell>
          <cell r="H1767" t="str">
            <v>SANVEL LTDA</v>
          </cell>
          <cell r="I1767">
            <v>28301431</v>
          </cell>
          <cell r="J1767">
            <v>25422981</v>
          </cell>
          <cell r="K1767">
            <v>16140012.175799999</v>
          </cell>
          <cell r="L1767">
            <v>6523359</v>
          </cell>
          <cell r="M1767">
            <v>4589000</v>
          </cell>
          <cell r="N1767">
            <v>11112359</v>
          </cell>
          <cell r="O1767">
            <v>0.1</v>
          </cell>
          <cell r="P1767">
            <v>458900</v>
          </cell>
          <cell r="Q1767">
            <v>0.1</v>
          </cell>
          <cell r="R1767">
            <v>1111235.9000000001</v>
          </cell>
          <cell r="S1767">
            <v>12682494.9</v>
          </cell>
          <cell r="T1767">
            <v>0.78577976037811614</v>
          </cell>
          <cell r="U1767">
            <v>0.19</v>
          </cell>
          <cell r="V1767">
            <v>3066602.3134019999</v>
          </cell>
          <cell r="W1767">
            <v>0.125</v>
          </cell>
          <cell r="X1767">
            <v>2017501.5219749999</v>
          </cell>
          <cell r="Y1767">
            <v>0</v>
          </cell>
          <cell r="Z1767">
            <v>0</v>
          </cell>
          <cell r="AA1767">
            <v>-0.10077976037811609</v>
          </cell>
          <cell r="AB1767">
            <v>-1626586.5595770001</v>
          </cell>
          <cell r="AC1767">
            <v>23</v>
          </cell>
          <cell r="AD1767">
            <v>19.960176467895508</v>
          </cell>
        </row>
        <row r="1768">
          <cell r="B1768" t="str">
            <v>Total 10335700</v>
          </cell>
          <cell r="C1768">
            <v>45997188.0625</v>
          </cell>
          <cell r="D1768">
            <v>43118738.0625</v>
          </cell>
          <cell r="E1768">
            <v>33835769.175799996</v>
          </cell>
          <cell r="F1768">
            <v>8256083</v>
          </cell>
          <cell r="G1768">
            <v>4589000</v>
          </cell>
          <cell r="H1768">
            <v>12845083</v>
          </cell>
          <cell r="I1768">
            <v>45997188.0625</v>
          </cell>
          <cell r="J1768">
            <v>43118738.0625</v>
          </cell>
          <cell r="K1768">
            <v>33835769.175799996</v>
          </cell>
          <cell r="L1768">
            <v>8256083</v>
          </cell>
          <cell r="M1768">
            <v>4589000</v>
          </cell>
          <cell r="N1768">
            <v>12845083</v>
          </cell>
          <cell r="O1768">
            <v>8589010.585423002</v>
          </cell>
          <cell r="P1768">
            <v>458900</v>
          </cell>
          <cell r="Q1768">
            <v>1284508.3000000003</v>
          </cell>
          <cell r="R1768">
            <v>1284508.3000000003</v>
          </cell>
          <cell r="S1768">
            <v>14588491.300000001</v>
          </cell>
          <cell r="T1768">
            <v>4229471.1469749995</v>
          </cell>
          <cell r="U1768">
            <v>0</v>
          </cell>
          <cell r="V1768">
            <v>6428796.143402</v>
          </cell>
          <cell r="W1768">
            <v>23</v>
          </cell>
          <cell r="X1768">
            <v>4229471.1469749995</v>
          </cell>
          <cell r="Y1768">
            <v>0</v>
          </cell>
          <cell r="Z1768">
            <v>0</v>
          </cell>
          <cell r="AA1768">
            <v>23</v>
          </cell>
          <cell r="AB1768">
            <v>8589010.585423002</v>
          </cell>
          <cell r="AC1768">
            <v>23</v>
          </cell>
        </row>
        <row r="1769">
          <cell r="H1769" t="str">
            <v>Total SANVEL LTDA</v>
          </cell>
          <cell r="I1769">
            <v>45997188.0625</v>
          </cell>
          <cell r="J1769">
            <v>43118738.0625</v>
          </cell>
          <cell r="K1769">
            <v>33835769.175799996</v>
          </cell>
          <cell r="L1769">
            <v>8256083</v>
          </cell>
          <cell r="M1769">
            <v>4589000</v>
          </cell>
          <cell r="N1769">
            <v>12845083</v>
          </cell>
          <cell r="O1769">
            <v>458900</v>
          </cell>
          <cell r="P1769">
            <v>458900</v>
          </cell>
          <cell r="Q1769">
            <v>14588491.300000001</v>
          </cell>
          <cell r="R1769">
            <v>1284508.3000000003</v>
          </cell>
          <cell r="S1769">
            <v>14588491.300000001</v>
          </cell>
          <cell r="T1769">
            <v>0</v>
          </cell>
          <cell r="U1769">
            <v>8589010.585423002</v>
          </cell>
          <cell r="V1769">
            <v>6428796.143402</v>
          </cell>
          <cell r="W1769">
            <v>4229471.1469749995</v>
          </cell>
          <cell r="X1769">
            <v>4229471.1469749995</v>
          </cell>
          <cell r="Y1769">
            <v>8589010.585423002</v>
          </cell>
          <cell r="Z1769">
            <v>0</v>
          </cell>
          <cell r="AA1769">
            <v>8589010.585423002</v>
          </cell>
          <cell r="AB1769">
            <v>8589010.585423002</v>
          </cell>
          <cell r="AC1769">
            <v>23</v>
          </cell>
        </row>
        <row r="1770">
          <cell r="A1770" t="str">
            <v>Corredores  Medellín</v>
          </cell>
          <cell r="B1770">
            <v>10943081</v>
          </cell>
          <cell r="C1770">
            <v>37469</v>
          </cell>
          <cell r="D1770">
            <v>37777</v>
          </cell>
          <cell r="E1770" t="str">
            <v>M</v>
          </cell>
          <cell r="F1770" t="str">
            <v>AUCOLESP</v>
          </cell>
          <cell r="G1770">
            <v>71032</v>
          </cell>
          <cell r="H1770" t="str">
            <v>SERVICIOS E INVERSIONES</v>
          </cell>
          <cell r="I1770">
            <v>1744025</v>
          </cell>
          <cell r="J1770">
            <v>1642855</v>
          </cell>
          <cell r="K1770">
            <v>1744025</v>
          </cell>
          <cell r="L1770">
            <v>922338</v>
          </cell>
          <cell r="M1770">
            <v>28814</v>
          </cell>
          <cell r="N1770">
            <v>951152</v>
          </cell>
          <cell r="O1770">
            <v>0.1</v>
          </cell>
          <cell r="P1770">
            <v>2881.4</v>
          </cell>
          <cell r="Q1770">
            <v>0.1</v>
          </cell>
          <cell r="R1770">
            <v>95115.200000000012</v>
          </cell>
          <cell r="S1770">
            <v>1049148.6000000001</v>
          </cell>
          <cell r="T1770">
            <v>0.60156740872407222</v>
          </cell>
          <cell r="U1770">
            <v>0.19</v>
          </cell>
          <cell r="V1770">
            <v>331364.75</v>
          </cell>
          <cell r="W1770">
            <v>0.125</v>
          </cell>
          <cell r="X1770">
            <v>218003.125</v>
          </cell>
          <cell r="Y1770">
            <v>0</v>
          </cell>
          <cell r="Z1770">
            <v>0</v>
          </cell>
          <cell r="AA1770">
            <v>8.3432591275927837E-2</v>
          </cell>
          <cell r="AB1770">
            <v>145508.52500000005</v>
          </cell>
          <cell r="AC1770">
            <v>1</v>
          </cell>
          <cell r="AD1770">
            <v>1.1948051452636719</v>
          </cell>
        </row>
        <row r="1771">
          <cell r="B1771" t="str">
            <v>Total 10943081</v>
          </cell>
          <cell r="C1771">
            <v>1744025</v>
          </cell>
          <cell r="D1771">
            <v>1642855</v>
          </cell>
          <cell r="E1771">
            <v>1744025</v>
          </cell>
          <cell r="F1771">
            <v>922338</v>
          </cell>
          <cell r="G1771">
            <v>28814</v>
          </cell>
          <cell r="H1771">
            <v>951152</v>
          </cell>
          <cell r="I1771">
            <v>1744025</v>
          </cell>
          <cell r="J1771">
            <v>1642855</v>
          </cell>
          <cell r="K1771">
            <v>1744025</v>
          </cell>
          <cell r="L1771">
            <v>922338</v>
          </cell>
          <cell r="M1771">
            <v>28814</v>
          </cell>
          <cell r="N1771">
            <v>951152</v>
          </cell>
          <cell r="O1771">
            <v>145508.52500000005</v>
          </cell>
          <cell r="P1771">
            <v>2881.4</v>
          </cell>
          <cell r="Q1771">
            <v>95115.200000000012</v>
          </cell>
          <cell r="R1771">
            <v>95115.200000000012</v>
          </cell>
          <cell r="S1771">
            <v>1049148.6000000001</v>
          </cell>
          <cell r="T1771">
            <v>218003.125</v>
          </cell>
          <cell r="U1771">
            <v>0</v>
          </cell>
          <cell r="V1771">
            <v>331364.75</v>
          </cell>
          <cell r="W1771">
            <v>1</v>
          </cell>
          <cell r="X1771">
            <v>218003.125</v>
          </cell>
          <cell r="Y1771">
            <v>0</v>
          </cell>
          <cell r="Z1771">
            <v>0</v>
          </cell>
          <cell r="AA1771">
            <v>1</v>
          </cell>
          <cell r="AB1771">
            <v>145508.52500000005</v>
          </cell>
          <cell r="AC1771">
            <v>1</v>
          </cell>
        </row>
        <row r="1772">
          <cell r="H1772" t="str">
            <v>Total SERVICIOS E INVERSIONES</v>
          </cell>
          <cell r="I1772">
            <v>1744025</v>
          </cell>
          <cell r="J1772">
            <v>1642855</v>
          </cell>
          <cell r="K1772">
            <v>1744025</v>
          </cell>
          <cell r="L1772">
            <v>922338</v>
          </cell>
          <cell r="M1772">
            <v>28814</v>
          </cell>
          <cell r="N1772">
            <v>951152</v>
          </cell>
          <cell r="O1772">
            <v>2881.4</v>
          </cell>
          <cell r="P1772">
            <v>2881.4</v>
          </cell>
          <cell r="Q1772">
            <v>1049148.6000000001</v>
          </cell>
          <cell r="R1772">
            <v>95115.200000000012</v>
          </cell>
          <cell r="S1772">
            <v>1049148.6000000001</v>
          </cell>
          <cell r="T1772">
            <v>0</v>
          </cell>
          <cell r="U1772">
            <v>145508.52500000005</v>
          </cell>
          <cell r="V1772">
            <v>331364.75</v>
          </cell>
          <cell r="W1772">
            <v>218003.125</v>
          </cell>
          <cell r="X1772">
            <v>218003.125</v>
          </cell>
          <cell r="Y1772">
            <v>145508.52500000005</v>
          </cell>
          <cell r="Z1772">
            <v>0</v>
          </cell>
          <cell r="AA1772">
            <v>145508.52500000005</v>
          </cell>
          <cell r="AB1772">
            <v>145508.52500000005</v>
          </cell>
          <cell r="AC1772">
            <v>1</v>
          </cell>
        </row>
        <row r="1773">
          <cell r="A1773" t="str">
            <v>Corredores  Medellín</v>
          </cell>
          <cell r="B1773">
            <v>977287</v>
          </cell>
          <cell r="C1773">
            <v>36799</v>
          </cell>
          <cell r="D1773">
            <v>37163</v>
          </cell>
          <cell r="E1773" t="str">
            <v>M</v>
          </cell>
          <cell r="F1773" t="str">
            <v>AUCOL98</v>
          </cell>
          <cell r="G1773">
            <v>71286</v>
          </cell>
          <cell r="H1773" t="str">
            <v>SIMEX S.A</v>
          </cell>
          <cell r="I1773">
            <v>31439945</v>
          </cell>
          <cell r="J1773">
            <v>31439945</v>
          </cell>
          <cell r="K1773">
            <v>31439945.023400001</v>
          </cell>
          <cell r="L1773">
            <v>3951333</v>
          </cell>
          <cell r="M1773">
            <v>200001</v>
          </cell>
          <cell r="N1773">
            <v>4151334</v>
          </cell>
          <cell r="O1773">
            <v>0.1</v>
          </cell>
          <cell r="P1773">
            <v>20000.100000000002</v>
          </cell>
          <cell r="Q1773">
            <v>0.1</v>
          </cell>
          <cell r="R1773">
            <v>415133.4</v>
          </cell>
          <cell r="S1773">
            <v>4586467.5</v>
          </cell>
          <cell r="T1773">
            <v>0.14588026463107368</v>
          </cell>
          <cell r="U1773">
            <v>0.19</v>
          </cell>
          <cell r="V1773">
            <v>5973589.5544460006</v>
          </cell>
          <cell r="W1773">
            <v>0.14000000000000001</v>
          </cell>
          <cell r="X1773">
            <v>4401592.3032760005</v>
          </cell>
          <cell r="Y1773">
            <v>0</v>
          </cell>
          <cell r="Z1773">
            <v>0</v>
          </cell>
          <cell r="AA1773">
            <v>0.5241197353689262</v>
          </cell>
          <cell r="AB1773">
            <v>16478295.665677996</v>
          </cell>
          <cell r="AC1773">
            <v>34.302196502685547</v>
          </cell>
          <cell r="AD1773">
            <v>34.302196502685547</v>
          </cell>
        </row>
        <row r="1774">
          <cell r="A1774" t="str">
            <v>Corredores  Medellín</v>
          </cell>
          <cell r="B1774">
            <v>977287</v>
          </cell>
          <cell r="C1774">
            <v>37164</v>
          </cell>
          <cell r="D1774">
            <v>37528</v>
          </cell>
          <cell r="E1774" t="str">
            <v>M</v>
          </cell>
          <cell r="F1774" t="str">
            <v>AUCOL98</v>
          </cell>
          <cell r="G1774">
            <v>71286</v>
          </cell>
          <cell r="H1774" t="str">
            <v>SIMEX S.A</v>
          </cell>
          <cell r="I1774">
            <v>36150648</v>
          </cell>
          <cell r="J1774">
            <v>36150648</v>
          </cell>
          <cell r="K1774">
            <v>36150648.0088</v>
          </cell>
          <cell r="L1774">
            <v>26404095</v>
          </cell>
          <cell r="M1774">
            <v>0</v>
          </cell>
          <cell r="N1774">
            <v>26404095</v>
          </cell>
          <cell r="O1774">
            <v>0.1</v>
          </cell>
          <cell r="P1774">
            <v>0</v>
          </cell>
          <cell r="Q1774">
            <v>0.1</v>
          </cell>
          <cell r="R1774">
            <v>2640409.5</v>
          </cell>
          <cell r="S1774">
            <v>29044504.5</v>
          </cell>
          <cell r="T1774">
            <v>0.80342970596072905</v>
          </cell>
          <cell r="U1774">
            <v>0.19</v>
          </cell>
          <cell r="V1774">
            <v>6868623.1216719998</v>
          </cell>
          <cell r="W1774">
            <v>0.14000000000000001</v>
          </cell>
          <cell r="X1774">
            <v>5061090.7212320007</v>
          </cell>
          <cell r="Y1774">
            <v>0</v>
          </cell>
          <cell r="Z1774">
            <v>0</v>
          </cell>
          <cell r="AA1774">
            <v>-0.13342970596072912</v>
          </cell>
          <cell r="AB1774">
            <v>-4823570.3341040015</v>
          </cell>
          <cell r="AC1774">
            <v>37.076923370361328</v>
          </cell>
          <cell r="AD1774">
            <v>37.076923370361328</v>
          </cell>
        </row>
        <row r="1775">
          <cell r="A1775" t="str">
            <v>Corredores  Medellín</v>
          </cell>
          <cell r="B1775">
            <v>977287</v>
          </cell>
          <cell r="C1775">
            <v>37529</v>
          </cell>
          <cell r="D1775">
            <v>37777</v>
          </cell>
          <cell r="E1775" t="str">
            <v>M</v>
          </cell>
          <cell r="F1775" t="str">
            <v>AUCOL98</v>
          </cell>
          <cell r="G1775">
            <v>71286</v>
          </cell>
          <cell r="H1775" t="str">
            <v>SIMEX S.A</v>
          </cell>
          <cell r="I1775">
            <v>31355130</v>
          </cell>
          <cell r="J1775">
            <v>23373869</v>
          </cell>
          <cell r="K1775">
            <v>28489137.1987</v>
          </cell>
          <cell r="L1775">
            <v>0</v>
          </cell>
          <cell r="M1775">
            <v>0.1</v>
          </cell>
          <cell r="N1775">
            <v>0</v>
          </cell>
          <cell r="O1775">
            <v>0.1</v>
          </cell>
          <cell r="P1775">
            <v>0</v>
          </cell>
          <cell r="Q1775">
            <v>0.1</v>
          </cell>
          <cell r="R1775">
            <v>0</v>
          </cell>
          <cell r="S1775">
            <v>0</v>
          </cell>
          <cell r="T1775">
            <v>0</v>
          </cell>
          <cell r="U1775">
            <v>0.19</v>
          </cell>
          <cell r="V1775">
            <v>5412936.0677530002</v>
          </cell>
          <cell r="W1775">
            <v>0.14000000000000001</v>
          </cell>
          <cell r="X1775">
            <v>3988479.2078180001</v>
          </cell>
          <cell r="Y1775">
            <v>0</v>
          </cell>
          <cell r="Z1775">
            <v>0</v>
          </cell>
          <cell r="AA1775">
            <v>0.66999999999999993</v>
          </cell>
          <cell r="AB1775">
            <v>19087721.923128996</v>
          </cell>
          <cell r="AC1775">
            <v>40</v>
          </cell>
          <cell r="AD1775">
            <v>37.987903594970703</v>
          </cell>
        </row>
        <row r="1776">
          <cell r="B1776" t="str">
            <v>Total 977287</v>
          </cell>
          <cell r="C1776">
            <v>98945723</v>
          </cell>
          <cell r="D1776">
            <v>90964462</v>
          </cell>
          <cell r="E1776">
            <v>96079730.230900005</v>
          </cell>
          <cell r="F1776">
            <v>30355428</v>
          </cell>
          <cell r="G1776">
            <v>200001</v>
          </cell>
          <cell r="H1776">
            <v>30555429</v>
          </cell>
          <cell r="I1776">
            <v>98945723</v>
          </cell>
          <cell r="J1776">
            <v>90964462</v>
          </cell>
          <cell r="K1776">
            <v>96079730.230900005</v>
          </cell>
          <cell r="L1776">
            <v>30355428</v>
          </cell>
          <cell r="M1776">
            <v>200001</v>
          </cell>
          <cell r="N1776">
            <v>30555429</v>
          </cell>
          <cell r="O1776">
            <v>30742447.254702993</v>
          </cell>
          <cell r="P1776">
            <v>20000.100000000002</v>
          </cell>
          <cell r="Q1776">
            <v>3055542.9</v>
          </cell>
          <cell r="R1776">
            <v>3055542.9</v>
          </cell>
          <cell r="S1776">
            <v>33630972</v>
          </cell>
          <cell r="T1776">
            <v>13451162.232326001</v>
          </cell>
          <cell r="U1776">
            <v>0</v>
          </cell>
          <cell r="V1776">
            <v>18255148.743871003</v>
          </cell>
          <cell r="W1776">
            <v>40</v>
          </cell>
          <cell r="X1776">
            <v>13451162.232326001</v>
          </cell>
          <cell r="Y1776">
            <v>0</v>
          </cell>
          <cell r="Z1776">
            <v>0</v>
          </cell>
          <cell r="AA1776">
            <v>40</v>
          </cell>
          <cell r="AB1776">
            <v>30742447.254702993</v>
          </cell>
          <cell r="AC1776">
            <v>40</v>
          </cell>
        </row>
        <row r="1777">
          <cell r="H1777" t="str">
            <v>Total SIMEX S.A</v>
          </cell>
          <cell r="I1777">
            <v>98945723</v>
          </cell>
          <cell r="J1777">
            <v>90964462</v>
          </cell>
          <cell r="K1777">
            <v>96079730.230900005</v>
          </cell>
          <cell r="L1777">
            <v>30355428</v>
          </cell>
          <cell r="M1777">
            <v>200001</v>
          </cell>
          <cell r="N1777">
            <v>30555429</v>
          </cell>
          <cell r="O1777">
            <v>20000.100000000002</v>
          </cell>
          <cell r="P1777">
            <v>20000.100000000002</v>
          </cell>
          <cell r="Q1777">
            <v>33630972</v>
          </cell>
          <cell r="R1777">
            <v>3055542.9</v>
          </cell>
          <cell r="S1777">
            <v>33630972</v>
          </cell>
          <cell r="T1777">
            <v>0</v>
          </cell>
          <cell r="U1777">
            <v>30742447.254702993</v>
          </cell>
          <cell r="V1777">
            <v>18255148.743871003</v>
          </cell>
          <cell r="W1777">
            <v>13451162.232326001</v>
          </cell>
          <cell r="X1777">
            <v>13451162.232326001</v>
          </cell>
          <cell r="Y1777">
            <v>30742447.254702993</v>
          </cell>
          <cell r="Z1777">
            <v>0</v>
          </cell>
          <cell r="AA1777">
            <v>30742447.254702993</v>
          </cell>
          <cell r="AB1777">
            <v>30742447.254702993</v>
          </cell>
          <cell r="AC1777">
            <v>40</v>
          </cell>
        </row>
        <row r="1778">
          <cell r="A1778" t="str">
            <v>Corredores  Medellín</v>
          </cell>
          <cell r="B1778">
            <v>10958038</v>
          </cell>
          <cell r="C1778">
            <v>37469</v>
          </cell>
          <cell r="D1778">
            <v>37777</v>
          </cell>
          <cell r="E1778" t="str">
            <v>M</v>
          </cell>
          <cell r="F1778" t="str">
            <v>AUCOLESP</v>
          </cell>
          <cell r="G1778">
            <v>71032</v>
          </cell>
          <cell r="H1778" t="str">
            <v>SOCIEDAD AGROPECUARIA BANANAL</v>
          </cell>
          <cell r="I1778">
            <v>828470</v>
          </cell>
          <cell r="J1778">
            <v>745623</v>
          </cell>
          <cell r="K1778">
            <v>828470</v>
          </cell>
          <cell r="L1778">
            <v>0</v>
          </cell>
          <cell r="M1778">
            <v>0.1</v>
          </cell>
          <cell r="N1778">
            <v>0</v>
          </cell>
          <cell r="O1778">
            <v>0.1</v>
          </cell>
          <cell r="P1778">
            <v>0</v>
          </cell>
          <cell r="Q1778">
            <v>0.1</v>
          </cell>
          <cell r="R1778">
            <v>0</v>
          </cell>
          <cell r="S1778">
            <v>0</v>
          </cell>
          <cell r="T1778">
            <v>0</v>
          </cell>
          <cell r="U1778">
            <v>0.19</v>
          </cell>
          <cell r="V1778">
            <v>157409.29999999999</v>
          </cell>
          <cell r="W1778">
            <v>0.125</v>
          </cell>
          <cell r="X1778">
            <v>103558.75</v>
          </cell>
          <cell r="Y1778">
            <v>0</v>
          </cell>
          <cell r="Z1778">
            <v>0</v>
          </cell>
          <cell r="AA1778">
            <v>0.68500000000000005</v>
          </cell>
          <cell r="AB1778">
            <v>567501.95000000007</v>
          </cell>
          <cell r="AC1778">
            <v>1</v>
          </cell>
          <cell r="AD1778">
            <v>1</v>
          </cell>
        </row>
        <row r="1779">
          <cell r="B1779" t="str">
            <v>Total 10958038</v>
          </cell>
          <cell r="C1779">
            <v>828470</v>
          </cell>
          <cell r="D1779">
            <v>745623</v>
          </cell>
          <cell r="E1779">
            <v>828470</v>
          </cell>
          <cell r="F1779">
            <v>0</v>
          </cell>
          <cell r="G1779">
            <v>0</v>
          </cell>
          <cell r="H1779">
            <v>0</v>
          </cell>
          <cell r="I1779">
            <v>828470</v>
          </cell>
          <cell r="J1779">
            <v>745623</v>
          </cell>
          <cell r="K1779">
            <v>828470</v>
          </cell>
          <cell r="L1779">
            <v>0</v>
          </cell>
          <cell r="M1779">
            <v>0</v>
          </cell>
          <cell r="N1779">
            <v>0</v>
          </cell>
          <cell r="O1779">
            <v>567501.95000000007</v>
          </cell>
          <cell r="P1779">
            <v>0</v>
          </cell>
          <cell r="Q1779">
            <v>0</v>
          </cell>
          <cell r="R1779">
            <v>0</v>
          </cell>
          <cell r="S1779">
            <v>0</v>
          </cell>
          <cell r="T1779">
            <v>103558.75</v>
          </cell>
          <cell r="U1779">
            <v>0</v>
          </cell>
          <cell r="V1779">
            <v>157409.29999999999</v>
          </cell>
          <cell r="W1779">
            <v>1</v>
          </cell>
          <cell r="X1779">
            <v>103558.75</v>
          </cell>
          <cell r="Y1779">
            <v>0</v>
          </cell>
          <cell r="Z1779">
            <v>0</v>
          </cell>
          <cell r="AA1779">
            <v>1</v>
          </cell>
          <cell r="AB1779">
            <v>567501.95000000007</v>
          </cell>
          <cell r="AC1779">
            <v>1</v>
          </cell>
        </row>
        <row r="1780">
          <cell r="H1780" t="str">
            <v>Total SOCIEDAD AGROPECUARIA BANANAL</v>
          </cell>
          <cell r="I1780">
            <v>828470</v>
          </cell>
          <cell r="J1780">
            <v>745623</v>
          </cell>
          <cell r="K1780">
            <v>828470</v>
          </cell>
          <cell r="L1780">
            <v>0</v>
          </cell>
          <cell r="M1780">
            <v>0</v>
          </cell>
          <cell r="N1780">
            <v>0</v>
          </cell>
          <cell r="O1780">
            <v>0</v>
          </cell>
          <cell r="P1780">
            <v>0</v>
          </cell>
          <cell r="Q1780">
            <v>0</v>
          </cell>
          <cell r="R1780">
            <v>0</v>
          </cell>
          <cell r="S1780">
            <v>0</v>
          </cell>
          <cell r="T1780">
            <v>0</v>
          </cell>
          <cell r="U1780">
            <v>567501.95000000007</v>
          </cell>
          <cell r="V1780">
            <v>157409.29999999999</v>
          </cell>
          <cell r="W1780">
            <v>103558.75</v>
          </cell>
          <cell r="X1780">
            <v>103558.75</v>
          </cell>
          <cell r="Y1780">
            <v>567501.95000000007</v>
          </cell>
          <cell r="Z1780">
            <v>0</v>
          </cell>
          <cell r="AA1780">
            <v>567501.95000000007</v>
          </cell>
          <cell r="AB1780">
            <v>567501.95000000007</v>
          </cell>
          <cell r="AC1780">
            <v>1</v>
          </cell>
        </row>
        <row r="1781">
          <cell r="A1781" t="str">
            <v>Corredores  Medellín</v>
          </cell>
          <cell r="B1781">
            <v>10958065</v>
          </cell>
          <cell r="C1781">
            <v>37469</v>
          </cell>
          <cell r="D1781">
            <v>37777</v>
          </cell>
          <cell r="E1781" t="str">
            <v>M</v>
          </cell>
          <cell r="F1781" t="str">
            <v>AUCOLESP</v>
          </cell>
          <cell r="G1781">
            <v>71032</v>
          </cell>
          <cell r="H1781" t="str">
            <v>SONOINTER</v>
          </cell>
          <cell r="I1781">
            <v>575000</v>
          </cell>
          <cell r="J1781">
            <v>575000</v>
          </cell>
          <cell r="K1781">
            <v>575000</v>
          </cell>
          <cell r="L1781">
            <v>0</v>
          </cell>
          <cell r="M1781">
            <v>0.1</v>
          </cell>
          <cell r="N1781">
            <v>0</v>
          </cell>
          <cell r="O1781">
            <v>0.1</v>
          </cell>
          <cell r="P1781">
            <v>0</v>
          </cell>
          <cell r="Q1781">
            <v>0.1</v>
          </cell>
          <cell r="R1781">
            <v>0</v>
          </cell>
          <cell r="S1781">
            <v>0</v>
          </cell>
          <cell r="T1781">
            <v>0</v>
          </cell>
          <cell r="U1781">
            <v>0.19</v>
          </cell>
          <cell r="V1781">
            <v>109250</v>
          </cell>
          <cell r="W1781">
            <v>0.125</v>
          </cell>
          <cell r="X1781">
            <v>71875</v>
          </cell>
          <cell r="Y1781">
            <v>0</v>
          </cell>
          <cell r="Z1781">
            <v>0</v>
          </cell>
          <cell r="AA1781">
            <v>0.68500000000000005</v>
          </cell>
          <cell r="AB1781">
            <v>393875.00000000006</v>
          </cell>
          <cell r="AC1781">
            <v>0</v>
          </cell>
          <cell r="AD1781">
            <v>0.49675324559211731</v>
          </cell>
        </row>
        <row r="1782">
          <cell r="B1782" t="str">
            <v>Total 10958065</v>
          </cell>
          <cell r="C1782">
            <v>575000</v>
          </cell>
          <cell r="D1782">
            <v>575000</v>
          </cell>
          <cell r="E1782">
            <v>575000</v>
          </cell>
          <cell r="F1782">
            <v>0</v>
          </cell>
          <cell r="G1782">
            <v>0</v>
          </cell>
          <cell r="H1782">
            <v>0</v>
          </cell>
          <cell r="I1782">
            <v>575000</v>
          </cell>
          <cell r="J1782">
            <v>575000</v>
          </cell>
          <cell r="K1782">
            <v>575000</v>
          </cell>
          <cell r="L1782">
            <v>0</v>
          </cell>
          <cell r="M1782">
            <v>0</v>
          </cell>
          <cell r="N1782">
            <v>0</v>
          </cell>
          <cell r="O1782">
            <v>393875.00000000006</v>
          </cell>
          <cell r="P1782">
            <v>0</v>
          </cell>
          <cell r="Q1782">
            <v>0</v>
          </cell>
          <cell r="R1782">
            <v>0</v>
          </cell>
          <cell r="S1782">
            <v>0</v>
          </cell>
          <cell r="T1782">
            <v>71875</v>
          </cell>
          <cell r="U1782">
            <v>0</v>
          </cell>
          <cell r="V1782">
            <v>109250</v>
          </cell>
          <cell r="W1782">
            <v>0</v>
          </cell>
          <cell r="X1782">
            <v>71875</v>
          </cell>
          <cell r="Y1782">
            <v>0</v>
          </cell>
          <cell r="Z1782">
            <v>0</v>
          </cell>
          <cell r="AA1782">
            <v>0</v>
          </cell>
          <cell r="AB1782">
            <v>393875.00000000006</v>
          </cell>
          <cell r="AC1782">
            <v>0</v>
          </cell>
        </row>
        <row r="1783">
          <cell r="H1783" t="str">
            <v>Total SONOINTER</v>
          </cell>
          <cell r="I1783">
            <v>575000</v>
          </cell>
          <cell r="J1783">
            <v>575000</v>
          </cell>
          <cell r="K1783">
            <v>575000</v>
          </cell>
          <cell r="L1783">
            <v>0</v>
          </cell>
          <cell r="M1783">
            <v>0</v>
          </cell>
          <cell r="N1783">
            <v>0</v>
          </cell>
          <cell r="O1783">
            <v>0</v>
          </cell>
          <cell r="P1783">
            <v>0</v>
          </cell>
          <cell r="Q1783">
            <v>0</v>
          </cell>
          <cell r="R1783">
            <v>0</v>
          </cell>
          <cell r="S1783">
            <v>0</v>
          </cell>
          <cell r="T1783">
            <v>0</v>
          </cell>
          <cell r="U1783">
            <v>393875.00000000006</v>
          </cell>
          <cell r="V1783">
            <v>109250</v>
          </cell>
          <cell r="W1783">
            <v>71875</v>
          </cell>
          <cell r="X1783">
            <v>71875</v>
          </cell>
          <cell r="Y1783">
            <v>393875.00000000006</v>
          </cell>
          <cell r="Z1783">
            <v>0</v>
          </cell>
          <cell r="AA1783">
            <v>393875.00000000006</v>
          </cell>
          <cell r="AB1783">
            <v>393875.00000000006</v>
          </cell>
          <cell r="AC1783">
            <v>0</v>
          </cell>
        </row>
        <row r="1784">
          <cell r="A1784" t="str">
            <v>Corredores  Medellín</v>
          </cell>
          <cell r="B1784">
            <v>10937686</v>
          </cell>
          <cell r="C1784">
            <v>37469</v>
          </cell>
          <cell r="D1784">
            <v>37777</v>
          </cell>
          <cell r="E1784" t="str">
            <v>M</v>
          </cell>
          <cell r="F1784" t="str">
            <v>AUCOLESP</v>
          </cell>
          <cell r="G1784">
            <v>71032</v>
          </cell>
          <cell r="H1784" t="str">
            <v>SONOLUX</v>
          </cell>
          <cell r="I1784">
            <v>1289999</v>
          </cell>
          <cell r="J1784">
            <v>952665</v>
          </cell>
          <cell r="K1784">
            <v>1289999</v>
          </cell>
          <cell r="L1784">
            <v>0</v>
          </cell>
          <cell r="M1784">
            <v>0.1</v>
          </cell>
          <cell r="N1784">
            <v>0</v>
          </cell>
          <cell r="O1784">
            <v>0.1</v>
          </cell>
          <cell r="P1784">
            <v>0</v>
          </cell>
          <cell r="Q1784">
            <v>0.1</v>
          </cell>
          <cell r="R1784">
            <v>0</v>
          </cell>
          <cell r="S1784">
            <v>0</v>
          </cell>
          <cell r="T1784">
            <v>0</v>
          </cell>
          <cell r="U1784">
            <v>0.19</v>
          </cell>
          <cell r="V1784">
            <v>245099.81</v>
          </cell>
          <cell r="W1784">
            <v>0.125</v>
          </cell>
          <cell r="X1784">
            <v>161249.875</v>
          </cell>
          <cell r="Y1784">
            <v>0</v>
          </cell>
          <cell r="Z1784">
            <v>0</v>
          </cell>
          <cell r="AA1784">
            <v>0.68500000000000005</v>
          </cell>
          <cell r="AB1784">
            <v>883649.31500000006</v>
          </cell>
          <cell r="AC1784">
            <v>2</v>
          </cell>
          <cell r="AD1784">
            <v>1.899350643157959</v>
          </cell>
        </row>
        <row r="1785">
          <cell r="B1785" t="str">
            <v>Total 10937686</v>
          </cell>
          <cell r="C1785">
            <v>1289999</v>
          </cell>
          <cell r="D1785">
            <v>952665</v>
          </cell>
          <cell r="E1785">
            <v>1289999</v>
          </cell>
          <cell r="F1785">
            <v>0</v>
          </cell>
          <cell r="G1785">
            <v>0</v>
          </cell>
          <cell r="H1785">
            <v>0</v>
          </cell>
          <cell r="I1785">
            <v>1289999</v>
          </cell>
          <cell r="J1785">
            <v>952665</v>
          </cell>
          <cell r="K1785">
            <v>1289999</v>
          </cell>
          <cell r="L1785">
            <v>0</v>
          </cell>
          <cell r="M1785">
            <v>0</v>
          </cell>
          <cell r="N1785">
            <v>0</v>
          </cell>
          <cell r="O1785">
            <v>883649.31500000006</v>
          </cell>
          <cell r="P1785">
            <v>0</v>
          </cell>
          <cell r="Q1785">
            <v>0</v>
          </cell>
          <cell r="R1785">
            <v>0</v>
          </cell>
          <cell r="S1785">
            <v>0</v>
          </cell>
          <cell r="T1785">
            <v>161249.875</v>
          </cell>
          <cell r="U1785">
            <v>0</v>
          </cell>
          <cell r="V1785">
            <v>245099.81</v>
          </cell>
          <cell r="W1785">
            <v>2</v>
          </cell>
          <cell r="X1785">
            <v>161249.875</v>
          </cell>
          <cell r="Y1785">
            <v>0</v>
          </cell>
          <cell r="Z1785">
            <v>0</v>
          </cell>
          <cell r="AA1785">
            <v>2</v>
          </cell>
          <cell r="AB1785">
            <v>883649.31500000006</v>
          </cell>
          <cell r="AC1785">
            <v>2</v>
          </cell>
        </row>
        <row r="1786">
          <cell r="H1786" t="str">
            <v>Total SONOLUX</v>
          </cell>
          <cell r="I1786">
            <v>1289999</v>
          </cell>
          <cell r="J1786">
            <v>952665</v>
          </cell>
          <cell r="K1786">
            <v>1289999</v>
          </cell>
          <cell r="L1786">
            <v>0</v>
          </cell>
          <cell r="M1786">
            <v>0</v>
          </cell>
          <cell r="N1786">
            <v>0</v>
          </cell>
          <cell r="O1786">
            <v>0</v>
          </cell>
          <cell r="P1786">
            <v>0</v>
          </cell>
          <cell r="Q1786">
            <v>0</v>
          </cell>
          <cell r="R1786">
            <v>0</v>
          </cell>
          <cell r="S1786">
            <v>0</v>
          </cell>
          <cell r="T1786">
            <v>0</v>
          </cell>
          <cell r="U1786">
            <v>883649.31500000006</v>
          </cell>
          <cell r="V1786">
            <v>245099.81</v>
          </cell>
          <cell r="W1786">
            <v>161249.875</v>
          </cell>
          <cell r="X1786">
            <v>161249.875</v>
          </cell>
          <cell r="Y1786">
            <v>883649.31500000006</v>
          </cell>
          <cell r="Z1786">
            <v>0</v>
          </cell>
          <cell r="AA1786">
            <v>883649.31500000006</v>
          </cell>
          <cell r="AB1786">
            <v>883649.31500000006</v>
          </cell>
          <cell r="AC1786">
            <v>2</v>
          </cell>
        </row>
        <row r="1787">
          <cell r="A1787" t="str">
            <v>Corredores  Medellín</v>
          </cell>
          <cell r="B1787">
            <v>1178953</v>
          </cell>
          <cell r="C1787">
            <v>36923</v>
          </cell>
          <cell r="D1787">
            <v>37287</v>
          </cell>
          <cell r="E1787" t="str">
            <v>M</v>
          </cell>
          <cell r="F1787" t="str">
            <v>AUCOLESP</v>
          </cell>
          <cell r="G1787">
            <v>71522</v>
          </cell>
          <cell r="H1787" t="str">
            <v>SUFINANCIAMIENTO S.A.</v>
          </cell>
          <cell r="I1787">
            <v>6605876851.5625</v>
          </cell>
          <cell r="J1787">
            <v>6608289561.6875</v>
          </cell>
          <cell r="K1787">
            <v>6454642238.1707001</v>
          </cell>
          <cell r="L1787">
            <v>3789580546</v>
          </cell>
          <cell r="M1787">
            <v>456004271</v>
          </cell>
          <cell r="N1787">
            <v>4245584817</v>
          </cell>
          <cell r="O1787">
            <v>0.1</v>
          </cell>
          <cell r="P1787">
            <v>45600427.100000001</v>
          </cell>
          <cell r="Q1787">
            <v>0.1</v>
          </cell>
          <cell r="R1787">
            <v>424558481.70000005</v>
          </cell>
          <cell r="S1787">
            <v>4715743725.8000002</v>
          </cell>
          <cell r="T1787">
            <v>0.73059722782350234</v>
          </cell>
          <cell r="U1787">
            <v>0.19</v>
          </cell>
          <cell r="V1787">
            <v>1226382025.2524331</v>
          </cell>
          <cell r="W1787">
            <v>7.0000000000000007E-2</v>
          </cell>
          <cell r="X1787">
            <v>451824956.67194903</v>
          </cell>
          <cell r="Y1787">
            <v>0.1</v>
          </cell>
          <cell r="Z1787">
            <v>645464223.81707001</v>
          </cell>
          <cell r="AA1787">
            <v>-9.0597227823502213E-2</v>
          </cell>
          <cell r="AB1787">
            <v>-584772693.37075114</v>
          </cell>
          <cell r="AC1787">
            <v>3476.3076171875</v>
          </cell>
          <cell r="AD1787">
            <v>3476.3076171875</v>
          </cell>
        </row>
        <row r="1788">
          <cell r="A1788" t="str">
            <v>Corredores  Medellín</v>
          </cell>
          <cell r="B1788">
            <v>1178953</v>
          </cell>
          <cell r="C1788">
            <v>37288</v>
          </cell>
          <cell r="D1788">
            <v>37652</v>
          </cell>
          <cell r="E1788" t="str">
            <v>M</v>
          </cell>
          <cell r="F1788" t="str">
            <v>AUCOLESP</v>
          </cell>
          <cell r="G1788">
            <v>71522</v>
          </cell>
          <cell r="H1788" t="str">
            <v>SUFINANCIAMIENTO S.A.</v>
          </cell>
          <cell r="I1788">
            <v>8806359954.75</v>
          </cell>
          <cell r="J1788">
            <v>8801389007.5625</v>
          </cell>
          <cell r="K1788">
            <v>8751320187.8675995</v>
          </cell>
          <cell r="L1788">
            <v>3549722364</v>
          </cell>
          <cell r="M1788">
            <v>917204851</v>
          </cell>
          <cell r="N1788">
            <v>4466927215</v>
          </cell>
          <cell r="O1788">
            <v>0.1</v>
          </cell>
          <cell r="P1788">
            <v>91720485.100000009</v>
          </cell>
          <cell r="Q1788">
            <v>0.1</v>
          </cell>
          <cell r="R1788">
            <v>446692721.5</v>
          </cell>
          <cell r="S1788">
            <v>5005340421.6000004</v>
          </cell>
          <cell r="T1788">
            <v>0.57195260990897789</v>
          </cell>
          <cell r="U1788">
            <v>0.19</v>
          </cell>
          <cell r="V1788">
            <v>1662750835.694844</v>
          </cell>
          <cell r="W1788">
            <v>7.0000000000000007E-2</v>
          </cell>
          <cell r="X1788">
            <v>612592413.15073204</v>
          </cell>
          <cell r="Y1788">
            <v>0.1</v>
          </cell>
          <cell r="Z1788">
            <v>875132018.78675997</v>
          </cell>
          <cell r="AA1788">
            <v>6.8047390091022231E-2</v>
          </cell>
          <cell r="AB1788">
            <v>595504498.63526452</v>
          </cell>
          <cell r="AC1788">
            <v>4345.15380859375</v>
          </cell>
          <cell r="AD1788">
            <v>4345.15380859375</v>
          </cell>
        </row>
        <row r="1789">
          <cell r="A1789" t="str">
            <v>Corredores  Medellín</v>
          </cell>
          <cell r="B1789">
            <v>1178953</v>
          </cell>
          <cell r="C1789">
            <v>37653</v>
          </cell>
          <cell r="D1789">
            <v>37777</v>
          </cell>
          <cell r="E1789" t="str">
            <v>M</v>
          </cell>
          <cell r="F1789" t="str">
            <v>AUCOLESP</v>
          </cell>
          <cell r="G1789">
            <v>71522</v>
          </cell>
          <cell r="H1789" t="str">
            <v>SUFINANCIAMIENTO S.A.</v>
          </cell>
          <cell r="I1789">
            <v>2765416710.25</v>
          </cell>
          <cell r="J1789">
            <v>2109856352.5</v>
          </cell>
          <cell r="K1789">
            <v>2919503951.7831998</v>
          </cell>
          <cell r="L1789">
            <v>553890629</v>
          </cell>
          <cell r="M1789">
            <v>738885147</v>
          </cell>
          <cell r="N1789">
            <v>1292775776</v>
          </cell>
          <cell r="O1789">
            <v>0.1</v>
          </cell>
          <cell r="P1789">
            <v>73888514.700000003</v>
          </cell>
          <cell r="Q1789">
            <v>0.1</v>
          </cell>
          <cell r="R1789">
            <v>129277577.60000001</v>
          </cell>
          <cell r="S1789">
            <v>1495941868.3</v>
          </cell>
          <cell r="T1789">
            <v>0.51239590458039819</v>
          </cell>
          <cell r="U1789">
            <v>0.19</v>
          </cell>
          <cell r="V1789">
            <v>554705750.83880794</v>
          </cell>
          <cell r="W1789">
            <v>7.0000000000000007E-2</v>
          </cell>
          <cell r="X1789">
            <v>204365276.62482402</v>
          </cell>
          <cell r="Y1789">
            <v>0.1</v>
          </cell>
          <cell r="Z1789">
            <v>291950395.17831999</v>
          </cell>
          <cell r="AA1789">
            <v>0.12760409541960194</v>
          </cell>
          <cell r="AB1789">
            <v>372540660.84124833</v>
          </cell>
          <cell r="AC1789">
            <v>3761</v>
          </cell>
          <cell r="AD1789">
            <v>4068.83056640625</v>
          </cell>
        </row>
        <row r="1790">
          <cell r="B1790" t="str">
            <v>Total 1178953</v>
          </cell>
          <cell r="C1790">
            <v>18177653516.5625</v>
          </cell>
          <cell r="D1790">
            <v>17519534921.75</v>
          </cell>
          <cell r="E1790">
            <v>18125466377.821499</v>
          </cell>
          <cell r="F1790">
            <v>7893193539</v>
          </cell>
          <cell r="G1790">
            <v>2112094269</v>
          </cell>
          <cell r="H1790">
            <v>10005287808</v>
          </cell>
          <cell r="I1790">
            <v>18177653516.5625</v>
          </cell>
          <cell r="J1790">
            <v>17519534921.75</v>
          </cell>
          <cell r="K1790">
            <v>18125466377.821499</v>
          </cell>
          <cell r="L1790">
            <v>7893193539</v>
          </cell>
          <cell r="M1790">
            <v>2112094269</v>
          </cell>
          <cell r="N1790">
            <v>10005287808</v>
          </cell>
          <cell r="O1790">
            <v>383272466.10576171</v>
          </cell>
          <cell r="P1790">
            <v>211209426.90000004</v>
          </cell>
          <cell r="Q1790">
            <v>1000528780.8000001</v>
          </cell>
          <cell r="R1790">
            <v>1000528780.8000001</v>
          </cell>
          <cell r="S1790">
            <v>11217026015.700001</v>
          </cell>
          <cell r="T1790">
            <v>1268782646.447505</v>
          </cell>
          <cell r="U1790">
            <v>1812546637.7821498</v>
          </cell>
          <cell r="V1790">
            <v>3443838611.7860851</v>
          </cell>
          <cell r="W1790">
            <v>3761</v>
          </cell>
          <cell r="X1790">
            <v>1268782646.447505</v>
          </cell>
          <cell r="Y1790">
            <v>1812546637.7821498</v>
          </cell>
          <cell r="Z1790">
            <v>1812546637.7821498</v>
          </cell>
          <cell r="AA1790">
            <v>3761</v>
          </cell>
          <cell r="AB1790">
            <v>383272466.10576171</v>
          </cell>
          <cell r="AC1790">
            <v>3761</v>
          </cell>
        </row>
        <row r="1791">
          <cell r="A1791" t="str">
            <v>Corredores  Medellín</v>
          </cell>
          <cell r="B1791">
            <v>7380629</v>
          </cell>
          <cell r="C1791">
            <v>36923</v>
          </cell>
          <cell r="D1791">
            <v>37287</v>
          </cell>
          <cell r="E1791" t="str">
            <v>M</v>
          </cell>
          <cell r="F1791" t="str">
            <v>AUCOLESP</v>
          </cell>
          <cell r="G1791">
            <v>71522</v>
          </cell>
          <cell r="H1791" t="str">
            <v>SUFINANCIAMIENTO S.A.</v>
          </cell>
          <cell r="I1791">
            <v>3499689</v>
          </cell>
          <cell r="J1791">
            <v>3501262</v>
          </cell>
          <cell r="K1791">
            <v>3505057.2333999998</v>
          </cell>
          <cell r="L1791">
            <v>6574515</v>
          </cell>
          <cell r="M1791">
            <v>0</v>
          </cell>
          <cell r="N1791">
            <v>6574515</v>
          </cell>
          <cell r="O1791">
            <v>0.1</v>
          </cell>
          <cell r="P1791">
            <v>0</v>
          </cell>
          <cell r="Q1791">
            <v>0.1</v>
          </cell>
          <cell r="R1791">
            <v>657451.5</v>
          </cell>
          <cell r="S1791">
            <v>7231966.5</v>
          </cell>
          <cell r="T1791">
            <v>2.0632948389789338</v>
          </cell>
          <cell r="U1791">
            <v>0.19</v>
          </cell>
          <cell r="V1791">
            <v>665960.87434600003</v>
          </cell>
          <cell r="W1791">
            <v>0.1</v>
          </cell>
          <cell r="X1791">
            <v>350505.72334000003</v>
          </cell>
          <cell r="Y1791">
            <v>0.04</v>
          </cell>
          <cell r="Z1791">
            <v>140202.28933599999</v>
          </cell>
          <cell r="AA1791">
            <v>-1.3932948389789339</v>
          </cell>
          <cell r="AB1791">
            <v>-4883578.1536220005</v>
          </cell>
          <cell r="AC1791">
            <v>2.7142856121063232</v>
          </cell>
          <cell r="AD1791">
            <v>2.7142856121063232</v>
          </cell>
        </row>
        <row r="1792">
          <cell r="A1792" t="str">
            <v>Corredores  Medellín</v>
          </cell>
          <cell r="B1792">
            <v>7380629</v>
          </cell>
          <cell r="C1792">
            <v>37288</v>
          </cell>
          <cell r="D1792">
            <v>37652</v>
          </cell>
          <cell r="E1792" t="str">
            <v>M</v>
          </cell>
          <cell r="F1792" t="str">
            <v>AUCOLESP</v>
          </cell>
          <cell r="G1792">
            <v>71522</v>
          </cell>
          <cell r="H1792" t="str">
            <v>SUFINANCIAMIENTO S.A.</v>
          </cell>
          <cell r="I1792">
            <v>1071508</v>
          </cell>
          <cell r="J1792">
            <v>1071508</v>
          </cell>
          <cell r="K1792">
            <v>1071508</v>
          </cell>
          <cell r="L1792">
            <v>0</v>
          </cell>
          <cell r="M1792">
            <v>0.1</v>
          </cell>
          <cell r="N1792">
            <v>0</v>
          </cell>
          <cell r="O1792">
            <v>0.1</v>
          </cell>
          <cell r="P1792">
            <v>0</v>
          </cell>
          <cell r="Q1792">
            <v>0.1</v>
          </cell>
          <cell r="R1792">
            <v>0</v>
          </cell>
          <cell r="S1792">
            <v>0</v>
          </cell>
          <cell r="T1792">
            <v>0</v>
          </cell>
          <cell r="U1792">
            <v>0.19</v>
          </cell>
          <cell r="V1792">
            <v>203586.52</v>
          </cell>
          <cell r="W1792">
            <v>0.1</v>
          </cell>
          <cell r="X1792">
            <v>107150.8</v>
          </cell>
          <cell r="Y1792">
            <v>0.04</v>
          </cell>
          <cell r="Z1792">
            <v>42860.32</v>
          </cell>
          <cell r="AA1792">
            <v>0.66999999999999993</v>
          </cell>
          <cell r="AB1792">
            <v>717910.35999999987</v>
          </cell>
          <cell r="AC1792">
            <v>1.0192307233810425</v>
          </cell>
          <cell r="AD1792">
            <v>1.0192307233810425</v>
          </cell>
        </row>
        <row r="1793">
          <cell r="B1793" t="str">
            <v>Total 7380629</v>
          </cell>
          <cell r="C1793">
            <v>4571197</v>
          </cell>
          <cell r="D1793">
            <v>4572770</v>
          </cell>
          <cell r="E1793">
            <v>4576565.2334000003</v>
          </cell>
          <cell r="F1793">
            <v>6574515</v>
          </cell>
          <cell r="G1793">
            <v>0</v>
          </cell>
          <cell r="H1793">
            <v>6574515</v>
          </cell>
          <cell r="I1793">
            <v>4571197</v>
          </cell>
          <cell r="J1793">
            <v>4572770</v>
          </cell>
          <cell r="K1793">
            <v>4576565.2334000003</v>
          </cell>
          <cell r="L1793">
            <v>6574515</v>
          </cell>
          <cell r="M1793">
            <v>0</v>
          </cell>
          <cell r="N1793">
            <v>6574515</v>
          </cell>
          <cell r="O1793">
            <v>-4165667.7936220006</v>
          </cell>
          <cell r="P1793">
            <v>0</v>
          </cell>
          <cell r="Q1793">
            <v>657451.5</v>
          </cell>
          <cell r="R1793">
            <v>657451.5</v>
          </cell>
          <cell r="S1793">
            <v>7231966.5</v>
          </cell>
          <cell r="T1793">
            <v>457656.52334000001</v>
          </cell>
          <cell r="U1793">
            <v>183062.60933599999</v>
          </cell>
          <cell r="V1793">
            <v>869547.39434600004</v>
          </cell>
          <cell r="W1793">
            <v>0</v>
          </cell>
          <cell r="X1793">
            <v>457656.52334000001</v>
          </cell>
          <cell r="Y1793">
            <v>183062.60933599999</v>
          </cell>
          <cell r="Z1793">
            <v>183062.60933599999</v>
          </cell>
          <cell r="AA1793">
            <v>0</v>
          </cell>
          <cell r="AB1793">
            <v>-4165667.7936220006</v>
          </cell>
          <cell r="AC1793">
            <v>0</v>
          </cell>
        </row>
        <row r="1794">
          <cell r="A1794" t="str">
            <v>Corredores  Medellín</v>
          </cell>
          <cell r="B1794">
            <v>7393085</v>
          </cell>
          <cell r="C1794">
            <v>36982</v>
          </cell>
          <cell r="D1794">
            <v>37346</v>
          </cell>
          <cell r="E1794" t="str">
            <v>M</v>
          </cell>
          <cell r="F1794" t="str">
            <v>AUCOLESP</v>
          </cell>
          <cell r="G1794">
            <v>71522</v>
          </cell>
          <cell r="H1794" t="str">
            <v>SUFINANCIAMIENTO S.A.</v>
          </cell>
          <cell r="I1794">
            <v>2431772276.5625</v>
          </cell>
          <cell r="J1794">
            <v>2431772276.5625</v>
          </cell>
          <cell r="K1794">
            <v>2432393179.4207001</v>
          </cell>
          <cell r="L1794">
            <v>853026295</v>
          </cell>
          <cell r="M1794">
            <v>184376721</v>
          </cell>
          <cell r="N1794">
            <v>1037403016</v>
          </cell>
          <cell r="O1794">
            <v>0.1</v>
          </cell>
          <cell r="P1794">
            <v>18437672.100000001</v>
          </cell>
          <cell r="Q1794">
            <v>0.1</v>
          </cell>
          <cell r="R1794">
            <v>103740301.60000001</v>
          </cell>
          <cell r="S1794">
            <v>1159580989.7</v>
          </cell>
          <cell r="T1794">
            <v>0.47672432216578015</v>
          </cell>
          <cell r="U1794">
            <v>0.19</v>
          </cell>
          <cell r="V1794">
            <v>462154704.08993304</v>
          </cell>
          <cell r="W1794">
            <v>7.0000000000000007E-2</v>
          </cell>
          <cell r="X1794">
            <v>170267522.55944902</v>
          </cell>
          <cell r="Y1794">
            <v>0.1</v>
          </cell>
          <cell r="Z1794">
            <v>243239317.94207001</v>
          </cell>
          <cell r="AA1794">
            <v>0.16327567783421998</v>
          </cell>
          <cell r="AB1794">
            <v>397150645.12924826</v>
          </cell>
          <cell r="AC1794">
            <v>1252.260986328125</v>
          </cell>
          <cell r="AD1794">
            <v>1252.260986328125</v>
          </cell>
        </row>
        <row r="1795">
          <cell r="A1795" t="str">
            <v>Corredores  Medellín</v>
          </cell>
          <cell r="B1795">
            <v>7393085</v>
          </cell>
          <cell r="C1795">
            <v>37347</v>
          </cell>
          <cell r="D1795">
            <v>37711</v>
          </cell>
          <cell r="E1795" t="str">
            <v>M</v>
          </cell>
          <cell r="F1795" t="str">
            <v>AUCOLESP</v>
          </cell>
          <cell r="G1795">
            <v>71522</v>
          </cell>
          <cell r="H1795" t="str">
            <v>SUFINANCIAMIENTO S.A.</v>
          </cell>
          <cell r="I1795">
            <v>638105306.3125</v>
          </cell>
          <cell r="J1795">
            <v>637323113.3125</v>
          </cell>
          <cell r="K1795">
            <v>640141515.36129999</v>
          </cell>
          <cell r="L1795">
            <v>157929003</v>
          </cell>
          <cell r="M1795">
            <v>72945134</v>
          </cell>
          <cell r="N1795">
            <v>230874137</v>
          </cell>
          <cell r="O1795">
            <v>0.1</v>
          </cell>
          <cell r="P1795">
            <v>7294513.4000000004</v>
          </cell>
          <cell r="Q1795">
            <v>0.1</v>
          </cell>
          <cell r="R1795">
            <v>23087413.700000003</v>
          </cell>
          <cell r="S1795">
            <v>261256064.10000002</v>
          </cell>
          <cell r="T1795">
            <v>0.40812235705810368</v>
          </cell>
          <cell r="U1795">
            <v>0.19</v>
          </cell>
          <cell r="V1795">
            <v>121626887.91864701</v>
          </cell>
          <cell r="W1795">
            <v>7.0000000000000007E-2</v>
          </cell>
          <cell r="X1795">
            <v>44809906.075291</v>
          </cell>
          <cell r="Y1795">
            <v>0.1</v>
          </cell>
          <cell r="Z1795">
            <v>64014151.536130004</v>
          </cell>
          <cell r="AA1795">
            <v>0.23187764294189644</v>
          </cell>
          <cell r="AB1795">
            <v>148434505.73123205</v>
          </cell>
          <cell r="AC1795">
            <v>340.95880126953125</v>
          </cell>
          <cell r="AD1795">
            <v>340.95880126953125</v>
          </cell>
        </row>
        <row r="1796">
          <cell r="A1796" t="str">
            <v>Corredores  Medellín</v>
          </cell>
          <cell r="B1796">
            <v>7393085</v>
          </cell>
          <cell r="C1796">
            <v>37712</v>
          </cell>
          <cell r="D1796">
            <v>37777</v>
          </cell>
          <cell r="E1796" t="str">
            <v>M</v>
          </cell>
          <cell r="F1796" t="str">
            <v>AUCOLESP</v>
          </cell>
          <cell r="G1796">
            <v>71522</v>
          </cell>
          <cell r="H1796" t="str">
            <v>SUFINANCIAMIENTO S.A.</v>
          </cell>
          <cell r="I1796">
            <v>31210570</v>
          </cell>
          <cell r="J1796">
            <v>15698889</v>
          </cell>
          <cell r="K1796">
            <v>31271971.980500001</v>
          </cell>
          <cell r="L1796">
            <v>2348754</v>
          </cell>
          <cell r="M1796">
            <v>2697555</v>
          </cell>
          <cell r="N1796">
            <v>5046309</v>
          </cell>
          <cell r="O1796">
            <v>0.1</v>
          </cell>
          <cell r="P1796">
            <v>269755.5</v>
          </cell>
          <cell r="Q1796">
            <v>0.1</v>
          </cell>
          <cell r="R1796">
            <v>504630.9</v>
          </cell>
          <cell r="S1796">
            <v>5820695.4000000004</v>
          </cell>
          <cell r="T1796">
            <v>0.18613138319609529</v>
          </cell>
          <cell r="U1796">
            <v>0.19</v>
          </cell>
          <cell r="V1796">
            <v>5941674.6762950001</v>
          </cell>
          <cell r="W1796">
            <v>7.0000000000000007E-2</v>
          </cell>
          <cell r="X1796">
            <v>2189038.0386350001</v>
          </cell>
          <cell r="Y1796">
            <v>0.1</v>
          </cell>
          <cell r="Z1796">
            <v>3127197.1980500002</v>
          </cell>
          <cell r="AA1796">
            <v>0.45386861680390483</v>
          </cell>
          <cell r="AB1796">
            <v>14193366.667520003</v>
          </cell>
          <cell r="AC1796">
            <v>95</v>
          </cell>
          <cell r="AD1796">
            <v>101.35384368896484</v>
          </cell>
        </row>
        <row r="1797">
          <cell r="B1797" t="str">
            <v>Total 7393085</v>
          </cell>
          <cell r="C1797">
            <v>3101088152.875</v>
          </cell>
          <cell r="D1797">
            <v>3084794278.875</v>
          </cell>
          <cell r="E1797">
            <v>3103806666.7625003</v>
          </cell>
          <cell r="F1797">
            <v>1013304052</v>
          </cell>
          <cell r="G1797">
            <v>260019410</v>
          </cell>
          <cell r="H1797">
            <v>1273323462</v>
          </cell>
          <cell r="I1797">
            <v>3101088152.875</v>
          </cell>
          <cell r="J1797">
            <v>3084794278.875</v>
          </cell>
          <cell r="K1797">
            <v>3103806666.7625003</v>
          </cell>
          <cell r="L1797">
            <v>1013304052</v>
          </cell>
          <cell r="M1797">
            <v>260019410</v>
          </cell>
          <cell r="N1797">
            <v>1273323462</v>
          </cell>
          <cell r="O1797">
            <v>559778517.52800035</v>
          </cell>
          <cell r="P1797">
            <v>26001941</v>
          </cell>
          <cell r="Q1797">
            <v>127332346.20000002</v>
          </cell>
          <cell r="R1797">
            <v>127332346.20000002</v>
          </cell>
          <cell r="S1797">
            <v>1426657749.2000003</v>
          </cell>
          <cell r="T1797">
            <v>217266466.67337501</v>
          </cell>
          <cell r="U1797">
            <v>310380666.67625004</v>
          </cell>
          <cell r="V1797">
            <v>589723266.68487513</v>
          </cell>
          <cell r="W1797">
            <v>95</v>
          </cell>
          <cell r="X1797">
            <v>217266466.67337501</v>
          </cell>
          <cell r="Y1797">
            <v>310380666.67625004</v>
          </cell>
          <cell r="Z1797">
            <v>310380666.67625004</v>
          </cell>
          <cell r="AA1797">
            <v>95</v>
          </cell>
          <cell r="AB1797">
            <v>559778517.52800035</v>
          </cell>
          <cell r="AC1797">
            <v>95</v>
          </cell>
        </row>
        <row r="1798">
          <cell r="A1798" t="str">
            <v>Corredores  Medellín</v>
          </cell>
          <cell r="B1798">
            <v>8710840</v>
          </cell>
          <cell r="C1798">
            <v>36982</v>
          </cell>
          <cell r="D1798">
            <v>37346</v>
          </cell>
          <cell r="E1798" t="str">
            <v>M</v>
          </cell>
          <cell r="F1798" t="str">
            <v>AUCOLESP</v>
          </cell>
          <cell r="G1798">
            <v>71522</v>
          </cell>
          <cell r="H1798" t="str">
            <v>SUFINANCIAMIENTO S.A.</v>
          </cell>
          <cell r="I1798">
            <v>11256434</v>
          </cell>
          <cell r="J1798">
            <v>11256434</v>
          </cell>
          <cell r="K1798">
            <v>10810413.077</v>
          </cell>
          <cell r="L1798">
            <v>0</v>
          </cell>
          <cell r="M1798">
            <v>0.1</v>
          </cell>
          <cell r="N1798">
            <v>0</v>
          </cell>
          <cell r="O1798">
            <v>0.1</v>
          </cell>
          <cell r="P1798">
            <v>0</v>
          </cell>
          <cell r="Q1798">
            <v>0.1</v>
          </cell>
          <cell r="R1798">
            <v>0</v>
          </cell>
          <cell r="S1798">
            <v>0</v>
          </cell>
          <cell r="T1798">
            <v>0</v>
          </cell>
          <cell r="U1798">
            <v>0.19</v>
          </cell>
          <cell r="V1798">
            <v>2053978.4846299998</v>
          </cell>
          <cell r="W1798">
            <v>0.125</v>
          </cell>
          <cell r="X1798">
            <v>1351301.6346249999</v>
          </cell>
          <cell r="Y1798">
            <v>0</v>
          </cell>
          <cell r="Z1798">
            <v>0</v>
          </cell>
          <cell r="AA1798">
            <v>0.68500000000000005</v>
          </cell>
          <cell r="AB1798">
            <v>7405132.9577450007</v>
          </cell>
          <cell r="AC1798">
            <v>12.700549125671387</v>
          </cell>
          <cell r="AD1798">
            <v>12.700549125671387</v>
          </cell>
        </row>
        <row r="1799">
          <cell r="A1799" t="str">
            <v>Corredores  Medellín</v>
          </cell>
          <cell r="B1799">
            <v>8710840</v>
          </cell>
          <cell r="C1799">
            <v>37347</v>
          </cell>
          <cell r="D1799">
            <v>37711</v>
          </cell>
          <cell r="E1799" t="str">
            <v>M</v>
          </cell>
          <cell r="F1799" t="str">
            <v>AUCOLESP</v>
          </cell>
          <cell r="G1799">
            <v>71522</v>
          </cell>
          <cell r="H1799" t="str">
            <v>SUFINANCIAMIENTO S.A.</v>
          </cell>
          <cell r="I1799">
            <v>36623579</v>
          </cell>
          <cell r="J1799">
            <v>34625283</v>
          </cell>
          <cell r="K1799">
            <v>36510569.5348</v>
          </cell>
          <cell r="L1799">
            <v>0</v>
          </cell>
          <cell r="M1799">
            <v>0.1</v>
          </cell>
          <cell r="N1799">
            <v>0</v>
          </cell>
          <cell r="O1799">
            <v>0.1</v>
          </cell>
          <cell r="P1799">
            <v>0</v>
          </cell>
          <cell r="Q1799">
            <v>0.1</v>
          </cell>
          <cell r="R1799">
            <v>0</v>
          </cell>
          <cell r="S1799">
            <v>0</v>
          </cell>
          <cell r="T1799">
            <v>0</v>
          </cell>
          <cell r="U1799">
            <v>0.19</v>
          </cell>
          <cell r="V1799">
            <v>6937008.2116120001</v>
          </cell>
          <cell r="W1799">
            <v>0.125</v>
          </cell>
          <cell r="X1799">
            <v>4563821.1918500001</v>
          </cell>
          <cell r="Y1799">
            <v>0</v>
          </cell>
          <cell r="Z1799">
            <v>0</v>
          </cell>
          <cell r="AA1799">
            <v>0.68500000000000005</v>
          </cell>
          <cell r="AB1799">
            <v>25009740.131338004</v>
          </cell>
          <cell r="AC1799">
            <v>45.793956756591797</v>
          </cell>
          <cell r="AD1799">
            <v>45.793956756591797</v>
          </cell>
        </row>
        <row r="1800">
          <cell r="A1800" t="str">
            <v>Corredores  Medellín</v>
          </cell>
          <cell r="B1800">
            <v>8710840</v>
          </cell>
          <cell r="C1800">
            <v>37712</v>
          </cell>
          <cell r="D1800">
            <v>37777</v>
          </cell>
          <cell r="E1800" t="str">
            <v>M</v>
          </cell>
          <cell r="F1800" t="str">
            <v>AUCOLESP</v>
          </cell>
          <cell r="G1800">
            <v>71522</v>
          </cell>
          <cell r="H1800" t="str">
            <v>SUFINANCIAMIENTO S.A.</v>
          </cell>
          <cell r="I1800">
            <v>2720570</v>
          </cell>
          <cell r="J1800">
            <v>0</v>
          </cell>
          <cell r="K1800">
            <v>3202785.0005000001</v>
          </cell>
          <cell r="L1800">
            <v>0</v>
          </cell>
          <cell r="M1800">
            <v>0.1</v>
          </cell>
          <cell r="N1800">
            <v>0</v>
          </cell>
          <cell r="O1800">
            <v>0.1</v>
          </cell>
          <cell r="P1800">
            <v>0</v>
          </cell>
          <cell r="Q1800">
            <v>0.1</v>
          </cell>
          <cell r="R1800">
            <v>0</v>
          </cell>
          <cell r="S1800">
            <v>0</v>
          </cell>
          <cell r="T1800">
            <v>0</v>
          </cell>
          <cell r="U1800">
            <v>0.19</v>
          </cell>
          <cell r="V1800">
            <v>608529.15009500005</v>
          </cell>
          <cell r="W1800">
            <v>0.125</v>
          </cell>
          <cell r="X1800">
            <v>400348.12506250001</v>
          </cell>
          <cell r="Y1800">
            <v>0</v>
          </cell>
          <cell r="Z1800">
            <v>0</v>
          </cell>
          <cell r="AA1800">
            <v>0.68500000000000005</v>
          </cell>
          <cell r="AB1800">
            <v>2193907.7253425</v>
          </cell>
          <cell r="AC1800">
            <v>34</v>
          </cell>
          <cell r="AD1800">
            <v>35.123077392578125</v>
          </cell>
        </row>
        <row r="1801">
          <cell r="B1801" t="str">
            <v>Total 8710840</v>
          </cell>
          <cell r="C1801">
            <v>50600583</v>
          </cell>
          <cell r="D1801">
            <v>45881717</v>
          </cell>
          <cell r="E1801">
            <v>50523767.612300001</v>
          </cell>
          <cell r="F1801">
            <v>0</v>
          </cell>
          <cell r="G1801">
            <v>0</v>
          </cell>
          <cell r="H1801">
            <v>0</v>
          </cell>
          <cell r="I1801">
            <v>50600583</v>
          </cell>
          <cell r="J1801">
            <v>45881717</v>
          </cell>
          <cell r="K1801">
            <v>50523767.612300001</v>
          </cell>
          <cell r="L1801">
            <v>0</v>
          </cell>
          <cell r="M1801">
            <v>0</v>
          </cell>
          <cell r="N1801">
            <v>0</v>
          </cell>
          <cell r="O1801">
            <v>34608780.814425506</v>
          </cell>
          <cell r="P1801">
            <v>0</v>
          </cell>
          <cell r="Q1801">
            <v>0</v>
          </cell>
          <cell r="R1801">
            <v>0</v>
          </cell>
          <cell r="S1801">
            <v>0</v>
          </cell>
          <cell r="T1801">
            <v>6315470.9515375001</v>
          </cell>
          <cell r="U1801">
            <v>0</v>
          </cell>
          <cell r="V1801">
            <v>9599515.8463370018</v>
          </cell>
          <cell r="W1801">
            <v>34</v>
          </cell>
          <cell r="X1801">
            <v>6315470.9515375001</v>
          </cell>
          <cell r="Y1801">
            <v>0</v>
          </cell>
          <cell r="Z1801">
            <v>0</v>
          </cell>
          <cell r="AA1801">
            <v>34</v>
          </cell>
          <cell r="AB1801">
            <v>34608780.814425506</v>
          </cell>
          <cell r="AC1801">
            <v>34</v>
          </cell>
        </row>
        <row r="1802">
          <cell r="H1802" t="str">
            <v>Total SUFINANCIAMIENTO S.A.</v>
          </cell>
          <cell r="I1802">
            <v>21333913449.4375</v>
          </cell>
          <cell r="J1802">
            <v>20654783687.625</v>
          </cell>
          <cell r="K1802">
            <v>21284373377.429699</v>
          </cell>
          <cell r="L1802">
            <v>8913072106</v>
          </cell>
          <cell r="M1802">
            <v>2372113679</v>
          </cell>
          <cell r="N1802">
            <v>11285185785</v>
          </cell>
          <cell r="O1802">
            <v>237211367.90000004</v>
          </cell>
          <cell r="P1802">
            <v>237211367.90000004</v>
          </cell>
          <cell r="Q1802">
            <v>12650915731.400002</v>
          </cell>
          <cell r="R1802">
            <v>1128518578.5000002</v>
          </cell>
          <cell r="S1802">
            <v>12650915731.400002</v>
          </cell>
          <cell r="T1802">
            <v>2123110367.0677357</v>
          </cell>
          <cell r="U1802">
            <v>973494096.65456557</v>
          </cell>
          <cell r="V1802">
            <v>4044030941.7116427</v>
          </cell>
          <cell r="W1802">
            <v>1492822240.5957572</v>
          </cell>
          <cell r="X1802">
            <v>1492822240.5957572</v>
          </cell>
          <cell r="Y1802">
            <v>973494096.65456557</v>
          </cell>
          <cell r="Z1802">
            <v>2123110367.0677357</v>
          </cell>
          <cell r="AA1802">
            <v>973494096.65456557</v>
          </cell>
          <cell r="AB1802">
            <v>973494096.65456557</v>
          </cell>
          <cell r="AC1802">
            <v>3890</v>
          </cell>
        </row>
        <row r="1803">
          <cell r="A1803" t="str">
            <v>Corredores  Medellín</v>
          </cell>
          <cell r="B1803">
            <v>10977598</v>
          </cell>
          <cell r="C1803">
            <v>37500</v>
          </cell>
          <cell r="D1803">
            <v>37777</v>
          </cell>
          <cell r="E1803" t="str">
            <v>M</v>
          </cell>
          <cell r="F1803" t="str">
            <v>AUCOLESP</v>
          </cell>
          <cell r="G1803">
            <v>71032</v>
          </cell>
          <cell r="H1803" t="str">
            <v>TEXCASA</v>
          </cell>
          <cell r="I1803">
            <v>2856754</v>
          </cell>
          <cell r="J1803">
            <v>2534586</v>
          </cell>
          <cell r="K1803">
            <v>2856754</v>
          </cell>
          <cell r="L1803">
            <v>0</v>
          </cell>
          <cell r="M1803">
            <v>0.1</v>
          </cell>
          <cell r="N1803">
            <v>0</v>
          </cell>
          <cell r="O1803">
            <v>0.1</v>
          </cell>
          <cell r="P1803">
            <v>0</v>
          </cell>
          <cell r="Q1803">
            <v>0.1</v>
          </cell>
          <cell r="R1803">
            <v>0</v>
          </cell>
          <cell r="S1803">
            <v>0</v>
          </cell>
          <cell r="T1803">
            <v>0</v>
          </cell>
          <cell r="U1803">
            <v>0.19</v>
          </cell>
          <cell r="V1803">
            <v>542783.26</v>
          </cell>
          <cell r="W1803">
            <v>0.125</v>
          </cell>
          <cell r="X1803">
            <v>357094.25</v>
          </cell>
          <cell r="Y1803">
            <v>0</v>
          </cell>
          <cell r="Z1803">
            <v>0</v>
          </cell>
          <cell r="AA1803">
            <v>0.68500000000000005</v>
          </cell>
          <cell r="AB1803">
            <v>1956876.4900000002</v>
          </cell>
          <cell r="AC1803">
            <v>3</v>
          </cell>
          <cell r="AD1803">
            <v>2.9169673919677734</v>
          </cell>
        </row>
        <row r="1804">
          <cell r="B1804" t="str">
            <v>Total 10977598</v>
          </cell>
          <cell r="C1804">
            <v>2856754</v>
          </cell>
          <cell r="D1804">
            <v>2534586</v>
          </cell>
          <cell r="E1804">
            <v>2856754</v>
          </cell>
          <cell r="F1804">
            <v>0</v>
          </cell>
          <cell r="G1804">
            <v>0</v>
          </cell>
          <cell r="H1804">
            <v>0</v>
          </cell>
          <cell r="I1804">
            <v>2856754</v>
          </cell>
          <cell r="J1804">
            <v>2534586</v>
          </cell>
          <cell r="K1804">
            <v>2856754</v>
          </cell>
          <cell r="L1804">
            <v>0</v>
          </cell>
          <cell r="M1804">
            <v>0</v>
          </cell>
          <cell r="N1804">
            <v>0</v>
          </cell>
          <cell r="O1804">
            <v>1956876.4900000002</v>
          </cell>
          <cell r="P1804">
            <v>0</v>
          </cell>
          <cell r="Q1804">
            <v>0</v>
          </cell>
          <cell r="R1804">
            <v>0</v>
          </cell>
          <cell r="S1804">
            <v>0</v>
          </cell>
          <cell r="T1804">
            <v>357094.25</v>
          </cell>
          <cell r="U1804">
            <v>0</v>
          </cell>
          <cell r="V1804">
            <v>542783.26</v>
          </cell>
          <cell r="W1804">
            <v>3</v>
          </cell>
          <cell r="X1804">
            <v>357094.25</v>
          </cell>
          <cell r="Y1804">
            <v>0</v>
          </cell>
          <cell r="Z1804">
            <v>0</v>
          </cell>
          <cell r="AA1804">
            <v>3</v>
          </cell>
          <cell r="AB1804">
            <v>1956876.4900000002</v>
          </cell>
          <cell r="AC1804">
            <v>3</v>
          </cell>
        </row>
        <row r="1805">
          <cell r="H1805" t="str">
            <v>Total TEXCASA</v>
          </cell>
          <cell r="I1805">
            <v>2856754</v>
          </cell>
          <cell r="J1805">
            <v>2534586</v>
          </cell>
          <cell r="K1805">
            <v>2856754</v>
          </cell>
          <cell r="L1805">
            <v>0</v>
          </cell>
          <cell r="M1805">
            <v>0</v>
          </cell>
          <cell r="N1805">
            <v>0</v>
          </cell>
          <cell r="O1805">
            <v>0</v>
          </cell>
          <cell r="P1805">
            <v>0</v>
          </cell>
          <cell r="Q1805">
            <v>0</v>
          </cell>
          <cell r="R1805">
            <v>0</v>
          </cell>
          <cell r="S1805">
            <v>0</v>
          </cell>
          <cell r="T1805">
            <v>0</v>
          </cell>
          <cell r="U1805">
            <v>1956876.4900000002</v>
          </cell>
          <cell r="V1805">
            <v>542783.26</v>
          </cell>
          <cell r="W1805">
            <v>357094.25</v>
          </cell>
          <cell r="X1805">
            <v>357094.25</v>
          </cell>
          <cell r="Y1805">
            <v>1956876.4900000002</v>
          </cell>
          <cell r="Z1805">
            <v>0</v>
          </cell>
          <cell r="AA1805">
            <v>1956876.4900000002</v>
          </cell>
          <cell r="AB1805">
            <v>1956876.4900000002</v>
          </cell>
          <cell r="AC1805">
            <v>3</v>
          </cell>
        </row>
        <row r="1806">
          <cell r="A1806" t="str">
            <v>Corredores  Medellín</v>
          </cell>
          <cell r="B1806">
            <v>10973869</v>
          </cell>
          <cell r="C1806">
            <v>37500</v>
          </cell>
          <cell r="D1806">
            <v>37777</v>
          </cell>
          <cell r="E1806" t="str">
            <v>M</v>
          </cell>
          <cell r="F1806" t="str">
            <v>AUCOLESP</v>
          </cell>
          <cell r="G1806">
            <v>71032</v>
          </cell>
          <cell r="H1806" t="str">
            <v>TEXTILES RIONEGRO Y CIA LTDA.</v>
          </cell>
          <cell r="I1806">
            <v>16510121</v>
          </cell>
          <cell r="J1806">
            <v>14383572</v>
          </cell>
          <cell r="K1806">
            <v>16510120.976600001</v>
          </cell>
          <cell r="L1806">
            <v>48010</v>
          </cell>
          <cell r="M1806">
            <v>52456</v>
          </cell>
          <cell r="N1806">
            <v>100466</v>
          </cell>
          <cell r="O1806">
            <v>0.1</v>
          </cell>
          <cell r="P1806">
            <v>5245.6</v>
          </cell>
          <cell r="Q1806">
            <v>0.1</v>
          </cell>
          <cell r="R1806">
            <v>10046.6</v>
          </cell>
          <cell r="S1806">
            <v>115758.20000000001</v>
          </cell>
          <cell r="T1806">
            <v>7.0113477765587273E-3</v>
          </cell>
          <cell r="U1806">
            <v>0.19</v>
          </cell>
          <cell r="V1806">
            <v>3136922.9855540004</v>
          </cell>
          <cell r="W1806">
            <v>0.125</v>
          </cell>
          <cell r="X1806">
            <v>2063765.1220750001</v>
          </cell>
          <cell r="Y1806">
            <v>0</v>
          </cell>
          <cell r="Z1806">
            <v>0</v>
          </cell>
          <cell r="AA1806">
            <v>0.67798865222344129</v>
          </cell>
          <cell r="AB1806">
            <v>11193674.668971</v>
          </cell>
          <cell r="AC1806">
            <v>24</v>
          </cell>
          <cell r="AD1806">
            <v>24.509025573730469</v>
          </cell>
        </row>
        <row r="1807">
          <cell r="B1807" t="str">
            <v>Total 10973869</v>
          </cell>
          <cell r="C1807">
            <v>16510121</v>
          </cell>
          <cell r="D1807">
            <v>14383572</v>
          </cell>
          <cell r="E1807">
            <v>16510120.976600001</v>
          </cell>
          <cell r="F1807">
            <v>48010</v>
          </cell>
          <cell r="G1807">
            <v>52456</v>
          </cell>
          <cell r="H1807">
            <v>100466</v>
          </cell>
          <cell r="I1807">
            <v>16510121</v>
          </cell>
          <cell r="J1807">
            <v>14383572</v>
          </cell>
          <cell r="K1807">
            <v>16510120.976600001</v>
          </cell>
          <cell r="L1807">
            <v>48010</v>
          </cell>
          <cell r="M1807">
            <v>52456</v>
          </cell>
          <cell r="N1807">
            <v>100466</v>
          </cell>
          <cell r="O1807">
            <v>11193674.668971</v>
          </cell>
          <cell r="P1807">
            <v>5245.6</v>
          </cell>
          <cell r="Q1807">
            <v>10046.6</v>
          </cell>
          <cell r="R1807">
            <v>10046.6</v>
          </cell>
          <cell r="S1807">
            <v>115758.20000000001</v>
          </cell>
          <cell r="T1807">
            <v>2063765.1220750001</v>
          </cell>
          <cell r="U1807">
            <v>0</v>
          </cell>
          <cell r="V1807">
            <v>3136922.9855540004</v>
          </cell>
          <cell r="W1807">
            <v>24</v>
          </cell>
          <cell r="X1807">
            <v>2063765.1220750001</v>
          </cell>
          <cell r="Y1807">
            <v>0</v>
          </cell>
          <cell r="Z1807">
            <v>0</v>
          </cell>
          <cell r="AA1807">
            <v>24</v>
          </cell>
          <cell r="AB1807">
            <v>11193674.668971</v>
          </cell>
          <cell r="AC1807">
            <v>24</v>
          </cell>
        </row>
        <row r="1808">
          <cell r="H1808" t="str">
            <v>Total TEXTILES RIONEGRO Y CIA LTDA.</v>
          </cell>
          <cell r="I1808">
            <v>16510121</v>
          </cell>
          <cell r="J1808">
            <v>14383572</v>
          </cell>
          <cell r="K1808">
            <v>16510120.976600001</v>
          </cell>
          <cell r="L1808">
            <v>48010</v>
          </cell>
          <cell r="M1808">
            <v>52456</v>
          </cell>
          <cell r="N1808">
            <v>100466</v>
          </cell>
          <cell r="O1808">
            <v>5245.6</v>
          </cell>
          <cell r="P1808">
            <v>5245.6</v>
          </cell>
          <cell r="Q1808">
            <v>115758.20000000001</v>
          </cell>
          <cell r="R1808">
            <v>10046.6</v>
          </cell>
          <cell r="S1808">
            <v>115758.20000000001</v>
          </cell>
          <cell r="T1808">
            <v>0</v>
          </cell>
          <cell r="U1808">
            <v>11193674.668971</v>
          </cell>
          <cell r="V1808">
            <v>3136922.9855540004</v>
          </cell>
          <cell r="W1808">
            <v>2063765.1220750001</v>
          </cell>
          <cell r="X1808">
            <v>2063765.1220750001</v>
          </cell>
          <cell r="Y1808">
            <v>11193674.668971</v>
          </cell>
          <cell r="Z1808">
            <v>0</v>
          </cell>
          <cell r="AA1808">
            <v>11193674.668971</v>
          </cell>
          <cell r="AB1808">
            <v>11193674.668971</v>
          </cell>
          <cell r="AC1808">
            <v>24</v>
          </cell>
        </row>
        <row r="1809">
          <cell r="A1809" t="str">
            <v>Corredores  Medellín</v>
          </cell>
          <cell r="B1809">
            <v>7405772</v>
          </cell>
          <cell r="C1809">
            <v>36707</v>
          </cell>
          <cell r="D1809">
            <v>37071</v>
          </cell>
          <cell r="E1809" t="str">
            <v>M</v>
          </cell>
          <cell r="F1809" t="str">
            <v>AUCOL98</v>
          </cell>
          <cell r="G1809">
            <v>71522</v>
          </cell>
          <cell r="H1809" t="str">
            <v>THE COLUMBUS SCHOOL</v>
          </cell>
          <cell r="I1809">
            <v>37855775</v>
          </cell>
          <cell r="J1809">
            <v>37855775</v>
          </cell>
          <cell r="K1809">
            <v>37855775</v>
          </cell>
          <cell r="L1809">
            <v>37854022</v>
          </cell>
          <cell r="M1809">
            <v>0</v>
          </cell>
          <cell r="N1809">
            <v>37854022</v>
          </cell>
          <cell r="O1809">
            <v>0.1</v>
          </cell>
          <cell r="P1809">
            <v>0</v>
          </cell>
          <cell r="Q1809">
            <v>0.1</v>
          </cell>
          <cell r="R1809">
            <v>3785402.2</v>
          </cell>
          <cell r="S1809">
            <v>41639424.200000003</v>
          </cell>
          <cell r="T1809">
            <v>1.0999490619330869</v>
          </cell>
          <cell r="U1809">
            <v>0.19</v>
          </cell>
          <cell r="V1809">
            <v>7192597.25</v>
          </cell>
          <cell r="W1809">
            <v>0.125</v>
          </cell>
          <cell r="X1809">
            <v>4731971.875</v>
          </cell>
          <cell r="Y1809">
            <v>0</v>
          </cell>
          <cell r="Z1809">
            <v>0</v>
          </cell>
          <cell r="AA1809">
            <v>-0.41494906193308689</v>
          </cell>
          <cell r="AB1809">
            <v>-15708218.325000003</v>
          </cell>
          <cell r="AC1809">
            <v>48.370880126953125</v>
          </cell>
          <cell r="AD1809">
            <v>48.370880126953125</v>
          </cell>
        </row>
        <row r="1810">
          <cell r="A1810" t="str">
            <v>Corredores  Medellín</v>
          </cell>
          <cell r="B1810">
            <v>7405772</v>
          </cell>
          <cell r="C1810">
            <v>37072</v>
          </cell>
          <cell r="D1810">
            <v>37436</v>
          </cell>
          <cell r="E1810" t="str">
            <v>M</v>
          </cell>
          <cell r="F1810" t="str">
            <v>AUCOL98</v>
          </cell>
          <cell r="G1810">
            <v>71522</v>
          </cell>
          <cell r="H1810" t="str">
            <v>THE COLUMBUS SCHOOL</v>
          </cell>
          <cell r="I1810">
            <v>40782035</v>
          </cell>
          <cell r="J1810">
            <v>40782035</v>
          </cell>
          <cell r="K1810">
            <v>40782035.001500003</v>
          </cell>
          <cell r="L1810">
            <v>6030014</v>
          </cell>
          <cell r="M1810">
            <v>0</v>
          </cell>
          <cell r="N1810">
            <v>6030014</v>
          </cell>
          <cell r="O1810">
            <v>0.1</v>
          </cell>
          <cell r="P1810">
            <v>0</v>
          </cell>
          <cell r="Q1810">
            <v>0.1</v>
          </cell>
          <cell r="R1810">
            <v>603001.4</v>
          </cell>
          <cell r="S1810">
            <v>6633015.4000000004</v>
          </cell>
          <cell r="T1810">
            <v>0.16264552271008623</v>
          </cell>
          <cell r="U1810">
            <v>0.19</v>
          </cell>
          <cell r="V1810">
            <v>7748586.6502850009</v>
          </cell>
          <cell r="W1810">
            <v>0.125</v>
          </cell>
          <cell r="X1810">
            <v>5097754.3751875004</v>
          </cell>
          <cell r="Y1810">
            <v>0</v>
          </cell>
          <cell r="Z1810">
            <v>0</v>
          </cell>
          <cell r="AA1810">
            <v>0.5223544772899138</v>
          </cell>
          <cell r="AB1810">
            <v>21302678.576027501</v>
          </cell>
          <cell r="AC1810">
            <v>45.837913513183594</v>
          </cell>
          <cell r="AD1810">
            <v>45.837913513183594</v>
          </cell>
        </row>
        <row r="1811">
          <cell r="A1811" t="str">
            <v>Corredores  Medellín</v>
          </cell>
          <cell r="B1811">
            <v>7405772</v>
          </cell>
          <cell r="C1811">
            <v>37437</v>
          </cell>
          <cell r="D1811">
            <v>37777</v>
          </cell>
          <cell r="E1811" t="str">
            <v>M</v>
          </cell>
          <cell r="F1811" t="str">
            <v>AUCOL98</v>
          </cell>
          <cell r="G1811">
            <v>71522</v>
          </cell>
          <cell r="H1811" t="str">
            <v>THE COLUMBUS SCHOOL</v>
          </cell>
          <cell r="I1811">
            <v>43885952</v>
          </cell>
          <cell r="J1811">
            <v>36071701</v>
          </cell>
          <cell r="K1811">
            <v>40919550.411399998</v>
          </cell>
          <cell r="L1811">
            <v>10166576</v>
          </cell>
          <cell r="M1811">
            <v>0</v>
          </cell>
          <cell r="N1811">
            <v>10166576</v>
          </cell>
          <cell r="O1811">
            <v>0.1</v>
          </cell>
          <cell r="P1811">
            <v>0</v>
          </cell>
          <cell r="Q1811">
            <v>0.1</v>
          </cell>
          <cell r="R1811">
            <v>1016657.6000000001</v>
          </cell>
          <cell r="S1811">
            <v>11183233.6</v>
          </cell>
          <cell r="T1811">
            <v>0.27329805649292771</v>
          </cell>
          <cell r="U1811">
            <v>0.19</v>
          </cell>
          <cell r="V1811">
            <v>7774714.5781659996</v>
          </cell>
          <cell r="W1811">
            <v>0.125</v>
          </cell>
          <cell r="X1811">
            <v>5114943.8014249997</v>
          </cell>
          <cell r="Y1811">
            <v>0</v>
          </cell>
          <cell r="Z1811">
            <v>0</v>
          </cell>
          <cell r="AA1811">
            <v>0.41170194350707234</v>
          </cell>
          <cell r="AB1811">
            <v>16846658.431809001</v>
          </cell>
          <cell r="AC1811">
            <v>51</v>
          </cell>
          <cell r="AD1811">
            <v>47.385295867919922</v>
          </cell>
        </row>
        <row r="1812">
          <cell r="B1812" t="str">
            <v>Total 7405772</v>
          </cell>
          <cell r="C1812">
            <v>122523762</v>
          </cell>
          <cell r="D1812">
            <v>114709511</v>
          </cell>
          <cell r="E1812">
            <v>119557360.4129</v>
          </cell>
          <cell r="F1812">
            <v>54050612</v>
          </cell>
          <cell r="G1812">
            <v>0</v>
          </cell>
          <cell r="H1812">
            <v>54050612</v>
          </cell>
          <cell r="I1812">
            <v>122523762</v>
          </cell>
          <cell r="J1812">
            <v>114709511</v>
          </cell>
          <cell r="K1812">
            <v>119557360.4129</v>
          </cell>
          <cell r="L1812">
            <v>54050612</v>
          </cell>
          <cell r="M1812">
            <v>0</v>
          </cell>
          <cell r="N1812">
            <v>54050612</v>
          </cell>
          <cell r="O1812">
            <v>22441118.682836499</v>
          </cell>
          <cell r="P1812">
            <v>0</v>
          </cell>
          <cell r="Q1812">
            <v>5405061.2000000011</v>
          </cell>
          <cell r="R1812">
            <v>5405061.2000000011</v>
          </cell>
          <cell r="S1812">
            <v>59455673.200000003</v>
          </cell>
          <cell r="T1812">
            <v>14944670.0516125</v>
          </cell>
          <cell r="U1812">
            <v>0</v>
          </cell>
          <cell r="V1812">
            <v>22715898.478451002</v>
          </cell>
          <cell r="W1812">
            <v>51</v>
          </cell>
          <cell r="X1812">
            <v>14944670.0516125</v>
          </cell>
          <cell r="Y1812">
            <v>0</v>
          </cell>
          <cell r="Z1812">
            <v>0</v>
          </cell>
          <cell r="AA1812">
            <v>51</v>
          </cell>
          <cell r="AB1812">
            <v>22441118.682836499</v>
          </cell>
          <cell r="AC1812">
            <v>51</v>
          </cell>
        </row>
        <row r="1813">
          <cell r="H1813" t="str">
            <v>Total THE COLUMBUS SCHOOL</v>
          </cell>
          <cell r="I1813">
            <v>122523762</v>
          </cell>
          <cell r="J1813">
            <v>114709511</v>
          </cell>
          <cell r="K1813">
            <v>119557360.4129</v>
          </cell>
          <cell r="L1813">
            <v>54050612</v>
          </cell>
          <cell r="M1813">
            <v>0</v>
          </cell>
          <cell r="N1813">
            <v>54050612</v>
          </cell>
          <cell r="O1813">
            <v>0</v>
          </cell>
          <cell r="P1813">
            <v>0</v>
          </cell>
          <cell r="Q1813">
            <v>59455673.200000003</v>
          </cell>
          <cell r="R1813">
            <v>5405061.2000000011</v>
          </cell>
          <cell r="S1813">
            <v>59455673.200000003</v>
          </cell>
          <cell r="T1813">
            <v>0</v>
          </cell>
          <cell r="U1813">
            <v>22441118.682836499</v>
          </cell>
          <cell r="V1813">
            <v>22715898.478451002</v>
          </cell>
          <cell r="W1813">
            <v>14944670.0516125</v>
          </cell>
          <cell r="X1813">
            <v>14944670.0516125</v>
          </cell>
          <cell r="Y1813">
            <v>22441118.682836499</v>
          </cell>
          <cell r="Z1813">
            <v>0</v>
          </cell>
          <cell r="AA1813">
            <v>22441118.682836499</v>
          </cell>
          <cell r="AB1813">
            <v>22441118.682836499</v>
          </cell>
          <cell r="AC1813">
            <v>51</v>
          </cell>
        </row>
        <row r="1814">
          <cell r="A1814" t="str">
            <v>Corredores  Medellín</v>
          </cell>
          <cell r="B1814">
            <v>10310219</v>
          </cell>
          <cell r="C1814">
            <v>37164</v>
          </cell>
          <cell r="D1814">
            <v>37528</v>
          </cell>
          <cell r="E1814" t="str">
            <v>A</v>
          </cell>
          <cell r="F1814" t="str">
            <v>AUCOL98</v>
          </cell>
          <cell r="G1814">
            <v>71522</v>
          </cell>
          <cell r="H1814" t="str">
            <v>TIERRAS Y GANADOS S.A</v>
          </cell>
          <cell r="I1814">
            <v>22765859.0625</v>
          </cell>
          <cell r="J1814">
            <v>22765859.0625</v>
          </cell>
          <cell r="K1814">
            <v>22765859.0625</v>
          </cell>
          <cell r="L1814">
            <v>0</v>
          </cell>
          <cell r="M1814">
            <v>0.1</v>
          </cell>
          <cell r="N1814">
            <v>0</v>
          </cell>
          <cell r="O1814">
            <v>0.1</v>
          </cell>
          <cell r="P1814">
            <v>0</v>
          </cell>
          <cell r="Q1814">
            <v>0.1</v>
          </cell>
          <cell r="R1814">
            <v>0</v>
          </cell>
          <cell r="S1814">
            <v>0</v>
          </cell>
          <cell r="T1814">
            <v>0</v>
          </cell>
          <cell r="U1814">
            <v>0.19</v>
          </cell>
          <cell r="V1814">
            <v>4325513.2218749998</v>
          </cell>
          <cell r="W1814">
            <v>0.125</v>
          </cell>
          <cell r="X1814">
            <v>2845732.3828125</v>
          </cell>
          <cell r="Y1814">
            <v>0</v>
          </cell>
          <cell r="Z1814">
            <v>0</v>
          </cell>
          <cell r="AA1814">
            <v>0.68500000000000005</v>
          </cell>
          <cell r="AB1814">
            <v>15594613.457812501</v>
          </cell>
          <cell r="AC1814">
            <v>12.299450874328613</v>
          </cell>
          <cell r="AD1814">
            <v>12.299450874328613</v>
          </cell>
        </row>
        <row r="1815">
          <cell r="A1815" t="str">
            <v>Corredores  Medellín</v>
          </cell>
          <cell r="B1815">
            <v>10310219</v>
          </cell>
          <cell r="C1815">
            <v>37529</v>
          </cell>
          <cell r="D1815">
            <v>37777</v>
          </cell>
          <cell r="E1815" t="str">
            <v>A</v>
          </cell>
          <cell r="F1815" t="str">
            <v>AUCOL98</v>
          </cell>
          <cell r="G1815">
            <v>71522</v>
          </cell>
          <cell r="H1815" t="str">
            <v>TIERRAS Y GANADOS S.A</v>
          </cell>
          <cell r="I1815">
            <v>23092917</v>
          </cell>
          <cell r="J1815">
            <v>23092917</v>
          </cell>
          <cell r="K1815">
            <v>15727597.7969</v>
          </cell>
          <cell r="L1815">
            <v>3972758</v>
          </cell>
          <cell r="M1815">
            <v>0</v>
          </cell>
          <cell r="N1815">
            <v>3972758</v>
          </cell>
          <cell r="O1815">
            <v>0.1</v>
          </cell>
          <cell r="P1815">
            <v>0</v>
          </cell>
          <cell r="Q1815">
            <v>0.1</v>
          </cell>
          <cell r="R1815">
            <v>397275.80000000005</v>
          </cell>
          <cell r="S1815">
            <v>4370033.8</v>
          </cell>
          <cell r="T1815">
            <v>0.27785767772249098</v>
          </cell>
          <cell r="U1815">
            <v>0.19</v>
          </cell>
          <cell r="V1815">
            <v>2988243.5814110003</v>
          </cell>
          <cell r="W1815">
            <v>0.125</v>
          </cell>
          <cell r="X1815">
            <v>1965949.7246125001</v>
          </cell>
          <cell r="Y1815">
            <v>0</v>
          </cell>
          <cell r="Z1815">
            <v>0</v>
          </cell>
          <cell r="AA1815">
            <v>0.40714232227750907</v>
          </cell>
          <cell r="AB1815">
            <v>6403370.6908765016</v>
          </cell>
          <cell r="AC1815">
            <v>13</v>
          </cell>
          <cell r="AD1815">
            <v>12.887096405029297</v>
          </cell>
        </row>
        <row r="1816">
          <cell r="B1816" t="str">
            <v>Total 10310219</v>
          </cell>
          <cell r="C1816">
            <v>45858776.0625</v>
          </cell>
          <cell r="D1816">
            <v>45858776.0625</v>
          </cell>
          <cell r="E1816">
            <v>38493456.859400004</v>
          </cell>
          <cell r="F1816">
            <v>3972758</v>
          </cell>
          <cell r="G1816">
            <v>0</v>
          </cell>
          <cell r="H1816">
            <v>3972758</v>
          </cell>
          <cell r="I1816">
            <v>45858776.0625</v>
          </cell>
          <cell r="J1816">
            <v>45858776.0625</v>
          </cell>
          <cell r="K1816">
            <v>38493456.859400004</v>
          </cell>
          <cell r="L1816">
            <v>3972758</v>
          </cell>
          <cell r="M1816">
            <v>0</v>
          </cell>
          <cell r="N1816">
            <v>3972758</v>
          </cell>
          <cell r="O1816">
            <v>21997984.148689002</v>
          </cell>
          <cell r="P1816">
            <v>0</v>
          </cell>
          <cell r="Q1816">
            <v>397275.80000000005</v>
          </cell>
          <cell r="R1816">
            <v>397275.80000000005</v>
          </cell>
          <cell r="S1816">
            <v>4370033.8</v>
          </cell>
          <cell r="T1816">
            <v>4811682.1074250005</v>
          </cell>
          <cell r="U1816">
            <v>0</v>
          </cell>
          <cell r="V1816">
            <v>7313756.8032860002</v>
          </cell>
          <cell r="W1816">
            <v>13</v>
          </cell>
          <cell r="X1816">
            <v>4811682.1074250005</v>
          </cell>
          <cell r="Y1816">
            <v>0</v>
          </cell>
          <cell r="Z1816">
            <v>0</v>
          </cell>
          <cell r="AA1816">
            <v>13</v>
          </cell>
          <cell r="AB1816">
            <v>21997984.148689002</v>
          </cell>
          <cell r="AC1816">
            <v>13</v>
          </cell>
        </row>
        <row r="1817">
          <cell r="H1817" t="str">
            <v>Total TIERRAS Y GANADOS S.A</v>
          </cell>
          <cell r="I1817">
            <v>45858776.0625</v>
          </cell>
          <cell r="J1817">
            <v>45858776.0625</v>
          </cell>
          <cell r="K1817">
            <v>38493456.859400004</v>
          </cell>
          <cell r="L1817">
            <v>3972758</v>
          </cell>
          <cell r="M1817">
            <v>0</v>
          </cell>
          <cell r="N1817">
            <v>3972758</v>
          </cell>
          <cell r="O1817">
            <v>0</v>
          </cell>
          <cell r="P1817">
            <v>0</v>
          </cell>
          <cell r="Q1817">
            <v>4370033.8</v>
          </cell>
          <cell r="R1817">
            <v>397275.80000000005</v>
          </cell>
          <cell r="S1817">
            <v>4370033.8</v>
          </cell>
          <cell r="T1817">
            <v>0</v>
          </cell>
          <cell r="U1817">
            <v>21997984.148689002</v>
          </cell>
          <cell r="V1817">
            <v>7313756.8032860002</v>
          </cell>
          <cell r="W1817">
            <v>4811682.1074250005</v>
          </cell>
          <cell r="X1817">
            <v>4811682.1074250005</v>
          </cell>
          <cell r="Y1817">
            <v>21997984.148689002</v>
          </cell>
          <cell r="Z1817">
            <v>0</v>
          </cell>
          <cell r="AA1817">
            <v>21997984.148689002</v>
          </cell>
          <cell r="AB1817">
            <v>21997984.148689002</v>
          </cell>
          <cell r="AC1817">
            <v>13</v>
          </cell>
        </row>
        <row r="1818">
          <cell r="A1818" t="str">
            <v>Corredores  Medellín</v>
          </cell>
          <cell r="B1818">
            <v>10923147</v>
          </cell>
          <cell r="C1818">
            <v>37422</v>
          </cell>
          <cell r="D1818">
            <v>37777</v>
          </cell>
          <cell r="E1818" t="str">
            <v>M</v>
          </cell>
          <cell r="F1818" t="str">
            <v>AUCOL98</v>
          </cell>
          <cell r="G1818">
            <v>71522</v>
          </cell>
          <cell r="H1818" t="str">
            <v>UNIBAN S.A</v>
          </cell>
          <cell r="I1818">
            <v>147755217</v>
          </cell>
          <cell r="J1818">
            <v>133940569</v>
          </cell>
          <cell r="K1818">
            <v>144460496.875</v>
          </cell>
          <cell r="L1818">
            <v>72690144</v>
          </cell>
          <cell r="M1818">
            <v>16519020</v>
          </cell>
          <cell r="N1818">
            <v>89209164</v>
          </cell>
          <cell r="O1818">
            <v>0.1</v>
          </cell>
          <cell r="P1818">
            <v>1651902</v>
          </cell>
          <cell r="Q1818">
            <v>0.1</v>
          </cell>
          <cell r="R1818">
            <v>8920916.4000000004</v>
          </cell>
          <cell r="S1818">
            <v>99781982.400000006</v>
          </cell>
          <cell r="T1818">
            <v>0.69072157827575664</v>
          </cell>
          <cell r="U1818">
            <v>0.19</v>
          </cell>
          <cell r="V1818">
            <v>27447494.40625</v>
          </cell>
          <cell r="W1818">
            <v>0.125</v>
          </cell>
          <cell r="X1818">
            <v>18057562.109375</v>
          </cell>
          <cell r="Y1818">
            <v>0</v>
          </cell>
          <cell r="Z1818">
            <v>0</v>
          </cell>
          <cell r="AA1818">
            <v>-5.7215782757565892E-3</v>
          </cell>
          <cell r="AB1818">
            <v>-826542.04062500258</v>
          </cell>
          <cell r="AC1818">
            <v>132</v>
          </cell>
          <cell r="AD1818">
            <v>130.30986022949219</v>
          </cell>
        </row>
        <row r="1819">
          <cell r="B1819" t="str">
            <v>Total 10923147</v>
          </cell>
          <cell r="C1819">
            <v>147755217</v>
          </cell>
          <cell r="D1819">
            <v>133940569</v>
          </cell>
          <cell r="E1819">
            <v>144460496.875</v>
          </cell>
          <cell r="F1819">
            <v>72690144</v>
          </cell>
          <cell r="G1819">
            <v>16519020</v>
          </cell>
          <cell r="H1819">
            <v>89209164</v>
          </cell>
          <cell r="I1819">
            <v>147755217</v>
          </cell>
          <cell r="J1819">
            <v>133940569</v>
          </cell>
          <cell r="K1819">
            <v>144460496.875</v>
          </cell>
          <cell r="L1819">
            <v>72690144</v>
          </cell>
          <cell r="M1819">
            <v>16519020</v>
          </cell>
          <cell r="N1819">
            <v>89209164</v>
          </cell>
          <cell r="O1819">
            <v>-826542.04062500258</v>
          </cell>
          <cell r="P1819">
            <v>1651902</v>
          </cell>
          <cell r="Q1819">
            <v>8920916.4000000004</v>
          </cell>
          <cell r="R1819">
            <v>8920916.4000000004</v>
          </cell>
          <cell r="S1819">
            <v>99781982.400000006</v>
          </cell>
          <cell r="T1819">
            <v>18057562.109375</v>
          </cell>
          <cell r="U1819">
            <v>0</v>
          </cell>
          <cell r="V1819">
            <v>27447494.40625</v>
          </cell>
          <cell r="W1819">
            <v>132</v>
          </cell>
          <cell r="X1819">
            <v>18057562.109375</v>
          </cell>
          <cell r="Y1819">
            <v>0</v>
          </cell>
          <cell r="Z1819">
            <v>0</v>
          </cell>
          <cell r="AA1819">
            <v>132</v>
          </cell>
          <cell r="AB1819">
            <v>-826542.04062500258</v>
          </cell>
          <cell r="AC1819">
            <v>132</v>
          </cell>
        </row>
        <row r="1820">
          <cell r="A1820" t="str">
            <v>Corredores  Medellín</v>
          </cell>
          <cell r="B1820">
            <v>10925500</v>
          </cell>
          <cell r="C1820">
            <v>37422</v>
          </cell>
          <cell r="D1820">
            <v>37777</v>
          </cell>
          <cell r="E1820" t="str">
            <v>M</v>
          </cell>
          <cell r="F1820" t="str">
            <v>AUCOL98</v>
          </cell>
          <cell r="G1820">
            <v>71522</v>
          </cell>
          <cell r="H1820" t="str">
            <v>UNIBAN S.A</v>
          </cell>
          <cell r="I1820">
            <v>187718236</v>
          </cell>
          <cell r="J1820">
            <v>168798475</v>
          </cell>
          <cell r="K1820">
            <v>183104915.06740001</v>
          </cell>
          <cell r="L1820">
            <v>52361323</v>
          </cell>
          <cell r="M1820">
            <v>59701856</v>
          </cell>
          <cell r="N1820">
            <v>112063179</v>
          </cell>
          <cell r="O1820">
            <v>0.1</v>
          </cell>
          <cell r="P1820">
            <v>5970185.6000000006</v>
          </cell>
          <cell r="Q1820">
            <v>0.1</v>
          </cell>
          <cell r="R1820">
            <v>11206317.9</v>
          </cell>
          <cell r="S1820">
            <v>129239682.5</v>
          </cell>
          <cell r="T1820">
            <v>0.70582312032654893</v>
          </cell>
          <cell r="U1820">
            <v>0.19</v>
          </cell>
          <cell r="V1820">
            <v>34789933.862806</v>
          </cell>
          <cell r="W1820">
            <v>0.125</v>
          </cell>
          <cell r="X1820">
            <v>22888114.383425001</v>
          </cell>
          <cell r="Y1820">
            <v>0</v>
          </cell>
          <cell r="Z1820">
            <v>0</v>
          </cell>
          <cell r="AA1820">
            <v>-2.0823120326548872E-2</v>
          </cell>
          <cell r="AB1820">
            <v>-3812815.6788309817</v>
          </cell>
          <cell r="AC1820">
            <v>141</v>
          </cell>
          <cell r="AD1820">
            <v>133.65351867675781</v>
          </cell>
        </row>
        <row r="1821">
          <cell r="B1821" t="str">
            <v>Total 10925500</v>
          </cell>
          <cell r="C1821">
            <v>187718236</v>
          </cell>
          <cell r="D1821">
            <v>168798475</v>
          </cell>
          <cell r="E1821">
            <v>183104915.06740001</v>
          </cell>
          <cell r="F1821">
            <v>52361323</v>
          </cell>
          <cell r="G1821">
            <v>59701856</v>
          </cell>
          <cell r="H1821">
            <v>112063179</v>
          </cell>
          <cell r="I1821">
            <v>187718236</v>
          </cell>
          <cell r="J1821">
            <v>168798475</v>
          </cell>
          <cell r="K1821">
            <v>183104915.06740001</v>
          </cell>
          <cell r="L1821">
            <v>52361323</v>
          </cell>
          <cell r="M1821">
            <v>59701856</v>
          </cell>
          <cell r="N1821">
            <v>112063179</v>
          </cell>
          <cell r="O1821">
            <v>-3812815.6788309817</v>
          </cell>
          <cell r="P1821">
            <v>5970185.6000000006</v>
          </cell>
          <cell r="Q1821">
            <v>11206317.9</v>
          </cell>
          <cell r="R1821">
            <v>11206317.9</v>
          </cell>
          <cell r="S1821">
            <v>129239682.5</v>
          </cell>
          <cell r="T1821">
            <v>22888114.383425001</v>
          </cell>
          <cell r="U1821">
            <v>0</v>
          </cell>
          <cell r="V1821">
            <v>34789933.862806</v>
          </cell>
          <cell r="W1821">
            <v>141</v>
          </cell>
          <cell r="X1821">
            <v>22888114.383425001</v>
          </cell>
          <cell r="Y1821">
            <v>0</v>
          </cell>
          <cell r="Z1821">
            <v>0</v>
          </cell>
          <cell r="AA1821">
            <v>141</v>
          </cell>
          <cell r="AB1821">
            <v>-3812815.6788309817</v>
          </cell>
          <cell r="AC1821">
            <v>141</v>
          </cell>
        </row>
        <row r="1822">
          <cell r="H1822" t="str">
            <v>Total UNIBAN S.A</v>
          </cell>
          <cell r="I1822">
            <v>335473453</v>
          </cell>
          <cell r="J1822">
            <v>302739044</v>
          </cell>
          <cell r="K1822">
            <v>327565411.94239998</v>
          </cell>
          <cell r="L1822">
            <v>125051467</v>
          </cell>
          <cell r="M1822">
            <v>76220876</v>
          </cell>
          <cell r="N1822">
            <v>201272343</v>
          </cell>
          <cell r="O1822">
            <v>7622087.6000000006</v>
          </cell>
          <cell r="P1822">
            <v>7622087.6000000006</v>
          </cell>
          <cell r="Q1822">
            <v>229021664.90000001</v>
          </cell>
          <cell r="R1822">
            <v>20127234.300000001</v>
          </cell>
          <cell r="S1822">
            <v>229021664.90000001</v>
          </cell>
          <cell r="T1822">
            <v>0</v>
          </cell>
          <cell r="U1822">
            <v>-4639357.7194559844</v>
          </cell>
          <cell r="V1822">
            <v>62237428.269056</v>
          </cell>
          <cell r="W1822">
            <v>40945676.492799997</v>
          </cell>
          <cell r="X1822">
            <v>40945676.492799997</v>
          </cell>
          <cell r="Y1822">
            <v>-4639357.7194559844</v>
          </cell>
          <cell r="Z1822">
            <v>0</v>
          </cell>
          <cell r="AA1822">
            <v>-4639357.7194559844</v>
          </cell>
          <cell r="AB1822">
            <v>-4639357.7194559844</v>
          </cell>
          <cell r="AC1822">
            <v>273</v>
          </cell>
        </row>
        <row r="1823">
          <cell r="A1823" t="str">
            <v>Corredores  Medellín</v>
          </cell>
          <cell r="B1823">
            <v>7391618</v>
          </cell>
          <cell r="C1823">
            <v>37043</v>
          </cell>
          <cell r="D1823">
            <v>37407</v>
          </cell>
          <cell r="E1823" t="str">
            <v>A</v>
          </cell>
          <cell r="F1823" t="str">
            <v>AUCOL98</v>
          </cell>
          <cell r="G1823">
            <v>71522</v>
          </cell>
          <cell r="H1823" t="str">
            <v>WILLIS COLOMBIA CORREDORES DE SEGUROS S.A</v>
          </cell>
          <cell r="I1823">
            <v>332772658.625</v>
          </cell>
          <cell r="J1823">
            <v>333177955.625</v>
          </cell>
          <cell r="K1823">
            <v>367280216.31629997</v>
          </cell>
          <cell r="L1823">
            <v>121978347</v>
          </cell>
          <cell r="M1823">
            <v>17535563</v>
          </cell>
          <cell r="N1823">
            <v>139513910</v>
          </cell>
          <cell r="O1823">
            <v>0.1</v>
          </cell>
          <cell r="P1823">
            <v>1753556.3</v>
          </cell>
          <cell r="Q1823">
            <v>0.1</v>
          </cell>
          <cell r="R1823">
            <v>13951391</v>
          </cell>
          <cell r="S1823">
            <v>155218857.30000001</v>
          </cell>
          <cell r="T1823">
            <v>0.42261698399329595</v>
          </cell>
          <cell r="U1823">
            <v>0.19</v>
          </cell>
          <cell r="V1823">
            <v>69783241.100097001</v>
          </cell>
          <cell r="W1823">
            <v>0.125</v>
          </cell>
          <cell r="X1823">
            <v>45910027.039537497</v>
          </cell>
          <cell r="Y1823">
            <v>0</v>
          </cell>
          <cell r="Z1823">
            <v>0</v>
          </cell>
          <cell r="AA1823">
            <v>0.26238301600670411</v>
          </cell>
          <cell r="AB1823">
            <v>96368090.876665488</v>
          </cell>
          <cell r="AC1823">
            <v>186.75274658203125</v>
          </cell>
          <cell r="AD1823">
            <v>186.75274658203125</v>
          </cell>
        </row>
        <row r="1824">
          <cell r="A1824" t="str">
            <v>Corredores  Medellín</v>
          </cell>
          <cell r="B1824">
            <v>7391618</v>
          </cell>
          <cell r="C1824">
            <v>37408</v>
          </cell>
          <cell r="D1824">
            <v>37772</v>
          </cell>
          <cell r="E1824" t="str">
            <v>A</v>
          </cell>
          <cell r="F1824" t="str">
            <v>AUCOL98</v>
          </cell>
          <cell r="G1824">
            <v>71522</v>
          </cell>
          <cell r="H1824" t="str">
            <v>WILLIS COLOMBIA CORREDORES DE SEGUROS S.A</v>
          </cell>
          <cell r="I1824">
            <v>313029069.5625</v>
          </cell>
          <cell r="J1824">
            <v>289525755.5</v>
          </cell>
          <cell r="K1824">
            <v>338976858.3423</v>
          </cell>
          <cell r="L1824">
            <v>74676119</v>
          </cell>
          <cell r="M1824">
            <v>7596204</v>
          </cell>
          <cell r="N1824">
            <v>82272323</v>
          </cell>
          <cell r="O1824">
            <v>0.1</v>
          </cell>
          <cell r="P1824">
            <v>759620.4</v>
          </cell>
          <cell r="Q1824">
            <v>0.1</v>
          </cell>
          <cell r="R1824">
            <v>8227232.3000000007</v>
          </cell>
          <cell r="S1824">
            <v>91259175.700000003</v>
          </cell>
          <cell r="T1824">
            <v>0.26921948638702109</v>
          </cell>
          <cell r="U1824">
            <v>0.19</v>
          </cell>
          <cell r="V1824">
            <v>64405603.085037</v>
          </cell>
          <cell r="W1824">
            <v>0.125</v>
          </cell>
          <cell r="X1824">
            <v>42372107.2927875</v>
          </cell>
          <cell r="Y1824">
            <v>0</v>
          </cell>
          <cell r="Z1824">
            <v>0</v>
          </cell>
          <cell r="AA1824">
            <v>0.41578051361297896</v>
          </cell>
          <cell r="AB1824">
            <v>140939972.26447549</v>
          </cell>
          <cell r="AC1824">
            <v>160.21702575683594</v>
          </cell>
          <cell r="AD1824">
            <v>160.21702575683594</v>
          </cell>
        </row>
        <row r="1825">
          <cell r="A1825" t="str">
            <v>Corredores  Medellín</v>
          </cell>
          <cell r="B1825">
            <v>7391618</v>
          </cell>
          <cell r="C1825">
            <v>37773</v>
          </cell>
          <cell r="D1825">
            <v>37777</v>
          </cell>
          <cell r="E1825" t="str">
            <v>A</v>
          </cell>
          <cell r="F1825" t="str">
            <v>AUCOL98</v>
          </cell>
          <cell r="G1825">
            <v>71522</v>
          </cell>
          <cell r="H1825" t="str">
            <v>WILLIS COLOMBIA CORREDORES DE SEGUROS S.A</v>
          </cell>
          <cell r="I1825">
            <v>0</v>
          </cell>
          <cell r="J1825">
            <v>0</v>
          </cell>
          <cell r="K1825">
            <v>4208251.6390000004</v>
          </cell>
          <cell r="L1825">
            <v>0</v>
          </cell>
          <cell r="M1825">
            <v>0.1</v>
          </cell>
          <cell r="N1825">
            <v>0</v>
          </cell>
          <cell r="O1825">
            <v>0.1</v>
          </cell>
          <cell r="P1825">
            <v>0</v>
          </cell>
          <cell r="Q1825">
            <v>0.1</v>
          </cell>
          <cell r="R1825">
            <v>0</v>
          </cell>
          <cell r="S1825">
            <v>0</v>
          </cell>
          <cell r="T1825">
            <v>0</v>
          </cell>
          <cell r="U1825">
            <v>0.19</v>
          </cell>
          <cell r="V1825">
            <v>799567.81141000008</v>
          </cell>
          <cell r="W1825">
            <v>0.125</v>
          </cell>
          <cell r="X1825">
            <v>526031.45487500005</v>
          </cell>
          <cell r="Y1825">
            <v>0</v>
          </cell>
          <cell r="Z1825">
            <v>0</v>
          </cell>
          <cell r="AA1825">
            <v>0.68500000000000005</v>
          </cell>
          <cell r="AB1825">
            <v>2882652.3727150005</v>
          </cell>
          <cell r="AC1825">
            <v>148</v>
          </cell>
          <cell r="AD1825">
            <v>149</v>
          </cell>
        </row>
        <row r="1826">
          <cell r="B1826" t="str">
            <v>Total 7391618</v>
          </cell>
          <cell r="C1826">
            <v>645801728.1875</v>
          </cell>
          <cell r="D1826">
            <v>622703711.125</v>
          </cell>
          <cell r="E1826">
            <v>710465326.29760003</v>
          </cell>
          <cell r="F1826">
            <v>196654466</v>
          </cell>
          <cell r="G1826">
            <v>25131767</v>
          </cell>
          <cell r="H1826">
            <v>221786233</v>
          </cell>
          <cell r="I1826">
            <v>645801728.1875</v>
          </cell>
          <cell r="J1826">
            <v>622703711.125</v>
          </cell>
          <cell r="K1826">
            <v>710465326.29760003</v>
          </cell>
          <cell r="L1826">
            <v>196654466</v>
          </cell>
          <cell r="M1826">
            <v>25131767</v>
          </cell>
          <cell r="N1826">
            <v>221786233</v>
          </cell>
          <cell r="O1826">
            <v>240190715.51385599</v>
          </cell>
          <cell r="P1826">
            <v>2513176.7000000002</v>
          </cell>
          <cell r="Q1826">
            <v>22178623.300000001</v>
          </cell>
          <cell r="R1826">
            <v>22178623.300000001</v>
          </cell>
          <cell r="S1826">
            <v>246478033</v>
          </cell>
          <cell r="T1826">
            <v>88808165.787200004</v>
          </cell>
          <cell r="U1826">
            <v>0</v>
          </cell>
          <cell r="V1826">
            <v>134988411.996544</v>
          </cell>
          <cell r="W1826">
            <v>148</v>
          </cell>
          <cell r="X1826">
            <v>88808165.787200004</v>
          </cell>
          <cell r="Y1826">
            <v>0</v>
          </cell>
          <cell r="Z1826">
            <v>0</v>
          </cell>
          <cell r="AA1826">
            <v>148</v>
          </cell>
          <cell r="AB1826">
            <v>240190715.51385599</v>
          </cell>
          <cell r="AC1826">
            <v>148</v>
          </cell>
        </row>
        <row r="1827">
          <cell r="A1827" t="str">
            <v>Corredores  Medellín</v>
          </cell>
          <cell r="B1827">
            <v>7392392</v>
          </cell>
          <cell r="C1827">
            <v>37043</v>
          </cell>
          <cell r="D1827">
            <v>37407</v>
          </cell>
          <cell r="E1827" t="str">
            <v>A</v>
          </cell>
          <cell r="F1827" t="str">
            <v>AUCOL98</v>
          </cell>
          <cell r="G1827">
            <v>71522</v>
          </cell>
          <cell r="H1827" t="str">
            <v>WILLIS COLOMBIA CORREDORES DE SEGUROS S.A</v>
          </cell>
          <cell r="I1827">
            <v>836737111.375</v>
          </cell>
          <cell r="J1827">
            <v>837441835.375</v>
          </cell>
          <cell r="K1827">
            <v>781726391.19459999</v>
          </cell>
          <cell r="L1827">
            <v>480694568</v>
          </cell>
          <cell r="M1827">
            <v>29336729</v>
          </cell>
          <cell r="N1827">
            <v>510031297</v>
          </cell>
          <cell r="O1827">
            <v>0.1</v>
          </cell>
          <cell r="P1827">
            <v>2933672.9000000004</v>
          </cell>
          <cell r="Q1827">
            <v>0.1</v>
          </cell>
          <cell r="R1827">
            <v>51003129.700000003</v>
          </cell>
          <cell r="S1827">
            <v>563968099.60000002</v>
          </cell>
          <cell r="T1827">
            <v>0.72143924773752199</v>
          </cell>
          <cell r="U1827">
            <v>0.19</v>
          </cell>
          <cell r="V1827">
            <v>148528014.326974</v>
          </cell>
          <cell r="W1827">
            <v>0.125</v>
          </cell>
          <cell r="X1827">
            <v>97715798.899324998</v>
          </cell>
          <cell r="Y1827">
            <v>0</v>
          </cell>
          <cell r="Z1827">
            <v>0</v>
          </cell>
          <cell r="AA1827">
            <v>-3.643924773752194E-2</v>
          </cell>
          <cell r="AB1827">
            <v>-28485521.631699018</v>
          </cell>
          <cell r="AC1827">
            <v>706.989013671875</v>
          </cell>
          <cell r="AD1827">
            <v>706.989013671875</v>
          </cell>
        </row>
        <row r="1828">
          <cell r="A1828" t="str">
            <v>Corredores  Medellín</v>
          </cell>
          <cell r="B1828">
            <v>7392392</v>
          </cell>
          <cell r="C1828">
            <v>37408</v>
          </cell>
          <cell r="D1828">
            <v>37772</v>
          </cell>
          <cell r="E1828" t="str">
            <v>A</v>
          </cell>
          <cell r="F1828" t="str">
            <v>AUCOL98</v>
          </cell>
          <cell r="G1828">
            <v>71522</v>
          </cell>
          <cell r="H1828" t="str">
            <v>WILLIS COLOMBIA CORREDORES DE SEGUROS S.A</v>
          </cell>
          <cell r="I1828">
            <v>775076377.8125</v>
          </cell>
          <cell r="J1828">
            <v>712501523.5625</v>
          </cell>
          <cell r="K1828">
            <v>820639399.00779998</v>
          </cell>
          <cell r="L1828">
            <v>394472032</v>
          </cell>
          <cell r="M1828">
            <v>113775171</v>
          </cell>
          <cell r="N1828">
            <v>508247203</v>
          </cell>
          <cell r="O1828">
            <v>0.1</v>
          </cell>
          <cell r="P1828">
            <v>11377517.100000001</v>
          </cell>
          <cell r="Q1828">
            <v>0.1</v>
          </cell>
          <cell r="R1828">
            <v>50824720.300000004</v>
          </cell>
          <cell r="S1828">
            <v>570449440.39999998</v>
          </cell>
          <cell r="T1828">
            <v>0.69512801979737504</v>
          </cell>
          <cell r="U1828">
            <v>0.19</v>
          </cell>
          <cell r="V1828">
            <v>155921485.81148201</v>
          </cell>
          <cell r="W1828">
            <v>0.125</v>
          </cell>
          <cell r="X1828">
            <v>102579924.875975</v>
          </cell>
          <cell r="Y1828">
            <v>0</v>
          </cell>
          <cell r="Z1828">
            <v>0</v>
          </cell>
          <cell r="AA1828">
            <v>-1.0128019797374987E-2</v>
          </cell>
          <cell r="AB1828">
            <v>-8311452.0796569102</v>
          </cell>
          <cell r="AC1828">
            <v>667.826904296875</v>
          </cell>
          <cell r="AD1828">
            <v>667.826904296875</v>
          </cell>
        </row>
        <row r="1829">
          <cell r="A1829" t="str">
            <v>Corredores  Medellín</v>
          </cell>
          <cell r="B1829">
            <v>7392392</v>
          </cell>
          <cell r="C1829">
            <v>37773</v>
          </cell>
          <cell r="D1829">
            <v>37777</v>
          </cell>
          <cell r="E1829" t="str">
            <v>A</v>
          </cell>
          <cell r="F1829" t="str">
            <v>AUCOL98</v>
          </cell>
          <cell r="G1829">
            <v>71522</v>
          </cell>
          <cell r="H1829" t="str">
            <v>WILLIS COLOMBIA CORREDORES DE SEGUROS S.A</v>
          </cell>
          <cell r="I1829">
            <v>0</v>
          </cell>
          <cell r="J1829">
            <v>0</v>
          </cell>
          <cell r="K1829">
            <v>10617131.4673</v>
          </cell>
          <cell r="L1829">
            <v>0</v>
          </cell>
          <cell r="M1829">
            <v>0.1</v>
          </cell>
          <cell r="N1829">
            <v>0</v>
          </cell>
          <cell r="O1829">
            <v>0.1</v>
          </cell>
          <cell r="P1829">
            <v>0</v>
          </cell>
          <cell r="Q1829">
            <v>0.1</v>
          </cell>
          <cell r="R1829">
            <v>0</v>
          </cell>
          <cell r="S1829">
            <v>0</v>
          </cell>
          <cell r="T1829">
            <v>0</v>
          </cell>
          <cell r="U1829">
            <v>0.19</v>
          </cell>
          <cell r="V1829">
            <v>2017254.9787870001</v>
          </cell>
          <cell r="W1829">
            <v>0.125</v>
          </cell>
          <cell r="X1829">
            <v>1327141.4334125</v>
          </cell>
          <cell r="Y1829">
            <v>0</v>
          </cell>
          <cell r="Z1829">
            <v>0</v>
          </cell>
          <cell r="AA1829">
            <v>0.68500000000000005</v>
          </cell>
          <cell r="AB1829">
            <v>7272735.0551005006</v>
          </cell>
          <cell r="AC1829">
            <v>647</v>
          </cell>
          <cell r="AD1829">
            <v>647.5</v>
          </cell>
        </row>
        <row r="1830">
          <cell r="B1830" t="str">
            <v>Total 7392392</v>
          </cell>
          <cell r="C1830">
            <v>1611813489.1875</v>
          </cell>
          <cell r="D1830">
            <v>1549943358.9375</v>
          </cell>
          <cell r="E1830">
            <v>1612982921.6696999</v>
          </cell>
          <cell r="F1830">
            <v>875166600</v>
          </cell>
          <cell r="G1830">
            <v>143111900</v>
          </cell>
          <cell r="H1830">
            <v>1018278500</v>
          </cell>
          <cell r="I1830">
            <v>1611813489.1875</v>
          </cell>
          <cell r="J1830">
            <v>1549943358.9375</v>
          </cell>
          <cell r="K1830">
            <v>1612982921.6696999</v>
          </cell>
          <cell r="L1830">
            <v>875166600</v>
          </cell>
          <cell r="M1830">
            <v>143111900</v>
          </cell>
          <cell r="N1830">
            <v>1018278500</v>
          </cell>
          <cell r="O1830">
            <v>-29524238.656255424</v>
          </cell>
          <cell r="P1830">
            <v>14311190.000000002</v>
          </cell>
          <cell r="Q1830">
            <v>101827850</v>
          </cell>
          <cell r="R1830">
            <v>101827850</v>
          </cell>
          <cell r="S1830">
            <v>1134417540</v>
          </cell>
          <cell r="T1830">
            <v>201622865.20871249</v>
          </cell>
          <cell r="U1830">
            <v>0</v>
          </cell>
          <cell r="V1830">
            <v>306466755.11724299</v>
          </cell>
          <cell r="W1830">
            <v>647</v>
          </cell>
          <cell r="X1830">
            <v>201622865.20871249</v>
          </cell>
          <cell r="Y1830">
            <v>0</v>
          </cell>
          <cell r="Z1830">
            <v>0</v>
          </cell>
          <cell r="AA1830">
            <v>647</v>
          </cell>
          <cell r="AB1830">
            <v>-29524238.656255424</v>
          </cell>
          <cell r="AC1830">
            <v>647</v>
          </cell>
        </row>
        <row r="1831">
          <cell r="A1831" t="str">
            <v>Corredores  Medellín</v>
          </cell>
          <cell r="B1831">
            <v>10915780</v>
          </cell>
          <cell r="C1831">
            <v>37377</v>
          </cell>
          <cell r="D1831">
            <v>37741</v>
          </cell>
          <cell r="E1831" t="str">
            <v>A</v>
          </cell>
          <cell r="F1831" t="str">
            <v>AUCOLESP</v>
          </cell>
          <cell r="G1831">
            <v>71522</v>
          </cell>
          <cell r="H1831" t="str">
            <v>WILLIS COLOMBIA CORREDORES DE SEGUROS S.A</v>
          </cell>
          <cell r="I1831">
            <v>30227291</v>
          </cell>
          <cell r="J1831">
            <v>30274159</v>
          </cell>
          <cell r="K1831">
            <v>13836362.3555</v>
          </cell>
          <cell r="L1831">
            <v>24623501</v>
          </cell>
          <cell r="M1831">
            <v>0</v>
          </cell>
          <cell r="N1831">
            <v>24623501</v>
          </cell>
          <cell r="O1831">
            <v>0.1</v>
          </cell>
          <cell r="P1831">
            <v>0</v>
          </cell>
          <cell r="Q1831">
            <v>0.1</v>
          </cell>
          <cell r="R1831">
            <v>2462350.1</v>
          </cell>
          <cell r="S1831">
            <v>27085851.100000001</v>
          </cell>
          <cell r="T1831">
            <v>1.9575846891024278</v>
          </cell>
          <cell r="U1831">
            <v>0.19</v>
          </cell>
          <cell r="V1831">
            <v>2628908.8475449998</v>
          </cell>
          <cell r="W1831">
            <v>0.125</v>
          </cell>
          <cell r="X1831">
            <v>1729545.2944374999</v>
          </cell>
          <cell r="Y1831">
            <v>0</v>
          </cell>
          <cell r="Z1831">
            <v>0</v>
          </cell>
          <cell r="AA1831">
            <v>-1.2725846891024277</v>
          </cell>
          <cell r="AB1831">
            <v>-17607942.886482503</v>
          </cell>
          <cell r="AC1831">
            <v>8.3846149444580078</v>
          </cell>
          <cell r="AD1831">
            <v>8.3846149444580078</v>
          </cell>
        </row>
        <row r="1832">
          <cell r="A1832" t="str">
            <v>Corredores  Medellín</v>
          </cell>
          <cell r="B1832">
            <v>10915780</v>
          </cell>
          <cell r="C1832">
            <v>37742</v>
          </cell>
          <cell r="D1832">
            <v>37777</v>
          </cell>
          <cell r="E1832" t="str">
            <v>A</v>
          </cell>
          <cell r="F1832" t="str">
            <v>AUCOLESP</v>
          </cell>
          <cell r="G1832">
            <v>71522</v>
          </cell>
          <cell r="H1832" t="str">
            <v>WILLIS COLOMBIA CORREDORES DE SEGUROS S.A</v>
          </cell>
          <cell r="I1832">
            <v>2387080</v>
          </cell>
          <cell r="J1832">
            <v>0</v>
          </cell>
          <cell r="K1832">
            <v>2954649.5839999998</v>
          </cell>
          <cell r="L1832">
            <v>0</v>
          </cell>
          <cell r="M1832">
            <v>5111111</v>
          </cell>
          <cell r="N1832">
            <v>5111111</v>
          </cell>
          <cell r="O1832">
            <v>0.1</v>
          </cell>
          <cell r="P1832">
            <v>511111.10000000003</v>
          </cell>
          <cell r="Q1832">
            <v>0.1</v>
          </cell>
          <cell r="R1832">
            <v>511111.10000000003</v>
          </cell>
          <cell r="S1832">
            <v>6133333.1999999993</v>
          </cell>
          <cell r="T1832">
            <v>2.0758242308032693</v>
          </cell>
          <cell r="U1832">
            <v>0.19</v>
          </cell>
          <cell r="V1832">
            <v>561383.42096000002</v>
          </cell>
          <cell r="W1832">
            <v>0.125</v>
          </cell>
          <cell r="X1832">
            <v>369331.19799999997</v>
          </cell>
          <cell r="Y1832">
            <v>0</v>
          </cell>
          <cell r="Z1832">
            <v>0</v>
          </cell>
          <cell r="AA1832">
            <v>-1.3908242308032692</v>
          </cell>
          <cell r="AB1832">
            <v>-4109398.2349599991</v>
          </cell>
          <cell r="AC1832">
            <v>20</v>
          </cell>
          <cell r="AD1832">
            <v>20</v>
          </cell>
        </row>
        <row r="1833">
          <cell r="B1833" t="str">
            <v>Total 10915780</v>
          </cell>
          <cell r="C1833">
            <v>32614371</v>
          </cell>
          <cell r="D1833">
            <v>30274159</v>
          </cell>
          <cell r="E1833">
            <v>16791011.9395</v>
          </cell>
          <cell r="F1833">
            <v>24623501</v>
          </cell>
          <cell r="G1833">
            <v>5111111</v>
          </cell>
          <cell r="H1833">
            <v>29734612</v>
          </cell>
          <cell r="I1833">
            <v>32614371</v>
          </cell>
          <cell r="J1833">
            <v>30274159</v>
          </cell>
          <cell r="K1833">
            <v>16791011.9395</v>
          </cell>
          <cell r="L1833">
            <v>24623501</v>
          </cell>
          <cell r="M1833">
            <v>5111111</v>
          </cell>
          <cell r="N1833">
            <v>29734612</v>
          </cell>
          <cell r="O1833">
            <v>-21717341.121442504</v>
          </cell>
          <cell r="P1833">
            <v>511111.10000000003</v>
          </cell>
          <cell r="Q1833">
            <v>2973461.2</v>
          </cell>
          <cell r="R1833">
            <v>2973461.2</v>
          </cell>
          <cell r="S1833">
            <v>33219184.300000001</v>
          </cell>
          <cell r="T1833">
            <v>2098876.4924375</v>
          </cell>
          <cell r="U1833">
            <v>0</v>
          </cell>
          <cell r="V1833">
            <v>3190292.2685049996</v>
          </cell>
          <cell r="W1833">
            <v>20</v>
          </cell>
          <cell r="X1833">
            <v>2098876.4924375</v>
          </cell>
          <cell r="Y1833">
            <v>0</v>
          </cell>
          <cell r="Z1833">
            <v>0</v>
          </cell>
          <cell r="AA1833">
            <v>20</v>
          </cell>
          <cell r="AB1833">
            <v>-21717341.121442504</v>
          </cell>
          <cell r="AC1833">
            <v>20</v>
          </cell>
        </row>
        <row r="1834">
          <cell r="A1834" t="str">
            <v>Corredores  Medellín</v>
          </cell>
          <cell r="B1834">
            <v>10953177</v>
          </cell>
          <cell r="C1834">
            <v>37461</v>
          </cell>
          <cell r="D1834">
            <v>37777</v>
          </cell>
          <cell r="E1834" t="str">
            <v>A</v>
          </cell>
          <cell r="F1834" t="str">
            <v>AUCOLESP</v>
          </cell>
          <cell r="G1834">
            <v>71522</v>
          </cell>
          <cell r="H1834" t="str">
            <v>WILLIS COLOMBIA CORREDORES DE SEGUROS S.A</v>
          </cell>
          <cell r="I1834">
            <v>28101944</v>
          </cell>
          <cell r="J1834">
            <v>28141265</v>
          </cell>
          <cell r="K1834">
            <v>24363875.0625</v>
          </cell>
          <cell r="L1834">
            <v>29814604</v>
          </cell>
          <cell r="M1834">
            <v>4182933</v>
          </cell>
          <cell r="N1834">
            <v>33997537</v>
          </cell>
          <cell r="O1834">
            <v>0.1</v>
          </cell>
          <cell r="P1834">
            <v>418293.30000000005</v>
          </cell>
          <cell r="Q1834">
            <v>0.1</v>
          </cell>
          <cell r="R1834">
            <v>3399753.7</v>
          </cell>
          <cell r="S1834">
            <v>37815584</v>
          </cell>
          <cell r="T1834">
            <v>1.5521169724845776</v>
          </cell>
          <cell r="U1834">
            <v>0.19</v>
          </cell>
          <cell r="V1834">
            <v>4629136.2618749999</v>
          </cell>
          <cell r="W1834">
            <v>0.125</v>
          </cell>
          <cell r="X1834">
            <v>3045484.3828125</v>
          </cell>
          <cell r="Y1834">
            <v>0</v>
          </cell>
          <cell r="Z1834">
            <v>0</v>
          </cell>
          <cell r="AA1834">
            <v>-0.86711697248457753</v>
          </cell>
          <cell r="AB1834">
            <v>-21126329.582187496</v>
          </cell>
          <cell r="AC1834">
            <v>35</v>
          </cell>
          <cell r="AD1834">
            <v>34.876583099365234</v>
          </cell>
        </row>
        <row r="1835">
          <cell r="B1835" t="str">
            <v>Total 10953177</v>
          </cell>
          <cell r="C1835">
            <v>28101944</v>
          </cell>
          <cell r="D1835">
            <v>28141265</v>
          </cell>
          <cell r="E1835">
            <v>24363875.0625</v>
          </cell>
          <cell r="F1835">
            <v>29814604</v>
          </cell>
          <cell r="G1835">
            <v>4182933</v>
          </cell>
          <cell r="H1835">
            <v>33997537</v>
          </cell>
          <cell r="I1835">
            <v>28101944</v>
          </cell>
          <cell r="J1835">
            <v>28141265</v>
          </cell>
          <cell r="K1835">
            <v>24363875.0625</v>
          </cell>
          <cell r="L1835">
            <v>29814604</v>
          </cell>
          <cell r="M1835">
            <v>4182933</v>
          </cell>
          <cell r="N1835">
            <v>33997537</v>
          </cell>
          <cell r="O1835">
            <v>-21126329.582187496</v>
          </cell>
          <cell r="P1835">
            <v>418293.30000000005</v>
          </cell>
          <cell r="Q1835">
            <v>3399753.7</v>
          </cell>
          <cell r="R1835">
            <v>3399753.7</v>
          </cell>
          <cell r="S1835">
            <v>37815584</v>
          </cell>
          <cell r="T1835">
            <v>3045484.3828125</v>
          </cell>
          <cell r="U1835">
            <v>0</v>
          </cell>
          <cell r="V1835">
            <v>4629136.2618749999</v>
          </cell>
          <cell r="W1835">
            <v>35</v>
          </cell>
          <cell r="X1835">
            <v>3045484.3828125</v>
          </cell>
          <cell r="Y1835">
            <v>0</v>
          </cell>
          <cell r="Z1835">
            <v>0</v>
          </cell>
          <cell r="AA1835">
            <v>35</v>
          </cell>
          <cell r="AB1835">
            <v>-21126329.582187496</v>
          </cell>
          <cell r="AC1835">
            <v>35</v>
          </cell>
        </row>
        <row r="1836">
          <cell r="A1836" t="str">
            <v>Corredores  Medellín</v>
          </cell>
          <cell r="B1836">
            <v>10973333</v>
          </cell>
          <cell r="C1836">
            <v>37482</v>
          </cell>
          <cell r="D1836">
            <v>37777</v>
          </cell>
          <cell r="E1836" t="str">
            <v>A</v>
          </cell>
          <cell r="F1836" t="str">
            <v>AUCOL98</v>
          </cell>
          <cell r="G1836">
            <v>71522</v>
          </cell>
          <cell r="H1836" t="str">
            <v>WILLIS COLOMBIA CORREDORES DE SEGUROS S.A</v>
          </cell>
          <cell r="I1836">
            <v>2603115</v>
          </cell>
          <cell r="J1836">
            <v>2603115</v>
          </cell>
          <cell r="K1836">
            <v>1911339.0625</v>
          </cell>
          <cell r="L1836">
            <v>0</v>
          </cell>
          <cell r="M1836">
            <v>0.1</v>
          </cell>
          <cell r="N1836">
            <v>0</v>
          </cell>
          <cell r="O1836">
            <v>0.1</v>
          </cell>
          <cell r="P1836">
            <v>0</v>
          </cell>
          <cell r="Q1836">
            <v>0.1</v>
          </cell>
          <cell r="R1836">
            <v>0</v>
          </cell>
          <cell r="S1836">
            <v>0</v>
          </cell>
          <cell r="T1836">
            <v>0</v>
          </cell>
          <cell r="U1836">
            <v>0.19</v>
          </cell>
          <cell r="V1836">
            <v>363154.421875</v>
          </cell>
          <cell r="W1836">
            <v>0.125</v>
          </cell>
          <cell r="X1836">
            <v>238917.3828125</v>
          </cell>
          <cell r="Y1836">
            <v>0</v>
          </cell>
          <cell r="Z1836">
            <v>0</v>
          </cell>
          <cell r="AA1836">
            <v>0.68500000000000005</v>
          </cell>
          <cell r="AB1836">
            <v>1309267.2578125</v>
          </cell>
          <cell r="AC1836">
            <v>2</v>
          </cell>
          <cell r="AD1836">
            <v>1.6949152946472168</v>
          </cell>
        </row>
        <row r="1837">
          <cell r="B1837" t="str">
            <v>Total 10973333</v>
          </cell>
          <cell r="C1837">
            <v>2603115</v>
          </cell>
          <cell r="D1837">
            <v>2603115</v>
          </cell>
          <cell r="E1837">
            <v>1911339.0625</v>
          </cell>
          <cell r="F1837">
            <v>0</v>
          </cell>
          <cell r="G1837">
            <v>0</v>
          </cell>
          <cell r="H1837">
            <v>0</v>
          </cell>
          <cell r="I1837">
            <v>2603115</v>
          </cell>
          <cell r="J1837">
            <v>2603115</v>
          </cell>
          <cell r="K1837">
            <v>1911339.0625</v>
          </cell>
          <cell r="L1837">
            <v>0</v>
          </cell>
          <cell r="M1837">
            <v>0</v>
          </cell>
          <cell r="N1837">
            <v>0</v>
          </cell>
          <cell r="O1837">
            <v>1309267.2578125</v>
          </cell>
          <cell r="P1837">
            <v>0</v>
          </cell>
          <cell r="Q1837">
            <v>0</v>
          </cell>
          <cell r="R1837">
            <v>0</v>
          </cell>
          <cell r="S1837">
            <v>0</v>
          </cell>
          <cell r="T1837">
            <v>238917.3828125</v>
          </cell>
          <cell r="U1837">
            <v>0</v>
          </cell>
          <cell r="V1837">
            <v>363154.421875</v>
          </cell>
          <cell r="W1837">
            <v>2</v>
          </cell>
          <cell r="X1837">
            <v>238917.3828125</v>
          </cell>
          <cell r="Y1837">
            <v>0</v>
          </cell>
          <cell r="Z1837">
            <v>0</v>
          </cell>
          <cell r="AA1837">
            <v>2</v>
          </cell>
          <cell r="AB1837">
            <v>1309267.2578125</v>
          </cell>
          <cell r="AC1837">
            <v>2</v>
          </cell>
        </row>
        <row r="1838">
          <cell r="H1838" t="str">
            <v>Total WILLIS COLOMBIA CORREDORES DE SEGUROS S.A</v>
          </cell>
          <cell r="I1838">
            <v>2320934647.375</v>
          </cell>
          <cell r="J1838">
            <v>2233665609.0625</v>
          </cell>
          <cell r="K1838">
            <v>2366514474.0318003</v>
          </cell>
          <cell r="L1838">
            <v>1126259171</v>
          </cell>
          <cell r="M1838">
            <v>177537711</v>
          </cell>
          <cell r="N1838">
            <v>1303796882</v>
          </cell>
          <cell r="O1838">
            <v>17753771.100000005</v>
          </cell>
          <cell r="P1838">
            <v>17753771.100000005</v>
          </cell>
          <cell r="Q1838">
            <v>1451930341.3</v>
          </cell>
          <cell r="R1838">
            <v>130379688.2</v>
          </cell>
          <cell r="S1838">
            <v>1451930341.3</v>
          </cell>
          <cell r="T1838">
            <v>0</v>
          </cell>
          <cell r="U1838">
            <v>169132073.41178307</v>
          </cell>
          <cell r="V1838">
            <v>449637750.06604207</v>
          </cell>
          <cell r="W1838">
            <v>295814309.25397503</v>
          </cell>
          <cell r="X1838">
            <v>295814309.25397503</v>
          </cell>
          <cell r="Y1838">
            <v>169132073.41178307</v>
          </cell>
          <cell r="Z1838">
            <v>0</v>
          </cell>
          <cell r="AA1838">
            <v>169132073.41178307</v>
          </cell>
          <cell r="AB1838">
            <v>169132073.41178307</v>
          </cell>
          <cell r="AC1838">
            <v>852</v>
          </cell>
        </row>
        <row r="1839">
          <cell r="A1839" t="str">
            <v>Total Corredores  Medellín</v>
          </cell>
          <cell r="B1839">
            <v>37164343268.278404</v>
          </cell>
          <cell r="C1839">
            <v>35609864658.829399</v>
          </cell>
          <cell r="D1839">
            <v>36667913258.760002</v>
          </cell>
          <cell r="E1839">
            <v>16181726446</v>
          </cell>
          <cell r="F1839">
            <v>4010232107</v>
          </cell>
          <cell r="G1839">
            <v>20191958553</v>
          </cell>
          <cell r="H1839">
            <v>401023210.70000011</v>
          </cell>
          <cell r="I1839">
            <v>37164343268.278404</v>
          </cell>
          <cell r="J1839">
            <v>35609864658.829399</v>
          </cell>
          <cell r="K1839">
            <v>36667913258.760002</v>
          </cell>
          <cell r="L1839">
            <v>16181726446</v>
          </cell>
          <cell r="M1839">
            <v>4010232107</v>
          </cell>
          <cell r="N1839">
            <v>20191958553</v>
          </cell>
          <cell r="O1839">
            <v>10291</v>
          </cell>
          <cell r="P1839">
            <v>401023210.70000011</v>
          </cell>
          <cell r="Q1839">
            <v>2019195855.2999995</v>
          </cell>
          <cell r="R1839">
            <v>2019195855.2999995</v>
          </cell>
          <cell r="S1839">
            <v>22612177619</v>
          </cell>
          <cell r="T1839">
            <v>3456540116.9591031</v>
          </cell>
          <cell r="U1839">
            <v>2123110367.0677357</v>
          </cell>
          <cell r="V1839">
            <v>6966903519.164402</v>
          </cell>
          <cell r="W1839">
            <v>10291</v>
          </cell>
          <cell r="X1839">
            <v>3456540116.9591031</v>
          </cell>
          <cell r="Y1839">
            <v>2123110367.0677357</v>
          </cell>
          <cell r="Z1839">
            <v>2123110367.0677357</v>
          </cell>
          <cell r="AA1839">
            <v>10291</v>
          </cell>
          <cell r="AB1839">
            <v>1509181636.5687642</v>
          </cell>
          <cell r="AC1839">
            <v>10291</v>
          </cell>
        </row>
        <row r="1840">
          <cell r="A1840" t="str">
            <v>Corredores Bogotá</v>
          </cell>
          <cell r="B1840">
            <v>12027683</v>
          </cell>
          <cell r="C1840">
            <v>37590</v>
          </cell>
          <cell r="D1840">
            <v>37777</v>
          </cell>
          <cell r="E1840" t="str">
            <v>A</v>
          </cell>
          <cell r="F1840" t="str">
            <v>AUCOLESP</v>
          </cell>
          <cell r="G1840">
            <v>71285</v>
          </cell>
          <cell r="H1840" t="str">
            <v>AJOVER S.A. .</v>
          </cell>
          <cell r="I1840">
            <v>62838673.5</v>
          </cell>
          <cell r="J1840">
            <v>61912169.5</v>
          </cell>
          <cell r="K1840">
            <v>32331850.735399999</v>
          </cell>
          <cell r="L1840">
            <v>5483188</v>
          </cell>
          <cell r="M1840">
            <v>24921937</v>
          </cell>
          <cell r="N1840">
            <v>30405125</v>
          </cell>
          <cell r="O1840">
            <v>0.1</v>
          </cell>
          <cell r="P1840">
            <v>2492193.7000000002</v>
          </cell>
          <cell r="Q1840">
            <v>0.1</v>
          </cell>
          <cell r="R1840">
            <v>3040512.5</v>
          </cell>
          <cell r="S1840">
            <v>35937831.200000003</v>
          </cell>
          <cell r="T1840">
            <v>1.1115302830670264</v>
          </cell>
          <cell r="U1840">
            <v>0.19</v>
          </cell>
          <cell r="V1840">
            <v>6143051.6397259999</v>
          </cell>
          <cell r="W1840">
            <v>0.13</v>
          </cell>
          <cell r="X1840">
            <v>4203140.5956020001</v>
          </cell>
          <cell r="Y1840">
            <v>0</v>
          </cell>
          <cell r="Z1840">
            <v>0</v>
          </cell>
          <cell r="AA1840">
            <v>-0.43153028306702645</v>
          </cell>
          <cell r="AB1840">
            <v>-13952172.699928008</v>
          </cell>
          <cell r="AC1840">
            <v>41</v>
          </cell>
          <cell r="AD1840">
            <v>41.101604461669922</v>
          </cell>
        </row>
        <row r="1841">
          <cell r="B1841" t="str">
            <v>Total 12027683</v>
          </cell>
          <cell r="C1841">
            <v>62838673.5</v>
          </cell>
          <cell r="D1841">
            <v>61912169.5</v>
          </cell>
          <cell r="E1841">
            <v>32331850.735399999</v>
          </cell>
          <cell r="F1841">
            <v>5483188</v>
          </cell>
          <cell r="G1841">
            <v>24921937</v>
          </cell>
          <cell r="H1841">
            <v>30405125</v>
          </cell>
          <cell r="I1841">
            <v>62838673.5</v>
          </cell>
          <cell r="J1841">
            <v>61912169.5</v>
          </cell>
          <cell r="K1841">
            <v>32331850.735399999</v>
          </cell>
          <cell r="L1841">
            <v>5483188</v>
          </cell>
          <cell r="M1841">
            <v>24921937</v>
          </cell>
          <cell r="N1841">
            <v>30405125</v>
          </cell>
          <cell r="O1841">
            <v>-13952172.699928008</v>
          </cell>
          <cell r="P1841">
            <v>2492193.7000000002</v>
          </cell>
          <cell r="Q1841">
            <v>3040512.5</v>
          </cell>
          <cell r="R1841">
            <v>3040512.5</v>
          </cell>
          <cell r="S1841">
            <v>35937831.200000003</v>
          </cell>
          <cell r="T1841">
            <v>4203140.5956020001</v>
          </cell>
          <cell r="U1841">
            <v>0</v>
          </cell>
          <cell r="V1841">
            <v>6143051.6397259999</v>
          </cell>
          <cell r="W1841">
            <v>41</v>
          </cell>
          <cell r="X1841">
            <v>4203140.5956020001</v>
          </cell>
          <cell r="Y1841">
            <v>0</v>
          </cell>
          <cell r="Z1841">
            <v>0</v>
          </cell>
          <cell r="AA1841">
            <v>41</v>
          </cell>
          <cell r="AB1841">
            <v>-13952172.699928008</v>
          </cell>
          <cell r="AC1841">
            <v>41</v>
          </cell>
        </row>
        <row r="1842">
          <cell r="H1842" t="str">
            <v>Total AJOVER S.A. .</v>
          </cell>
          <cell r="I1842">
            <v>62838673.5</v>
          </cell>
          <cell r="J1842">
            <v>61912169.5</v>
          </cell>
          <cell r="K1842">
            <v>32331850.735399999</v>
          </cell>
          <cell r="L1842">
            <v>5483188</v>
          </cell>
          <cell r="M1842">
            <v>24921937</v>
          </cell>
          <cell r="N1842">
            <v>30405125</v>
          </cell>
          <cell r="O1842">
            <v>2492193.7000000002</v>
          </cell>
          <cell r="P1842">
            <v>2492193.7000000002</v>
          </cell>
          <cell r="Q1842">
            <v>35937831.200000003</v>
          </cell>
          <cell r="R1842">
            <v>3040512.5</v>
          </cell>
          <cell r="S1842">
            <v>35937831.200000003</v>
          </cell>
          <cell r="T1842">
            <v>0</v>
          </cell>
          <cell r="U1842">
            <v>-13952172.699928008</v>
          </cell>
          <cell r="V1842">
            <v>6143051.6397259999</v>
          </cell>
          <cell r="W1842">
            <v>4203140.5956020001</v>
          </cell>
          <cell r="X1842">
            <v>4203140.5956020001</v>
          </cell>
          <cell r="Y1842">
            <v>-13952172.699928008</v>
          </cell>
          <cell r="Z1842">
            <v>0</v>
          </cell>
          <cell r="AA1842">
            <v>-13952172.699928008</v>
          </cell>
          <cell r="AB1842">
            <v>-13952172.699928008</v>
          </cell>
          <cell r="AC1842">
            <v>41</v>
          </cell>
        </row>
        <row r="1843">
          <cell r="A1843" t="str">
            <v>Corredores Bogotá</v>
          </cell>
          <cell r="B1843">
            <v>10921265</v>
          </cell>
          <cell r="C1843">
            <v>37401</v>
          </cell>
          <cell r="D1843">
            <v>37765</v>
          </cell>
          <cell r="E1843" t="str">
            <v>A</v>
          </cell>
          <cell r="F1843" t="str">
            <v>AUCOLESP</v>
          </cell>
          <cell r="G1843">
            <v>72690</v>
          </cell>
          <cell r="H1843" t="str">
            <v>AL NORTE S.A.</v>
          </cell>
          <cell r="I1843">
            <v>61918850</v>
          </cell>
          <cell r="J1843">
            <v>61918850</v>
          </cell>
          <cell r="K1843">
            <v>61918850</v>
          </cell>
          <cell r="L1843">
            <v>1500000</v>
          </cell>
          <cell r="M1843">
            <v>2300000</v>
          </cell>
          <cell r="N1843">
            <v>3800000</v>
          </cell>
          <cell r="O1843">
            <v>0.1</v>
          </cell>
          <cell r="P1843">
            <v>230000</v>
          </cell>
          <cell r="Q1843">
            <v>0.1</v>
          </cell>
          <cell r="R1843">
            <v>380000</v>
          </cell>
          <cell r="S1843">
            <v>4410000</v>
          </cell>
          <cell r="T1843">
            <v>7.1222252997269808E-2</v>
          </cell>
          <cell r="U1843">
            <v>0.19</v>
          </cell>
          <cell r="V1843">
            <v>11764581.5</v>
          </cell>
          <cell r="W1843">
            <v>0.1</v>
          </cell>
          <cell r="X1843">
            <v>6191885</v>
          </cell>
          <cell r="Y1843">
            <v>0</v>
          </cell>
          <cell r="Z1843">
            <v>0</v>
          </cell>
          <cell r="AA1843">
            <v>0.63877774700273016</v>
          </cell>
          <cell r="AB1843">
            <v>39552383.5</v>
          </cell>
          <cell r="AC1843">
            <v>19</v>
          </cell>
          <cell r="AD1843">
            <v>19</v>
          </cell>
        </row>
        <row r="1844">
          <cell r="B1844" t="str">
            <v>Total 10921265</v>
          </cell>
          <cell r="C1844">
            <v>61918850</v>
          </cell>
          <cell r="D1844">
            <v>61918850</v>
          </cell>
          <cell r="E1844">
            <v>61918850</v>
          </cell>
          <cell r="F1844">
            <v>1500000</v>
          </cell>
          <cell r="G1844">
            <v>2300000</v>
          </cell>
          <cell r="H1844">
            <v>3800000</v>
          </cell>
          <cell r="I1844">
            <v>61918850</v>
          </cell>
          <cell r="J1844">
            <v>61918850</v>
          </cell>
          <cell r="K1844">
            <v>61918850</v>
          </cell>
          <cell r="L1844">
            <v>1500000</v>
          </cell>
          <cell r="M1844">
            <v>2300000</v>
          </cell>
          <cell r="N1844">
            <v>3800000</v>
          </cell>
          <cell r="O1844">
            <v>39552383.5</v>
          </cell>
          <cell r="P1844">
            <v>230000</v>
          </cell>
          <cell r="Q1844">
            <v>380000</v>
          </cell>
          <cell r="R1844">
            <v>380000</v>
          </cell>
          <cell r="S1844">
            <v>4410000</v>
          </cell>
          <cell r="T1844">
            <v>6191885</v>
          </cell>
          <cell r="U1844">
            <v>0</v>
          </cell>
          <cell r="V1844">
            <v>11764581.5</v>
          </cell>
          <cell r="W1844">
            <v>0</v>
          </cell>
          <cell r="X1844">
            <v>6191885</v>
          </cell>
          <cell r="Y1844">
            <v>0</v>
          </cell>
          <cell r="Z1844">
            <v>0</v>
          </cell>
          <cell r="AA1844">
            <v>0</v>
          </cell>
          <cell r="AB1844">
            <v>39552383.5</v>
          </cell>
          <cell r="AC1844">
            <v>0</v>
          </cell>
        </row>
        <row r="1845">
          <cell r="H1845" t="str">
            <v>Total AL NORTE S.A.</v>
          </cell>
          <cell r="I1845">
            <v>61918850</v>
          </cell>
          <cell r="J1845">
            <v>61918850</v>
          </cell>
          <cell r="K1845">
            <v>61918850</v>
          </cell>
          <cell r="L1845">
            <v>1500000</v>
          </cell>
          <cell r="M1845">
            <v>2300000</v>
          </cell>
          <cell r="N1845">
            <v>3800000</v>
          </cell>
          <cell r="O1845">
            <v>230000</v>
          </cell>
          <cell r="P1845">
            <v>230000</v>
          </cell>
          <cell r="Q1845">
            <v>4410000</v>
          </cell>
          <cell r="R1845">
            <v>380000</v>
          </cell>
          <cell r="S1845">
            <v>4410000</v>
          </cell>
          <cell r="T1845">
            <v>0</v>
          </cell>
          <cell r="U1845">
            <v>39552383.5</v>
          </cell>
          <cell r="V1845">
            <v>11764581.5</v>
          </cell>
          <cell r="W1845">
            <v>6191885</v>
          </cell>
          <cell r="X1845">
            <v>6191885</v>
          </cell>
          <cell r="Y1845">
            <v>39552383.5</v>
          </cell>
          <cell r="Z1845">
            <v>0</v>
          </cell>
          <cell r="AA1845">
            <v>39552383.5</v>
          </cell>
          <cell r="AB1845">
            <v>39552383.5</v>
          </cell>
          <cell r="AC1845">
            <v>0</v>
          </cell>
        </row>
        <row r="1846">
          <cell r="A1846" t="str">
            <v>Corredores Bogotá</v>
          </cell>
          <cell r="B1846">
            <v>10962327</v>
          </cell>
          <cell r="C1846">
            <v>37471</v>
          </cell>
          <cell r="D1846">
            <v>37777</v>
          </cell>
          <cell r="E1846" t="str">
            <v>M</v>
          </cell>
          <cell r="F1846" t="str">
            <v>AUCOLESP</v>
          </cell>
          <cell r="G1846">
            <v>71167</v>
          </cell>
          <cell r="H1846" t="str">
            <v>ALMAGRARIO S. A.</v>
          </cell>
          <cell r="I1846">
            <v>46315870</v>
          </cell>
          <cell r="J1846">
            <v>41059096</v>
          </cell>
          <cell r="K1846">
            <v>19695932.774799999</v>
          </cell>
          <cell r="L1846">
            <v>16994409</v>
          </cell>
          <cell r="M1846">
            <v>4960746</v>
          </cell>
          <cell r="N1846">
            <v>21955155</v>
          </cell>
          <cell r="O1846">
            <v>0.1</v>
          </cell>
          <cell r="P1846">
            <v>496074.60000000003</v>
          </cell>
          <cell r="Q1846">
            <v>0.1</v>
          </cell>
          <cell r="R1846">
            <v>2195515.5</v>
          </cell>
          <cell r="S1846">
            <v>24646745.100000001</v>
          </cell>
          <cell r="T1846">
            <v>1.2513621660779799</v>
          </cell>
          <cell r="U1846">
            <v>0.19</v>
          </cell>
          <cell r="V1846">
            <v>3742227.2272119997</v>
          </cell>
          <cell r="W1846">
            <v>0.125</v>
          </cell>
          <cell r="X1846">
            <v>2461991.5968499999</v>
          </cell>
          <cell r="Y1846">
            <v>0</v>
          </cell>
          <cell r="Z1846">
            <v>0</v>
          </cell>
          <cell r="AA1846">
            <v>-0.56636216607797985</v>
          </cell>
          <cell r="AB1846">
            <v>-11155031.149262004</v>
          </cell>
          <cell r="AC1846">
            <v>76</v>
          </cell>
          <cell r="AD1846">
            <v>74.905227661132813</v>
          </cell>
        </row>
        <row r="1847">
          <cell r="B1847" t="str">
            <v>Total 10962327</v>
          </cell>
          <cell r="C1847">
            <v>46315870</v>
          </cell>
          <cell r="D1847">
            <v>41059096</v>
          </cell>
          <cell r="E1847">
            <v>19695932.774799999</v>
          </cell>
          <cell r="F1847">
            <v>16994409</v>
          </cell>
          <cell r="G1847">
            <v>4960746</v>
          </cell>
          <cell r="H1847">
            <v>21955155</v>
          </cell>
          <cell r="I1847">
            <v>46315870</v>
          </cell>
          <cell r="J1847">
            <v>41059096</v>
          </cell>
          <cell r="K1847">
            <v>19695932.774799999</v>
          </cell>
          <cell r="L1847">
            <v>16994409</v>
          </cell>
          <cell r="M1847">
            <v>4960746</v>
          </cell>
          <cell r="N1847">
            <v>21955155</v>
          </cell>
          <cell r="O1847">
            <v>-11155031.149262004</v>
          </cell>
          <cell r="P1847">
            <v>496074.60000000003</v>
          </cell>
          <cell r="Q1847">
            <v>2195515.5</v>
          </cell>
          <cell r="R1847">
            <v>2195515.5</v>
          </cell>
          <cell r="S1847">
            <v>24646745.100000001</v>
          </cell>
          <cell r="T1847">
            <v>2461991.5968499999</v>
          </cell>
          <cell r="U1847">
            <v>0</v>
          </cell>
          <cell r="V1847">
            <v>3742227.2272119997</v>
          </cell>
          <cell r="W1847">
            <v>76</v>
          </cell>
          <cell r="X1847">
            <v>2461991.5968499999</v>
          </cell>
          <cell r="Y1847">
            <v>0</v>
          </cell>
          <cell r="Z1847">
            <v>0</v>
          </cell>
          <cell r="AA1847">
            <v>76</v>
          </cell>
          <cell r="AB1847">
            <v>-11155031.149262004</v>
          </cell>
          <cell r="AC1847">
            <v>76</v>
          </cell>
        </row>
        <row r="1848">
          <cell r="H1848" t="str">
            <v>Total ALMAGRARIO S. A.</v>
          </cell>
          <cell r="I1848">
            <v>46315870</v>
          </cell>
          <cell r="J1848">
            <v>41059096</v>
          </cell>
          <cell r="K1848">
            <v>19695932.774799999</v>
          </cell>
          <cell r="L1848">
            <v>16994409</v>
          </cell>
          <cell r="M1848">
            <v>4960746</v>
          </cell>
          <cell r="N1848">
            <v>21955155</v>
          </cell>
          <cell r="O1848">
            <v>496074.60000000003</v>
          </cell>
          <cell r="P1848">
            <v>496074.60000000003</v>
          </cell>
          <cell r="Q1848">
            <v>24646745.100000001</v>
          </cell>
          <cell r="R1848">
            <v>2195515.5</v>
          </cell>
          <cell r="S1848">
            <v>24646745.100000001</v>
          </cell>
          <cell r="T1848">
            <v>0</v>
          </cell>
          <cell r="U1848">
            <v>-11155031.149262004</v>
          </cell>
          <cell r="V1848">
            <v>3742227.2272119997</v>
          </cell>
          <cell r="W1848">
            <v>2461991.5968499999</v>
          </cell>
          <cell r="X1848">
            <v>2461991.5968499999</v>
          </cell>
          <cell r="Y1848">
            <v>-11155031.149262004</v>
          </cell>
          <cell r="Z1848">
            <v>0</v>
          </cell>
          <cell r="AA1848">
            <v>-11155031.149262004</v>
          </cell>
          <cell r="AB1848">
            <v>-11155031.149262004</v>
          </cell>
          <cell r="AC1848">
            <v>76</v>
          </cell>
        </row>
        <row r="1849">
          <cell r="A1849" t="str">
            <v>Corredores Bogotá</v>
          </cell>
          <cell r="B1849">
            <v>10978800</v>
          </cell>
          <cell r="C1849">
            <v>37498</v>
          </cell>
          <cell r="D1849">
            <v>37777</v>
          </cell>
          <cell r="E1849" t="str">
            <v>A</v>
          </cell>
          <cell r="F1849" t="str">
            <v>AUCOLESP</v>
          </cell>
          <cell r="G1849">
            <v>72252</v>
          </cell>
          <cell r="H1849" t="str">
            <v>AMERICA ONLINE INC. EU</v>
          </cell>
          <cell r="I1849">
            <v>61224590.875</v>
          </cell>
          <cell r="J1849">
            <v>55263470.875</v>
          </cell>
          <cell r="K1849">
            <v>30632815.3906</v>
          </cell>
          <cell r="L1849">
            <v>5832042</v>
          </cell>
          <cell r="M1849">
            <v>1500063</v>
          </cell>
          <cell r="N1849">
            <v>7332105</v>
          </cell>
          <cell r="O1849">
            <v>0.1</v>
          </cell>
          <cell r="P1849">
            <v>150006.30000000002</v>
          </cell>
          <cell r="Q1849">
            <v>0.1</v>
          </cell>
          <cell r="R1849">
            <v>733210.5</v>
          </cell>
          <cell r="S1849">
            <v>8215321.7999999998</v>
          </cell>
          <cell r="T1849">
            <v>0.26818696535875569</v>
          </cell>
          <cell r="U1849">
            <v>0.19</v>
          </cell>
          <cell r="V1849">
            <v>5820234.9242139999</v>
          </cell>
          <cell r="W1849">
            <v>0.22500000000000001</v>
          </cell>
          <cell r="X1849">
            <v>6892383.4628849998</v>
          </cell>
          <cell r="Y1849">
            <v>0</v>
          </cell>
          <cell r="Z1849">
            <v>0</v>
          </cell>
          <cell r="AA1849">
            <v>0.31681303464124427</v>
          </cell>
          <cell r="AB1849">
            <v>9704875.2035009991</v>
          </cell>
          <cell r="AC1849">
            <v>23</v>
          </cell>
          <cell r="AD1849">
            <v>16.97132682800293</v>
          </cell>
        </row>
        <row r="1850">
          <cell r="B1850" t="str">
            <v>Total 10978800</v>
          </cell>
          <cell r="C1850">
            <v>61224590.875</v>
          </cell>
          <cell r="D1850">
            <v>55263470.875</v>
          </cell>
          <cell r="E1850">
            <v>30632815.3906</v>
          </cell>
          <cell r="F1850">
            <v>5832042</v>
          </cell>
          <cell r="G1850">
            <v>1500063</v>
          </cell>
          <cell r="H1850">
            <v>7332105</v>
          </cell>
          <cell r="I1850">
            <v>61224590.875</v>
          </cell>
          <cell r="J1850">
            <v>55263470.875</v>
          </cell>
          <cell r="K1850">
            <v>30632815.3906</v>
          </cell>
          <cell r="L1850">
            <v>5832042</v>
          </cell>
          <cell r="M1850">
            <v>1500063</v>
          </cell>
          <cell r="N1850">
            <v>7332105</v>
          </cell>
          <cell r="O1850">
            <v>9704875.2035009991</v>
          </cell>
          <cell r="P1850">
            <v>150006.30000000002</v>
          </cell>
          <cell r="Q1850">
            <v>733210.5</v>
          </cell>
          <cell r="R1850">
            <v>733210.5</v>
          </cell>
          <cell r="S1850">
            <v>8215321.7999999998</v>
          </cell>
          <cell r="T1850">
            <v>6892383.4628849998</v>
          </cell>
          <cell r="U1850">
            <v>0</v>
          </cell>
          <cell r="V1850">
            <v>5820234.9242139999</v>
          </cell>
          <cell r="W1850">
            <v>23</v>
          </cell>
          <cell r="X1850">
            <v>6892383.4628849998</v>
          </cell>
          <cell r="Y1850">
            <v>0</v>
          </cell>
          <cell r="Z1850">
            <v>0</v>
          </cell>
          <cell r="AA1850">
            <v>23</v>
          </cell>
          <cell r="AB1850">
            <v>9704875.2035009991</v>
          </cell>
          <cell r="AC1850">
            <v>23</v>
          </cell>
        </row>
        <row r="1851">
          <cell r="H1851" t="str">
            <v>Total AMERICA ONLINE INC. EU</v>
          </cell>
          <cell r="I1851">
            <v>61224590.875</v>
          </cell>
          <cell r="J1851">
            <v>55263470.875</v>
          </cell>
          <cell r="K1851">
            <v>30632815.3906</v>
          </cell>
          <cell r="L1851">
            <v>5832042</v>
          </cell>
          <cell r="M1851">
            <v>1500063</v>
          </cell>
          <cell r="N1851">
            <v>7332105</v>
          </cell>
          <cell r="O1851">
            <v>150006.30000000002</v>
          </cell>
          <cell r="P1851">
            <v>150006.30000000002</v>
          </cell>
          <cell r="Q1851">
            <v>8215321.7999999998</v>
          </cell>
          <cell r="R1851">
            <v>733210.5</v>
          </cell>
          <cell r="S1851">
            <v>8215321.7999999998</v>
          </cell>
          <cell r="T1851">
            <v>0</v>
          </cell>
          <cell r="U1851">
            <v>9704875.2035009991</v>
          </cell>
          <cell r="V1851">
            <v>5820234.9242139999</v>
          </cell>
          <cell r="W1851">
            <v>6892383.4628849998</v>
          </cell>
          <cell r="X1851">
            <v>6892383.4628849998</v>
          </cell>
          <cell r="Y1851">
            <v>9704875.2035009991</v>
          </cell>
          <cell r="Z1851">
            <v>0</v>
          </cell>
          <cell r="AA1851">
            <v>9704875.2035009991</v>
          </cell>
          <cell r="AB1851">
            <v>9704875.2035009991</v>
          </cell>
          <cell r="AC1851">
            <v>23</v>
          </cell>
        </row>
        <row r="1852">
          <cell r="A1852" t="str">
            <v>Corredores Bogotá</v>
          </cell>
          <cell r="B1852">
            <v>7452840</v>
          </cell>
          <cell r="C1852">
            <v>36784</v>
          </cell>
          <cell r="D1852">
            <v>37148</v>
          </cell>
          <cell r="E1852" t="str">
            <v>M</v>
          </cell>
          <cell r="F1852" t="str">
            <v>AUCOL98</v>
          </cell>
          <cell r="G1852">
            <v>78932</v>
          </cell>
          <cell r="H1852" t="str">
            <v>ASORFAC</v>
          </cell>
          <cell r="I1852">
            <v>24351109</v>
          </cell>
          <cell r="J1852">
            <v>24351109</v>
          </cell>
          <cell r="K1852">
            <v>24351108.992199998</v>
          </cell>
          <cell r="L1852">
            <v>0</v>
          </cell>
          <cell r="M1852">
            <v>0.1</v>
          </cell>
          <cell r="N1852">
            <v>0</v>
          </cell>
          <cell r="O1852">
            <v>0.1</v>
          </cell>
          <cell r="P1852">
            <v>0</v>
          </cell>
          <cell r="Q1852">
            <v>0.1</v>
          </cell>
          <cell r="R1852">
            <v>0</v>
          </cell>
          <cell r="S1852">
            <v>0</v>
          </cell>
          <cell r="T1852">
            <v>0</v>
          </cell>
          <cell r="U1852">
            <v>0.19</v>
          </cell>
          <cell r="V1852">
            <v>4626710.7085179994</v>
          </cell>
          <cell r="W1852">
            <v>0.125</v>
          </cell>
          <cell r="X1852">
            <v>3043888.6240249998</v>
          </cell>
          <cell r="Y1852">
            <v>0</v>
          </cell>
          <cell r="Z1852">
            <v>0</v>
          </cell>
          <cell r="AA1852">
            <v>0.68500000000000005</v>
          </cell>
          <cell r="AB1852">
            <v>16680509.659657</v>
          </cell>
          <cell r="AC1852">
            <v>25.813186645507813</v>
          </cell>
          <cell r="AD1852">
            <v>25.813186645507813</v>
          </cell>
        </row>
        <row r="1853">
          <cell r="A1853" t="str">
            <v>Corredores Bogotá</v>
          </cell>
          <cell r="B1853">
            <v>7452840</v>
          </cell>
          <cell r="C1853">
            <v>37149</v>
          </cell>
          <cell r="D1853">
            <v>37513</v>
          </cell>
          <cell r="E1853" t="str">
            <v>M</v>
          </cell>
          <cell r="F1853" t="str">
            <v>AUCOL98</v>
          </cell>
          <cell r="G1853">
            <v>78932</v>
          </cell>
          <cell r="H1853" t="str">
            <v>ASORFAC</v>
          </cell>
          <cell r="I1853">
            <v>19200345</v>
          </cell>
          <cell r="J1853">
            <v>19200345</v>
          </cell>
          <cell r="K1853">
            <v>19200345.011700001</v>
          </cell>
          <cell r="L1853">
            <v>13342500</v>
          </cell>
          <cell r="M1853">
            <v>0</v>
          </cell>
          <cell r="N1853">
            <v>13342500</v>
          </cell>
          <cell r="O1853">
            <v>0.1</v>
          </cell>
          <cell r="P1853">
            <v>0</v>
          </cell>
          <cell r="Q1853">
            <v>0.1</v>
          </cell>
          <cell r="R1853">
            <v>1334250</v>
          </cell>
          <cell r="S1853">
            <v>14676750</v>
          </cell>
          <cell r="T1853">
            <v>0.76440032671582281</v>
          </cell>
          <cell r="U1853">
            <v>0.19</v>
          </cell>
          <cell r="V1853">
            <v>3648065.5522230002</v>
          </cell>
          <cell r="W1853">
            <v>0.125</v>
          </cell>
          <cell r="X1853">
            <v>2400043.1264625001</v>
          </cell>
          <cell r="Y1853">
            <v>0</v>
          </cell>
          <cell r="Z1853">
            <v>0</v>
          </cell>
          <cell r="AA1853">
            <v>-7.9400326715822755E-2</v>
          </cell>
          <cell r="AB1853">
            <v>-1524513.6669854978</v>
          </cell>
          <cell r="AC1853">
            <v>21</v>
          </cell>
          <cell r="AD1853">
            <v>21</v>
          </cell>
        </row>
        <row r="1854">
          <cell r="B1854" t="str">
            <v>Total 7452840</v>
          </cell>
          <cell r="C1854">
            <v>43551454</v>
          </cell>
          <cell r="D1854">
            <v>43551454</v>
          </cell>
          <cell r="E1854">
            <v>43551454.003899999</v>
          </cell>
          <cell r="F1854">
            <v>13342500</v>
          </cell>
          <cell r="G1854">
            <v>0</v>
          </cell>
          <cell r="H1854">
            <v>13342500</v>
          </cell>
          <cell r="I1854">
            <v>43551454</v>
          </cell>
          <cell r="J1854">
            <v>43551454</v>
          </cell>
          <cell r="K1854">
            <v>43551454.003899999</v>
          </cell>
          <cell r="L1854">
            <v>13342500</v>
          </cell>
          <cell r="M1854">
            <v>0</v>
          </cell>
          <cell r="N1854">
            <v>13342500</v>
          </cell>
          <cell r="O1854">
            <v>15155995.992671501</v>
          </cell>
          <cell r="P1854">
            <v>0</v>
          </cell>
          <cell r="Q1854">
            <v>1334250</v>
          </cell>
          <cell r="R1854">
            <v>1334250</v>
          </cell>
          <cell r="S1854">
            <v>14676750</v>
          </cell>
          <cell r="T1854">
            <v>5443931.7504874999</v>
          </cell>
          <cell r="U1854">
            <v>0</v>
          </cell>
          <cell r="V1854">
            <v>8274776.2607409991</v>
          </cell>
          <cell r="W1854">
            <v>0</v>
          </cell>
          <cell r="X1854">
            <v>5443931.7504874999</v>
          </cell>
          <cell r="Y1854">
            <v>0</v>
          </cell>
          <cell r="Z1854">
            <v>0</v>
          </cell>
          <cell r="AA1854">
            <v>0</v>
          </cell>
          <cell r="AB1854">
            <v>15155995.992671501</v>
          </cell>
          <cell r="AC1854">
            <v>0</v>
          </cell>
        </row>
        <row r="1855">
          <cell r="A1855" t="str">
            <v>Corredores Bogotá</v>
          </cell>
          <cell r="B1855">
            <v>10998441</v>
          </cell>
          <cell r="C1855">
            <v>37514</v>
          </cell>
          <cell r="D1855">
            <v>37777</v>
          </cell>
          <cell r="E1855" t="str">
            <v>M</v>
          </cell>
          <cell r="F1855" t="str">
            <v>AUCOL98</v>
          </cell>
          <cell r="G1855">
            <v>78932</v>
          </cell>
          <cell r="H1855" t="str">
            <v>ASORFAC</v>
          </cell>
          <cell r="I1855">
            <v>15017391</v>
          </cell>
          <cell r="J1855">
            <v>11775845</v>
          </cell>
          <cell r="K1855">
            <v>14546843.976600001</v>
          </cell>
          <cell r="L1855">
            <v>337022</v>
          </cell>
          <cell r="M1855">
            <v>3386370</v>
          </cell>
          <cell r="N1855">
            <v>3723392</v>
          </cell>
          <cell r="O1855">
            <v>0.1</v>
          </cell>
          <cell r="P1855">
            <v>338637</v>
          </cell>
          <cell r="Q1855">
            <v>0.1</v>
          </cell>
          <cell r="R1855">
            <v>372339.20000000001</v>
          </cell>
          <cell r="S1855">
            <v>4434368.2</v>
          </cell>
          <cell r="T1855">
            <v>0.30483369500168617</v>
          </cell>
          <cell r="U1855">
            <v>0.19</v>
          </cell>
          <cell r="V1855">
            <v>2763900.355554</v>
          </cell>
          <cell r="W1855">
            <v>0.125</v>
          </cell>
          <cell r="X1855">
            <v>1818355.4970750001</v>
          </cell>
          <cell r="Y1855">
            <v>0</v>
          </cell>
          <cell r="Z1855">
            <v>0</v>
          </cell>
          <cell r="AA1855">
            <v>0.38016630499831389</v>
          </cell>
          <cell r="AB1855">
            <v>5530219.9239710011</v>
          </cell>
          <cell r="AC1855">
            <v>20</v>
          </cell>
          <cell r="AD1855">
            <v>20.577947616577148</v>
          </cell>
        </row>
        <row r="1856">
          <cell r="B1856" t="str">
            <v>Total 10998441</v>
          </cell>
          <cell r="C1856">
            <v>15017391</v>
          </cell>
          <cell r="D1856">
            <v>11775845</v>
          </cell>
          <cell r="E1856">
            <v>14546843.976600001</v>
          </cell>
          <cell r="F1856">
            <v>337022</v>
          </cell>
          <cell r="G1856">
            <v>3386370</v>
          </cell>
          <cell r="H1856">
            <v>3723392</v>
          </cell>
          <cell r="I1856">
            <v>15017391</v>
          </cell>
          <cell r="J1856">
            <v>11775845</v>
          </cell>
          <cell r="K1856">
            <v>14546843.976600001</v>
          </cell>
          <cell r="L1856">
            <v>337022</v>
          </cell>
          <cell r="M1856">
            <v>3386370</v>
          </cell>
          <cell r="N1856">
            <v>3723392</v>
          </cell>
          <cell r="O1856">
            <v>5530219.9239710011</v>
          </cell>
          <cell r="P1856">
            <v>338637</v>
          </cell>
          <cell r="Q1856">
            <v>372339.20000000001</v>
          </cell>
          <cell r="R1856">
            <v>372339.20000000001</v>
          </cell>
          <cell r="S1856">
            <v>4434368.2</v>
          </cell>
          <cell r="T1856">
            <v>1818355.4970750001</v>
          </cell>
          <cell r="U1856">
            <v>0</v>
          </cell>
          <cell r="V1856">
            <v>2763900.355554</v>
          </cell>
          <cell r="W1856">
            <v>20</v>
          </cell>
          <cell r="X1856">
            <v>1818355.4970750001</v>
          </cell>
          <cell r="Y1856">
            <v>0</v>
          </cell>
          <cell r="Z1856">
            <v>0</v>
          </cell>
          <cell r="AA1856">
            <v>20</v>
          </cell>
          <cell r="AB1856">
            <v>5530219.9239710011</v>
          </cell>
          <cell r="AC1856">
            <v>20</v>
          </cell>
        </row>
        <row r="1857">
          <cell r="H1857" t="str">
            <v>Total ASORFAC</v>
          </cell>
          <cell r="I1857">
            <v>58568845</v>
          </cell>
          <cell r="J1857">
            <v>55327299</v>
          </cell>
          <cell r="K1857">
            <v>58098297.980499998</v>
          </cell>
          <cell r="L1857">
            <v>13679522</v>
          </cell>
          <cell r="M1857">
            <v>3386370</v>
          </cell>
          <cell r="N1857">
            <v>17065892</v>
          </cell>
          <cell r="O1857">
            <v>338637</v>
          </cell>
          <cell r="P1857">
            <v>338637</v>
          </cell>
          <cell r="Q1857">
            <v>19111118.199999999</v>
          </cell>
          <cell r="R1857">
            <v>1706589.2</v>
          </cell>
          <cell r="S1857">
            <v>19111118.199999999</v>
          </cell>
          <cell r="T1857">
            <v>0</v>
          </cell>
          <cell r="U1857">
            <v>20686215.916642502</v>
          </cell>
          <cell r="V1857">
            <v>11038676.616294999</v>
          </cell>
          <cell r="W1857">
            <v>7262287.2475624997</v>
          </cell>
          <cell r="X1857">
            <v>7262287.2475624997</v>
          </cell>
          <cell r="Y1857">
            <v>20686215.916642502</v>
          </cell>
          <cell r="Z1857">
            <v>0</v>
          </cell>
          <cell r="AA1857">
            <v>20686215.916642502</v>
          </cell>
          <cell r="AB1857">
            <v>20686215.916642502</v>
          </cell>
          <cell r="AC1857">
            <v>20</v>
          </cell>
        </row>
        <row r="1858">
          <cell r="A1858" t="str">
            <v>Corredores Bogotá</v>
          </cell>
          <cell r="B1858">
            <v>8729659</v>
          </cell>
          <cell r="C1858">
            <v>37012</v>
          </cell>
          <cell r="D1858">
            <v>37376</v>
          </cell>
          <cell r="E1858" t="str">
            <v>M</v>
          </cell>
          <cell r="F1858" t="str">
            <v>AUCOLESP</v>
          </cell>
          <cell r="G1858">
            <v>67631</v>
          </cell>
          <cell r="H1858" t="str">
            <v>AUTO TAXI EJECUTIVO</v>
          </cell>
          <cell r="I1858">
            <v>1939334321.1875</v>
          </cell>
          <cell r="J1858">
            <v>1938272747.1875</v>
          </cell>
          <cell r="K1858">
            <v>1845298099.7537</v>
          </cell>
          <cell r="L1858">
            <v>692097304</v>
          </cell>
          <cell r="M1858">
            <v>231254973</v>
          </cell>
          <cell r="N1858">
            <v>923352277</v>
          </cell>
          <cell r="O1858">
            <v>0.1</v>
          </cell>
          <cell r="P1858">
            <v>23125497.300000001</v>
          </cell>
          <cell r="Q1858">
            <v>0.1</v>
          </cell>
          <cell r="R1858">
            <v>92335227.700000003</v>
          </cell>
          <cell r="S1858">
            <v>1038813002</v>
          </cell>
          <cell r="T1858">
            <v>0.56295132051491026</v>
          </cell>
          <cell r="U1858">
            <v>0.19</v>
          </cell>
          <cell r="V1858">
            <v>350606638.95320302</v>
          </cell>
          <cell r="W1858">
            <v>0.22500000000000001</v>
          </cell>
          <cell r="X1858">
            <v>415192072.44458252</v>
          </cell>
          <cell r="Y1858">
            <v>0.1</v>
          </cell>
          <cell r="Z1858">
            <v>184529809.97537002</v>
          </cell>
          <cell r="AA1858">
            <v>-7.7951320514910216E-2</v>
          </cell>
          <cell r="AB1858">
            <v>-143843423.61945543</v>
          </cell>
          <cell r="AC1858">
            <v>970.84613037109375</v>
          </cell>
          <cell r="AD1858">
            <v>970.84613037109375</v>
          </cell>
        </row>
        <row r="1859">
          <cell r="A1859" t="str">
            <v>Corredores Bogotá</v>
          </cell>
          <cell r="B1859">
            <v>8729659</v>
          </cell>
          <cell r="C1859">
            <v>37377</v>
          </cell>
          <cell r="D1859">
            <v>37741</v>
          </cell>
          <cell r="E1859" t="str">
            <v>M</v>
          </cell>
          <cell r="F1859" t="str">
            <v>AUCOLESP</v>
          </cell>
          <cell r="G1859">
            <v>67631</v>
          </cell>
          <cell r="H1859" t="str">
            <v>AUTO TAXI EJECUTIVO</v>
          </cell>
          <cell r="I1859">
            <v>978908763.5625</v>
          </cell>
          <cell r="J1859">
            <v>972709977.5625</v>
          </cell>
          <cell r="K1859">
            <v>1072515780.7521</v>
          </cell>
          <cell r="L1859">
            <v>570431760</v>
          </cell>
          <cell r="M1859">
            <v>212072528</v>
          </cell>
          <cell r="N1859">
            <v>782504288</v>
          </cell>
          <cell r="O1859">
            <v>0.1</v>
          </cell>
          <cell r="P1859">
            <v>21207252.800000001</v>
          </cell>
          <cell r="Q1859">
            <v>0.1</v>
          </cell>
          <cell r="R1859">
            <v>78250428.799999997</v>
          </cell>
          <cell r="S1859">
            <v>881961969.5999999</v>
          </cell>
          <cell r="T1859">
            <v>0.82233006304254608</v>
          </cell>
          <cell r="U1859">
            <v>0.19</v>
          </cell>
          <cell r="V1859">
            <v>203777998.34289899</v>
          </cell>
          <cell r="W1859">
            <v>0.22500000000000001</v>
          </cell>
          <cell r="X1859">
            <v>241316050.6692225</v>
          </cell>
          <cell r="Y1859">
            <v>0.1</v>
          </cell>
          <cell r="Z1859">
            <v>107251578.07521001</v>
          </cell>
          <cell r="AA1859">
            <v>-0.33733006304254604</v>
          </cell>
          <cell r="AB1859">
            <v>-361791815.93523139</v>
          </cell>
          <cell r="AC1859">
            <v>556.82415771484375</v>
          </cell>
          <cell r="AD1859">
            <v>556.82415771484375</v>
          </cell>
        </row>
        <row r="1860">
          <cell r="A1860" t="str">
            <v>Corredores Bogotá</v>
          </cell>
          <cell r="B1860">
            <v>8729659</v>
          </cell>
          <cell r="C1860">
            <v>37742</v>
          </cell>
          <cell r="D1860">
            <v>37777</v>
          </cell>
          <cell r="E1860" t="str">
            <v>M</v>
          </cell>
          <cell r="F1860" t="str">
            <v>AUCOLESP</v>
          </cell>
          <cell r="G1860">
            <v>67631</v>
          </cell>
          <cell r="H1860" t="str">
            <v>AUTO TAXI EJECUTIVO</v>
          </cell>
          <cell r="I1860">
            <v>0</v>
          </cell>
          <cell r="J1860">
            <v>0</v>
          </cell>
          <cell r="K1860">
            <v>387879.79830000002</v>
          </cell>
          <cell r="L1860">
            <v>0</v>
          </cell>
          <cell r="M1860">
            <v>0.1</v>
          </cell>
          <cell r="N1860">
            <v>0</v>
          </cell>
          <cell r="O1860">
            <v>0.1</v>
          </cell>
          <cell r="P1860">
            <v>0</v>
          </cell>
          <cell r="Q1860">
            <v>0.1</v>
          </cell>
          <cell r="R1860">
            <v>0</v>
          </cell>
          <cell r="S1860">
            <v>0</v>
          </cell>
          <cell r="T1860">
            <v>0</v>
          </cell>
          <cell r="U1860">
            <v>0.19</v>
          </cell>
          <cell r="V1860">
            <v>73697.161677000011</v>
          </cell>
          <cell r="W1860">
            <v>0.22500000000000001</v>
          </cell>
          <cell r="X1860">
            <v>87272.954617500014</v>
          </cell>
          <cell r="Y1860">
            <v>0.1</v>
          </cell>
          <cell r="Z1860">
            <v>38787.979830000004</v>
          </cell>
          <cell r="AA1860">
            <v>0.48500000000000004</v>
          </cell>
          <cell r="AB1860">
            <v>188121.70217550002</v>
          </cell>
          <cell r="AC1860">
            <v>10</v>
          </cell>
          <cell r="AD1860">
            <v>12.114285469055176</v>
          </cell>
        </row>
        <row r="1861">
          <cell r="B1861" t="str">
            <v>Total 8729659</v>
          </cell>
          <cell r="C1861">
            <v>2918243084.75</v>
          </cell>
          <cell r="D1861">
            <v>2910982724.75</v>
          </cell>
          <cell r="E1861">
            <v>2918201760.3041</v>
          </cell>
          <cell r="F1861">
            <v>1262529064</v>
          </cell>
          <cell r="G1861">
            <v>443327501</v>
          </cell>
          <cell r="H1861">
            <v>1705856565</v>
          </cell>
          <cell r="I1861">
            <v>2918243084.75</v>
          </cell>
          <cell r="J1861">
            <v>2910982724.75</v>
          </cell>
          <cell r="K1861">
            <v>2918201760.3041</v>
          </cell>
          <cell r="L1861">
            <v>1262529064</v>
          </cell>
          <cell r="M1861">
            <v>443327501</v>
          </cell>
          <cell r="N1861">
            <v>1705856565</v>
          </cell>
          <cell r="O1861">
            <v>-505447117.85251129</v>
          </cell>
          <cell r="P1861">
            <v>44332750.100000001</v>
          </cell>
          <cell r="Q1861">
            <v>170585656.5</v>
          </cell>
          <cell r="R1861">
            <v>170585656.5</v>
          </cell>
          <cell r="S1861">
            <v>1920774971.5999999</v>
          </cell>
          <cell r="T1861">
            <v>656595396.06842256</v>
          </cell>
          <cell r="U1861">
            <v>291820176.03041005</v>
          </cell>
          <cell r="V1861">
            <v>554458334.45777905</v>
          </cell>
          <cell r="W1861">
            <v>10</v>
          </cell>
          <cell r="X1861">
            <v>656595396.06842256</v>
          </cell>
          <cell r="Y1861">
            <v>291820176.03041005</v>
          </cell>
          <cell r="Z1861">
            <v>291820176.03041005</v>
          </cell>
          <cell r="AA1861">
            <v>10</v>
          </cell>
          <cell r="AB1861">
            <v>-505447117.85251129</v>
          </cell>
          <cell r="AC1861">
            <v>10</v>
          </cell>
        </row>
        <row r="1862">
          <cell r="H1862" t="str">
            <v>Total AUTO TAXI EJECUTIVO</v>
          </cell>
          <cell r="I1862">
            <v>2918243084.75</v>
          </cell>
          <cell r="J1862">
            <v>2910982724.75</v>
          </cell>
          <cell r="K1862">
            <v>2918201760.3041</v>
          </cell>
          <cell r="L1862">
            <v>1262529064</v>
          </cell>
          <cell r="M1862">
            <v>443327501</v>
          </cell>
          <cell r="N1862">
            <v>1705856565</v>
          </cell>
          <cell r="O1862">
            <v>44332750.100000001</v>
          </cell>
          <cell r="P1862">
            <v>44332750.100000001</v>
          </cell>
          <cell r="Q1862">
            <v>1920774971.5999999</v>
          </cell>
          <cell r="R1862">
            <v>170585656.5</v>
          </cell>
          <cell r="S1862">
            <v>1920774971.5999999</v>
          </cell>
          <cell r="T1862">
            <v>291820176.03041005</v>
          </cell>
          <cell r="U1862">
            <v>-505447117.85251129</v>
          </cell>
          <cell r="V1862">
            <v>554458334.45777905</v>
          </cell>
          <cell r="W1862">
            <v>656595396.06842256</v>
          </cell>
          <cell r="X1862">
            <v>656595396.06842256</v>
          </cell>
          <cell r="Y1862">
            <v>-505447117.85251129</v>
          </cell>
          <cell r="Z1862">
            <v>291820176.03041005</v>
          </cell>
          <cell r="AA1862">
            <v>-505447117.85251129</v>
          </cell>
          <cell r="AB1862">
            <v>-505447117.85251129</v>
          </cell>
          <cell r="AC1862">
            <v>10</v>
          </cell>
        </row>
        <row r="1863">
          <cell r="A1863" t="str">
            <v>Corredores Bogotá</v>
          </cell>
          <cell r="B1863">
            <v>8729493</v>
          </cell>
          <cell r="C1863">
            <v>37012</v>
          </cell>
          <cell r="D1863">
            <v>37376</v>
          </cell>
          <cell r="E1863" t="str">
            <v>M</v>
          </cell>
          <cell r="F1863" t="str">
            <v>AUCOL98</v>
          </cell>
          <cell r="G1863">
            <v>67631</v>
          </cell>
          <cell r="H1863" t="str">
            <v>AUTOEJECUTIVO</v>
          </cell>
          <cell r="I1863">
            <v>310471929.9375</v>
          </cell>
          <cell r="J1863">
            <v>310347297.9375</v>
          </cell>
          <cell r="K1863">
            <v>293208701.4813</v>
          </cell>
          <cell r="L1863">
            <v>206610891</v>
          </cell>
          <cell r="M1863">
            <v>33487469</v>
          </cell>
          <cell r="N1863">
            <v>240098360</v>
          </cell>
          <cell r="O1863">
            <v>0.1</v>
          </cell>
          <cell r="P1863">
            <v>3348746.9000000004</v>
          </cell>
          <cell r="Q1863">
            <v>0.1</v>
          </cell>
          <cell r="R1863">
            <v>24009836</v>
          </cell>
          <cell r="S1863">
            <v>267456942.90000001</v>
          </cell>
          <cell r="T1863">
            <v>0.91217259770531622</v>
          </cell>
          <cell r="U1863">
            <v>0.19</v>
          </cell>
          <cell r="V1863">
            <v>55709653.281447001</v>
          </cell>
          <cell r="W1863">
            <v>0.22500000000000001</v>
          </cell>
          <cell r="X1863">
            <v>65971957.833292499</v>
          </cell>
          <cell r="Y1863">
            <v>0</v>
          </cell>
          <cell r="Z1863">
            <v>0</v>
          </cell>
          <cell r="AA1863">
            <v>-0.32717259770531626</v>
          </cell>
          <cell r="AB1863">
            <v>-95929852.533439532</v>
          </cell>
          <cell r="AC1863">
            <v>251.23626708984375</v>
          </cell>
          <cell r="AD1863">
            <v>251.23626708984375</v>
          </cell>
        </row>
        <row r="1864">
          <cell r="A1864" t="str">
            <v>Corredores Bogotá</v>
          </cell>
          <cell r="B1864">
            <v>8729493</v>
          </cell>
          <cell r="C1864">
            <v>37377</v>
          </cell>
          <cell r="D1864">
            <v>37741</v>
          </cell>
          <cell r="E1864" t="str">
            <v>M</v>
          </cell>
          <cell r="F1864" t="str">
            <v>AUCOL98</v>
          </cell>
          <cell r="G1864">
            <v>67631</v>
          </cell>
          <cell r="H1864" t="str">
            <v>AUTOEJECUTIVO</v>
          </cell>
          <cell r="I1864">
            <v>149856035.1875</v>
          </cell>
          <cell r="J1864">
            <v>149621212.1875</v>
          </cell>
          <cell r="K1864">
            <v>166364754.38479999</v>
          </cell>
          <cell r="L1864">
            <v>158280007</v>
          </cell>
          <cell r="M1864">
            <v>20952646</v>
          </cell>
          <cell r="N1864">
            <v>179232653</v>
          </cell>
          <cell r="O1864">
            <v>0.1</v>
          </cell>
          <cell r="P1864">
            <v>2095264.6</v>
          </cell>
          <cell r="Q1864">
            <v>0.1</v>
          </cell>
          <cell r="R1864">
            <v>17923265.300000001</v>
          </cell>
          <cell r="S1864">
            <v>199251182.90000001</v>
          </cell>
          <cell r="T1864">
            <v>1.1976766571550008</v>
          </cell>
          <cell r="U1864">
            <v>0.19</v>
          </cell>
          <cell r="V1864">
            <v>31609303.333111998</v>
          </cell>
          <cell r="W1864">
            <v>0.22500000000000001</v>
          </cell>
          <cell r="X1864">
            <v>37432069.736579999</v>
          </cell>
          <cell r="Y1864">
            <v>0</v>
          </cell>
          <cell r="Z1864">
            <v>0</v>
          </cell>
          <cell r="AA1864">
            <v>-0.61267665715500086</v>
          </cell>
          <cell r="AB1864">
            <v>-101927801.58489203</v>
          </cell>
          <cell r="AC1864">
            <v>236.17308044433594</v>
          </cell>
          <cell r="AD1864">
            <v>236.17308044433594</v>
          </cell>
        </row>
        <row r="1865">
          <cell r="A1865" t="str">
            <v>Corredores Bogotá</v>
          </cell>
          <cell r="B1865">
            <v>8729493</v>
          </cell>
          <cell r="C1865">
            <v>37742</v>
          </cell>
          <cell r="D1865">
            <v>37777</v>
          </cell>
          <cell r="E1865" t="str">
            <v>M</v>
          </cell>
          <cell r="F1865" t="str">
            <v>AUCOL98</v>
          </cell>
          <cell r="G1865">
            <v>67631</v>
          </cell>
          <cell r="H1865" t="str">
            <v>AUTOEJECUTIVO</v>
          </cell>
          <cell r="I1865">
            <v>0</v>
          </cell>
          <cell r="J1865">
            <v>0</v>
          </cell>
          <cell r="K1865">
            <v>457679.26559999998</v>
          </cell>
          <cell r="L1865">
            <v>0</v>
          </cell>
          <cell r="M1865">
            <v>0.1</v>
          </cell>
          <cell r="N1865">
            <v>0</v>
          </cell>
          <cell r="O1865">
            <v>0.1</v>
          </cell>
          <cell r="P1865">
            <v>0</v>
          </cell>
          <cell r="Q1865">
            <v>0.1</v>
          </cell>
          <cell r="R1865">
            <v>0</v>
          </cell>
          <cell r="S1865">
            <v>0</v>
          </cell>
          <cell r="T1865">
            <v>0</v>
          </cell>
          <cell r="U1865">
            <v>0.19</v>
          </cell>
          <cell r="V1865">
            <v>86959.060463999995</v>
          </cell>
          <cell r="W1865">
            <v>0.22500000000000001</v>
          </cell>
          <cell r="X1865">
            <v>102977.83476</v>
          </cell>
          <cell r="Y1865">
            <v>0</v>
          </cell>
          <cell r="Z1865">
            <v>0</v>
          </cell>
          <cell r="AA1865">
            <v>0.58499999999999996</v>
          </cell>
          <cell r="AB1865">
            <v>267742.37037599995</v>
          </cell>
          <cell r="AC1865">
            <v>45</v>
          </cell>
          <cell r="AD1865">
            <v>60.657142639160156</v>
          </cell>
        </row>
        <row r="1866">
          <cell r="B1866" t="str">
            <v>Total 8729493</v>
          </cell>
          <cell r="C1866">
            <v>460327965.125</v>
          </cell>
          <cell r="D1866">
            <v>459968510.125</v>
          </cell>
          <cell r="E1866">
            <v>460031135.13169998</v>
          </cell>
          <cell r="F1866">
            <v>364890898</v>
          </cell>
          <cell r="G1866">
            <v>54440115</v>
          </cell>
          <cell r="H1866">
            <v>419331013</v>
          </cell>
          <cell r="I1866">
            <v>460327965.125</v>
          </cell>
          <cell r="J1866">
            <v>459968510.125</v>
          </cell>
          <cell r="K1866">
            <v>460031135.13169998</v>
          </cell>
          <cell r="L1866">
            <v>364890898</v>
          </cell>
          <cell r="M1866">
            <v>54440115</v>
          </cell>
          <cell r="N1866">
            <v>419331013</v>
          </cell>
          <cell r="O1866">
            <v>-197589911.74795556</v>
          </cell>
          <cell r="P1866">
            <v>5444011.5</v>
          </cell>
          <cell r="Q1866">
            <v>41933101.299999997</v>
          </cell>
          <cell r="R1866">
            <v>41933101.299999997</v>
          </cell>
          <cell r="S1866">
            <v>466708125.80000001</v>
          </cell>
          <cell r="T1866">
            <v>103507005.40463249</v>
          </cell>
          <cell r="U1866">
            <v>0</v>
          </cell>
          <cell r="V1866">
            <v>87405915.67502299</v>
          </cell>
          <cell r="W1866">
            <v>45</v>
          </cell>
          <cell r="X1866">
            <v>103507005.40463249</v>
          </cell>
          <cell r="Y1866">
            <v>0</v>
          </cell>
          <cell r="Z1866">
            <v>0</v>
          </cell>
          <cell r="AA1866">
            <v>45</v>
          </cell>
          <cell r="AB1866">
            <v>-197589911.74795556</v>
          </cell>
          <cell r="AC1866">
            <v>45</v>
          </cell>
        </row>
        <row r="1867">
          <cell r="H1867" t="str">
            <v>Total AUTOEJECUTIVO</v>
          </cell>
          <cell r="I1867">
            <v>460327965.125</v>
          </cell>
          <cell r="J1867">
            <v>459968510.125</v>
          </cell>
          <cell r="K1867">
            <v>460031135.13169998</v>
          </cell>
          <cell r="L1867">
            <v>364890898</v>
          </cell>
          <cell r="M1867">
            <v>54440115</v>
          </cell>
          <cell r="N1867">
            <v>419331013</v>
          </cell>
          <cell r="O1867">
            <v>5444011.5</v>
          </cell>
          <cell r="P1867">
            <v>5444011.5</v>
          </cell>
          <cell r="Q1867">
            <v>466708125.80000001</v>
          </cell>
          <cell r="R1867">
            <v>41933101.299999997</v>
          </cell>
          <cell r="S1867">
            <v>466708125.80000001</v>
          </cell>
          <cell r="T1867">
            <v>0</v>
          </cell>
          <cell r="U1867">
            <v>-197589911.74795556</v>
          </cell>
          <cell r="V1867">
            <v>87405915.67502299</v>
          </cell>
          <cell r="W1867">
            <v>103507005.40463249</v>
          </cell>
          <cell r="X1867">
            <v>103507005.40463249</v>
          </cell>
          <cell r="Y1867">
            <v>-197589911.74795556</v>
          </cell>
          <cell r="Z1867">
            <v>0</v>
          </cell>
          <cell r="AA1867">
            <v>-197589911.74795556</v>
          </cell>
          <cell r="AB1867">
            <v>-197589911.74795556</v>
          </cell>
          <cell r="AC1867">
            <v>45</v>
          </cell>
        </row>
        <row r="1868">
          <cell r="A1868" t="str">
            <v>Corredores Bogotá</v>
          </cell>
          <cell r="B1868">
            <v>523320</v>
          </cell>
          <cell r="C1868">
            <v>36892</v>
          </cell>
          <cell r="D1868">
            <v>37256</v>
          </cell>
          <cell r="E1868" t="str">
            <v>A</v>
          </cell>
          <cell r="F1868" t="str">
            <v>AUCOLESP</v>
          </cell>
          <cell r="G1868">
            <v>66437</v>
          </cell>
          <cell r="H1868" t="str">
            <v>AUTOFERIA Y CIA</v>
          </cell>
          <cell r="I1868">
            <v>0</v>
          </cell>
          <cell r="J1868">
            <v>0</v>
          </cell>
          <cell r="K1868">
            <v>238625.4063</v>
          </cell>
          <cell r="L1868">
            <v>0</v>
          </cell>
          <cell r="M1868">
            <v>0.1</v>
          </cell>
          <cell r="N1868">
            <v>0</v>
          </cell>
          <cell r="O1868">
            <v>0.1</v>
          </cell>
          <cell r="P1868">
            <v>0</v>
          </cell>
          <cell r="Q1868">
            <v>0.1</v>
          </cell>
          <cell r="R1868">
            <v>0</v>
          </cell>
          <cell r="S1868">
            <v>0</v>
          </cell>
          <cell r="T1868">
            <v>0</v>
          </cell>
          <cell r="U1868">
            <v>0.19</v>
          </cell>
          <cell r="V1868">
            <v>45338.827196999999</v>
          </cell>
          <cell r="W1868">
            <v>0.125</v>
          </cell>
          <cell r="X1868">
            <v>29828.1757875</v>
          </cell>
          <cell r="Y1868">
            <v>0</v>
          </cell>
          <cell r="Z1868">
            <v>0</v>
          </cell>
          <cell r="AA1868">
            <v>0.68500000000000005</v>
          </cell>
          <cell r="AB1868">
            <v>163458.40331550001</v>
          </cell>
          <cell r="AC1868">
            <v>0.34065935015678406</v>
          </cell>
          <cell r="AD1868">
            <v>0.34065935015678406</v>
          </cell>
        </row>
        <row r="1869">
          <cell r="B1869" t="str">
            <v>Total 523320</v>
          </cell>
          <cell r="C1869">
            <v>0</v>
          </cell>
          <cell r="D1869">
            <v>0</v>
          </cell>
          <cell r="E1869">
            <v>238625.4063</v>
          </cell>
          <cell r="F1869">
            <v>0</v>
          </cell>
          <cell r="G1869">
            <v>0</v>
          </cell>
          <cell r="H1869">
            <v>0</v>
          </cell>
          <cell r="I1869">
            <v>0</v>
          </cell>
          <cell r="J1869">
            <v>0</v>
          </cell>
          <cell r="K1869">
            <v>238625.4063</v>
          </cell>
          <cell r="L1869">
            <v>0</v>
          </cell>
          <cell r="M1869">
            <v>0</v>
          </cell>
          <cell r="N1869">
            <v>0</v>
          </cell>
          <cell r="O1869">
            <v>163458.40331550001</v>
          </cell>
          <cell r="P1869">
            <v>0</v>
          </cell>
          <cell r="Q1869">
            <v>0</v>
          </cell>
          <cell r="R1869">
            <v>0</v>
          </cell>
          <cell r="S1869">
            <v>0</v>
          </cell>
          <cell r="T1869">
            <v>29828.1757875</v>
          </cell>
          <cell r="U1869">
            <v>0</v>
          </cell>
          <cell r="V1869">
            <v>45338.827196999999</v>
          </cell>
          <cell r="W1869">
            <v>0</v>
          </cell>
          <cell r="X1869">
            <v>29828.1757875</v>
          </cell>
          <cell r="Y1869">
            <v>0</v>
          </cell>
          <cell r="Z1869">
            <v>0</v>
          </cell>
          <cell r="AA1869">
            <v>0</v>
          </cell>
          <cell r="AB1869">
            <v>163458.40331550001</v>
          </cell>
          <cell r="AC1869">
            <v>0</v>
          </cell>
        </row>
        <row r="1870">
          <cell r="H1870" t="str">
            <v>Total AUTOFERIA Y CIA</v>
          </cell>
          <cell r="I1870">
            <v>0</v>
          </cell>
          <cell r="J1870">
            <v>0</v>
          </cell>
          <cell r="K1870">
            <v>238625.4063</v>
          </cell>
          <cell r="L1870">
            <v>0</v>
          </cell>
          <cell r="M1870">
            <v>0</v>
          </cell>
          <cell r="N1870">
            <v>0</v>
          </cell>
          <cell r="O1870">
            <v>0</v>
          </cell>
          <cell r="P1870">
            <v>0</v>
          </cell>
          <cell r="Q1870">
            <v>0</v>
          </cell>
          <cell r="R1870">
            <v>0</v>
          </cell>
          <cell r="S1870">
            <v>0</v>
          </cell>
          <cell r="T1870">
            <v>0</v>
          </cell>
          <cell r="U1870">
            <v>163458.40331550001</v>
          </cell>
          <cell r="V1870">
            <v>45338.827196999999</v>
          </cell>
          <cell r="W1870">
            <v>29828.1757875</v>
          </cell>
          <cell r="X1870">
            <v>29828.1757875</v>
          </cell>
          <cell r="Y1870">
            <v>163458.40331550001</v>
          </cell>
          <cell r="Z1870">
            <v>0</v>
          </cell>
          <cell r="AA1870">
            <v>163458.40331550001</v>
          </cell>
          <cell r="AB1870">
            <v>163458.40331550001</v>
          </cell>
          <cell r="AC1870">
            <v>0</v>
          </cell>
        </row>
        <row r="1871">
          <cell r="A1871" t="str">
            <v>Corredores Bogotá</v>
          </cell>
          <cell r="B1871">
            <v>523277</v>
          </cell>
          <cell r="C1871">
            <v>36892</v>
          </cell>
          <cell r="D1871">
            <v>37256</v>
          </cell>
          <cell r="E1871" t="str">
            <v>A</v>
          </cell>
          <cell r="F1871" t="str">
            <v>AUCOLESP</v>
          </cell>
          <cell r="G1871">
            <v>66437</v>
          </cell>
          <cell r="H1871" t="str">
            <v>AUTOMOTORA NACIONAL S.A. AUTONAL S.A.</v>
          </cell>
          <cell r="I1871">
            <v>0</v>
          </cell>
          <cell r="J1871">
            <v>0</v>
          </cell>
          <cell r="K1871">
            <v>-0.1953</v>
          </cell>
          <cell r="L1871">
            <v>0</v>
          </cell>
          <cell r="M1871">
            <v>0.1</v>
          </cell>
          <cell r="N1871">
            <v>0</v>
          </cell>
          <cell r="O1871">
            <v>0.1</v>
          </cell>
          <cell r="P1871">
            <v>0</v>
          </cell>
          <cell r="Q1871">
            <v>0.1</v>
          </cell>
          <cell r="R1871">
            <v>0</v>
          </cell>
          <cell r="S1871">
            <v>0</v>
          </cell>
          <cell r="T1871">
            <v>0</v>
          </cell>
          <cell r="U1871">
            <v>0.19</v>
          </cell>
          <cell r="V1871">
            <v>-3.7107000000000001E-2</v>
          </cell>
          <cell r="W1871">
            <v>0.125</v>
          </cell>
          <cell r="X1871">
            <v>-2.44125E-2</v>
          </cell>
          <cell r="Y1871">
            <v>0</v>
          </cell>
          <cell r="Z1871">
            <v>0</v>
          </cell>
          <cell r="AA1871">
            <v>0.68500000000000005</v>
          </cell>
          <cell r="AB1871">
            <v>-0.13378050000000002</v>
          </cell>
          <cell r="AC1871">
            <v>0</v>
          </cell>
          <cell r="AD1871">
            <v>0</v>
          </cell>
        </row>
        <row r="1872">
          <cell r="B1872" t="str">
            <v>Total 523277</v>
          </cell>
          <cell r="C1872">
            <v>0</v>
          </cell>
          <cell r="D1872">
            <v>0</v>
          </cell>
          <cell r="E1872">
            <v>-0.1953</v>
          </cell>
          <cell r="F1872">
            <v>0</v>
          </cell>
          <cell r="G1872">
            <v>0</v>
          </cell>
          <cell r="H1872">
            <v>0</v>
          </cell>
          <cell r="I1872">
            <v>0</v>
          </cell>
          <cell r="J1872">
            <v>0</v>
          </cell>
          <cell r="K1872">
            <v>-0.1953</v>
          </cell>
          <cell r="L1872">
            <v>0</v>
          </cell>
          <cell r="M1872">
            <v>0</v>
          </cell>
          <cell r="N1872">
            <v>0</v>
          </cell>
          <cell r="O1872">
            <v>-0.13378050000000002</v>
          </cell>
          <cell r="P1872">
            <v>0</v>
          </cell>
          <cell r="Q1872">
            <v>0</v>
          </cell>
          <cell r="R1872">
            <v>0</v>
          </cell>
          <cell r="S1872">
            <v>0</v>
          </cell>
          <cell r="T1872">
            <v>-2.44125E-2</v>
          </cell>
          <cell r="U1872">
            <v>0</v>
          </cell>
          <cell r="V1872">
            <v>-3.7107000000000001E-2</v>
          </cell>
          <cell r="W1872">
            <v>0</v>
          </cell>
          <cell r="X1872">
            <v>-2.44125E-2</v>
          </cell>
          <cell r="Y1872">
            <v>0</v>
          </cell>
          <cell r="Z1872">
            <v>0</v>
          </cell>
          <cell r="AA1872">
            <v>0</v>
          </cell>
          <cell r="AB1872">
            <v>-0.13378050000000002</v>
          </cell>
          <cell r="AC1872">
            <v>0</v>
          </cell>
        </row>
        <row r="1873">
          <cell r="H1873" t="str">
            <v>Total AUTOMOTORA NACIONAL S.A. AUTONAL S.A.</v>
          </cell>
          <cell r="I1873">
            <v>0</v>
          </cell>
          <cell r="J1873">
            <v>0</v>
          </cell>
          <cell r="K1873">
            <v>-0.1953</v>
          </cell>
          <cell r="L1873">
            <v>0</v>
          </cell>
          <cell r="M1873">
            <v>0</v>
          </cell>
          <cell r="N1873">
            <v>0</v>
          </cell>
          <cell r="O1873">
            <v>0</v>
          </cell>
          <cell r="P1873">
            <v>0</v>
          </cell>
          <cell r="Q1873">
            <v>0</v>
          </cell>
          <cell r="R1873">
            <v>0</v>
          </cell>
          <cell r="S1873">
            <v>0</v>
          </cell>
          <cell r="T1873">
            <v>0</v>
          </cell>
          <cell r="U1873">
            <v>-0.13378050000000002</v>
          </cell>
          <cell r="V1873">
            <v>-3.7107000000000001E-2</v>
          </cell>
          <cell r="W1873">
            <v>-2.44125E-2</v>
          </cell>
          <cell r="X1873">
            <v>-2.44125E-2</v>
          </cell>
          <cell r="Y1873">
            <v>-0.13378050000000002</v>
          </cell>
          <cell r="Z1873">
            <v>0</v>
          </cell>
          <cell r="AA1873">
            <v>-0.13378050000000002</v>
          </cell>
          <cell r="AB1873">
            <v>-0.13378050000000002</v>
          </cell>
          <cell r="AC1873">
            <v>0</v>
          </cell>
        </row>
        <row r="1874">
          <cell r="A1874" t="str">
            <v>Corredores Bogotá</v>
          </cell>
          <cell r="B1874">
            <v>523366</v>
          </cell>
          <cell r="C1874">
            <v>36892</v>
          </cell>
          <cell r="D1874">
            <v>37256</v>
          </cell>
          <cell r="E1874" t="str">
            <v>A</v>
          </cell>
          <cell r="F1874" t="str">
            <v>AUCOLESP</v>
          </cell>
          <cell r="G1874">
            <v>66437</v>
          </cell>
          <cell r="H1874" t="str">
            <v>AUTOMOTORES LA CALLEJA</v>
          </cell>
          <cell r="I1874">
            <v>0</v>
          </cell>
          <cell r="J1874">
            <v>0</v>
          </cell>
          <cell r="K1874">
            <v>215869.75779999999</v>
          </cell>
          <cell r="L1874">
            <v>0</v>
          </cell>
          <cell r="M1874">
            <v>0.1</v>
          </cell>
          <cell r="N1874">
            <v>0</v>
          </cell>
          <cell r="O1874">
            <v>0.1</v>
          </cell>
          <cell r="P1874">
            <v>0</v>
          </cell>
          <cell r="Q1874">
            <v>0.1</v>
          </cell>
          <cell r="R1874">
            <v>0</v>
          </cell>
          <cell r="S1874">
            <v>0</v>
          </cell>
          <cell r="T1874">
            <v>0</v>
          </cell>
          <cell r="U1874">
            <v>0.19</v>
          </cell>
          <cell r="V1874">
            <v>41015.253982000002</v>
          </cell>
          <cell r="W1874">
            <v>0.125</v>
          </cell>
          <cell r="X1874">
            <v>26983.719724999999</v>
          </cell>
          <cell r="Y1874">
            <v>0</v>
          </cell>
          <cell r="Z1874">
            <v>0</v>
          </cell>
          <cell r="AA1874">
            <v>0.68500000000000005</v>
          </cell>
          <cell r="AB1874">
            <v>147870.78409299999</v>
          </cell>
          <cell r="AC1874">
            <v>4.9450550228357315E-2</v>
          </cell>
          <cell r="AD1874">
            <v>4.9450550228357315E-2</v>
          </cell>
        </row>
        <row r="1875">
          <cell r="B1875" t="str">
            <v>Total 523366</v>
          </cell>
          <cell r="C1875">
            <v>0</v>
          </cell>
          <cell r="D1875">
            <v>0</v>
          </cell>
          <cell r="E1875">
            <v>215869.75779999999</v>
          </cell>
          <cell r="F1875">
            <v>0</v>
          </cell>
          <cell r="G1875">
            <v>0</v>
          </cell>
          <cell r="H1875">
            <v>0</v>
          </cell>
          <cell r="I1875">
            <v>0</v>
          </cell>
          <cell r="J1875">
            <v>0</v>
          </cell>
          <cell r="K1875">
            <v>215869.75779999999</v>
          </cell>
          <cell r="L1875">
            <v>0</v>
          </cell>
          <cell r="M1875">
            <v>0</v>
          </cell>
          <cell r="N1875">
            <v>0</v>
          </cell>
          <cell r="O1875">
            <v>147870.78409299999</v>
          </cell>
          <cell r="P1875">
            <v>0</v>
          </cell>
          <cell r="Q1875">
            <v>0</v>
          </cell>
          <cell r="R1875">
            <v>0</v>
          </cell>
          <cell r="S1875">
            <v>0</v>
          </cell>
          <cell r="T1875">
            <v>26983.719724999999</v>
          </cell>
          <cell r="U1875">
            <v>0</v>
          </cell>
          <cell r="V1875">
            <v>41015.253982000002</v>
          </cell>
          <cell r="W1875">
            <v>0</v>
          </cell>
          <cell r="X1875">
            <v>26983.719724999999</v>
          </cell>
          <cell r="Y1875">
            <v>0</v>
          </cell>
          <cell r="Z1875">
            <v>0</v>
          </cell>
          <cell r="AA1875">
            <v>0</v>
          </cell>
          <cell r="AB1875">
            <v>147870.78409299999</v>
          </cell>
          <cell r="AC1875">
            <v>0</v>
          </cell>
        </row>
        <row r="1876">
          <cell r="H1876" t="str">
            <v>Total AUTOMOTORES LA CALLEJA</v>
          </cell>
          <cell r="I1876">
            <v>0</v>
          </cell>
          <cell r="J1876">
            <v>0</v>
          </cell>
          <cell r="K1876">
            <v>215869.75779999999</v>
          </cell>
          <cell r="L1876">
            <v>0</v>
          </cell>
          <cell r="M1876">
            <v>0</v>
          </cell>
          <cell r="N1876">
            <v>0</v>
          </cell>
          <cell r="O1876">
            <v>0</v>
          </cell>
          <cell r="P1876">
            <v>0</v>
          </cell>
          <cell r="Q1876">
            <v>0</v>
          </cell>
          <cell r="R1876">
            <v>0</v>
          </cell>
          <cell r="S1876">
            <v>0</v>
          </cell>
          <cell r="T1876">
            <v>0</v>
          </cell>
          <cell r="U1876">
            <v>147870.78409299999</v>
          </cell>
          <cell r="V1876">
            <v>41015.253982000002</v>
          </cell>
          <cell r="W1876">
            <v>26983.719724999999</v>
          </cell>
          <cell r="X1876">
            <v>26983.719724999999</v>
          </cell>
          <cell r="Y1876">
            <v>147870.78409299999</v>
          </cell>
          <cell r="Z1876">
            <v>0</v>
          </cell>
          <cell r="AA1876">
            <v>147870.78409299999</v>
          </cell>
          <cell r="AB1876">
            <v>147870.78409299999</v>
          </cell>
          <cell r="AC1876">
            <v>0</v>
          </cell>
        </row>
        <row r="1877">
          <cell r="A1877" t="str">
            <v>Corredores Bogotá</v>
          </cell>
          <cell r="B1877">
            <v>637751</v>
          </cell>
          <cell r="C1877">
            <v>36892</v>
          </cell>
          <cell r="D1877">
            <v>37256</v>
          </cell>
          <cell r="E1877" t="str">
            <v>M</v>
          </cell>
          <cell r="F1877" t="str">
            <v>AUCOLESP</v>
          </cell>
          <cell r="G1877">
            <v>77217</v>
          </cell>
          <cell r="H1877" t="str">
            <v>BANCAFE</v>
          </cell>
          <cell r="I1877">
            <v>294330563.9375</v>
          </cell>
          <cell r="J1877">
            <v>296270787</v>
          </cell>
          <cell r="K1877">
            <v>302296746.29299998</v>
          </cell>
          <cell r="L1877">
            <v>140141265</v>
          </cell>
          <cell r="M1877">
            <v>10997567</v>
          </cell>
          <cell r="N1877">
            <v>151138832</v>
          </cell>
          <cell r="O1877">
            <v>0.1</v>
          </cell>
          <cell r="P1877">
            <v>1099756.7</v>
          </cell>
          <cell r="Q1877">
            <v>0.1</v>
          </cell>
          <cell r="R1877">
            <v>15113883.200000001</v>
          </cell>
          <cell r="S1877">
            <v>167352471.89999998</v>
          </cell>
          <cell r="T1877">
            <v>0.55360328535522585</v>
          </cell>
          <cell r="U1877">
            <v>0.19</v>
          </cell>
          <cell r="V1877">
            <v>57436381.795669995</v>
          </cell>
          <cell r="W1877">
            <v>0.1</v>
          </cell>
          <cell r="X1877">
            <v>30229674.629299998</v>
          </cell>
          <cell r="Y1877">
            <v>0</v>
          </cell>
          <cell r="Z1877">
            <v>0</v>
          </cell>
          <cell r="AA1877">
            <v>0.15639671464477412</v>
          </cell>
          <cell r="AB1877">
            <v>47278217.968029998</v>
          </cell>
          <cell r="AC1877">
            <v>213.86538696289063</v>
          </cell>
          <cell r="AD1877">
            <v>213.86538696289063</v>
          </cell>
        </row>
        <row r="1878">
          <cell r="A1878" t="str">
            <v>Corredores Bogotá</v>
          </cell>
          <cell r="B1878">
            <v>637751</v>
          </cell>
          <cell r="C1878">
            <v>37257</v>
          </cell>
          <cell r="D1878">
            <v>37621</v>
          </cell>
          <cell r="E1878" t="str">
            <v>M</v>
          </cell>
          <cell r="F1878" t="str">
            <v>AUCOLESP</v>
          </cell>
          <cell r="G1878">
            <v>77217</v>
          </cell>
          <cell r="H1878" t="str">
            <v>BANCAFE</v>
          </cell>
          <cell r="I1878">
            <v>122548469</v>
          </cell>
          <cell r="J1878">
            <v>122548469</v>
          </cell>
          <cell r="K1878">
            <v>124396006.81029999</v>
          </cell>
          <cell r="L1878">
            <v>47910045</v>
          </cell>
          <cell r="M1878">
            <v>378668</v>
          </cell>
          <cell r="N1878">
            <v>48288713</v>
          </cell>
          <cell r="O1878">
            <v>0.1</v>
          </cell>
          <cell r="P1878">
            <v>37866.800000000003</v>
          </cell>
          <cell r="Q1878">
            <v>0.1</v>
          </cell>
          <cell r="R1878">
            <v>4828871.3</v>
          </cell>
          <cell r="S1878">
            <v>53155451.099999994</v>
          </cell>
          <cell r="T1878">
            <v>0.42730833941527069</v>
          </cell>
          <cell r="U1878">
            <v>0.19</v>
          </cell>
          <cell r="V1878">
            <v>23635241.293956999</v>
          </cell>
          <cell r="W1878">
            <v>0.1</v>
          </cell>
          <cell r="X1878">
            <v>12439600.68103</v>
          </cell>
          <cell r="Y1878">
            <v>0</v>
          </cell>
          <cell r="Z1878">
            <v>0</v>
          </cell>
          <cell r="AA1878">
            <v>0.28269166058472928</v>
          </cell>
          <cell r="AB1878">
            <v>35165713.735312998</v>
          </cell>
          <cell r="AC1878">
            <v>83.975273132324219</v>
          </cell>
          <cell r="AD1878">
            <v>83.975273132324219</v>
          </cell>
        </row>
        <row r="1879">
          <cell r="A1879" t="str">
            <v>Corredores Bogotá</v>
          </cell>
          <cell r="B1879">
            <v>637751</v>
          </cell>
          <cell r="C1879">
            <v>37622</v>
          </cell>
          <cell r="D1879">
            <v>37777</v>
          </cell>
          <cell r="E1879" t="str">
            <v>M</v>
          </cell>
          <cell r="F1879" t="str">
            <v>AUCOLESP</v>
          </cell>
          <cell r="G1879">
            <v>77217</v>
          </cell>
          <cell r="H1879" t="str">
            <v>BANCAFE</v>
          </cell>
          <cell r="I1879">
            <v>22594743</v>
          </cell>
          <cell r="J1879">
            <v>15128765</v>
          </cell>
          <cell r="K1879">
            <v>26740119.933600001</v>
          </cell>
          <cell r="L1879">
            <v>3560877</v>
          </cell>
          <cell r="M1879">
            <v>2611111</v>
          </cell>
          <cell r="N1879">
            <v>6171988</v>
          </cell>
          <cell r="O1879">
            <v>0.1</v>
          </cell>
          <cell r="P1879">
            <v>261111.1</v>
          </cell>
          <cell r="Q1879">
            <v>0.1</v>
          </cell>
          <cell r="R1879">
            <v>617198.80000000005</v>
          </cell>
          <cell r="S1879">
            <v>7050297.8999999994</v>
          </cell>
          <cell r="T1879">
            <v>0.26365992065506877</v>
          </cell>
          <cell r="U1879">
            <v>0.19</v>
          </cell>
          <cell r="V1879">
            <v>5080622.7873840006</v>
          </cell>
          <cell r="W1879">
            <v>0.1</v>
          </cell>
          <cell r="X1879">
            <v>2674011.9933600002</v>
          </cell>
          <cell r="Y1879">
            <v>0</v>
          </cell>
          <cell r="Z1879">
            <v>0</v>
          </cell>
          <cell r="AA1879">
            <v>0.4463400793449312</v>
          </cell>
          <cell r="AB1879">
            <v>11935187.252856001</v>
          </cell>
          <cell r="AC1879">
            <v>31</v>
          </cell>
          <cell r="AD1879">
            <v>43.754837036132813</v>
          </cell>
        </row>
        <row r="1880">
          <cell r="B1880" t="str">
            <v>Total 637751</v>
          </cell>
          <cell r="C1880">
            <v>439473775.9375</v>
          </cell>
          <cell r="D1880">
            <v>433948021</v>
          </cell>
          <cell r="E1880">
            <v>453432873.03689998</v>
          </cell>
          <cell r="F1880">
            <v>191612187</v>
          </cell>
          <cell r="G1880">
            <v>13987346</v>
          </cell>
          <cell r="H1880">
            <v>205599533</v>
          </cell>
          <cell r="I1880">
            <v>439473775.9375</v>
          </cell>
          <cell r="J1880">
            <v>433948021</v>
          </cell>
          <cell r="K1880">
            <v>453432873.03689998</v>
          </cell>
          <cell r="L1880">
            <v>191612187</v>
          </cell>
          <cell r="M1880">
            <v>13987346</v>
          </cell>
          <cell r="N1880">
            <v>205599533</v>
          </cell>
          <cell r="O1880">
            <v>94379118.956199005</v>
          </cell>
          <cell r="P1880">
            <v>1398734.6</v>
          </cell>
          <cell r="Q1880">
            <v>20559953.300000001</v>
          </cell>
          <cell r="R1880">
            <v>20559953.300000001</v>
          </cell>
          <cell r="S1880">
            <v>227558220.89999998</v>
          </cell>
          <cell r="T1880">
            <v>45343287.303689994</v>
          </cell>
          <cell r="U1880">
            <v>0</v>
          </cell>
          <cell r="V1880">
            <v>86152245.877011001</v>
          </cell>
          <cell r="W1880">
            <v>31</v>
          </cell>
          <cell r="X1880">
            <v>45343287.303689994</v>
          </cell>
          <cell r="Y1880">
            <v>0</v>
          </cell>
          <cell r="Z1880">
            <v>0</v>
          </cell>
          <cell r="AA1880">
            <v>31</v>
          </cell>
          <cell r="AB1880">
            <v>94379118.956199005</v>
          </cell>
          <cell r="AC1880">
            <v>31</v>
          </cell>
        </row>
        <row r="1881">
          <cell r="H1881" t="str">
            <v>Total BANCAFE</v>
          </cell>
          <cell r="I1881">
            <v>439473775.9375</v>
          </cell>
          <cell r="J1881">
            <v>433948021</v>
          </cell>
          <cell r="K1881">
            <v>453432873.03689998</v>
          </cell>
          <cell r="L1881">
            <v>191612187</v>
          </cell>
          <cell r="M1881">
            <v>13987346</v>
          </cell>
          <cell r="N1881">
            <v>205599533</v>
          </cell>
          <cell r="O1881">
            <v>1398734.6</v>
          </cell>
          <cell r="P1881">
            <v>1398734.6</v>
          </cell>
          <cell r="Q1881">
            <v>227558220.89999998</v>
          </cell>
          <cell r="R1881">
            <v>20559953.300000001</v>
          </cell>
          <cell r="S1881">
            <v>227558220.89999998</v>
          </cell>
          <cell r="T1881">
            <v>0</v>
          </cell>
          <cell r="U1881">
            <v>94379118.956199005</v>
          </cell>
          <cell r="V1881">
            <v>86152245.877011001</v>
          </cell>
          <cell r="W1881">
            <v>45343287.303689994</v>
          </cell>
          <cell r="X1881">
            <v>45343287.303689994</v>
          </cell>
          <cell r="Y1881">
            <v>94379118.956199005</v>
          </cell>
          <cell r="Z1881">
            <v>0</v>
          </cell>
          <cell r="AA1881">
            <v>94379118.956199005</v>
          </cell>
          <cell r="AB1881">
            <v>94379118.956199005</v>
          </cell>
          <cell r="AC1881">
            <v>31</v>
          </cell>
        </row>
        <row r="1882">
          <cell r="A1882" t="str">
            <v>Corredores Bogotá</v>
          </cell>
          <cell r="B1882">
            <v>10367578</v>
          </cell>
          <cell r="C1882">
            <v>37226</v>
          </cell>
          <cell r="D1882">
            <v>37590</v>
          </cell>
          <cell r="E1882" t="str">
            <v>A</v>
          </cell>
          <cell r="F1882" t="str">
            <v>AUCOLESP</v>
          </cell>
          <cell r="G1882">
            <v>77217</v>
          </cell>
          <cell r="H1882" t="str">
            <v>BANCO DEL ESTADO</v>
          </cell>
          <cell r="I1882">
            <v>894310</v>
          </cell>
          <cell r="J1882">
            <v>894310</v>
          </cell>
          <cell r="K1882">
            <v>759550.9375</v>
          </cell>
          <cell r="L1882">
            <v>0</v>
          </cell>
          <cell r="M1882">
            <v>0.1</v>
          </cell>
          <cell r="N1882">
            <v>0</v>
          </cell>
          <cell r="O1882">
            <v>0.1</v>
          </cell>
          <cell r="P1882">
            <v>0</v>
          </cell>
          <cell r="Q1882">
            <v>0.1</v>
          </cell>
          <cell r="R1882">
            <v>0</v>
          </cell>
          <cell r="S1882">
            <v>0</v>
          </cell>
          <cell r="T1882">
            <v>0</v>
          </cell>
          <cell r="U1882">
            <v>0.19</v>
          </cell>
          <cell r="V1882">
            <v>144314.67812500001</v>
          </cell>
          <cell r="W1882">
            <v>0.125</v>
          </cell>
          <cell r="X1882">
            <v>94943.8671875</v>
          </cell>
          <cell r="Y1882">
            <v>0</v>
          </cell>
          <cell r="Z1882">
            <v>0</v>
          </cell>
          <cell r="AA1882">
            <v>0.68500000000000005</v>
          </cell>
          <cell r="AB1882">
            <v>520292.39218750002</v>
          </cell>
          <cell r="AC1882">
            <v>0.84890109300613403</v>
          </cell>
          <cell r="AD1882">
            <v>0.84890109300613403</v>
          </cell>
        </row>
        <row r="1883">
          <cell r="A1883" t="str">
            <v>Corredores Bogotá</v>
          </cell>
          <cell r="B1883">
            <v>10367578</v>
          </cell>
          <cell r="C1883">
            <v>37591</v>
          </cell>
          <cell r="D1883">
            <v>37777</v>
          </cell>
          <cell r="E1883" t="str">
            <v>A</v>
          </cell>
          <cell r="F1883" t="str">
            <v>AUCOLESP</v>
          </cell>
          <cell r="G1883">
            <v>77217</v>
          </cell>
          <cell r="H1883" t="str">
            <v>BANCO DEL ESTADO</v>
          </cell>
          <cell r="I1883">
            <v>-137209</v>
          </cell>
          <cell r="J1883">
            <v>-137209</v>
          </cell>
          <cell r="K1883">
            <v>-2449.9688000000001</v>
          </cell>
          <cell r="L1883">
            <v>0</v>
          </cell>
          <cell r="M1883">
            <v>0.1</v>
          </cell>
          <cell r="N1883">
            <v>0</v>
          </cell>
          <cell r="O1883">
            <v>0.1</v>
          </cell>
          <cell r="P1883">
            <v>0</v>
          </cell>
          <cell r="Q1883">
            <v>0.1</v>
          </cell>
          <cell r="R1883">
            <v>0</v>
          </cell>
          <cell r="S1883">
            <v>0</v>
          </cell>
          <cell r="T1883">
            <v>0</v>
          </cell>
          <cell r="U1883">
            <v>0.19</v>
          </cell>
          <cell r="V1883">
            <v>-465.49407200000002</v>
          </cell>
          <cell r="W1883">
            <v>0.125</v>
          </cell>
          <cell r="X1883">
            <v>-306.24610000000001</v>
          </cell>
          <cell r="Y1883">
            <v>0</v>
          </cell>
          <cell r="Z1883">
            <v>0</v>
          </cell>
          <cell r="AA1883">
            <v>0.68500000000000005</v>
          </cell>
          <cell r="AB1883">
            <v>-1678.2286280000003</v>
          </cell>
          <cell r="AC1883">
            <v>0</v>
          </cell>
          <cell r="AD1883">
            <v>0</v>
          </cell>
        </row>
        <row r="1884">
          <cell r="B1884" t="str">
            <v>Total 10367578</v>
          </cell>
          <cell r="C1884">
            <v>757101</v>
          </cell>
          <cell r="D1884">
            <v>757101</v>
          </cell>
          <cell r="E1884">
            <v>757100.96869999997</v>
          </cell>
          <cell r="F1884">
            <v>0</v>
          </cell>
          <cell r="G1884">
            <v>0</v>
          </cell>
          <cell r="H1884">
            <v>0</v>
          </cell>
          <cell r="I1884">
            <v>757101</v>
          </cell>
          <cell r="J1884">
            <v>757101</v>
          </cell>
          <cell r="K1884">
            <v>757100.96869999997</v>
          </cell>
          <cell r="L1884">
            <v>0</v>
          </cell>
          <cell r="M1884">
            <v>0</v>
          </cell>
          <cell r="N1884">
            <v>0</v>
          </cell>
          <cell r="O1884">
            <v>518614.16355950001</v>
          </cell>
          <cell r="P1884">
            <v>0</v>
          </cell>
          <cell r="Q1884">
            <v>0</v>
          </cell>
          <cell r="R1884">
            <v>0</v>
          </cell>
          <cell r="S1884">
            <v>0</v>
          </cell>
          <cell r="T1884">
            <v>94637.621087499996</v>
          </cell>
          <cell r="U1884">
            <v>0</v>
          </cell>
          <cell r="V1884">
            <v>143849.184053</v>
          </cell>
          <cell r="W1884">
            <v>0</v>
          </cell>
          <cell r="X1884">
            <v>94637.621087499996</v>
          </cell>
          <cell r="Y1884">
            <v>0</v>
          </cell>
          <cell r="Z1884">
            <v>0</v>
          </cell>
          <cell r="AA1884">
            <v>0</v>
          </cell>
          <cell r="AB1884">
            <v>518614.16355950001</v>
          </cell>
          <cell r="AC1884">
            <v>0</v>
          </cell>
        </row>
        <row r="1885">
          <cell r="H1885" t="str">
            <v>Total BANCO DEL ESTADO</v>
          </cell>
          <cell r="I1885">
            <v>757101</v>
          </cell>
          <cell r="J1885">
            <v>757101</v>
          </cell>
          <cell r="K1885">
            <v>757100.96869999997</v>
          </cell>
          <cell r="L1885">
            <v>0</v>
          </cell>
          <cell r="M1885">
            <v>0</v>
          </cell>
          <cell r="N1885">
            <v>0</v>
          </cell>
          <cell r="O1885">
            <v>0</v>
          </cell>
          <cell r="P1885">
            <v>0</v>
          </cell>
          <cell r="Q1885">
            <v>0</v>
          </cell>
          <cell r="R1885">
            <v>0</v>
          </cell>
          <cell r="S1885">
            <v>0</v>
          </cell>
          <cell r="T1885">
            <v>0</v>
          </cell>
          <cell r="U1885">
            <v>518614.16355950001</v>
          </cell>
          <cell r="V1885">
            <v>143849.184053</v>
          </cell>
          <cell r="W1885">
            <v>94637.621087499996</v>
          </cell>
          <cell r="X1885">
            <v>94637.621087499996</v>
          </cell>
          <cell r="Y1885">
            <v>518614.16355950001</v>
          </cell>
          <cell r="Z1885">
            <v>0</v>
          </cell>
          <cell r="AA1885">
            <v>518614.16355950001</v>
          </cell>
          <cell r="AB1885">
            <v>518614.16355950001</v>
          </cell>
          <cell r="AC1885">
            <v>0</v>
          </cell>
        </row>
        <row r="1886">
          <cell r="A1886" t="str">
            <v>Corredores Bogotá</v>
          </cell>
          <cell r="B1886">
            <v>12011752</v>
          </cell>
          <cell r="C1886">
            <v>37561</v>
          </cell>
          <cell r="D1886">
            <v>37777</v>
          </cell>
          <cell r="E1886" t="str">
            <v>A</v>
          </cell>
          <cell r="F1886" t="str">
            <v>AUCOLESP</v>
          </cell>
          <cell r="G1886">
            <v>77217</v>
          </cell>
          <cell r="H1886" t="str">
            <v>BANCO POPULAR S.A.</v>
          </cell>
          <cell r="I1886">
            <v>31270127</v>
          </cell>
          <cell r="J1886">
            <v>31490567</v>
          </cell>
          <cell r="K1886">
            <v>17941218.0781</v>
          </cell>
          <cell r="L1886">
            <v>5986185</v>
          </cell>
          <cell r="M1886">
            <v>4540418</v>
          </cell>
          <cell r="N1886">
            <v>10526603</v>
          </cell>
          <cell r="O1886">
            <v>0.1</v>
          </cell>
          <cell r="P1886">
            <v>454041.80000000005</v>
          </cell>
          <cell r="Q1886">
            <v>0.1</v>
          </cell>
          <cell r="R1886">
            <v>1052660.3</v>
          </cell>
          <cell r="S1886">
            <v>12033305.100000001</v>
          </cell>
          <cell r="T1886">
            <v>0.6707072534104298</v>
          </cell>
          <cell r="U1886">
            <v>0.19</v>
          </cell>
          <cell r="V1886">
            <v>3408831.434839</v>
          </cell>
          <cell r="W1886">
            <v>7.4999999999999997E-2</v>
          </cell>
          <cell r="X1886">
            <v>1345591.3558574999</v>
          </cell>
          <cell r="Y1886">
            <v>0</v>
          </cell>
          <cell r="Z1886">
            <v>0</v>
          </cell>
          <cell r="AA1886">
            <v>6.4292746589570293E-2</v>
          </cell>
          <cell r="AB1886">
            <v>1153490.1874035005</v>
          </cell>
          <cell r="AC1886">
            <v>23</v>
          </cell>
          <cell r="AD1886">
            <v>22.856481552124023</v>
          </cell>
        </row>
        <row r="1887">
          <cell r="B1887" t="str">
            <v>Total 12011752</v>
          </cell>
          <cell r="C1887">
            <v>31270127</v>
          </cell>
          <cell r="D1887">
            <v>31490567</v>
          </cell>
          <cell r="E1887">
            <v>17941218.0781</v>
          </cell>
          <cell r="F1887">
            <v>5986185</v>
          </cell>
          <cell r="G1887">
            <v>4540418</v>
          </cell>
          <cell r="H1887">
            <v>10526603</v>
          </cell>
          <cell r="I1887">
            <v>31270127</v>
          </cell>
          <cell r="J1887">
            <v>31490567</v>
          </cell>
          <cell r="K1887">
            <v>17941218.0781</v>
          </cell>
          <cell r="L1887">
            <v>5986185</v>
          </cell>
          <cell r="M1887">
            <v>4540418</v>
          </cell>
          <cell r="N1887">
            <v>10526603</v>
          </cell>
          <cell r="O1887">
            <v>1153490.1874035005</v>
          </cell>
          <cell r="P1887">
            <v>454041.80000000005</v>
          </cell>
          <cell r="Q1887">
            <v>1052660.3</v>
          </cell>
          <cell r="R1887">
            <v>1052660.3</v>
          </cell>
          <cell r="S1887">
            <v>12033305.100000001</v>
          </cell>
          <cell r="T1887">
            <v>1345591.3558574999</v>
          </cell>
          <cell r="U1887">
            <v>0</v>
          </cell>
          <cell r="V1887">
            <v>3408831.434839</v>
          </cell>
          <cell r="W1887">
            <v>23</v>
          </cell>
          <cell r="X1887">
            <v>1345591.3558574999</v>
          </cell>
          <cell r="Y1887">
            <v>0</v>
          </cell>
          <cell r="Z1887">
            <v>0</v>
          </cell>
          <cell r="AA1887">
            <v>23</v>
          </cell>
          <cell r="AB1887">
            <v>1153490.1874035005</v>
          </cell>
          <cell r="AC1887">
            <v>23</v>
          </cell>
        </row>
        <row r="1888">
          <cell r="H1888" t="str">
            <v>Total BANCO POPULAR S.A.</v>
          </cell>
          <cell r="I1888">
            <v>31270127</v>
          </cell>
          <cell r="J1888">
            <v>31490567</v>
          </cell>
          <cell r="K1888">
            <v>17941218.0781</v>
          </cell>
          <cell r="L1888">
            <v>5986185</v>
          </cell>
          <cell r="M1888">
            <v>4540418</v>
          </cell>
          <cell r="N1888">
            <v>10526603</v>
          </cell>
          <cell r="O1888">
            <v>454041.80000000005</v>
          </cell>
          <cell r="P1888">
            <v>454041.80000000005</v>
          </cell>
          <cell r="Q1888">
            <v>12033305.100000001</v>
          </cell>
          <cell r="R1888">
            <v>1052660.3</v>
          </cell>
          <cell r="S1888">
            <v>12033305.100000001</v>
          </cell>
          <cell r="T1888">
            <v>0</v>
          </cell>
          <cell r="U1888">
            <v>1153490.1874035005</v>
          </cell>
          <cell r="V1888">
            <v>3408831.434839</v>
          </cell>
          <cell r="W1888">
            <v>1345591.3558574999</v>
          </cell>
          <cell r="X1888">
            <v>1345591.3558574999</v>
          </cell>
          <cell r="Y1888">
            <v>1153490.1874035005</v>
          </cell>
          <cell r="Z1888">
            <v>0</v>
          </cell>
          <cell r="AA1888">
            <v>1153490.1874035005</v>
          </cell>
          <cell r="AB1888">
            <v>1153490.1874035005</v>
          </cell>
          <cell r="AC1888">
            <v>23</v>
          </cell>
        </row>
        <row r="1889">
          <cell r="A1889" t="str">
            <v>Corredores Bogotá</v>
          </cell>
          <cell r="B1889">
            <v>862926</v>
          </cell>
          <cell r="C1889">
            <v>36739</v>
          </cell>
          <cell r="D1889">
            <v>37103</v>
          </cell>
          <cell r="E1889" t="str">
            <v>T</v>
          </cell>
          <cell r="F1889" t="str">
            <v>AUCOLESP</v>
          </cell>
          <cell r="G1889">
            <v>71167</v>
          </cell>
          <cell r="H1889" t="str">
            <v>BAVARIA S..A .</v>
          </cell>
          <cell r="I1889">
            <v>416631435.99489999</v>
          </cell>
          <cell r="J1889">
            <v>416631435.99489999</v>
          </cell>
          <cell r="K1889">
            <v>416631437.00709999</v>
          </cell>
          <cell r="L1889">
            <v>83995427</v>
          </cell>
          <cell r="M1889">
            <v>24707472</v>
          </cell>
          <cell r="N1889">
            <v>108702899</v>
          </cell>
          <cell r="O1889">
            <v>0.1</v>
          </cell>
          <cell r="P1889">
            <v>2470747.2000000002</v>
          </cell>
          <cell r="Q1889">
            <v>0.1</v>
          </cell>
          <cell r="R1889">
            <v>10870289.9</v>
          </cell>
          <cell r="S1889">
            <v>122043936.10000001</v>
          </cell>
          <cell r="T1889">
            <v>0.29293021423613841</v>
          </cell>
          <cell r="U1889">
            <v>0.19</v>
          </cell>
          <cell r="V1889">
            <v>79159973.031349003</v>
          </cell>
          <cell r="W1889">
            <v>0.15</v>
          </cell>
          <cell r="X1889">
            <v>62494715.551064998</v>
          </cell>
          <cell r="Y1889">
            <v>0</v>
          </cell>
          <cell r="Z1889">
            <v>0</v>
          </cell>
          <cell r="AA1889">
            <v>0.36706978576386151</v>
          </cell>
          <cell r="AB1889">
            <v>152932812.32468596</v>
          </cell>
          <cell r="AC1889">
            <v>483.260986328125</v>
          </cell>
          <cell r="AD1889">
            <v>483.260986328125</v>
          </cell>
        </row>
        <row r="1890">
          <cell r="A1890" t="str">
            <v>Corredores Bogotá</v>
          </cell>
          <cell r="B1890">
            <v>862926</v>
          </cell>
          <cell r="C1890">
            <v>37104</v>
          </cell>
          <cell r="D1890">
            <v>37468</v>
          </cell>
          <cell r="E1890" t="str">
            <v>T</v>
          </cell>
          <cell r="F1890" t="str">
            <v>AUCOLESP</v>
          </cell>
          <cell r="G1890">
            <v>71167</v>
          </cell>
          <cell r="H1890" t="str">
            <v>BAVARIA S..A .</v>
          </cell>
          <cell r="I1890">
            <v>595367031.00090003</v>
          </cell>
          <cell r="J1890">
            <v>594573830.00090003</v>
          </cell>
          <cell r="K1890">
            <v>593033151.95290005</v>
          </cell>
          <cell r="L1890">
            <v>107716018</v>
          </cell>
          <cell r="M1890">
            <v>21359024</v>
          </cell>
          <cell r="N1890">
            <v>129075042</v>
          </cell>
          <cell r="O1890">
            <v>0.1</v>
          </cell>
          <cell r="P1890">
            <v>2135902.4</v>
          </cell>
          <cell r="Q1890">
            <v>0.1</v>
          </cell>
          <cell r="R1890">
            <v>12907504.200000001</v>
          </cell>
          <cell r="S1890">
            <v>144118448.59999999</v>
          </cell>
          <cell r="T1890">
            <v>0.2430192108576186</v>
          </cell>
          <cell r="U1890">
            <v>0.19</v>
          </cell>
          <cell r="V1890">
            <v>112676298.87105101</v>
          </cell>
          <cell r="W1890">
            <v>0.15</v>
          </cell>
          <cell r="X1890">
            <v>88954972.792934999</v>
          </cell>
          <cell r="Y1890">
            <v>0</v>
          </cell>
          <cell r="Z1890">
            <v>0</v>
          </cell>
          <cell r="AA1890">
            <v>0.41698078914238135</v>
          </cell>
          <cell r="AB1890">
            <v>247283431.688914</v>
          </cell>
          <cell r="AC1890">
            <v>493.22802734375</v>
          </cell>
          <cell r="AD1890">
            <v>493.22802734375</v>
          </cell>
        </row>
        <row r="1891">
          <cell r="A1891" t="str">
            <v>Corredores Bogotá</v>
          </cell>
          <cell r="B1891">
            <v>862926</v>
          </cell>
          <cell r="C1891">
            <v>37469</v>
          </cell>
          <cell r="D1891">
            <v>37777</v>
          </cell>
          <cell r="E1891" t="str">
            <v>T</v>
          </cell>
          <cell r="F1891" t="str">
            <v>AUCOLESP</v>
          </cell>
          <cell r="G1891">
            <v>71167</v>
          </cell>
          <cell r="H1891" t="str">
            <v>BAVARIA S..A .</v>
          </cell>
          <cell r="I1891">
            <v>544068241.76760006</v>
          </cell>
          <cell r="J1891">
            <v>392107446.7676</v>
          </cell>
          <cell r="K1891">
            <v>268612608.12050003</v>
          </cell>
          <cell r="L1891">
            <v>14400897</v>
          </cell>
          <cell r="M1891">
            <v>13702825</v>
          </cell>
          <cell r="N1891">
            <v>28103722</v>
          </cell>
          <cell r="O1891">
            <v>0.1</v>
          </cell>
          <cell r="P1891">
            <v>1370282.5</v>
          </cell>
          <cell r="Q1891">
            <v>0.1</v>
          </cell>
          <cell r="R1891">
            <v>2810372.2</v>
          </cell>
          <cell r="S1891">
            <v>32284376.699999999</v>
          </cell>
          <cell r="T1891">
            <v>0.12018935717833906</v>
          </cell>
          <cell r="U1891">
            <v>0.19</v>
          </cell>
          <cell r="V1891">
            <v>51036395.542895004</v>
          </cell>
          <cell r="W1891">
            <v>0.15</v>
          </cell>
          <cell r="X1891">
            <v>40291891.218075</v>
          </cell>
          <cell r="Y1891">
            <v>0</v>
          </cell>
          <cell r="Z1891">
            <v>0</v>
          </cell>
          <cell r="AA1891">
            <v>0.53981064282166091</v>
          </cell>
          <cell r="AB1891">
            <v>144999944.65953001</v>
          </cell>
          <cell r="AC1891">
            <v>435</v>
          </cell>
          <cell r="AD1891">
            <v>445.59091186523438</v>
          </cell>
        </row>
        <row r="1892">
          <cell r="B1892" t="str">
            <v>Total 862926</v>
          </cell>
          <cell r="C1892">
            <v>1556066708.7634001</v>
          </cell>
          <cell r="D1892">
            <v>1403312712.7634001</v>
          </cell>
          <cell r="E1892">
            <v>1278277197.0805001</v>
          </cell>
          <cell r="F1892">
            <v>206112342</v>
          </cell>
          <cell r="G1892">
            <v>59769321</v>
          </cell>
          <cell r="H1892">
            <v>265881663</v>
          </cell>
          <cell r="I1892">
            <v>1556066708.7634001</v>
          </cell>
          <cell r="J1892">
            <v>1403312712.7634001</v>
          </cell>
          <cell r="K1892">
            <v>1278277197.0805001</v>
          </cell>
          <cell r="L1892">
            <v>206112342</v>
          </cell>
          <cell r="M1892">
            <v>59769321</v>
          </cell>
          <cell r="N1892">
            <v>265881663</v>
          </cell>
          <cell r="O1892">
            <v>545216188.67313004</v>
          </cell>
          <cell r="P1892">
            <v>5976932.0999999996</v>
          </cell>
          <cell r="Q1892">
            <v>26588166.300000001</v>
          </cell>
          <cell r="R1892">
            <v>26588166.300000001</v>
          </cell>
          <cell r="S1892">
            <v>298446761.39999998</v>
          </cell>
          <cell r="T1892">
            <v>191741579.56207499</v>
          </cell>
          <cell r="U1892">
            <v>0</v>
          </cell>
          <cell r="V1892">
            <v>242872667.44529504</v>
          </cell>
          <cell r="W1892">
            <v>435</v>
          </cell>
          <cell r="X1892">
            <v>191741579.56207499</v>
          </cell>
          <cell r="Y1892">
            <v>0</v>
          </cell>
          <cell r="Z1892">
            <v>0</v>
          </cell>
          <cell r="AA1892">
            <v>435</v>
          </cell>
          <cell r="AB1892">
            <v>545216188.67313004</v>
          </cell>
          <cell r="AC1892">
            <v>435</v>
          </cell>
        </row>
        <row r="1893">
          <cell r="A1893" t="str">
            <v>Corredores Bogotá</v>
          </cell>
          <cell r="B1893">
            <v>862935</v>
          </cell>
          <cell r="C1893">
            <v>36739</v>
          </cell>
          <cell r="D1893">
            <v>37103</v>
          </cell>
          <cell r="E1893" t="str">
            <v>T</v>
          </cell>
          <cell r="F1893" t="str">
            <v>AUCOLESP</v>
          </cell>
          <cell r="G1893">
            <v>71167</v>
          </cell>
          <cell r="H1893" t="str">
            <v>BAVARIA S..A .</v>
          </cell>
          <cell r="I1893">
            <v>82882667</v>
          </cell>
          <cell r="J1893">
            <v>82882667</v>
          </cell>
          <cell r="K1893">
            <v>82882667.898399994</v>
          </cell>
          <cell r="L1893">
            <v>61377327</v>
          </cell>
          <cell r="M1893">
            <v>4250000</v>
          </cell>
          <cell r="N1893">
            <v>65627327</v>
          </cell>
          <cell r="O1893">
            <v>0.1</v>
          </cell>
          <cell r="P1893">
            <v>425000</v>
          </cell>
          <cell r="Q1893">
            <v>0.1</v>
          </cell>
          <cell r="R1893">
            <v>6562732.7000000002</v>
          </cell>
          <cell r="S1893">
            <v>72615059.700000003</v>
          </cell>
          <cell r="T1893">
            <v>0.87611875367011194</v>
          </cell>
          <cell r="U1893">
            <v>0.19</v>
          </cell>
          <cell r="V1893">
            <v>15747706.900695998</v>
          </cell>
          <cell r="W1893">
            <v>0.15</v>
          </cell>
          <cell r="X1893">
            <v>12432400.184759999</v>
          </cell>
          <cell r="Y1893">
            <v>0</v>
          </cell>
          <cell r="Z1893">
            <v>0</v>
          </cell>
          <cell r="AA1893">
            <v>-0.21611875367011202</v>
          </cell>
          <cell r="AB1893">
            <v>-17912498.887056008</v>
          </cell>
          <cell r="AC1893">
            <v>88.304946899414063</v>
          </cell>
          <cell r="AD1893">
            <v>88.304946899414063</v>
          </cell>
        </row>
        <row r="1894">
          <cell r="A1894" t="str">
            <v>Corredores Bogotá</v>
          </cell>
          <cell r="B1894">
            <v>862935</v>
          </cell>
          <cell r="C1894">
            <v>37104</v>
          </cell>
          <cell r="D1894">
            <v>37468</v>
          </cell>
          <cell r="E1894" t="str">
            <v>T</v>
          </cell>
          <cell r="F1894" t="str">
            <v>AUCOLESP</v>
          </cell>
          <cell r="G1894">
            <v>71167</v>
          </cell>
          <cell r="H1894" t="str">
            <v>BAVARIA S..A .</v>
          </cell>
          <cell r="I1894">
            <v>94524939.605499998</v>
          </cell>
          <cell r="J1894">
            <v>92800919.605499998</v>
          </cell>
          <cell r="K1894">
            <v>92818159.505400002</v>
          </cell>
          <cell r="L1894">
            <v>46067333</v>
          </cell>
          <cell r="M1894">
            <v>11732667</v>
          </cell>
          <cell r="N1894">
            <v>57800000</v>
          </cell>
          <cell r="O1894">
            <v>0.1</v>
          </cell>
          <cell r="P1894">
            <v>1173266.7</v>
          </cell>
          <cell r="Q1894">
            <v>0.1</v>
          </cell>
          <cell r="R1894">
            <v>5780000</v>
          </cell>
          <cell r="S1894">
            <v>64753266.700000003</v>
          </cell>
          <cell r="T1894">
            <v>0.6976357540922018</v>
          </cell>
          <cell r="U1894">
            <v>0.19</v>
          </cell>
          <cell r="V1894">
            <v>17635450.306026001</v>
          </cell>
          <cell r="W1894">
            <v>0.15</v>
          </cell>
          <cell r="X1894">
            <v>13922723.92581</v>
          </cell>
          <cell r="Y1894">
            <v>0</v>
          </cell>
          <cell r="Z1894">
            <v>0</v>
          </cell>
          <cell r="AA1894">
            <v>-3.7635754092201879E-2</v>
          </cell>
          <cell r="AB1894">
            <v>-3493281.4264360047</v>
          </cell>
          <cell r="AC1894">
            <v>88.5054931640625</v>
          </cell>
          <cell r="AD1894">
            <v>88.5054931640625</v>
          </cell>
        </row>
        <row r="1895">
          <cell r="A1895" t="str">
            <v>Corredores Bogotá</v>
          </cell>
          <cell r="B1895">
            <v>862935</v>
          </cell>
          <cell r="C1895">
            <v>37469</v>
          </cell>
          <cell r="D1895">
            <v>37777</v>
          </cell>
          <cell r="E1895" t="str">
            <v>T</v>
          </cell>
          <cell r="F1895" t="str">
            <v>AUCOLESP</v>
          </cell>
          <cell r="G1895">
            <v>71167</v>
          </cell>
          <cell r="H1895" t="str">
            <v>BAVARIA S..A .</v>
          </cell>
          <cell r="I1895">
            <v>89248379.798800007</v>
          </cell>
          <cell r="J1895">
            <v>55124070.798799999</v>
          </cell>
          <cell r="K1895">
            <v>42013210.327500001</v>
          </cell>
          <cell r="L1895">
            <v>2752981</v>
          </cell>
          <cell r="M1895">
            <v>10000001</v>
          </cell>
          <cell r="N1895">
            <v>12752982</v>
          </cell>
          <cell r="O1895">
            <v>0.1</v>
          </cell>
          <cell r="P1895">
            <v>1000000.1000000001</v>
          </cell>
          <cell r="Q1895">
            <v>0.1</v>
          </cell>
          <cell r="R1895">
            <v>1275298.2000000002</v>
          </cell>
          <cell r="S1895">
            <v>15028280.300000001</v>
          </cell>
          <cell r="T1895">
            <v>0.35770368850302187</v>
          </cell>
          <cell r="U1895">
            <v>0.19</v>
          </cell>
          <cell r="V1895">
            <v>7982509.9622250004</v>
          </cell>
          <cell r="W1895">
            <v>0.15</v>
          </cell>
          <cell r="X1895">
            <v>6301981.5491249999</v>
          </cell>
          <cell r="Y1895">
            <v>0</v>
          </cell>
          <cell r="Z1895">
            <v>0</v>
          </cell>
          <cell r="AA1895">
            <v>0.30229631149697805</v>
          </cell>
          <cell r="AB1895">
            <v>12700438.516149996</v>
          </cell>
          <cell r="AC1895">
            <v>87</v>
          </cell>
          <cell r="AD1895">
            <v>84.691558837890625</v>
          </cell>
        </row>
        <row r="1896">
          <cell r="B1896" t="str">
            <v>Total 862935</v>
          </cell>
          <cell r="C1896">
            <v>266655986.40429997</v>
          </cell>
          <cell r="D1896">
            <v>230807657.40429997</v>
          </cell>
          <cell r="E1896">
            <v>217714037.7313</v>
          </cell>
          <cell r="F1896">
            <v>110197641</v>
          </cell>
          <cell r="G1896">
            <v>25982668</v>
          </cell>
          <cell r="H1896">
            <v>136180309</v>
          </cell>
          <cell r="I1896">
            <v>266655986.40429997</v>
          </cell>
          <cell r="J1896">
            <v>230807657.40429997</v>
          </cell>
          <cell r="K1896">
            <v>217714037.7313</v>
          </cell>
          <cell r="L1896">
            <v>110197641</v>
          </cell>
          <cell r="M1896">
            <v>25982668</v>
          </cell>
          <cell r="N1896">
            <v>136180309</v>
          </cell>
          <cell r="O1896">
            <v>-8705341.7973420154</v>
          </cell>
          <cell r="P1896">
            <v>2598266.7999999998</v>
          </cell>
          <cell r="Q1896">
            <v>13618030.899999999</v>
          </cell>
          <cell r="R1896">
            <v>13618030.899999999</v>
          </cell>
          <cell r="S1896">
            <v>152396606.70000002</v>
          </cell>
          <cell r="T1896">
            <v>32657105.659694999</v>
          </cell>
          <cell r="U1896">
            <v>0</v>
          </cell>
          <cell r="V1896">
            <v>41365667.168946996</v>
          </cell>
          <cell r="W1896">
            <v>87</v>
          </cell>
          <cell r="X1896">
            <v>32657105.659694999</v>
          </cell>
          <cell r="Y1896">
            <v>0</v>
          </cell>
          <cell r="Z1896">
            <v>0</v>
          </cell>
          <cell r="AA1896">
            <v>87</v>
          </cell>
          <cell r="AB1896">
            <v>-8705341.7973420154</v>
          </cell>
          <cell r="AC1896">
            <v>87</v>
          </cell>
        </row>
        <row r="1897">
          <cell r="A1897" t="str">
            <v>Corredores Bogotá</v>
          </cell>
          <cell r="B1897">
            <v>7307820</v>
          </cell>
          <cell r="C1897">
            <v>36982</v>
          </cell>
          <cell r="D1897">
            <v>37346</v>
          </cell>
          <cell r="E1897" t="str">
            <v>A</v>
          </cell>
          <cell r="F1897" t="str">
            <v>AUCOLESP</v>
          </cell>
          <cell r="G1897">
            <v>71167</v>
          </cell>
          <cell r="H1897" t="str">
            <v>BAVARIA S..A .</v>
          </cell>
          <cell r="I1897">
            <v>816192666.49440002</v>
          </cell>
          <cell r="J1897">
            <v>816192666.49440002</v>
          </cell>
          <cell r="K1897">
            <v>816077087.18019998</v>
          </cell>
          <cell r="L1897">
            <v>356620373</v>
          </cell>
          <cell r="M1897">
            <v>68056544</v>
          </cell>
          <cell r="N1897">
            <v>424676917</v>
          </cell>
          <cell r="O1897">
            <v>0.1</v>
          </cell>
          <cell r="P1897">
            <v>6805654.4000000004</v>
          </cell>
          <cell r="Q1897">
            <v>0.1</v>
          </cell>
          <cell r="R1897">
            <v>42467691.700000003</v>
          </cell>
          <cell r="S1897">
            <v>473950263.09999996</v>
          </cell>
          <cell r="T1897">
            <v>0.58076653608502282</v>
          </cell>
          <cell r="U1897">
            <v>0.19</v>
          </cell>
          <cell r="V1897">
            <v>155054646.56423801</v>
          </cell>
          <cell r="W1897">
            <v>0.15</v>
          </cell>
          <cell r="X1897">
            <v>122411563.07702999</v>
          </cell>
          <cell r="Y1897">
            <v>0</v>
          </cell>
          <cell r="Z1897">
            <v>0</v>
          </cell>
          <cell r="AA1897">
            <v>7.9233463914977098E-2</v>
          </cell>
          <cell r="AB1897">
            <v>64660614.438931994</v>
          </cell>
          <cell r="AC1897">
            <v>1128.282958984375</v>
          </cell>
          <cell r="AD1897">
            <v>1128.282958984375</v>
          </cell>
        </row>
        <row r="1898">
          <cell r="A1898" t="str">
            <v>Corredores Bogotá</v>
          </cell>
          <cell r="B1898">
            <v>7307820</v>
          </cell>
          <cell r="C1898">
            <v>37347</v>
          </cell>
          <cell r="D1898">
            <v>37711</v>
          </cell>
          <cell r="E1898" t="str">
            <v>A</v>
          </cell>
          <cell r="F1898" t="str">
            <v>AUCOLESP</v>
          </cell>
          <cell r="G1898">
            <v>71167</v>
          </cell>
          <cell r="H1898" t="str">
            <v>BAVARIA S..A .</v>
          </cell>
          <cell r="I1898">
            <v>715977810.9619</v>
          </cell>
          <cell r="J1898">
            <v>714916700.9619</v>
          </cell>
          <cell r="K1898">
            <v>706650568.90040004</v>
          </cell>
          <cell r="L1898">
            <v>318528109</v>
          </cell>
          <cell r="M1898">
            <v>99532648</v>
          </cell>
          <cell r="N1898">
            <v>418060757</v>
          </cell>
          <cell r="O1898">
            <v>0.1</v>
          </cell>
          <cell r="P1898">
            <v>9953264.8000000007</v>
          </cell>
          <cell r="Q1898">
            <v>0.1</v>
          </cell>
          <cell r="R1898">
            <v>41806075.700000003</v>
          </cell>
          <cell r="S1898">
            <v>469820097.5</v>
          </cell>
          <cell r="T1898">
            <v>0.6648549059135046</v>
          </cell>
          <cell r="U1898">
            <v>0.19</v>
          </cell>
          <cell r="V1898">
            <v>134263608.09107602</v>
          </cell>
          <cell r="W1898">
            <v>0.15</v>
          </cell>
          <cell r="X1898">
            <v>105997585.33506</v>
          </cell>
          <cell r="Y1898">
            <v>0</v>
          </cell>
          <cell r="Z1898">
            <v>0</v>
          </cell>
          <cell r="AA1898">
            <v>-4.8549059135046813E-3</v>
          </cell>
          <cell r="AB1898">
            <v>-3430722.0257359995</v>
          </cell>
          <cell r="AC1898">
            <v>882.84063720703125</v>
          </cell>
          <cell r="AD1898">
            <v>882.84063720703125</v>
          </cell>
        </row>
        <row r="1899">
          <cell r="A1899" t="str">
            <v>Corredores Bogotá</v>
          </cell>
          <cell r="B1899">
            <v>7307820</v>
          </cell>
          <cell r="C1899">
            <v>37712</v>
          </cell>
          <cell r="D1899">
            <v>37777</v>
          </cell>
          <cell r="E1899" t="str">
            <v>A</v>
          </cell>
          <cell r="F1899" t="str">
            <v>AUCOLESP</v>
          </cell>
          <cell r="G1899">
            <v>71167</v>
          </cell>
          <cell r="H1899" t="str">
            <v>BAVARIA S..A .</v>
          </cell>
          <cell r="I1899">
            <v>669130654</v>
          </cell>
          <cell r="J1899">
            <v>648073910</v>
          </cell>
          <cell r="K1899">
            <v>1195777.1122000001</v>
          </cell>
          <cell r="L1899">
            <v>18615421</v>
          </cell>
          <cell r="M1899">
            <v>60268347</v>
          </cell>
          <cell r="N1899">
            <v>78883768</v>
          </cell>
          <cell r="O1899">
            <v>0.1</v>
          </cell>
          <cell r="P1899">
            <v>6026834.7000000002</v>
          </cell>
          <cell r="Q1899">
            <v>0.1</v>
          </cell>
          <cell r="R1899">
            <v>7888376.8000000007</v>
          </cell>
          <cell r="S1899">
            <v>92798979.5</v>
          </cell>
          <cell r="T1899">
            <v>77.605582640119039</v>
          </cell>
          <cell r="U1899">
            <v>0.19</v>
          </cell>
          <cell r="V1899">
            <v>227197.65131800002</v>
          </cell>
          <cell r="W1899">
            <v>0.15</v>
          </cell>
          <cell r="X1899">
            <v>179366.56683</v>
          </cell>
          <cell r="Y1899">
            <v>0</v>
          </cell>
          <cell r="Z1899">
            <v>0</v>
          </cell>
          <cell r="AA1899">
            <v>-76.945582640119042</v>
          </cell>
          <cell r="AB1899">
            <v>-92009766.605948001</v>
          </cell>
          <cell r="AC1899">
            <v>836</v>
          </cell>
          <cell r="AD1899">
            <v>828.09228515625</v>
          </cell>
        </row>
        <row r="1900">
          <cell r="B1900" t="str">
            <v>Total 7307820</v>
          </cell>
          <cell r="C1900">
            <v>2201301131.4562998</v>
          </cell>
          <cell r="D1900">
            <v>2179183277.4562998</v>
          </cell>
          <cell r="E1900">
            <v>1523923433.1928</v>
          </cell>
          <cell r="F1900">
            <v>693763903</v>
          </cell>
          <cell r="G1900">
            <v>227857539</v>
          </cell>
          <cell r="H1900">
            <v>921621442</v>
          </cell>
          <cell r="I1900">
            <v>2201301131.4562998</v>
          </cell>
          <cell r="J1900">
            <v>2179183277.4562998</v>
          </cell>
          <cell r="K1900">
            <v>1523923433.1928</v>
          </cell>
          <cell r="L1900">
            <v>693763903</v>
          </cell>
          <cell r="M1900">
            <v>227857539</v>
          </cell>
          <cell r="N1900">
            <v>921621442</v>
          </cell>
          <cell r="O1900">
            <v>-30779874.192752004</v>
          </cell>
          <cell r="P1900">
            <v>22785753.900000002</v>
          </cell>
          <cell r="Q1900">
            <v>92162144.200000003</v>
          </cell>
          <cell r="R1900">
            <v>92162144.200000003</v>
          </cell>
          <cell r="S1900">
            <v>1036569340.0999999</v>
          </cell>
          <cell r="T1900">
            <v>228588514.97892001</v>
          </cell>
          <cell r="U1900">
            <v>0</v>
          </cell>
          <cell r="V1900">
            <v>289545452.30663204</v>
          </cell>
          <cell r="W1900">
            <v>836</v>
          </cell>
          <cell r="X1900">
            <v>228588514.97892001</v>
          </cell>
          <cell r="Y1900">
            <v>0</v>
          </cell>
          <cell r="Z1900">
            <v>0</v>
          </cell>
          <cell r="AA1900">
            <v>836</v>
          </cell>
          <cell r="AB1900">
            <v>-30779874.192752004</v>
          </cell>
          <cell r="AC1900">
            <v>836</v>
          </cell>
        </row>
        <row r="1901">
          <cell r="A1901" t="str">
            <v>Corredores Bogotá</v>
          </cell>
          <cell r="B1901">
            <v>12011583</v>
          </cell>
          <cell r="C1901">
            <v>37561</v>
          </cell>
          <cell r="D1901">
            <v>37777</v>
          </cell>
          <cell r="E1901" t="str">
            <v>A</v>
          </cell>
          <cell r="F1901" t="str">
            <v>AUCOLESP</v>
          </cell>
          <cell r="G1901">
            <v>71167</v>
          </cell>
          <cell r="H1901" t="str">
            <v>BAVARIA S..A .</v>
          </cell>
          <cell r="I1901">
            <v>3648170.9844</v>
          </cell>
          <cell r="J1901">
            <v>-2434549.0156</v>
          </cell>
          <cell r="K1901">
            <v>-1073533.0797999999</v>
          </cell>
          <cell r="L1901">
            <v>0</v>
          </cell>
          <cell r="M1901">
            <v>0.1</v>
          </cell>
          <cell r="N1901">
            <v>0</v>
          </cell>
          <cell r="O1901">
            <v>0.1</v>
          </cell>
          <cell r="P1901">
            <v>0</v>
          </cell>
          <cell r="Q1901">
            <v>0.1</v>
          </cell>
          <cell r="R1901">
            <v>0</v>
          </cell>
          <cell r="S1901">
            <v>0</v>
          </cell>
          <cell r="T1901">
            <v>0</v>
          </cell>
          <cell r="U1901">
            <v>0.19</v>
          </cell>
          <cell r="V1901">
            <v>-203971.28516199999</v>
          </cell>
          <cell r="W1901">
            <v>0</v>
          </cell>
          <cell r="X1901">
            <v>0</v>
          </cell>
          <cell r="Y1901">
            <v>0</v>
          </cell>
          <cell r="Z1901">
            <v>0</v>
          </cell>
          <cell r="AA1901">
            <v>0.81</v>
          </cell>
          <cell r="AB1901">
            <v>-869561.79463799996</v>
          </cell>
          <cell r="AC1901">
            <v>121</v>
          </cell>
          <cell r="AD1901">
            <v>121.30092620849609</v>
          </cell>
        </row>
        <row r="1902">
          <cell r="B1902" t="str">
            <v>Total 12011583</v>
          </cell>
          <cell r="C1902">
            <v>3648170.9844</v>
          </cell>
          <cell r="D1902">
            <v>-2434549.0156</v>
          </cell>
          <cell r="E1902">
            <v>-1073533.0797999999</v>
          </cell>
          <cell r="F1902">
            <v>0</v>
          </cell>
          <cell r="G1902">
            <v>0</v>
          </cell>
          <cell r="H1902">
            <v>0</v>
          </cell>
          <cell r="I1902">
            <v>3648170.9844</v>
          </cell>
          <cell r="J1902">
            <v>-2434549.0156</v>
          </cell>
          <cell r="K1902">
            <v>-1073533.0797999999</v>
          </cell>
          <cell r="L1902">
            <v>0</v>
          </cell>
          <cell r="M1902">
            <v>0</v>
          </cell>
          <cell r="N1902">
            <v>0</v>
          </cell>
          <cell r="O1902">
            <v>-869561.79463799996</v>
          </cell>
          <cell r="P1902">
            <v>0</v>
          </cell>
          <cell r="Q1902">
            <v>0</v>
          </cell>
          <cell r="R1902">
            <v>0</v>
          </cell>
          <cell r="S1902">
            <v>0</v>
          </cell>
          <cell r="T1902">
            <v>0</v>
          </cell>
          <cell r="U1902">
            <v>0</v>
          </cell>
          <cell r="V1902">
            <v>-203971.28516199999</v>
          </cell>
          <cell r="W1902">
            <v>121</v>
          </cell>
          <cell r="X1902">
            <v>0</v>
          </cell>
          <cell r="Y1902">
            <v>0</v>
          </cell>
          <cell r="Z1902">
            <v>0</v>
          </cell>
          <cell r="AA1902">
            <v>121</v>
          </cell>
          <cell r="AB1902">
            <v>-869561.79463799996</v>
          </cell>
          <cell r="AC1902">
            <v>121</v>
          </cell>
        </row>
        <row r="1903">
          <cell r="H1903" t="str">
            <v>Total BAVARIA S..A .</v>
          </cell>
          <cell r="I1903">
            <v>4027671997.6083994</v>
          </cell>
          <cell r="J1903">
            <v>3810869098.6083994</v>
          </cell>
          <cell r="K1903">
            <v>3018841134.9247999</v>
          </cell>
          <cell r="L1903">
            <v>1010073886</v>
          </cell>
          <cell r="M1903">
            <v>313609528</v>
          </cell>
          <cell r="N1903">
            <v>1323683414</v>
          </cell>
          <cell r="O1903">
            <v>31360952.800000001</v>
          </cell>
          <cell r="P1903">
            <v>31360952.800000001</v>
          </cell>
          <cell r="Q1903">
            <v>1487412708.1999998</v>
          </cell>
          <cell r="R1903">
            <v>132368341.40000001</v>
          </cell>
          <cell r="S1903">
            <v>1487412708.1999998</v>
          </cell>
          <cell r="T1903">
            <v>0</v>
          </cell>
          <cell r="U1903">
            <v>504861410.88839811</v>
          </cell>
          <cell r="V1903">
            <v>573579815.63571203</v>
          </cell>
          <cell r="W1903">
            <v>452987200.20068997</v>
          </cell>
          <cell r="X1903">
            <v>452987200.20068997</v>
          </cell>
          <cell r="Y1903">
            <v>504861410.88839811</v>
          </cell>
          <cell r="Z1903">
            <v>0</v>
          </cell>
          <cell r="AA1903">
            <v>504861410.88839811</v>
          </cell>
          <cell r="AB1903">
            <v>504861410.88839811</v>
          </cell>
          <cell r="AC1903">
            <v>1479</v>
          </cell>
        </row>
        <row r="1904">
          <cell r="A1904" t="str">
            <v>Corredores Bogotá</v>
          </cell>
          <cell r="B1904">
            <v>10277871</v>
          </cell>
          <cell r="C1904">
            <v>37072</v>
          </cell>
          <cell r="D1904">
            <v>37436</v>
          </cell>
          <cell r="E1904" t="str">
            <v>A</v>
          </cell>
          <cell r="F1904" t="str">
            <v>AUCOLESP</v>
          </cell>
          <cell r="G1904">
            <v>71285</v>
          </cell>
          <cell r="H1904" t="str">
            <v>BELLSOUTH COLOMBIA S.A.</v>
          </cell>
          <cell r="I1904">
            <v>216452592.8125</v>
          </cell>
          <cell r="J1904">
            <v>216452592.8125</v>
          </cell>
          <cell r="K1904">
            <v>216452591.6182</v>
          </cell>
          <cell r="L1904">
            <v>27500689</v>
          </cell>
          <cell r="M1904">
            <v>24223927</v>
          </cell>
          <cell r="N1904">
            <v>51724616</v>
          </cell>
          <cell r="O1904">
            <v>0.1</v>
          </cell>
          <cell r="P1904">
            <v>2422392.7000000002</v>
          </cell>
          <cell r="Q1904">
            <v>0.1</v>
          </cell>
          <cell r="R1904">
            <v>5172461.6000000006</v>
          </cell>
          <cell r="S1904">
            <v>59319470.300000004</v>
          </cell>
          <cell r="T1904">
            <v>0.27405294552736709</v>
          </cell>
          <cell r="U1904">
            <v>0.19</v>
          </cell>
          <cell r="V1904">
            <v>41125992.407458</v>
          </cell>
          <cell r="W1904">
            <v>0.1</v>
          </cell>
          <cell r="X1904">
            <v>21645259.161820002</v>
          </cell>
          <cell r="Y1904">
            <v>0</v>
          </cell>
          <cell r="Z1904">
            <v>0</v>
          </cell>
          <cell r="AA1904">
            <v>0.43594705447263288</v>
          </cell>
          <cell r="AB1904">
            <v>94361869.74892199</v>
          </cell>
          <cell r="AC1904">
            <v>78.115386962890625</v>
          </cell>
          <cell r="AD1904">
            <v>78.115386962890625</v>
          </cell>
        </row>
        <row r="1905">
          <cell r="A1905" t="str">
            <v>Corredores Bogotá</v>
          </cell>
          <cell r="B1905">
            <v>10277871</v>
          </cell>
          <cell r="C1905">
            <v>37437</v>
          </cell>
          <cell r="D1905">
            <v>37777</v>
          </cell>
          <cell r="E1905" t="str">
            <v>A</v>
          </cell>
          <cell r="F1905" t="str">
            <v>AUCOLESP</v>
          </cell>
          <cell r="G1905">
            <v>71285</v>
          </cell>
          <cell r="H1905" t="str">
            <v>BELLSOUTH COLOMBIA S.A.</v>
          </cell>
          <cell r="I1905">
            <v>171051119.75</v>
          </cell>
          <cell r="J1905">
            <v>166968300.75</v>
          </cell>
          <cell r="K1905">
            <v>159119662.02340001</v>
          </cell>
          <cell r="L1905">
            <v>13971811</v>
          </cell>
          <cell r="M1905">
            <v>47190932</v>
          </cell>
          <cell r="N1905">
            <v>61162743</v>
          </cell>
          <cell r="O1905">
            <v>0.1</v>
          </cell>
          <cell r="P1905">
            <v>4719093.2</v>
          </cell>
          <cell r="Q1905">
            <v>0.1</v>
          </cell>
          <cell r="R1905">
            <v>6116274.3000000007</v>
          </cell>
          <cell r="S1905">
            <v>71998110.5</v>
          </cell>
          <cell r="T1905">
            <v>0.45247777417609153</v>
          </cell>
          <cell r="U1905">
            <v>0.19</v>
          </cell>
          <cell r="V1905">
            <v>30232735.784446001</v>
          </cell>
          <cell r="W1905">
            <v>0.1</v>
          </cell>
          <cell r="X1905">
            <v>15911966.202340001</v>
          </cell>
          <cell r="Y1905">
            <v>0</v>
          </cell>
          <cell r="Z1905">
            <v>0</v>
          </cell>
          <cell r="AA1905">
            <v>0.25752222582390843</v>
          </cell>
          <cell r="AB1905">
            <v>40976849.536614001</v>
          </cell>
          <cell r="AC1905">
            <v>75</v>
          </cell>
          <cell r="AD1905">
            <v>73.785293579101563</v>
          </cell>
        </row>
        <row r="1906">
          <cell r="B1906" t="str">
            <v>Total 10277871</v>
          </cell>
          <cell r="C1906">
            <v>387503712.5625</v>
          </cell>
          <cell r="D1906">
            <v>383420893.5625</v>
          </cell>
          <cell r="E1906">
            <v>375572253.64160001</v>
          </cell>
          <cell r="F1906">
            <v>41472500</v>
          </cell>
          <cell r="G1906">
            <v>71414859</v>
          </cell>
          <cell r="H1906">
            <v>112887359</v>
          </cell>
          <cell r="I1906">
            <v>387503712.5625</v>
          </cell>
          <cell r="J1906">
            <v>383420893.5625</v>
          </cell>
          <cell r="K1906">
            <v>375572253.64160001</v>
          </cell>
          <cell r="L1906">
            <v>41472500</v>
          </cell>
          <cell r="M1906">
            <v>71414859</v>
          </cell>
          <cell r="N1906">
            <v>112887359</v>
          </cell>
          <cell r="O1906">
            <v>135338719.28553599</v>
          </cell>
          <cell r="P1906">
            <v>7141485.9000000004</v>
          </cell>
          <cell r="Q1906">
            <v>11288735.900000002</v>
          </cell>
          <cell r="R1906">
            <v>11288735.900000002</v>
          </cell>
          <cell r="S1906">
            <v>131317580.80000001</v>
          </cell>
          <cell r="T1906">
            <v>37557225.364160001</v>
          </cell>
          <cell r="U1906">
            <v>0</v>
          </cell>
          <cell r="V1906">
            <v>71358728.191904008</v>
          </cell>
          <cell r="W1906">
            <v>75</v>
          </cell>
          <cell r="X1906">
            <v>37557225.364160001</v>
          </cell>
          <cell r="Y1906">
            <v>0</v>
          </cell>
          <cell r="Z1906">
            <v>0</v>
          </cell>
          <cell r="AA1906">
            <v>75</v>
          </cell>
          <cell r="AB1906">
            <v>135338719.28553599</v>
          </cell>
          <cell r="AC1906">
            <v>75</v>
          </cell>
        </row>
        <row r="1907">
          <cell r="A1907" t="str">
            <v>Corredores Bogotá</v>
          </cell>
          <cell r="B1907">
            <v>10289680</v>
          </cell>
          <cell r="C1907">
            <v>37117</v>
          </cell>
          <cell r="D1907">
            <v>37481</v>
          </cell>
          <cell r="E1907" t="str">
            <v>S</v>
          </cell>
          <cell r="F1907" t="str">
            <v>AUCOLESP</v>
          </cell>
          <cell r="G1907">
            <v>71285</v>
          </cell>
          <cell r="H1907" t="str">
            <v>BELLSOUTH COLOMBIA S.A.</v>
          </cell>
          <cell r="I1907">
            <v>389063219.125</v>
          </cell>
          <cell r="J1907">
            <v>389442131.125</v>
          </cell>
          <cell r="K1907">
            <v>389063219.0176</v>
          </cell>
          <cell r="L1907">
            <v>163669809</v>
          </cell>
          <cell r="M1907">
            <v>27194454</v>
          </cell>
          <cell r="N1907">
            <v>190864263</v>
          </cell>
          <cell r="O1907">
            <v>0.1</v>
          </cell>
          <cell r="P1907">
            <v>2719445.4000000004</v>
          </cell>
          <cell r="Q1907">
            <v>0.1</v>
          </cell>
          <cell r="R1907">
            <v>19086426.300000001</v>
          </cell>
          <cell r="S1907">
            <v>212670134.70000002</v>
          </cell>
          <cell r="T1907">
            <v>0.54662102276591584</v>
          </cell>
          <cell r="U1907">
            <v>0.19</v>
          </cell>
          <cell r="V1907">
            <v>73922011.613343999</v>
          </cell>
          <cell r="W1907">
            <v>0.1</v>
          </cell>
          <cell r="X1907">
            <v>38906321.901760004</v>
          </cell>
          <cell r="Y1907">
            <v>0</v>
          </cell>
          <cell r="Z1907">
            <v>0</v>
          </cell>
          <cell r="AA1907">
            <v>0.16337897723408412</v>
          </cell>
          <cell r="AB1907">
            <v>63564750.802495956</v>
          </cell>
          <cell r="AC1907">
            <v>431.83242797851563</v>
          </cell>
          <cell r="AD1907">
            <v>431.83242797851563</v>
          </cell>
        </row>
        <row r="1908">
          <cell r="A1908" t="str">
            <v>Corredores Bogotá</v>
          </cell>
          <cell r="B1908">
            <v>10289680</v>
          </cell>
          <cell r="C1908">
            <v>37482</v>
          </cell>
          <cell r="D1908">
            <v>37777</v>
          </cell>
          <cell r="E1908" t="str">
            <v>S</v>
          </cell>
          <cell r="F1908" t="str">
            <v>AUCOLESP</v>
          </cell>
          <cell r="G1908">
            <v>71285</v>
          </cell>
          <cell r="H1908" t="str">
            <v>BELLSOUTH COLOMBIA S.A.</v>
          </cell>
          <cell r="I1908">
            <v>451451181.5</v>
          </cell>
          <cell r="J1908">
            <v>449039217.5625</v>
          </cell>
          <cell r="K1908">
            <v>361940326.45090002</v>
          </cell>
          <cell r="L1908">
            <v>160727400</v>
          </cell>
          <cell r="M1908">
            <v>74695386</v>
          </cell>
          <cell r="N1908">
            <v>235422786</v>
          </cell>
          <cell r="O1908">
            <v>0.1</v>
          </cell>
          <cell r="P1908">
            <v>7469538.6000000006</v>
          </cell>
          <cell r="Q1908">
            <v>0.1</v>
          </cell>
          <cell r="R1908">
            <v>23542278.600000001</v>
          </cell>
          <cell r="S1908">
            <v>266434603.19999999</v>
          </cell>
          <cell r="T1908">
            <v>0.73612853757577601</v>
          </cell>
          <cell r="U1908">
            <v>0.19</v>
          </cell>
          <cell r="V1908">
            <v>68768662.025671005</v>
          </cell>
          <cell r="W1908">
            <v>0.1</v>
          </cell>
          <cell r="X1908">
            <v>36194032.645090006</v>
          </cell>
          <cell r="Y1908">
            <v>0</v>
          </cell>
          <cell r="Z1908">
            <v>0</v>
          </cell>
          <cell r="AA1908">
            <v>-2.6128537575776045E-2</v>
          </cell>
          <cell r="AB1908">
            <v>-9456971.4198609889</v>
          </cell>
          <cell r="AC1908">
            <v>548</v>
          </cell>
          <cell r="AD1908">
            <v>497.76611328125</v>
          </cell>
        </row>
        <row r="1909">
          <cell r="B1909" t="str">
            <v>Total 10289680</v>
          </cell>
          <cell r="C1909">
            <v>840514400.625</v>
          </cell>
          <cell r="D1909">
            <v>838481348.6875</v>
          </cell>
          <cell r="E1909">
            <v>751003545.46850002</v>
          </cell>
          <cell r="F1909">
            <v>324397209</v>
          </cell>
          <cell r="G1909">
            <v>101889840</v>
          </cell>
          <cell r="H1909">
            <v>426287049</v>
          </cell>
          <cell r="I1909">
            <v>840514400.625</v>
          </cell>
          <cell r="J1909">
            <v>838481348.6875</v>
          </cell>
          <cell r="K1909">
            <v>751003545.46850002</v>
          </cell>
          <cell r="L1909">
            <v>324397209</v>
          </cell>
          <cell r="M1909">
            <v>101889840</v>
          </cell>
          <cell r="N1909">
            <v>426287049</v>
          </cell>
          <cell r="O1909">
            <v>54107779.382634968</v>
          </cell>
          <cell r="P1909">
            <v>10188984</v>
          </cell>
          <cell r="Q1909">
            <v>42628704.900000006</v>
          </cell>
          <cell r="R1909">
            <v>42628704.900000006</v>
          </cell>
          <cell r="S1909">
            <v>479104737.89999998</v>
          </cell>
          <cell r="T1909">
            <v>75100354.546850011</v>
          </cell>
          <cell r="U1909">
            <v>0</v>
          </cell>
          <cell r="V1909">
            <v>142690673.63901502</v>
          </cell>
          <cell r="W1909">
            <v>548</v>
          </cell>
          <cell r="X1909">
            <v>75100354.546850011</v>
          </cell>
          <cell r="Y1909">
            <v>0</v>
          </cell>
          <cell r="Z1909">
            <v>0</v>
          </cell>
          <cell r="AA1909">
            <v>548</v>
          </cell>
          <cell r="AB1909">
            <v>54107779.382634968</v>
          </cell>
          <cell r="AC1909">
            <v>548</v>
          </cell>
        </row>
        <row r="1910">
          <cell r="H1910" t="str">
            <v>Total BELLSOUTH COLOMBIA S.A.</v>
          </cell>
          <cell r="I1910">
            <v>1228018113.1875</v>
          </cell>
          <cell r="J1910">
            <v>1221902242.25</v>
          </cell>
          <cell r="K1910">
            <v>1126575799.1101</v>
          </cell>
          <cell r="L1910">
            <v>365869709</v>
          </cell>
          <cell r="M1910">
            <v>173304699</v>
          </cell>
          <cell r="N1910">
            <v>539174408</v>
          </cell>
          <cell r="O1910">
            <v>17330469.900000002</v>
          </cell>
          <cell r="P1910">
            <v>17330469.900000002</v>
          </cell>
          <cell r="Q1910">
            <v>610422318.70000005</v>
          </cell>
          <cell r="R1910">
            <v>53917440.800000004</v>
          </cell>
          <cell r="S1910">
            <v>610422318.70000005</v>
          </cell>
          <cell r="T1910">
            <v>0</v>
          </cell>
          <cell r="U1910">
            <v>189446498.66817096</v>
          </cell>
          <cell r="V1910">
            <v>214049401.83091903</v>
          </cell>
          <cell r="W1910">
            <v>112657579.91101003</v>
          </cell>
          <cell r="X1910">
            <v>112657579.91101003</v>
          </cell>
          <cell r="Y1910">
            <v>189446498.66817096</v>
          </cell>
          <cell r="Z1910">
            <v>0</v>
          </cell>
          <cell r="AA1910">
            <v>189446498.66817096</v>
          </cell>
          <cell r="AB1910">
            <v>189446498.66817096</v>
          </cell>
          <cell r="AC1910">
            <v>623</v>
          </cell>
        </row>
        <row r="1911">
          <cell r="A1911" t="str">
            <v>Corredores Bogotá</v>
          </cell>
          <cell r="B1911">
            <v>10353253</v>
          </cell>
          <cell r="C1911">
            <v>37256</v>
          </cell>
          <cell r="D1911">
            <v>37620</v>
          </cell>
          <cell r="E1911" t="str">
            <v>A</v>
          </cell>
          <cell r="F1911" t="str">
            <v>AUCOLESP</v>
          </cell>
          <cell r="G1911">
            <v>71285</v>
          </cell>
          <cell r="H1911" t="str">
            <v>BRITISH AMERICAN TOBACCO</v>
          </cell>
          <cell r="I1911">
            <v>299052884</v>
          </cell>
          <cell r="J1911">
            <v>299192904</v>
          </cell>
          <cell r="K1911">
            <v>299052883.06050003</v>
          </cell>
          <cell r="L1911">
            <v>207038091</v>
          </cell>
          <cell r="M1911">
            <v>57958914</v>
          </cell>
          <cell r="N1911">
            <v>264997005</v>
          </cell>
          <cell r="O1911">
            <v>0.1</v>
          </cell>
          <cell r="P1911">
            <v>5795891.4000000004</v>
          </cell>
          <cell r="Q1911">
            <v>0.1</v>
          </cell>
          <cell r="R1911">
            <v>26499700.5</v>
          </cell>
          <cell r="S1911">
            <v>297292596.89999998</v>
          </cell>
          <cell r="T1911">
            <v>0.99411379638783171</v>
          </cell>
          <cell r="U1911">
            <v>0.19</v>
          </cell>
          <cell r="V1911">
            <v>56820047.781495005</v>
          </cell>
          <cell r="W1911">
            <v>0.125</v>
          </cell>
          <cell r="X1911">
            <v>37381610.382562503</v>
          </cell>
          <cell r="Y1911">
            <v>0</v>
          </cell>
          <cell r="Z1911">
            <v>0</v>
          </cell>
          <cell r="AA1911">
            <v>-0.30911379638783165</v>
          </cell>
          <cell r="AB1911">
            <v>-92441372.003557429</v>
          </cell>
          <cell r="AC1911">
            <v>296.06320190429688</v>
          </cell>
          <cell r="AD1911">
            <v>296.06320190429688</v>
          </cell>
        </row>
        <row r="1912">
          <cell r="A1912" t="str">
            <v>Corredores Bogotá</v>
          </cell>
          <cell r="B1912">
            <v>10353253</v>
          </cell>
          <cell r="C1912">
            <v>37621</v>
          </cell>
          <cell r="D1912">
            <v>37777</v>
          </cell>
          <cell r="E1912" t="str">
            <v>A</v>
          </cell>
          <cell r="F1912" t="str">
            <v>AUCOLESP</v>
          </cell>
          <cell r="G1912">
            <v>71285</v>
          </cell>
          <cell r="H1912" t="str">
            <v>BRITISH AMERICAN TOBACCO</v>
          </cell>
          <cell r="I1912">
            <v>296711181.4375</v>
          </cell>
          <cell r="J1912">
            <v>282812648.125</v>
          </cell>
          <cell r="K1912">
            <v>122030288.78910001</v>
          </cell>
          <cell r="L1912">
            <v>11804043</v>
          </cell>
          <cell r="M1912">
            <v>36771382</v>
          </cell>
          <cell r="N1912">
            <v>48575425</v>
          </cell>
          <cell r="O1912">
            <v>0.1</v>
          </cell>
          <cell r="P1912">
            <v>3677138.2</v>
          </cell>
          <cell r="Q1912">
            <v>0.1</v>
          </cell>
          <cell r="R1912">
            <v>4857542.5</v>
          </cell>
          <cell r="S1912">
            <v>57110105.700000003</v>
          </cell>
          <cell r="T1912">
            <v>0.46799943085196727</v>
          </cell>
          <cell r="U1912">
            <v>0.19</v>
          </cell>
          <cell r="V1912">
            <v>23185754.869929001</v>
          </cell>
          <cell r="W1912">
            <v>0.125</v>
          </cell>
          <cell r="X1912">
            <v>15253786.098637501</v>
          </cell>
          <cell r="Y1912">
            <v>0</v>
          </cell>
          <cell r="Z1912">
            <v>0</v>
          </cell>
          <cell r="AA1912">
            <v>0.21700056914803278</v>
          </cell>
          <cell r="AB1912">
            <v>26480642.120533507</v>
          </cell>
          <cell r="AC1912">
            <v>315</v>
          </cell>
          <cell r="AD1912">
            <v>299.50640869140625</v>
          </cell>
        </row>
        <row r="1913">
          <cell r="B1913" t="str">
            <v>Total 10353253</v>
          </cell>
          <cell r="C1913">
            <v>595764065.4375</v>
          </cell>
          <cell r="D1913">
            <v>582005552.125</v>
          </cell>
          <cell r="E1913">
            <v>421083171.84960002</v>
          </cell>
          <cell r="F1913">
            <v>218842134</v>
          </cell>
          <cell r="G1913">
            <v>94730296</v>
          </cell>
          <cell r="H1913">
            <v>313572430</v>
          </cell>
          <cell r="I1913">
            <v>595764065.4375</v>
          </cell>
          <cell r="J1913">
            <v>582005552.125</v>
          </cell>
          <cell r="K1913">
            <v>421083171.84960002</v>
          </cell>
          <cell r="L1913">
            <v>218842134</v>
          </cell>
          <cell r="M1913">
            <v>94730296</v>
          </cell>
          <cell r="N1913">
            <v>313572430</v>
          </cell>
          <cell r="O1913">
            <v>-65960729.883023918</v>
          </cell>
          <cell r="P1913">
            <v>9473029.6000000015</v>
          </cell>
          <cell r="Q1913">
            <v>31357243</v>
          </cell>
          <cell r="R1913">
            <v>31357243</v>
          </cell>
          <cell r="S1913">
            <v>354402702.59999996</v>
          </cell>
          <cell r="T1913">
            <v>52635396.481200002</v>
          </cell>
          <cell r="U1913">
            <v>0</v>
          </cell>
          <cell r="V1913">
            <v>80005802.651424006</v>
          </cell>
          <cell r="W1913">
            <v>315</v>
          </cell>
          <cell r="X1913">
            <v>52635396.481200002</v>
          </cell>
          <cell r="Y1913">
            <v>0</v>
          </cell>
          <cell r="Z1913">
            <v>0</v>
          </cell>
          <cell r="AA1913">
            <v>315</v>
          </cell>
          <cell r="AB1913">
            <v>-65960729.883023918</v>
          </cell>
          <cell r="AC1913">
            <v>315</v>
          </cell>
        </row>
        <row r="1914">
          <cell r="H1914" t="str">
            <v>Total BRITISH AMERICAN TOBACCO</v>
          </cell>
          <cell r="I1914">
            <v>595764065.4375</v>
          </cell>
          <cell r="J1914">
            <v>582005552.125</v>
          </cell>
          <cell r="K1914">
            <v>421083171.84960002</v>
          </cell>
          <cell r="L1914">
            <v>218842134</v>
          </cell>
          <cell r="M1914">
            <v>94730296</v>
          </cell>
          <cell r="N1914">
            <v>313572430</v>
          </cell>
          <cell r="O1914">
            <v>9473029.6000000015</v>
          </cell>
          <cell r="P1914">
            <v>9473029.6000000015</v>
          </cell>
          <cell r="Q1914">
            <v>354402702.59999996</v>
          </cell>
          <cell r="R1914">
            <v>31357243</v>
          </cell>
          <cell r="S1914">
            <v>354402702.59999996</v>
          </cell>
          <cell r="T1914">
            <v>0</v>
          </cell>
          <cell r="U1914">
            <v>-65960729.883023918</v>
          </cell>
          <cell r="V1914">
            <v>80005802.651424006</v>
          </cell>
          <cell r="W1914">
            <v>52635396.481200002</v>
          </cell>
          <cell r="X1914">
            <v>52635396.481200002</v>
          </cell>
          <cell r="Y1914">
            <v>-65960729.883023918</v>
          </cell>
          <cell r="Z1914">
            <v>0</v>
          </cell>
          <cell r="AA1914">
            <v>-65960729.883023918</v>
          </cell>
          <cell r="AB1914">
            <v>-65960729.883023918</v>
          </cell>
          <cell r="AC1914">
            <v>315</v>
          </cell>
        </row>
        <row r="1915">
          <cell r="A1915" t="str">
            <v>Corredores Bogotá</v>
          </cell>
          <cell r="B1915">
            <v>10274026</v>
          </cell>
          <cell r="C1915">
            <v>37104</v>
          </cell>
          <cell r="D1915">
            <v>37468</v>
          </cell>
          <cell r="E1915" t="str">
            <v>M</v>
          </cell>
          <cell r="F1915" t="str">
            <v>AUCOLESP</v>
          </cell>
          <cell r="G1915">
            <v>71032</v>
          </cell>
          <cell r="H1915" t="str">
            <v>CERVECERIA LEONA</v>
          </cell>
          <cell r="I1915">
            <v>21064422</v>
          </cell>
          <cell r="J1915">
            <v>21124462</v>
          </cell>
          <cell r="K1915">
            <v>21064421.998</v>
          </cell>
          <cell r="L1915">
            <v>12641587</v>
          </cell>
          <cell r="M1915">
            <v>4198370</v>
          </cell>
          <cell r="N1915">
            <v>16839957</v>
          </cell>
          <cell r="O1915">
            <v>0.1</v>
          </cell>
          <cell r="P1915">
            <v>419837</v>
          </cell>
          <cell r="Q1915">
            <v>0.1</v>
          </cell>
          <cell r="R1915">
            <v>1683995.7000000002</v>
          </cell>
          <cell r="S1915">
            <v>18943789.699999999</v>
          </cell>
          <cell r="T1915">
            <v>0.89932634761108809</v>
          </cell>
          <cell r="U1915">
            <v>0.19</v>
          </cell>
          <cell r="V1915">
            <v>4002240.1796200001</v>
          </cell>
          <cell r="W1915">
            <v>0.125</v>
          </cell>
          <cell r="X1915">
            <v>2633052.74975</v>
          </cell>
          <cell r="Y1915">
            <v>0</v>
          </cell>
          <cell r="Z1915">
            <v>0</v>
          </cell>
          <cell r="AA1915">
            <v>-0.21432634761108804</v>
          </cell>
          <cell r="AB1915">
            <v>-4514660.6313699977</v>
          </cell>
          <cell r="AC1915">
            <v>32.181320190429688</v>
          </cell>
          <cell r="AD1915">
            <v>32.181320190429688</v>
          </cell>
        </row>
        <row r="1916">
          <cell r="A1916" t="str">
            <v>Corredores Bogotá</v>
          </cell>
          <cell r="B1916">
            <v>10274026</v>
          </cell>
          <cell r="C1916">
            <v>37469</v>
          </cell>
          <cell r="D1916">
            <v>37777</v>
          </cell>
          <cell r="E1916" t="str">
            <v>M</v>
          </cell>
          <cell r="F1916" t="str">
            <v>AUCOLESP</v>
          </cell>
          <cell r="G1916">
            <v>71032</v>
          </cell>
          <cell r="H1916" t="str">
            <v>CERVECERIA LEONA</v>
          </cell>
          <cell r="I1916">
            <v>20068270.083000001</v>
          </cell>
          <cell r="J1916">
            <v>17232550.083000001</v>
          </cell>
          <cell r="K1916">
            <v>13431640.6096</v>
          </cell>
          <cell r="L1916">
            <v>12516024</v>
          </cell>
          <cell r="M1916">
            <v>9213133</v>
          </cell>
          <cell r="N1916">
            <v>21729157</v>
          </cell>
          <cell r="O1916">
            <v>0.1</v>
          </cell>
          <cell r="P1916">
            <v>921313.3</v>
          </cell>
          <cell r="Q1916">
            <v>0.1</v>
          </cell>
          <cell r="R1916">
            <v>2172915.7000000002</v>
          </cell>
          <cell r="S1916">
            <v>24823386</v>
          </cell>
          <cell r="T1916">
            <v>1.8481276205572366</v>
          </cell>
          <cell r="U1916">
            <v>0.19</v>
          </cell>
          <cell r="V1916">
            <v>2552011.7158240001</v>
          </cell>
          <cell r="W1916">
            <v>0.125</v>
          </cell>
          <cell r="X1916">
            <v>1678955.0762</v>
          </cell>
          <cell r="Y1916">
            <v>0</v>
          </cell>
          <cell r="Z1916">
            <v>0</v>
          </cell>
          <cell r="AA1916">
            <v>-1.1631276205572365</v>
          </cell>
          <cell r="AB1916">
            <v>-15622712.182423998</v>
          </cell>
          <cell r="AC1916">
            <v>38</v>
          </cell>
          <cell r="AD1916">
            <v>38.636363983154297</v>
          </cell>
        </row>
        <row r="1917">
          <cell r="B1917" t="str">
            <v>Total 10274026</v>
          </cell>
          <cell r="C1917">
            <v>41132692.083000004</v>
          </cell>
          <cell r="D1917">
            <v>38357012.083000004</v>
          </cell>
          <cell r="E1917">
            <v>34496062.607600003</v>
          </cell>
          <cell r="F1917">
            <v>25157611</v>
          </cell>
          <cell r="G1917">
            <v>13411503</v>
          </cell>
          <cell r="H1917">
            <v>38569114</v>
          </cell>
          <cell r="I1917">
            <v>41132692.083000004</v>
          </cell>
          <cell r="J1917">
            <v>38357012.083000004</v>
          </cell>
          <cell r="K1917">
            <v>34496062.607600003</v>
          </cell>
          <cell r="L1917">
            <v>25157611</v>
          </cell>
          <cell r="M1917">
            <v>13411503</v>
          </cell>
          <cell r="N1917">
            <v>38569114</v>
          </cell>
          <cell r="O1917">
            <v>-20137372.813793994</v>
          </cell>
          <cell r="P1917">
            <v>1341150.3</v>
          </cell>
          <cell r="Q1917">
            <v>3856911.4000000004</v>
          </cell>
          <cell r="R1917">
            <v>3856911.4000000004</v>
          </cell>
          <cell r="S1917">
            <v>43767175.700000003</v>
          </cell>
          <cell r="T1917">
            <v>4312007.8259500004</v>
          </cell>
          <cell r="U1917">
            <v>0</v>
          </cell>
          <cell r="V1917">
            <v>6554251.8954440001</v>
          </cell>
          <cell r="W1917">
            <v>38</v>
          </cell>
          <cell r="X1917">
            <v>4312007.8259500004</v>
          </cell>
          <cell r="Y1917">
            <v>0</v>
          </cell>
          <cell r="Z1917">
            <v>0</v>
          </cell>
          <cell r="AA1917">
            <v>38</v>
          </cell>
          <cell r="AB1917">
            <v>-20137372.813793994</v>
          </cell>
          <cell r="AC1917">
            <v>38</v>
          </cell>
        </row>
        <row r="1918">
          <cell r="A1918" t="str">
            <v>Corredores Bogotá</v>
          </cell>
          <cell r="B1918">
            <v>10963308</v>
          </cell>
          <cell r="C1918">
            <v>37347</v>
          </cell>
          <cell r="D1918">
            <v>37711</v>
          </cell>
          <cell r="E1918" t="str">
            <v>M</v>
          </cell>
          <cell r="F1918" t="str">
            <v>AUCOLESP</v>
          </cell>
          <cell r="G1918">
            <v>71032</v>
          </cell>
          <cell r="H1918" t="str">
            <v>CERVECERIA LEONA</v>
          </cell>
          <cell r="I1918">
            <v>23139625.875</v>
          </cell>
          <cell r="J1918">
            <v>17752309.875</v>
          </cell>
          <cell r="K1918">
            <v>17806182.997900002</v>
          </cell>
          <cell r="L1918">
            <v>0</v>
          </cell>
          <cell r="M1918">
            <v>0.1</v>
          </cell>
          <cell r="N1918">
            <v>0</v>
          </cell>
          <cell r="O1918">
            <v>0.1</v>
          </cell>
          <cell r="P1918">
            <v>0</v>
          </cell>
          <cell r="Q1918">
            <v>0.1</v>
          </cell>
          <cell r="R1918">
            <v>0</v>
          </cell>
          <cell r="S1918">
            <v>0</v>
          </cell>
          <cell r="T1918">
            <v>0</v>
          </cell>
          <cell r="U1918">
            <v>0.19</v>
          </cell>
          <cell r="V1918">
            <v>3383174.7696010005</v>
          </cell>
          <cell r="W1918">
            <v>0.125</v>
          </cell>
          <cell r="X1918">
            <v>2225772.8747375002</v>
          </cell>
          <cell r="Y1918">
            <v>0</v>
          </cell>
          <cell r="Z1918">
            <v>0</v>
          </cell>
          <cell r="AA1918">
            <v>0.68500000000000005</v>
          </cell>
          <cell r="AB1918">
            <v>12197235.353561502</v>
          </cell>
          <cell r="AC1918">
            <v>8.3461542129516602</v>
          </cell>
          <cell r="AD1918">
            <v>8.3461542129516602</v>
          </cell>
        </row>
        <row r="1919">
          <cell r="A1919" t="str">
            <v>Corredores Bogotá</v>
          </cell>
          <cell r="B1919">
            <v>10963308</v>
          </cell>
          <cell r="C1919">
            <v>37712</v>
          </cell>
          <cell r="D1919">
            <v>37777</v>
          </cell>
          <cell r="E1919" t="str">
            <v>M</v>
          </cell>
          <cell r="F1919" t="str">
            <v>AUCOLESP</v>
          </cell>
          <cell r="G1919">
            <v>71032</v>
          </cell>
          <cell r="H1919" t="str">
            <v>CERVECERIA LEONA</v>
          </cell>
          <cell r="I1919">
            <v>1861250</v>
          </cell>
          <cell r="J1919">
            <v>0</v>
          </cell>
          <cell r="K1919">
            <v>18612.492099999999</v>
          </cell>
          <cell r="L1919">
            <v>0</v>
          </cell>
          <cell r="M1919">
            <v>0.1</v>
          </cell>
          <cell r="N1919">
            <v>0</v>
          </cell>
          <cell r="O1919">
            <v>0.1</v>
          </cell>
          <cell r="P1919">
            <v>0</v>
          </cell>
          <cell r="Q1919">
            <v>0.1</v>
          </cell>
          <cell r="R1919">
            <v>0</v>
          </cell>
          <cell r="S1919">
            <v>0</v>
          </cell>
          <cell r="T1919">
            <v>0</v>
          </cell>
          <cell r="U1919">
            <v>0.19</v>
          </cell>
          <cell r="V1919">
            <v>3536.3734989999998</v>
          </cell>
          <cell r="W1919">
            <v>0.125</v>
          </cell>
          <cell r="X1919">
            <v>2326.5615124999999</v>
          </cell>
          <cell r="Y1919">
            <v>0</v>
          </cell>
          <cell r="Z1919">
            <v>0</v>
          </cell>
          <cell r="AA1919">
            <v>0.68500000000000005</v>
          </cell>
          <cell r="AB1919">
            <v>12749.5570885</v>
          </cell>
          <cell r="AC1919">
            <v>8</v>
          </cell>
          <cell r="AD1919">
            <v>8</v>
          </cell>
        </row>
        <row r="1920">
          <cell r="B1920" t="str">
            <v>Total 10963308</v>
          </cell>
          <cell r="C1920">
            <v>25000875.875</v>
          </cell>
          <cell r="D1920">
            <v>17752309.875</v>
          </cell>
          <cell r="E1920">
            <v>17824795.490000002</v>
          </cell>
          <cell r="F1920">
            <v>0</v>
          </cell>
          <cell r="G1920">
            <v>0</v>
          </cell>
          <cell r="H1920">
            <v>0</v>
          </cell>
          <cell r="I1920">
            <v>25000875.875</v>
          </cell>
          <cell r="J1920">
            <v>17752309.875</v>
          </cell>
          <cell r="K1920">
            <v>17824795.490000002</v>
          </cell>
          <cell r="L1920">
            <v>0</v>
          </cell>
          <cell r="M1920">
            <v>0</v>
          </cell>
          <cell r="N1920">
            <v>0</v>
          </cell>
          <cell r="O1920">
            <v>12209984.910650002</v>
          </cell>
          <cell r="P1920">
            <v>0</v>
          </cell>
          <cell r="Q1920">
            <v>0</v>
          </cell>
          <cell r="R1920">
            <v>0</v>
          </cell>
          <cell r="S1920">
            <v>0</v>
          </cell>
          <cell r="T1920">
            <v>2228099.4362500003</v>
          </cell>
          <cell r="U1920">
            <v>0</v>
          </cell>
          <cell r="V1920">
            <v>3386711.1431000005</v>
          </cell>
          <cell r="W1920">
            <v>8</v>
          </cell>
          <cell r="X1920">
            <v>2228099.4362500003</v>
          </cell>
          <cell r="Y1920">
            <v>0</v>
          </cell>
          <cell r="Z1920">
            <v>0</v>
          </cell>
          <cell r="AA1920">
            <v>8</v>
          </cell>
          <cell r="AB1920">
            <v>12209984.910650002</v>
          </cell>
          <cell r="AC1920">
            <v>8</v>
          </cell>
        </row>
        <row r="1921">
          <cell r="H1921" t="str">
            <v>Total CERVECERIA LEONA</v>
          </cell>
          <cell r="I1921">
            <v>66133567.958000004</v>
          </cell>
          <cell r="J1921">
            <v>56109321.958000004</v>
          </cell>
          <cell r="K1921">
            <v>52320858.097600006</v>
          </cell>
          <cell r="L1921">
            <v>25157611</v>
          </cell>
          <cell r="M1921">
            <v>13411503</v>
          </cell>
          <cell r="N1921">
            <v>38569114</v>
          </cell>
          <cell r="O1921">
            <v>1341150.3</v>
          </cell>
          <cell r="P1921">
            <v>1341150.3</v>
          </cell>
          <cell r="Q1921">
            <v>43767175.700000003</v>
          </cell>
          <cell r="R1921">
            <v>3856911.4000000004</v>
          </cell>
          <cell r="S1921">
            <v>43767175.700000003</v>
          </cell>
          <cell r="T1921">
            <v>0</v>
          </cell>
          <cell r="U1921">
            <v>-7927387.9031439926</v>
          </cell>
          <cell r="V1921">
            <v>9940963.0385440011</v>
          </cell>
          <cell r="W1921">
            <v>6540107.2622000007</v>
          </cell>
          <cell r="X1921">
            <v>6540107.2622000007</v>
          </cell>
          <cell r="Y1921">
            <v>-7927387.9031439926</v>
          </cell>
          <cell r="Z1921">
            <v>0</v>
          </cell>
          <cell r="AA1921">
            <v>-7927387.9031439926</v>
          </cell>
          <cell r="AB1921">
            <v>-7927387.9031439926</v>
          </cell>
          <cell r="AC1921">
            <v>46</v>
          </cell>
        </row>
        <row r="1922">
          <cell r="A1922" t="str">
            <v>Corredores Bogotá</v>
          </cell>
          <cell r="B1922">
            <v>10288618</v>
          </cell>
          <cell r="C1922">
            <v>37149</v>
          </cell>
          <cell r="D1922">
            <v>37513</v>
          </cell>
          <cell r="E1922" t="str">
            <v>M</v>
          </cell>
          <cell r="F1922" t="str">
            <v>AUCOLESP</v>
          </cell>
          <cell r="G1922">
            <v>77217</v>
          </cell>
          <cell r="H1922" t="str">
            <v>COASMEDAS</v>
          </cell>
          <cell r="I1922">
            <v>948538173.35699999</v>
          </cell>
          <cell r="J1922">
            <v>948538173.35699999</v>
          </cell>
          <cell r="K1922">
            <v>948538173.37269998</v>
          </cell>
          <cell r="L1922">
            <v>413126413</v>
          </cell>
          <cell r="M1922">
            <v>35146588</v>
          </cell>
          <cell r="N1922">
            <v>448273001</v>
          </cell>
          <cell r="O1922">
            <v>0.1</v>
          </cell>
          <cell r="P1922">
            <v>3514658.8000000003</v>
          </cell>
          <cell r="Q1922">
            <v>0.1</v>
          </cell>
          <cell r="R1922">
            <v>44827300.100000001</v>
          </cell>
          <cell r="S1922">
            <v>496614959.90000004</v>
          </cell>
          <cell r="T1922">
            <v>0.52355822236884286</v>
          </cell>
          <cell r="U1922">
            <v>0.19</v>
          </cell>
          <cell r="V1922">
            <v>180222252.940813</v>
          </cell>
          <cell r="W1922">
            <v>0.1</v>
          </cell>
          <cell r="X1922">
            <v>94853817.337270007</v>
          </cell>
          <cell r="Y1922">
            <v>0.15</v>
          </cell>
          <cell r="Z1922">
            <v>142280726.005905</v>
          </cell>
          <cell r="AA1922">
            <v>3.6441777631157191E-2</v>
          </cell>
          <cell r="AB1922">
            <v>34566417.188711956</v>
          </cell>
          <cell r="AC1922">
            <v>1083.75</v>
          </cell>
          <cell r="AD1922">
            <v>1083.75</v>
          </cell>
        </row>
        <row r="1923">
          <cell r="A1923" t="str">
            <v>Corredores Bogotá</v>
          </cell>
          <cell r="B1923">
            <v>10288618</v>
          </cell>
          <cell r="C1923">
            <v>37514</v>
          </cell>
          <cell r="D1923">
            <v>37777</v>
          </cell>
          <cell r="E1923" t="str">
            <v>M</v>
          </cell>
          <cell r="F1923" t="str">
            <v>AUCOLESP</v>
          </cell>
          <cell r="G1923">
            <v>77217</v>
          </cell>
          <cell r="H1923" t="str">
            <v>COASMEDAS</v>
          </cell>
          <cell r="I1923">
            <v>567540982.94009995</v>
          </cell>
          <cell r="J1923">
            <v>442244262.5564</v>
          </cell>
          <cell r="K1923">
            <v>554481614.94229996</v>
          </cell>
          <cell r="L1923">
            <v>272191057</v>
          </cell>
          <cell r="M1923">
            <v>128205034</v>
          </cell>
          <cell r="N1923">
            <v>400396091</v>
          </cell>
          <cell r="O1923">
            <v>0.1</v>
          </cell>
          <cell r="P1923">
            <v>12820503.4</v>
          </cell>
          <cell r="Q1923">
            <v>0.1</v>
          </cell>
          <cell r="R1923">
            <v>40039609.100000001</v>
          </cell>
          <cell r="S1923">
            <v>453256203.5</v>
          </cell>
          <cell r="T1923">
            <v>0.81744135654915517</v>
          </cell>
          <cell r="U1923">
            <v>0.19</v>
          </cell>
          <cell r="V1923">
            <v>105351506.839037</v>
          </cell>
          <cell r="W1923">
            <v>0.1</v>
          </cell>
          <cell r="X1923">
            <v>55448161.494230002</v>
          </cell>
          <cell r="Y1923">
            <v>0.15</v>
          </cell>
          <cell r="Z1923">
            <v>83172242.241344988</v>
          </cell>
          <cell r="AA1923">
            <v>-0.25744135654915512</v>
          </cell>
          <cell r="AB1923">
            <v>-142746499.13231197</v>
          </cell>
          <cell r="AC1923">
            <v>1136</v>
          </cell>
          <cell r="AD1923">
            <v>1106.98095703125</v>
          </cell>
        </row>
        <row r="1924">
          <cell r="B1924" t="str">
            <v>Total 10288618</v>
          </cell>
          <cell r="C1924">
            <v>1516079156.2971001</v>
          </cell>
          <cell r="D1924">
            <v>1390782435.9133999</v>
          </cell>
          <cell r="E1924">
            <v>1503019788.3150001</v>
          </cell>
          <cell r="F1924">
            <v>685317470</v>
          </cell>
          <cell r="G1924">
            <v>163351622</v>
          </cell>
          <cell r="H1924">
            <v>848669092</v>
          </cell>
          <cell r="I1924">
            <v>1516079156.2971001</v>
          </cell>
          <cell r="J1924">
            <v>1390782435.9133999</v>
          </cell>
          <cell r="K1924">
            <v>1503019788.3150001</v>
          </cell>
          <cell r="L1924">
            <v>685317470</v>
          </cell>
          <cell r="M1924">
            <v>163351622</v>
          </cell>
          <cell r="N1924">
            <v>848669092</v>
          </cell>
          <cell r="O1924">
            <v>-108180081.94360001</v>
          </cell>
          <cell r="P1924">
            <v>16335162.200000001</v>
          </cell>
          <cell r="Q1924">
            <v>84866909.200000003</v>
          </cell>
          <cell r="R1924">
            <v>84866909.200000003</v>
          </cell>
          <cell r="S1924">
            <v>949871163.4000001</v>
          </cell>
          <cell r="T1924">
            <v>150301978.83149999</v>
          </cell>
          <cell r="U1924">
            <v>225452968.24724999</v>
          </cell>
          <cell r="V1924">
            <v>285573759.77985001</v>
          </cell>
          <cell r="W1924">
            <v>1136</v>
          </cell>
          <cell r="X1924">
            <v>150301978.83149999</v>
          </cell>
          <cell r="Y1924">
            <v>225452968.24724999</v>
          </cell>
          <cell r="Z1924">
            <v>225452968.24724999</v>
          </cell>
          <cell r="AA1924">
            <v>1136</v>
          </cell>
          <cell r="AB1924">
            <v>-108180081.94360001</v>
          </cell>
          <cell r="AC1924">
            <v>1136</v>
          </cell>
        </row>
        <row r="1925">
          <cell r="H1925" t="str">
            <v>Total COASMEDAS</v>
          </cell>
          <cell r="I1925">
            <v>1516079156.2971001</v>
          </cell>
          <cell r="J1925">
            <v>1390782435.9133999</v>
          </cell>
          <cell r="K1925">
            <v>1503019788.3150001</v>
          </cell>
          <cell r="L1925">
            <v>685317470</v>
          </cell>
          <cell r="M1925">
            <v>163351622</v>
          </cell>
          <cell r="N1925">
            <v>848669092</v>
          </cell>
          <cell r="O1925">
            <v>16335162.200000001</v>
          </cell>
          <cell r="P1925">
            <v>16335162.200000001</v>
          </cell>
          <cell r="Q1925">
            <v>949871163.4000001</v>
          </cell>
          <cell r="R1925">
            <v>84866909.200000003</v>
          </cell>
          <cell r="S1925">
            <v>949871163.4000001</v>
          </cell>
          <cell r="T1925">
            <v>225452968.24724999</v>
          </cell>
          <cell r="U1925">
            <v>-108180081.94360001</v>
          </cell>
          <cell r="V1925">
            <v>285573759.77985001</v>
          </cell>
          <cell r="W1925">
            <v>150301978.83149999</v>
          </cell>
          <cell r="X1925">
            <v>150301978.83149999</v>
          </cell>
          <cell r="Y1925">
            <v>-108180081.94360001</v>
          </cell>
          <cell r="Z1925">
            <v>225452968.24724999</v>
          </cell>
          <cell r="AA1925">
            <v>-108180081.94360001</v>
          </cell>
          <cell r="AB1925">
            <v>-108180081.94360001</v>
          </cell>
          <cell r="AC1925">
            <v>1136</v>
          </cell>
        </row>
        <row r="1926">
          <cell r="A1926" t="str">
            <v>Corredores Bogotá</v>
          </cell>
          <cell r="B1926">
            <v>10314867</v>
          </cell>
          <cell r="C1926">
            <v>37106</v>
          </cell>
          <cell r="D1926">
            <v>37470</v>
          </cell>
          <cell r="E1926" t="str">
            <v>M</v>
          </cell>
          <cell r="F1926" t="str">
            <v>AUCOLESP</v>
          </cell>
          <cell r="G1926">
            <v>60287</v>
          </cell>
          <cell r="H1926" t="str">
            <v>COFINAUTO S.A.</v>
          </cell>
          <cell r="I1926">
            <v>49861454</v>
          </cell>
          <cell r="J1926">
            <v>44991121</v>
          </cell>
          <cell r="K1926">
            <v>48904717.012199998</v>
          </cell>
          <cell r="L1926">
            <v>26444189</v>
          </cell>
          <cell r="M1926">
            <v>3177651</v>
          </cell>
          <cell r="N1926">
            <v>29621840</v>
          </cell>
          <cell r="O1926">
            <v>0.1</v>
          </cell>
          <cell r="P1926">
            <v>317765.10000000003</v>
          </cell>
          <cell r="Q1926">
            <v>0.1</v>
          </cell>
          <cell r="R1926">
            <v>2962184</v>
          </cell>
          <cell r="S1926">
            <v>32901789.100000001</v>
          </cell>
          <cell r="T1926">
            <v>0.67277332556268898</v>
          </cell>
          <cell r="U1926">
            <v>0.19</v>
          </cell>
          <cell r="V1926">
            <v>9291896.232317999</v>
          </cell>
          <cell r="W1926">
            <v>0.125</v>
          </cell>
          <cell r="X1926">
            <v>6113089.6265249997</v>
          </cell>
          <cell r="Y1926">
            <v>0.1</v>
          </cell>
          <cell r="Z1926">
            <v>4890471.7012200002</v>
          </cell>
          <cell r="AA1926">
            <v>-8.777332556268902E-2</v>
          </cell>
          <cell r="AB1926">
            <v>-4292529.6478630062</v>
          </cell>
          <cell r="AC1926">
            <v>19.843406677246094</v>
          </cell>
          <cell r="AD1926">
            <v>19.843406677246094</v>
          </cell>
        </row>
        <row r="1927">
          <cell r="A1927" t="str">
            <v>Corredores Bogotá</v>
          </cell>
          <cell r="B1927">
            <v>10314867</v>
          </cell>
          <cell r="C1927">
            <v>37471</v>
          </cell>
          <cell r="D1927">
            <v>37777</v>
          </cell>
          <cell r="E1927" t="str">
            <v>M</v>
          </cell>
          <cell r="F1927" t="str">
            <v>AUCOLESP</v>
          </cell>
          <cell r="G1927">
            <v>60287</v>
          </cell>
          <cell r="H1927" t="str">
            <v>COFINAUTO S.A.</v>
          </cell>
          <cell r="I1927">
            <v>671185</v>
          </cell>
          <cell r="J1927">
            <v>0</v>
          </cell>
          <cell r="K1927">
            <v>1627921.9844</v>
          </cell>
          <cell r="L1927">
            <v>5669073</v>
          </cell>
          <cell r="M1927">
            <v>6099686</v>
          </cell>
          <cell r="N1927">
            <v>11768759</v>
          </cell>
          <cell r="O1927">
            <v>0.1</v>
          </cell>
          <cell r="P1927">
            <v>609968.6</v>
          </cell>
          <cell r="Q1927">
            <v>0.1</v>
          </cell>
          <cell r="R1927">
            <v>1176875.9000000001</v>
          </cell>
          <cell r="S1927">
            <v>13555603.5</v>
          </cell>
          <cell r="T1927">
            <v>8.3269368126361183</v>
          </cell>
          <cell r="U1927">
            <v>0.19</v>
          </cell>
          <cell r="V1927">
            <v>309305.17703600001</v>
          </cell>
          <cell r="W1927">
            <v>0.125</v>
          </cell>
          <cell r="X1927">
            <v>203490.24804999999</v>
          </cell>
          <cell r="Y1927">
            <v>0.1</v>
          </cell>
          <cell r="Z1927">
            <v>162792.19844000001</v>
          </cell>
          <cell r="AA1927">
            <v>-7.7419368126361183</v>
          </cell>
          <cell r="AB1927">
            <v>-12603269.139126001</v>
          </cell>
          <cell r="AC1927">
            <v>0</v>
          </cell>
          <cell r="AD1927">
            <v>0.96078431606292725</v>
          </cell>
        </row>
        <row r="1928">
          <cell r="B1928" t="str">
            <v>Total 10314867</v>
          </cell>
          <cell r="C1928">
            <v>50532639</v>
          </cell>
          <cell r="D1928">
            <v>44991121</v>
          </cell>
          <cell r="E1928">
            <v>50532638.996599995</v>
          </cell>
          <cell r="F1928">
            <v>32113262</v>
          </cell>
          <cell r="G1928">
            <v>9277337</v>
          </cell>
          <cell r="H1928">
            <v>41390599</v>
          </cell>
          <cell r="I1928">
            <v>50532639</v>
          </cell>
          <cell r="J1928">
            <v>44991121</v>
          </cell>
          <cell r="K1928">
            <v>50532638.996599995</v>
          </cell>
          <cell r="L1928">
            <v>32113262</v>
          </cell>
          <cell r="M1928">
            <v>9277337</v>
          </cell>
          <cell r="N1928">
            <v>41390599</v>
          </cell>
          <cell r="O1928">
            <v>-16895798.786989007</v>
          </cell>
          <cell r="P1928">
            <v>927733.7</v>
          </cell>
          <cell r="Q1928">
            <v>4139059.9000000004</v>
          </cell>
          <cell r="R1928">
            <v>4139059.9000000004</v>
          </cell>
          <cell r="S1928">
            <v>46457392.600000001</v>
          </cell>
          <cell r="T1928">
            <v>6316579.8745749993</v>
          </cell>
          <cell r="U1928">
            <v>5053263.8996600006</v>
          </cell>
          <cell r="V1928">
            <v>9601201.4093539994</v>
          </cell>
          <cell r="W1928">
            <v>0</v>
          </cell>
          <cell r="X1928">
            <v>6316579.8745749993</v>
          </cell>
          <cell r="Y1928">
            <v>5053263.8996600006</v>
          </cell>
          <cell r="Z1928">
            <v>5053263.8996600006</v>
          </cell>
          <cell r="AA1928">
            <v>0</v>
          </cell>
          <cell r="AB1928">
            <v>-16895798.786989007</v>
          </cell>
          <cell r="AC1928">
            <v>0</v>
          </cell>
        </row>
        <row r="1929">
          <cell r="H1929" t="str">
            <v>Total COFINAUTO S.A.</v>
          </cell>
          <cell r="I1929">
            <v>50532639</v>
          </cell>
          <cell r="J1929">
            <v>44991121</v>
          </cell>
          <cell r="K1929">
            <v>50532638.996599995</v>
          </cell>
          <cell r="L1929">
            <v>32113262</v>
          </cell>
          <cell r="M1929">
            <v>9277337</v>
          </cell>
          <cell r="N1929">
            <v>41390599</v>
          </cell>
          <cell r="O1929">
            <v>927733.7</v>
          </cell>
          <cell r="P1929">
            <v>927733.7</v>
          </cell>
          <cell r="Q1929">
            <v>46457392.600000001</v>
          </cell>
          <cell r="R1929">
            <v>4139059.9000000004</v>
          </cell>
          <cell r="S1929">
            <v>46457392.600000001</v>
          </cell>
          <cell r="T1929">
            <v>5053263.8996600006</v>
          </cell>
          <cell r="U1929">
            <v>-16895798.786989007</v>
          </cell>
          <cell r="V1929">
            <v>9601201.4093539994</v>
          </cell>
          <cell r="W1929">
            <v>6316579.8745749993</v>
          </cell>
          <cell r="X1929">
            <v>6316579.8745749993</v>
          </cell>
          <cell r="Y1929">
            <v>-16895798.786989007</v>
          </cell>
          <cell r="Z1929">
            <v>5053263.8996600006</v>
          </cell>
          <cell r="AA1929">
            <v>-16895798.786989007</v>
          </cell>
          <cell r="AB1929">
            <v>-16895798.786989007</v>
          </cell>
          <cell r="AC1929">
            <v>0</v>
          </cell>
        </row>
        <row r="1930">
          <cell r="A1930" t="str">
            <v>Corredores Bogotá</v>
          </cell>
          <cell r="B1930">
            <v>10971433</v>
          </cell>
          <cell r="C1930">
            <v>37458</v>
          </cell>
          <cell r="D1930">
            <v>37777</v>
          </cell>
          <cell r="E1930" t="str">
            <v>A</v>
          </cell>
          <cell r="F1930" t="str">
            <v>AUCOLESP</v>
          </cell>
          <cell r="G1930">
            <v>72690</v>
          </cell>
          <cell r="H1930" t="str">
            <v>CONTRALORIA GENERAL DE CUN</v>
          </cell>
          <cell r="I1930">
            <v>15195500</v>
          </cell>
          <cell r="J1930">
            <v>15195500</v>
          </cell>
          <cell r="K1930">
            <v>13322081.9375</v>
          </cell>
          <cell r="L1930">
            <v>2530102</v>
          </cell>
          <cell r="M1930">
            <v>1759979</v>
          </cell>
          <cell r="N1930">
            <v>4290081</v>
          </cell>
          <cell r="O1930">
            <v>0.1</v>
          </cell>
          <cell r="P1930">
            <v>175997.90000000002</v>
          </cell>
          <cell r="Q1930">
            <v>0.1</v>
          </cell>
          <cell r="R1930">
            <v>429008.10000000003</v>
          </cell>
          <cell r="S1930">
            <v>4895087</v>
          </cell>
          <cell r="T1930">
            <v>0.3674415923100533</v>
          </cell>
          <cell r="U1930">
            <v>0.19</v>
          </cell>
          <cell r="V1930">
            <v>2531195.5681250002</v>
          </cell>
          <cell r="W1930">
            <v>0.125</v>
          </cell>
          <cell r="X1930">
            <v>1665260.2421875</v>
          </cell>
          <cell r="Y1930">
            <v>0</v>
          </cell>
          <cell r="Z1930">
            <v>0</v>
          </cell>
          <cell r="AA1930">
            <v>0.31755840768994675</v>
          </cell>
          <cell r="AB1930">
            <v>4230539.1271875007</v>
          </cell>
          <cell r="AC1930">
            <v>18</v>
          </cell>
          <cell r="AD1930">
            <v>18</v>
          </cell>
        </row>
        <row r="1931">
          <cell r="B1931" t="str">
            <v>Total 10971433</v>
          </cell>
          <cell r="C1931">
            <v>15195500</v>
          </cell>
          <cell r="D1931">
            <v>15195500</v>
          </cell>
          <cell r="E1931">
            <v>13322081.9375</v>
          </cell>
          <cell r="F1931">
            <v>2530102</v>
          </cell>
          <cell r="G1931">
            <v>1759979</v>
          </cell>
          <cell r="H1931">
            <v>4290081</v>
          </cell>
          <cell r="I1931">
            <v>15195500</v>
          </cell>
          <cell r="J1931">
            <v>15195500</v>
          </cell>
          <cell r="K1931">
            <v>13322081.9375</v>
          </cell>
          <cell r="L1931">
            <v>2530102</v>
          </cell>
          <cell r="M1931">
            <v>1759979</v>
          </cell>
          <cell r="N1931">
            <v>4290081</v>
          </cell>
          <cell r="O1931">
            <v>4230539.1271875007</v>
          </cell>
          <cell r="P1931">
            <v>175997.90000000002</v>
          </cell>
          <cell r="Q1931">
            <v>429008.10000000003</v>
          </cell>
          <cell r="R1931">
            <v>429008.10000000003</v>
          </cell>
          <cell r="S1931">
            <v>4895087</v>
          </cell>
          <cell r="T1931">
            <v>1665260.2421875</v>
          </cell>
          <cell r="U1931">
            <v>0</v>
          </cell>
          <cell r="V1931">
            <v>2531195.5681250002</v>
          </cell>
          <cell r="W1931">
            <v>18</v>
          </cell>
          <cell r="X1931">
            <v>1665260.2421875</v>
          </cell>
          <cell r="Y1931">
            <v>0</v>
          </cell>
          <cell r="Z1931">
            <v>0</v>
          </cell>
          <cell r="AA1931">
            <v>18</v>
          </cell>
          <cell r="AB1931">
            <v>4230539.1271875007</v>
          </cell>
          <cell r="AC1931">
            <v>18</v>
          </cell>
        </row>
        <row r="1932">
          <cell r="H1932" t="str">
            <v>Total CONTRALORIA GENERAL DE CUN</v>
          </cell>
          <cell r="I1932">
            <v>15195500</v>
          </cell>
          <cell r="J1932">
            <v>15195500</v>
          </cell>
          <cell r="K1932">
            <v>13322081.9375</v>
          </cell>
          <cell r="L1932">
            <v>2530102</v>
          </cell>
          <cell r="M1932">
            <v>1759979</v>
          </cell>
          <cell r="N1932">
            <v>4290081</v>
          </cell>
          <cell r="O1932">
            <v>175997.90000000002</v>
          </cell>
          <cell r="P1932">
            <v>175997.90000000002</v>
          </cell>
          <cell r="Q1932">
            <v>4895087</v>
          </cell>
          <cell r="R1932">
            <v>429008.10000000003</v>
          </cell>
          <cell r="S1932">
            <v>4895087</v>
          </cell>
          <cell r="T1932">
            <v>0</v>
          </cell>
          <cell r="U1932">
            <v>4230539.1271875007</v>
          </cell>
          <cell r="V1932">
            <v>2531195.5681250002</v>
          </cell>
          <cell r="W1932">
            <v>1665260.2421875</v>
          </cell>
          <cell r="X1932">
            <v>1665260.2421875</v>
          </cell>
          <cell r="Y1932">
            <v>4230539.1271875007</v>
          </cell>
          <cell r="Z1932">
            <v>0</v>
          </cell>
          <cell r="AA1932">
            <v>4230539.1271875007</v>
          </cell>
          <cell r="AB1932">
            <v>4230539.1271875007</v>
          </cell>
          <cell r="AC1932">
            <v>18</v>
          </cell>
        </row>
        <row r="1933">
          <cell r="A1933" t="str">
            <v>Corredores Bogotá</v>
          </cell>
          <cell r="B1933">
            <v>10998940</v>
          </cell>
          <cell r="C1933">
            <v>37530</v>
          </cell>
          <cell r="D1933">
            <v>37777</v>
          </cell>
          <cell r="E1933" t="str">
            <v>M</v>
          </cell>
          <cell r="F1933" t="str">
            <v>AUCOLESP</v>
          </cell>
          <cell r="G1933">
            <v>77217</v>
          </cell>
          <cell r="H1933" t="str">
            <v>COOPERATIVA DE EMPLEADOS N.C.R.</v>
          </cell>
          <cell r="I1933">
            <v>94871773.620399997</v>
          </cell>
          <cell r="J1933">
            <v>70100099.769500002</v>
          </cell>
          <cell r="K1933">
            <v>93883236.907499999</v>
          </cell>
          <cell r="L1933">
            <v>27345959</v>
          </cell>
          <cell r="M1933">
            <v>69172490</v>
          </cell>
          <cell r="N1933">
            <v>96518449</v>
          </cell>
          <cell r="O1933">
            <v>0.1</v>
          </cell>
          <cell r="P1933">
            <v>6917249</v>
          </cell>
          <cell r="Q1933">
            <v>0.1</v>
          </cell>
          <cell r="R1933">
            <v>9651844.9000000004</v>
          </cell>
          <cell r="S1933">
            <v>113087542.90000001</v>
          </cell>
          <cell r="T1933">
            <v>1.204555218003629</v>
          </cell>
          <cell r="U1933">
            <v>0.19</v>
          </cell>
          <cell r="V1933">
            <v>17837815.012425002</v>
          </cell>
          <cell r="W1933">
            <v>0.125</v>
          </cell>
          <cell r="X1933">
            <v>11735404.6134375</v>
          </cell>
          <cell r="Y1933">
            <v>0</v>
          </cell>
          <cell r="Z1933">
            <v>0</v>
          </cell>
          <cell r="AA1933">
            <v>-0.51955521800362892</v>
          </cell>
          <cell r="AB1933">
            <v>-48777525.618362501</v>
          </cell>
          <cell r="AC1933">
            <v>171</v>
          </cell>
          <cell r="AD1933">
            <v>168.10121154785156</v>
          </cell>
        </row>
        <row r="1934">
          <cell r="B1934" t="str">
            <v>Total 10998940</v>
          </cell>
          <cell r="C1934">
            <v>94871773.620399997</v>
          </cell>
          <cell r="D1934">
            <v>70100099.769500002</v>
          </cell>
          <cell r="E1934">
            <v>93883236.907499999</v>
          </cell>
          <cell r="F1934">
            <v>27345959</v>
          </cell>
          <cell r="G1934">
            <v>69172490</v>
          </cell>
          <cell r="H1934">
            <v>96518449</v>
          </cell>
          <cell r="I1934">
            <v>94871773.620399997</v>
          </cell>
          <cell r="J1934">
            <v>70100099.769500002</v>
          </cell>
          <cell r="K1934">
            <v>93883236.907499999</v>
          </cell>
          <cell r="L1934">
            <v>27345959</v>
          </cell>
          <cell r="M1934">
            <v>69172490</v>
          </cell>
          <cell r="N1934">
            <v>96518449</v>
          </cell>
          <cell r="O1934">
            <v>-48777525.618362501</v>
          </cell>
          <cell r="P1934">
            <v>6917249</v>
          </cell>
          <cell r="Q1934">
            <v>9651844.9000000004</v>
          </cell>
          <cell r="R1934">
            <v>9651844.9000000004</v>
          </cell>
          <cell r="S1934">
            <v>113087542.90000001</v>
          </cell>
          <cell r="T1934">
            <v>11735404.6134375</v>
          </cell>
          <cell r="U1934">
            <v>0</v>
          </cell>
          <cell r="V1934">
            <v>17837815.012425002</v>
          </cell>
          <cell r="W1934">
            <v>171</v>
          </cell>
          <cell r="X1934">
            <v>11735404.6134375</v>
          </cell>
          <cell r="Y1934">
            <v>0</v>
          </cell>
          <cell r="Z1934">
            <v>0</v>
          </cell>
          <cell r="AA1934">
            <v>171</v>
          </cell>
          <cell r="AB1934">
            <v>-48777525.618362501</v>
          </cell>
          <cell r="AC1934">
            <v>171</v>
          </cell>
        </row>
        <row r="1935">
          <cell r="H1935" t="str">
            <v>Total COOPERATIVA DE EMPLEADOS N.C.R.</v>
          </cell>
          <cell r="I1935">
            <v>94871773.620399997</v>
          </cell>
          <cell r="J1935">
            <v>70100099.769500002</v>
          </cell>
          <cell r="K1935">
            <v>93883236.907499999</v>
          </cell>
          <cell r="L1935">
            <v>27345959</v>
          </cell>
          <cell r="M1935">
            <v>69172490</v>
          </cell>
          <cell r="N1935">
            <v>96518449</v>
          </cell>
          <cell r="O1935">
            <v>6917249</v>
          </cell>
          <cell r="P1935">
            <v>6917249</v>
          </cell>
          <cell r="Q1935">
            <v>113087542.90000001</v>
          </cell>
          <cell r="R1935">
            <v>9651844.9000000004</v>
          </cell>
          <cell r="S1935">
            <v>113087542.90000001</v>
          </cell>
          <cell r="T1935">
            <v>0</v>
          </cell>
          <cell r="U1935">
            <v>-48777525.618362501</v>
          </cell>
          <cell r="V1935">
            <v>17837815.012425002</v>
          </cell>
          <cell r="W1935">
            <v>11735404.6134375</v>
          </cell>
          <cell r="X1935">
            <v>11735404.6134375</v>
          </cell>
          <cell r="Y1935">
            <v>-48777525.618362501</v>
          </cell>
          <cell r="Z1935">
            <v>0</v>
          </cell>
          <cell r="AA1935">
            <v>-48777525.618362501</v>
          </cell>
          <cell r="AB1935">
            <v>-48777525.618362501</v>
          </cell>
          <cell r="AC1935">
            <v>171</v>
          </cell>
        </row>
        <row r="1936">
          <cell r="A1936" t="str">
            <v>Corredores Bogotá</v>
          </cell>
          <cell r="B1936">
            <v>10307027</v>
          </cell>
          <cell r="C1936">
            <v>37164</v>
          </cell>
          <cell r="D1936">
            <v>37528</v>
          </cell>
          <cell r="E1936" t="str">
            <v>M</v>
          </cell>
          <cell r="F1936" t="str">
            <v>AUCOLESP</v>
          </cell>
          <cell r="G1936">
            <v>71167</v>
          </cell>
          <cell r="H1936" t="str">
            <v>COOPERATIVA TEXAS LTDA.</v>
          </cell>
          <cell r="I1936">
            <v>585344256.125</v>
          </cell>
          <cell r="J1936">
            <v>609420691</v>
          </cell>
          <cell r="K1936">
            <v>583355472.82790005</v>
          </cell>
          <cell r="L1936">
            <v>245030658</v>
          </cell>
          <cell r="M1936">
            <v>62327354</v>
          </cell>
          <cell r="N1936">
            <v>307358012</v>
          </cell>
          <cell r="O1936">
            <v>0.1</v>
          </cell>
          <cell r="P1936">
            <v>6232735.4000000004</v>
          </cell>
          <cell r="Q1936">
            <v>0.1</v>
          </cell>
          <cell r="R1936">
            <v>30735801.200000003</v>
          </cell>
          <cell r="S1936">
            <v>344326548.59999996</v>
          </cell>
          <cell r="T1936">
            <v>0.59025168124476013</v>
          </cell>
          <cell r="U1936">
            <v>0.19</v>
          </cell>
          <cell r="V1936">
            <v>110837539.83730102</v>
          </cell>
          <cell r="W1936">
            <v>0.11</v>
          </cell>
          <cell r="X1936">
            <v>64169102.011069007</v>
          </cell>
          <cell r="Y1936">
            <v>0</v>
          </cell>
          <cell r="Z1936">
            <v>0</v>
          </cell>
          <cell r="AA1936">
            <v>0.10974831875523983</v>
          </cell>
          <cell r="AB1936">
            <v>64022282.37953002</v>
          </cell>
          <cell r="AC1936">
            <v>636.129150390625</v>
          </cell>
          <cell r="AD1936">
            <v>636.129150390625</v>
          </cell>
        </row>
        <row r="1937">
          <cell r="A1937" t="str">
            <v>Corredores Bogotá</v>
          </cell>
          <cell r="B1937">
            <v>10307027</v>
          </cell>
          <cell r="C1937">
            <v>37529</v>
          </cell>
          <cell r="D1937">
            <v>37777</v>
          </cell>
          <cell r="E1937" t="str">
            <v>M</v>
          </cell>
          <cell r="F1937" t="str">
            <v>AUCOLESP</v>
          </cell>
          <cell r="G1937">
            <v>71167</v>
          </cell>
          <cell r="H1937" t="str">
            <v>COOPERATIVA TEXAS LTDA.</v>
          </cell>
          <cell r="I1937">
            <v>-1637</v>
          </cell>
          <cell r="J1937">
            <v>85333</v>
          </cell>
          <cell r="K1937">
            <v>-1637</v>
          </cell>
          <cell r="L1937">
            <v>0</v>
          </cell>
          <cell r="M1937">
            <v>0.1</v>
          </cell>
          <cell r="N1937">
            <v>0</v>
          </cell>
          <cell r="O1937">
            <v>0.1</v>
          </cell>
          <cell r="P1937">
            <v>0</v>
          </cell>
          <cell r="Q1937">
            <v>0.1</v>
          </cell>
          <cell r="R1937">
            <v>0</v>
          </cell>
          <cell r="S1937">
            <v>0</v>
          </cell>
          <cell r="T1937">
            <v>0</v>
          </cell>
          <cell r="U1937">
            <v>0.19</v>
          </cell>
          <cell r="V1937">
            <v>-311.03000000000003</v>
          </cell>
          <cell r="W1937">
            <v>0.11</v>
          </cell>
          <cell r="X1937">
            <v>-180.07</v>
          </cell>
          <cell r="Y1937">
            <v>0</v>
          </cell>
          <cell r="Z1937">
            <v>0</v>
          </cell>
          <cell r="AA1937">
            <v>0.7</v>
          </cell>
          <cell r="AB1937">
            <v>-1145.8999999999999</v>
          </cell>
          <cell r="AC1937">
            <v>0</v>
          </cell>
          <cell r="AD1937">
            <v>0</v>
          </cell>
        </row>
        <row r="1938">
          <cell r="B1938" t="str">
            <v>Total 10307027</v>
          </cell>
          <cell r="C1938">
            <v>585342619.125</v>
          </cell>
          <cell r="D1938">
            <v>609506024</v>
          </cell>
          <cell r="E1938">
            <v>583353835.82790005</v>
          </cell>
          <cell r="F1938">
            <v>245030658</v>
          </cell>
          <cell r="G1938">
            <v>62327354</v>
          </cell>
          <cell r="H1938">
            <v>307358012</v>
          </cell>
          <cell r="I1938">
            <v>585342619.125</v>
          </cell>
          <cell r="J1938">
            <v>609506024</v>
          </cell>
          <cell r="K1938">
            <v>583353835.82790005</v>
          </cell>
          <cell r="L1938">
            <v>245030658</v>
          </cell>
          <cell r="M1938">
            <v>62327354</v>
          </cell>
          <cell r="N1938">
            <v>307358012</v>
          </cell>
          <cell r="O1938">
            <v>64021136.479530022</v>
          </cell>
          <cell r="P1938">
            <v>6232735.4000000004</v>
          </cell>
          <cell r="Q1938">
            <v>30735801.200000003</v>
          </cell>
          <cell r="R1938">
            <v>30735801.200000003</v>
          </cell>
          <cell r="S1938">
            <v>344326548.59999996</v>
          </cell>
          <cell r="T1938">
            <v>64168921.941069007</v>
          </cell>
          <cell r="U1938">
            <v>0</v>
          </cell>
          <cell r="V1938">
            <v>110837228.80730101</v>
          </cell>
          <cell r="W1938">
            <v>0</v>
          </cell>
          <cell r="X1938">
            <v>64168921.941069007</v>
          </cell>
          <cell r="Y1938">
            <v>0</v>
          </cell>
          <cell r="Z1938">
            <v>0</v>
          </cell>
          <cell r="AA1938">
            <v>0</v>
          </cell>
          <cell r="AB1938">
            <v>64021136.479530022</v>
          </cell>
          <cell r="AC1938">
            <v>0</v>
          </cell>
        </row>
        <row r="1939">
          <cell r="H1939" t="str">
            <v>Total COOPERATIVA TEXAS LTDA.</v>
          </cell>
          <cell r="I1939">
            <v>585342619.125</v>
          </cell>
          <cell r="J1939">
            <v>609506024</v>
          </cell>
          <cell r="K1939">
            <v>583353835.82790005</v>
          </cell>
          <cell r="L1939">
            <v>245030658</v>
          </cell>
          <cell r="M1939">
            <v>62327354</v>
          </cell>
          <cell r="N1939">
            <v>307358012</v>
          </cell>
          <cell r="O1939">
            <v>6232735.4000000004</v>
          </cell>
          <cell r="P1939">
            <v>6232735.4000000004</v>
          </cell>
          <cell r="Q1939">
            <v>344326548.59999996</v>
          </cell>
          <cell r="R1939">
            <v>30735801.200000003</v>
          </cell>
          <cell r="S1939">
            <v>344326548.59999996</v>
          </cell>
          <cell r="T1939">
            <v>0</v>
          </cell>
          <cell r="U1939">
            <v>64021136.479530022</v>
          </cell>
          <cell r="V1939">
            <v>110837228.80730101</v>
          </cell>
          <cell r="W1939">
            <v>64168921.941069007</v>
          </cell>
          <cell r="X1939">
            <v>64168921.941069007</v>
          </cell>
          <cell r="Y1939">
            <v>64021136.479530022</v>
          </cell>
          <cell r="Z1939">
            <v>0</v>
          </cell>
          <cell r="AA1939">
            <v>64021136.479530022</v>
          </cell>
          <cell r="AB1939">
            <v>64021136.479530022</v>
          </cell>
          <cell r="AC1939">
            <v>0</v>
          </cell>
        </row>
        <row r="1940">
          <cell r="A1940" t="str">
            <v>Corredores Bogotá</v>
          </cell>
          <cell r="B1940">
            <v>768342</v>
          </cell>
          <cell r="C1940">
            <v>36708</v>
          </cell>
          <cell r="D1940">
            <v>37072</v>
          </cell>
          <cell r="E1940" t="str">
            <v>M</v>
          </cell>
          <cell r="F1940" t="str">
            <v>AUCOLESP</v>
          </cell>
          <cell r="G1940">
            <v>71167</v>
          </cell>
          <cell r="H1940" t="str">
            <v>CORPORACION FINANCIERA DEL TRANSPORTE S.A.</v>
          </cell>
          <cell r="I1940">
            <v>297049715</v>
          </cell>
          <cell r="J1940">
            <v>212099600</v>
          </cell>
          <cell r="K1940">
            <v>297049715.01950002</v>
          </cell>
          <cell r="L1940">
            <v>66697283</v>
          </cell>
          <cell r="M1940">
            <v>6200000</v>
          </cell>
          <cell r="N1940">
            <v>72897283</v>
          </cell>
          <cell r="O1940">
            <v>0.1</v>
          </cell>
          <cell r="P1940">
            <v>620000</v>
          </cell>
          <cell r="Q1940">
            <v>0.1</v>
          </cell>
          <cell r="R1940">
            <v>7289728.3000000007</v>
          </cell>
          <cell r="S1940">
            <v>80807011.299999997</v>
          </cell>
          <cell r="T1940">
            <v>0.27203194352398341</v>
          </cell>
          <cell r="U1940">
            <v>0.19</v>
          </cell>
          <cell r="V1940">
            <v>56439445.853705004</v>
          </cell>
          <cell r="W1940">
            <v>0.125</v>
          </cell>
          <cell r="X1940">
            <v>37131214.377437502</v>
          </cell>
          <cell r="Y1940">
            <v>0</v>
          </cell>
          <cell r="Z1940">
            <v>0</v>
          </cell>
          <cell r="AA1940">
            <v>0.41296805647601664</v>
          </cell>
          <cell r="AB1940">
            <v>122672043.48835753</v>
          </cell>
          <cell r="AC1940">
            <v>115.49176025390625</v>
          </cell>
          <cell r="AD1940">
            <v>115.49176025390625</v>
          </cell>
        </row>
        <row r="1941">
          <cell r="A1941" t="str">
            <v>Corredores Bogotá</v>
          </cell>
          <cell r="B1941">
            <v>768342</v>
          </cell>
          <cell r="C1941">
            <v>37073</v>
          </cell>
          <cell r="D1941">
            <v>37437</v>
          </cell>
          <cell r="E1941" t="str">
            <v>M</v>
          </cell>
          <cell r="F1941" t="str">
            <v>AUCOLESP</v>
          </cell>
          <cell r="G1941">
            <v>71167</v>
          </cell>
          <cell r="H1941" t="str">
            <v>CORPORACION FINANCIERA DEL TRANSPORTE S.A.</v>
          </cell>
          <cell r="I1941">
            <v>175779671</v>
          </cell>
          <cell r="J1941">
            <v>174409621</v>
          </cell>
          <cell r="K1941">
            <v>175779671.33590001</v>
          </cell>
          <cell r="L1941">
            <v>22645211</v>
          </cell>
          <cell r="M1941">
            <v>24779224</v>
          </cell>
          <cell r="N1941">
            <v>47424435</v>
          </cell>
          <cell r="O1941">
            <v>0.1</v>
          </cell>
          <cell r="P1941">
            <v>2477922.4</v>
          </cell>
          <cell r="Q1941">
            <v>0.1</v>
          </cell>
          <cell r="R1941">
            <v>4742443.5</v>
          </cell>
          <cell r="S1941">
            <v>54644800.899999999</v>
          </cell>
          <cell r="T1941">
            <v>0.31087099255964834</v>
          </cell>
          <cell r="U1941">
            <v>0.19</v>
          </cell>
          <cell r="V1941">
            <v>33398137.553821001</v>
          </cell>
          <cell r="W1941">
            <v>0.125</v>
          </cell>
          <cell r="X1941">
            <v>21972458.916987501</v>
          </cell>
          <cell r="Y1941">
            <v>0</v>
          </cell>
          <cell r="Z1941">
            <v>0</v>
          </cell>
          <cell r="AA1941">
            <v>0.37412900744035171</v>
          </cell>
          <cell r="AB1941">
            <v>65764273.965091512</v>
          </cell>
          <cell r="AC1941">
            <v>69.640106201171875</v>
          </cell>
          <cell r="AD1941">
            <v>69.640106201171875</v>
          </cell>
        </row>
        <row r="1942">
          <cell r="A1942" t="str">
            <v>Corredores Bogotá</v>
          </cell>
          <cell r="B1942">
            <v>768342</v>
          </cell>
          <cell r="C1942">
            <v>37438</v>
          </cell>
          <cell r="D1942">
            <v>37777</v>
          </cell>
          <cell r="E1942" t="str">
            <v>M</v>
          </cell>
          <cell r="F1942" t="str">
            <v>AUCOLESP</v>
          </cell>
          <cell r="G1942">
            <v>71167</v>
          </cell>
          <cell r="H1942" t="str">
            <v>CORPORACION FINANCIERA DEL TRANSPORTE S.A.</v>
          </cell>
          <cell r="I1942">
            <v>35905549</v>
          </cell>
          <cell r="J1942">
            <v>19225421</v>
          </cell>
          <cell r="K1942">
            <v>17087937.007199999</v>
          </cell>
          <cell r="L1942">
            <v>0</v>
          </cell>
          <cell r="M1942">
            <v>0.1</v>
          </cell>
          <cell r="N1942">
            <v>0</v>
          </cell>
          <cell r="O1942">
            <v>0.1</v>
          </cell>
          <cell r="P1942">
            <v>0</v>
          </cell>
          <cell r="Q1942">
            <v>0.1</v>
          </cell>
          <cell r="R1942">
            <v>0</v>
          </cell>
          <cell r="S1942">
            <v>0</v>
          </cell>
          <cell r="T1942">
            <v>0</v>
          </cell>
          <cell r="U1942">
            <v>0.19</v>
          </cell>
          <cell r="V1942">
            <v>3246708.031368</v>
          </cell>
          <cell r="W1942">
            <v>0.125</v>
          </cell>
          <cell r="X1942">
            <v>2135992.1258999999</v>
          </cell>
          <cell r="Y1942">
            <v>0</v>
          </cell>
          <cell r="Z1942">
            <v>0</v>
          </cell>
          <cell r="AA1942">
            <v>0.68500000000000005</v>
          </cell>
          <cell r="AB1942">
            <v>11705236.849932</v>
          </cell>
          <cell r="AC1942">
            <v>14</v>
          </cell>
          <cell r="AD1942">
            <v>14</v>
          </cell>
        </row>
        <row r="1943">
          <cell r="B1943" t="str">
            <v>Total 768342</v>
          </cell>
          <cell r="C1943">
            <v>508734935</v>
          </cell>
          <cell r="D1943">
            <v>405734642</v>
          </cell>
          <cell r="E1943">
            <v>489917323.36260003</v>
          </cell>
          <cell r="F1943">
            <v>89342494</v>
          </cell>
          <cell r="G1943">
            <v>30979224</v>
          </cell>
          <cell r="H1943">
            <v>120321718</v>
          </cell>
          <cell r="I1943">
            <v>508734935</v>
          </cell>
          <cell r="J1943">
            <v>405734642</v>
          </cell>
          <cell r="K1943">
            <v>489917323.36260003</v>
          </cell>
          <cell r="L1943">
            <v>89342494</v>
          </cell>
          <cell r="M1943">
            <v>30979224</v>
          </cell>
          <cell r="N1943">
            <v>120321718</v>
          </cell>
          <cell r="O1943">
            <v>200141554.30338103</v>
          </cell>
          <cell r="P1943">
            <v>3097922.4</v>
          </cell>
          <cell r="Q1943">
            <v>12032171.800000001</v>
          </cell>
          <cell r="R1943">
            <v>12032171.800000001</v>
          </cell>
          <cell r="S1943">
            <v>135451812.19999999</v>
          </cell>
          <cell r="T1943">
            <v>61239665.420325004</v>
          </cell>
          <cell r="U1943">
            <v>0</v>
          </cell>
          <cell r="V1943">
            <v>93084291.438894004</v>
          </cell>
          <cell r="W1943">
            <v>14</v>
          </cell>
          <cell r="X1943">
            <v>61239665.420325004</v>
          </cell>
          <cell r="Y1943">
            <v>0</v>
          </cell>
          <cell r="Z1943">
            <v>0</v>
          </cell>
          <cell r="AA1943">
            <v>14</v>
          </cell>
          <cell r="AB1943">
            <v>200141554.30338103</v>
          </cell>
          <cell r="AC1943">
            <v>14</v>
          </cell>
        </row>
        <row r="1944">
          <cell r="A1944" t="str">
            <v>Corredores Bogotá</v>
          </cell>
          <cell r="B1944">
            <v>768468</v>
          </cell>
          <cell r="C1944">
            <v>36708</v>
          </cell>
          <cell r="D1944">
            <v>37072</v>
          </cell>
          <cell r="E1944" t="str">
            <v>M</v>
          </cell>
          <cell r="F1944" t="str">
            <v>AUCOLESP</v>
          </cell>
          <cell r="G1944">
            <v>71167</v>
          </cell>
          <cell r="H1944" t="str">
            <v>CORPORACION FINANCIERA DEL TRANSPORTE S.A.</v>
          </cell>
          <cell r="I1944">
            <v>31567670</v>
          </cell>
          <cell r="J1944">
            <v>22308879</v>
          </cell>
          <cell r="K1944">
            <v>31567669.9551</v>
          </cell>
          <cell r="L1944">
            <v>680000</v>
          </cell>
          <cell r="M1944">
            <v>0</v>
          </cell>
          <cell r="N1944">
            <v>680000</v>
          </cell>
          <cell r="O1944">
            <v>0.1</v>
          </cell>
          <cell r="P1944">
            <v>0</v>
          </cell>
          <cell r="Q1944">
            <v>0.1</v>
          </cell>
          <cell r="R1944">
            <v>68000</v>
          </cell>
          <cell r="S1944">
            <v>748000</v>
          </cell>
          <cell r="T1944">
            <v>2.3695128625708241E-2</v>
          </cell>
          <cell r="U1944">
            <v>0.19</v>
          </cell>
          <cell r="V1944">
            <v>5997857.2914690003</v>
          </cell>
          <cell r="W1944">
            <v>0.125</v>
          </cell>
          <cell r="X1944">
            <v>3945958.7443875</v>
          </cell>
          <cell r="Y1944">
            <v>0</v>
          </cell>
          <cell r="Z1944">
            <v>0</v>
          </cell>
          <cell r="AA1944">
            <v>0.66130487137429184</v>
          </cell>
          <cell r="AB1944">
            <v>20875853.919243503</v>
          </cell>
          <cell r="AC1944">
            <v>22.483516693115234</v>
          </cell>
          <cell r="AD1944">
            <v>22.483516693115234</v>
          </cell>
        </row>
        <row r="1945">
          <cell r="A1945" t="str">
            <v>Corredores Bogotá</v>
          </cell>
          <cell r="B1945">
            <v>768468</v>
          </cell>
          <cell r="C1945">
            <v>37073</v>
          </cell>
          <cell r="D1945">
            <v>37437</v>
          </cell>
          <cell r="E1945" t="str">
            <v>M</v>
          </cell>
          <cell r="F1945" t="str">
            <v>AUCOLESP</v>
          </cell>
          <cell r="G1945">
            <v>71167</v>
          </cell>
          <cell r="H1945" t="str">
            <v>CORPORACION FINANCIERA DEL TRANSPORTE S.A.</v>
          </cell>
          <cell r="I1945">
            <v>16892366</v>
          </cell>
          <cell r="J1945">
            <v>16432209</v>
          </cell>
          <cell r="K1945">
            <v>16892366</v>
          </cell>
          <cell r="L1945">
            <v>0</v>
          </cell>
          <cell r="M1945">
            <v>0.1</v>
          </cell>
          <cell r="N1945">
            <v>0</v>
          </cell>
          <cell r="O1945">
            <v>0.1</v>
          </cell>
          <cell r="P1945">
            <v>0</v>
          </cell>
          <cell r="Q1945">
            <v>0.1</v>
          </cell>
          <cell r="R1945">
            <v>0</v>
          </cell>
          <cell r="S1945">
            <v>0</v>
          </cell>
          <cell r="T1945">
            <v>0</v>
          </cell>
          <cell r="U1945">
            <v>0.19</v>
          </cell>
          <cell r="V1945">
            <v>3209549.54</v>
          </cell>
          <cell r="W1945">
            <v>0.125</v>
          </cell>
          <cell r="X1945">
            <v>2111545.75</v>
          </cell>
          <cell r="Y1945">
            <v>0</v>
          </cell>
          <cell r="Z1945">
            <v>0</v>
          </cell>
          <cell r="AA1945">
            <v>0.68500000000000005</v>
          </cell>
          <cell r="AB1945">
            <v>11571270.710000001</v>
          </cell>
          <cell r="AC1945">
            <v>9.269230842590332</v>
          </cell>
          <cell r="AD1945">
            <v>9.269230842590332</v>
          </cell>
        </row>
        <row r="1946">
          <cell r="A1946" t="str">
            <v>Corredores Bogotá</v>
          </cell>
          <cell r="B1946">
            <v>768468</v>
          </cell>
          <cell r="C1946">
            <v>37438</v>
          </cell>
          <cell r="D1946">
            <v>37777</v>
          </cell>
          <cell r="E1946" t="str">
            <v>M</v>
          </cell>
          <cell r="F1946" t="str">
            <v>AUCOLESP</v>
          </cell>
          <cell r="G1946">
            <v>71167</v>
          </cell>
          <cell r="H1946" t="str">
            <v>CORPORACION FINANCIERA DEL TRANSPORTE S.A.</v>
          </cell>
          <cell r="I1946">
            <v>7870030</v>
          </cell>
          <cell r="J1946">
            <v>4398641</v>
          </cell>
          <cell r="K1946">
            <v>4063036.4512999998</v>
          </cell>
          <cell r="L1946">
            <v>0</v>
          </cell>
          <cell r="M1946">
            <v>0.1</v>
          </cell>
          <cell r="N1946">
            <v>0</v>
          </cell>
          <cell r="O1946">
            <v>0.1</v>
          </cell>
          <cell r="P1946">
            <v>0</v>
          </cell>
          <cell r="Q1946">
            <v>0.1</v>
          </cell>
          <cell r="R1946">
            <v>0</v>
          </cell>
          <cell r="S1946">
            <v>0</v>
          </cell>
          <cell r="T1946">
            <v>0</v>
          </cell>
          <cell r="U1946">
            <v>0.19</v>
          </cell>
          <cell r="V1946">
            <v>771976.92574700003</v>
          </cell>
          <cell r="W1946">
            <v>0.125</v>
          </cell>
          <cell r="X1946">
            <v>507879.55641249998</v>
          </cell>
          <cell r="Y1946">
            <v>0</v>
          </cell>
          <cell r="Z1946">
            <v>0</v>
          </cell>
          <cell r="AA1946">
            <v>0.68500000000000005</v>
          </cell>
          <cell r="AB1946">
            <v>2783179.9691405003</v>
          </cell>
          <cell r="AC1946">
            <v>5</v>
          </cell>
          <cell r="AD1946">
            <v>5</v>
          </cell>
        </row>
        <row r="1947">
          <cell r="B1947" t="str">
            <v>Total 768468</v>
          </cell>
          <cell r="C1947">
            <v>56330066</v>
          </cell>
          <cell r="D1947">
            <v>43139729</v>
          </cell>
          <cell r="E1947">
            <v>52523072.406400003</v>
          </cell>
          <cell r="F1947">
            <v>680000</v>
          </cell>
          <cell r="G1947">
            <v>0</v>
          </cell>
          <cell r="H1947">
            <v>680000</v>
          </cell>
          <cell r="I1947">
            <v>56330066</v>
          </cell>
          <cell r="J1947">
            <v>43139729</v>
          </cell>
          <cell r="K1947">
            <v>52523072.406400003</v>
          </cell>
          <cell r="L1947">
            <v>680000</v>
          </cell>
          <cell r="M1947">
            <v>0</v>
          </cell>
          <cell r="N1947">
            <v>680000</v>
          </cell>
          <cell r="O1947">
            <v>35230304.598384008</v>
          </cell>
          <cell r="P1947">
            <v>0</v>
          </cell>
          <cell r="Q1947">
            <v>68000</v>
          </cell>
          <cell r="R1947">
            <v>68000</v>
          </cell>
          <cell r="S1947">
            <v>748000</v>
          </cell>
          <cell r="T1947">
            <v>6565384.0508000003</v>
          </cell>
          <cell r="U1947">
            <v>0</v>
          </cell>
          <cell r="V1947">
            <v>9979383.7572159991</v>
          </cell>
          <cell r="W1947">
            <v>5</v>
          </cell>
          <cell r="X1947">
            <v>6565384.0508000003</v>
          </cell>
          <cell r="Y1947">
            <v>0</v>
          </cell>
          <cell r="Z1947">
            <v>0</v>
          </cell>
          <cell r="AA1947">
            <v>5</v>
          </cell>
          <cell r="AB1947">
            <v>35230304.598384008</v>
          </cell>
          <cell r="AC1947">
            <v>5</v>
          </cell>
        </row>
        <row r="1948">
          <cell r="A1948" t="str">
            <v>Corredores Bogotá</v>
          </cell>
          <cell r="B1948">
            <v>768486</v>
          </cell>
          <cell r="C1948">
            <v>36708</v>
          </cell>
          <cell r="D1948">
            <v>37072</v>
          </cell>
          <cell r="E1948" t="str">
            <v>M</v>
          </cell>
          <cell r="F1948" t="str">
            <v>AUCOLESP</v>
          </cell>
          <cell r="G1948">
            <v>71167</v>
          </cell>
          <cell r="H1948" t="str">
            <v>CORPORACION FINANCIERA DEL TRANSPORTE S.A.</v>
          </cell>
          <cell r="I1948">
            <v>198028460.5625</v>
          </cell>
          <cell r="J1948">
            <v>142718727.6875</v>
          </cell>
          <cell r="K1948">
            <v>198028460.47659999</v>
          </cell>
          <cell r="L1948">
            <v>45650273</v>
          </cell>
          <cell r="M1948">
            <v>5922823</v>
          </cell>
          <cell r="N1948">
            <v>51573096</v>
          </cell>
          <cell r="O1948">
            <v>0.1</v>
          </cell>
          <cell r="P1948">
            <v>592282.30000000005</v>
          </cell>
          <cell r="Q1948">
            <v>0.1</v>
          </cell>
          <cell r="R1948">
            <v>5157309.6000000006</v>
          </cell>
          <cell r="S1948">
            <v>57322687.899999999</v>
          </cell>
          <cell r="T1948">
            <v>0.28946691683629749</v>
          </cell>
          <cell r="U1948">
            <v>0.19</v>
          </cell>
          <cell r="V1948">
            <v>37625407.490553997</v>
          </cell>
          <cell r="W1948">
            <v>0.125</v>
          </cell>
          <cell r="X1948">
            <v>24753557.559574999</v>
          </cell>
          <cell r="Y1948">
            <v>0</v>
          </cell>
          <cell r="Z1948">
            <v>0</v>
          </cell>
          <cell r="AA1948">
            <v>0.39553308316370256</v>
          </cell>
          <cell r="AB1948">
            <v>78326807.526471004</v>
          </cell>
          <cell r="AC1948">
            <v>57.719779968261719</v>
          </cell>
          <cell r="AD1948">
            <v>57.719779968261719</v>
          </cell>
        </row>
        <row r="1949">
          <cell r="A1949" t="str">
            <v>Corredores Bogotá</v>
          </cell>
          <cell r="B1949">
            <v>768486</v>
          </cell>
          <cell r="C1949">
            <v>37073</v>
          </cell>
          <cell r="D1949">
            <v>37437</v>
          </cell>
          <cell r="E1949" t="str">
            <v>M</v>
          </cell>
          <cell r="F1949" t="str">
            <v>AUCOLESP</v>
          </cell>
          <cell r="G1949">
            <v>71167</v>
          </cell>
          <cell r="H1949" t="str">
            <v>CORPORACION FINANCIERA DEL TRANSPORTE S.A.</v>
          </cell>
          <cell r="I1949">
            <v>95955400</v>
          </cell>
          <cell r="J1949">
            <v>86666729</v>
          </cell>
          <cell r="K1949">
            <v>95955399.8125</v>
          </cell>
          <cell r="L1949">
            <v>114286584</v>
          </cell>
          <cell r="M1949">
            <v>19711111</v>
          </cell>
          <cell r="N1949">
            <v>133997695</v>
          </cell>
          <cell r="O1949">
            <v>0.1</v>
          </cell>
          <cell r="P1949">
            <v>1971111.1</v>
          </cell>
          <cell r="Q1949">
            <v>0.1</v>
          </cell>
          <cell r="R1949">
            <v>13399769.5</v>
          </cell>
          <cell r="S1949">
            <v>149368575.59999999</v>
          </cell>
          <cell r="T1949">
            <v>1.5566458572615101</v>
          </cell>
          <cell r="U1949">
            <v>0.19</v>
          </cell>
          <cell r="V1949">
            <v>18231525.964375</v>
          </cell>
          <cell r="W1949">
            <v>0.125</v>
          </cell>
          <cell r="X1949">
            <v>11994424.9765625</v>
          </cell>
          <cell r="Y1949">
            <v>0</v>
          </cell>
          <cell r="Z1949">
            <v>0</v>
          </cell>
          <cell r="AA1949">
            <v>-0.87164585726151</v>
          </cell>
          <cell r="AB1949">
            <v>-83639126.728437498</v>
          </cell>
          <cell r="AC1949">
            <v>24.269229888916016</v>
          </cell>
          <cell r="AD1949">
            <v>24.269229888916016</v>
          </cell>
        </row>
        <row r="1950">
          <cell r="A1950" t="str">
            <v>Corredores Bogotá</v>
          </cell>
          <cell r="B1950">
            <v>768486</v>
          </cell>
          <cell r="C1950">
            <v>37438</v>
          </cell>
          <cell r="D1950">
            <v>37777</v>
          </cell>
          <cell r="E1950" t="str">
            <v>M</v>
          </cell>
          <cell r="F1950" t="str">
            <v>AUCOLESP</v>
          </cell>
          <cell r="G1950">
            <v>71167</v>
          </cell>
          <cell r="H1950" t="str">
            <v>CORPORACION FINANCIERA DEL TRANSPORTE S.A.</v>
          </cell>
          <cell r="I1950">
            <v>7862101</v>
          </cell>
          <cell r="J1950">
            <v>7488900</v>
          </cell>
          <cell r="K1950">
            <v>6625018.1009999998</v>
          </cell>
          <cell r="L1950">
            <v>31983914</v>
          </cell>
          <cell r="M1950">
            <v>1857371</v>
          </cell>
          <cell r="N1950">
            <v>33841285</v>
          </cell>
          <cell r="O1950">
            <v>0.1</v>
          </cell>
          <cell r="P1950">
            <v>185737.1</v>
          </cell>
          <cell r="Q1950">
            <v>0.1</v>
          </cell>
          <cell r="R1950">
            <v>3384128.5</v>
          </cell>
          <cell r="S1950">
            <v>37411150.600000001</v>
          </cell>
          <cell r="T1950">
            <v>5.6469506995540213</v>
          </cell>
          <cell r="U1950">
            <v>0.19</v>
          </cell>
          <cell r="V1950">
            <v>1258753.4391900001</v>
          </cell>
          <cell r="W1950">
            <v>0.125</v>
          </cell>
          <cell r="X1950">
            <v>828127.26262499997</v>
          </cell>
          <cell r="Y1950">
            <v>0</v>
          </cell>
          <cell r="Z1950">
            <v>0</v>
          </cell>
          <cell r="AA1950">
            <v>-4.9619506995540217</v>
          </cell>
          <cell r="AB1950">
            <v>-32873013.200815007</v>
          </cell>
          <cell r="AC1950">
            <v>1</v>
          </cell>
          <cell r="AD1950">
            <v>2.5840706825256348</v>
          </cell>
        </row>
        <row r="1951">
          <cell r="B1951" t="str">
            <v>Total 768486</v>
          </cell>
          <cell r="C1951">
            <v>301845961.5625</v>
          </cell>
          <cell r="D1951">
            <v>236874356.6875</v>
          </cell>
          <cell r="E1951">
            <v>300608878.3901</v>
          </cell>
          <cell r="F1951">
            <v>191920771</v>
          </cell>
          <cell r="G1951">
            <v>27491305</v>
          </cell>
          <cell r="H1951">
            <v>219412076</v>
          </cell>
          <cell r="I1951">
            <v>301845961.5625</v>
          </cell>
          <cell r="J1951">
            <v>236874356.6875</v>
          </cell>
          <cell r="K1951">
            <v>300608878.3901</v>
          </cell>
          <cell r="L1951">
            <v>191920771</v>
          </cell>
          <cell r="M1951">
            <v>27491305</v>
          </cell>
          <cell r="N1951">
            <v>219412076</v>
          </cell>
          <cell r="O1951">
            <v>-38185332.402781501</v>
          </cell>
          <cell r="P1951">
            <v>2749130.5000000005</v>
          </cell>
          <cell r="Q1951">
            <v>21941207.600000001</v>
          </cell>
          <cell r="R1951">
            <v>21941207.600000001</v>
          </cell>
          <cell r="S1951">
            <v>244102414.09999999</v>
          </cell>
          <cell r="T1951">
            <v>37576109.7987625</v>
          </cell>
          <cell r="U1951">
            <v>0</v>
          </cell>
          <cell r="V1951">
            <v>57115686.894118994</v>
          </cell>
          <cell r="W1951">
            <v>1</v>
          </cell>
          <cell r="X1951">
            <v>37576109.7987625</v>
          </cell>
          <cell r="Y1951">
            <v>0</v>
          </cell>
          <cell r="Z1951">
            <v>0</v>
          </cell>
          <cell r="AA1951">
            <v>1</v>
          </cell>
          <cell r="AB1951">
            <v>-38185332.402781501</v>
          </cell>
          <cell r="AC1951">
            <v>1</v>
          </cell>
        </row>
        <row r="1952">
          <cell r="A1952" t="str">
            <v>Corredores Bogotá</v>
          </cell>
          <cell r="B1952">
            <v>7371115</v>
          </cell>
          <cell r="C1952">
            <v>37043</v>
          </cell>
          <cell r="D1952">
            <v>37407</v>
          </cell>
          <cell r="E1952" t="str">
            <v>M</v>
          </cell>
          <cell r="F1952" t="str">
            <v>AUCOLESP</v>
          </cell>
          <cell r="G1952">
            <v>71167</v>
          </cell>
          <cell r="H1952" t="str">
            <v>CORPORACION FINANCIERA DEL TRANSPORTE S.A.</v>
          </cell>
          <cell r="I1952">
            <v>968404</v>
          </cell>
          <cell r="J1952">
            <v>968404</v>
          </cell>
          <cell r="K1952">
            <v>968404.00199999998</v>
          </cell>
          <cell r="L1952">
            <v>0</v>
          </cell>
          <cell r="M1952">
            <v>0.1</v>
          </cell>
          <cell r="N1952">
            <v>0</v>
          </cell>
          <cell r="O1952">
            <v>0.1</v>
          </cell>
          <cell r="P1952">
            <v>0</v>
          </cell>
          <cell r="Q1952">
            <v>0.1</v>
          </cell>
          <cell r="R1952">
            <v>0</v>
          </cell>
          <cell r="S1952">
            <v>0</v>
          </cell>
          <cell r="T1952">
            <v>0</v>
          </cell>
          <cell r="U1952">
            <v>0.19</v>
          </cell>
          <cell r="V1952">
            <v>183996.76037999999</v>
          </cell>
          <cell r="W1952">
            <v>0.125</v>
          </cell>
          <cell r="X1952">
            <v>121050.50025</v>
          </cell>
          <cell r="Y1952">
            <v>0</v>
          </cell>
          <cell r="Z1952">
            <v>0</v>
          </cell>
          <cell r="AA1952">
            <v>0.68500000000000005</v>
          </cell>
          <cell r="AB1952">
            <v>663356.74137000006</v>
          </cell>
          <cell r="AC1952">
            <v>1.1456043720245361</v>
          </cell>
          <cell r="AD1952">
            <v>1.1456043720245361</v>
          </cell>
        </row>
        <row r="1953">
          <cell r="B1953" t="str">
            <v>Total 7371115</v>
          </cell>
          <cell r="C1953">
            <v>968404</v>
          </cell>
          <cell r="D1953">
            <v>968404</v>
          </cell>
          <cell r="E1953">
            <v>968404.00199999998</v>
          </cell>
          <cell r="F1953">
            <v>0</v>
          </cell>
          <cell r="G1953">
            <v>0</v>
          </cell>
          <cell r="H1953">
            <v>0</v>
          </cell>
          <cell r="I1953">
            <v>968404</v>
          </cell>
          <cell r="J1953">
            <v>968404</v>
          </cell>
          <cell r="K1953">
            <v>968404.00199999998</v>
          </cell>
          <cell r="L1953">
            <v>0</v>
          </cell>
          <cell r="M1953">
            <v>0</v>
          </cell>
          <cell r="N1953">
            <v>0</v>
          </cell>
          <cell r="O1953">
            <v>663356.74137000006</v>
          </cell>
          <cell r="P1953">
            <v>0</v>
          </cell>
          <cell r="Q1953">
            <v>0</v>
          </cell>
          <cell r="R1953">
            <v>0</v>
          </cell>
          <cell r="S1953">
            <v>0</v>
          </cell>
          <cell r="T1953">
            <v>121050.50025</v>
          </cell>
          <cell r="U1953">
            <v>0</v>
          </cell>
          <cell r="V1953">
            <v>183996.76037999999</v>
          </cell>
          <cell r="W1953">
            <v>0</v>
          </cell>
          <cell r="X1953">
            <v>121050.50025</v>
          </cell>
          <cell r="Y1953">
            <v>0</v>
          </cell>
          <cell r="Z1953">
            <v>0</v>
          </cell>
          <cell r="AA1953">
            <v>0</v>
          </cell>
          <cell r="AB1953">
            <v>663356.74137000006</v>
          </cell>
          <cell r="AC1953">
            <v>0</v>
          </cell>
        </row>
        <row r="1954">
          <cell r="A1954" t="str">
            <v>Corredores Bogotá</v>
          </cell>
          <cell r="B1954">
            <v>11003512</v>
          </cell>
          <cell r="C1954">
            <v>37073</v>
          </cell>
          <cell r="D1954">
            <v>37437</v>
          </cell>
          <cell r="E1954" t="str">
            <v>M</v>
          </cell>
          <cell r="F1954" t="str">
            <v>AUCOLESP</v>
          </cell>
          <cell r="G1954">
            <v>71167</v>
          </cell>
          <cell r="H1954" t="str">
            <v>CORPORACION FINANCIERA DEL TRANSPORTE S.A.</v>
          </cell>
          <cell r="I1954">
            <v>37930806</v>
          </cell>
          <cell r="J1954">
            <v>37930806</v>
          </cell>
          <cell r="K1954">
            <v>38001491.981799997</v>
          </cell>
          <cell r="L1954">
            <v>0</v>
          </cell>
          <cell r="M1954">
            <v>0.1</v>
          </cell>
          <cell r="N1954">
            <v>0</v>
          </cell>
          <cell r="O1954">
            <v>0.1</v>
          </cell>
          <cell r="P1954">
            <v>0</v>
          </cell>
          <cell r="Q1954">
            <v>0.1</v>
          </cell>
          <cell r="R1954">
            <v>0</v>
          </cell>
          <cell r="S1954">
            <v>0</v>
          </cell>
          <cell r="T1954">
            <v>0</v>
          </cell>
          <cell r="U1954">
            <v>0.19</v>
          </cell>
          <cell r="V1954">
            <v>7220283.4765419997</v>
          </cell>
          <cell r="W1954">
            <v>0.125</v>
          </cell>
          <cell r="X1954">
            <v>4750186.4977249997</v>
          </cell>
          <cell r="Y1954">
            <v>0</v>
          </cell>
          <cell r="Z1954">
            <v>0</v>
          </cell>
          <cell r="AA1954">
            <v>0.68500000000000005</v>
          </cell>
          <cell r="AB1954">
            <v>26031022.007532999</v>
          </cell>
          <cell r="AC1954">
            <v>9.1978025436401367</v>
          </cell>
          <cell r="AD1954">
            <v>9.1978025436401367</v>
          </cell>
        </row>
        <row r="1955">
          <cell r="A1955" t="str">
            <v>Corredores Bogotá</v>
          </cell>
          <cell r="B1955">
            <v>11003512</v>
          </cell>
          <cell r="C1955">
            <v>37438</v>
          </cell>
          <cell r="D1955">
            <v>37777</v>
          </cell>
          <cell r="E1955" t="str">
            <v>M</v>
          </cell>
          <cell r="F1955" t="str">
            <v>AUCOLESP</v>
          </cell>
          <cell r="G1955">
            <v>71167</v>
          </cell>
          <cell r="H1955" t="str">
            <v>CORPORACION FINANCIERA DEL TRANSPORTE S.A.</v>
          </cell>
          <cell r="I1955">
            <v>89839950.3125</v>
          </cell>
          <cell r="J1955">
            <v>45722946.9375</v>
          </cell>
          <cell r="K1955">
            <v>43966962.693300001</v>
          </cell>
          <cell r="L1955">
            <v>0</v>
          </cell>
          <cell r="M1955">
            <v>0.1</v>
          </cell>
          <cell r="N1955">
            <v>0</v>
          </cell>
          <cell r="O1955">
            <v>0.1</v>
          </cell>
          <cell r="P1955">
            <v>0</v>
          </cell>
          <cell r="Q1955">
            <v>0.1</v>
          </cell>
          <cell r="R1955">
            <v>0</v>
          </cell>
          <cell r="S1955">
            <v>0</v>
          </cell>
          <cell r="T1955">
            <v>0</v>
          </cell>
          <cell r="U1955">
            <v>0.19</v>
          </cell>
          <cell r="V1955">
            <v>8353722.911727</v>
          </cell>
          <cell r="W1955">
            <v>0.125</v>
          </cell>
          <cell r="X1955">
            <v>5495870.3366625002</v>
          </cell>
          <cell r="Y1955">
            <v>0</v>
          </cell>
          <cell r="Z1955">
            <v>0</v>
          </cell>
          <cell r="AA1955">
            <v>0.68500000000000005</v>
          </cell>
          <cell r="AB1955">
            <v>30117369.444910504</v>
          </cell>
          <cell r="AC1955">
            <v>15</v>
          </cell>
          <cell r="AD1955">
            <v>15</v>
          </cell>
        </row>
        <row r="1956">
          <cell r="B1956" t="str">
            <v>Total 11003512</v>
          </cell>
          <cell r="C1956">
            <v>127770756.3125</v>
          </cell>
          <cell r="D1956">
            <v>83653752.9375</v>
          </cell>
          <cell r="E1956">
            <v>81968454.675099999</v>
          </cell>
          <cell r="F1956">
            <v>0</v>
          </cell>
          <cell r="G1956">
            <v>0</v>
          </cell>
          <cell r="H1956">
            <v>0</v>
          </cell>
          <cell r="I1956">
            <v>127770756.3125</v>
          </cell>
          <cell r="J1956">
            <v>83653752.9375</v>
          </cell>
          <cell r="K1956">
            <v>81968454.675099999</v>
          </cell>
          <cell r="L1956">
            <v>0</v>
          </cell>
          <cell r="M1956">
            <v>0</v>
          </cell>
          <cell r="N1956">
            <v>0</v>
          </cell>
          <cell r="O1956">
            <v>56148391.452443503</v>
          </cell>
          <cell r="P1956">
            <v>0</v>
          </cell>
          <cell r="Q1956">
            <v>0</v>
          </cell>
          <cell r="R1956">
            <v>0</v>
          </cell>
          <cell r="S1956">
            <v>0</v>
          </cell>
          <cell r="T1956">
            <v>10246056.8343875</v>
          </cell>
          <cell r="U1956">
            <v>0</v>
          </cell>
          <cell r="V1956">
            <v>15574006.388269</v>
          </cell>
          <cell r="W1956">
            <v>15</v>
          </cell>
          <cell r="X1956">
            <v>10246056.8343875</v>
          </cell>
          <cell r="Y1956">
            <v>0</v>
          </cell>
          <cell r="Z1956">
            <v>0</v>
          </cell>
          <cell r="AA1956">
            <v>15</v>
          </cell>
          <cell r="AB1956">
            <v>56148391.452443503</v>
          </cell>
          <cell r="AC1956">
            <v>15</v>
          </cell>
        </row>
        <row r="1957">
          <cell r="H1957" t="str">
            <v>Total CORPORACION FINANCIERA DEL TRANSPORTE S.A.</v>
          </cell>
          <cell r="I1957">
            <v>995650122.875</v>
          </cell>
          <cell r="J1957">
            <v>770370884.625</v>
          </cell>
          <cell r="K1957">
            <v>925986132.83619988</v>
          </cell>
          <cell r="L1957">
            <v>281943265</v>
          </cell>
          <cell r="M1957">
            <v>58470529</v>
          </cell>
          <cell r="N1957">
            <v>340413794</v>
          </cell>
          <cell r="O1957">
            <v>5847052.9000000004</v>
          </cell>
          <cell r="P1957">
            <v>5847052.9000000004</v>
          </cell>
          <cell r="Q1957">
            <v>380302226.30000001</v>
          </cell>
          <cell r="R1957">
            <v>34041379.400000006</v>
          </cell>
          <cell r="S1957">
            <v>380302226.30000001</v>
          </cell>
          <cell r="T1957">
            <v>0</v>
          </cell>
          <cell r="U1957">
            <v>253998274.69279703</v>
          </cell>
          <cell r="V1957">
            <v>175937365.23887801</v>
          </cell>
          <cell r="W1957">
            <v>115748266.60452498</v>
          </cell>
          <cell r="X1957">
            <v>115748266.60452498</v>
          </cell>
          <cell r="Y1957">
            <v>253998274.69279703</v>
          </cell>
          <cell r="Z1957">
            <v>0</v>
          </cell>
          <cell r="AA1957">
            <v>253998274.69279703</v>
          </cell>
          <cell r="AB1957">
            <v>253998274.69279703</v>
          </cell>
          <cell r="AC1957">
            <v>35</v>
          </cell>
        </row>
        <row r="1958">
          <cell r="A1958" t="str">
            <v>Corredores Bogotá</v>
          </cell>
          <cell r="B1958">
            <v>1069822</v>
          </cell>
          <cell r="C1958">
            <v>36854</v>
          </cell>
          <cell r="D1958">
            <v>37218</v>
          </cell>
          <cell r="E1958" t="str">
            <v>M</v>
          </cell>
          <cell r="F1958" t="str">
            <v>AUCOL98</v>
          </cell>
          <cell r="G1958">
            <v>77217</v>
          </cell>
          <cell r="H1958" t="str">
            <v>CUSEZAR S.A.</v>
          </cell>
          <cell r="I1958">
            <v>18268624</v>
          </cell>
          <cell r="J1958">
            <v>18268624</v>
          </cell>
          <cell r="K1958">
            <v>18268623.9844</v>
          </cell>
          <cell r="L1958">
            <v>4972790</v>
          </cell>
          <cell r="M1958">
            <v>2000000</v>
          </cell>
          <cell r="N1958">
            <v>6972790</v>
          </cell>
          <cell r="O1958">
            <v>0.1</v>
          </cell>
          <cell r="P1958">
            <v>200000</v>
          </cell>
          <cell r="Q1958">
            <v>0.1</v>
          </cell>
          <cell r="R1958">
            <v>697279</v>
          </cell>
          <cell r="S1958">
            <v>7870069</v>
          </cell>
          <cell r="T1958">
            <v>0.43079703248150675</v>
          </cell>
          <cell r="U1958">
            <v>0.19</v>
          </cell>
          <cell r="V1958">
            <v>3471038.5570360003</v>
          </cell>
          <cell r="W1958">
            <v>0.125</v>
          </cell>
          <cell r="X1958">
            <v>2283577.9980500001</v>
          </cell>
          <cell r="Y1958">
            <v>0</v>
          </cell>
          <cell r="Z1958">
            <v>0</v>
          </cell>
          <cell r="AA1958">
            <v>0.25420296751849331</v>
          </cell>
          <cell r="AB1958">
            <v>4643938.4293140015</v>
          </cell>
          <cell r="AC1958">
            <v>15.607142448425293</v>
          </cell>
          <cell r="AD1958">
            <v>15.607142448425293</v>
          </cell>
        </row>
        <row r="1959">
          <cell r="A1959" t="str">
            <v>Corredores Bogotá</v>
          </cell>
          <cell r="B1959">
            <v>1069822</v>
          </cell>
          <cell r="C1959">
            <v>37219</v>
          </cell>
          <cell r="D1959">
            <v>37583</v>
          </cell>
          <cell r="E1959" t="str">
            <v>M</v>
          </cell>
          <cell r="F1959" t="str">
            <v>AUCOL98</v>
          </cell>
          <cell r="G1959">
            <v>77217</v>
          </cell>
          <cell r="H1959" t="str">
            <v>CUSEZAR S.A.</v>
          </cell>
          <cell r="I1959">
            <v>20513337</v>
          </cell>
          <cell r="J1959">
            <v>20513337</v>
          </cell>
          <cell r="K1959">
            <v>20513337.033199999</v>
          </cell>
          <cell r="L1959">
            <v>5037946</v>
          </cell>
          <cell r="M1959">
            <v>0</v>
          </cell>
          <cell r="N1959">
            <v>5037946</v>
          </cell>
          <cell r="O1959">
            <v>0.1</v>
          </cell>
          <cell r="P1959">
            <v>0</v>
          </cell>
          <cell r="Q1959">
            <v>0.1</v>
          </cell>
          <cell r="R1959">
            <v>503794.60000000003</v>
          </cell>
          <cell r="S1959">
            <v>5541740.5999999996</v>
          </cell>
          <cell r="T1959">
            <v>0.27015305169660686</v>
          </cell>
          <cell r="U1959">
            <v>0.19</v>
          </cell>
          <cell r="V1959">
            <v>3897534.0363079999</v>
          </cell>
          <cell r="W1959">
            <v>0.125</v>
          </cell>
          <cell r="X1959">
            <v>2564167.1291499999</v>
          </cell>
          <cell r="Y1959">
            <v>0</v>
          </cell>
          <cell r="Z1959">
            <v>0</v>
          </cell>
          <cell r="AA1959">
            <v>0.41484694830339319</v>
          </cell>
          <cell r="AB1959">
            <v>8509895.2677420005</v>
          </cell>
          <cell r="AC1959">
            <v>16.021978378295898</v>
          </cell>
          <cell r="AD1959">
            <v>16.021978378295898</v>
          </cell>
        </row>
        <row r="1960">
          <cell r="B1960" t="str">
            <v>Total 1069822</v>
          </cell>
          <cell r="C1960">
            <v>38781961</v>
          </cell>
          <cell r="D1960">
            <v>38781961</v>
          </cell>
          <cell r="E1960">
            <v>38781961.0176</v>
          </cell>
          <cell r="F1960">
            <v>10010736</v>
          </cell>
          <cell r="G1960">
            <v>2000000</v>
          </cell>
          <cell r="H1960">
            <v>12010736</v>
          </cell>
          <cell r="I1960">
            <v>38781961</v>
          </cell>
          <cell r="J1960">
            <v>38781961</v>
          </cell>
          <cell r="K1960">
            <v>38781961.0176</v>
          </cell>
          <cell r="L1960">
            <v>10010736</v>
          </cell>
          <cell r="M1960">
            <v>2000000</v>
          </cell>
          <cell r="N1960">
            <v>12010736</v>
          </cell>
          <cell r="O1960">
            <v>13153833.697056003</v>
          </cell>
          <cell r="P1960">
            <v>200000</v>
          </cell>
          <cell r="Q1960">
            <v>1201073.6000000001</v>
          </cell>
          <cell r="R1960">
            <v>1201073.6000000001</v>
          </cell>
          <cell r="S1960">
            <v>13411809.6</v>
          </cell>
          <cell r="T1960">
            <v>4847745.1272</v>
          </cell>
          <cell r="U1960">
            <v>0</v>
          </cell>
          <cell r="V1960">
            <v>7368572.5933440002</v>
          </cell>
          <cell r="W1960">
            <v>0</v>
          </cell>
          <cell r="X1960">
            <v>4847745.1272</v>
          </cell>
          <cell r="Y1960">
            <v>0</v>
          </cell>
          <cell r="Z1960">
            <v>0</v>
          </cell>
          <cell r="AA1960">
            <v>0</v>
          </cell>
          <cell r="AB1960">
            <v>13153833.697056003</v>
          </cell>
          <cell r="AC1960">
            <v>0</v>
          </cell>
        </row>
        <row r="1961">
          <cell r="A1961" t="str">
            <v>Corredores Bogotá</v>
          </cell>
          <cell r="B1961">
            <v>12026336</v>
          </cell>
          <cell r="C1961">
            <v>37584</v>
          </cell>
          <cell r="D1961">
            <v>37777</v>
          </cell>
          <cell r="E1961" t="str">
            <v>M</v>
          </cell>
          <cell r="F1961" t="str">
            <v>AUCOLESP</v>
          </cell>
          <cell r="G1961">
            <v>77217</v>
          </cell>
          <cell r="H1961" t="str">
            <v>CUSEZAR S.A.</v>
          </cell>
          <cell r="I1961">
            <v>14333050</v>
          </cell>
          <cell r="J1961">
            <v>10251923</v>
          </cell>
          <cell r="K1961">
            <v>13279755.029300001</v>
          </cell>
          <cell r="L1961">
            <v>8272504</v>
          </cell>
          <cell r="M1961">
            <v>217724</v>
          </cell>
          <cell r="N1961">
            <v>8490228</v>
          </cell>
          <cell r="O1961">
            <v>0.1</v>
          </cell>
          <cell r="P1961">
            <v>21772.400000000001</v>
          </cell>
          <cell r="Q1961">
            <v>0.1</v>
          </cell>
          <cell r="R1961">
            <v>849022.8</v>
          </cell>
          <cell r="S1961">
            <v>9361023.2000000011</v>
          </cell>
          <cell r="T1961">
            <v>0.70490932847376764</v>
          </cell>
          <cell r="U1961">
            <v>0.19</v>
          </cell>
          <cell r="V1961">
            <v>2523153.455567</v>
          </cell>
          <cell r="W1961">
            <v>0.125</v>
          </cell>
          <cell r="X1961">
            <v>1659969.3786625001</v>
          </cell>
          <cell r="Y1961">
            <v>0</v>
          </cell>
          <cell r="Z1961">
            <v>0</v>
          </cell>
          <cell r="AA1961">
            <v>-1.9909328473767585E-2</v>
          </cell>
          <cell r="AB1961">
            <v>-264391.00492950081</v>
          </cell>
          <cell r="AC1961">
            <v>20</v>
          </cell>
          <cell r="AD1961">
            <v>20.145078659057617</v>
          </cell>
        </row>
        <row r="1962">
          <cell r="B1962" t="str">
            <v>Total 12026336</v>
          </cell>
          <cell r="C1962">
            <v>14333050</v>
          </cell>
          <cell r="D1962">
            <v>10251923</v>
          </cell>
          <cell r="E1962">
            <v>13279755.029300001</v>
          </cell>
          <cell r="F1962">
            <v>8272504</v>
          </cell>
          <cell r="G1962">
            <v>217724</v>
          </cell>
          <cell r="H1962">
            <v>8490228</v>
          </cell>
          <cell r="I1962">
            <v>14333050</v>
          </cell>
          <cell r="J1962">
            <v>10251923</v>
          </cell>
          <cell r="K1962">
            <v>13279755.029300001</v>
          </cell>
          <cell r="L1962">
            <v>8272504</v>
          </cell>
          <cell r="M1962">
            <v>217724</v>
          </cell>
          <cell r="N1962">
            <v>8490228</v>
          </cell>
          <cell r="O1962">
            <v>-264391.00492950081</v>
          </cell>
          <cell r="P1962">
            <v>21772.400000000001</v>
          </cell>
          <cell r="Q1962">
            <v>849022.8</v>
          </cell>
          <cell r="R1962">
            <v>849022.8</v>
          </cell>
          <cell r="S1962">
            <v>9361023.2000000011</v>
          </cell>
          <cell r="T1962">
            <v>1659969.3786625001</v>
          </cell>
          <cell r="U1962">
            <v>0</v>
          </cell>
          <cell r="V1962">
            <v>2523153.455567</v>
          </cell>
          <cell r="W1962">
            <v>20</v>
          </cell>
          <cell r="X1962">
            <v>1659969.3786625001</v>
          </cell>
          <cell r="Y1962">
            <v>0</v>
          </cell>
          <cell r="Z1962">
            <v>0</v>
          </cell>
          <cell r="AA1962">
            <v>20</v>
          </cell>
          <cell r="AB1962">
            <v>-264391.00492950081</v>
          </cell>
          <cell r="AC1962">
            <v>20</v>
          </cell>
        </row>
        <row r="1963">
          <cell r="H1963" t="str">
            <v>Total CUSEZAR S.A.</v>
          </cell>
          <cell r="I1963">
            <v>53115011</v>
          </cell>
          <cell r="J1963">
            <v>49033884</v>
          </cell>
          <cell r="K1963">
            <v>52061716.046900004</v>
          </cell>
          <cell r="L1963">
            <v>18283240</v>
          </cell>
          <cell r="M1963">
            <v>2217724</v>
          </cell>
          <cell r="N1963">
            <v>20500964</v>
          </cell>
          <cell r="O1963">
            <v>221772.4</v>
          </cell>
          <cell r="P1963">
            <v>221772.4</v>
          </cell>
          <cell r="Q1963">
            <v>22772832.800000001</v>
          </cell>
          <cell r="R1963">
            <v>2050096.4000000001</v>
          </cell>
          <cell r="S1963">
            <v>22772832.800000001</v>
          </cell>
          <cell r="T1963">
            <v>0</v>
          </cell>
          <cell r="U1963">
            <v>12889442.692126501</v>
          </cell>
          <cell r="V1963">
            <v>9891726.0489109997</v>
          </cell>
          <cell r="W1963">
            <v>6507714.5058625005</v>
          </cell>
          <cell r="X1963">
            <v>6507714.5058625005</v>
          </cell>
          <cell r="Y1963">
            <v>12889442.692126501</v>
          </cell>
          <cell r="Z1963">
            <v>0</v>
          </cell>
          <cell r="AA1963">
            <v>12889442.692126501</v>
          </cell>
          <cell r="AB1963">
            <v>12889442.692126501</v>
          </cell>
          <cell r="AC1963">
            <v>20</v>
          </cell>
        </row>
        <row r="1964">
          <cell r="A1964" t="str">
            <v>Corredores Bogotá</v>
          </cell>
          <cell r="B1964">
            <v>427434</v>
          </cell>
          <cell r="C1964">
            <v>36875</v>
          </cell>
          <cell r="D1964">
            <v>37239</v>
          </cell>
          <cell r="E1964" t="str">
            <v>A</v>
          </cell>
          <cell r="F1964" t="str">
            <v>AUCOL98</v>
          </cell>
          <cell r="G1964">
            <v>71285</v>
          </cell>
          <cell r="H1964" t="str">
            <v>DELIMA MARSH S.A.</v>
          </cell>
          <cell r="I1964">
            <v>861683832.3125</v>
          </cell>
          <cell r="J1964">
            <v>861683832.3125</v>
          </cell>
          <cell r="K1964">
            <v>640965826.46619999</v>
          </cell>
          <cell r="L1964">
            <v>273443983</v>
          </cell>
          <cell r="M1964">
            <v>11447225</v>
          </cell>
          <cell r="N1964">
            <v>284891208</v>
          </cell>
          <cell r="O1964">
            <v>0.1</v>
          </cell>
          <cell r="P1964">
            <v>1144722.5</v>
          </cell>
          <cell r="Q1964">
            <v>0.1</v>
          </cell>
          <cell r="R1964">
            <v>28489120.800000001</v>
          </cell>
          <cell r="S1964">
            <v>314525051.30000001</v>
          </cell>
          <cell r="T1964">
            <v>0.49070486804897678</v>
          </cell>
          <cell r="U1964">
            <v>0.19</v>
          </cell>
          <cell r="V1964">
            <v>121783507.028578</v>
          </cell>
          <cell r="W1964">
            <v>0.17499999999999999</v>
          </cell>
          <cell r="X1964">
            <v>112169019.63158499</v>
          </cell>
          <cell r="Y1964">
            <v>0</v>
          </cell>
          <cell r="Z1964">
            <v>0</v>
          </cell>
          <cell r="AA1964">
            <v>0.14429513195102323</v>
          </cell>
          <cell r="AB1964">
            <v>92488248.506036982</v>
          </cell>
          <cell r="AC1964">
            <v>547.120849609375</v>
          </cell>
          <cell r="AD1964">
            <v>547.120849609375</v>
          </cell>
        </row>
        <row r="1965">
          <cell r="A1965" t="str">
            <v>Corredores Bogotá</v>
          </cell>
          <cell r="B1965">
            <v>427434</v>
          </cell>
          <cell r="C1965">
            <v>37240</v>
          </cell>
          <cell r="D1965">
            <v>37604</v>
          </cell>
          <cell r="E1965" t="str">
            <v>A</v>
          </cell>
          <cell r="F1965" t="str">
            <v>AUCOL98</v>
          </cell>
          <cell r="G1965">
            <v>71285</v>
          </cell>
          <cell r="H1965" t="str">
            <v>DELIMA MARSH S.A.</v>
          </cell>
          <cell r="I1965">
            <v>1128837434.3125</v>
          </cell>
          <cell r="J1965">
            <v>1129255637.375</v>
          </cell>
          <cell r="K1965">
            <v>1069777797.7956001</v>
          </cell>
          <cell r="L1965">
            <v>275781659</v>
          </cell>
          <cell r="M1965">
            <v>57126147</v>
          </cell>
          <cell r="N1965">
            <v>332907806</v>
          </cell>
          <cell r="O1965">
            <v>0.1</v>
          </cell>
          <cell r="P1965">
            <v>5712614.7000000002</v>
          </cell>
          <cell r="Q1965">
            <v>0.1</v>
          </cell>
          <cell r="R1965">
            <v>33290780.600000001</v>
          </cell>
          <cell r="S1965">
            <v>371911201.30000001</v>
          </cell>
          <cell r="T1965">
            <v>0.34765275748512048</v>
          </cell>
          <cell r="U1965">
            <v>0.19</v>
          </cell>
          <cell r="V1965">
            <v>203257781.581164</v>
          </cell>
          <cell r="W1965">
            <v>0.17499999999999999</v>
          </cell>
          <cell r="X1965">
            <v>187211114.61423001</v>
          </cell>
          <cell r="Y1965">
            <v>0</v>
          </cell>
          <cell r="Z1965">
            <v>0</v>
          </cell>
          <cell r="AA1965">
            <v>0.28734724251487953</v>
          </cell>
          <cell r="AB1965">
            <v>307397700.30020607</v>
          </cell>
          <cell r="AC1965">
            <v>868.01373291015625</v>
          </cell>
          <cell r="AD1965">
            <v>868.01373291015625</v>
          </cell>
        </row>
        <row r="1966">
          <cell r="A1966" t="str">
            <v>Corredores Bogotá</v>
          </cell>
          <cell r="B1966">
            <v>427434</v>
          </cell>
          <cell r="C1966">
            <v>37605</v>
          </cell>
          <cell r="D1966">
            <v>37777</v>
          </cell>
          <cell r="E1966" t="str">
            <v>A</v>
          </cell>
          <cell r="F1966" t="str">
            <v>AUCOL98</v>
          </cell>
          <cell r="G1966">
            <v>71285</v>
          </cell>
          <cell r="H1966" t="str">
            <v>DELIMA MARSH S.A.</v>
          </cell>
          <cell r="I1966">
            <v>495207466.6875</v>
          </cell>
          <cell r="J1966">
            <v>262831476.25</v>
          </cell>
          <cell r="K1966">
            <v>514331286.45020002</v>
          </cell>
          <cell r="L1966">
            <v>112817820</v>
          </cell>
          <cell r="M1966">
            <v>60265196</v>
          </cell>
          <cell r="N1966">
            <v>173083016</v>
          </cell>
          <cell r="O1966">
            <v>0.1</v>
          </cell>
          <cell r="P1966">
            <v>6026519.6000000006</v>
          </cell>
          <cell r="Q1966">
            <v>0.1</v>
          </cell>
          <cell r="R1966">
            <v>17308301.600000001</v>
          </cell>
          <cell r="S1966">
            <v>196417837.19999999</v>
          </cell>
          <cell r="T1966">
            <v>0.38188973211338584</v>
          </cell>
          <cell r="U1966">
            <v>0.19</v>
          </cell>
          <cell r="V1966">
            <v>97722944.425538003</v>
          </cell>
          <cell r="W1966">
            <v>0.17499999999999999</v>
          </cell>
          <cell r="X1966">
            <v>90007975.128784999</v>
          </cell>
          <cell r="Y1966">
            <v>0</v>
          </cell>
          <cell r="Z1966">
            <v>0</v>
          </cell>
          <cell r="AA1966">
            <v>0.25311026788661417</v>
          </cell>
          <cell r="AB1966">
            <v>130182529.69587702</v>
          </cell>
          <cell r="AC1966">
            <v>764</v>
          </cell>
          <cell r="AD1966">
            <v>848.3779296875</v>
          </cell>
        </row>
        <row r="1967">
          <cell r="B1967" t="str">
            <v>Total 427434</v>
          </cell>
          <cell r="C1967">
            <v>2485728733.3125</v>
          </cell>
          <cell r="D1967">
            <v>2253770945.9375</v>
          </cell>
          <cell r="E1967">
            <v>2225074910.7119999</v>
          </cell>
          <cell r="F1967">
            <v>662043462</v>
          </cell>
          <cell r="G1967">
            <v>128838568</v>
          </cell>
          <cell r="H1967">
            <v>790882030</v>
          </cell>
          <cell r="I1967">
            <v>2485728733.3125</v>
          </cell>
          <cell r="J1967">
            <v>2253770945.9375</v>
          </cell>
          <cell r="K1967">
            <v>2225074910.7119999</v>
          </cell>
          <cell r="L1967">
            <v>662043462</v>
          </cell>
          <cell r="M1967">
            <v>128838568</v>
          </cell>
          <cell r="N1967">
            <v>790882030</v>
          </cell>
          <cell r="O1967">
            <v>530068478.50212008</v>
          </cell>
          <cell r="P1967">
            <v>12883856.800000001</v>
          </cell>
          <cell r="Q1967">
            <v>79088203</v>
          </cell>
          <cell r="R1967">
            <v>79088203</v>
          </cell>
          <cell r="S1967">
            <v>882854089.79999995</v>
          </cell>
          <cell r="T1967">
            <v>389388109.37459999</v>
          </cell>
          <cell r="U1967">
            <v>0</v>
          </cell>
          <cell r="V1967">
            <v>422764233.03527999</v>
          </cell>
          <cell r="W1967">
            <v>764</v>
          </cell>
          <cell r="X1967">
            <v>389388109.37459999</v>
          </cell>
          <cell r="Y1967">
            <v>0</v>
          </cell>
          <cell r="Z1967">
            <v>0</v>
          </cell>
          <cell r="AA1967">
            <v>764</v>
          </cell>
          <cell r="AB1967">
            <v>530068478.50212008</v>
          </cell>
          <cell r="AC1967">
            <v>764</v>
          </cell>
        </row>
        <row r="1968">
          <cell r="H1968" t="str">
            <v>Total DELIMA MARSH S.A.</v>
          </cell>
          <cell r="I1968">
            <v>2485728733.3125</v>
          </cell>
          <cell r="J1968">
            <v>2253770945.9375</v>
          </cell>
          <cell r="K1968">
            <v>2225074910.7119999</v>
          </cell>
          <cell r="L1968">
            <v>662043462</v>
          </cell>
          <cell r="M1968">
            <v>128838568</v>
          </cell>
          <cell r="N1968">
            <v>790882030</v>
          </cell>
          <cell r="O1968">
            <v>12883856.800000001</v>
          </cell>
          <cell r="P1968">
            <v>12883856.800000001</v>
          </cell>
          <cell r="Q1968">
            <v>882854089.79999995</v>
          </cell>
          <cell r="R1968">
            <v>79088203</v>
          </cell>
          <cell r="S1968">
            <v>882854089.79999995</v>
          </cell>
          <cell r="T1968">
            <v>0</v>
          </cell>
          <cell r="U1968">
            <v>530068478.50212008</v>
          </cell>
          <cell r="V1968">
            <v>422764233.03527999</v>
          </cell>
          <cell r="W1968">
            <v>389388109.37459999</v>
          </cell>
          <cell r="X1968">
            <v>389388109.37459999</v>
          </cell>
          <cell r="Y1968">
            <v>530068478.50212008</v>
          </cell>
          <cell r="Z1968">
            <v>0</v>
          </cell>
          <cell r="AA1968">
            <v>530068478.50212008</v>
          </cell>
          <cell r="AB1968">
            <v>530068478.50212008</v>
          </cell>
          <cell r="AC1968">
            <v>764</v>
          </cell>
        </row>
        <row r="1969">
          <cell r="A1969" t="str">
            <v>Corredores Bogotá</v>
          </cell>
          <cell r="B1969">
            <v>1089697</v>
          </cell>
          <cell r="C1969">
            <v>36831</v>
          </cell>
          <cell r="D1969">
            <v>37195</v>
          </cell>
          <cell r="E1969" t="str">
            <v>M</v>
          </cell>
          <cell r="F1969" t="str">
            <v>AUCOL98</v>
          </cell>
          <cell r="G1969">
            <v>66275</v>
          </cell>
          <cell r="H1969" t="str">
            <v>DOMINGUEZ CANO LTDA. ASESORES DE SEGUROS</v>
          </cell>
          <cell r="I1969">
            <v>65145192</v>
          </cell>
          <cell r="J1969">
            <v>65145192</v>
          </cell>
          <cell r="K1969">
            <v>65145191.996100001</v>
          </cell>
          <cell r="L1969">
            <v>37468829</v>
          </cell>
          <cell r="M1969">
            <v>1914201</v>
          </cell>
          <cell r="N1969">
            <v>39383030</v>
          </cell>
          <cell r="O1969">
            <v>0.1</v>
          </cell>
          <cell r="P1969">
            <v>191420.1</v>
          </cell>
          <cell r="Q1969">
            <v>0.1</v>
          </cell>
          <cell r="R1969">
            <v>3938303</v>
          </cell>
          <cell r="S1969">
            <v>43512753.100000001</v>
          </cell>
          <cell r="T1969">
            <v>0.66793498901046988</v>
          </cell>
          <cell r="U1969">
            <v>0.19</v>
          </cell>
          <cell r="V1969">
            <v>12377586.479259001</v>
          </cell>
          <cell r="W1969">
            <v>0.125</v>
          </cell>
          <cell r="X1969">
            <v>8143148.9995125001</v>
          </cell>
          <cell r="Y1969">
            <v>0</v>
          </cell>
          <cell r="Z1969">
            <v>0</v>
          </cell>
          <cell r="AA1969">
            <v>1.7065010989530172E-2</v>
          </cell>
          <cell r="AB1969">
            <v>1111703.4173284995</v>
          </cell>
          <cell r="AC1969">
            <v>82.846153259277344</v>
          </cell>
          <cell r="AD1969">
            <v>82.846153259277344</v>
          </cell>
        </row>
        <row r="1970">
          <cell r="A1970" t="str">
            <v>Corredores Bogotá</v>
          </cell>
          <cell r="B1970">
            <v>1089697</v>
          </cell>
          <cell r="C1970">
            <v>37196</v>
          </cell>
          <cell r="D1970">
            <v>37560</v>
          </cell>
          <cell r="E1970" t="str">
            <v>M</v>
          </cell>
          <cell r="F1970" t="str">
            <v>AUCOL98</v>
          </cell>
          <cell r="G1970">
            <v>66275</v>
          </cell>
          <cell r="H1970" t="str">
            <v>DOMINGUEZ CANO LTDA. ASESORES DE SEGUROS</v>
          </cell>
          <cell r="I1970">
            <v>83616011.9375</v>
          </cell>
          <cell r="J1970">
            <v>80099800.9375</v>
          </cell>
          <cell r="K1970">
            <v>83616011.921900004</v>
          </cell>
          <cell r="L1970">
            <v>21488660</v>
          </cell>
          <cell r="M1970">
            <v>0</v>
          </cell>
          <cell r="N1970">
            <v>21488660</v>
          </cell>
          <cell r="O1970">
            <v>0.1</v>
          </cell>
          <cell r="P1970">
            <v>0</v>
          </cell>
          <cell r="Q1970">
            <v>0.1</v>
          </cell>
          <cell r="R1970">
            <v>2148866</v>
          </cell>
          <cell r="S1970">
            <v>23637526</v>
          </cell>
          <cell r="T1970">
            <v>0.28269138238831809</v>
          </cell>
          <cell r="U1970">
            <v>0.19</v>
          </cell>
          <cell r="V1970">
            <v>15887042.265161</v>
          </cell>
          <cell r="W1970">
            <v>0.125</v>
          </cell>
          <cell r="X1970">
            <v>10452001.490237501</v>
          </cell>
          <cell r="Y1970">
            <v>0</v>
          </cell>
          <cell r="Z1970">
            <v>0</v>
          </cell>
          <cell r="AA1970">
            <v>0.40230861761168196</v>
          </cell>
          <cell r="AB1970">
            <v>33639442.166501507</v>
          </cell>
          <cell r="AC1970">
            <v>78.771980285644531</v>
          </cell>
          <cell r="AD1970">
            <v>78.771980285644531</v>
          </cell>
        </row>
        <row r="1971">
          <cell r="A1971" t="str">
            <v>Corredores Bogotá</v>
          </cell>
          <cell r="B1971">
            <v>1089697</v>
          </cell>
          <cell r="C1971">
            <v>37561</v>
          </cell>
          <cell r="D1971">
            <v>37777</v>
          </cell>
          <cell r="E1971" t="str">
            <v>M</v>
          </cell>
          <cell r="F1971" t="str">
            <v>AUCOL98</v>
          </cell>
          <cell r="G1971">
            <v>66275</v>
          </cell>
          <cell r="H1971" t="str">
            <v>DOMINGUEZ CANO LTDA. ASESORES DE SEGUROS</v>
          </cell>
          <cell r="I1971">
            <v>44589913</v>
          </cell>
          <cell r="J1971">
            <v>6742229</v>
          </cell>
          <cell r="K1971">
            <v>44246797.708999999</v>
          </cell>
          <cell r="L1971">
            <v>20889538</v>
          </cell>
          <cell r="M1971">
            <v>0</v>
          </cell>
          <cell r="N1971">
            <v>20889538</v>
          </cell>
          <cell r="O1971">
            <v>0.1</v>
          </cell>
          <cell r="P1971">
            <v>0</v>
          </cell>
          <cell r="Q1971">
            <v>0.1</v>
          </cell>
          <cell r="R1971">
            <v>2088953.8</v>
          </cell>
          <cell r="S1971">
            <v>22978491.800000001</v>
          </cell>
          <cell r="T1971">
            <v>0.5193255329148051</v>
          </cell>
          <cell r="U1971">
            <v>0.19</v>
          </cell>
          <cell r="V1971">
            <v>8406891.5647100005</v>
          </cell>
          <cell r="W1971">
            <v>0.125</v>
          </cell>
          <cell r="X1971">
            <v>5530849.7136249999</v>
          </cell>
          <cell r="Y1971">
            <v>0</v>
          </cell>
          <cell r="Z1971">
            <v>0</v>
          </cell>
          <cell r="AA1971">
            <v>0.16567446708519495</v>
          </cell>
          <cell r="AB1971">
            <v>7330564.6306649996</v>
          </cell>
          <cell r="AC1971">
            <v>68</v>
          </cell>
          <cell r="AD1971">
            <v>68</v>
          </cell>
        </row>
        <row r="1972">
          <cell r="B1972" t="str">
            <v>Total 1089697</v>
          </cell>
          <cell r="C1972">
            <v>193351116.9375</v>
          </cell>
          <cell r="D1972">
            <v>151987221.9375</v>
          </cell>
          <cell r="E1972">
            <v>193008001.627</v>
          </cell>
          <cell r="F1972">
            <v>79847027</v>
          </cell>
          <cell r="G1972">
            <v>1914201</v>
          </cell>
          <cell r="H1972">
            <v>81761228</v>
          </cell>
          <cell r="I1972">
            <v>193351116.9375</v>
          </cell>
          <cell r="J1972">
            <v>151987221.9375</v>
          </cell>
          <cell r="K1972">
            <v>193008001.627</v>
          </cell>
          <cell r="L1972">
            <v>79847027</v>
          </cell>
          <cell r="M1972">
            <v>1914201</v>
          </cell>
          <cell r="N1972">
            <v>81761228</v>
          </cell>
          <cell r="O1972">
            <v>42081710.214495003</v>
          </cell>
          <cell r="P1972">
            <v>191420.1</v>
          </cell>
          <cell r="Q1972">
            <v>8176122.7999999998</v>
          </cell>
          <cell r="R1972">
            <v>8176122.7999999998</v>
          </cell>
          <cell r="S1972">
            <v>90128770.899999991</v>
          </cell>
          <cell r="T1972">
            <v>24126000.203375001</v>
          </cell>
          <cell r="U1972">
            <v>0</v>
          </cell>
          <cell r="V1972">
            <v>36671520.309129998</v>
          </cell>
          <cell r="W1972">
            <v>68</v>
          </cell>
          <cell r="X1972">
            <v>24126000.203375001</v>
          </cell>
          <cell r="Y1972">
            <v>0</v>
          </cell>
          <cell r="Z1972">
            <v>0</v>
          </cell>
          <cell r="AA1972">
            <v>68</v>
          </cell>
          <cell r="AB1972">
            <v>42081710.214495003</v>
          </cell>
          <cell r="AC1972">
            <v>68</v>
          </cell>
        </row>
        <row r="1973">
          <cell r="H1973" t="str">
            <v>Total DOMINGUEZ CANO LTDA. ASESORES DE SEGUROS</v>
          </cell>
          <cell r="I1973">
            <v>193351116.9375</v>
          </cell>
          <cell r="J1973">
            <v>151987221.9375</v>
          </cell>
          <cell r="K1973">
            <v>193008001.627</v>
          </cell>
          <cell r="L1973">
            <v>79847027</v>
          </cell>
          <cell r="M1973">
            <v>1914201</v>
          </cell>
          <cell r="N1973">
            <v>81761228</v>
          </cell>
          <cell r="O1973">
            <v>191420.1</v>
          </cell>
          <cell r="P1973">
            <v>191420.1</v>
          </cell>
          <cell r="Q1973">
            <v>90128770.899999991</v>
          </cell>
          <cell r="R1973">
            <v>8176122.7999999998</v>
          </cell>
          <cell r="S1973">
            <v>90128770.899999991</v>
          </cell>
          <cell r="T1973">
            <v>0</v>
          </cell>
          <cell r="U1973">
            <v>42081710.214495003</v>
          </cell>
          <cell r="V1973">
            <v>36671520.309129998</v>
          </cell>
          <cell r="W1973">
            <v>24126000.203375001</v>
          </cell>
          <cell r="X1973">
            <v>24126000.203375001</v>
          </cell>
          <cell r="Y1973">
            <v>42081710.214495003</v>
          </cell>
          <cell r="Z1973">
            <v>0</v>
          </cell>
          <cell r="AA1973">
            <v>42081710.214495003</v>
          </cell>
          <cell r="AB1973">
            <v>42081710.214495003</v>
          </cell>
          <cell r="AC1973">
            <v>68</v>
          </cell>
        </row>
        <row r="1974">
          <cell r="A1974" t="str">
            <v>Corredores Bogotá</v>
          </cell>
          <cell r="B1974">
            <v>7404288</v>
          </cell>
          <cell r="C1974">
            <v>36717</v>
          </cell>
          <cell r="D1974">
            <v>37081</v>
          </cell>
          <cell r="E1974" t="str">
            <v>A</v>
          </cell>
          <cell r="F1974" t="str">
            <v>AUCOLESP</v>
          </cell>
          <cell r="G1974">
            <v>71617</v>
          </cell>
          <cell r="H1974" t="str">
            <v>EMBAJADA DE CHILE</v>
          </cell>
          <cell r="I1974">
            <v>119156</v>
          </cell>
          <cell r="J1974">
            <v>119156</v>
          </cell>
          <cell r="K1974">
            <v>119156</v>
          </cell>
          <cell r="L1974">
            <v>0</v>
          </cell>
          <cell r="M1974">
            <v>0.1</v>
          </cell>
          <cell r="N1974">
            <v>0</v>
          </cell>
          <cell r="O1974">
            <v>0.1</v>
          </cell>
          <cell r="P1974">
            <v>0</v>
          </cell>
          <cell r="Q1974">
            <v>0.1</v>
          </cell>
          <cell r="R1974">
            <v>0</v>
          </cell>
          <cell r="S1974">
            <v>0</v>
          </cell>
          <cell r="T1974">
            <v>0</v>
          </cell>
          <cell r="U1974">
            <v>0.19</v>
          </cell>
          <cell r="V1974">
            <v>22639.64</v>
          </cell>
          <cell r="W1974">
            <v>0.125</v>
          </cell>
          <cell r="X1974">
            <v>14894.5</v>
          </cell>
          <cell r="Y1974">
            <v>0</v>
          </cell>
          <cell r="Z1974">
            <v>0</v>
          </cell>
          <cell r="AA1974">
            <v>0.68500000000000005</v>
          </cell>
          <cell r="AB1974">
            <v>81621.86</v>
          </cell>
          <cell r="AC1974">
            <v>0.22802197933197021</v>
          </cell>
          <cell r="AD1974">
            <v>0.22802197933197021</v>
          </cell>
        </row>
        <row r="1975">
          <cell r="B1975" t="str">
            <v>Total 7404288</v>
          </cell>
          <cell r="C1975">
            <v>119156</v>
          </cell>
          <cell r="D1975">
            <v>119156</v>
          </cell>
          <cell r="E1975">
            <v>119156</v>
          </cell>
          <cell r="F1975">
            <v>0</v>
          </cell>
          <cell r="G1975">
            <v>0</v>
          </cell>
          <cell r="H1975">
            <v>0</v>
          </cell>
          <cell r="I1975">
            <v>119156</v>
          </cell>
          <cell r="J1975">
            <v>119156</v>
          </cell>
          <cell r="K1975">
            <v>119156</v>
          </cell>
          <cell r="L1975">
            <v>0</v>
          </cell>
          <cell r="M1975">
            <v>0</v>
          </cell>
          <cell r="N1975">
            <v>0</v>
          </cell>
          <cell r="O1975">
            <v>81621.86</v>
          </cell>
          <cell r="P1975">
            <v>0</v>
          </cell>
          <cell r="Q1975">
            <v>0</v>
          </cell>
          <cell r="R1975">
            <v>0</v>
          </cell>
          <cell r="S1975">
            <v>0</v>
          </cell>
          <cell r="T1975">
            <v>14894.5</v>
          </cell>
          <cell r="U1975">
            <v>0</v>
          </cell>
          <cell r="V1975">
            <v>22639.64</v>
          </cell>
          <cell r="W1975">
            <v>0</v>
          </cell>
          <cell r="X1975">
            <v>14894.5</v>
          </cell>
          <cell r="Y1975">
            <v>0</v>
          </cell>
          <cell r="Z1975">
            <v>0</v>
          </cell>
          <cell r="AA1975">
            <v>0</v>
          </cell>
          <cell r="AB1975">
            <v>81621.86</v>
          </cell>
          <cell r="AC1975">
            <v>0</v>
          </cell>
        </row>
        <row r="1976">
          <cell r="H1976" t="str">
            <v>Total EMBAJADA DE CHILE</v>
          </cell>
          <cell r="I1976">
            <v>119156</v>
          </cell>
          <cell r="J1976">
            <v>119156</v>
          </cell>
          <cell r="K1976">
            <v>119156</v>
          </cell>
          <cell r="L1976">
            <v>0</v>
          </cell>
          <cell r="M1976">
            <v>0</v>
          </cell>
          <cell r="N1976">
            <v>0</v>
          </cell>
          <cell r="O1976">
            <v>0</v>
          </cell>
          <cell r="P1976">
            <v>0</v>
          </cell>
          <cell r="Q1976">
            <v>0</v>
          </cell>
          <cell r="R1976">
            <v>0</v>
          </cell>
          <cell r="S1976">
            <v>0</v>
          </cell>
          <cell r="T1976">
            <v>0</v>
          </cell>
          <cell r="U1976">
            <v>81621.86</v>
          </cell>
          <cell r="V1976">
            <v>22639.64</v>
          </cell>
          <cell r="W1976">
            <v>14894.5</v>
          </cell>
          <cell r="X1976">
            <v>14894.5</v>
          </cell>
          <cell r="Y1976">
            <v>81621.86</v>
          </cell>
          <cell r="Z1976">
            <v>0</v>
          </cell>
          <cell r="AA1976">
            <v>81621.86</v>
          </cell>
          <cell r="AB1976">
            <v>81621.86</v>
          </cell>
          <cell r="AC1976">
            <v>0</v>
          </cell>
        </row>
        <row r="1977">
          <cell r="A1977" t="str">
            <v>Corredores Bogotá</v>
          </cell>
          <cell r="B1977">
            <v>7404270</v>
          </cell>
          <cell r="C1977">
            <v>36713</v>
          </cell>
          <cell r="D1977">
            <v>37077</v>
          </cell>
          <cell r="E1977" t="str">
            <v>A</v>
          </cell>
          <cell r="F1977" t="str">
            <v>AUCOLESP</v>
          </cell>
          <cell r="G1977">
            <v>71617</v>
          </cell>
          <cell r="H1977" t="str">
            <v>EMBAJADA DE LA REPUBLICA DE BOLIVIA</v>
          </cell>
          <cell r="I1977">
            <v>104800</v>
          </cell>
          <cell r="J1977">
            <v>104800</v>
          </cell>
          <cell r="K1977">
            <v>104799.9688</v>
          </cell>
          <cell r="L1977">
            <v>0</v>
          </cell>
          <cell r="M1977">
            <v>0.1</v>
          </cell>
          <cell r="N1977">
            <v>0</v>
          </cell>
          <cell r="O1977">
            <v>0.1</v>
          </cell>
          <cell r="P1977">
            <v>0</v>
          </cell>
          <cell r="Q1977">
            <v>0.1</v>
          </cell>
          <cell r="R1977">
            <v>0</v>
          </cell>
          <cell r="S1977">
            <v>0</v>
          </cell>
          <cell r="T1977">
            <v>0</v>
          </cell>
          <cell r="U1977">
            <v>0.19</v>
          </cell>
          <cell r="V1977">
            <v>19911.994072000001</v>
          </cell>
          <cell r="W1977">
            <v>0.125</v>
          </cell>
          <cell r="X1977">
            <v>13099.9961</v>
          </cell>
          <cell r="Y1977">
            <v>0</v>
          </cell>
          <cell r="Z1977">
            <v>0</v>
          </cell>
          <cell r="AA1977">
            <v>0.68500000000000005</v>
          </cell>
          <cell r="AB1977">
            <v>71787.978628000012</v>
          </cell>
          <cell r="AC1977">
            <v>9.890110045671463E-2</v>
          </cell>
          <cell r="AD1977">
            <v>9.890110045671463E-2</v>
          </cell>
        </row>
        <row r="1978">
          <cell r="B1978" t="str">
            <v>Total 7404270</v>
          </cell>
          <cell r="C1978">
            <v>104800</v>
          </cell>
          <cell r="D1978">
            <v>104800</v>
          </cell>
          <cell r="E1978">
            <v>104799.9688</v>
          </cell>
          <cell r="F1978">
            <v>0</v>
          </cell>
          <cell r="G1978">
            <v>0</v>
          </cell>
          <cell r="H1978">
            <v>0</v>
          </cell>
          <cell r="I1978">
            <v>104800</v>
          </cell>
          <cell r="J1978">
            <v>104800</v>
          </cell>
          <cell r="K1978">
            <v>104799.9688</v>
          </cell>
          <cell r="L1978">
            <v>0</v>
          </cell>
          <cell r="M1978">
            <v>0</v>
          </cell>
          <cell r="N1978">
            <v>0</v>
          </cell>
          <cell r="O1978">
            <v>71787.978628000012</v>
          </cell>
          <cell r="P1978">
            <v>0</v>
          </cell>
          <cell r="Q1978">
            <v>0</v>
          </cell>
          <cell r="R1978">
            <v>0</v>
          </cell>
          <cell r="S1978">
            <v>0</v>
          </cell>
          <cell r="T1978">
            <v>13099.9961</v>
          </cell>
          <cell r="U1978">
            <v>0</v>
          </cell>
          <cell r="V1978">
            <v>19911.994072000001</v>
          </cell>
          <cell r="W1978">
            <v>0</v>
          </cell>
          <cell r="X1978">
            <v>13099.9961</v>
          </cell>
          <cell r="Y1978">
            <v>0</v>
          </cell>
          <cell r="Z1978">
            <v>0</v>
          </cell>
          <cell r="AA1978">
            <v>0</v>
          </cell>
          <cell r="AB1978">
            <v>71787.978628000012</v>
          </cell>
          <cell r="AC1978">
            <v>0</v>
          </cell>
        </row>
        <row r="1979">
          <cell r="H1979" t="str">
            <v>Total EMBAJADA DE LA REPUBLICA DE BOLIVIA</v>
          </cell>
          <cell r="I1979">
            <v>104800</v>
          </cell>
          <cell r="J1979">
            <v>104800</v>
          </cell>
          <cell r="K1979">
            <v>104799.9688</v>
          </cell>
          <cell r="L1979">
            <v>0</v>
          </cell>
          <cell r="M1979">
            <v>0</v>
          </cell>
          <cell r="N1979">
            <v>0</v>
          </cell>
          <cell r="O1979">
            <v>0</v>
          </cell>
          <cell r="P1979">
            <v>0</v>
          </cell>
          <cell r="Q1979">
            <v>0</v>
          </cell>
          <cell r="R1979">
            <v>0</v>
          </cell>
          <cell r="S1979">
            <v>0</v>
          </cell>
          <cell r="T1979">
            <v>0</v>
          </cell>
          <cell r="U1979">
            <v>71787.978628000012</v>
          </cell>
          <cell r="V1979">
            <v>19911.994072000001</v>
          </cell>
          <cell r="W1979">
            <v>13099.9961</v>
          </cell>
          <cell r="X1979">
            <v>13099.9961</v>
          </cell>
          <cell r="Y1979">
            <v>71787.978628000012</v>
          </cell>
          <cell r="Z1979">
            <v>0</v>
          </cell>
          <cell r="AA1979">
            <v>71787.978628000012</v>
          </cell>
          <cell r="AB1979">
            <v>71787.978628000012</v>
          </cell>
          <cell r="AC1979">
            <v>0</v>
          </cell>
        </row>
        <row r="1980">
          <cell r="A1980" t="str">
            <v>Corredores Bogotá</v>
          </cell>
          <cell r="B1980">
            <v>7404445</v>
          </cell>
          <cell r="C1980">
            <v>36717</v>
          </cell>
          <cell r="D1980">
            <v>37081</v>
          </cell>
          <cell r="E1980" t="str">
            <v>A</v>
          </cell>
          <cell r="F1980" t="str">
            <v>AUCOLESP</v>
          </cell>
          <cell r="G1980">
            <v>71617</v>
          </cell>
          <cell r="H1980" t="str">
            <v>EMBAJADA REPUBLICA DOMINICANA</v>
          </cell>
          <cell r="I1980">
            <v>104800</v>
          </cell>
          <cell r="J1980">
            <v>104800</v>
          </cell>
          <cell r="K1980">
            <v>104800</v>
          </cell>
          <cell r="L1980">
            <v>0</v>
          </cell>
          <cell r="M1980">
            <v>0.1</v>
          </cell>
          <cell r="N1980">
            <v>0</v>
          </cell>
          <cell r="O1980">
            <v>0.1</v>
          </cell>
          <cell r="P1980">
            <v>0</v>
          </cell>
          <cell r="Q1980">
            <v>0.1</v>
          </cell>
          <cell r="R1980">
            <v>0</v>
          </cell>
          <cell r="S1980">
            <v>0</v>
          </cell>
          <cell r="T1980">
            <v>0</v>
          </cell>
          <cell r="U1980">
            <v>0.19</v>
          </cell>
          <cell r="V1980">
            <v>19912</v>
          </cell>
          <cell r="W1980">
            <v>0.125</v>
          </cell>
          <cell r="X1980">
            <v>13100</v>
          </cell>
          <cell r="Y1980">
            <v>0</v>
          </cell>
          <cell r="Z1980">
            <v>0</v>
          </cell>
          <cell r="AA1980">
            <v>0.68500000000000005</v>
          </cell>
          <cell r="AB1980">
            <v>71788</v>
          </cell>
          <cell r="AC1980">
            <v>8.7912090122699738E-2</v>
          </cell>
          <cell r="AD1980">
            <v>8.7912090122699738E-2</v>
          </cell>
        </row>
        <row r="1981">
          <cell r="B1981" t="str">
            <v>Total 7404445</v>
          </cell>
          <cell r="C1981">
            <v>104800</v>
          </cell>
          <cell r="D1981">
            <v>104800</v>
          </cell>
          <cell r="E1981">
            <v>104800</v>
          </cell>
          <cell r="F1981">
            <v>0</v>
          </cell>
          <cell r="G1981">
            <v>0</v>
          </cell>
          <cell r="H1981">
            <v>0</v>
          </cell>
          <cell r="I1981">
            <v>104800</v>
          </cell>
          <cell r="J1981">
            <v>104800</v>
          </cell>
          <cell r="K1981">
            <v>104800</v>
          </cell>
          <cell r="L1981">
            <v>0</v>
          </cell>
          <cell r="M1981">
            <v>0</v>
          </cell>
          <cell r="N1981">
            <v>0</v>
          </cell>
          <cell r="O1981">
            <v>71788</v>
          </cell>
          <cell r="P1981">
            <v>0</v>
          </cell>
          <cell r="Q1981">
            <v>0</v>
          </cell>
          <cell r="R1981">
            <v>0</v>
          </cell>
          <cell r="S1981">
            <v>0</v>
          </cell>
          <cell r="T1981">
            <v>13100</v>
          </cell>
          <cell r="U1981">
            <v>0</v>
          </cell>
          <cell r="V1981">
            <v>19912</v>
          </cell>
          <cell r="W1981">
            <v>0</v>
          </cell>
          <cell r="X1981">
            <v>13100</v>
          </cell>
          <cell r="Y1981">
            <v>0</v>
          </cell>
          <cell r="Z1981">
            <v>0</v>
          </cell>
          <cell r="AA1981">
            <v>0</v>
          </cell>
          <cell r="AB1981">
            <v>71788</v>
          </cell>
          <cell r="AC1981">
            <v>0</v>
          </cell>
        </row>
        <row r="1982">
          <cell r="H1982" t="str">
            <v>Total EMBAJADA REPUBLICA DOMINICANA</v>
          </cell>
          <cell r="I1982">
            <v>104800</v>
          </cell>
          <cell r="J1982">
            <v>104800</v>
          </cell>
          <cell r="K1982">
            <v>104800</v>
          </cell>
          <cell r="L1982">
            <v>0</v>
          </cell>
          <cell r="M1982">
            <v>0</v>
          </cell>
          <cell r="N1982">
            <v>0</v>
          </cell>
          <cell r="O1982">
            <v>0</v>
          </cell>
          <cell r="P1982">
            <v>0</v>
          </cell>
          <cell r="Q1982">
            <v>0</v>
          </cell>
          <cell r="R1982">
            <v>0</v>
          </cell>
          <cell r="S1982">
            <v>0</v>
          </cell>
          <cell r="T1982">
            <v>0</v>
          </cell>
          <cell r="U1982">
            <v>71788</v>
          </cell>
          <cell r="V1982">
            <v>19912</v>
          </cell>
          <cell r="W1982">
            <v>13100</v>
          </cell>
          <cell r="X1982">
            <v>13100</v>
          </cell>
          <cell r="Y1982">
            <v>71788</v>
          </cell>
          <cell r="Z1982">
            <v>0</v>
          </cell>
          <cell r="AA1982">
            <v>71788</v>
          </cell>
          <cell r="AB1982">
            <v>71788</v>
          </cell>
          <cell r="AC1982">
            <v>0</v>
          </cell>
        </row>
        <row r="1983">
          <cell r="A1983" t="str">
            <v>Corredores Bogotá</v>
          </cell>
          <cell r="B1983">
            <v>7365372</v>
          </cell>
          <cell r="C1983">
            <v>37036</v>
          </cell>
          <cell r="D1983">
            <v>37400</v>
          </cell>
          <cell r="E1983" t="str">
            <v>A</v>
          </cell>
          <cell r="F1983" t="str">
            <v>AUCOLESP</v>
          </cell>
          <cell r="G1983">
            <v>71617</v>
          </cell>
          <cell r="H1983" t="str">
            <v>EMBAJADA VENEZUELA</v>
          </cell>
          <cell r="I1983">
            <v>0</v>
          </cell>
          <cell r="J1983">
            <v>0</v>
          </cell>
          <cell r="K1983">
            <v>7.7999999999999996E-3</v>
          </cell>
          <cell r="L1983">
            <v>0</v>
          </cell>
          <cell r="M1983">
            <v>0.1</v>
          </cell>
          <cell r="N1983">
            <v>0</v>
          </cell>
          <cell r="O1983">
            <v>0.1</v>
          </cell>
          <cell r="P1983">
            <v>0</v>
          </cell>
          <cell r="Q1983">
            <v>0.1</v>
          </cell>
          <cell r="R1983">
            <v>0</v>
          </cell>
          <cell r="S1983">
            <v>0</v>
          </cell>
          <cell r="T1983">
            <v>0</v>
          </cell>
          <cell r="U1983">
            <v>0.19</v>
          </cell>
          <cell r="V1983">
            <v>1.482E-3</v>
          </cell>
          <cell r="W1983">
            <v>0.125</v>
          </cell>
          <cell r="X1983">
            <v>9.7499999999999996E-4</v>
          </cell>
          <cell r="Y1983">
            <v>0</v>
          </cell>
          <cell r="Z1983">
            <v>0</v>
          </cell>
          <cell r="AA1983">
            <v>0.68500000000000005</v>
          </cell>
          <cell r="AB1983">
            <v>5.3430000000000005E-3</v>
          </cell>
          <cell r="AC1983">
            <v>0</v>
          </cell>
          <cell r="AD1983">
            <v>0</v>
          </cell>
        </row>
        <row r="1984">
          <cell r="B1984" t="str">
            <v>Total 7365372</v>
          </cell>
          <cell r="C1984">
            <v>0</v>
          </cell>
          <cell r="D1984">
            <v>0</v>
          </cell>
          <cell r="E1984">
            <v>7.7999999999999996E-3</v>
          </cell>
          <cell r="F1984">
            <v>0</v>
          </cell>
          <cell r="G1984">
            <v>0</v>
          </cell>
          <cell r="H1984">
            <v>0</v>
          </cell>
          <cell r="I1984">
            <v>0</v>
          </cell>
          <cell r="J1984">
            <v>0</v>
          </cell>
          <cell r="K1984">
            <v>7.7999999999999996E-3</v>
          </cell>
          <cell r="L1984">
            <v>0</v>
          </cell>
          <cell r="M1984">
            <v>0</v>
          </cell>
          <cell r="N1984">
            <v>0</v>
          </cell>
          <cell r="O1984">
            <v>5.3430000000000005E-3</v>
          </cell>
          <cell r="P1984">
            <v>0</v>
          </cell>
          <cell r="Q1984">
            <v>0</v>
          </cell>
          <cell r="R1984">
            <v>0</v>
          </cell>
          <cell r="S1984">
            <v>0</v>
          </cell>
          <cell r="T1984">
            <v>9.7499999999999996E-4</v>
          </cell>
          <cell r="U1984">
            <v>0</v>
          </cell>
          <cell r="V1984">
            <v>1.482E-3</v>
          </cell>
          <cell r="W1984">
            <v>0</v>
          </cell>
          <cell r="X1984">
            <v>9.7499999999999996E-4</v>
          </cell>
          <cell r="Y1984">
            <v>0</v>
          </cell>
          <cell r="Z1984">
            <v>0</v>
          </cell>
          <cell r="AA1984">
            <v>0</v>
          </cell>
          <cell r="AB1984">
            <v>5.3430000000000005E-3</v>
          </cell>
          <cell r="AC1984">
            <v>0</v>
          </cell>
        </row>
        <row r="1985">
          <cell r="H1985" t="str">
            <v>Total EMBAJADA VENEZUELA</v>
          </cell>
          <cell r="I1985">
            <v>0</v>
          </cell>
          <cell r="J1985">
            <v>0</v>
          </cell>
          <cell r="K1985">
            <v>7.7999999999999996E-3</v>
          </cell>
          <cell r="L1985">
            <v>0</v>
          </cell>
          <cell r="M1985">
            <v>0</v>
          </cell>
          <cell r="N1985">
            <v>0</v>
          </cell>
          <cell r="O1985">
            <v>0</v>
          </cell>
          <cell r="P1985">
            <v>0</v>
          </cell>
          <cell r="Q1985">
            <v>0</v>
          </cell>
          <cell r="R1985">
            <v>0</v>
          </cell>
          <cell r="S1985">
            <v>0</v>
          </cell>
          <cell r="T1985">
            <v>0</v>
          </cell>
          <cell r="U1985">
            <v>5.3430000000000005E-3</v>
          </cell>
          <cell r="V1985">
            <v>1.482E-3</v>
          </cell>
          <cell r="W1985">
            <v>9.7499999999999996E-4</v>
          </cell>
          <cell r="X1985">
            <v>9.7499999999999996E-4</v>
          </cell>
          <cell r="Y1985">
            <v>5.3430000000000005E-3</v>
          </cell>
          <cell r="Z1985">
            <v>0</v>
          </cell>
          <cell r="AA1985">
            <v>5.3430000000000005E-3</v>
          </cell>
          <cell r="AB1985">
            <v>5.3430000000000005E-3</v>
          </cell>
          <cell r="AC1985">
            <v>0</v>
          </cell>
        </row>
        <row r="1986">
          <cell r="A1986" t="str">
            <v>Corredores Bogotá</v>
          </cell>
          <cell r="B1986">
            <v>10347190</v>
          </cell>
          <cell r="C1986">
            <v>37241</v>
          </cell>
          <cell r="D1986">
            <v>37605</v>
          </cell>
          <cell r="E1986" t="str">
            <v>A</v>
          </cell>
          <cell r="F1986" t="str">
            <v>AUCOLESP</v>
          </cell>
          <cell r="G1986">
            <v>71285</v>
          </cell>
          <cell r="H1986" t="str">
            <v>EMPRESA DE ACUEDUCTO Y ALCANT.DE</v>
          </cell>
          <cell r="I1986">
            <v>-919552</v>
          </cell>
          <cell r="J1986">
            <v>-919552</v>
          </cell>
          <cell r="K1986">
            <v>-919553</v>
          </cell>
          <cell r="L1986">
            <v>297763147</v>
          </cell>
          <cell r="M1986">
            <v>33019132</v>
          </cell>
          <cell r="N1986">
            <v>330782279</v>
          </cell>
          <cell r="O1986">
            <v>0.1</v>
          </cell>
          <cell r="P1986">
            <v>3301913.2</v>
          </cell>
          <cell r="Q1986">
            <v>0.1</v>
          </cell>
          <cell r="R1986">
            <v>33078227.900000002</v>
          </cell>
          <cell r="S1986">
            <v>367162420.09999996</v>
          </cell>
          <cell r="T1986">
            <v>-399.28358680793815</v>
          </cell>
          <cell r="U1986">
            <v>0.19</v>
          </cell>
          <cell r="V1986">
            <v>-174715.07</v>
          </cell>
          <cell r="W1986">
            <v>0.125</v>
          </cell>
          <cell r="X1986">
            <v>-114944.125</v>
          </cell>
          <cell r="Y1986">
            <v>0</v>
          </cell>
          <cell r="Z1986">
            <v>0</v>
          </cell>
          <cell r="AA1986">
            <v>399.96858680793815</v>
          </cell>
          <cell r="AB1986">
            <v>-367792313.90499997</v>
          </cell>
          <cell r="AC1986">
            <v>448.04669189453125</v>
          </cell>
          <cell r="AD1986">
            <v>448.04669189453125</v>
          </cell>
        </row>
        <row r="1987">
          <cell r="A1987" t="str">
            <v>Corredores Bogotá</v>
          </cell>
          <cell r="B1987">
            <v>10347190</v>
          </cell>
          <cell r="C1987">
            <v>37606</v>
          </cell>
          <cell r="D1987">
            <v>37777</v>
          </cell>
          <cell r="E1987" t="str">
            <v>A</v>
          </cell>
          <cell r="F1987" t="str">
            <v>AUCOLESP</v>
          </cell>
          <cell r="G1987">
            <v>71285</v>
          </cell>
          <cell r="H1987" t="str">
            <v>EMPRESA DE ACUEDUCTO Y ALCANT.DE</v>
          </cell>
          <cell r="I1987">
            <v>722498555.99220002</v>
          </cell>
          <cell r="J1987">
            <v>722498555.99220002</v>
          </cell>
          <cell r="K1987">
            <v>339978348.55860001</v>
          </cell>
          <cell r="L1987">
            <v>64862634</v>
          </cell>
          <cell r="M1987">
            <v>133618518</v>
          </cell>
          <cell r="N1987">
            <v>198481152</v>
          </cell>
          <cell r="O1987">
            <v>0.1</v>
          </cell>
          <cell r="P1987">
            <v>13361851.800000001</v>
          </cell>
          <cell r="Q1987">
            <v>0.1</v>
          </cell>
          <cell r="R1987">
            <v>19848115.199999999</v>
          </cell>
          <cell r="S1987">
            <v>231691119</v>
          </cell>
          <cell r="T1987">
            <v>0.68148786527817606</v>
          </cell>
          <cell r="U1987">
            <v>0.19</v>
          </cell>
          <cell r="V1987">
            <v>64595886.226134002</v>
          </cell>
          <cell r="W1987">
            <v>0.125</v>
          </cell>
          <cell r="X1987">
            <v>42497293.569825001</v>
          </cell>
          <cell r="Y1987">
            <v>0</v>
          </cell>
          <cell r="Z1987">
            <v>0</v>
          </cell>
          <cell r="AA1987">
            <v>3.5121347218239896E-3</v>
          </cell>
          <cell r="AB1987">
            <v>1194049.762641038</v>
          </cell>
          <cell r="AC1987">
            <v>394</v>
          </cell>
          <cell r="AD1987">
            <v>393.25146484375</v>
          </cell>
        </row>
        <row r="1988">
          <cell r="B1988" t="str">
            <v>Total 10347190</v>
          </cell>
          <cell r="C1988">
            <v>721579003.99220002</v>
          </cell>
          <cell r="D1988">
            <v>721579003.99220002</v>
          </cell>
          <cell r="E1988">
            <v>339058795.55860001</v>
          </cell>
          <cell r="F1988">
            <v>362625781</v>
          </cell>
          <cell r="G1988">
            <v>166637650</v>
          </cell>
          <cell r="H1988">
            <v>529263431</v>
          </cell>
          <cell r="I1988">
            <v>721579003.99220002</v>
          </cell>
          <cell r="J1988">
            <v>721579003.99220002</v>
          </cell>
          <cell r="K1988">
            <v>339058795.55860001</v>
          </cell>
          <cell r="L1988">
            <v>362625781</v>
          </cell>
          <cell r="M1988">
            <v>166637650</v>
          </cell>
          <cell r="N1988">
            <v>529263431</v>
          </cell>
          <cell r="O1988">
            <v>-366598264.14235896</v>
          </cell>
          <cell r="P1988">
            <v>16663765</v>
          </cell>
          <cell r="Q1988">
            <v>52926343.100000001</v>
          </cell>
          <cell r="R1988">
            <v>52926343.100000001</v>
          </cell>
          <cell r="S1988">
            <v>598853539.0999999</v>
          </cell>
          <cell r="T1988">
            <v>42382349.444825001</v>
          </cell>
          <cell r="U1988">
            <v>0</v>
          </cell>
          <cell r="V1988">
            <v>64421171.156134002</v>
          </cell>
          <cell r="W1988">
            <v>394</v>
          </cell>
          <cell r="X1988">
            <v>42382349.444825001</v>
          </cell>
          <cell r="Y1988">
            <v>0</v>
          </cell>
          <cell r="Z1988">
            <v>0</v>
          </cell>
          <cell r="AA1988">
            <v>394</v>
          </cell>
          <cell r="AB1988">
            <v>-366598264.14235896</v>
          </cell>
          <cell r="AC1988">
            <v>394</v>
          </cell>
        </row>
        <row r="1989">
          <cell r="H1989" t="str">
            <v>Total EMPRESA DE ACUEDUCTO Y ALCANT.DE</v>
          </cell>
          <cell r="I1989">
            <v>721579003.99220002</v>
          </cell>
          <cell r="J1989">
            <v>721579003.99220002</v>
          </cell>
          <cell r="K1989">
            <v>339058795.55860001</v>
          </cell>
          <cell r="L1989">
            <v>362625781</v>
          </cell>
          <cell r="M1989">
            <v>166637650</v>
          </cell>
          <cell r="N1989">
            <v>529263431</v>
          </cell>
          <cell r="O1989">
            <v>16663765</v>
          </cell>
          <cell r="P1989">
            <v>16663765</v>
          </cell>
          <cell r="Q1989">
            <v>598853539.0999999</v>
          </cell>
          <cell r="R1989">
            <v>52926343.100000001</v>
          </cell>
          <cell r="S1989">
            <v>598853539.0999999</v>
          </cell>
          <cell r="T1989">
            <v>0</v>
          </cell>
          <cell r="U1989">
            <v>-366598264.14235896</v>
          </cell>
          <cell r="V1989">
            <v>64421171.156134002</v>
          </cell>
          <cell r="W1989">
            <v>42382349.444825001</v>
          </cell>
          <cell r="X1989">
            <v>42382349.444825001</v>
          </cell>
          <cell r="Y1989">
            <v>-366598264.14235896</v>
          </cell>
          <cell r="Z1989">
            <v>0</v>
          </cell>
          <cell r="AA1989">
            <v>-366598264.14235896</v>
          </cell>
          <cell r="AB1989">
            <v>-366598264.14235896</v>
          </cell>
          <cell r="AC1989">
            <v>394</v>
          </cell>
        </row>
        <row r="1990">
          <cell r="A1990" t="str">
            <v>Corredores Bogotá</v>
          </cell>
          <cell r="B1990">
            <v>7473036</v>
          </cell>
          <cell r="C1990">
            <v>36770</v>
          </cell>
          <cell r="D1990">
            <v>37134</v>
          </cell>
          <cell r="E1990" t="str">
            <v>M</v>
          </cell>
          <cell r="F1990" t="str">
            <v>AUCOL98</v>
          </cell>
          <cell r="G1990">
            <v>78980</v>
          </cell>
          <cell r="H1990" t="str">
            <v>Equirent S.a.</v>
          </cell>
          <cell r="I1990">
            <v>307846683</v>
          </cell>
          <cell r="J1990">
            <v>307846683</v>
          </cell>
          <cell r="K1990">
            <v>297459772.38480002</v>
          </cell>
          <cell r="L1990">
            <v>110676583</v>
          </cell>
          <cell r="M1990">
            <v>13076349</v>
          </cell>
          <cell r="N1990">
            <v>123752932</v>
          </cell>
          <cell r="O1990">
            <v>0.1</v>
          </cell>
          <cell r="P1990">
            <v>1307634.9000000001</v>
          </cell>
          <cell r="Q1990">
            <v>0.1</v>
          </cell>
          <cell r="R1990">
            <v>12375293.200000001</v>
          </cell>
          <cell r="S1990">
            <v>137435860.09999999</v>
          </cell>
          <cell r="T1990">
            <v>0.46203175306074723</v>
          </cell>
          <cell r="U1990">
            <v>0.19</v>
          </cell>
          <cell r="V1990">
            <v>56517356.753112003</v>
          </cell>
          <cell r="W1990">
            <v>0.125</v>
          </cell>
          <cell r="X1990">
            <v>37182471.548100002</v>
          </cell>
          <cell r="Y1990">
            <v>0</v>
          </cell>
          <cell r="Z1990">
            <v>0</v>
          </cell>
          <cell r="AA1990">
            <v>0.22296824693925282</v>
          </cell>
          <cell r="AB1990">
            <v>66324083.983588025</v>
          </cell>
          <cell r="AC1990">
            <v>141.45878601074219</v>
          </cell>
          <cell r="AD1990">
            <v>141.45878601074219</v>
          </cell>
        </row>
        <row r="1991">
          <cell r="A1991" t="str">
            <v>Corredores Bogotá</v>
          </cell>
          <cell r="B1991">
            <v>7473036</v>
          </cell>
          <cell r="C1991">
            <v>37135</v>
          </cell>
          <cell r="D1991">
            <v>37499</v>
          </cell>
          <cell r="E1991" t="str">
            <v>M</v>
          </cell>
          <cell r="F1991" t="str">
            <v>AUCOL98</v>
          </cell>
          <cell r="G1991">
            <v>78980</v>
          </cell>
          <cell r="H1991" t="str">
            <v>Equirent S.a.</v>
          </cell>
          <cell r="I1991">
            <v>366391437</v>
          </cell>
          <cell r="J1991">
            <v>366855593</v>
          </cell>
          <cell r="K1991">
            <v>365578103.35839999</v>
          </cell>
          <cell r="L1991">
            <v>112589247</v>
          </cell>
          <cell r="M1991">
            <v>31463960</v>
          </cell>
          <cell r="N1991">
            <v>144053207</v>
          </cell>
          <cell r="O1991">
            <v>0.1</v>
          </cell>
          <cell r="P1991">
            <v>3146396</v>
          </cell>
          <cell r="Q1991">
            <v>0.1</v>
          </cell>
          <cell r="R1991">
            <v>14405320.700000001</v>
          </cell>
          <cell r="S1991">
            <v>161604923.69999999</v>
          </cell>
          <cell r="T1991">
            <v>0.44205307214903999</v>
          </cell>
          <cell r="U1991">
            <v>0.19</v>
          </cell>
          <cell r="V1991">
            <v>69459839.638096005</v>
          </cell>
          <cell r="W1991">
            <v>0.125</v>
          </cell>
          <cell r="X1991">
            <v>45697262.919799998</v>
          </cell>
          <cell r="Y1991">
            <v>0</v>
          </cell>
          <cell r="Z1991">
            <v>0</v>
          </cell>
          <cell r="AA1991">
            <v>0.24294692785096006</v>
          </cell>
          <cell r="AB1991">
            <v>88816077.100504026</v>
          </cell>
          <cell r="AC1991">
            <v>149.30769348144531</v>
          </cell>
          <cell r="AD1991">
            <v>149.30769348144531</v>
          </cell>
        </row>
        <row r="1992">
          <cell r="A1992" t="str">
            <v>Corredores Bogotá</v>
          </cell>
          <cell r="B1992">
            <v>7473036</v>
          </cell>
          <cell r="C1992">
            <v>37500</v>
          </cell>
          <cell r="D1992">
            <v>37777</v>
          </cell>
          <cell r="E1992" t="str">
            <v>M</v>
          </cell>
          <cell r="F1992" t="str">
            <v>AUCOL98</v>
          </cell>
          <cell r="G1992">
            <v>78980</v>
          </cell>
          <cell r="H1992" t="str">
            <v>Equirent S.a.</v>
          </cell>
          <cell r="I1992">
            <v>226349872</v>
          </cell>
          <cell r="J1992">
            <v>200475429</v>
          </cell>
          <cell r="K1992">
            <v>231349464.4463</v>
          </cell>
          <cell r="L1992">
            <v>87340160</v>
          </cell>
          <cell r="M1992">
            <v>73016541</v>
          </cell>
          <cell r="N1992">
            <v>160356701</v>
          </cell>
          <cell r="O1992">
            <v>0.1</v>
          </cell>
          <cell r="P1992">
            <v>7301654.1000000006</v>
          </cell>
          <cell r="Q1992">
            <v>0.1</v>
          </cell>
          <cell r="R1992">
            <v>16035670.100000001</v>
          </cell>
          <cell r="S1992">
            <v>183694025.19999999</v>
          </cell>
          <cell r="T1992">
            <v>0.79401102414325397</v>
          </cell>
          <cell r="U1992">
            <v>0.19</v>
          </cell>
          <cell r="V1992">
            <v>43956398.244796999</v>
          </cell>
          <cell r="W1992">
            <v>0.125</v>
          </cell>
          <cell r="X1992">
            <v>28918683.0557875</v>
          </cell>
          <cell r="Y1992">
            <v>0</v>
          </cell>
          <cell r="Z1992">
            <v>0</v>
          </cell>
          <cell r="AA1992">
            <v>-0.10901102414325392</v>
          </cell>
          <cell r="AB1992">
            <v>-25219642.054284472</v>
          </cell>
          <cell r="AC1992">
            <v>122</v>
          </cell>
          <cell r="AD1992">
            <v>125.32491302490234</v>
          </cell>
        </row>
        <row r="1993">
          <cell r="B1993" t="str">
            <v>Total 7473036</v>
          </cell>
          <cell r="C1993">
            <v>900587992</v>
          </cell>
          <cell r="D1993">
            <v>875177705</v>
          </cell>
          <cell r="E1993">
            <v>894387340.18950009</v>
          </cell>
          <cell r="F1993">
            <v>310605990</v>
          </cell>
          <cell r="G1993">
            <v>117556850</v>
          </cell>
          <cell r="H1993">
            <v>428162840</v>
          </cell>
          <cell r="I1993">
            <v>900587992</v>
          </cell>
          <cell r="J1993">
            <v>875177705</v>
          </cell>
          <cell r="K1993">
            <v>894387340.18950009</v>
          </cell>
          <cell r="L1993">
            <v>310605990</v>
          </cell>
          <cell r="M1993">
            <v>117556850</v>
          </cell>
          <cell r="N1993">
            <v>428162840</v>
          </cell>
          <cell r="O1993">
            <v>129920519.02980758</v>
          </cell>
          <cell r="P1993">
            <v>11755685</v>
          </cell>
          <cell r="Q1993">
            <v>42816284</v>
          </cell>
          <cell r="R1993">
            <v>42816284</v>
          </cell>
          <cell r="S1993">
            <v>482734808.99999994</v>
          </cell>
          <cell r="T1993">
            <v>111798417.52368751</v>
          </cell>
          <cell r="U1993">
            <v>0</v>
          </cell>
          <cell r="V1993">
            <v>169933594.63600501</v>
          </cell>
          <cell r="W1993">
            <v>122</v>
          </cell>
          <cell r="X1993">
            <v>111798417.52368751</v>
          </cell>
          <cell r="Y1993">
            <v>0</v>
          </cell>
          <cell r="Z1993">
            <v>0</v>
          </cell>
          <cell r="AA1993">
            <v>122</v>
          </cell>
          <cell r="AB1993">
            <v>129920519.02980758</v>
          </cell>
          <cell r="AC1993">
            <v>122</v>
          </cell>
        </row>
        <row r="1994">
          <cell r="A1994" t="str">
            <v>Corredores Bogotá</v>
          </cell>
          <cell r="B1994">
            <v>10274963</v>
          </cell>
          <cell r="C1994">
            <v>37043</v>
          </cell>
          <cell r="D1994">
            <v>37407</v>
          </cell>
          <cell r="E1994" t="str">
            <v>M</v>
          </cell>
          <cell r="F1994" t="str">
            <v>AUCOL98</v>
          </cell>
          <cell r="G1994">
            <v>78980</v>
          </cell>
          <cell r="H1994" t="str">
            <v>Equirent S.a.</v>
          </cell>
          <cell r="I1994">
            <v>55578963</v>
          </cell>
          <cell r="J1994">
            <v>58785654</v>
          </cell>
          <cell r="K1994">
            <v>55221155.9375</v>
          </cell>
          <cell r="L1994">
            <v>2818711</v>
          </cell>
          <cell r="M1994">
            <v>1500000</v>
          </cell>
          <cell r="N1994">
            <v>4318711</v>
          </cell>
          <cell r="O1994">
            <v>0.1</v>
          </cell>
          <cell r="P1994">
            <v>150000</v>
          </cell>
          <cell r="Q1994">
            <v>0.1</v>
          </cell>
          <cell r="R1994">
            <v>431871.10000000003</v>
          </cell>
          <cell r="S1994">
            <v>4900582.0999999996</v>
          </cell>
          <cell r="T1994">
            <v>8.874464898102713E-2</v>
          </cell>
          <cell r="U1994">
            <v>0.19</v>
          </cell>
          <cell r="V1994">
            <v>10492019.628125001</v>
          </cell>
          <cell r="W1994">
            <v>0.1</v>
          </cell>
          <cell r="X1994">
            <v>5522115.59375</v>
          </cell>
          <cell r="Y1994">
            <v>0.125</v>
          </cell>
          <cell r="Z1994">
            <v>6902644.4921875</v>
          </cell>
          <cell r="AA1994">
            <v>0.49625535101897283</v>
          </cell>
          <cell r="AB1994">
            <v>27403794.123437498</v>
          </cell>
          <cell r="AC1994">
            <v>34.565933227539063</v>
          </cell>
          <cell r="AD1994">
            <v>34.565933227539063</v>
          </cell>
        </row>
        <row r="1995">
          <cell r="A1995" t="str">
            <v>Corredores Bogotá</v>
          </cell>
          <cell r="B1995">
            <v>10274963</v>
          </cell>
          <cell r="C1995">
            <v>37408</v>
          </cell>
          <cell r="D1995">
            <v>37772</v>
          </cell>
          <cell r="E1995" t="str">
            <v>M</v>
          </cell>
          <cell r="F1995" t="str">
            <v>AUCOL98</v>
          </cell>
          <cell r="G1995">
            <v>78980</v>
          </cell>
          <cell r="H1995" t="str">
            <v>Equirent S.a.</v>
          </cell>
          <cell r="I1995">
            <v>21516741</v>
          </cell>
          <cell r="J1995">
            <v>19876966</v>
          </cell>
          <cell r="K1995">
            <v>21153206.445300002</v>
          </cell>
          <cell r="L1995">
            <v>0</v>
          </cell>
          <cell r="M1995">
            <v>0.1</v>
          </cell>
          <cell r="N1995">
            <v>0</v>
          </cell>
          <cell r="O1995">
            <v>0.1</v>
          </cell>
          <cell r="P1995">
            <v>0</v>
          </cell>
          <cell r="Q1995">
            <v>0.1</v>
          </cell>
          <cell r="R1995">
            <v>0</v>
          </cell>
          <cell r="S1995">
            <v>0</v>
          </cell>
          <cell r="T1995">
            <v>0</v>
          </cell>
          <cell r="U1995">
            <v>0.19</v>
          </cell>
          <cell r="V1995">
            <v>4019109.2246070006</v>
          </cell>
          <cell r="W1995">
            <v>0.1</v>
          </cell>
          <cell r="X1995">
            <v>2115320.6445300002</v>
          </cell>
          <cell r="Y1995">
            <v>0.125</v>
          </cell>
          <cell r="Z1995">
            <v>2644150.8056625002</v>
          </cell>
          <cell r="AA1995">
            <v>0.58499999999999996</v>
          </cell>
          <cell r="AB1995">
            <v>12374625.7705005</v>
          </cell>
          <cell r="AC1995">
            <v>10.109889984130859</v>
          </cell>
          <cell r="AD1995">
            <v>10.109889984130859</v>
          </cell>
        </row>
        <row r="1996">
          <cell r="A1996" t="str">
            <v>Corredores Bogotá</v>
          </cell>
          <cell r="B1996">
            <v>10274963</v>
          </cell>
          <cell r="C1996">
            <v>37773</v>
          </cell>
          <cell r="D1996">
            <v>37777</v>
          </cell>
          <cell r="E1996" t="str">
            <v>M</v>
          </cell>
          <cell r="F1996" t="str">
            <v>AUCOL98</v>
          </cell>
          <cell r="G1996">
            <v>78980</v>
          </cell>
          <cell r="H1996" t="str">
            <v>Equirent S.a.</v>
          </cell>
          <cell r="I1996">
            <v>0</v>
          </cell>
          <cell r="J1996">
            <v>0</v>
          </cell>
          <cell r="K1996">
            <v>267641.65230000002</v>
          </cell>
          <cell r="L1996">
            <v>0</v>
          </cell>
          <cell r="M1996">
            <v>0.1</v>
          </cell>
          <cell r="N1996">
            <v>0</v>
          </cell>
          <cell r="O1996">
            <v>0.1</v>
          </cell>
          <cell r="P1996">
            <v>0</v>
          </cell>
          <cell r="Q1996">
            <v>0.1</v>
          </cell>
          <cell r="R1996">
            <v>0</v>
          </cell>
          <cell r="S1996">
            <v>0</v>
          </cell>
          <cell r="T1996">
            <v>0</v>
          </cell>
          <cell r="U1996">
            <v>0.19</v>
          </cell>
          <cell r="V1996">
            <v>50851.913937000005</v>
          </cell>
          <cell r="W1996">
            <v>0.1</v>
          </cell>
          <cell r="X1996">
            <v>26764.165230000002</v>
          </cell>
          <cell r="Y1996">
            <v>0.125</v>
          </cell>
          <cell r="Z1996">
            <v>33455.206537500002</v>
          </cell>
          <cell r="AA1996">
            <v>0.58499999999999996</v>
          </cell>
          <cell r="AB1996">
            <v>156570.3665955</v>
          </cell>
          <cell r="AC1996">
            <v>5</v>
          </cell>
          <cell r="AD1996">
            <v>5</v>
          </cell>
        </row>
        <row r="1997">
          <cell r="B1997" t="str">
            <v>Total 10274963</v>
          </cell>
          <cell r="C1997">
            <v>77095704</v>
          </cell>
          <cell r="D1997">
            <v>78662620</v>
          </cell>
          <cell r="E1997">
            <v>76642004.035099998</v>
          </cell>
          <cell r="F1997">
            <v>2818711</v>
          </cell>
          <cell r="G1997">
            <v>1500000</v>
          </cell>
          <cell r="H1997">
            <v>4318711</v>
          </cell>
          <cell r="I1997">
            <v>77095704</v>
          </cell>
          <cell r="J1997">
            <v>78662620</v>
          </cell>
          <cell r="K1997">
            <v>76642004.035099998</v>
          </cell>
          <cell r="L1997">
            <v>2818711</v>
          </cell>
          <cell r="M1997">
            <v>1500000</v>
          </cell>
          <cell r="N1997">
            <v>4318711</v>
          </cell>
          <cell r="O1997">
            <v>39934990.260533497</v>
          </cell>
          <cell r="P1997">
            <v>150000</v>
          </cell>
          <cell r="Q1997">
            <v>431871.10000000003</v>
          </cell>
          <cell r="R1997">
            <v>431871.10000000003</v>
          </cell>
          <cell r="S1997">
            <v>4900582.0999999996</v>
          </cell>
          <cell r="T1997">
            <v>7664200.4035100006</v>
          </cell>
          <cell r="U1997">
            <v>9580250.5043874998</v>
          </cell>
          <cell r="V1997">
            <v>14561980.766669001</v>
          </cell>
          <cell r="W1997">
            <v>5</v>
          </cell>
          <cell r="X1997">
            <v>7664200.4035100006</v>
          </cell>
          <cell r="Y1997">
            <v>9580250.5043874998</v>
          </cell>
          <cell r="Z1997">
            <v>9580250.5043874998</v>
          </cell>
          <cell r="AA1997">
            <v>5</v>
          </cell>
          <cell r="AB1997">
            <v>39934990.260533497</v>
          </cell>
          <cell r="AC1997">
            <v>5</v>
          </cell>
        </row>
        <row r="1998">
          <cell r="H1998" t="str">
            <v>Total Equirent S.a.</v>
          </cell>
          <cell r="I1998">
            <v>977683696</v>
          </cell>
          <cell r="J1998">
            <v>953840325</v>
          </cell>
          <cell r="K1998">
            <v>971029344.22460008</v>
          </cell>
          <cell r="L1998">
            <v>313424701</v>
          </cell>
          <cell r="M1998">
            <v>119056850</v>
          </cell>
          <cell r="N1998">
            <v>432481551</v>
          </cell>
          <cell r="O1998">
            <v>11905685</v>
          </cell>
          <cell r="P1998">
            <v>11905685</v>
          </cell>
          <cell r="Q1998">
            <v>487635391.09999996</v>
          </cell>
          <cell r="R1998">
            <v>43248155.100000001</v>
          </cell>
          <cell r="S1998">
            <v>487635391.09999996</v>
          </cell>
          <cell r="T1998">
            <v>9580250.5043874998</v>
          </cell>
          <cell r="U1998">
            <v>169855509.29034111</v>
          </cell>
          <cell r="V1998">
            <v>184495575.40267402</v>
          </cell>
          <cell r="W1998">
            <v>119462617.92719752</v>
          </cell>
          <cell r="X1998">
            <v>119462617.92719752</v>
          </cell>
          <cell r="Y1998">
            <v>169855509.29034111</v>
          </cell>
          <cell r="Z1998">
            <v>9580250.5043874998</v>
          </cell>
          <cell r="AA1998">
            <v>169855509.29034111</v>
          </cell>
          <cell r="AB1998">
            <v>169855509.29034111</v>
          </cell>
          <cell r="AC1998">
            <v>127</v>
          </cell>
        </row>
        <row r="1999">
          <cell r="A1999" t="str">
            <v>Corredores Bogotá</v>
          </cell>
          <cell r="B1999">
            <v>10271519</v>
          </cell>
          <cell r="C1999">
            <v>37087</v>
          </cell>
          <cell r="D1999">
            <v>37451</v>
          </cell>
          <cell r="E1999" t="str">
            <v>A</v>
          </cell>
          <cell r="F1999" t="str">
            <v>AUCOLESP</v>
          </cell>
          <cell r="G1999">
            <v>71167</v>
          </cell>
          <cell r="H1999" t="str">
            <v>ETERNIT COLOMBIA S.A.</v>
          </cell>
          <cell r="I1999">
            <v>16319537</v>
          </cell>
          <cell r="J1999">
            <v>16319537</v>
          </cell>
          <cell r="K1999">
            <v>16514043.294199999</v>
          </cell>
          <cell r="L1999">
            <v>3784879</v>
          </cell>
          <cell r="M1999">
            <v>2379482</v>
          </cell>
          <cell r="N1999">
            <v>6164361</v>
          </cell>
          <cell r="O1999">
            <v>0.1</v>
          </cell>
          <cell r="P1999">
            <v>237948.2</v>
          </cell>
          <cell r="Q1999">
            <v>0.1</v>
          </cell>
          <cell r="R1999">
            <v>616436.1</v>
          </cell>
          <cell r="S1999">
            <v>7018745.2999999998</v>
          </cell>
          <cell r="T1999">
            <v>0.42501676754505646</v>
          </cell>
          <cell r="U1999">
            <v>0.19</v>
          </cell>
          <cell r="V1999">
            <v>3137668.2258979999</v>
          </cell>
          <cell r="W1999">
            <v>6.5000000000000002E-2</v>
          </cell>
          <cell r="X1999">
            <v>1073412.814123</v>
          </cell>
          <cell r="Y1999">
            <v>0</v>
          </cell>
          <cell r="Z1999">
            <v>0</v>
          </cell>
          <cell r="AA1999">
            <v>0.31998323245494364</v>
          </cell>
          <cell r="AB1999">
            <v>5284216.954179002</v>
          </cell>
          <cell r="AC1999">
            <v>9.7664833068847656</v>
          </cell>
          <cell r="AD1999">
            <v>9.7664833068847656</v>
          </cell>
        </row>
        <row r="2000">
          <cell r="B2000" t="str">
            <v>Total 10271519</v>
          </cell>
          <cell r="C2000">
            <v>16319537</v>
          </cell>
          <cell r="D2000">
            <v>16319537</v>
          </cell>
          <cell r="E2000">
            <v>16514043.294199999</v>
          </cell>
          <cell r="F2000">
            <v>3784879</v>
          </cell>
          <cell r="G2000">
            <v>2379482</v>
          </cell>
          <cell r="H2000">
            <v>6164361</v>
          </cell>
          <cell r="I2000">
            <v>16319537</v>
          </cell>
          <cell r="J2000">
            <v>16319537</v>
          </cell>
          <cell r="K2000">
            <v>16514043.294199999</v>
          </cell>
          <cell r="L2000">
            <v>3784879</v>
          </cell>
          <cell r="M2000">
            <v>2379482</v>
          </cell>
          <cell r="N2000">
            <v>6164361</v>
          </cell>
          <cell r="O2000">
            <v>5284216.954179002</v>
          </cell>
          <cell r="P2000">
            <v>237948.2</v>
          </cell>
          <cell r="Q2000">
            <v>616436.1</v>
          </cell>
          <cell r="R2000">
            <v>616436.1</v>
          </cell>
          <cell r="S2000">
            <v>7018745.2999999998</v>
          </cell>
          <cell r="T2000">
            <v>1073412.814123</v>
          </cell>
          <cell r="U2000">
            <v>0</v>
          </cell>
          <cell r="V2000">
            <v>3137668.2258979999</v>
          </cell>
          <cell r="W2000">
            <v>0</v>
          </cell>
          <cell r="X2000">
            <v>1073412.814123</v>
          </cell>
          <cell r="Y2000">
            <v>0</v>
          </cell>
          <cell r="Z2000">
            <v>0</v>
          </cell>
          <cell r="AA2000">
            <v>0</v>
          </cell>
          <cell r="AB2000">
            <v>5284216.954179002</v>
          </cell>
          <cell r="AC2000">
            <v>0</v>
          </cell>
        </row>
        <row r="2001">
          <cell r="H2001" t="str">
            <v>Total ETERNIT COLOMBIA S.A.</v>
          </cell>
          <cell r="I2001">
            <v>16319537</v>
          </cell>
          <cell r="J2001">
            <v>16319537</v>
          </cell>
          <cell r="K2001">
            <v>16514043.294199999</v>
          </cell>
          <cell r="L2001">
            <v>3784879</v>
          </cell>
          <cell r="M2001">
            <v>2379482</v>
          </cell>
          <cell r="N2001">
            <v>6164361</v>
          </cell>
          <cell r="O2001">
            <v>237948.2</v>
          </cell>
          <cell r="P2001">
            <v>237948.2</v>
          </cell>
          <cell r="Q2001">
            <v>7018745.2999999998</v>
          </cell>
          <cell r="R2001">
            <v>616436.1</v>
          </cell>
          <cell r="S2001">
            <v>7018745.2999999998</v>
          </cell>
          <cell r="T2001">
            <v>0</v>
          </cell>
          <cell r="U2001">
            <v>5284216.954179002</v>
          </cell>
          <cell r="V2001">
            <v>3137668.2258979999</v>
          </cell>
          <cell r="W2001">
            <v>1073412.814123</v>
          </cell>
          <cell r="X2001">
            <v>1073412.814123</v>
          </cell>
          <cell r="Y2001">
            <v>5284216.954179002</v>
          </cell>
          <cell r="Z2001">
            <v>0</v>
          </cell>
          <cell r="AA2001">
            <v>5284216.954179002</v>
          </cell>
          <cell r="AB2001">
            <v>5284216.954179002</v>
          </cell>
          <cell r="AC2001">
            <v>0</v>
          </cell>
        </row>
        <row r="2002">
          <cell r="A2002" t="str">
            <v>Corredores Bogotá</v>
          </cell>
          <cell r="B2002">
            <v>10271528</v>
          </cell>
          <cell r="C2002">
            <v>37087</v>
          </cell>
          <cell r="D2002">
            <v>37451</v>
          </cell>
          <cell r="E2002" t="str">
            <v>A</v>
          </cell>
          <cell r="F2002" t="str">
            <v>AUCOLESP</v>
          </cell>
          <cell r="G2002">
            <v>71167</v>
          </cell>
          <cell r="H2002" t="str">
            <v>ETERNIT PACIFICO S.A.</v>
          </cell>
          <cell r="I2002">
            <v>14062180</v>
          </cell>
          <cell r="J2002">
            <v>14062180</v>
          </cell>
          <cell r="K2002">
            <v>14489937.2015</v>
          </cell>
          <cell r="L2002">
            <v>6031572</v>
          </cell>
          <cell r="M2002">
            <v>0</v>
          </cell>
          <cell r="N2002">
            <v>6031572</v>
          </cell>
          <cell r="O2002">
            <v>0.1</v>
          </cell>
          <cell r="P2002">
            <v>0</v>
          </cell>
          <cell r="Q2002">
            <v>0.1</v>
          </cell>
          <cell r="R2002">
            <v>603157.20000000007</v>
          </cell>
          <cell r="S2002">
            <v>6634729.2000000002</v>
          </cell>
          <cell r="T2002">
            <v>0.45788529706762099</v>
          </cell>
          <cell r="U2002">
            <v>0.19</v>
          </cell>
          <cell r="V2002">
            <v>2753088.068285</v>
          </cell>
          <cell r="W2002">
            <v>6.5000000000000002E-2</v>
          </cell>
          <cell r="X2002">
            <v>941845.91809750011</v>
          </cell>
          <cell r="Y2002">
            <v>0</v>
          </cell>
          <cell r="Z2002">
            <v>0</v>
          </cell>
          <cell r="AA2002">
            <v>0.28711470293237912</v>
          </cell>
          <cell r="AB2002">
            <v>4160274.0151175014</v>
          </cell>
          <cell r="AC2002">
            <v>18.99725341796875</v>
          </cell>
          <cell r="AD2002">
            <v>18.99725341796875</v>
          </cell>
        </row>
        <row r="2003">
          <cell r="B2003" t="str">
            <v>Total 10271528</v>
          </cell>
          <cell r="C2003">
            <v>14062180</v>
          </cell>
          <cell r="D2003">
            <v>14062180</v>
          </cell>
          <cell r="E2003">
            <v>14489937.2015</v>
          </cell>
          <cell r="F2003">
            <v>6031572</v>
          </cell>
          <cell r="G2003">
            <v>0</v>
          </cell>
          <cell r="H2003">
            <v>6031572</v>
          </cell>
          <cell r="I2003">
            <v>14062180</v>
          </cell>
          <cell r="J2003">
            <v>14062180</v>
          </cell>
          <cell r="K2003">
            <v>14489937.2015</v>
          </cell>
          <cell r="L2003">
            <v>6031572</v>
          </cell>
          <cell r="M2003">
            <v>0</v>
          </cell>
          <cell r="N2003">
            <v>6031572</v>
          </cell>
          <cell r="O2003">
            <v>4160274.0151175014</v>
          </cell>
          <cell r="P2003">
            <v>0</v>
          </cell>
          <cell r="Q2003">
            <v>603157.20000000007</v>
          </cell>
          <cell r="R2003">
            <v>603157.20000000007</v>
          </cell>
          <cell r="S2003">
            <v>6634729.2000000002</v>
          </cell>
          <cell r="T2003">
            <v>941845.91809750011</v>
          </cell>
          <cell r="U2003">
            <v>0</v>
          </cell>
          <cell r="V2003">
            <v>2753088.068285</v>
          </cell>
          <cell r="W2003">
            <v>0</v>
          </cell>
          <cell r="X2003">
            <v>941845.91809750011</v>
          </cell>
          <cell r="Y2003">
            <v>0</v>
          </cell>
          <cell r="Z2003">
            <v>0</v>
          </cell>
          <cell r="AA2003">
            <v>0</v>
          </cell>
          <cell r="AB2003">
            <v>4160274.0151175014</v>
          </cell>
          <cell r="AC2003">
            <v>0</v>
          </cell>
        </row>
        <row r="2004">
          <cell r="H2004" t="str">
            <v>Total ETERNIT PACIFICO S.A.</v>
          </cell>
          <cell r="I2004">
            <v>14062180</v>
          </cell>
          <cell r="J2004">
            <v>14062180</v>
          </cell>
          <cell r="K2004">
            <v>14489937.2015</v>
          </cell>
          <cell r="L2004">
            <v>6031572</v>
          </cell>
          <cell r="M2004">
            <v>0</v>
          </cell>
          <cell r="N2004">
            <v>6031572</v>
          </cell>
          <cell r="O2004">
            <v>0</v>
          </cell>
          <cell r="P2004">
            <v>0</v>
          </cell>
          <cell r="Q2004">
            <v>6634729.2000000002</v>
          </cell>
          <cell r="R2004">
            <v>603157.20000000007</v>
          </cell>
          <cell r="S2004">
            <v>6634729.2000000002</v>
          </cell>
          <cell r="T2004">
            <v>0</v>
          </cell>
          <cell r="U2004">
            <v>4160274.0151175014</v>
          </cell>
          <cell r="V2004">
            <v>2753088.068285</v>
          </cell>
          <cell r="W2004">
            <v>941845.91809750011</v>
          </cell>
          <cell r="X2004">
            <v>941845.91809750011</v>
          </cell>
          <cell r="Y2004">
            <v>4160274.0151175014</v>
          </cell>
          <cell r="Z2004">
            <v>0</v>
          </cell>
          <cell r="AA2004">
            <v>4160274.0151175014</v>
          </cell>
          <cell r="AB2004">
            <v>4160274.0151175014</v>
          </cell>
          <cell r="AC2004">
            <v>0</v>
          </cell>
        </row>
        <row r="2005">
          <cell r="A2005" t="str">
            <v>Corredores Bogotá</v>
          </cell>
          <cell r="B2005">
            <v>1136266</v>
          </cell>
          <cell r="C2005">
            <v>36892</v>
          </cell>
          <cell r="D2005">
            <v>37256</v>
          </cell>
          <cell r="E2005" t="str">
            <v>M</v>
          </cell>
          <cell r="F2005" t="str">
            <v>AUCOLESP</v>
          </cell>
          <cell r="G2005">
            <v>77217</v>
          </cell>
          <cell r="H2005" t="str">
            <v>FEBOR ENTIDAD COOPERATIVA</v>
          </cell>
          <cell r="I2005">
            <v>958844627.42799997</v>
          </cell>
          <cell r="J2005">
            <v>958844627.42799997</v>
          </cell>
          <cell r="K2005">
            <v>958844627.02520001</v>
          </cell>
          <cell r="L2005">
            <v>595904634</v>
          </cell>
          <cell r="M2005">
            <v>41004515</v>
          </cell>
          <cell r="N2005">
            <v>636909149</v>
          </cell>
          <cell r="O2005">
            <v>0.1</v>
          </cell>
          <cell r="P2005">
            <v>4100451.5</v>
          </cell>
          <cell r="Q2005">
            <v>0.1</v>
          </cell>
          <cell r="R2005">
            <v>63690914.900000006</v>
          </cell>
          <cell r="S2005">
            <v>704700515.39999998</v>
          </cell>
          <cell r="T2005">
            <v>0.73494755619199947</v>
          </cell>
          <cell r="U2005">
            <v>0.19</v>
          </cell>
          <cell r="V2005">
            <v>182180479.13478801</v>
          </cell>
          <cell r="W2005">
            <v>0.1</v>
          </cell>
          <cell r="X2005">
            <v>95884462.702520013</v>
          </cell>
          <cell r="Y2005">
            <v>0.125</v>
          </cell>
          <cell r="Z2005">
            <v>119855578.37815</v>
          </cell>
          <cell r="AA2005">
            <v>-0.14994755619199951</v>
          </cell>
          <cell r="AB2005">
            <v>-143776408.590258</v>
          </cell>
          <cell r="AC2005">
            <v>1561.7471923828125</v>
          </cell>
          <cell r="AD2005">
            <v>1561.7471923828125</v>
          </cell>
        </row>
        <row r="2006">
          <cell r="A2006" t="str">
            <v>Corredores Bogotá</v>
          </cell>
          <cell r="B2006">
            <v>1136266</v>
          </cell>
          <cell r="C2006">
            <v>37257</v>
          </cell>
          <cell r="D2006">
            <v>37621</v>
          </cell>
          <cell r="E2006" t="str">
            <v>M</v>
          </cell>
          <cell r="F2006" t="str">
            <v>AUCOLESP</v>
          </cell>
          <cell r="G2006">
            <v>77217</v>
          </cell>
          <cell r="H2006" t="str">
            <v>FEBOR ENTIDAD COOPERATIVA</v>
          </cell>
          <cell r="I2006">
            <v>1176256154.0337999</v>
          </cell>
          <cell r="J2006">
            <v>1174732659.8385</v>
          </cell>
          <cell r="K2006">
            <v>1176256153.7620001</v>
          </cell>
          <cell r="L2006">
            <v>516309809</v>
          </cell>
          <cell r="M2006">
            <v>75614582</v>
          </cell>
          <cell r="N2006">
            <v>591924391</v>
          </cell>
          <cell r="O2006">
            <v>0.1</v>
          </cell>
          <cell r="P2006">
            <v>7561458.2000000002</v>
          </cell>
          <cell r="Q2006">
            <v>0.1</v>
          </cell>
          <cell r="R2006">
            <v>59192439.100000001</v>
          </cell>
          <cell r="S2006">
            <v>658678288.30000007</v>
          </cell>
          <cell r="T2006">
            <v>0.55997861196590593</v>
          </cell>
          <cell r="U2006">
            <v>0.19</v>
          </cell>
          <cell r="V2006">
            <v>223488669.21478003</v>
          </cell>
          <cell r="W2006">
            <v>0.1</v>
          </cell>
          <cell r="X2006">
            <v>117625615.37620002</v>
          </cell>
          <cell r="Y2006">
            <v>0.125</v>
          </cell>
          <cell r="Z2006">
            <v>147032019.22025001</v>
          </cell>
          <cell r="AA2006">
            <v>2.5021388034094039E-2</v>
          </cell>
          <cell r="AB2006">
            <v>29431561.650769986</v>
          </cell>
          <cell r="AC2006">
            <v>1591.587890625</v>
          </cell>
          <cell r="AD2006">
            <v>1591.587890625</v>
          </cell>
        </row>
        <row r="2007">
          <cell r="A2007" t="str">
            <v>Corredores Bogotá</v>
          </cell>
          <cell r="B2007">
            <v>1136266</v>
          </cell>
          <cell r="C2007">
            <v>37622</v>
          </cell>
          <cell r="D2007">
            <v>37777</v>
          </cell>
          <cell r="E2007" t="str">
            <v>M</v>
          </cell>
          <cell r="F2007" t="str">
            <v>AUCOLESP</v>
          </cell>
          <cell r="G2007">
            <v>77217</v>
          </cell>
          <cell r="H2007" t="str">
            <v>FEBOR ENTIDAD COOPERATIVA</v>
          </cell>
          <cell r="I2007">
            <v>372038267.33329999</v>
          </cell>
          <cell r="J2007">
            <v>246907899.9172</v>
          </cell>
          <cell r="K2007">
            <v>371560453.38999999</v>
          </cell>
          <cell r="L2007">
            <v>80013608</v>
          </cell>
          <cell r="M2007">
            <v>78690354</v>
          </cell>
          <cell r="N2007">
            <v>158703962</v>
          </cell>
          <cell r="O2007">
            <v>0.1</v>
          </cell>
          <cell r="P2007">
            <v>7869035.4000000004</v>
          </cell>
          <cell r="Q2007">
            <v>0.1</v>
          </cell>
          <cell r="R2007">
            <v>15870396.200000001</v>
          </cell>
          <cell r="S2007">
            <v>182443393.59999999</v>
          </cell>
          <cell r="T2007">
            <v>0.49101940730086913</v>
          </cell>
          <cell r="U2007">
            <v>0.19</v>
          </cell>
          <cell r="V2007">
            <v>70596486.144099995</v>
          </cell>
          <cell r="W2007">
            <v>0.1</v>
          </cell>
          <cell r="X2007">
            <v>37156045.339000002</v>
          </cell>
          <cell r="Y2007">
            <v>0.125</v>
          </cell>
          <cell r="Z2007">
            <v>46445056.673749998</v>
          </cell>
          <cell r="AA2007">
            <v>9.3980592699130838E-2</v>
          </cell>
          <cell r="AB2007">
            <v>34919471.633149974</v>
          </cell>
          <cell r="AC2007">
            <v>1409</v>
          </cell>
          <cell r="AD2007">
            <v>1451.806396484375</v>
          </cell>
        </row>
        <row r="2008">
          <cell r="B2008" t="str">
            <v>Total 1136266</v>
          </cell>
          <cell r="C2008">
            <v>2507139048.7950997</v>
          </cell>
          <cell r="D2008">
            <v>2380485187.1837001</v>
          </cell>
          <cell r="E2008">
            <v>2506661234.1771998</v>
          </cell>
          <cell r="F2008">
            <v>1192228051</v>
          </cell>
          <cell r="G2008">
            <v>195309451</v>
          </cell>
          <cell r="H2008">
            <v>1387537502</v>
          </cell>
          <cell r="I2008">
            <v>2507139048.7950997</v>
          </cell>
          <cell r="J2008">
            <v>2380485187.1837001</v>
          </cell>
          <cell r="K2008">
            <v>2506661234.1771998</v>
          </cell>
          <cell r="L2008">
            <v>1192228051</v>
          </cell>
          <cell r="M2008">
            <v>195309451</v>
          </cell>
          <cell r="N2008">
            <v>1387537502</v>
          </cell>
          <cell r="O2008">
            <v>-79425375.306338042</v>
          </cell>
          <cell r="P2008">
            <v>19530945.100000001</v>
          </cell>
          <cell r="Q2008">
            <v>138753750.19999999</v>
          </cell>
          <cell r="R2008">
            <v>138753750.19999999</v>
          </cell>
          <cell r="S2008">
            <v>1545822197.3</v>
          </cell>
          <cell r="T2008">
            <v>250666123.41772002</v>
          </cell>
          <cell r="U2008">
            <v>313332654.27214998</v>
          </cell>
          <cell r="V2008">
            <v>476265634.49366802</v>
          </cell>
          <cell r="W2008">
            <v>1409</v>
          </cell>
          <cell r="X2008">
            <v>250666123.41772002</v>
          </cell>
          <cell r="Y2008">
            <v>313332654.27214998</v>
          </cell>
          <cell r="Z2008">
            <v>313332654.27214998</v>
          </cell>
          <cell r="AA2008">
            <v>1409</v>
          </cell>
          <cell r="AB2008">
            <v>-79425375.306338042</v>
          </cell>
          <cell r="AC2008">
            <v>1409</v>
          </cell>
        </row>
        <row r="2009">
          <cell r="H2009" t="str">
            <v>Total FEBOR ENTIDAD COOPERATIVA</v>
          </cell>
          <cell r="I2009">
            <v>2507139048.7950997</v>
          </cell>
          <cell r="J2009">
            <v>2380485187.1837001</v>
          </cell>
          <cell r="K2009">
            <v>2506661234.1771998</v>
          </cell>
          <cell r="L2009">
            <v>1192228051</v>
          </cell>
          <cell r="M2009">
            <v>195309451</v>
          </cell>
          <cell r="N2009">
            <v>1387537502</v>
          </cell>
          <cell r="O2009">
            <v>19530945.100000001</v>
          </cell>
          <cell r="P2009">
            <v>19530945.100000001</v>
          </cell>
          <cell r="Q2009">
            <v>1545822197.3</v>
          </cell>
          <cell r="R2009">
            <v>138753750.19999999</v>
          </cell>
          <cell r="S2009">
            <v>1545822197.3</v>
          </cell>
          <cell r="T2009">
            <v>313332654.27214998</v>
          </cell>
          <cell r="U2009">
            <v>-79425375.306338042</v>
          </cell>
          <cell r="V2009">
            <v>476265634.49366802</v>
          </cell>
          <cell r="W2009">
            <v>250666123.41772002</v>
          </cell>
          <cell r="X2009">
            <v>250666123.41772002</v>
          </cell>
          <cell r="Y2009">
            <v>-79425375.306338042</v>
          </cell>
          <cell r="Z2009">
            <v>313332654.27214998</v>
          </cell>
          <cell r="AA2009">
            <v>-79425375.306338042</v>
          </cell>
          <cell r="AB2009">
            <v>-79425375.306338042</v>
          </cell>
          <cell r="AC2009">
            <v>1409</v>
          </cell>
        </row>
        <row r="2010">
          <cell r="A2010" t="str">
            <v>Corredores Bogotá</v>
          </cell>
          <cell r="B2010">
            <v>7359375</v>
          </cell>
          <cell r="C2010">
            <v>37043</v>
          </cell>
          <cell r="D2010">
            <v>37407</v>
          </cell>
          <cell r="E2010" t="str">
            <v>A</v>
          </cell>
          <cell r="F2010" t="str">
            <v>AUCOL98</v>
          </cell>
          <cell r="G2010">
            <v>78980</v>
          </cell>
          <cell r="H2010" t="str">
            <v>Finanzauto Factoring S</v>
          </cell>
          <cell r="I2010">
            <v>864265414.375</v>
          </cell>
          <cell r="J2010">
            <v>866142030.3125</v>
          </cell>
          <cell r="K2010">
            <v>797465986.27579999</v>
          </cell>
          <cell r="L2010">
            <v>385679239</v>
          </cell>
          <cell r="M2010">
            <v>28941524</v>
          </cell>
          <cell r="N2010">
            <v>414620763</v>
          </cell>
          <cell r="O2010">
            <v>0.1</v>
          </cell>
          <cell r="P2010">
            <v>2894152.4000000004</v>
          </cell>
          <cell r="Q2010">
            <v>0.1</v>
          </cell>
          <cell r="R2010">
            <v>41462076.300000004</v>
          </cell>
          <cell r="S2010">
            <v>458976991.69999999</v>
          </cell>
          <cell r="T2010">
            <v>0.57554428602458896</v>
          </cell>
          <cell r="U2010">
            <v>0.19</v>
          </cell>
          <cell r="V2010">
            <v>151518537.39240199</v>
          </cell>
          <cell r="W2010">
            <v>0.15</v>
          </cell>
          <cell r="X2010">
            <v>119619897.94137</v>
          </cell>
          <cell r="Y2010">
            <v>0</v>
          </cell>
          <cell r="Z2010">
            <v>0</v>
          </cell>
          <cell r="AA2010">
            <v>8.4455713975410962E-2</v>
          </cell>
          <cell r="AB2010">
            <v>67350559.242027968</v>
          </cell>
          <cell r="AC2010">
            <v>531.5</v>
          </cell>
          <cell r="AD2010">
            <v>531.5</v>
          </cell>
        </row>
        <row r="2011">
          <cell r="A2011" t="str">
            <v>Corredores Bogotá</v>
          </cell>
          <cell r="B2011">
            <v>7359375</v>
          </cell>
          <cell r="C2011">
            <v>37408</v>
          </cell>
          <cell r="D2011">
            <v>37772</v>
          </cell>
          <cell r="E2011" t="str">
            <v>A</v>
          </cell>
          <cell r="F2011" t="str">
            <v>AUCOL98</v>
          </cell>
          <cell r="G2011">
            <v>78980</v>
          </cell>
          <cell r="H2011" t="str">
            <v>Finanzauto Factoring S</v>
          </cell>
          <cell r="I2011">
            <v>361717583.4375</v>
          </cell>
          <cell r="J2011">
            <v>352264374.4375</v>
          </cell>
          <cell r="K2011">
            <v>674167507.75530005</v>
          </cell>
          <cell r="L2011">
            <v>339222746</v>
          </cell>
          <cell r="M2011">
            <v>54128596</v>
          </cell>
          <cell r="N2011">
            <v>393351342</v>
          </cell>
          <cell r="O2011">
            <v>0.1</v>
          </cell>
          <cell r="P2011">
            <v>5412859.6000000006</v>
          </cell>
          <cell r="Q2011">
            <v>0.1</v>
          </cell>
          <cell r="R2011">
            <v>39335134.200000003</v>
          </cell>
          <cell r="S2011">
            <v>438099335.80000001</v>
          </cell>
          <cell r="T2011">
            <v>0.64983751183543426</v>
          </cell>
          <cell r="U2011">
            <v>0.19</v>
          </cell>
          <cell r="V2011">
            <v>128091826.47350702</v>
          </cell>
          <cell r="W2011">
            <v>0.15</v>
          </cell>
          <cell r="X2011">
            <v>101125126.163295</v>
          </cell>
          <cell r="Y2011">
            <v>0</v>
          </cell>
          <cell r="Z2011">
            <v>0</v>
          </cell>
          <cell r="AA2011">
            <v>1.0162488164565664E-2</v>
          </cell>
          <cell r="AB2011">
            <v>6851219.318497967</v>
          </cell>
          <cell r="AC2011">
            <v>486.60714721679688</v>
          </cell>
          <cell r="AD2011">
            <v>486.60714721679688</v>
          </cell>
        </row>
        <row r="2012">
          <cell r="A2012" t="str">
            <v>Corredores Bogotá</v>
          </cell>
          <cell r="B2012">
            <v>7359375</v>
          </cell>
          <cell r="C2012">
            <v>37773</v>
          </cell>
          <cell r="D2012">
            <v>37777</v>
          </cell>
          <cell r="E2012" t="str">
            <v>A</v>
          </cell>
          <cell r="F2012" t="str">
            <v>AUCOL98</v>
          </cell>
          <cell r="G2012">
            <v>78980</v>
          </cell>
          <cell r="H2012" t="str">
            <v>Finanzauto Factoring S</v>
          </cell>
          <cell r="I2012">
            <v>0</v>
          </cell>
          <cell r="J2012">
            <v>0</v>
          </cell>
          <cell r="K2012">
            <v>5000791.8107000003</v>
          </cell>
          <cell r="L2012">
            <v>0</v>
          </cell>
          <cell r="M2012">
            <v>0.1</v>
          </cell>
          <cell r="N2012">
            <v>0</v>
          </cell>
          <cell r="O2012">
            <v>0.1</v>
          </cell>
          <cell r="P2012">
            <v>0</v>
          </cell>
          <cell r="Q2012">
            <v>0.1</v>
          </cell>
          <cell r="R2012">
            <v>0</v>
          </cell>
          <cell r="S2012">
            <v>0</v>
          </cell>
          <cell r="T2012">
            <v>0</v>
          </cell>
          <cell r="U2012">
            <v>0.19</v>
          </cell>
          <cell r="V2012">
            <v>950150.44403300004</v>
          </cell>
          <cell r="W2012">
            <v>0.15</v>
          </cell>
          <cell r="X2012">
            <v>750118.77160500002</v>
          </cell>
          <cell r="Y2012">
            <v>0</v>
          </cell>
          <cell r="Z2012">
            <v>0</v>
          </cell>
          <cell r="AA2012">
            <v>0.65999999999999992</v>
          </cell>
          <cell r="AB2012">
            <v>3300522.5950619997</v>
          </cell>
          <cell r="AC2012">
            <v>292</v>
          </cell>
          <cell r="AD2012">
            <v>294.25</v>
          </cell>
        </row>
        <row r="2013">
          <cell r="B2013" t="str">
            <v>Total 7359375</v>
          </cell>
          <cell r="C2013">
            <v>1225982997.8125</v>
          </cell>
          <cell r="D2013">
            <v>1218406404.75</v>
          </cell>
          <cell r="E2013">
            <v>1476634285.8418</v>
          </cell>
          <cell r="F2013">
            <v>724901985</v>
          </cell>
          <cell r="G2013">
            <v>83070120</v>
          </cell>
          <cell r="H2013">
            <v>807972105</v>
          </cell>
          <cell r="I2013">
            <v>1225982997.8125</v>
          </cell>
          <cell r="J2013">
            <v>1218406404.75</v>
          </cell>
          <cell r="K2013">
            <v>1476634285.8418</v>
          </cell>
          <cell r="L2013">
            <v>724901985</v>
          </cell>
          <cell r="M2013">
            <v>83070120</v>
          </cell>
          <cell r="N2013">
            <v>807972105</v>
          </cell>
          <cell r="O2013">
            <v>77502301.155587941</v>
          </cell>
          <cell r="P2013">
            <v>8307012.0000000009</v>
          </cell>
          <cell r="Q2013">
            <v>80797210.5</v>
          </cell>
          <cell r="R2013">
            <v>80797210.5</v>
          </cell>
          <cell r="S2013">
            <v>897076327.5</v>
          </cell>
          <cell r="T2013">
            <v>221495142.87627</v>
          </cell>
          <cell r="U2013">
            <v>0</v>
          </cell>
          <cell r="V2013">
            <v>280560514.30994201</v>
          </cell>
          <cell r="W2013">
            <v>292</v>
          </cell>
          <cell r="X2013">
            <v>221495142.87627</v>
          </cell>
          <cell r="Y2013">
            <v>0</v>
          </cell>
          <cell r="Z2013">
            <v>0</v>
          </cell>
          <cell r="AA2013">
            <v>292</v>
          </cell>
          <cell r="AB2013">
            <v>77502301.155587941</v>
          </cell>
          <cell r="AC2013">
            <v>292</v>
          </cell>
        </row>
        <row r="2014">
          <cell r="A2014" t="str">
            <v>Corredores Bogotá</v>
          </cell>
          <cell r="B2014">
            <v>7359383</v>
          </cell>
          <cell r="C2014">
            <v>37043</v>
          </cell>
          <cell r="D2014">
            <v>37407</v>
          </cell>
          <cell r="E2014" t="str">
            <v>M</v>
          </cell>
          <cell r="F2014" t="str">
            <v>AUCOL98</v>
          </cell>
          <cell r="G2014">
            <v>78980</v>
          </cell>
          <cell r="H2014" t="str">
            <v>Finanzauto Factoring S</v>
          </cell>
          <cell r="I2014">
            <v>798549147.0625</v>
          </cell>
          <cell r="J2014">
            <v>802635672.0625</v>
          </cell>
          <cell r="K2014">
            <v>798987338.21039999</v>
          </cell>
          <cell r="L2014">
            <v>500804760</v>
          </cell>
          <cell r="M2014">
            <v>39660448</v>
          </cell>
          <cell r="N2014">
            <v>540465208</v>
          </cell>
          <cell r="O2014">
            <v>0.1</v>
          </cell>
          <cell r="P2014">
            <v>3966044.8000000003</v>
          </cell>
          <cell r="Q2014">
            <v>0.1</v>
          </cell>
          <cell r="R2014">
            <v>54046520.800000004</v>
          </cell>
          <cell r="S2014">
            <v>598477773.5999999</v>
          </cell>
          <cell r="T2014">
            <v>0.74904537904254098</v>
          </cell>
          <cell r="U2014">
            <v>0.19</v>
          </cell>
          <cell r="V2014">
            <v>151807594.259976</v>
          </cell>
          <cell r="W2014">
            <v>0.15</v>
          </cell>
          <cell r="X2014">
            <v>119848100.73155999</v>
          </cell>
          <cell r="Y2014">
            <v>0</v>
          </cell>
          <cell r="Z2014">
            <v>0</v>
          </cell>
          <cell r="AA2014">
            <v>-8.9045379042541062E-2</v>
          </cell>
          <cell r="AB2014">
            <v>-71146130.381136015</v>
          </cell>
          <cell r="AC2014">
            <v>739.45880126953125</v>
          </cell>
          <cell r="AD2014">
            <v>739.45880126953125</v>
          </cell>
        </row>
        <row r="2015">
          <cell r="A2015" t="str">
            <v>Corredores Bogotá</v>
          </cell>
          <cell r="B2015">
            <v>7359383</v>
          </cell>
          <cell r="C2015">
            <v>37408</v>
          </cell>
          <cell r="D2015">
            <v>37772</v>
          </cell>
          <cell r="E2015" t="str">
            <v>M</v>
          </cell>
          <cell r="F2015" t="str">
            <v>AUCOL98</v>
          </cell>
          <cell r="G2015">
            <v>78980</v>
          </cell>
          <cell r="H2015" t="str">
            <v>Finanzauto Factoring S</v>
          </cell>
          <cell r="I2015">
            <v>496706291.9375</v>
          </cell>
          <cell r="J2015">
            <v>442738637.9375</v>
          </cell>
          <cell r="K2015">
            <v>503555873.7766</v>
          </cell>
          <cell r="L2015">
            <v>187739185</v>
          </cell>
          <cell r="M2015">
            <v>77789119</v>
          </cell>
          <cell r="N2015">
            <v>265528304</v>
          </cell>
          <cell r="O2015">
            <v>0.1</v>
          </cell>
          <cell r="P2015">
            <v>7778911.9000000004</v>
          </cell>
          <cell r="Q2015">
            <v>0.1</v>
          </cell>
          <cell r="R2015">
            <v>26552830.400000002</v>
          </cell>
          <cell r="S2015">
            <v>299860046.29999995</v>
          </cell>
          <cell r="T2015">
            <v>0.59548515252357348</v>
          </cell>
          <cell r="U2015">
            <v>0.19</v>
          </cell>
          <cell r="V2015">
            <v>95675616.017554</v>
          </cell>
          <cell r="W2015">
            <v>0.15</v>
          </cell>
          <cell r="X2015">
            <v>75533381.066489995</v>
          </cell>
          <cell r="Y2015">
            <v>0</v>
          </cell>
          <cell r="Z2015">
            <v>0</v>
          </cell>
          <cell r="AA2015">
            <v>6.451484747642644E-2</v>
          </cell>
          <cell r="AB2015">
            <v>32486830.392555993</v>
          </cell>
          <cell r="AC2015">
            <v>498.85989379882813</v>
          </cell>
          <cell r="AD2015">
            <v>498.85989379882813</v>
          </cell>
        </row>
        <row r="2016">
          <cell r="A2016" t="str">
            <v>Corredores Bogotá</v>
          </cell>
          <cell r="B2016">
            <v>7359383</v>
          </cell>
          <cell r="C2016">
            <v>37773</v>
          </cell>
          <cell r="D2016">
            <v>37777</v>
          </cell>
          <cell r="E2016" t="str">
            <v>M</v>
          </cell>
          <cell r="F2016" t="str">
            <v>AUCOL98</v>
          </cell>
          <cell r="G2016">
            <v>78980</v>
          </cell>
          <cell r="H2016" t="str">
            <v>Finanzauto Factoring S</v>
          </cell>
          <cell r="I2016">
            <v>0</v>
          </cell>
          <cell r="J2016">
            <v>0</v>
          </cell>
          <cell r="K2016">
            <v>3087547.1672</v>
          </cell>
          <cell r="L2016">
            <v>0</v>
          </cell>
          <cell r="M2016">
            <v>0.1</v>
          </cell>
          <cell r="N2016">
            <v>0</v>
          </cell>
          <cell r="O2016">
            <v>0.1</v>
          </cell>
          <cell r="P2016">
            <v>0</v>
          </cell>
          <cell r="Q2016">
            <v>0.1</v>
          </cell>
          <cell r="R2016">
            <v>0</v>
          </cell>
          <cell r="S2016">
            <v>0</v>
          </cell>
          <cell r="T2016">
            <v>0</v>
          </cell>
          <cell r="U2016">
            <v>0.19</v>
          </cell>
          <cell r="V2016">
            <v>586633.96176800004</v>
          </cell>
          <cell r="W2016">
            <v>0.15</v>
          </cell>
          <cell r="X2016">
            <v>463132.07507999998</v>
          </cell>
          <cell r="Y2016">
            <v>0</v>
          </cell>
          <cell r="Z2016">
            <v>0</v>
          </cell>
          <cell r="AA2016">
            <v>0.65999999999999992</v>
          </cell>
          <cell r="AB2016">
            <v>2037781.1303519998</v>
          </cell>
          <cell r="AC2016">
            <v>416</v>
          </cell>
          <cell r="AD2016">
            <v>417.5</v>
          </cell>
        </row>
        <row r="2017">
          <cell r="B2017" t="str">
            <v>Total 7359383</v>
          </cell>
          <cell r="C2017">
            <v>1295255439</v>
          </cell>
          <cell r="D2017">
            <v>1245374310</v>
          </cell>
          <cell r="E2017">
            <v>1305630759.1542001</v>
          </cell>
          <cell r="F2017">
            <v>688543945</v>
          </cell>
          <cell r="G2017">
            <v>117449567</v>
          </cell>
          <cell r="H2017">
            <v>805993512</v>
          </cell>
          <cell r="I2017">
            <v>1295255439</v>
          </cell>
          <cell r="J2017">
            <v>1245374310</v>
          </cell>
          <cell r="K2017">
            <v>1305630759.1542001</v>
          </cell>
          <cell r="L2017">
            <v>688543945</v>
          </cell>
          <cell r="M2017">
            <v>117449567</v>
          </cell>
          <cell r="N2017">
            <v>805993512</v>
          </cell>
          <cell r="O2017">
            <v>-36621518.85822802</v>
          </cell>
          <cell r="P2017">
            <v>11744956.700000001</v>
          </cell>
          <cell r="Q2017">
            <v>80599351.200000003</v>
          </cell>
          <cell r="R2017">
            <v>80599351.200000003</v>
          </cell>
          <cell r="S2017">
            <v>898337819.89999986</v>
          </cell>
          <cell r="T2017">
            <v>195844613.87312999</v>
          </cell>
          <cell r="U2017">
            <v>0</v>
          </cell>
          <cell r="V2017">
            <v>248069844.23929802</v>
          </cell>
          <cell r="W2017">
            <v>416</v>
          </cell>
          <cell r="X2017">
            <v>195844613.87312999</v>
          </cell>
          <cell r="Y2017">
            <v>0</v>
          </cell>
          <cell r="Z2017">
            <v>0</v>
          </cell>
          <cell r="AA2017">
            <v>416</v>
          </cell>
          <cell r="AB2017">
            <v>-36621518.85822802</v>
          </cell>
          <cell r="AC2017">
            <v>416</v>
          </cell>
        </row>
        <row r="2018">
          <cell r="H2018" t="str">
            <v>Total Finanzauto Factoring S</v>
          </cell>
          <cell r="I2018">
            <v>2521238436.8125</v>
          </cell>
          <cell r="J2018">
            <v>2463780714.75</v>
          </cell>
          <cell r="K2018">
            <v>2782265044.9959998</v>
          </cell>
          <cell r="L2018">
            <v>1413445930</v>
          </cell>
          <cell r="M2018">
            <v>200519687</v>
          </cell>
          <cell r="N2018">
            <v>1613965617</v>
          </cell>
          <cell r="O2018">
            <v>20051968.700000003</v>
          </cell>
          <cell r="P2018">
            <v>20051968.700000003</v>
          </cell>
          <cell r="Q2018">
            <v>1795414147.3999999</v>
          </cell>
          <cell r="R2018">
            <v>161396561.70000002</v>
          </cell>
          <cell r="S2018">
            <v>1795414147.3999999</v>
          </cell>
          <cell r="T2018">
            <v>0</v>
          </cell>
          <cell r="U2018">
            <v>40880782.297359921</v>
          </cell>
          <cell r="V2018">
            <v>528630358.54923999</v>
          </cell>
          <cell r="W2018">
            <v>417339756.74939996</v>
          </cell>
          <cell r="X2018">
            <v>417339756.74939996</v>
          </cell>
          <cell r="Y2018">
            <v>40880782.297359921</v>
          </cell>
          <cell r="Z2018">
            <v>0</v>
          </cell>
          <cell r="AA2018">
            <v>40880782.297359921</v>
          </cell>
          <cell r="AB2018">
            <v>40880782.297359921</v>
          </cell>
          <cell r="AC2018">
            <v>708</v>
          </cell>
        </row>
        <row r="2019">
          <cell r="A2019" t="str">
            <v>Corredores Bogotá</v>
          </cell>
          <cell r="B2019">
            <v>387584</v>
          </cell>
          <cell r="C2019">
            <v>36892</v>
          </cell>
          <cell r="D2019">
            <v>37256</v>
          </cell>
          <cell r="E2019" t="str">
            <v>A</v>
          </cell>
          <cell r="F2019" t="str">
            <v>AUCOL98</v>
          </cell>
          <cell r="G2019">
            <v>71167</v>
          </cell>
          <cell r="H2019" t="str">
            <v>FINCA S.A.</v>
          </cell>
          <cell r="I2019">
            <v>22788375.113299999</v>
          </cell>
          <cell r="J2019">
            <v>22788375.113299999</v>
          </cell>
          <cell r="K2019">
            <v>22788375.206999999</v>
          </cell>
          <cell r="L2019">
            <v>5317675</v>
          </cell>
          <cell r="M2019">
            <v>0</v>
          </cell>
          <cell r="N2019">
            <v>5317675</v>
          </cell>
          <cell r="O2019">
            <v>0.1</v>
          </cell>
          <cell r="P2019">
            <v>0</v>
          </cell>
          <cell r="Q2019">
            <v>0.1</v>
          </cell>
          <cell r="R2019">
            <v>531767.5</v>
          </cell>
          <cell r="S2019">
            <v>5849442.5</v>
          </cell>
          <cell r="T2019">
            <v>0.25668536904742567</v>
          </cell>
          <cell r="U2019">
            <v>0.19</v>
          </cell>
          <cell r="V2019">
            <v>4329791.2893300001</v>
          </cell>
          <cell r="W2019">
            <v>0.15</v>
          </cell>
          <cell r="X2019">
            <v>3418256.2810499999</v>
          </cell>
          <cell r="Y2019">
            <v>0</v>
          </cell>
          <cell r="Z2019">
            <v>0</v>
          </cell>
          <cell r="AA2019">
            <v>0.40331463095257425</v>
          </cell>
          <cell r="AB2019">
            <v>9190885.1366199981</v>
          </cell>
          <cell r="AC2019">
            <v>17.05219841003418</v>
          </cell>
          <cell r="AD2019">
            <v>17.05219841003418</v>
          </cell>
        </row>
        <row r="2020">
          <cell r="A2020" t="str">
            <v>Corredores Bogotá</v>
          </cell>
          <cell r="B2020">
            <v>387584</v>
          </cell>
          <cell r="C2020">
            <v>37257</v>
          </cell>
          <cell r="D2020">
            <v>37621</v>
          </cell>
          <cell r="E2020" t="str">
            <v>A</v>
          </cell>
          <cell r="F2020" t="str">
            <v>AUCOL98</v>
          </cell>
          <cell r="G2020">
            <v>71167</v>
          </cell>
          <cell r="H2020" t="str">
            <v>FINCA S.A.</v>
          </cell>
          <cell r="I2020">
            <v>21389159.694699999</v>
          </cell>
          <cell r="J2020">
            <v>21389159.694699999</v>
          </cell>
          <cell r="K2020">
            <v>21389159.700100001</v>
          </cell>
          <cell r="L2020">
            <v>3314182</v>
          </cell>
          <cell r="M2020">
            <v>703073</v>
          </cell>
          <cell r="N2020">
            <v>4017255</v>
          </cell>
          <cell r="O2020">
            <v>0.1</v>
          </cell>
          <cell r="P2020">
            <v>70307.3</v>
          </cell>
          <cell r="Q2020">
            <v>0.1</v>
          </cell>
          <cell r="R2020">
            <v>401725.5</v>
          </cell>
          <cell r="S2020">
            <v>4489287.8</v>
          </cell>
          <cell r="T2020">
            <v>0.20988612282786456</v>
          </cell>
          <cell r="U2020">
            <v>0.19</v>
          </cell>
          <cell r="V2020">
            <v>4063940.3430190003</v>
          </cell>
          <cell r="W2020">
            <v>0.15</v>
          </cell>
          <cell r="X2020">
            <v>3208373.955015</v>
          </cell>
          <cell r="Y2020">
            <v>0</v>
          </cell>
          <cell r="Z2020">
            <v>0</v>
          </cell>
          <cell r="AA2020">
            <v>0.45011387717213536</v>
          </cell>
          <cell r="AB2020">
            <v>9627557.6020659991</v>
          </cell>
          <cell r="AC2020">
            <v>15.082417488098145</v>
          </cell>
          <cell r="AD2020">
            <v>15.082417488098145</v>
          </cell>
        </row>
        <row r="2021">
          <cell r="A2021" t="str">
            <v>Corredores Bogotá</v>
          </cell>
          <cell r="B2021">
            <v>387584</v>
          </cell>
          <cell r="C2021">
            <v>37622</v>
          </cell>
          <cell r="D2021">
            <v>37777</v>
          </cell>
          <cell r="E2021" t="str">
            <v>A</v>
          </cell>
          <cell r="F2021" t="str">
            <v>AUCOL98</v>
          </cell>
          <cell r="G2021">
            <v>71167</v>
          </cell>
          <cell r="H2021" t="str">
            <v>FINCA S.A.</v>
          </cell>
          <cell r="I2021">
            <v>31732</v>
          </cell>
          <cell r="J2021">
            <v>31732</v>
          </cell>
          <cell r="K2021">
            <v>317.32</v>
          </cell>
          <cell r="L2021">
            <v>0</v>
          </cell>
          <cell r="M2021">
            <v>0.1</v>
          </cell>
          <cell r="N2021">
            <v>0</v>
          </cell>
          <cell r="O2021">
            <v>0.1</v>
          </cell>
          <cell r="P2021">
            <v>0</v>
          </cell>
          <cell r="Q2021">
            <v>0.1</v>
          </cell>
          <cell r="R2021">
            <v>0</v>
          </cell>
          <cell r="S2021">
            <v>0</v>
          </cell>
          <cell r="T2021">
            <v>0</v>
          </cell>
          <cell r="U2021">
            <v>0.19</v>
          </cell>
          <cell r="V2021">
            <v>60.290799999999997</v>
          </cell>
          <cell r="W2021">
            <v>0.15</v>
          </cell>
          <cell r="X2021">
            <v>47.597999999999999</v>
          </cell>
          <cell r="Y2021">
            <v>0</v>
          </cell>
          <cell r="Z2021">
            <v>0</v>
          </cell>
          <cell r="AA2021">
            <v>0.65999999999999992</v>
          </cell>
          <cell r="AB2021">
            <v>209.43119999999996</v>
          </cell>
          <cell r="AC2021">
            <v>0</v>
          </cell>
          <cell r="AD2021">
            <v>0</v>
          </cell>
        </row>
        <row r="2022">
          <cell r="B2022" t="str">
            <v>Total 387584</v>
          </cell>
          <cell r="C2022">
            <v>44209266.807999998</v>
          </cell>
          <cell r="D2022">
            <v>44209266.807999998</v>
          </cell>
          <cell r="E2022">
            <v>44177852.2271</v>
          </cell>
          <cell r="F2022">
            <v>8631857</v>
          </cell>
          <cell r="G2022">
            <v>703073</v>
          </cell>
          <cell r="H2022">
            <v>9334930</v>
          </cell>
          <cell r="I2022">
            <v>44209266.807999998</v>
          </cell>
          <cell r="J2022">
            <v>44209266.807999998</v>
          </cell>
          <cell r="K2022">
            <v>44177852.2271</v>
          </cell>
          <cell r="L2022">
            <v>8631857</v>
          </cell>
          <cell r="M2022">
            <v>703073</v>
          </cell>
          <cell r="N2022">
            <v>9334930</v>
          </cell>
          <cell r="O2022">
            <v>18818652.169885997</v>
          </cell>
          <cell r="P2022">
            <v>70307.3</v>
          </cell>
          <cell r="Q2022">
            <v>933493</v>
          </cell>
          <cell r="R2022">
            <v>933493</v>
          </cell>
          <cell r="S2022">
            <v>10338730.300000001</v>
          </cell>
          <cell r="T2022">
            <v>6626677.8340650005</v>
          </cell>
          <cell r="U2022">
            <v>0</v>
          </cell>
          <cell r="V2022">
            <v>8393791.923148999</v>
          </cell>
          <cell r="W2022">
            <v>0</v>
          </cell>
          <cell r="X2022">
            <v>6626677.8340650005</v>
          </cell>
          <cell r="Y2022">
            <v>0</v>
          </cell>
          <cell r="Z2022">
            <v>0</v>
          </cell>
          <cell r="AA2022">
            <v>0</v>
          </cell>
          <cell r="AB2022">
            <v>18818652.169885997</v>
          </cell>
          <cell r="AC2022">
            <v>0</v>
          </cell>
        </row>
        <row r="2023">
          <cell r="H2023" t="str">
            <v>Total FINCA S.A.</v>
          </cell>
          <cell r="I2023">
            <v>44209266.807999998</v>
          </cell>
          <cell r="J2023">
            <v>44209266.807999998</v>
          </cell>
          <cell r="K2023">
            <v>44177852.2271</v>
          </cell>
          <cell r="L2023">
            <v>8631857</v>
          </cell>
          <cell r="M2023">
            <v>703073</v>
          </cell>
          <cell r="N2023">
            <v>9334930</v>
          </cell>
          <cell r="O2023">
            <v>70307.3</v>
          </cell>
          <cell r="P2023">
            <v>70307.3</v>
          </cell>
          <cell r="Q2023">
            <v>10338730.300000001</v>
          </cell>
          <cell r="R2023">
            <v>933493</v>
          </cell>
          <cell r="S2023">
            <v>10338730.300000001</v>
          </cell>
          <cell r="T2023">
            <v>0</v>
          </cell>
          <cell r="U2023">
            <v>18818652.169885997</v>
          </cell>
          <cell r="V2023">
            <v>8393791.923148999</v>
          </cell>
          <cell r="W2023">
            <v>6626677.8340650005</v>
          </cell>
          <cell r="X2023">
            <v>6626677.8340650005</v>
          </cell>
          <cell r="Y2023">
            <v>18818652.169885997</v>
          </cell>
          <cell r="Z2023">
            <v>0</v>
          </cell>
          <cell r="AA2023">
            <v>18818652.169885997</v>
          </cell>
          <cell r="AB2023">
            <v>18818652.169885997</v>
          </cell>
          <cell r="AC2023">
            <v>0</v>
          </cell>
        </row>
        <row r="2024">
          <cell r="A2024" t="str">
            <v>Corredores Bogotá</v>
          </cell>
          <cell r="B2024">
            <v>981094</v>
          </cell>
          <cell r="C2024">
            <v>36778</v>
          </cell>
          <cell r="D2024">
            <v>37142</v>
          </cell>
          <cell r="E2024" t="str">
            <v>M</v>
          </cell>
          <cell r="F2024" t="str">
            <v>AUCOLESP</v>
          </cell>
          <cell r="G2024">
            <v>77217</v>
          </cell>
          <cell r="H2024" t="str">
            <v>FINDESARROLLO S.A.</v>
          </cell>
          <cell r="I2024">
            <v>91120252</v>
          </cell>
          <cell r="J2024">
            <v>91120252</v>
          </cell>
          <cell r="K2024">
            <v>91120252.109400004</v>
          </cell>
          <cell r="L2024">
            <v>2164671</v>
          </cell>
          <cell r="M2024">
            <v>3111112</v>
          </cell>
          <cell r="N2024">
            <v>5275783</v>
          </cell>
          <cell r="O2024">
            <v>0.1</v>
          </cell>
          <cell r="P2024">
            <v>311111.2</v>
          </cell>
          <cell r="Q2024">
            <v>0.1</v>
          </cell>
          <cell r="R2024">
            <v>527578.30000000005</v>
          </cell>
          <cell r="S2024">
            <v>6114472.5</v>
          </cell>
          <cell r="T2024">
            <v>6.7103331679316425E-2</v>
          </cell>
          <cell r="U2024">
            <v>0.19</v>
          </cell>
          <cell r="V2024">
            <v>17312847.900786001</v>
          </cell>
          <cell r="W2024">
            <v>0.125</v>
          </cell>
          <cell r="X2024">
            <v>11390031.513675001</v>
          </cell>
          <cell r="Y2024">
            <v>0</v>
          </cell>
          <cell r="Z2024">
            <v>0</v>
          </cell>
          <cell r="AA2024">
            <v>0.61789666832068368</v>
          </cell>
          <cell r="AB2024">
            <v>56302900.19493901</v>
          </cell>
          <cell r="AC2024">
            <v>57.821430206298828</v>
          </cell>
          <cell r="AD2024">
            <v>57.821430206298828</v>
          </cell>
        </row>
        <row r="2025">
          <cell r="A2025" t="str">
            <v>Corredores Bogotá</v>
          </cell>
          <cell r="B2025">
            <v>981094</v>
          </cell>
          <cell r="C2025">
            <v>37143</v>
          </cell>
          <cell r="D2025">
            <v>37507</v>
          </cell>
          <cell r="E2025" t="str">
            <v>M</v>
          </cell>
          <cell r="F2025" t="str">
            <v>AUCOLESP</v>
          </cell>
          <cell r="G2025">
            <v>77217</v>
          </cell>
          <cell r="H2025" t="str">
            <v>FINDESARROLLO S.A.</v>
          </cell>
          <cell r="I2025">
            <v>53735607</v>
          </cell>
          <cell r="J2025">
            <v>54411833</v>
          </cell>
          <cell r="K2025">
            <v>53735607.140600003</v>
          </cell>
          <cell r="L2025">
            <v>7327715</v>
          </cell>
          <cell r="M2025">
            <v>8300000</v>
          </cell>
          <cell r="N2025">
            <v>15627715</v>
          </cell>
          <cell r="O2025">
            <v>0.1</v>
          </cell>
          <cell r="P2025">
            <v>830000</v>
          </cell>
          <cell r="Q2025">
            <v>0.1</v>
          </cell>
          <cell r="R2025">
            <v>1562771.5</v>
          </cell>
          <cell r="S2025">
            <v>18020486.5</v>
          </cell>
          <cell r="T2025">
            <v>0.33535466441923945</v>
          </cell>
          <cell r="U2025">
            <v>0.19</v>
          </cell>
          <cell r="V2025">
            <v>10209765.356714001</v>
          </cell>
          <cell r="W2025">
            <v>0.125</v>
          </cell>
          <cell r="X2025">
            <v>6716950.8925750004</v>
          </cell>
          <cell r="Y2025">
            <v>0</v>
          </cell>
          <cell r="Z2025">
            <v>0</v>
          </cell>
          <cell r="AA2025">
            <v>0.34964533558076061</v>
          </cell>
          <cell r="AB2025">
            <v>18788404.391311005</v>
          </cell>
          <cell r="AC2025">
            <v>33.887363433837891</v>
          </cell>
          <cell r="AD2025">
            <v>33.887363433837891</v>
          </cell>
        </row>
        <row r="2026">
          <cell r="A2026" t="str">
            <v>Corredores Bogotá</v>
          </cell>
          <cell r="B2026">
            <v>981094</v>
          </cell>
          <cell r="C2026">
            <v>37508</v>
          </cell>
          <cell r="D2026">
            <v>37777</v>
          </cell>
          <cell r="E2026" t="str">
            <v>M</v>
          </cell>
          <cell r="F2026" t="str">
            <v>AUCOLESP</v>
          </cell>
          <cell r="G2026">
            <v>77217</v>
          </cell>
          <cell r="H2026" t="str">
            <v>FINDESARROLLO S.A.</v>
          </cell>
          <cell r="I2026">
            <v>37145879</v>
          </cell>
          <cell r="J2026">
            <v>29384228</v>
          </cell>
          <cell r="K2026">
            <v>36762240.542999998</v>
          </cell>
          <cell r="L2026">
            <v>0</v>
          </cell>
          <cell r="M2026">
            <v>0.1</v>
          </cell>
          <cell r="N2026">
            <v>0</v>
          </cell>
          <cell r="O2026">
            <v>0.1</v>
          </cell>
          <cell r="P2026">
            <v>0</v>
          </cell>
          <cell r="Q2026">
            <v>0.1</v>
          </cell>
          <cell r="R2026">
            <v>0</v>
          </cell>
          <cell r="S2026">
            <v>0</v>
          </cell>
          <cell r="T2026">
            <v>0</v>
          </cell>
          <cell r="U2026">
            <v>0.19</v>
          </cell>
          <cell r="V2026">
            <v>6984825.7031699996</v>
          </cell>
          <cell r="W2026">
            <v>0.125</v>
          </cell>
          <cell r="X2026">
            <v>4595280.0678749997</v>
          </cell>
          <cell r="Y2026">
            <v>0</v>
          </cell>
          <cell r="Z2026">
            <v>0</v>
          </cell>
          <cell r="AA2026">
            <v>0.68500000000000005</v>
          </cell>
          <cell r="AB2026">
            <v>25182134.771955002</v>
          </cell>
          <cell r="AC2026">
            <v>32</v>
          </cell>
          <cell r="AD2026">
            <v>33.617099761962891</v>
          </cell>
        </row>
        <row r="2027">
          <cell r="B2027" t="str">
            <v>Total 981094</v>
          </cell>
          <cell r="C2027">
            <v>182001738</v>
          </cell>
          <cell r="D2027">
            <v>174916313</v>
          </cell>
          <cell r="E2027">
            <v>181618099.79299998</v>
          </cell>
          <cell r="F2027">
            <v>9492386</v>
          </cell>
          <cell r="G2027">
            <v>11411112</v>
          </cell>
          <cell r="H2027">
            <v>20903498</v>
          </cell>
          <cell r="I2027">
            <v>182001738</v>
          </cell>
          <cell r="J2027">
            <v>174916313</v>
          </cell>
          <cell r="K2027">
            <v>181618099.79299998</v>
          </cell>
          <cell r="L2027">
            <v>9492386</v>
          </cell>
          <cell r="M2027">
            <v>11411112</v>
          </cell>
          <cell r="N2027">
            <v>20903498</v>
          </cell>
          <cell r="O2027">
            <v>100273439.35820501</v>
          </cell>
          <cell r="P2027">
            <v>1141111.2</v>
          </cell>
          <cell r="Q2027">
            <v>2090349.8</v>
          </cell>
          <cell r="R2027">
            <v>2090349.8</v>
          </cell>
          <cell r="S2027">
            <v>24134959</v>
          </cell>
          <cell r="T2027">
            <v>22702262.474124998</v>
          </cell>
          <cell r="U2027">
            <v>0</v>
          </cell>
          <cell r="V2027">
            <v>34507438.960670002</v>
          </cell>
          <cell r="W2027">
            <v>32</v>
          </cell>
          <cell r="X2027">
            <v>22702262.474124998</v>
          </cell>
          <cell r="Y2027">
            <v>0</v>
          </cell>
          <cell r="Z2027">
            <v>0</v>
          </cell>
          <cell r="AA2027">
            <v>32</v>
          </cell>
          <cell r="AB2027">
            <v>100273439.35820501</v>
          </cell>
          <cell r="AC2027">
            <v>32</v>
          </cell>
        </row>
        <row r="2028">
          <cell r="H2028" t="str">
            <v>Total FINDESARROLLO S.A.</v>
          </cell>
          <cell r="I2028">
            <v>182001738</v>
          </cell>
          <cell r="J2028">
            <v>174916313</v>
          </cell>
          <cell r="K2028">
            <v>181618099.79299998</v>
          </cell>
          <cell r="L2028">
            <v>9492386</v>
          </cell>
          <cell r="M2028">
            <v>11411112</v>
          </cell>
          <cell r="N2028">
            <v>20903498</v>
          </cell>
          <cell r="O2028">
            <v>1141111.2</v>
          </cell>
          <cell r="P2028">
            <v>1141111.2</v>
          </cell>
          <cell r="Q2028">
            <v>24134959</v>
          </cell>
          <cell r="R2028">
            <v>2090349.8</v>
          </cell>
          <cell r="S2028">
            <v>24134959</v>
          </cell>
          <cell r="T2028">
            <v>0</v>
          </cell>
          <cell r="U2028">
            <v>100273439.35820501</v>
          </cell>
          <cell r="V2028">
            <v>34507438.960670002</v>
          </cell>
          <cell r="W2028">
            <v>22702262.474124998</v>
          </cell>
          <cell r="X2028">
            <v>22702262.474124998</v>
          </cell>
          <cell r="Y2028">
            <v>100273439.35820501</v>
          </cell>
          <cell r="Z2028">
            <v>0</v>
          </cell>
          <cell r="AA2028">
            <v>100273439.35820501</v>
          </cell>
          <cell r="AB2028">
            <v>100273439.35820501</v>
          </cell>
          <cell r="AC2028">
            <v>32</v>
          </cell>
        </row>
        <row r="2029">
          <cell r="A2029" t="str">
            <v>Corredores Bogotá</v>
          </cell>
          <cell r="B2029">
            <v>8737397</v>
          </cell>
          <cell r="C2029">
            <v>36692</v>
          </cell>
          <cell r="D2029">
            <v>37056</v>
          </cell>
          <cell r="E2029" t="str">
            <v>M</v>
          </cell>
          <cell r="F2029" t="str">
            <v>AUCOLESP</v>
          </cell>
          <cell r="G2029">
            <v>71167</v>
          </cell>
          <cell r="H2029" t="str">
            <v>FISCALIA GENERNAL DE LA NACION</v>
          </cell>
          <cell r="I2029">
            <v>209414139.59470001</v>
          </cell>
          <cell r="J2029">
            <v>209414139.59470001</v>
          </cell>
          <cell r="K2029">
            <v>209414139.741</v>
          </cell>
          <cell r="L2029">
            <v>34969577</v>
          </cell>
          <cell r="M2029">
            <v>20312500</v>
          </cell>
          <cell r="N2029">
            <v>55282077</v>
          </cell>
          <cell r="O2029">
            <v>0.1</v>
          </cell>
          <cell r="P2029">
            <v>2031250</v>
          </cell>
          <cell r="Q2029">
            <v>0.1</v>
          </cell>
          <cell r="R2029">
            <v>5528207.7000000002</v>
          </cell>
          <cell r="S2029">
            <v>62841534.700000003</v>
          </cell>
          <cell r="T2029">
            <v>0.30008257693449636</v>
          </cell>
          <cell r="U2029">
            <v>0.19</v>
          </cell>
          <cell r="V2029">
            <v>39788686.550789997</v>
          </cell>
          <cell r="W2029">
            <v>0.125</v>
          </cell>
          <cell r="X2029">
            <v>26176767.467625</v>
          </cell>
          <cell r="Y2029">
            <v>0</v>
          </cell>
          <cell r="Z2029">
            <v>0</v>
          </cell>
          <cell r="AA2029">
            <v>0.38491742306550369</v>
          </cell>
          <cell r="AB2029">
            <v>80607151.022585005</v>
          </cell>
          <cell r="AC2029">
            <v>285.99176025390625</v>
          </cell>
          <cell r="AD2029">
            <v>285.99176025390625</v>
          </cell>
        </row>
        <row r="2030">
          <cell r="A2030" t="str">
            <v>Corredores Bogotá</v>
          </cell>
          <cell r="B2030">
            <v>8737397</v>
          </cell>
          <cell r="C2030">
            <v>37057</v>
          </cell>
          <cell r="D2030">
            <v>37421</v>
          </cell>
          <cell r="E2030" t="str">
            <v>M</v>
          </cell>
          <cell r="F2030" t="str">
            <v>AUCOLESP</v>
          </cell>
          <cell r="G2030">
            <v>71167</v>
          </cell>
          <cell r="H2030" t="str">
            <v>FISCALIA GENERNAL DE LA NACION</v>
          </cell>
          <cell r="I2030">
            <v>1480802698.3388</v>
          </cell>
          <cell r="J2030">
            <v>1480802698.3388</v>
          </cell>
          <cell r="K2030">
            <v>1478385431.1824999</v>
          </cell>
          <cell r="L2030">
            <v>397842329</v>
          </cell>
          <cell r="M2030">
            <v>230126067</v>
          </cell>
          <cell r="N2030">
            <v>627968396</v>
          </cell>
          <cell r="O2030">
            <v>0.1</v>
          </cell>
          <cell r="P2030">
            <v>23012606.700000003</v>
          </cell>
          <cell r="Q2030">
            <v>0.1</v>
          </cell>
          <cell r="R2030">
            <v>62796839.600000001</v>
          </cell>
          <cell r="S2030">
            <v>713777842.30000007</v>
          </cell>
          <cell r="T2030">
            <v>0.48280903426454796</v>
          </cell>
          <cell r="U2030">
            <v>0.19</v>
          </cell>
          <cell r="V2030">
            <v>280893231.92467499</v>
          </cell>
          <cell r="W2030">
            <v>0.125</v>
          </cell>
          <cell r="X2030">
            <v>184798178.89781249</v>
          </cell>
          <cell r="Y2030">
            <v>0</v>
          </cell>
          <cell r="Z2030">
            <v>0</v>
          </cell>
          <cell r="AA2030">
            <v>0.20219096573545209</v>
          </cell>
          <cell r="AB2030">
            <v>298916178.0600124</v>
          </cell>
          <cell r="AC2030">
            <v>2196.560546875</v>
          </cell>
          <cell r="AD2030">
            <v>2196.560546875</v>
          </cell>
        </row>
        <row r="2031">
          <cell r="A2031" t="str">
            <v>Corredores Bogotá</v>
          </cell>
          <cell r="B2031">
            <v>8737397</v>
          </cell>
          <cell r="C2031">
            <v>37422</v>
          </cell>
          <cell r="D2031">
            <v>37777</v>
          </cell>
          <cell r="E2031" t="str">
            <v>M</v>
          </cell>
          <cell r="F2031" t="str">
            <v>AUCOLESP</v>
          </cell>
          <cell r="G2031">
            <v>71167</v>
          </cell>
          <cell r="H2031" t="str">
            <v>FISCALIA GENERNAL DE LA NACION</v>
          </cell>
          <cell r="I2031">
            <v>419065674.0054</v>
          </cell>
          <cell r="J2031">
            <v>419065674.0054</v>
          </cell>
          <cell r="K2031">
            <v>423323442.70090002</v>
          </cell>
          <cell r="L2031">
            <v>79531030</v>
          </cell>
          <cell r="M2031">
            <v>83951751</v>
          </cell>
          <cell r="N2031">
            <v>163482781</v>
          </cell>
          <cell r="O2031">
            <v>0.1</v>
          </cell>
          <cell r="P2031">
            <v>8395175.0999999996</v>
          </cell>
          <cell r="Q2031">
            <v>0.1</v>
          </cell>
          <cell r="R2031">
            <v>16348278.100000001</v>
          </cell>
          <cell r="S2031">
            <v>188226234.19999999</v>
          </cell>
          <cell r="T2031">
            <v>0.4446392881033796</v>
          </cell>
          <cell r="U2031">
            <v>0.19</v>
          </cell>
          <cell r="V2031">
            <v>80431454.113171011</v>
          </cell>
          <cell r="W2031">
            <v>0.125</v>
          </cell>
          <cell r="X2031">
            <v>52915430.337612502</v>
          </cell>
          <cell r="Y2031">
            <v>0</v>
          </cell>
          <cell r="Z2031">
            <v>0</v>
          </cell>
          <cell r="AA2031">
            <v>0.24036071189662045</v>
          </cell>
          <cell r="AB2031">
            <v>101750324.05011654</v>
          </cell>
          <cell r="AC2031">
            <v>9</v>
          </cell>
          <cell r="AD2031">
            <v>665.89013671875</v>
          </cell>
        </row>
        <row r="2032">
          <cell r="B2032" t="str">
            <v>Total 8737397</v>
          </cell>
          <cell r="C2032">
            <v>2109282511.9389</v>
          </cell>
          <cell r="D2032">
            <v>2109282511.9389</v>
          </cell>
          <cell r="E2032">
            <v>2111123013.6243999</v>
          </cell>
          <cell r="F2032">
            <v>512342936</v>
          </cell>
          <cell r="G2032">
            <v>334390318</v>
          </cell>
          <cell r="H2032">
            <v>846733254</v>
          </cell>
          <cell r="I2032">
            <v>2109282511.9389</v>
          </cell>
          <cell r="J2032">
            <v>2109282511.9389</v>
          </cell>
          <cell r="K2032">
            <v>2111123013.6243999</v>
          </cell>
          <cell r="L2032">
            <v>512342936</v>
          </cell>
          <cell r="M2032">
            <v>334390318</v>
          </cell>
          <cell r="N2032">
            <v>846733254</v>
          </cell>
          <cell r="O2032">
            <v>481273653.13271391</v>
          </cell>
          <cell r="P2032">
            <v>33439031.800000004</v>
          </cell>
          <cell r="Q2032">
            <v>84673325.400000006</v>
          </cell>
          <cell r="R2032">
            <v>84673325.400000006</v>
          </cell>
          <cell r="S2032">
            <v>964845611.20000005</v>
          </cell>
          <cell r="T2032">
            <v>263890376.70304999</v>
          </cell>
          <cell r="U2032">
            <v>0</v>
          </cell>
          <cell r="V2032">
            <v>401113372.58863604</v>
          </cell>
          <cell r="W2032">
            <v>9</v>
          </cell>
          <cell r="X2032">
            <v>263890376.70304999</v>
          </cell>
          <cell r="Y2032">
            <v>0</v>
          </cell>
          <cell r="Z2032">
            <v>0</v>
          </cell>
          <cell r="AA2032">
            <v>9</v>
          </cell>
          <cell r="AB2032">
            <v>481273653.13271391</v>
          </cell>
          <cell r="AC2032">
            <v>9</v>
          </cell>
        </row>
        <row r="2033">
          <cell r="A2033" t="str">
            <v>Corredores Bogotá</v>
          </cell>
          <cell r="B2033">
            <v>10286665</v>
          </cell>
          <cell r="C2033">
            <v>36800</v>
          </cell>
          <cell r="D2033">
            <v>37164</v>
          </cell>
          <cell r="E2033" t="str">
            <v>M</v>
          </cell>
          <cell r="F2033" t="str">
            <v>AUCOLESP</v>
          </cell>
          <cell r="G2033">
            <v>71167</v>
          </cell>
          <cell r="H2033" t="str">
            <v>FISCALIA GENERNAL DE LA NACION</v>
          </cell>
          <cell r="I2033">
            <v>2429053.9375</v>
          </cell>
          <cell r="J2033">
            <v>2429053.9375</v>
          </cell>
          <cell r="K2033">
            <v>2429053.9375</v>
          </cell>
          <cell r="L2033">
            <v>11157619</v>
          </cell>
          <cell r="M2033">
            <v>1000000</v>
          </cell>
          <cell r="N2033">
            <v>12157619</v>
          </cell>
          <cell r="O2033">
            <v>0.1</v>
          </cell>
          <cell r="P2033">
            <v>100000</v>
          </cell>
          <cell r="Q2033">
            <v>0.1</v>
          </cell>
          <cell r="R2033">
            <v>1215761.9000000001</v>
          </cell>
          <cell r="S2033">
            <v>13473380.9</v>
          </cell>
          <cell r="T2033">
            <v>5.5467606922993662</v>
          </cell>
          <cell r="U2033">
            <v>0.19</v>
          </cell>
          <cell r="V2033">
            <v>461520.24812499998</v>
          </cell>
          <cell r="W2033">
            <v>0.125</v>
          </cell>
          <cell r="X2033">
            <v>303631.7421875</v>
          </cell>
          <cell r="Y2033">
            <v>0</v>
          </cell>
          <cell r="Z2033">
            <v>0</v>
          </cell>
          <cell r="AA2033">
            <v>-4.8617606922993666</v>
          </cell>
          <cell r="AB2033">
            <v>-11809478.952812502</v>
          </cell>
          <cell r="AC2033">
            <v>1.4532966613769531</v>
          </cell>
          <cell r="AD2033">
            <v>1.4532966613769531</v>
          </cell>
        </row>
        <row r="2034">
          <cell r="B2034" t="str">
            <v>Total 10286665</v>
          </cell>
          <cell r="C2034">
            <v>2429053.9375</v>
          </cell>
          <cell r="D2034">
            <v>2429053.9375</v>
          </cell>
          <cell r="E2034">
            <v>2429053.9375</v>
          </cell>
          <cell r="F2034">
            <v>11157619</v>
          </cell>
          <cell r="G2034">
            <v>1000000</v>
          </cell>
          <cell r="H2034">
            <v>12157619</v>
          </cell>
          <cell r="I2034">
            <v>2429053.9375</v>
          </cell>
          <cell r="J2034">
            <v>2429053.9375</v>
          </cell>
          <cell r="K2034">
            <v>2429053.9375</v>
          </cell>
          <cell r="L2034">
            <v>11157619</v>
          </cell>
          <cell r="M2034">
            <v>1000000</v>
          </cell>
          <cell r="N2034">
            <v>12157619</v>
          </cell>
          <cell r="O2034">
            <v>-11809478.952812502</v>
          </cell>
          <cell r="P2034">
            <v>100000</v>
          </cell>
          <cell r="Q2034">
            <v>1215761.9000000001</v>
          </cell>
          <cell r="R2034">
            <v>1215761.9000000001</v>
          </cell>
          <cell r="S2034">
            <v>13473380.9</v>
          </cell>
          <cell r="T2034">
            <v>303631.7421875</v>
          </cell>
          <cell r="U2034">
            <v>0</v>
          </cell>
          <cell r="V2034">
            <v>461520.24812499998</v>
          </cell>
          <cell r="W2034">
            <v>0</v>
          </cell>
          <cell r="X2034">
            <v>303631.7421875</v>
          </cell>
          <cell r="Y2034">
            <v>0</v>
          </cell>
          <cell r="Z2034">
            <v>0</v>
          </cell>
          <cell r="AA2034">
            <v>0</v>
          </cell>
          <cell r="AB2034">
            <v>-11809478.952812502</v>
          </cell>
          <cell r="AC2034">
            <v>0</v>
          </cell>
        </row>
        <row r="2035">
          <cell r="A2035" t="str">
            <v>Corredores Bogotá</v>
          </cell>
          <cell r="B2035">
            <v>10999173</v>
          </cell>
          <cell r="C2035">
            <v>37529</v>
          </cell>
          <cell r="D2035">
            <v>37777</v>
          </cell>
          <cell r="E2035" t="str">
            <v>M</v>
          </cell>
          <cell r="F2035" t="str">
            <v>AUCOLESP</v>
          </cell>
          <cell r="G2035">
            <v>71167</v>
          </cell>
          <cell r="H2035" t="str">
            <v>FISCALIA GENERNAL DE LA NACION</v>
          </cell>
          <cell r="I2035">
            <v>1412924160.9877999</v>
          </cell>
          <cell r="J2035">
            <v>1254257762.9877999</v>
          </cell>
          <cell r="K2035">
            <v>869852719.92330003</v>
          </cell>
          <cell r="L2035">
            <v>160334457</v>
          </cell>
          <cell r="M2035">
            <v>219495696</v>
          </cell>
          <cell r="N2035">
            <v>379830153</v>
          </cell>
          <cell r="O2035">
            <v>0.1</v>
          </cell>
          <cell r="P2035">
            <v>21949569.600000001</v>
          </cell>
          <cell r="Q2035">
            <v>0.1</v>
          </cell>
          <cell r="R2035">
            <v>37983015.300000004</v>
          </cell>
          <cell r="S2035">
            <v>439762737.90000004</v>
          </cell>
          <cell r="T2035">
            <v>0.5055599963391233</v>
          </cell>
          <cell r="U2035">
            <v>0.19</v>
          </cell>
          <cell r="V2035">
            <v>165272016.785427</v>
          </cell>
          <cell r="W2035">
            <v>0.125</v>
          </cell>
          <cell r="X2035">
            <v>108731589.9904125</v>
          </cell>
          <cell r="Y2035">
            <v>0</v>
          </cell>
          <cell r="Z2035">
            <v>0</v>
          </cell>
          <cell r="AA2035">
            <v>0.17944000366087676</v>
          </cell>
          <cell r="AB2035">
            <v>156086375.24746057</v>
          </cell>
          <cell r="AC2035">
            <v>2017</v>
          </cell>
          <cell r="AD2035">
            <v>2015.1531982421875</v>
          </cell>
        </row>
        <row r="2036">
          <cell r="B2036" t="str">
            <v>Total 10999173</v>
          </cell>
          <cell r="C2036">
            <v>1412924160.9877999</v>
          </cell>
          <cell r="D2036">
            <v>1254257762.9877999</v>
          </cell>
          <cell r="E2036">
            <v>869852719.92330003</v>
          </cell>
          <cell r="F2036">
            <v>160334457</v>
          </cell>
          <cell r="G2036">
            <v>219495696</v>
          </cell>
          <cell r="H2036">
            <v>379830153</v>
          </cell>
          <cell r="I2036">
            <v>1412924160.9877999</v>
          </cell>
          <cell r="J2036">
            <v>1254257762.9877999</v>
          </cell>
          <cell r="K2036">
            <v>869852719.92330003</v>
          </cell>
          <cell r="L2036">
            <v>160334457</v>
          </cell>
          <cell r="M2036">
            <v>219495696</v>
          </cell>
          <cell r="N2036">
            <v>379830153</v>
          </cell>
          <cell r="O2036">
            <v>156086375.24746057</v>
          </cell>
          <cell r="P2036">
            <v>21949569.600000001</v>
          </cell>
          <cell r="Q2036">
            <v>37983015.300000004</v>
          </cell>
          <cell r="R2036">
            <v>37983015.300000004</v>
          </cell>
          <cell r="S2036">
            <v>439762737.90000004</v>
          </cell>
          <cell r="T2036">
            <v>108731589.9904125</v>
          </cell>
          <cell r="U2036">
            <v>0</v>
          </cell>
          <cell r="V2036">
            <v>165272016.785427</v>
          </cell>
          <cell r="W2036">
            <v>2017</v>
          </cell>
          <cell r="X2036">
            <v>108731589.9904125</v>
          </cell>
          <cell r="Y2036">
            <v>0</v>
          </cell>
          <cell r="Z2036">
            <v>0</v>
          </cell>
          <cell r="AA2036">
            <v>2017</v>
          </cell>
          <cell r="AB2036">
            <v>156086375.24746057</v>
          </cell>
          <cell r="AC2036">
            <v>2017</v>
          </cell>
        </row>
        <row r="2037">
          <cell r="H2037" t="str">
            <v>Total FISCALIA GENERNAL DE LA NACION</v>
          </cell>
          <cell r="I2037">
            <v>3524635726.8641996</v>
          </cell>
          <cell r="J2037">
            <v>3365969328.8641996</v>
          </cell>
          <cell r="K2037">
            <v>2983404787.4851999</v>
          </cell>
          <cell r="L2037">
            <v>683835012</v>
          </cell>
          <cell r="M2037">
            <v>554886014</v>
          </cell>
          <cell r="N2037">
            <v>1238721026</v>
          </cell>
          <cell r="O2037">
            <v>55488601.400000006</v>
          </cell>
          <cell r="P2037">
            <v>55488601.400000006</v>
          </cell>
          <cell r="Q2037">
            <v>1418081730</v>
          </cell>
          <cell r="R2037">
            <v>123872102.60000002</v>
          </cell>
          <cell r="S2037">
            <v>1418081730</v>
          </cell>
          <cell r="T2037">
            <v>0</v>
          </cell>
          <cell r="U2037">
            <v>625550549.42736197</v>
          </cell>
          <cell r="V2037">
            <v>566846909.62218809</v>
          </cell>
          <cell r="W2037">
            <v>372925598.43564999</v>
          </cell>
          <cell r="X2037">
            <v>372925598.43564999</v>
          </cell>
          <cell r="Y2037">
            <v>625550549.42736197</v>
          </cell>
          <cell r="Z2037">
            <v>0</v>
          </cell>
          <cell r="AA2037">
            <v>625550549.42736197</v>
          </cell>
          <cell r="AB2037">
            <v>625550549.42736197</v>
          </cell>
          <cell r="AC2037">
            <v>2026</v>
          </cell>
        </row>
        <row r="2038">
          <cell r="A2038" t="str">
            <v>Corredores Bogotá</v>
          </cell>
          <cell r="B2038">
            <v>824503</v>
          </cell>
          <cell r="C2038">
            <v>36707</v>
          </cell>
          <cell r="D2038">
            <v>37071</v>
          </cell>
          <cell r="E2038" t="str">
            <v>M</v>
          </cell>
          <cell r="F2038" t="str">
            <v>AUCOLESP</v>
          </cell>
          <cell r="G2038">
            <v>71285</v>
          </cell>
          <cell r="H2038" t="str">
            <v>FONDO DE EMPLEADOS DE IBM DE COLOMBIA S.A.</v>
          </cell>
          <cell r="I2038">
            <v>356828462</v>
          </cell>
          <cell r="J2038">
            <v>356828462</v>
          </cell>
          <cell r="K2038">
            <v>356828462.28119999</v>
          </cell>
          <cell r="L2038">
            <v>211936099</v>
          </cell>
          <cell r="M2038">
            <v>9618743</v>
          </cell>
          <cell r="N2038">
            <v>221554842</v>
          </cell>
          <cell r="O2038">
            <v>0.1</v>
          </cell>
          <cell r="P2038">
            <v>961874.3</v>
          </cell>
          <cell r="Q2038">
            <v>0.1</v>
          </cell>
          <cell r="R2038">
            <v>22155484.200000003</v>
          </cell>
          <cell r="S2038">
            <v>244672200.5</v>
          </cell>
          <cell r="T2038">
            <v>0.68568577443574319</v>
          </cell>
          <cell r="U2038">
            <v>0.19</v>
          </cell>
          <cell r="V2038">
            <v>67797407.833427995</v>
          </cell>
          <cell r="W2038">
            <v>0.125</v>
          </cell>
          <cell r="X2038">
            <v>44603557.785149999</v>
          </cell>
          <cell r="Y2038">
            <v>0</v>
          </cell>
          <cell r="Z2038">
            <v>0</v>
          </cell>
          <cell r="AA2038">
            <v>-6.8577443574313612E-4</v>
          </cell>
          <cell r="AB2038">
            <v>-244703.83737798085</v>
          </cell>
          <cell r="AC2038">
            <v>448.43405151367188</v>
          </cell>
          <cell r="AD2038">
            <v>448.43405151367188</v>
          </cell>
        </row>
        <row r="2039">
          <cell r="A2039" t="str">
            <v>Corredores Bogotá</v>
          </cell>
          <cell r="B2039">
            <v>824503</v>
          </cell>
          <cell r="C2039">
            <v>37072</v>
          </cell>
          <cell r="D2039">
            <v>37436</v>
          </cell>
          <cell r="E2039" t="str">
            <v>M</v>
          </cell>
          <cell r="F2039" t="str">
            <v>AUCOLESP</v>
          </cell>
          <cell r="G2039">
            <v>71285</v>
          </cell>
          <cell r="H2039" t="str">
            <v>FONDO DE EMPLEADOS DE IBM DE COLOMBIA S.A.</v>
          </cell>
          <cell r="I2039">
            <v>356436731</v>
          </cell>
          <cell r="J2039">
            <v>357164980</v>
          </cell>
          <cell r="K2039">
            <v>356436731.2432</v>
          </cell>
          <cell r="L2039">
            <v>240055213</v>
          </cell>
          <cell r="M2039">
            <v>20237807</v>
          </cell>
          <cell r="N2039">
            <v>260293020</v>
          </cell>
          <cell r="O2039">
            <v>0.1</v>
          </cell>
          <cell r="P2039">
            <v>2023780.7000000002</v>
          </cell>
          <cell r="Q2039">
            <v>0.1</v>
          </cell>
          <cell r="R2039">
            <v>26029302</v>
          </cell>
          <cell r="S2039">
            <v>288346102.69999999</v>
          </cell>
          <cell r="T2039">
            <v>0.80896854175014532</v>
          </cell>
          <cell r="U2039">
            <v>0.19</v>
          </cell>
          <cell r="V2039">
            <v>67722978.936207995</v>
          </cell>
          <cell r="W2039">
            <v>0.125</v>
          </cell>
          <cell r="X2039">
            <v>44554591.405400001</v>
          </cell>
          <cell r="Y2039">
            <v>0</v>
          </cell>
          <cell r="Z2039">
            <v>0</v>
          </cell>
          <cell r="AA2039">
            <v>-0.12396854175014527</v>
          </cell>
          <cell r="AB2039">
            <v>-44186941.79840795</v>
          </cell>
          <cell r="AC2039">
            <v>397.36538696289063</v>
          </cell>
          <cell r="AD2039">
            <v>397.36538696289063</v>
          </cell>
        </row>
        <row r="2040">
          <cell r="B2040" t="str">
            <v>Total 824503</v>
          </cell>
          <cell r="C2040">
            <v>713265193</v>
          </cell>
          <cell r="D2040">
            <v>713993442</v>
          </cell>
          <cell r="E2040">
            <v>713265193.5244</v>
          </cell>
          <cell r="F2040">
            <v>451991312</v>
          </cell>
          <cell r="G2040">
            <v>29856550</v>
          </cell>
          <cell r="H2040">
            <v>481847862</v>
          </cell>
          <cell r="I2040">
            <v>713265193</v>
          </cell>
          <cell r="J2040">
            <v>713993442</v>
          </cell>
          <cell r="K2040">
            <v>713265193.5244</v>
          </cell>
          <cell r="L2040">
            <v>451991312</v>
          </cell>
          <cell r="M2040">
            <v>29856550</v>
          </cell>
          <cell r="N2040">
            <v>481847862</v>
          </cell>
          <cell r="O2040">
            <v>-44431645.63578593</v>
          </cell>
          <cell r="P2040">
            <v>2985655</v>
          </cell>
          <cell r="Q2040">
            <v>48184786.200000003</v>
          </cell>
          <cell r="R2040">
            <v>48184786.200000003</v>
          </cell>
          <cell r="S2040">
            <v>533018303.19999999</v>
          </cell>
          <cell r="T2040">
            <v>89158149.190549999</v>
          </cell>
          <cell r="U2040">
            <v>0</v>
          </cell>
          <cell r="V2040">
            <v>135520386.76963598</v>
          </cell>
          <cell r="W2040">
            <v>0</v>
          </cell>
          <cell r="X2040">
            <v>89158149.190549999</v>
          </cell>
          <cell r="Y2040">
            <v>0</v>
          </cell>
          <cell r="Z2040">
            <v>0</v>
          </cell>
          <cell r="AA2040">
            <v>0</v>
          </cell>
          <cell r="AB2040">
            <v>-44431645.63578593</v>
          </cell>
          <cell r="AC2040">
            <v>0</v>
          </cell>
        </row>
        <row r="2041">
          <cell r="H2041" t="str">
            <v>Total FONDO DE EMPLEADOS DE IBM DE COLOMBIA S.A.</v>
          </cell>
          <cell r="I2041">
            <v>713265193</v>
          </cell>
          <cell r="J2041">
            <v>713993442</v>
          </cell>
          <cell r="K2041">
            <v>713265193.5244</v>
          </cell>
          <cell r="L2041">
            <v>451991312</v>
          </cell>
          <cell r="M2041">
            <v>29856550</v>
          </cell>
          <cell r="N2041">
            <v>481847862</v>
          </cell>
          <cell r="O2041">
            <v>2985655</v>
          </cell>
          <cell r="P2041">
            <v>2985655</v>
          </cell>
          <cell r="Q2041">
            <v>533018303.19999999</v>
          </cell>
          <cell r="R2041">
            <v>48184786.200000003</v>
          </cell>
          <cell r="S2041">
            <v>533018303.19999999</v>
          </cell>
          <cell r="T2041">
            <v>0</v>
          </cell>
          <cell r="U2041">
            <v>-44431645.63578593</v>
          </cell>
          <cell r="V2041">
            <v>135520386.76963598</v>
          </cell>
          <cell r="W2041">
            <v>89158149.190549999</v>
          </cell>
          <cell r="X2041">
            <v>89158149.190549999</v>
          </cell>
          <cell r="Y2041">
            <v>-44431645.63578593</v>
          </cell>
          <cell r="Z2041">
            <v>0</v>
          </cell>
          <cell r="AA2041">
            <v>-44431645.63578593</v>
          </cell>
          <cell r="AB2041">
            <v>-44431645.63578593</v>
          </cell>
          <cell r="AC2041">
            <v>0</v>
          </cell>
        </row>
        <row r="2042">
          <cell r="A2042" t="str">
            <v>Corredores Bogotá</v>
          </cell>
          <cell r="B2042">
            <v>11008866</v>
          </cell>
          <cell r="C2042">
            <v>37530</v>
          </cell>
          <cell r="D2042">
            <v>37777</v>
          </cell>
          <cell r="E2042" t="str">
            <v>M</v>
          </cell>
          <cell r="F2042" t="str">
            <v>AUCOLESP</v>
          </cell>
          <cell r="G2042">
            <v>72690</v>
          </cell>
          <cell r="H2042" t="str">
            <v>FONDO UNION</v>
          </cell>
          <cell r="I2042">
            <v>72105683</v>
          </cell>
          <cell r="J2042">
            <v>48982378</v>
          </cell>
          <cell r="K2042">
            <v>71922794.352500007</v>
          </cell>
          <cell r="L2042">
            <v>44050805</v>
          </cell>
          <cell r="M2042">
            <v>14250024</v>
          </cell>
          <cell r="N2042">
            <v>58300829</v>
          </cell>
          <cell r="O2042">
            <v>0.1</v>
          </cell>
          <cell r="P2042">
            <v>1425002.4000000001</v>
          </cell>
          <cell r="Q2042">
            <v>0.1</v>
          </cell>
          <cell r="R2042">
            <v>5830082.9000000004</v>
          </cell>
          <cell r="S2042">
            <v>65555914.299999997</v>
          </cell>
          <cell r="T2042">
            <v>0.91147618623804627</v>
          </cell>
          <cell r="U2042">
            <v>0.19</v>
          </cell>
          <cell r="V2042">
            <v>13665330.926975001</v>
          </cell>
          <cell r="W2042">
            <v>0.125</v>
          </cell>
          <cell r="X2042">
            <v>8990349.2940625008</v>
          </cell>
          <cell r="Y2042">
            <v>0.1</v>
          </cell>
          <cell r="Z2042">
            <v>7192279.435250001</v>
          </cell>
          <cell r="AA2042">
            <v>-0.32647618623804631</v>
          </cell>
          <cell r="AB2042">
            <v>-23481079.603787497</v>
          </cell>
          <cell r="AC2042">
            <v>131</v>
          </cell>
          <cell r="AD2042">
            <v>131.46963500976563</v>
          </cell>
        </row>
        <row r="2043">
          <cell r="B2043" t="str">
            <v>Total 11008866</v>
          </cell>
          <cell r="C2043">
            <v>72105683</v>
          </cell>
          <cell r="D2043">
            <v>48982378</v>
          </cell>
          <cell r="E2043">
            <v>71922794.352500007</v>
          </cell>
          <cell r="F2043">
            <v>44050805</v>
          </cell>
          <cell r="G2043">
            <v>14250024</v>
          </cell>
          <cell r="H2043">
            <v>58300829</v>
          </cell>
          <cell r="I2043">
            <v>72105683</v>
          </cell>
          <cell r="J2043">
            <v>48982378</v>
          </cell>
          <cell r="K2043">
            <v>71922794.352500007</v>
          </cell>
          <cell r="L2043">
            <v>44050805</v>
          </cell>
          <cell r="M2043">
            <v>14250024</v>
          </cell>
          <cell r="N2043">
            <v>58300829</v>
          </cell>
          <cell r="O2043">
            <v>-23481079.603787497</v>
          </cell>
          <cell r="P2043">
            <v>1425002.4000000001</v>
          </cell>
          <cell r="Q2043">
            <v>5830082.9000000004</v>
          </cell>
          <cell r="R2043">
            <v>5830082.9000000004</v>
          </cell>
          <cell r="S2043">
            <v>65555914.299999997</v>
          </cell>
          <cell r="T2043">
            <v>8990349.2940625008</v>
          </cell>
          <cell r="U2043">
            <v>7192279.435250001</v>
          </cell>
          <cell r="V2043">
            <v>13665330.926975001</v>
          </cell>
          <cell r="W2043">
            <v>131</v>
          </cell>
          <cell r="X2043">
            <v>8990349.2940625008</v>
          </cell>
          <cell r="Y2043">
            <v>7192279.435250001</v>
          </cell>
          <cell r="Z2043">
            <v>7192279.435250001</v>
          </cell>
          <cell r="AA2043">
            <v>131</v>
          </cell>
          <cell r="AB2043">
            <v>-23481079.603787497</v>
          </cell>
          <cell r="AC2043">
            <v>131</v>
          </cell>
        </row>
        <row r="2044">
          <cell r="H2044" t="str">
            <v>Total FONDO UNION</v>
          </cell>
          <cell r="I2044">
            <v>72105683</v>
          </cell>
          <cell r="J2044">
            <v>48982378</v>
          </cell>
          <cell r="K2044">
            <v>71922794.352500007</v>
          </cell>
          <cell r="L2044">
            <v>44050805</v>
          </cell>
          <cell r="M2044">
            <v>14250024</v>
          </cell>
          <cell r="N2044">
            <v>58300829</v>
          </cell>
          <cell r="O2044">
            <v>1425002.4000000001</v>
          </cell>
          <cell r="P2044">
            <v>1425002.4000000001</v>
          </cell>
          <cell r="Q2044">
            <v>65555914.299999997</v>
          </cell>
          <cell r="R2044">
            <v>5830082.9000000004</v>
          </cell>
          <cell r="S2044">
            <v>65555914.299999997</v>
          </cell>
          <cell r="T2044">
            <v>7192279.435250001</v>
          </cell>
          <cell r="U2044">
            <v>-23481079.603787497</v>
          </cell>
          <cell r="V2044">
            <v>13665330.926975001</v>
          </cell>
          <cell r="W2044">
            <v>8990349.2940625008</v>
          </cell>
          <cell r="X2044">
            <v>8990349.2940625008</v>
          </cell>
          <cell r="Y2044">
            <v>-23481079.603787497</v>
          </cell>
          <cell r="Z2044">
            <v>7192279.435250001</v>
          </cell>
          <cell r="AA2044">
            <v>-23481079.603787497</v>
          </cell>
          <cell r="AB2044">
            <v>-23481079.603787497</v>
          </cell>
          <cell r="AC2044">
            <v>131</v>
          </cell>
        </row>
        <row r="2045">
          <cell r="A2045" t="str">
            <v>Corredores Bogotá</v>
          </cell>
          <cell r="B2045">
            <v>10407142</v>
          </cell>
          <cell r="C2045">
            <v>37398</v>
          </cell>
          <cell r="D2045">
            <v>37762</v>
          </cell>
          <cell r="E2045" t="str">
            <v>A</v>
          </cell>
          <cell r="F2045" t="str">
            <v>AUCOLESP</v>
          </cell>
          <cell r="G2045">
            <v>72690</v>
          </cell>
          <cell r="H2045" t="str">
            <v>FUERZAS MILITARES DE COLOMBIA</v>
          </cell>
          <cell r="I2045">
            <v>243666676.9375</v>
          </cell>
          <cell r="J2045">
            <v>282523355.9375</v>
          </cell>
          <cell r="K2045">
            <v>225689984.4014</v>
          </cell>
          <cell r="L2045">
            <v>99854434</v>
          </cell>
          <cell r="M2045">
            <v>112386652</v>
          </cell>
          <cell r="N2045">
            <v>212241086</v>
          </cell>
          <cell r="O2045">
            <v>0.1</v>
          </cell>
          <cell r="P2045">
            <v>11238665.200000001</v>
          </cell>
          <cell r="Q2045">
            <v>0.1</v>
          </cell>
          <cell r="R2045">
            <v>21224108.600000001</v>
          </cell>
          <cell r="S2045">
            <v>244703859.79999998</v>
          </cell>
          <cell r="T2045">
            <v>1.0842477589292705</v>
          </cell>
          <cell r="U2045">
            <v>0.19</v>
          </cell>
          <cell r="V2045">
            <v>42881097.036265999</v>
          </cell>
          <cell r="W2045">
            <v>0.125</v>
          </cell>
          <cell r="X2045">
            <v>28211248.050175</v>
          </cell>
          <cell r="Y2045">
            <v>0</v>
          </cell>
          <cell r="Z2045">
            <v>0</v>
          </cell>
          <cell r="AA2045">
            <v>-0.39924775892927045</v>
          </cell>
          <cell r="AB2045">
            <v>-90106220.485040948</v>
          </cell>
          <cell r="AC2045">
            <v>311.59616088867188</v>
          </cell>
          <cell r="AD2045">
            <v>311.59616088867188</v>
          </cell>
        </row>
        <row r="2046">
          <cell r="A2046" t="str">
            <v>Corredores Bogotá</v>
          </cell>
          <cell r="B2046">
            <v>10407142</v>
          </cell>
          <cell r="C2046">
            <v>37763</v>
          </cell>
          <cell r="D2046">
            <v>37777</v>
          </cell>
          <cell r="E2046" t="str">
            <v>A</v>
          </cell>
          <cell r="F2046" t="str">
            <v>AUCOLESP</v>
          </cell>
          <cell r="G2046">
            <v>72690</v>
          </cell>
          <cell r="H2046" t="str">
            <v>FUERZAS MILITARES DE COLOMBIA</v>
          </cell>
          <cell r="I2046">
            <v>0</v>
          </cell>
          <cell r="J2046">
            <v>0</v>
          </cell>
          <cell r="K2046">
            <v>9588823.4649999999</v>
          </cell>
          <cell r="L2046">
            <v>0</v>
          </cell>
          <cell r="M2046">
            <v>2611111</v>
          </cell>
          <cell r="N2046">
            <v>2611111</v>
          </cell>
          <cell r="O2046">
            <v>0.1</v>
          </cell>
          <cell r="P2046">
            <v>261111.1</v>
          </cell>
          <cell r="Q2046">
            <v>0.1</v>
          </cell>
          <cell r="R2046">
            <v>261111.1</v>
          </cell>
          <cell r="S2046">
            <v>3133333.2</v>
          </cell>
          <cell r="T2046">
            <v>0.32676930714564995</v>
          </cell>
          <cell r="U2046">
            <v>0.19</v>
          </cell>
          <cell r="V2046">
            <v>1821876.45835</v>
          </cell>
          <cell r="W2046">
            <v>0.125</v>
          </cell>
          <cell r="X2046">
            <v>1198602.933125</v>
          </cell>
          <cell r="Y2046">
            <v>0</v>
          </cell>
          <cell r="Z2046">
            <v>0</v>
          </cell>
          <cell r="AA2046">
            <v>0.35823069285435011</v>
          </cell>
          <cell r="AB2046">
            <v>3435010.8735250002</v>
          </cell>
          <cell r="AC2046">
            <v>323</v>
          </cell>
          <cell r="AD2046">
            <v>323.42855834960938</v>
          </cell>
        </row>
        <row r="2047">
          <cell r="B2047" t="str">
            <v>Total 10407142</v>
          </cell>
          <cell r="C2047">
            <v>243666676.9375</v>
          </cell>
          <cell r="D2047">
            <v>282523355.9375</v>
          </cell>
          <cell r="E2047">
            <v>235278807.8664</v>
          </cell>
          <cell r="F2047">
            <v>99854434</v>
          </cell>
          <cell r="G2047">
            <v>114997763</v>
          </cell>
          <cell r="H2047">
            <v>214852197</v>
          </cell>
          <cell r="I2047">
            <v>243666676.9375</v>
          </cell>
          <cell r="J2047">
            <v>282523355.9375</v>
          </cell>
          <cell r="K2047">
            <v>235278807.8664</v>
          </cell>
          <cell r="L2047">
            <v>99854434</v>
          </cell>
          <cell r="M2047">
            <v>114997763</v>
          </cell>
          <cell r="N2047">
            <v>214852197</v>
          </cell>
          <cell r="O2047">
            <v>-86671209.611515954</v>
          </cell>
          <cell r="P2047">
            <v>11499776.300000001</v>
          </cell>
          <cell r="Q2047">
            <v>21485219.700000003</v>
          </cell>
          <cell r="R2047">
            <v>21485219.700000003</v>
          </cell>
          <cell r="S2047">
            <v>247837192.99999997</v>
          </cell>
          <cell r="T2047">
            <v>29409850.9833</v>
          </cell>
          <cell r="U2047">
            <v>0</v>
          </cell>
          <cell r="V2047">
            <v>44702973.494616002</v>
          </cell>
          <cell r="W2047">
            <v>323</v>
          </cell>
          <cell r="X2047">
            <v>29409850.9833</v>
          </cell>
          <cell r="Y2047">
            <v>0</v>
          </cell>
          <cell r="Z2047">
            <v>0</v>
          </cell>
          <cell r="AA2047">
            <v>323</v>
          </cell>
          <cell r="AB2047">
            <v>-86671209.611515954</v>
          </cell>
          <cell r="AC2047">
            <v>323</v>
          </cell>
        </row>
        <row r="2048">
          <cell r="H2048" t="str">
            <v>Total FUERZAS MILITARES DE COLOMBIA</v>
          </cell>
          <cell r="I2048">
            <v>243666676.9375</v>
          </cell>
          <cell r="J2048">
            <v>282523355.9375</v>
          </cell>
          <cell r="K2048">
            <v>235278807.8664</v>
          </cell>
          <cell r="L2048">
            <v>99854434</v>
          </cell>
          <cell r="M2048">
            <v>114997763</v>
          </cell>
          <cell r="N2048">
            <v>214852197</v>
          </cell>
          <cell r="O2048">
            <v>11499776.300000001</v>
          </cell>
          <cell r="P2048">
            <v>11499776.300000001</v>
          </cell>
          <cell r="Q2048">
            <v>247837192.99999997</v>
          </cell>
          <cell r="R2048">
            <v>21485219.700000003</v>
          </cell>
          <cell r="S2048">
            <v>247837192.99999997</v>
          </cell>
          <cell r="T2048">
            <v>0</v>
          </cell>
          <cell r="U2048">
            <v>-86671209.611515954</v>
          </cell>
          <cell r="V2048">
            <v>44702973.494616002</v>
          </cell>
          <cell r="W2048">
            <v>29409850.9833</v>
          </cell>
          <cell r="X2048">
            <v>29409850.9833</v>
          </cell>
          <cell r="Y2048">
            <v>-86671209.611515954</v>
          </cell>
          <cell r="Z2048">
            <v>0</v>
          </cell>
          <cell r="AA2048">
            <v>-86671209.611515954</v>
          </cell>
          <cell r="AB2048">
            <v>-86671209.611515954</v>
          </cell>
          <cell r="AC2048">
            <v>323</v>
          </cell>
        </row>
        <row r="2049">
          <cell r="A2049" t="str">
            <v>Corredores Bogotá</v>
          </cell>
          <cell r="B2049">
            <v>7259963</v>
          </cell>
          <cell r="C2049">
            <v>36962</v>
          </cell>
          <cell r="D2049">
            <v>37326</v>
          </cell>
          <cell r="E2049" t="str">
            <v>M</v>
          </cell>
          <cell r="F2049" t="str">
            <v>AUCOL98</v>
          </cell>
          <cell r="G2049">
            <v>78932</v>
          </cell>
          <cell r="H2049" t="str">
            <v>FUNDACION ABOOD SHAIO</v>
          </cell>
          <cell r="I2049">
            <v>91201519</v>
          </cell>
          <cell r="J2049">
            <v>91389519</v>
          </cell>
          <cell r="K2049">
            <v>91201518.867200002</v>
          </cell>
          <cell r="L2049">
            <v>16421480</v>
          </cell>
          <cell r="M2049">
            <v>3222222</v>
          </cell>
          <cell r="N2049">
            <v>19643702</v>
          </cell>
          <cell r="O2049">
            <v>0.1</v>
          </cell>
          <cell r="P2049">
            <v>322222.2</v>
          </cell>
          <cell r="Q2049">
            <v>0.1</v>
          </cell>
          <cell r="R2049">
            <v>1964370.2000000002</v>
          </cell>
          <cell r="S2049">
            <v>21930294.399999999</v>
          </cell>
          <cell r="T2049">
            <v>0.24045974971023293</v>
          </cell>
          <cell r="U2049">
            <v>0.19</v>
          </cell>
          <cell r="V2049">
            <v>17328288.584768001</v>
          </cell>
          <cell r="W2049">
            <v>0.125</v>
          </cell>
          <cell r="X2049">
            <v>11400189.8584</v>
          </cell>
          <cell r="Y2049">
            <v>0</v>
          </cell>
          <cell r="Z2049">
            <v>0</v>
          </cell>
          <cell r="AA2049">
            <v>0.44454025028976712</v>
          </cell>
          <cell r="AB2049">
            <v>40542746.024032004</v>
          </cell>
          <cell r="AC2049">
            <v>94.703300476074219</v>
          </cell>
          <cell r="AD2049">
            <v>94.703300476074219</v>
          </cell>
        </row>
        <row r="2050">
          <cell r="A2050" t="str">
            <v>Corredores Bogotá</v>
          </cell>
          <cell r="B2050">
            <v>7259963</v>
          </cell>
          <cell r="C2050">
            <v>37327</v>
          </cell>
          <cell r="D2050">
            <v>37691</v>
          </cell>
          <cell r="E2050" t="str">
            <v>M</v>
          </cell>
          <cell r="F2050" t="str">
            <v>AUCOL98</v>
          </cell>
          <cell r="G2050">
            <v>78932</v>
          </cell>
          <cell r="H2050" t="str">
            <v>FUNDACION ABOOD SHAIO</v>
          </cell>
          <cell r="I2050">
            <v>85374129</v>
          </cell>
          <cell r="J2050">
            <v>85136700</v>
          </cell>
          <cell r="K2050">
            <v>85374129.023399994</v>
          </cell>
          <cell r="L2050">
            <v>19766789</v>
          </cell>
          <cell r="M2050">
            <v>17604667</v>
          </cell>
          <cell r="N2050">
            <v>37371456</v>
          </cell>
          <cell r="O2050">
            <v>0.1</v>
          </cell>
          <cell r="P2050">
            <v>1760466.7000000002</v>
          </cell>
          <cell r="Q2050">
            <v>0.1</v>
          </cell>
          <cell r="R2050">
            <v>3737145.6</v>
          </cell>
          <cell r="S2050">
            <v>42869068.300000004</v>
          </cell>
          <cell r="T2050">
            <v>0.50213183771690506</v>
          </cell>
          <cell r="U2050">
            <v>0.19</v>
          </cell>
          <cell r="V2050">
            <v>16221084.514446</v>
          </cell>
          <cell r="W2050">
            <v>0.125</v>
          </cell>
          <cell r="X2050">
            <v>10671766.127924999</v>
          </cell>
          <cell r="Y2050">
            <v>0</v>
          </cell>
          <cell r="Z2050">
            <v>0</v>
          </cell>
          <cell r="AA2050">
            <v>0.18286816228309499</v>
          </cell>
          <cell r="AB2050">
            <v>15612210.081029</v>
          </cell>
          <cell r="AC2050">
            <v>84.162086486816406</v>
          </cell>
          <cell r="AD2050">
            <v>84.162086486816406</v>
          </cell>
        </row>
        <row r="2051">
          <cell r="A2051" t="str">
            <v>Corredores Bogotá</v>
          </cell>
          <cell r="B2051">
            <v>7259963</v>
          </cell>
          <cell r="C2051">
            <v>37692</v>
          </cell>
          <cell r="D2051">
            <v>37777</v>
          </cell>
          <cell r="E2051" t="str">
            <v>M</v>
          </cell>
          <cell r="F2051" t="str">
            <v>AUCOL98</v>
          </cell>
          <cell r="G2051">
            <v>78932</v>
          </cell>
          <cell r="H2051" t="str">
            <v>FUNDACION ABOOD SHAIO</v>
          </cell>
          <cell r="I2051">
            <v>19017990</v>
          </cell>
          <cell r="J2051">
            <v>667893</v>
          </cell>
          <cell r="K2051">
            <v>17779753.3926</v>
          </cell>
          <cell r="L2051">
            <v>974734</v>
          </cell>
          <cell r="M2051">
            <v>44402</v>
          </cell>
          <cell r="N2051">
            <v>1019136</v>
          </cell>
          <cell r="O2051">
            <v>0.1</v>
          </cell>
          <cell r="P2051">
            <v>4440.2</v>
          </cell>
          <cell r="Q2051">
            <v>0.1</v>
          </cell>
          <cell r="R2051">
            <v>101913.60000000001</v>
          </cell>
          <cell r="S2051">
            <v>1125489.8</v>
          </cell>
          <cell r="T2051">
            <v>6.3301766630150968E-2</v>
          </cell>
          <cell r="U2051">
            <v>0.19</v>
          </cell>
          <cell r="V2051">
            <v>3378153.1445940002</v>
          </cell>
          <cell r="W2051">
            <v>0.125</v>
          </cell>
          <cell r="X2051">
            <v>2222469.174075</v>
          </cell>
          <cell r="Y2051">
            <v>0</v>
          </cell>
          <cell r="Z2051">
            <v>0</v>
          </cell>
          <cell r="AA2051">
            <v>0.62169823336984908</v>
          </cell>
          <cell r="AB2051">
            <v>11053641.273931</v>
          </cell>
          <cell r="AC2051">
            <v>23</v>
          </cell>
          <cell r="AD2051">
            <v>22.258823394775391</v>
          </cell>
        </row>
        <row r="2052">
          <cell r="B2052" t="str">
            <v>Total 7259963</v>
          </cell>
          <cell r="C2052">
            <v>195593638</v>
          </cell>
          <cell r="D2052">
            <v>177194112</v>
          </cell>
          <cell r="E2052">
            <v>194355401.2832</v>
          </cell>
          <cell r="F2052">
            <v>37163003</v>
          </cell>
          <cell r="G2052">
            <v>20871291</v>
          </cell>
          <cell r="H2052">
            <v>58034294</v>
          </cell>
          <cell r="I2052">
            <v>195593638</v>
          </cell>
          <cell r="J2052">
            <v>177194112</v>
          </cell>
          <cell r="K2052">
            <v>194355401.2832</v>
          </cell>
          <cell r="L2052">
            <v>37163003</v>
          </cell>
          <cell r="M2052">
            <v>20871291</v>
          </cell>
          <cell r="N2052">
            <v>58034294</v>
          </cell>
          <cell r="O2052">
            <v>67208597.378992006</v>
          </cell>
          <cell r="P2052">
            <v>2087129.1</v>
          </cell>
          <cell r="Q2052">
            <v>5803429.4000000004</v>
          </cell>
          <cell r="R2052">
            <v>5803429.4000000004</v>
          </cell>
          <cell r="S2052">
            <v>65924852.5</v>
          </cell>
          <cell r="T2052">
            <v>24294425.160399999</v>
          </cell>
          <cell r="U2052">
            <v>0</v>
          </cell>
          <cell r="V2052">
            <v>36927526.243808001</v>
          </cell>
          <cell r="W2052">
            <v>23</v>
          </cell>
          <cell r="X2052">
            <v>24294425.160399999</v>
          </cell>
          <cell r="Y2052">
            <v>0</v>
          </cell>
          <cell r="Z2052">
            <v>0</v>
          </cell>
          <cell r="AA2052">
            <v>23</v>
          </cell>
          <cell r="AB2052">
            <v>67208597.378992006</v>
          </cell>
          <cell r="AC2052">
            <v>23</v>
          </cell>
        </row>
        <row r="2053">
          <cell r="H2053" t="str">
            <v>Total FUNDACION ABOOD SHAIO</v>
          </cell>
          <cell r="I2053">
            <v>195593638</v>
          </cell>
          <cell r="J2053">
            <v>177194112</v>
          </cell>
          <cell r="K2053">
            <v>194355401.2832</v>
          </cell>
          <cell r="L2053">
            <v>37163003</v>
          </cell>
          <cell r="M2053">
            <v>20871291</v>
          </cell>
          <cell r="N2053">
            <v>58034294</v>
          </cell>
          <cell r="O2053">
            <v>2087129.1</v>
          </cell>
          <cell r="P2053">
            <v>2087129.1</v>
          </cell>
          <cell r="Q2053">
            <v>65924852.5</v>
          </cell>
          <cell r="R2053">
            <v>5803429.4000000004</v>
          </cell>
          <cell r="S2053">
            <v>65924852.5</v>
          </cell>
          <cell r="T2053">
            <v>0</v>
          </cell>
          <cell r="U2053">
            <v>67208597.378992006</v>
          </cell>
          <cell r="V2053">
            <v>36927526.243808001</v>
          </cell>
          <cell r="W2053">
            <v>24294425.160399999</v>
          </cell>
          <cell r="X2053">
            <v>24294425.160399999</v>
          </cell>
          <cell r="Y2053">
            <v>67208597.378992006</v>
          </cell>
          <cell r="Z2053">
            <v>0</v>
          </cell>
          <cell r="AA2053">
            <v>67208597.378992006</v>
          </cell>
          <cell r="AB2053">
            <v>67208597.378992006</v>
          </cell>
          <cell r="AC2053">
            <v>23</v>
          </cell>
        </row>
        <row r="2054">
          <cell r="A2054" t="str">
            <v>Corredores Bogotá</v>
          </cell>
          <cell r="B2054">
            <v>10944918</v>
          </cell>
          <cell r="C2054">
            <v>37439</v>
          </cell>
          <cell r="D2054">
            <v>37777</v>
          </cell>
          <cell r="E2054" t="str">
            <v>S</v>
          </cell>
          <cell r="F2054" t="str">
            <v>AUCOLESP</v>
          </cell>
          <cell r="G2054">
            <v>71285</v>
          </cell>
          <cell r="H2054" t="str">
            <v>GRANDES SUPERFICIES DE COLOMBIA S.A.</v>
          </cell>
          <cell r="I2054">
            <v>26531587</v>
          </cell>
          <cell r="J2054">
            <v>26896471</v>
          </cell>
          <cell r="K2054">
            <v>26531588</v>
          </cell>
          <cell r="L2054">
            <v>12126454</v>
          </cell>
          <cell r="M2054">
            <v>6744201</v>
          </cell>
          <cell r="N2054">
            <v>18870655</v>
          </cell>
          <cell r="O2054">
            <v>0.1</v>
          </cell>
          <cell r="P2054">
            <v>674420.10000000009</v>
          </cell>
          <cell r="Q2054">
            <v>0.1</v>
          </cell>
          <cell r="R2054">
            <v>1887065.5</v>
          </cell>
          <cell r="S2054">
            <v>21432140.600000001</v>
          </cell>
          <cell r="T2054">
            <v>0.8077971284643799</v>
          </cell>
          <cell r="U2054">
            <v>0.19</v>
          </cell>
          <cell r="V2054">
            <v>5041001.72</v>
          </cell>
          <cell r="W2054">
            <v>0.125</v>
          </cell>
          <cell r="X2054">
            <v>3316448.5</v>
          </cell>
          <cell r="Y2054">
            <v>0</v>
          </cell>
          <cell r="Z2054">
            <v>0</v>
          </cell>
          <cell r="AA2054">
            <v>-0.12279712846437985</v>
          </cell>
          <cell r="AB2054">
            <v>-3258002.8199999989</v>
          </cell>
          <cell r="AC2054">
            <v>0</v>
          </cell>
          <cell r="AD2054">
            <v>18.281064987182617</v>
          </cell>
        </row>
        <row r="2055">
          <cell r="B2055" t="str">
            <v>Total 10944918</v>
          </cell>
          <cell r="C2055">
            <v>26531587</v>
          </cell>
          <cell r="D2055">
            <v>26896471</v>
          </cell>
          <cell r="E2055">
            <v>26531588</v>
          </cell>
          <cell r="F2055">
            <v>12126454</v>
          </cell>
          <cell r="G2055">
            <v>6744201</v>
          </cell>
          <cell r="H2055">
            <v>18870655</v>
          </cell>
          <cell r="I2055">
            <v>26531587</v>
          </cell>
          <cell r="J2055">
            <v>26896471</v>
          </cell>
          <cell r="K2055">
            <v>26531588</v>
          </cell>
          <cell r="L2055">
            <v>12126454</v>
          </cell>
          <cell r="M2055">
            <v>6744201</v>
          </cell>
          <cell r="N2055">
            <v>18870655</v>
          </cell>
          <cell r="O2055">
            <v>-3258002.8199999989</v>
          </cell>
          <cell r="P2055">
            <v>674420.10000000009</v>
          </cell>
          <cell r="Q2055">
            <v>1887065.5</v>
          </cell>
          <cell r="R2055">
            <v>1887065.5</v>
          </cell>
          <cell r="S2055">
            <v>21432140.600000001</v>
          </cell>
          <cell r="T2055">
            <v>3316448.5</v>
          </cell>
          <cell r="U2055">
            <v>0</v>
          </cell>
          <cell r="V2055">
            <v>5041001.72</v>
          </cell>
          <cell r="W2055">
            <v>0</v>
          </cell>
          <cell r="X2055">
            <v>3316448.5</v>
          </cell>
          <cell r="Y2055">
            <v>0</v>
          </cell>
          <cell r="Z2055">
            <v>0</v>
          </cell>
          <cell r="AA2055">
            <v>0</v>
          </cell>
          <cell r="AB2055">
            <v>-3258002.8199999989</v>
          </cell>
          <cell r="AC2055">
            <v>0</v>
          </cell>
        </row>
        <row r="2056">
          <cell r="H2056" t="str">
            <v>Total GRANDES SUPERFICIES DE COLOMBIA S.A.</v>
          </cell>
          <cell r="I2056">
            <v>26531587</v>
          </cell>
          <cell r="J2056">
            <v>26896471</v>
          </cell>
          <cell r="K2056">
            <v>26531588</v>
          </cell>
          <cell r="L2056">
            <v>12126454</v>
          </cell>
          <cell r="M2056">
            <v>6744201</v>
          </cell>
          <cell r="N2056">
            <v>18870655</v>
          </cell>
          <cell r="O2056">
            <v>674420.10000000009</v>
          </cell>
          <cell r="P2056">
            <v>674420.10000000009</v>
          </cell>
          <cell r="Q2056">
            <v>21432140.600000001</v>
          </cell>
          <cell r="R2056">
            <v>1887065.5</v>
          </cell>
          <cell r="S2056">
            <v>21432140.600000001</v>
          </cell>
          <cell r="T2056">
            <v>0</v>
          </cell>
          <cell r="U2056">
            <v>-3258002.8199999989</v>
          </cell>
          <cell r="V2056">
            <v>5041001.72</v>
          </cell>
          <cell r="W2056">
            <v>3316448.5</v>
          </cell>
          <cell r="X2056">
            <v>3316448.5</v>
          </cell>
          <cell r="Y2056">
            <v>-3258002.8199999989</v>
          </cell>
          <cell r="Z2056">
            <v>0</v>
          </cell>
          <cell r="AA2056">
            <v>-3258002.8199999989</v>
          </cell>
          <cell r="AB2056">
            <v>-3258002.8199999989</v>
          </cell>
          <cell r="AC2056">
            <v>0</v>
          </cell>
        </row>
        <row r="2057">
          <cell r="A2057" t="str">
            <v>Corredores Bogotá</v>
          </cell>
          <cell r="B2057">
            <v>10289948</v>
          </cell>
          <cell r="C2057">
            <v>37087</v>
          </cell>
          <cell r="D2057">
            <v>37451</v>
          </cell>
          <cell r="E2057" t="str">
            <v>A</v>
          </cell>
          <cell r="F2057" t="str">
            <v>AUCOLESP</v>
          </cell>
          <cell r="G2057">
            <v>71285</v>
          </cell>
          <cell r="H2057" t="str">
            <v>H.L. INGENIEROS S.A .</v>
          </cell>
          <cell r="I2057">
            <v>6000000</v>
          </cell>
          <cell r="J2057">
            <v>6000000</v>
          </cell>
          <cell r="K2057">
            <v>6000000</v>
          </cell>
          <cell r="L2057">
            <v>1909147</v>
          </cell>
          <cell r="M2057">
            <v>2000000</v>
          </cell>
          <cell r="N2057">
            <v>3909147</v>
          </cell>
          <cell r="O2057">
            <v>0.1</v>
          </cell>
          <cell r="P2057">
            <v>200000</v>
          </cell>
          <cell r="Q2057">
            <v>0.1</v>
          </cell>
          <cell r="R2057">
            <v>390914.7</v>
          </cell>
          <cell r="S2057">
            <v>4500061.7</v>
          </cell>
          <cell r="T2057">
            <v>0.75001028333333342</v>
          </cell>
          <cell r="U2057">
            <v>0.19</v>
          </cell>
          <cell r="V2057">
            <v>1140000</v>
          </cell>
          <cell r="W2057">
            <v>0.125</v>
          </cell>
          <cell r="X2057">
            <v>750000</v>
          </cell>
          <cell r="Y2057">
            <v>0</v>
          </cell>
          <cell r="Z2057">
            <v>0</v>
          </cell>
          <cell r="AA2057">
            <v>-6.5010283333333363E-2</v>
          </cell>
          <cell r="AB2057">
            <v>-390061.70000000019</v>
          </cell>
          <cell r="AC2057">
            <v>22.637363433837891</v>
          </cell>
          <cell r="AD2057">
            <v>22.637363433837891</v>
          </cell>
        </row>
        <row r="2058">
          <cell r="A2058" t="str">
            <v>Corredores Bogotá</v>
          </cell>
          <cell r="B2058">
            <v>10289948</v>
          </cell>
          <cell r="C2058">
            <v>37452</v>
          </cell>
          <cell r="D2058">
            <v>37777</v>
          </cell>
          <cell r="E2058" t="str">
            <v>A</v>
          </cell>
          <cell r="F2058" t="str">
            <v>AUCOLESP</v>
          </cell>
          <cell r="G2058">
            <v>71285</v>
          </cell>
          <cell r="H2058" t="str">
            <v>H.L. INGENIEROS S.A .</v>
          </cell>
          <cell r="I2058">
            <v>5312881</v>
          </cell>
          <cell r="J2058">
            <v>7771321</v>
          </cell>
          <cell r="K2058">
            <v>5238429.1679999996</v>
          </cell>
          <cell r="L2058">
            <v>0</v>
          </cell>
          <cell r="M2058">
            <v>0.1</v>
          </cell>
          <cell r="N2058">
            <v>0</v>
          </cell>
          <cell r="O2058">
            <v>0.1</v>
          </cell>
          <cell r="P2058">
            <v>0</v>
          </cell>
          <cell r="Q2058">
            <v>0.1</v>
          </cell>
          <cell r="R2058">
            <v>0</v>
          </cell>
          <cell r="S2058">
            <v>0</v>
          </cell>
          <cell r="T2058">
            <v>0</v>
          </cell>
          <cell r="U2058">
            <v>0.19</v>
          </cell>
          <cell r="V2058">
            <v>995301.54191999999</v>
          </cell>
          <cell r="W2058">
            <v>0.125</v>
          </cell>
          <cell r="X2058">
            <v>654803.64599999995</v>
          </cell>
          <cell r="Y2058">
            <v>0</v>
          </cell>
          <cell r="Z2058">
            <v>0</v>
          </cell>
          <cell r="AA2058">
            <v>0.68500000000000005</v>
          </cell>
          <cell r="AB2058">
            <v>3588323.9800800001</v>
          </cell>
          <cell r="AC2058">
            <v>0</v>
          </cell>
          <cell r="AD2058">
            <v>16.680000305175781</v>
          </cell>
        </row>
        <row r="2059">
          <cell r="B2059" t="str">
            <v>Total 10289948</v>
          </cell>
          <cell r="C2059">
            <v>11312881</v>
          </cell>
          <cell r="D2059">
            <v>13771321</v>
          </cell>
          <cell r="E2059">
            <v>11238429.168</v>
          </cell>
          <cell r="F2059">
            <v>1909147</v>
          </cell>
          <cell r="G2059">
            <v>2000000</v>
          </cell>
          <cell r="H2059">
            <v>3909147</v>
          </cell>
          <cell r="I2059">
            <v>11312881</v>
          </cell>
          <cell r="J2059">
            <v>13771321</v>
          </cell>
          <cell r="K2059">
            <v>11238429.168</v>
          </cell>
          <cell r="L2059">
            <v>1909147</v>
          </cell>
          <cell r="M2059">
            <v>2000000</v>
          </cell>
          <cell r="N2059">
            <v>3909147</v>
          </cell>
          <cell r="O2059">
            <v>3198262.2800799999</v>
          </cell>
          <cell r="P2059">
            <v>200000</v>
          </cell>
          <cell r="Q2059">
            <v>390914.7</v>
          </cell>
          <cell r="R2059">
            <v>390914.7</v>
          </cell>
          <cell r="S2059">
            <v>4500061.7</v>
          </cell>
          <cell r="T2059">
            <v>1404803.6459999999</v>
          </cell>
          <cell r="U2059">
            <v>0</v>
          </cell>
          <cell r="V2059">
            <v>2135301.5419199998</v>
          </cell>
          <cell r="W2059">
            <v>0</v>
          </cell>
          <cell r="X2059">
            <v>1404803.6459999999</v>
          </cell>
          <cell r="Y2059">
            <v>0</v>
          </cell>
          <cell r="Z2059">
            <v>0</v>
          </cell>
          <cell r="AA2059">
            <v>0</v>
          </cell>
          <cell r="AB2059">
            <v>3198262.2800799999</v>
          </cell>
          <cell r="AC2059">
            <v>0</v>
          </cell>
        </row>
        <row r="2060">
          <cell r="H2060" t="str">
            <v>Total H.L. INGENIEROS S.A .</v>
          </cell>
          <cell r="I2060">
            <v>11312881</v>
          </cell>
          <cell r="J2060">
            <v>13771321</v>
          </cell>
          <cell r="K2060">
            <v>11238429.168</v>
          </cell>
          <cell r="L2060">
            <v>1909147</v>
          </cell>
          <cell r="M2060">
            <v>2000000</v>
          </cell>
          <cell r="N2060">
            <v>3909147</v>
          </cell>
          <cell r="O2060">
            <v>200000</v>
          </cell>
          <cell r="P2060">
            <v>200000</v>
          </cell>
          <cell r="Q2060">
            <v>4500061.7</v>
          </cell>
          <cell r="R2060">
            <v>390914.7</v>
          </cell>
          <cell r="S2060">
            <v>4500061.7</v>
          </cell>
          <cell r="T2060">
            <v>0</v>
          </cell>
          <cell r="U2060">
            <v>3198262.2800799999</v>
          </cell>
          <cell r="V2060">
            <v>2135301.5419199998</v>
          </cell>
          <cell r="W2060">
            <v>1404803.6459999999</v>
          </cell>
          <cell r="X2060">
            <v>1404803.6459999999</v>
          </cell>
          <cell r="Y2060">
            <v>3198262.2800799999</v>
          </cell>
          <cell r="Z2060">
            <v>0</v>
          </cell>
          <cell r="AA2060">
            <v>3198262.2800799999</v>
          </cell>
          <cell r="AB2060">
            <v>3198262.2800799999</v>
          </cell>
          <cell r="AC2060">
            <v>0</v>
          </cell>
        </row>
        <row r="2061">
          <cell r="A2061" t="str">
            <v>Corredores Bogotá</v>
          </cell>
          <cell r="B2061">
            <v>10273571</v>
          </cell>
          <cell r="C2061">
            <v>37104</v>
          </cell>
          <cell r="D2061">
            <v>37468</v>
          </cell>
          <cell r="E2061" t="str">
            <v>M</v>
          </cell>
          <cell r="F2061" t="str">
            <v>AUCOLESP</v>
          </cell>
          <cell r="G2061">
            <v>72690</v>
          </cell>
          <cell r="H2061" t="str">
            <v>HEATH LAMBERT BENEFICIOS INTEGRALES OPORTUNOS</v>
          </cell>
          <cell r="I2061">
            <v>85892433</v>
          </cell>
          <cell r="J2061">
            <v>86262409</v>
          </cell>
          <cell r="K2061">
            <v>80886779.375699997</v>
          </cell>
          <cell r="L2061">
            <v>43635351</v>
          </cell>
          <cell r="M2061">
            <v>8609088</v>
          </cell>
          <cell r="N2061">
            <v>52244439</v>
          </cell>
          <cell r="O2061">
            <v>0.1</v>
          </cell>
          <cell r="P2061">
            <v>860908.8</v>
          </cell>
          <cell r="Q2061">
            <v>0.1</v>
          </cell>
          <cell r="R2061">
            <v>5224443.9000000004</v>
          </cell>
          <cell r="S2061">
            <v>58329791.699999996</v>
          </cell>
          <cell r="T2061">
            <v>0.72112886865073311</v>
          </cell>
          <cell r="U2061">
            <v>0.19</v>
          </cell>
          <cell r="V2061">
            <v>15368488.081382999</v>
          </cell>
          <cell r="W2061">
            <v>0.17499999999999999</v>
          </cell>
          <cell r="X2061">
            <v>14155186.390747499</v>
          </cell>
          <cell r="Y2061">
            <v>0</v>
          </cell>
          <cell r="Z2061">
            <v>0</v>
          </cell>
          <cell r="AA2061">
            <v>-8.6128868650733104E-2</v>
          </cell>
          <cell r="AB2061">
            <v>-6966686.7964304928</v>
          </cell>
          <cell r="AC2061">
            <v>107.65933990478516</v>
          </cell>
          <cell r="AD2061">
            <v>107.65933990478516</v>
          </cell>
        </row>
        <row r="2062">
          <cell r="A2062" t="str">
            <v>Corredores Bogotá</v>
          </cell>
          <cell r="B2062">
            <v>10273571</v>
          </cell>
          <cell r="C2062">
            <v>37469</v>
          </cell>
          <cell r="D2062">
            <v>37777</v>
          </cell>
          <cell r="E2062" t="str">
            <v>M</v>
          </cell>
          <cell r="F2062" t="str">
            <v>AUCOLESP</v>
          </cell>
          <cell r="G2062">
            <v>72690</v>
          </cell>
          <cell r="H2062" t="str">
            <v>HEATH LAMBERT BENEFICIOS INTEGRALES OPORTUNOS</v>
          </cell>
          <cell r="I2062">
            <v>85492249.0625</v>
          </cell>
          <cell r="J2062">
            <v>65547329.0625</v>
          </cell>
          <cell r="K2062">
            <v>87694423.739600003</v>
          </cell>
          <cell r="L2062">
            <v>98348527</v>
          </cell>
          <cell r="M2062">
            <v>13232143</v>
          </cell>
          <cell r="N2062">
            <v>111580670</v>
          </cell>
          <cell r="O2062">
            <v>0.1</v>
          </cell>
          <cell r="P2062">
            <v>1323214.3</v>
          </cell>
          <cell r="Q2062">
            <v>0.1</v>
          </cell>
          <cell r="R2062">
            <v>11158067</v>
          </cell>
          <cell r="S2062">
            <v>124061951.3</v>
          </cell>
          <cell r="T2062">
            <v>1.414707412507662</v>
          </cell>
          <cell r="U2062">
            <v>0.19</v>
          </cell>
          <cell r="V2062">
            <v>16661940.510524001</v>
          </cell>
          <cell r="W2062">
            <v>0.17499999999999999</v>
          </cell>
          <cell r="X2062">
            <v>15346524.15443</v>
          </cell>
          <cell r="Y2062">
            <v>0</v>
          </cell>
          <cell r="Z2062">
            <v>0</v>
          </cell>
          <cell r="AA2062">
            <v>-0.77970741250766196</v>
          </cell>
          <cell r="AB2062">
            <v>-68375992.225354001</v>
          </cell>
          <cell r="AC2062">
            <v>119</v>
          </cell>
          <cell r="AD2062">
            <v>125.77272796630859</v>
          </cell>
        </row>
        <row r="2063">
          <cell r="B2063" t="str">
            <v>Total 10273571</v>
          </cell>
          <cell r="C2063">
            <v>171384682.0625</v>
          </cell>
          <cell r="D2063">
            <v>151809738.0625</v>
          </cell>
          <cell r="E2063">
            <v>168581203.1153</v>
          </cell>
          <cell r="F2063">
            <v>141983878</v>
          </cell>
          <cell r="G2063">
            <v>21841231</v>
          </cell>
          <cell r="H2063">
            <v>163825109</v>
          </cell>
          <cell r="I2063">
            <v>171384682.0625</v>
          </cell>
          <cell r="J2063">
            <v>151809738.0625</v>
          </cell>
          <cell r="K2063">
            <v>168581203.1153</v>
          </cell>
          <cell r="L2063">
            <v>141983878</v>
          </cell>
          <cell r="M2063">
            <v>21841231</v>
          </cell>
          <cell r="N2063">
            <v>163825109</v>
          </cell>
          <cell r="O2063">
            <v>-75342679.021784499</v>
          </cell>
          <cell r="P2063">
            <v>2184123.1</v>
          </cell>
          <cell r="Q2063">
            <v>16382510.9</v>
          </cell>
          <cell r="R2063">
            <v>16382510.9</v>
          </cell>
          <cell r="S2063">
            <v>182391743</v>
          </cell>
          <cell r="T2063">
            <v>29501710.545177497</v>
          </cell>
          <cell r="U2063">
            <v>0</v>
          </cell>
          <cell r="V2063">
            <v>32030428.591907002</v>
          </cell>
          <cell r="W2063">
            <v>119</v>
          </cell>
          <cell r="X2063">
            <v>29501710.545177497</v>
          </cell>
          <cell r="Y2063">
            <v>0</v>
          </cell>
          <cell r="Z2063">
            <v>0</v>
          </cell>
          <cell r="AA2063">
            <v>119</v>
          </cell>
          <cell r="AB2063">
            <v>-75342679.021784499</v>
          </cell>
          <cell r="AC2063">
            <v>119</v>
          </cell>
        </row>
        <row r="2064">
          <cell r="H2064" t="str">
            <v>Total HEATH LAMBERT BENEFICIOS INTEGRALES OPORTUNOS</v>
          </cell>
          <cell r="I2064">
            <v>171384682.0625</v>
          </cell>
          <cell r="J2064">
            <v>151809738.0625</v>
          </cell>
          <cell r="K2064">
            <v>168581203.1153</v>
          </cell>
          <cell r="L2064">
            <v>141983878</v>
          </cell>
          <cell r="M2064">
            <v>21841231</v>
          </cell>
          <cell r="N2064">
            <v>163825109</v>
          </cell>
          <cell r="O2064">
            <v>2184123.1</v>
          </cell>
          <cell r="P2064">
            <v>2184123.1</v>
          </cell>
          <cell r="Q2064">
            <v>182391743</v>
          </cell>
          <cell r="R2064">
            <v>16382510.9</v>
          </cell>
          <cell r="S2064">
            <v>182391743</v>
          </cell>
          <cell r="T2064">
            <v>0</v>
          </cell>
          <cell r="U2064">
            <v>-75342679.021784499</v>
          </cell>
          <cell r="V2064">
            <v>32030428.591907002</v>
          </cell>
          <cell r="W2064">
            <v>29501710.545177497</v>
          </cell>
          <cell r="X2064">
            <v>29501710.545177497</v>
          </cell>
          <cell r="Y2064">
            <v>-75342679.021784499</v>
          </cell>
          <cell r="Z2064">
            <v>0</v>
          </cell>
          <cell r="AA2064">
            <v>-75342679.021784499</v>
          </cell>
          <cell r="AB2064">
            <v>-75342679.021784499</v>
          </cell>
          <cell r="AC2064">
            <v>119</v>
          </cell>
        </row>
        <row r="2065">
          <cell r="A2065" t="str">
            <v>Corredores Bogotá</v>
          </cell>
          <cell r="B2065">
            <v>10346663</v>
          </cell>
          <cell r="C2065">
            <v>37256</v>
          </cell>
          <cell r="D2065">
            <v>37620</v>
          </cell>
          <cell r="E2065" t="str">
            <v>M</v>
          </cell>
          <cell r="F2065" t="str">
            <v>AUCOLESP</v>
          </cell>
          <cell r="G2065">
            <v>71617</v>
          </cell>
          <cell r="H2065" t="str">
            <v>IMOCOM S.A.</v>
          </cell>
          <cell r="I2065">
            <v>86530082</v>
          </cell>
          <cell r="J2065">
            <v>86677873</v>
          </cell>
          <cell r="K2065">
            <v>86530081.929700002</v>
          </cell>
          <cell r="L2065">
            <v>58017300</v>
          </cell>
          <cell r="M2065">
            <v>11352666</v>
          </cell>
          <cell r="N2065">
            <v>69369966</v>
          </cell>
          <cell r="O2065">
            <v>0.1</v>
          </cell>
          <cell r="P2065">
            <v>1135266.6000000001</v>
          </cell>
          <cell r="Q2065">
            <v>0.1</v>
          </cell>
          <cell r="R2065">
            <v>6936996.6000000006</v>
          </cell>
          <cell r="S2065">
            <v>77442229.199999988</v>
          </cell>
          <cell r="T2065">
            <v>0.89497464318728726</v>
          </cell>
          <cell r="U2065">
            <v>0.19</v>
          </cell>
          <cell r="V2065">
            <v>16440715.566643002</v>
          </cell>
          <cell r="W2065">
            <v>0.125</v>
          </cell>
          <cell r="X2065">
            <v>10816260.2412125</v>
          </cell>
          <cell r="Y2065">
            <v>0</v>
          </cell>
          <cell r="Z2065">
            <v>0</v>
          </cell>
          <cell r="AA2065">
            <v>-0.2099746431872872</v>
          </cell>
          <cell r="AB2065">
            <v>-18169123.078155488</v>
          </cell>
          <cell r="AC2065">
            <v>87.318679809570313</v>
          </cell>
          <cell r="AD2065">
            <v>87.318679809570313</v>
          </cell>
        </row>
        <row r="2066">
          <cell r="A2066" t="str">
            <v>Corredores Bogotá</v>
          </cell>
          <cell r="B2066">
            <v>10346663</v>
          </cell>
          <cell r="C2066">
            <v>37621</v>
          </cell>
          <cell r="D2066">
            <v>37777</v>
          </cell>
          <cell r="E2066" t="str">
            <v>M</v>
          </cell>
          <cell r="F2066" t="str">
            <v>AUCOLESP</v>
          </cell>
          <cell r="G2066">
            <v>71617</v>
          </cell>
          <cell r="H2066" t="str">
            <v>IMOCOM S.A.</v>
          </cell>
          <cell r="I2066">
            <v>29419281</v>
          </cell>
          <cell r="J2066">
            <v>14668989</v>
          </cell>
          <cell r="K2066">
            <v>29419280.990200002</v>
          </cell>
          <cell r="L2066">
            <v>14416188</v>
          </cell>
          <cell r="M2066">
            <v>7471388</v>
          </cell>
          <cell r="N2066">
            <v>21887576</v>
          </cell>
          <cell r="O2066">
            <v>0.1</v>
          </cell>
          <cell r="P2066">
            <v>747138.8</v>
          </cell>
          <cell r="Q2066">
            <v>0.1</v>
          </cell>
          <cell r="R2066">
            <v>2188757.6</v>
          </cell>
          <cell r="S2066">
            <v>24823472.400000002</v>
          </cell>
          <cell r="T2066">
            <v>0.84378242990605612</v>
          </cell>
          <cell r="U2066">
            <v>0.19</v>
          </cell>
          <cell r="V2066">
            <v>5589663.3881380009</v>
          </cell>
          <cell r="W2066">
            <v>0.125</v>
          </cell>
          <cell r="X2066">
            <v>3677410.1237750002</v>
          </cell>
          <cell r="Y2066">
            <v>0</v>
          </cell>
          <cell r="Z2066">
            <v>0</v>
          </cell>
          <cell r="AA2066">
            <v>-0.15878242990605607</v>
          </cell>
          <cell r="AB2066">
            <v>-4671264.9217129992</v>
          </cell>
          <cell r="AC2066">
            <v>90</v>
          </cell>
          <cell r="AD2066">
            <v>88.269233703613281</v>
          </cell>
        </row>
        <row r="2067">
          <cell r="B2067" t="str">
            <v>Total 10346663</v>
          </cell>
          <cell r="C2067">
            <v>115949363</v>
          </cell>
          <cell r="D2067">
            <v>101346862</v>
          </cell>
          <cell r="E2067">
            <v>115949362.9199</v>
          </cell>
          <cell r="F2067">
            <v>72433488</v>
          </cell>
          <cell r="G2067">
            <v>18824054</v>
          </cell>
          <cell r="H2067">
            <v>91257542</v>
          </cell>
          <cell r="I2067">
            <v>115949363</v>
          </cell>
          <cell r="J2067">
            <v>101346862</v>
          </cell>
          <cell r="K2067">
            <v>115949362.9199</v>
          </cell>
          <cell r="L2067">
            <v>72433488</v>
          </cell>
          <cell r="M2067">
            <v>18824054</v>
          </cell>
          <cell r="N2067">
            <v>91257542</v>
          </cell>
          <cell r="O2067">
            <v>-22840387.999868486</v>
          </cell>
          <cell r="P2067">
            <v>1882405.4000000001</v>
          </cell>
          <cell r="Q2067">
            <v>9125754.2000000011</v>
          </cell>
          <cell r="R2067">
            <v>9125754.2000000011</v>
          </cell>
          <cell r="S2067">
            <v>102265701.59999999</v>
          </cell>
          <cell r="T2067">
            <v>14493670.3649875</v>
          </cell>
          <cell r="U2067">
            <v>0</v>
          </cell>
          <cell r="V2067">
            <v>22030378.954781003</v>
          </cell>
          <cell r="W2067">
            <v>90</v>
          </cell>
          <cell r="X2067">
            <v>14493670.3649875</v>
          </cell>
          <cell r="Y2067">
            <v>0</v>
          </cell>
          <cell r="Z2067">
            <v>0</v>
          </cell>
          <cell r="AA2067">
            <v>90</v>
          </cell>
          <cell r="AB2067">
            <v>-22840387.999868486</v>
          </cell>
          <cell r="AC2067">
            <v>90</v>
          </cell>
        </row>
        <row r="2068">
          <cell r="H2068" t="str">
            <v>Total IMOCOM S.A.</v>
          </cell>
          <cell r="I2068">
            <v>115949363</v>
          </cell>
          <cell r="J2068">
            <v>101346862</v>
          </cell>
          <cell r="K2068">
            <v>115949362.9199</v>
          </cell>
          <cell r="L2068">
            <v>72433488</v>
          </cell>
          <cell r="M2068">
            <v>18824054</v>
          </cell>
          <cell r="N2068">
            <v>91257542</v>
          </cell>
          <cell r="O2068">
            <v>1882405.4000000001</v>
          </cell>
          <cell r="P2068">
            <v>1882405.4000000001</v>
          </cell>
          <cell r="Q2068">
            <v>102265701.59999999</v>
          </cell>
          <cell r="R2068">
            <v>9125754.2000000011</v>
          </cell>
          <cell r="S2068">
            <v>102265701.59999999</v>
          </cell>
          <cell r="T2068">
            <v>0</v>
          </cell>
          <cell r="U2068">
            <v>-22840387.999868486</v>
          </cell>
          <cell r="V2068">
            <v>22030378.954781003</v>
          </cell>
          <cell r="W2068">
            <v>14493670.3649875</v>
          </cell>
          <cell r="X2068">
            <v>14493670.3649875</v>
          </cell>
          <cell r="Y2068">
            <v>-22840387.999868486</v>
          </cell>
          <cell r="Z2068">
            <v>0</v>
          </cell>
          <cell r="AA2068">
            <v>-22840387.999868486</v>
          </cell>
          <cell r="AB2068">
            <v>-22840387.999868486</v>
          </cell>
          <cell r="AC2068">
            <v>90</v>
          </cell>
        </row>
        <row r="2069">
          <cell r="A2069" t="str">
            <v>Corredores Bogotá</v>
          </cell>
          <cell r="B2069">
            <v>915763</v>
          </cell>
          <cell r="C2069">
            <v>36739</v>
          </cell>
          <cell r="D2069">
            <v>37103</v>
          </cell>
          <cell r="E2069" t="str">
            <v>M</v>
          </cell>
          <cell r="F2069" t="str">
            <v>AUCOLESP</v>
          </cell>
          <cell r="G2069">
            <v>77217</v>
          </cell>
          <cell r="H2069" t="str">
            <v>LA FORTALEZA COMPANIA DE FINANCIAMIENTO COMER</v>
          </cell>
          <cell r="I2069">
            <v>0</v>
          </cell>
          <cell r="J2069">
            <v>0</v>
          </cell>
          <cell r="K2069">
            <v>41386.455099999999</v>
          </cell>
          <cell r="L2069">
            <v>0</v>
          </cell>
          <cell r="M2069">
            <v>0.1</v>
          </cell>
          <cell r="N2069">
            <v>0</v>
          </cell>
          <cell r="O2069">
            <v>0.1</v>
          </cell>
          <cell r="P2069">
            <v>0</v>
          </cell>
          <cell r="Q2069">
            <v>0.1</v>
          </cell>
          <cell r="R2069">
            <v>0</v>
          </cell>
          <cell r="S2069">
            <v>0</v>
          </cell>
          <cell r="T2069">
            <v>0</v>
          </cell>
          <cell r="U2069">
            <v>0.19</v>
          </cell>
          <cell r="V2069">
            <v>7863.426469</v>
          </cell>
          <cell r="W2069">
            <v>0.125</v>
          </cell>
          <cell r="X2069">
            <v>5173.3068874999999</v>
          </cell>
          <cell r="Y2069">
            <v>0</v>
          </cell>
          <cell r="Z2069">
            <v>0</v>
          </cell>
          <cell r="AA2069">
            <v>0.68500000000000005</v>
          </cell>
          <cell r="AB2069">
            <v>28349.721743500002</v>
          </cell>
          <cell r="AC2069">
            <v>4.1208792477846146E-2</v>
          </cell>
          <cell r="AD2069">
            <v>4.1208792477846146E-2</v>
          </cell>
        </row>
        <row r="2070">
          <cell r="B2070" t="str">
            <v>Total 915763</v>
          </cell>
          <cell r="C2070">
            <v>0</v>
          </cell>
          <cell r="D2070">
            <v>0</v>
          </cell>
          <cell r="E2070">
            <v>41386.455099999999</v>
          </cell>
          <cell r="F2070">
            <v>0</v>
          </cell>
          <cell r="G2070">
            <v>0</v>
          </cell>
          <cell r="H2070">
            <v>0</v>
          </cell>
          <cell r="I2070">
            <v>0</v>
          </cell>
          <cell r="J2070">
            <v>0</v>
          </cell>
          <cell r="K2070">
            <v>41386.455099999999</v>
          </cell>
          <cell r="L2070">
            <v>0</v>
          </cell>
          <cell r="M2070">
            <v>0</v>
          </cell>
          <cell r="N2070">
            <v>0</v>
          </cell>
          <cell r="O2070">
            <v>28349.721743500002</v>
          </cell>
          <cell r="P2070">
            <v>0</v>
          </cell>
          <cell r="Q2070">
            <v>0</v>
          </cell>
          <cell r="R2070">
            <v>0</v>
          </cell>
          <cell r="S2070">
            <v>0</v>
          </cell>
          <cell r="T2070">
            <v>5173.3068874999999</v>
          </cell>
          <cell r="U2070">
            <v>0</v>
          </cell>
          <cell r="V2070">
            <v>7863.426469</v>
          </cell>
          <cell r="W2070">
            <v>0</v>
          </cell>
          <cell r="X2070">
            <v>5173.3068874999999</v>
          </cell>
          <cell r="Y2070">
            <v>0</v>
          </cell>
          <cell r="Z2070">
            <v>0</v>
          </cell>
          <cell r="AA2070">
            <v>0</v>
          </cell>
          <cell r="AB2070">
            <v>28349.721743500002</v>
          </cell>
          <cell r="AC2070">
            <v>0</v>
          </cell>
        </row>
        <row r="2071">
          <cell r="A2071" t="str">
            <v>Corredores Bogotá</v>
          </cell>
          <cell r="B2071">
            <v>7455033</v>
          </cell>
          <cell r="C2071">
            <v>37012</v>
          </cell>
          <cell r="D2071">
            <v>37376</v>
          </cell>
          <cell r="E2071" t="str">
            <v>M</v>
          </cell>
          <cell r="F2071" t="str">
            <v>AUCOLESP</v>
          </cell>
          <cell r="G2071">
            <v>77217</v>
          </cell>
          <cell r="H2071" t="str">
            <v>LA FORTALEZA COMPANIA DE FINANCIAMIENTO COMER</v>
          </cell>
          <cell r="I2071">
            <v>78137102.9375</v>
          </cell>
          <cell r="J2071">
            <v>78137102.9375</v>
          </cell>
          <cell r="K2071">
            <v>78137102.9023</v>
          </cell>
          <cell r="L2071">
            <v>0</v>
          </cell>
          <cell r="M2071">
            <v>0.1</v>
          </cell>
          <cell r="N2071">
            <v>0</v>
          </cell>
          <cell r="O2071">
            <v>0.1</v>
          </cell>
          <cell r="P2071">
            <v>0</v>
          </cell>
          <cell r="Q2071">
            <v>0.1</v>
          </cell>
          <cell r="R2071">
            <v>0</v>
          </cell>
          <cell r="S2071">
            <v>0</v>
          </cell>
          <cell r="T2071">
            <v>0</v>
          </cell>
          <cell r="U2071">
            <v>0.19</v>
          </cell>
          <cell r="V2071">
            <v>14846049.551437</v>
          </cell>
          <cell r="W2071">
            <v>0.125</v>
          </cell>
          <cell r="X2071">
            <v>9767137.8627875</v>
          </cell>
          <cell r="Y2071">
            <v>0</v>
          </cell>
          <cell r="Z2071">
            <v>0</v>
          </cell>
          <cell r="AA2071">
            <v>0.68500000000000005</v>
          </cell>
          <cell r="AB2071">
            <v>53523915.488075502</v>
          </cell>
          <cell r="AC2071">
            <v>55.642856597900391</v>
          </cell>
          <cell r="AD2071">
            <v>55.642856597900391</v>
          </cell>
        </row>
        <row r="2072">
          <cell r="A2072" t="str">
            <v>Corredores Bogotá</v>
          </cell>
          <cell r="B2072">
            <v>7455033</v>
          </cell>
          <cell r="C2072">
            <v>37377</v>
          </cell>
          <cell r="D2072">
            <v>37741</v>
          </cell>
          <cell r="E2072" t="str">
            <v>M</v>
          </cell>
          <cell r="F2072" t="str">
            <v>AUCOLESP</v>
          </cell>
          <cell r="G2072">
            <v>77217</v>
          </cell>
          <cell r="H2072" t="str">
            <v>LA FORTALEZA COMPANIA DE FINANCIAMIENTO COMER</v>
          </cell>
          <cell r="I2072">
            <v>4866355</v>
          </cell>
          <cell r="J2072">
            <v>4867064</v>
          </cell>
          <cell r="K2072">
            <v>4866354.9979999997</v>
          </cell>
          <cell r="L2072">
            <v>0</v>
          </cell>
          <cell r="M2072">
            <v>0.1</v>
          </cell>
          <cell r="N2072">
            <v>0</v>
          </cell>
          <cell r="O2072">
            <v>0.1</v>
          </cell>
          <cell r="P2072">
            <v>0</v>
          </cell>
          <cell r="Q2072">
            <v>0.1</v>
          </cell>
          <cell r="R2072">
            <v>0</v>
          </cell>
          <cell r="S2072">
            <v>0</v>
          </cell>
          <cell r="T2072">
            <v>0</v>
          </cell>
          <cell r="U2072">
            <v>0.19</v>
          </cell>
          <cell r="V2072">
            <v>924607.44961999997</v>
          </cell>
          <cell r="W2072">
            <v>0.125</v>
          </cell>
          <cell r="X2072">
            <v>608294.37474999996</v>
          </cell>
          <cell r="Y2072">
            <v>0</v>
          </cell>
          <cell r="Z2072">
            <v>0</v>
          </cell>
          <cell r="AA2072">
            <v>0.68500000000000005</v>
          </cell>
          <cell r="AB2072">
            <v>3333453.1736300001</v>
          </cell>
          <cell r="AC2072">
            <v>4.4285712242126465</v>
          </cell>
          <cell r="AD2072">
            <v>4.4285712242126465</v>
          </cell>
        </row>
        <row r="2073">
          <cell r="B2073" t="str">
            <v>Total 7455033</v>
          </cell>
          <cell r="C2073">
            <v>83003457.9375</v>
          </cell>
          <cell r="D2073">
            <v>83004166.9375</v>
          </cell>
          <cell r="E2073">
            <v>83003457.900299996</v>
          </cell>
          <cell r="F2073">
            <v>0</v>
          </cell>
          <cell r="G2073">
            <v>0</v>
          </cell>
          <cell r="H2073">
            <v>0</v>
          </cell>
          <cell r="I2073">
            <v>83003457.9375</v>
          </cell>
          <cell r="J2073">
            <v>83004166.9375</v>
          </cell>
          <cell r="K2073">
            <v>83003457.900299996</v>
          </cell>
          <cell r="L2073">
            <v>0</v>
          </cell>
          <cell r="M2073">
            <v>0</v>
          </cell>
          <cell r="N2073">
            <v>0</v>
          </cell>
          <cell r="O2073">
            <v>56857368.661705501</v>
          </cell>
          <cell r="P2073">
            <v>0</v>
          </cell>
          <cell r="Q2073">
            <v>0</v>
          </cell>
          <cell r="R2073">
            <v>0</v>
          </cell>
          <cell r="S2073">
            <v>0</v>
          </cell>
          <cell r="T2073">
            <v>10375432.2375375</v>
          </cell>
          <cell r="U2073">
            <v>0</v>
          </cell>
          <cell r="V2073">
            <v>15770657.001056999</v>
          </cell>
          <cell r="W2073">
            <v>0</v>
          </cell>
          <cell r="X2073">
            <v>10375432.2375375</v>
          </cell>
          <cell r="Y2073">
            <v>0</v>
          </cell>
          <cell r="Z2073">
            <v>0</v>
          </cell>
          <cell r="AA2073">
            <v>0</v>
          </cell>
          <cell r="AB2073">
            <v>56857368.661705501</v>
          </cell>
          <cell r="AC2073">
            <v>0</v>
          </cell>
        </row>
        <row r="2074">
          <cell r="A2074" t="str">
            <v>Corredores Bogotá</v>
          </cell>
          <cell r="B2074">
            <v>7455041</v>
          </cell>
          <cell r="C2074">
            <v>37012</v>
          </cell>
          <cell r="D2074">
            <v>37376</v>
          </cell>
          <cell r="E2074" t="str">
            <v>M</v>
          </cell>
          <cell r="F2074" t="str">
            <v>AUCOLESP</v>
          </cell>
          <cell r="G2074">
            <v>77217</v>
          </cell>
          <cell r="H2074" t="str">
            <v>LA FORTALEZA COMPANIA DE FINANCIAMIENTO COMER</v>
          </cell>
          <cell r="I2074">
            <v>104172628</v>
          </cell>
          <cell r="J2074">
            <v>104172628</v>
          </cell>
          <cell r="K2074">
            <v>104172628.1719</v>
          </cell>
          <cell r="L2074">
            <v>2208834</v>
          </cell>
          <cell r="M2074">
            <v>0</v>
          </cell>
          <cell r="N2074">
            <v>2208834</v>
          </cell>
          <cell r="O2074">
            <v>0.1</v>
          </cell>
          <cell r="P2074">
            <v>0</v>
          </cell>
          <cell r="Q2074">
            <v>0.1</v>
          </cell>
          <cell r="R2074">
            <v>220883.40000000002</v>
          </cell>
          <cell r="S2074">
            <v>2429717.4</v>
          </cell>
          <cell r="T2074">
            <v>2.3323952199714233E-2</v>
          </cell>
          <cell r="U2074">
            <v>0.19</v>
          </cell>
          <cell r="V2074">
            <v>19792799.352661002</v>
          </cell>
          <cell r="W2074">
            <v>0.125</v>
          </cell>
          <cell r="X2074">
            <v>13021578.521487501</v>
          </cell>
          <cell r="Y2074">
            <v>0</v>
          </cell>
          <cell r="Z2074">
            <v>0</v>
          </cell>
          <cell r="AA2074">
            <v>0.66167604780028577</v>
          </cell>
          <cell r="AB2074">
            <v>68928532.89775151</v>
          </cell>
          <cell r="AC2074">
            <v>54.25274658203125</v>
          </cell>
          <cell r="AD2074">
            <v>54.25274658203125</v>
          </cell>
        </row>
        <row r="2075">
          <cell r="A2075" t="str">
            <v>Corredores Bogotá</v>
          </cell>
          <cell r="B2075">
            <v>7455041</v>
          </cell>
          <cell r="C2075">
            <v>37377</v>
          </cell>
          <cell r="D2075">
            <v>37741</v>
          </cell>
          <cell r="E2075" t="str">
            <v>M</v>
          </cell>
          <cell r="F2075" t="str">
            <v>AUCOLESP</v>
          </cell>
          <cell r="G2075">
            <v>77217</v>
          </cell>
          <cell r="H2075" t="str">
            <v>LA FORTALEZA COMPANIA DE FINANCIAMIENTO COMER</v>
          </cell>
          <cell r="I2075">
            <v>107612500.625</v>
          </cell>
          <cell r="J2075">
            <v>98118616.5625</v>
          </cell>
          <cell r="K2075">
            <v>107612500.75390001</v>
          </cell>
          <cell r="L2075">
            <v>0</v>
          </cell>
          <cell r="M2075">
            <v>0.1</v>
          </cell>
          <cell r="N2075">
            <v>0</v>
          </cell>
          <cell r="O2075">
            <v>0.1</v>
          </cell>
          <cell r="P2075">
            <v>0</v>
          </cell>
          <cell r="Q2075">
            <v>0.1</v>
          </cell>
          <cell r="R2075">
            <v>0</v>
          </cell>
          <cell r="S2075">
            <v>0</v>
          </cell>
          <cell r="T2075">
            <v>0</v>
          </cell>
          <cell r="U2075">
            <v>0.19</v>
          </cell>
          <cell r="V2075">
            <v>20446375.143241003</v>
          </cell>
          <cell r="W2075">
            <v>0.125</v>
          </cell>
          <cell r="X2075">
            <v>13451562.594237501</v>
          </cell>
          <cell r="Y2075">
            <v>0</v>
          </cell>
          <cell r="Z2075">
            <v>0</v>
          </cell>
          <cell r="AA2075">
            <v>0.68500000000000005</v>
          </cell>
          <cell r="AB2075">
            <v>73714563.016421512</v>
          </cell>
          <cell r="AC2075">
            <v>55.925823211669922</v>
          </cell>
          <cell r="AD2075">
            <v>55.925823211669922</v>
          </cell>
        </row>
        <row r="2076">
          <cell r="A2076" t="str">
            <v>Corredores Bogotá</v>
          </cell>
          <cell r="B2076">
            <v>7455041</v>
          </cell>
          <cell r="C2076">
            <v>37742</v>
          </cell>
          <cell r="D2076">
            <v>37777</v>
          </cell>
          <cell r="E2076" t="str">
            <v>M</v>
          </cell>
          <cell r="F2076" t="str">
            <v>AUCOLESP</v>
          </cell>
          <cell r="G2076">
            <v>77217</v>
          </cell>
          <cell r="H2076" t="str">
            <v>LA FORTALEZA COMPANIA DE FINANCIAMIENTO COMER</v>
          </cell>
          <cell r="I2076">
            <v>7847205</v>
          </cell>
          <cell r="J2076">
            <v>0</v>
          </cell>
          <cell r="K2076">
            <v>7847204.9922000002</v>
          </cell>
          <cell r="L2076">
            <v>0</v>
          </cell>
          <cell r="M2076">
            <v>0.1</v>
          </cell>
          <cell r="N2076">
            <v>0</v>
          </cell>
          <cell r="O2076">
            <v>0.1</v>
          </cell>
          <cell r="P2076">
            <v>0</v>
          </cell>
          <cell r="Q2076">
            <v>0.1</v>
          </cell>
          <cell r="R2076">
            <v>0</v>
          </cell>
          <cell r="S2076">
            <v>0</v>
          </cell>
          <cell r="T2076">
            <v>0</v>
          </cell>
          <cell r="U2076">
            <v>0.19</v>
          </cell>
          <cell r="V2076">
            <v>1490968.9485180001</v>
          </cell>
          <cell r="W2076">
            <v>0.125</v>
          </cell>
          <cell r="X2076">
            <v>980900.62402500003</v>
          </cell>
          <cell r="Y2076">
            <v>0</v>
          </cell>
          <cell r="Z2076">
            <v>0</v>
          </cell>
          <cell r="AA2076">
            <v>0.68500000000000005</v>
          </cell>
          <cell r="AB2076">
            <v>5375335.4196570003</v>
          </cell>
          <cell r="AC2076">
            <v>52</v>
          </cell>
          <cell r="AD2076">
            <v>52</v>
          </cell>
        </row>
        <row r="2077">
          <cell r="B2077" t="str">
            <v>Total 7455041</v>
          </cell>
          <cell r="C2077">
            <v>219632333.625</v>
          </cell>
          <cell r="D2077">
            <v>202291244.5625</v>
          </cell>
          <cell r="E2077">
            <v>219632333.91800001</v>
          </cell>
          <cell r="F2077">
            <v>2208834</v>
          </cell>
          <cell r="G2077">
            <v>0</v>
          </cell>
          <cell r="H2077">
            <v>2208834</v>
          </cell>
          <cell r="I2077">
            <v>219632333.625</v>
          </cell>
          <cell r="J2077">
            <v>202291244.5625</v>
          </cell>
          <cell r="K2077">
            <v>219632333.91800001</v>
          </cell>
          <cell r="L2077">
            <v>2208834</v>
          </cell>
          <cell r="M2077">
            <v>0</v>
          </cell>
          <cell r="N2077">
            <v>2208834</v>
          </cell>
          <cell r="O2077">
            <v>148018431.33383</v>
          </cell>
          <cell r="P2077">
            <v>0</v>
          </cell>
          <cell r="Q2077">
            <v>220883.40000000002</v>
          </cell>
          <cell r="R2077">
            <v>220883.40000000002</v>
          </cell>
          <cell r="S2077">
            <v>2429717.4</v>
          </cell>
          <cell r="T2077">
            <v>27454041.739750002</v>
          </cell>
          <cell r="U2077">
            <v>0</v>
          </cell>
          <cell r="V2077">
            <v>41730143.444420002</v>
          </cell>
          <cell r="W2077">
            <v>52</v>
          </cell>
          <cell r="X2077">
            <v>27454041.739750002</v>
          </cell>
          <cell r="Y2077">
            <v>0</v>
          </cell>
          <cell r="Z2077">
            <v>0</v>
          </cell>
          <cell r="AA2077">
            <v>52</v>
          </cell>
          <cell r="AB2077">
            <v>148018431.33383</v>
          </cell>
          <cell r="AC2077">
            <v>52</v>
          </cell>
        </row>
        <row r="2078">
          <cell r="H2078" t="str">
            <v>Total LA FORTALEZA COMPANIA DE FINANCIAMIENTO COMER</v>
          </cell>
          <cell r="I2078">
            <v>302635791.5625</v>
          </cell>
          <cell r="J2078">
            <v>285295411.5</v>
          </cell>
          <cell r="K2078">
            <v>302677178.27340001</v>
          </cell>
          <cell r="L2078">
            <v>2208834</v>
          </cell>
          <cell r="M2078">
            <v>0</v>
          </cell>
          <cell r="N2078">
            <v>2208834</v>
          </cell>
          <cell r="O2078">
            <v>0</v>
          </cell>
          <cell r="P2078">
            <v>0</v>
          </cell>
          <cell r="Q2078">
            <v>2429717.4</v>
          </cell>
          <cell r="R2078">
            <v>220883.40000000002</v>
          </cell>
          <cell r="S2078">
            <v>2429717.4</v>
          </cell>
          <cell r="T2078">
            <v>0</v>
          </cell>
          <cell r="U2078">
            <v>204904149.71727902</v>
          </cell>
          <cell r="V2078">
            <v>57508663.871946007</v>
          </cell>
          <cell r="W2078">
            <v>37834647.284175001</v>
          </cell>
          <cell r="X2078">
            <v>37834647.284175001</v>
          </cell>
          <cell r="Y2078">
            <v>204904149.71727902</v>
          </cell>
          <cell r="Z2078">
            <v>0</v>
          </cell>
          <cell r="AA2078">
            <v>204904149.71727902</v>
          </cell>
          <cell r="AB2078">
            <v>204904149.71727902</v>
          </cell>
          <cell r="AC2078">
            <v>52</v>
          </cell>
        </row>
        <row r="2079">
          <cell r="A2079" t="str">
            <v>Corredores Bogotá</v>
          </cell>
          <cell r="B2079">
            <v>10315571</v>
          </cell>
          <cell r="C2079">
            <v>37135</v>
          </cell>
          <cell r="D2079">
            <v>37499</v>
          </cell>
          <cell r="E2079" t="str">
            <v>M</v>
          </cell>
          <cell r="F2079" t="str">
            <v>AUCOLESP</v>
          </cell>
          <cell r="G2079">
            <v>71167</v>
          </cell>
          <cell r="H2079" t="str">
            <v>LEASING DE_OCCIDENTE S.A.</v>
          </cell>
          <cell r="I2079">
            <v>7717855.0625</v>
          </cell>
          <cell r="J2079">
            <v>7717855.0625</v>
          </cell>
          <cell r="K2079">
            <v>7717855.0625</v>
          </cell>
          <cell r="L2079">
            <v>134971727</v>
          </cell>
          <cell r="M2079">
            <v>0</v>
          </cell>
          <cell r="N2079">
            <v>134971727</v>
          </cell>
          <cell r="O2079">
            <v>0.1</v>
          </cell>
          <cell r="P2079">
            <v>0</v>
          </cell>
          <cell r="Q2079">
            <v>0.1</v>
          </cell>
          <cell r="R2079">
            <v>13497172.700000001</v>
          </cell>
          <cell r="S2079">
            <v>148468899.69999999</v>
          </cell>
          <cell r="T2079">
            <v>19.237067617580696</v>
          </cell>
          <cell r="U2079">
            <v>0.19</v>
          </cell>
          <cell r="V2079">
            <v>1466392.461875</v>
          </cell>
          <cell r="W2079">
            <v>0.125</v>
          </cell>
          <cell r="X2079">
            <v>964731.8828125</v>
          </cell>
          <cell r="Y2079">
            <v>0.1</v>
          </cell>
          <cell r="Z2079">
            <v>771785.50625000009</v>
          </cell>
          <cell r="AA2079">
            <v>-18.652067617580695</v>
          </cell>
          <cell r="AB2079">
            <v>-143953954.48843747</v>
          </cell>
          <cell r="AC2079">
            <v>0.38736262917518616</v>
          </cell>
          <cell r="AD2079">
            <v>0.38736262917518616</v>
          </cell>
        </row>
        <row r="2080">
          <cell r="B2080" t="str">
            <v>Total 10315571</v>
          </cell>
          <cell r="C2080">
            <v>7717855.0625</v>
          </cell>
          <cell r="D2080">
            <v>7717855.0625</v>
          </cell>
          <cell r="E2080">
            <v>7717855.0625</v>
          </cell>
          <cell r="F2080">
            <v>134971727</v>
          </cell>
          <cell r="G2080">
            <v>0</v>
          </cell>
          <cell r="H2080">
            <v>134971727</v>
          </cell>
          <cell r="I2080">
            <v>7717855.0625</v>
          </cell>
          <cell r="J2080">
            <v>7717855.0625</v>
          </cell>
          <cell r="K2080">
            <v>7717855.0625</v>
          </cell>
          <cell r="L2080">
            <v>134971727</v>
          </cell>
          <cell r="M2080">
            <v>0</v>
          </cell>
          <cell r="N2080">
            <v>134971727</v>
          </cell>
          <cell r="O2080">
            <v>-143953954.48843747</v>
          </cell>
          <cell r="P2080">
            <v>0</v>
          </cell>
          <cell r="Q2080">
            <v>13497172.700000001</v>
          </cell>
          <cell r="R2080">
            <v>13497172.700000001</v>
          </cell>
          <cell r="S2080">
            <v>148468899.69999999</v>
          </cell>
          <cell r="T2080">
            <v>964731.8828125</v>
          </cell>
          <cell r="U2080">
            <v>771785.50625000009</v>
          </cell>
          <cell r="V2080">
            <v>1466392.461875</v>
          </cell>
          <cell r="W2080">
            <v>0</v>
          </cell>
          <cell r="X2080">
            <v>964731.8828125</v>
          </cell>
          <cell r="Y2080">
            <v>771785.50625000009</v>
          </cell>
          <cell r="Z2080">
            <v>771785.50625000009</v>
          </cell>
          <cell r="AA2080">
            <v>0</v>
          </cell>
          <cell r="AB2080">
            <v>-143953954.48843747</v>
          </cell>
          <cell r="AC2080">
            <v>0</v>
          </cell>
        </row>
        <row r="2081">
          <cell r="A2081" t="str">
            <v>Corredores Bogotá</v>
          </cell>
          <cell r="B2081">
            <v>10324909</v>
          </cell>
          <cell r="C2081">
            <v>37135</v>
          </cell>
          <cell r="D2081">
            <v>37499</v>
          </cell>
          <cell r="E2081" t="str">
            <v>M</v>
          </cell>
          <cell r="F2081" t="str">
            <v>AUCOLESP</v>
          </cell>
          <cell r="G2081">
            <v>71167</v>
          </cell>
          <cell r="H2081" t="str">
            <v>LEASING DE_OCCIDENTE S.A.</v>
          </cell>
          <cell r="I2081">
            <v>1077215674.875</v>
          </cell>
          <cell r="J2081">
            <v>1078640309.875</v>
          </cell>
          <cell r="K2081">
            <v>1024357136.6171</v>
          </cell>
          <cell r="L2081">
            <v>695616942</v>
          </cell>
          <cell r="M2081">
            <v>115844892</v>
          </cell>
          <cell r="N2081">
            <v>811461834</v>
          </cell>
          <cell r="O2081">
            <v>0.1</v>
          </cell>
          <cell r="P2081">
            <v>11584489.200000001</v>
          </cell>
          <cell r="Q2081">
            <v>0.1</v>
          </cell>
          <cell r="R2081">
            <v>81146183.400000006</v>
          </cell>
          <cell r="S2081">
            <v>904192506.60000002</v>
          </cell>
          <cell r="T2081">
            <v>0.88269264134387837</v>
          </cell>
          <cell r="U2081">
            <v>0.19</v>
          </cell>
          <cell r="V2081">
            <v>194627855.95724902</v>
          </cell>
          <cell r="W2081">
            <v>0.125</v>
          </cell>
          <cell r="X2081">
            <v>128044642.0771375</v>
          </cell>
          <cell r="Y2081">
            <v>0.1</v>
          </cell>
          <cell r="Z2081">
            <v>102435713.66171001</v>
          </cell>
          <cell r="AA2081">
            <v>-0.29769264134387841</v>
          </cell>
          <cell r="AB2081">
            <v>-304943581.67899662</v>
          </cell>
          <cell r="AC2081">
            <v>261.41482543945313</v>
          </cell>
          <cell r="AD2081">
            <v>261.41482543945313</v>
          </cell>
        </row>
        <row r="2082">
          <cell r="A2082" t="str">
            <v>Corredores Bogotá</v>
          </cell>
          <cell r="B2082">
            <v>10324909</v>
          </cell>
          <cell r="C2082">
            <v>37500</v>
          </cell>
          <cell r="D2082">
            <v>37777</v>
          </cell>
          <cell r="E2082" t="str">
            <v>M</v>
          </cell>
          <cell r="F2082" t="str">
            <v>AUCOLESP</v>
          </cell>
          <cell r="G2082">
            <v>71167</v>
          </cell>
          <cell r="H2082" t="str">
            <v>LEASING DE_OCCIDENTE S.A.</v>
          </cell>
          <cell r="I2082">
            <v>841874326.625</v>
          </cell>
          <cell r="J2082">
            <v>556410635.6875</v>
          </cell>
          <cell r="K2082">
            <v>503038501.9928</v>
          </cell>
          <cell r="L2082">
            <v>58502683</v>
          </cell>
          <cell r="M2082">
            <v>110558998</v>
          </cell>
          <cell r="N2082">
            <v>169061681</v>
          </cell>
          <cell r="O2082">
            <v>0.1</v>
          </cell>
          <cell r="P2082">
            <v>11055899.800000001</v>
          </cell>
          <cell r="Q2082">
            <v>0.1</v>
          </cell>
          <cell r="R2082">
            <v>16906168.100000001</v>
          </cell>
          <cell r="S2082">
            <v>197023748.90000001</v>
          </cell>
          <cell r="T2082">
            <v>0.39166733385115721</v>
          </cell>
          <cell r="U2082">
            <v>0.19</v>
          </cell>
          <cell r="V2082">
            <v>95577315.378631994</v>
          </cell>
          <cell r="W2082">
            <v>0.125</v>
          </cell>
          <cell r="X2082">
            <v>62879812.7491</v>
          </cell>
          <cell r="Y2082">
            <v>0.1</v>
          </cell>
          <cell r="Z2082">
            <v>50303850.199280001</v>
          </cell>
          <cell r="AA2082">
            <v>0.19333266614884276</v>
          </cell>
          <cell r="AB2082">
            <v>97253774.765787974</v>
          </cell>
          <cell r="AC2082">
            <v>243</v>
          </cell>
          <cell r="AD2082">
            <v>249.17689514160156</v>
          </cell>
        </row>
        <row r="2083">
          <cell r="B2083" t="str">
            <v>Total 10324909</v>
          </cell>
          <cell r="C2083">
            <v>1919090001.5</v>
          </cell>
          <cell r="D2083">
            <v>1635050945.5625</v>
          </cell>
          <cell r="E2083">
            <v>1527395638.6099</v>
          </cell>
          <cell r="F2083">
            <v>754119625</v>
          </cell>
          <cell r="G2083">
            <v>226403890</v>
          </cell>
          <cell r="H2083">
            <v>980523515</v>
          </cell>
          <cell r="I2083">
            <v>1919090001.5</v>
          </cell>
          <cell r="J2083">
            <v>1635050945.5625</v>
          </cell>
          <cell r="K2083">
            <v>1527395638.6099</v>
          </cell>
          <cell r="L2083">
            <v>754119625</v>
          </cell>
          <cell r="M2083">
            <v>226403890</v>
          </cell>
          <cell r="N2083">
            <v>980523515</v>
          </cell>
          <cell r="O2083">
            <v>-207689806.91320866</v>
          </cell>
          <cell r="P2083">
            <v>22640389</v>
          </cell>
          <cell r="Q2083">
            <v>98052351.5</v>
          </cell>
          <cell r="R2083">
            <v>98052351.5</v>
          </cell>
          <cell r="S2083">
            <v>1101216255.5</v>
          </cell>
          <cell r="T2083">
            <v>190924454.8262375</v>
          </cell>
          <cell r="U2083">
            <v>152739563.86099002</v>
          </cell>
          <cell r="V2083">
            <v>290205171.33588099</v>
          </cell>
          <cell r="W2083">
            <v>243</v>
          </cell>
          <cell r="X2083">
            <v>190924454.8262375</v>
          </cell>
          <cell r="Y2083">
            <v>152739563.86099002</v>
          </cell>
          <cell r="Z2083">
            <v>152739563.86099002</v>
          </cell>
          <cell r="AA2083">
            <v>243</v>
          </cell>
          <cell r="AB2083">
            <v>-207689806.91320866</v>
          </cell>
          <cell r="AC2083">
            <v>243</v>
          </cell>
        </row>
        <row r="2084">
          <cell r="H2084" t="str">
            <v>Total LEASING DE_OCCIDENTE S.A.</v>
          </cell>
          <cell r="I2084">
            <v>1926807856.5625</v>
          </cell>
          <cell r="J2084">
            <v>1642768800.625</v>
          </cell>
          <cell r="K2084">
            <v>1535113493.6724</v>
          </cell>
          <cell r="L2084">
            <v>889091352</v>
          </cell>
          <cell r="M2084">
            <v>226403890</v>
          </cell>
          <cell r="N2084">
            <v>1115495242</v>
          </cell>
          <cell r="O2084">
            <v>22640389</v>
          </cell>
          <cell r="P2084">
            <v>22640389</v>
          </cell>
          <cell r="Q2084">
            <v>1249685155.2</v>
          </cell>
          <cell r="R2084">
            <v>111549524.20000002</v>
          </cell>
          <cell r="S2084">
            <v>1249685155.2</v>
          </cell>
          <cell r="T2084">
            <v>153511349.36724001</v>
          </cell>
          <cell r="U2084">
            <v>-351643761.40164614</v>
          </cell>
          <cell r="V2084">
            <v>291671563.79775602</v>
          </cell>
          <cell r="W2084">
            <v>191889186.70905</v>
          </cell>
          <cell r="X2084">
            <v>191889186.70905</v>
          </cell>
          <cell r="Y2084">
            <v>-351643761.40164614</v>
          </cell>
          <cell r="Z2084">
            <v>153511349.36724001</v>
          </cell>
          <cell r="AA2084">
            <v>-351643761.40164614</v>
          </cell>
          <cell r="AB2084">
            <v>-351643761.40164614</v>
          </cell>
          <cell r="AC2084">
            <v>243</v>
          </cell>
        </row>
        <row r="2085">
          <cell r="A2085" t="str">
            <v>Corredores Bogotá</v>
          </cell>
          <cell r="B2085">
            <v>10349036</v>
          </cell>
          <cell r="C2085">
            <v>37104</v>
          </cell>
          <cell r="D2085">
            <v>37468</v>
          </cell>
          <cell r="E2085" t="str">
            <v>M</v>
          </cell>
          <cell r="F2085" t="str">
            <v>AUCOLESP</v>
          </cell>
          <cell r="G2085">
            <v>77267</v>
          </cell>
          <cell r="H2085" t="str">
            <v>MAZDA CREDITO</v>
          </cell>
          <cell r="I2085">
            <v>36637012.671899997</v>
          </cell>
          <cell r="J2085">
            <v>36637012.671899997</v>
          </cell>
          <cell r="K2085">
            <v>32997662.993700001</v>
          </cell>
          <cell r="L2085">
            <v>5526666</v>
          </cell>
          <cell r="M2085">
            <v>0</v>
          </cell>
          <cell r="N2085">
            <v>5526666</v>
          </cell>
          <cell r="O2085">
            <v>0.1</v>
          </cell>
          <cell r="P2085">
            <v>0</v>
          </cell>
          <cell r="Q2085">
            <v>0.1</v>
          </cell>
          <cell r="R2085">
            <v>552666.6</v>
          </cell>
          <cell r="S2085">
            <v>6079332.5999999996</v>
          </cell>
          <cell r="T2085">
            <v>0.18423524724040855</v>
          </cell>
          <cell r="U2085">
            <v>0.19</v>
          </cell>
          <cell r="V2085">
            <v>6269555.9688030006</v>
          </cell>
          <cell r="W2085">
            <v>0.125</v>
          </cell>
          <cell r="X2085">
            <v>4124707.8742125002</v>
          </cell>
          <cell r="Y2085">
            <v>0.1</v>
          </cell>
          <cell r="Z2085">
            <v>3299766.2993700001</v>
          </cell>
          <cell r="AA2085">
            <v>0.40076475275959145</v>
          </cell>
          <cell r="AB2085">
            <v>13224300.2513145</v>
          </cell>
          <cell r="AC2085">
            <v>12.604395866394043</v>
          </cell>
          <cell r="AD2085">
            <v>12.604395866394043</v>
          </cell>
        </row>
        <row r="2086">
          <cell r="A2086" t="str">
            <v>Corredores Bogotá</v>
          </cell>
          <cell r="B2086">
            <v>10349036</v>
          </cell>
          <cell r="C2086">
            <v>37469</v>
          </cell>
          <cell r="D2086">
            <v>37777</v>
          </cell>
          <cell r="E2086" t="str">
            <v>M</v>
          </cell>
          <cell r="F2086" t="str">
            <v>AUCOLESP</v>
          </cell>
          <cell r="G2086">
            <v>77267</v>
          </cell>
          <cell r="H2086" t="str">
            <v>MAZDA CREDITO</v>
          </cell>
          <cell r="I2086">
            <v>69369879.978499994</v>
          </cell>
          <cell r="J2086">
            <v>56564508.212899998</v>
          </cell>
          <cell r="K2086">
            <v>72365660.655499995</v>
          </cell>
          <cell r="L2086">
            <v>17306198</v>
          </cell>
          <cell r="M2086">
            <v>78287426</v>
          </cell>
          <cell r="N2086">
            <v>95593624</v>
          </cell>
          <cell r="O2086">
            <v>0.1</v>
          </cell>
          <cell r="P2086">
            <v>7828742.6000000006</v>
          </cell>
          <cell r="Q2086">
            <v>0.1</v>
          </cell>
          <cell r="R2086">
            <v>9559362.4000000004</v>
          </cell>
          <cell r="S2086">
            <v>112981729</v>
          </cell>
          <cell r="T2086">
            <v>1.5612616257019285</v>
          </cell>
          <cell r="U2086">
            <v>0.19</v>
          </cell>
          <cell r="V2086">
            <v>13749475.524544999</v>
          </cell>
          <cell r="W2086">
            <v>0.125</v>
          </cell>
          <cell r="X2086">
            <v>9045707.5819374993</v>
          </cell>
          <cell r="Y2086">
            <v>0.1</v>
          </cell>
          <cell r="Z2086">
            <v>7236566.0655499995</v>
          </cell>
          <cell r="AA2086">
            <v>-0.97626162570192854</v>
          </cell>
          <cell r="AB2086">
            <v>-70647817.516532511</v>
          </cell>
          <cell r="AC2086">
            <v>40</v>
          </cell>
          <cell r="AD2086">
            <v>44.814933776855469</v>
          </cell>
        </row>
        <row r="2087">
          <cell r="B2087" t="str">
            <v>Total 10349036</v>
          </cell>
          <cell r="C2087">
            <v>106006892.65039998</v>
          </cell>
          <cell r="D2087">
            <v>93201520.884799987</v>
          </cell>
          <cell r="E2087">
            <v>105363323.64919999</v>
          </cell>
          <cell r="F2087">
            <v>22832864</v>
          </cell>
          <cell r="G2087">
            <v>78287426</v>
          </cell>
          <cell r="H2087">
            <v>101120290</v>
          </cell>
          <cell r="I2087">
            <v>106006892.65039998</v>
          </cell>
          <cell r="J2087">
            <v>93201520.884799987</v>
          </cell>
          <cell r="K2087">
            <v>105363323.64919999</v>
          </cell>
          <cell r="L2087">
            <v>22832864</v>
          </cell>
          <cell r="M2087">
            <v>78287426</v>
          </cell>
          <cell r="N2087">
            <v>101120290</v>
          </cell>
          <cell r="O2087">
            <v>-57423517.265218012</v>
          </cell>
          <cell r="P2087">
            <v>7828742.6000000006</v>
          </cell>
          <cell r="Q2087">
            <v>10112029</v>
          </cell>
          <cell r="R2087">
            <v>10112029</v>
          </cell>
          <cell r="S2087">
            <v>119061061.59999999</v>
          </cell>
          <cell r="T2087">
            <v>13170415.456149999</v>
          </cell>
          <cell r="U2087">
            <v>10536332.36492</v>
          </cell>
          <cell r="V2087">
            <v>20019031.493347999</v>
          </cell>
          <cell r="W2087">
            <v>40</v>
          </cell>
          <cell r="X2087">
            <v>13170415.456149999</v>
          </cell>
          <cell r="Y2087">
            <v>10536332.36492</v>
          </cell>
          <cell r="Z2087">
            <v>10536332.36492</v>
          </cell>
          <cell r="AA2087">
            <v>40</v>
          </cell>
          <cell r="AB2087">
            <v>-57423517.265218012</v>
          </cell>
          <cell r="AC2087">
            <v>40</v>
          </cell>
        </row>
        <row r="2088">
          <cell r="H2088" t="str">
            <v>Total MAZDA CREDITO</v>
          </cell>
          <cell r="I2088">
            <v>106006892.65039998</v>
          </cell>
          <cell r="J2088">
            <v>93201520.884799987</v>
          </cell>
          <cell r="K2088">
            <v>105363323.64919999</v>
          </cell>
          <cell r="L2088">
            <v>22832864</v>
          </cell>
          <cell r="M2088">
            <v>78287426</v>
          </cell>
          <cell r="N2088">
            <v>101120290</v>
          </cell>
          <cell r="O2088">
            <v>7828742.6000000006</v>
          </cell>
          <cell r="P2088">
            <v>7828742.6000000006</v>
          </cell>
          <cell r="Q2088">
            <v>119061061.59999999</v>
          </cell>
          <cell r="R2088">
            <v>10112029</v>
          </cell>
          <cell r="S2088">
            <v>119061061.59999999</v>
          </cell>
          <cell r="T2088">
            <v>10536332.36492</v>
          </cell>
          <cell r="U2088">
            <v>-57423517.265218012</v>
          </cell>
          <cell r="V2088">
            <v>20019031.493347999</v>
          </cell>
          <cell r="W2088">
            <v>13170415.456149999</v>
          </cell>
          <cell r="X2088">
            <v>13170415.456149999</v>
          </cell>
          <cell r="Y2088">
            <v>-57423517.265218012</v>
          </cell>
          <cell r="Z2088">
            <v>10536332.36492</v>
          </cell>
          <cell r="AA2088">
            <v>-57423517.265218012</v>
          </cell>
          <cell r="AB2088">
            <v>-57423517.265218012</v>
          </cell>
          <cell r="AC2088">
            <v>40</v>
          </cell>
        </row>
        <row r="2089">
          <cell r="A2089" t="str">
            <v>Corredores Bogotá</v>
          </cell>
          <cell r="B2089">
            <v>966431</v>
          </cell>
          <cell r="C2089">
            <v>36812</v>
          </cell>
          <cell r="D2089">
            <v>37176</v>
          </cell>
          <cell r="E2089" t="str">
            <v>M</v>
          </cell>
          <cell r="F2089" t="str">
            <v>AUCOLESP</v>
          </cell>
          <cell r="G2089">
            <v>71617</v>
          </cell>
          <cell r="H2089" t="str">
            <v>MERCEDES BENZ COLOMBIA S. A.</v>
          </cell>
          <cell r="I2089">
            <v>66144362</v>
          </cell>
          <cell r="J2089">
            <v>66144362</v>
          </cell>
          <cell r="K2089">
            <v>64090279.875</v>
          </cell>
          <cell r="L2089">
            <v>2181608</v>
          </cell>
          <cell r="M2089">
            <v>1075000</v>
          </cell>
          <cell r="N2089">
            <v>3256608</v>
          </cell>
          <cell r="O2089">
            <v>0.1</v>
          </cell>
          <cell r="P2089">
            <v>107500</v>
          </cell>
          <cell r="Q2089">
            <v>0.1</v>
          </cell>
          <cell r="R2089">
            <v>325660.80000000005</v>
          </cell>
          <cell r="S2089">
            <v>3689768.8</v>
          </cell>
          <cell r="T2089">
            <v>5.7571425919756135E-2</v>
          </cell>
          <cell r="U2089">
            <v>0.19</v>
          </cell>
          <cell r="V2089">
            <v>12177153.17625</v>
          </cell>
          <cell r="W2089">
            <v>0.125</v>
          </cell>
          <cell r="X2089">
            <v>8011284.984375</v>
          </cell>
          <cell r="Y2089">
            <v>0</v>
          </cell>
          <cell r="Z2089">
            <v>0</v>
          </cell>
          <cell r="AA2089">
            <v>0.62742857408024388</v>
          </cell>
          <cell r="AB2089">
            <v>40212072.914375</v>
          </cell>
          <cell r="AC2089">
            <v>16.596153259277344</v>
          </cell>
          <cell r="AD2089">
            <v>16.596153259277344</v>
          </cell>
        </row>
        <row r="2090">
          <cell r="A2090" t="str">
            <v>Corredores Bogotá</v>
          </cell>
          <cell r="B2090">
            <v>966431</v>
          </cell>
          <cell r="C2090">
            <v>37177</v>
          </cell>
          <cell r="D2090">
            <v>37541</v>
          </cell>
          <cell r="E2090" t="str">
            <v>M</v>
          </cell>
          <cell r="F2090" t="str">
            <v>AUCOLESP</v>
          </cell>
          <cell r="G2090">
            <v>71617</v>
          </cell>
          <cell r="H2090" t="str">
            <v>MERCEDES BENZ COLOMBIA S. A.</v>
          </cell>
          <cell r="I2090">
            <v>68373758.625</v>
          </cell>
          <cell r="J2090">
            <v>66155117.6875</v>
          </cell>
          <cell r="K2090">
            <v>68887716.078099996</v>
          </cell>
          <cell r="L2090">
            <v>2280719</v>
          </cell>
          <cell r="M2090">
            <v>0</v>
          </cell>
          <cell r="N2090">
            <v>2280719</v>
          </cell>
          <cell r="O2090">
            <v>0.1</v>
          </cell>
          <cell r="P2090">
            <v>0</v>
          </cell>
          <cell r="Q2090">
            <v>0.1</v>
          </cell>
          <cell r="R2090">
            <v>228071.90000000002</v>
          </cell>
          <cell r="S2090">
            <v>2508790.9</v>
          </cell>
          <cell r="T2090">
            <v>3.641855243329175E-2</v>
          </cell>
          <cell r="U2090">
            <v>0.19</v>
          </cell>
          <cell r="V2090">
            <v>13088666.054839</v>
          </cell>
          <cell r="W2090">
            <v>0.125</v>
          </cell>
          <cell r="X2090">
            <v>8610964.5097624995</v>
          </cell>
          <cell r="Y2090">
            <v>0</v>
          </cell>
          <cell r="Z2090">
            <v>0</v>
          </cell>
          <cell r="AA2090">
            <v>0.64858144756670832</v>
          </cell>
          <cell r="AB2090">
            <v>44679294.613498501</v>
          </cell>
          <cell r="AC2090">
            <v>14.928571701049805</v>
          </cell>
          <cell r="AD2090">
            <v>14.928571701049805</v>
          </cell>
        </row>
        <row r="2091">
          <cell r="A2091" t="str">
            <v>Corredores Bogotá</v>
          </cell>
          <cell r="B2091">
            <v>966431</v>
          </cell>
          <cell r="C2091">
            <v>37542</v>
          </cell>
          <cell r="D2091">
            <v>37777</v>
          </cell>
          <cell r="E2091" t="str">
            <v>M</v>
          </cell>
          <cell r="F2091" t="str">
            <v>AUCOLESP</v>
          </cell>
          <cell r="G2091">
            <v>71617</v>
          </cell>
          <cell r="H2091" t="str">
            <v>MERCEDES BENZ COLOMBIA S. A.</v>
          </cell>
          <cell r="I2091">
            <v>8978643.9375</v>
          </cell>
          <cell r="J2091">
            <v>6789260</v>
          </cell>
          <cell r="K2091">
            <v>11378988.5625</v>
          </cell>
          <cell r="L2091">
            <v>0</v>
          </cell>
          <cell r="M2091">
            <v>0.1</v>
          </cell>
          <cell r="N2091">
            <v>0</v>
          </cell>
          <cell r="O2091">
            <v>0.1</v>
          </cell>
          <cell r="P2091">
            <v>0</v>
          </cell>
          <cell r="Q2091">
            <v>0.1</v>
          </cell>
          <cell r="R2091">
            <v>0</v>
          </cell>
          <cell r="S2091">
            <v>0</v>
          </cell>
          <cell r="T2091">
            <v>0</v>
          </cell>
          <cell r="U2091">
            <v>0.19</v>
          </cell>
          <cell r="V2091">
            <v>2162007.8268749998</v>
          </cell>
          <cell r="W2091">
            <v>0.125</v>
          </cell>
          <cell r="X2091">
            <v>1422373.5703125</v>
          </cell>
          <cell r="Y2091">
            <v>0</v>
          </cell>
          <cell r="Z2091">
            <v>0</v>
          </cell>
          <cell r="AA2091">
            <v>0.68500000000000005</v>
          </cell>
          <cell r="AB2091">
            <v>7794607.1653125007</v>
          </cell>
          <cell r="AC2091">
            <v>3</v>
          </cell>
          <cell r="AD2091">
            <v>4.804255485534668</v>
          </cell>
        </row>
        <row r="2092">
          <cell r="B2092" t="str">
            <v>Total 966431</v>
          </cell>
          <cell r="C2092">
            <v>143496764.5625</v>
          </cell>
          <cell r="D2092">
            <v>139088739.6875</v>
          </cell>
          <cell r="E2092">
            <v>144356984.5156</v>
          </cell>
          <cell r="F2092">
            <v>4462327</v>
          </cell>
          <cell r="G2092">
            <v>1075000</v>
          </cell>
          <cell r="H2092">
            <v>5537327</v>
          </cell>
          <cell r="I2092">
            <v>143496764.5625</v>
          </cell>
          <cell r="J2092">
            <v>139088739.6875</v>
          </cell>
          <cell r="K2092">
            <v>144356984.5156</v>
          </cell>
          <cell r="L2092">
            <v>4462327</v>
          </cell>
          <cell r="M2092">
            <v>1075000</v>
          </cell>
          <cell r="N2092">
            <v>5537327</v>
          </cell>
          <cell r="O2092">
            <v>92685974.693186</v>
          </cell>
          <cell r="P2092">
            <v>107500</v>
          </cell>
          <cell r="Q2092">
            <v>553732.70000000007</v>
          </cell>
          <cell r="R2092">
            <v>553732.70000000007</v>
          </cell>
          <cell r="S2092">
            <v>6198559.6999999993</v>
          </cell>
          <cell r="T2092">
            <v>18044623.064449999</v>
          </cell>
          <cell r="U2092">
            <v>0</v>
          </cell>
          <cell r="V2092">
            <v>27427827.057964001</v>
          </cell>
          <cell r="W2092">
            <v>3</v>
          </cell>
          <cell r="X2092">
            <v>18044623.064449999</v>
          </cell>
          <cell r="Y2092">
            <v>0</v>
          </cell>
          <cell r="Z2092">
            <v>0</v>
          </cell>
          <cell r="AA2092">
            <v>3</v>
          </cell>
          <cell r="AB2092">
            <v>92685974.693186</v>
          </cell>
          <cell r="AC2092">
            <v>3</v>
          </cell>
        </row>
        <row r="2093">
          <cell r="A2093" t="str">
            <v>Corredores Bogotá</v>
          </cell>
          <cell r="B2093">
            <v>7504889</v>
          </cell>
          <cell r="C2093">
            <v>36776</v>
          </cell>
          <cell r="D2093">
            <v>37140</v>
          </cell>
          <cell r="E2093" t="str">
            <v>A</v>
          </cell>
          <cell r="F2093" t="str">
            <v>AUCOLESP</v>
          </cell>
          <cell r="G2093">
            <v>71617</v>
          </cell>
          <cell r="H2093" t="str">
            <v>MERCEDES BENZ COLOMBIA S. A.</v>
          </cell>
          <cell r="I2093">
            <v>39554879.875</v>
          </cell>
          <cell r="J2093">
            <v>39554879.875</v>
          </cell>
          <cell r="K2093">
            <v>39554880</v>
          </cell>
          <cell r="L2093">
            <v>23167255</v>
          </cell>
          <cell r="M2093">
            <v>850001</v>
          </cell>
          <cell r="N2093">
            <v>24017256</v>
          </cell>
          <cell r="O2093">
            <v>0.1</v>
          </cell>
          <cell r="P2093">
            <v>85000.1</v>
          </cell>
          <cell r="Q2093">
            <v>0.1</v>
          </cell>
          <cell r="R2093">
            <v>2401725.6</v>
          </cell>
          <cell r="S2093">
            <v>26503981.700000003</v>
          </cell>
          <cell r="T2093">
            <v>0.67005592483152532</v>
          </cell>
          <cell r="U2093">
            <v>0.19</v>
          </cell>
          <cell r="V2093">
            <v>7515427.2000000002</v>
          </cell>
          <cell r="W2093">
            <v>0.125</v>
          </cell>
          <cell r="X2093">
            <v>4944360</v>
          </cell>
          <cell r="Y2093">
            <v>0</v>
          </cell>
          <cell r="Z2093">
            <v>0</v>
          </cell>
          <cell r="AA2093">
            <v>1.4944075168474735E-2</v>
          </cell>
          <cell r="AB2093">
            <v>591111.09999999788</v>
          </cell>
          <cell r="AC2093">
            <v>15.04120922088623</v>
          </cell>
          <cell r="AD2093">
            <v>15.04120922088623</v>
          </cell>
        </row>
        <row r="2094">
          <cell r="A2094" t="str">
            <v>Corredores Bogotá</v>
          </cell>
          <cell r="B2094">
            <v>7504889</v>
          </cell>
          <cell r="C2094">
            <v>37141</v>
          </cell>
          <cell r="D2094">
            <v>37505</v>
          </cell>
          <cell r="E2094" t="str">
            <v>A</v>
          </cell>
          <cell r="F2094" t="str">
            <v>AUCOLESP</v>
          </cell>
          <cell r="G2094">
            <v>71617</v>
          </cell>
          <cell r="H2094" t="str">
            <v>MERCEDES BENZ COLOMBIA S. A.</v>
          </cell>
          <cell r="I2094">
            <v>84548416.3125</v>
          </cell>
          <cell r="J2094">
            <v>86924416.3125</v>
          </cell>
          <cell r="K2094">
            <v>84548416</v>
          </cell>
          <cell r="L2094">
            <v>47133771</v>
          </cell>
          <cell r="M2094">
            <v>1574552</v>
          </cell>
          <cell r="N2094">
            <v>48708323</v>
          </cell>
          <cell r="O2094">
            <v>0.1</v>
          </cell>
          <cell r="P2094">
            <v>157455.20000000001</v>
          </cell>
          <cell r="Q2094">
            <v>0.1</v>
          </cell>
          <cell r="R2094">
            <v>4870832.3</v>
          </cell>
          <cell r="S2094">
            <v>53736610.5</v>
          </cell>
          <cell r="T2094">
            <v>0.63557205495133107</v>
          </cell>
          <cell r="U2094">
            <v>0.19</v>
          </cell>
          <cell r="V2094">
            <v>16064199.040000001</v>
          </cell>
          <cell r="W2094">
            <v>0.125</v>
          </cell>
          <cell r="X2094">
            <v>10568552</v>
          </cell>
          <cell r="Y2094">
            <v>0</v>
          </cell>
          <cell r="Z2094">
            <v>0</v>
          </cell>
          <cell r="AA2094">
            <v>4.9427945048668986E-2</v>
          </cell>
          <cell r="AB2094">
            <v>4179054.4600000056</v>
          </cell>
          <cell r="AC2094">
            <v>18.700550079345703</v>
          </cell>
          <cell r="AD2094">
            <v>18.700550079345703</v>
          </cell>
        </row>
        <row r="2095">
          <cell r="A2095" t="str">
            <v>Corredores Bogotá</v>
          </cell>
          <cell r="B2095">
            <v>7504889</v>
          </cell>
          <cell r="C2095">
            <v>37506</v>
          </cell>
          <cell r="D2095">
            <v>37777</v>
          </cell>
          <cell r="E2095" t="str">
            <v>A</v>
          </cell>
          <cell r="F2095" t="str">
            <v>AUCOLESP</v>
          </cell>
          <cell r="G2095">
            <v>71617</v>
          </cell>
          <cell r="H2095" t="str">
            <v>MERCEDES BENZ COLOMBIA S. A.</v>
          </cell>
          <cell r="I2095">
            <v>105310474.25</v>
          </cell>
          <cell r="J2095">
            <v>84723698.25</v>
          </cell>
          <cell r="K2095">
            <v>76648295.757799998</v>
          </cell>
          <cell r="L2095">
            <v>35454185</v>
          </cell>
          <cell r="M2095">
            <v>-12279436</v>
          </cell>
          <cell r="N2095">
            <v>23174749</v>
          </cell>
          <cell r="O2095">
            <v>0.1</v>
          </cell>
          <cell r="P2095">
            <v>-1227943.6000000001</v>
          </cell>
          <cell r="Q2095">
            <v>0.1</v>
          </cell>
          <cell r="R2095">
            <v>2317474.9</v>
          </cell>
          <cell r="S2095">
            <v>24264280.299999997</v>
          </cell>
          <cell r="T2095">
            <v>0.31656646844011244</v>
          </cell>
          <cell r="U2095">
            <v>0.19</v>
          </cell>
          <cell r="V2095">
            <v>14563176.193982</v>
          </cell>
          <cell r="W2095">
            <v>0.125</v>
          </cell>
          <cell r="X2095">
            <v>9581036.9697249997</v>
          </cell>
          <cell r="Y2095">
            <v>0</v>
          </cell>
          <cell r="Z2095">
            <v>0</v>
          </cell>
          <cell r="AA2095">
            <v>0.36843353155988762</v>
          </cell>
          <cell r="AB2095">
            <v>28239802.294093005</v>
          </cell>
          <cell r="AC2095">
            <v>18</v>
          </cell>
          <cell r="AD2095">
            <v>16.594095230102539</v>
          </cell>
        </row>
        <row r="2096">
          <cell r="B2096" t="str">
            <v>Total 7504889</v>
          </cell>
          <cell r="C2096">
            <v>229413770.4375</v>
          </cell>
          <cell r="D2096">
            <v>211202994.4375</v>
          </cell>
          <cell r="E2096">
            <v>200751591.75779998</v>
          </cell>
          <cell r="F2096">
            <v>105755211</v>
          </cell>
          <cell r="G2096">
            <v>-9854883</v>
          </cell>
          <cell r="H2096">
            <v>95900328</v>
          </cell>
          <cell r="I2096">
            <v>229413770.4375</v>
          </cell>
          <cell r="J2096">
            <v>211202994.4375</v>
          </cell>
          <cell r="K2096">
            <v>200751591.75779998</v>
          </cell>
          <cell r="L2096">
            <v>105755211</v>
          </cell>
          <cell r="M2096">
            <v>-9854883</v>
          </cell>
          <cell r="N2096">
            <v>95900328</v>
          </cell>
          <cell r="O2096">
            <v>33009967.854093008</v>
          </cell>
          <cell r="P2096">
            <v>-985488.3</v>
          </cell>
          <cell r="Q2096">
            <v>9590032.8000000007</v>
          </cell>
          <cell r="R2096">
            <v>9590032.8000000007</v>
          </cell>
          <cell r="S2096">
            <v>104504872.5</v>
          </cell>
          <cell r="T2096">
            <v>25093948.969724998</v>
          </cell>
          <cell r="U2096">
            <v>0</v>
          </cell>
          <cell r="V2096">
            <v>38142802.433982</v>
          </cell>
          <cell r="W2096">
            <v>18</v>
          </cell>
          <cell r="X2096">
            <v>25093948.969724998</v>
          </cell>
          <cell r="Y2096">
            <v>0</v>
          </cell>
          <cell r="Z2096">
            <v>0</v>
          </cell>
          <cell r="AA2096">
            <v>18</v>
          </cell>
          <cell r="AB2096">
            <v>33009967.854093008</v>
          </cell>
          <cell r="AC2096">
            <v>18</v>
          </cell>
        </row>
        <row r="2097">
          <cell r="A2097" t="str">
            <v>Corredores Bogotá</v>
          </cell>
          <cell r="B2097">
            <v>7608649</v>
          </cell>
          <cell r="C2097">
            <v>36916</v>
          </cell>
          <cell r="D2097">
            <v>37280</v>
          </cell>
          <cell r="E2097" t="str">
            <v>A</v>
          </cell>
          <cell r="F2097" t="str">
            <v>AUCOLESP</v>
          </cell>
          <cell r="G2097">
            <v>71617</v>
          </cell>
          <cell r="H2097" t="str">
            <v>MERCEDES BENZ COLOMBIA S. A.</v>
          </cell>
          <cell r="I2097">
            <v>3023637</v>
          </cell>
          <cell r="J2097">
            <v>3023637</v>
          </cell>
          <cell r="K2097">
            <v>3023636.9375</v>
          </cell>
          <cell r="L2097">
            <v>0</v>
          </cell>
          <cell r="M2097">
            <v>0.1</v>
          </cell>
          <cell r="N2097">
            <v>0</v>
          </cell>
          <cell r="O2097">
            <v>0.1</v>
          </cell>
          <cell r="P2097">
            <v>0</v>
          </cell>
          <cell r="Q2097">
            <v>0.1</v>
          </cell>
          <cell r="R2097">
            <v>0</v>
          </cell>
          <cell r="S2097">
            <v>0</v>
          </cell>
          <cell r="T2097">
            <v>0</v>
          </cell>
          <cell r="U2097">
            <v>0.19</v>
          </cell>
          <cell r="V2097">
            <v>574491.01812500006</v>
          </cell>
          <cell r="W2097">
            <v>0.125</v>
          </cell>
          <cell r="X2097">
            <v>377954.6171875</v>
          </cell>
          <cell r="Y2097">
            <v>0</v>
          </cell>
          <cell r="Z2097">
            <v>0</v>
          </cell>
          <cell r="AA2097">
            <v>0.68500000000000005</v>
          </cell>
          <cell r="AB2097">
            <v>2071191.3021875001</v>
          </cell>
          <cell r="AC2097">
            <v>0.26648351550102234</v>
          </cell>
          <cell r="AD2097">
            <v>0.26648351550102234</v>
          </cell>
        </row>
        <row r="2098">
          <cell r="B2098" t="str">
            <v>Total 7608649</v>
          </cell>
          <cell r="C2098">
            <v>3023637</v>
          </cell>
          <cell r="D2098">
            <v>3023637</v>
          </cell>
          <cell r="E2098">
            <v>3023636.9375</v>
          </cell>
          <cell r="F2098">
            <v>0</v>
          </cell>
          <cell r="G2098">
            <v>0</v>
          </cell>
          <cell r="H2098">
            <v>0</v>
          </cell>
          <cell r="I2098">
            <v>3023637</v>
          </cell>
          <cell r="J2098">
            <v>3023637</v>
          </cell>
          <cell r="K2098">
            <v>3023636.9375</v>
          </cell>
          <cell r="L2098">
            <v>0</v>
          </cell>
          <cell r="M2098">
            <v>0</v>
          </cell>
          <cell r="N2098">
            <v>0</v>
          </cell>
          <cell r="O2098">
            <v>2071191.3021875001</v>
          </cell>
          <cell r="P2098">
            <v>0</v>
          </cell>
          <cell r="Q2098">
            <v>0</v>
          </cell>
          <cell r="R2098">
            <v>0</v>
          </cell>
          <cell r="S2098">
            <v>0</v>
          </cell>
          <cell r="T2098">
            <v>377954.6171875</v>
          </cell>
          <cell r="U2098">
            <v>0</v>
          </cell>
          <cell r="V2098">
            <v>574491.01812500006</v>
          </cell>
          <cell r="W2098">
            <v>0</v>
          </cell>
          <cell r="X2098">
            <v>377954.6171875</v>
          </cell>
          <cell r="Y2098">
            <v>0</v>
          </cell>
          <cell r="Z2098">
            <v>0</v>
          </cell>
          <cell r="AA2098">
            <v>0</v>
          </cell>
          <cell r="AB2098">
            <v>2071191.3021875001</v>
          </cell>
          <cell r="AC2098">
            <v>0</v>
          </cell>
        </row>
        <row r="2099">
          <cell r="H2099" t="str">
            <v>Total MERCEDES BENZ COLOMBIA S. A.</v>
          </cell>
          <cell r="I2099">
            <v>375934172</v>
          </cell>
          <cell r="J2099">
            <v>353315371.125</v>
          </cell>
          <cell r="K2099">
            <v>348132213.21089995</v>
          </cell>
          <cell r="L2099">
            <v>110217538</v>
          </cell>
          <cell r="M2099">
            <v>-8779883</v>
          </cell>
          <cell r="N2099">
            <v>101437655</v>
          </cell>
          <cell r="O2099">
            <v>-877988.3</v>
          </cell>
          <cell r="P2099">
            <v>-877988.3</v>
          </cell>
          <cell r="Q2099">
            <v>110703432.2</v>
          </cell>
          <cell r="R2099">
            <v>10143765.5</v>
          </cell>
          <cell r="S2099">
            <v>110703432.2</v>
          </cell>
          <cell r="T2099">
            <v>0</v>
          </cell>
          <cell r="U2099">
            <v>127767133.8494665</v>
          </cell>
          <cell r="V2099">
            <v>66145120.510070994</v>
          </cell>
          <cell r="W2099">
            <v>43516526.651362494</v>
          </cell>
          <cell r="X2099">
            <v>43516526.651362494</v>
          </cell>
          <cell r="Y2099">
            <v>127767133.8494665</v>
          </cell>
          <cell r="Z2099">
            <v>0</v>
          </cell>
          <cell r="AA2099">
            <v>127767133.8494665</v>
          </cell>
          <cell r="AB2099">
            <v>127767133.8494665</v>
          </cell>
          <cell r="AC2099">
            <v>21</v>
          </cell>
        </row>
        <row r="2100">
          <cell r="A2100" t="str">
            <v>Corredores Bogotá</v>
          </cell>
          <cell r="B2100">
            <v>485567</v>
          </cell>
          <cell r="C2100">
            <v>36961</v>
          </cell>
          <cell r="D2100">
            <v>37325</v>
          </cell>
          <cell r="E2100" t="str">
            <v>A</v>
          </cell>
          <cell r="F2100" t="str">
            <v>AUCOLESP</v>
          </cell>
          <cell r="G2100">
            <v>75386</v>
          </cell>
          <cell r="H2100" t="str">
            <v>MURILLO MOSQUERA JESUS YESID</v>
          </cell>
          <cell r="I2100">
            <v>-74808</v>
          </cell>
          <cell r="J2100">
            <v>-74808</v>
          </cell>
          <cell r="K2100">
            <v>-74808</v>
          </cell>
          <cell r="L2100">
            <v>0</v>
          </cell>
          <cell r="M2100">
            <v>0.1</v>
          </cell>
          <cell r="N2100">
            <v>0</v>
          </cell>
          <cell r="O2100">
            <v>0.1</v>
          </cell>
          <cell r="P2100">
            <v>0</v>
          </cell>
          <cell r="Q2100">
            <v>0.1</v>
          </cell>
          <cell r="R2100">
            <v>0</v>
          </cell>
          <cell r="S2100">
            <v>0</v>
          </cell>
          <cell r="T2100">
            <v>0</v>
          </cell>
          <cell r="U2100">
            <v>0.19</v>
          </cell>
          <cell r="V2100">
            <v>-14213.52</v>
          </cell>
          <cell r="W2100">
            <v>0.2</v>
          </cell>
          <cell r="X2100">
            <v>-14961.6</v>
          </cell>
          <cell r="Y2100">
            <v>0</v>
          </cell>
          <cell r="Z2100">
            <v>0</v>
          </cell>
          <cell r="AA2100">
            <v>0.6100000000000001</v>
          </cell>
          <cell r="AB2100">
            <v>-45632.880000000005</v>
          </cell>
          <cell r="AC2100">
            <v>0</v>
          </cell>
          <cell r="AD2100">
            <v>0</v>
          </cell>
        </row>
        <row r="2101">
          <cell r="B2101" t="str">
            <v>Total 485567</v>
          </cell>
          <cell r="C2101">
            <v>-74808</v>
          </cell>
          <cell r="D2101">
            <v>-74808</v>
          </cell>
          <cell r="E2101">
            <v>-74808</v>
          </cell>
          <cell r="F2101">
            <v>0</v>
          </cell>
          <cell r="G2101">
            <v>0</v>
          </cell>
          <cell r="H2101">
            <v>0</v>
          </cell>
          <cell r="I2101">
            <v>-74808</v>
          </cell>
          <cell r="J2101">
            <v>-74808</v>
          </cell>
          <cell r="K2101">
            <v>-74808</v>
          </cell>
          <cell r="L2101">
            <v>0</v>
          </cell>
          <cell r="M2101">
            <v>0</v>
          </cell>
          <cell r="N2101">
            <v>0</v>
          </cell>
          <cell r="O2101">
            <v>-45632.880000000005</v>
          </cell>
          <cell r="P2101">
            <v>0</v>
          </cell>
          <cell r="Q2101">
            <v>0</v>
          </cell>
          <cell r="R2101">
            <v>0</v>
          </cell>
          <cell r="S2101">
            <v>0</v>
          </cell>
          <cell r="T2101">
            <v>-14961.6</v>
          </cell>
          <cell r="U2101">
            <v>0</v>
          </cell>
          <cell r="V2101">
            <v>-14213.52</v>
          </cell>
          <cell r="W2101">
            <v>0</v>
          </cell>
          <cell r="X2101">
            <v>-14961.6</v>
          </cell>
          <cell r="Y2101">
            <v>0</v>
          </cell>
          <cell r="Z2101">
            <v>0</v>
          </cell>
          <cell r="AA2101">
            <v>0</v>
          </cell>
          <cell r="AB2101">
            <v>-45632.880000000005</v>
          </cell>
          <cell r="AC2101">
            <v>0</v>
          </cell>
        </row>
        <row r="2102">
          <cell r="H2102" t="str">
            <v>Total MURILLO MOSQUERA JESUS YESID</v>
          </cell>
          <cell r="I2102">
            <v>-74808</v>
          </cell>
          <cell r="J2102">
            <v>-74808</v>
          </cell>
          <cell r="K2102">
            <v>-74808</v>
          </cell>
          <cell r="L2102">
            <v>0</v>
          </cell>
          <cell r="M2102">
            <v>0</v>
          </cell>
          <cell r="N2102">
            <v>0</v>
          </cell>
          <cell r="O2102">
            <v>0</v>
          </cell>
          <cell r="P2102">
            <v>0</v>
          </cell>
          <cell r="Q2102">
            <v>0</v>
          </cell>
          <cell r="R2102">
            <v>0</v>
          </cell>
          <cell r="S2102">
            <v>0</v>
          </cell>
          <cell r="T2102">
            <v>0</v>
          </cell>
          <cell r="U2102">
            <v>-45632.880000000005</v>
          </cell>
          <cell r="V2102">
            <v>-14213.52</v>
          </cell>
          <cell r="W2102">
            <v>-14961.6</v>
          </cell>
          <cell r="X2102">
            <v>-14961.6</v>
          </cell>
          <cell r="Y2102">
            <v>-45632.880000000005</v>
          </cell>
          <cell r="Z2102">
            <v>0</v>
          </cell>
          <cell r="AA2102">
            <v>-45632.880000000005</v>
          </cell>
          <cell r="AB2102">
            <v>-45632.880000000005</v>
          </cell>
          <cell r="AC2102">
            <v>0</v>
          </cell>
        </row>
        <row r="2103">
          <cell r="A2103" t="str">
            <v>Corredores Bogotá</v>
          </cell>
          <cell r="B2103">
            <v>402488</v>
          </cell>
          <cell r="C2103">
            <v>36892</v>
          </cell>
          <cell r="D2103">
            <v>37256</v>
          </cell>
          <cell r="E2103" t="str">
            <v>M</v>
          </cell>
          <cell r="F2103" t="str">
            <v>AUCOL98</v>
          </cell>
          <cell r="G2103">
            <v>66972</v>
          </cell>
          <cell r="H2103" t="str">
            <v>OMIMEX DE COLOMBIA LTD.</v>
          </cell>
          <cell r="I2103">
            <v>29818256</v>
          </cell>
          <cell r="J2103">
            <v>29818256</v>
          </cell>
          <cell r="K2103">
            <v>29818256.0088</v>
          </cell>
          <cell r="L2103">
            <v>6697924</v>
          </cell>
          <cell r="M2103">
            <v>0</v>
          </cell>
          <cell r="N2103">
            <v>6697924</v>
          </cell>
          <cell r="O2103">
            <v>0.1</v>
          </cell>
          <cell r="P2103">
            <v>0</v>
          </cell>
          <cell r="Q2103">
            <v>0.1</v>
          </cell>
          <cell r="R2103">
            <v>669792.4</v>
          </cell>
          <cell r="S2103">
            <v>7367716.4000000004</v>
          </cell>
          <cell r="T2103">
            <v>0.24708743522175244</v>
          </cell>
          <cell r="U2103">
            <v>0.19</v>
          </cell>
          <cell r="V2103">
            <v>5665468.6416720003</v>
          </cell>
          <cell r="W2103">
            <v>0.125</v>
          </cell>
          <cell r="X2103">
            <v>3727282.0011</v>
          </cell>
          <cell r="Y2103">
            <v>0</v>
          </cell>
          <cell r="Z2103">
            <v>0</v>
          </cell>
          <cell r="AA2103">
            <v>0.43791256477824758</v>
          </cell>
          <cell r="AB2103">
            <v>13057788.966027999</v>
          </cell>
          <cell r="AC2103">
            <v>33.571430206298828</v>
          </cell>
          <cell r="AD2103">
            <v>33.571430206298828</v>
          </cell>
        </row>
        <row r="2104">
          <cell r="A2104" t="str">
            <v>Corredores Bogotá</v>
          </cell>
          <cell r="B2104">
            <v>402488</v>
          </cell>
          <cell r="C2104">
            <v>37257</v>
          </cell>
          <cell r="D2104">
            <v>37621</v>
          </cell>
          <cell r="E2104" t="str">
            <v>M</v>
          </cell>
          <cell r="F2104" t="str">
            <v>AUCOL98</v>
          </cell>
          <cell r="G2104">
            <v>66972</v>
          </cell>
          <cell r="H2104" t="str">
            <v>OMIMEX DE COLOMBIA LTD.</v>
          </cell>
          <cell r="I2104">
            <v>43262560</v>
          </cell>
          <cell r="J2104">
            <v>43447778</v>
          </cell>
          <cell r="K2104">
            <v>43262560.007799998</v>
          </cell>
          <cell r="L2104">
            <v>43190326</v>
          </cell>
          <cell r="M2104">
            <v>4212668</v>
          </cell>
          <cell r="N2104">
            <v>47402994</v>
          </cell>
          <cell r="O2104">
            <v>0.1</v>
          </cell>
          <cell r="P2104">
            <v>421266.80000000005</v>
          </cell>
          <cell r="Q2104">
            <v>0.1</v>
          </cell>
          <cell r="R2104">
            <v>4740299.4000000004</v>
          </cell>
          <cell r="S2104">
            <v>52564560.199999996</v>
          </cell>
          <cell r="T2104">
            <v>1.215012708229076</v>
          </cell>
          <cell r="U2104">
            <v>0.19</v>
          </cell>
          <cell r="V2104">
            <v>8219886.401482</v>
          </cell>
          <cell r="W2104">
            <v>0.125</v>
          </cell>
          <cell r="X2104">
            <v>5407820.0009749997</v>
          </cell>
          <cell r="Y2104">
            <v>0</v>
          </cell>
          <cell r="Z2104">
            <v>0</v>
          </cell>
          <cell r="AA2104">
            <v>-0.53001270822907598</v>
          </cell>
          <cell r="AB2104">
            <v>-22929706.594656993</v>
          </cell>
          <cell r="AC2104">
            <v>33.74725341796875</v>
          </cell>
          <cell r="AD2104">
            <v>33.74725341796875</v>
          </cell>
        </row>
        <row r="2105">
          <cell r="A2105" t="str">
            <v>Corredores Bogotá</v>
          </cell>
          <cell r="B2105">
            <v>402488</v>
          </cell>
          <cell r="C2105">
            <v>37622</v>
          </cell>
          <cell r="D2105">
            <v>37777</v>
          </cell>
          <cell r="E2105" t="str">
            <v>M</v>
          </cell>
          <cell r="F2105" t="str">
            <v>AUCOL98</v>
          </cell>
          <cell r="G2105">
            <v>66972</v>
          </cell>
          <cell r="H2105" t="str">
            <v>OMIMEX DE COLOMBIA LTD.</v>
          </cell>
          <cell r="I2105">
            <v>23709691</v>
          </cell>
          <cell r="J2105">
            <v>10393263</v>
          </cell>
          <cell r="K2105">
            <v>20238083.510299999</v>
          </cell>
          <cell r="L2105">
            <v>0</v>
          </cell>
          <cell r="M2105">
            <v>3277904</v>
          </cell>
          <cell r="N2105">
            <v>3277904</v>
          </cell>
          <cell r="O2105">
            <v>0.1</v>
          </cell>
          <cell r="P2105">
            <v>327790.40000000002</v>
          </cell>
          <cell r="Q2105">
            <v>0.1</v>
          </cell>
          <cell r="R2105">
            <v>327790.40000000002</v>
          </cell>
          <cell r="S2105">
            <v>3933484.8</v>
          </cell>
          <cell r="T2105">
            <v>0.19436053804195869</v>
          </cell>
          <cell r="U2105">
            <v>0.19</v>
          </cell>
          <cell r="V2105">
            <v>3845235.866957</v>
          </cell>
          <cell r="W2105">
            <v>0.125</v>
          </cell>
          <cell r="X2105">
            <v>2529760.4387874999</v>
          </cell>
          <cell r="Y2105">
            <v>0</v>
          </cell>
          <cell r="Z2105">
            <v>0</v>
          </cell>
          <cell r="AA2105">
            <v>0.49063946195804137</v>
          </cell>
          <cell r="AB2105">
            <v>9929602.4045555014</v>
          </cell>
          <cell r="AC2105">
            <v>32</v>
          </cell>
          <cell r="AD2105">
            <v>30.619354248046875</v>
          </cell>
        </row>
        <row r="2106">
          <cell r="B2106" t="str">
            <v>Total 402488</v>
          </cell>
          <cell r="C2106">
            <v>96790507</v>
          </cell>
          <cell r="D2106">
            <v>83659297</v>
          </cell>
          <cell r="E2106">
            <v>93318899.526899993</v>
          </cell>
          <cell r="F2106">
            <v>49888250</v>
          </cell>
          <cell r="G2106">
            <v>7490572</v>
          </cell>
          <cell r="H2106">
            <v>57378822</v>
          </cell>
          <cell r="I2106">
            <v>96790507</v>
          </cell>
          <cell r="J2106">
            <v>83659297</v>
          </cell>
          <cell r="K2106">
            <v>93318899.526899993</v>
          </cell>
          <cell r="L2106">
            <v>49888250</v>
          </cell>
          <cell r="M2106">
            <v>7490572</v>
          </cell>
          <cell r="N2106">
            <v>57378822</v>
          </cell>
          <cell r="O2106">
            <v>57684.775926508009</v>
          </cell>
          <cell r="P2106">
            <v>749057.20000000007</v>
          </cell>
          <cell r="Q2106">
            <v>5737882.2000000011</v>
          </cell>
          <cell r="R2106">
            <v>5737882.2000000011</v>
          </cell>
          <cell r="S2106">
            <v>63865761.399999991</v>
          </cell>
          <cell r="T2106">
            <v>11664862.440862499</v>
          </cell>
          <cell r="U2106">
            <v>0</v>
          </cell>
          <cell r="V2106">
            <v>17730590.910111003</v>
          </cell>
          <cell r="W2106">
            <v>32</v>
          </cell>
          <cell r="X2106">
            <v>11664862.440862499</v>
          </cell>
          <cell r="Y2106">
            <v>0</v>
          </cell>
          <cell r="Z2106">
            <v>0</v>
          </cell>
          <cell r="AA2106">
            <v>32</v>
          </cell>
          <cell r="AB2106">
            <v>57684.775926508009</v>
          </cell>
          <cell r="AC2106">
            <v>32</v>
          </cell>
        </row>
        <row r="2107">
          <cell r="H2107" t="str">
            <v>Total OMIMEX DE COLOMBIA LTD.</v>
          </cell>
          <cell r="I2107">
            <v>96790507</v>
          </cell>
          <cell r="J2107">
            <v>83659297</v>
          </cell>
          <cell r="K2107">
            <v>93318899.526899993</v>
          </cell>
          <cell r="L2107">
            <v>49888250</v>
          </cell>
          <cell r="M2107">
            <v>7490572</v>
          </cell>
          <cell r="N2107">
            <v>57378822</v>
          </cell>
          <cell r="O2107">
            <v>749057.20000000007</v>
          </cell>
          <cell r="P2107">
            <v>749057.20000000007</v>
          </cell>
          <cell r="Q2107">
            <v>63865761.399999991</v>
          </cell>
          <cell r="R2107">
            <v>5737882.2000000011</v>
          </cell>
          <cell r="S2107">
            <v>63865761.399999991</v>
          </cell>
          <cell r="T2107">
            <v>0</v>
          </cell>
          <cell r="U2107">
            <v>57684.775926508009</v>
          </cell>
          <cell r="V2107">
            <v>17730590.910111003</v>
          </cell>
          <cell r="W2107">
            <v>11664862.440862499</v>
          </cell>
          <cell r="X2107">
            <v>11664862.440862499</v>
          </cell>
          <cell r="Y2107">
            <v>57684.775926508009</v>
          </cell>
          <cell r="Z2107">
            <v>0</v>
          </cell>
          <cell r="AA2107">
            <v>57684.775926508009</v>
          </cell>
          <cell r="AB2107">
            <v>57684.775926508009</v>
          </cell>
          <cell r="AC2107">
            <v>32</v>
          </cell>
        </row>
        <row r="2108">
          <cell r="A2108" t="str">
            <v>Corredores Bogotá</v>
          </cell>
          <cell r="B2108">
            <v>10271476</v>
          </cell>
          <cell r="C2108">
            <v>37087</v>
          </cell>
          <cell r="D2108">
            <v>37451</v>
          </cell>
          <cell r="E2108" t="str">
            <v>A</v>
          </cell>
          <cell r="F2108" t="str">
            <v>AUCOLESP</v>
          </cell>
          <cell r="G2108">
            <v>71167</v>
          </cell>
          <cell r="H2108" t="str">
            <v>PAMCOLOMBIA S.A.</v>
          </cell>
          <cell r="I2108">
            <v>15470400</v>
          </cell>
          <cell r="J2108">
            <v>15470400</v>
          </cell>
          <cell r="K2108">
            <v>15470400</v>
          </cell>
          <cell r="L2108">
            <v>0</v>
          </cell>
          <cell r="M2108">
            <v>0.1</v>
          </cell>
          <cell r="N2108">
            <v>0</v>
          </cell>
          <cell r="O2108">
            <v>0.1</v>
          </cell>
          <cell r="P2108">
            <v>0</v>
          </cell>
          <cell r="Q2108">
            <v>0.1</v>
          </cell>
          <cell r="R2108">
            <v>0</v>
          </cell>
          <cell r="S2108">
            <v>0</v>
          </cell>
          <cell r="T2108">
            <v>0</v>
          </cell>
          <cell r="U2108">
            <v>0.19</v>
          </cell>
          <cell r="V2108">
            <v>2939376</v>
          </cell>
          <cell r="W2108">
            <v>6.5000000000000002E-2</v>
          </cell>
          <cell r="X2108">
            <v>1005576</v>
          </cell>
          <cell r="Y2108">
            <v>0</v>
          </cell>
          <cell r="Z2108">
            <v>0</v>
          </cell>
          <cell r="AA2108">
            <v>0.74500000000000011</v>
          </cell>
          <cell r="AB2108">
            <v>11525448.000000002</v>
          </cell>
          <cell r="AC2108">
            <v>7</v>
          </cell>
          <cell r="AD2108">
            <v>7</v>
          </cell>
        </row>
        <row r="2109">
          <cell r="A2109" t="str">
            <v>Corredores Bogotá</v>
          </cell>
          <cell r="B2109">
            <v>10271476</v>
          </cell>
          <cell r="C2109">
            <v>37452</v>
          </cell>
          <cell r="D2109">
            <v>37777</v>
          </cell>
          <cell r="E2109" t="str">
            <v>A</v>
          </cell>
          <cell r="F2109" t="str">
            <v>AUCOLESP</v>
          </cell>
          <cell r="G2109">
            <v>71167</v>
          </cell>
          <cell r="H2109" t="str">
            <v>PAMCOLOMBIA S.A.</v>
          </cell>
          <cell r="I2109">
            <v>20634816.9375</v>
          </cell>
          <cell r="J2109">
            <v>20634816.9375</v>
          </cell>
          <cell r="K2109">
            <v>18413487.8125</v>
          </cell>
          <cell r="L2109">
            <v>0</v>
          </cell>
          <cell r="M2109">
            <v>2611111</v>
          </cell>
          <cell r="N2109">
            <v>2611111</v>
          </cell>
          <cell r="O2109">
            <v>0.1</v>
          </cell>
          <cell r="P2109">
            <v>261111.1</v>
          </cell>
          <cell r="Q2109">
            <v>0.1</v>
          </cell>
          <cell r="R2109">
            <v>261111.1</v>
          </cell>
          <cell r="S2109">
            <v>3133333.2</v>
          </cell>
          <cell r="T2109">
            <v>0.17016511113516128</v>
          </cell>
          <cell r="U2109">
            <v>0.19</v>
          </cell>
          <cell r="V2109">
            <v>3498562.6843750002</v>
          </cell>
          <cell r="W2109">
            <v>6.5000000000000002E-2</v>
          </cell>
          <cell r="X2109">
            <v>1196876.7078125</v>
          </cell>
          <cell r="Y2109">
            <v>0</v>
          </cell>
          <cell r="Z2109">
            <v>0</v>
          </cell>
          <cell r="AA2109">
            <v>0.5748348888648388</v>
          </cell>
          <cell r="AB2109">
            <v>10584715.2203125</v>
          </cell>
          <cell r="AC2109">
            <v>5</v>
          </cell>
          <cell r="AD2109">
            <v>5.4830770492553711</v>
          </cell>
        </row>
        <row r="2110">
          <cell r="B2110" t="str">
            <v>Total 10271476</v>
          </cell>
          <cell r="C2110">
            <v>36105216.9375</v>
          </cell>
          <cell r="D2110">
            <v>36105216.9375</v>
          </cell>
          <cell r="E2110">
            <v>33883887.8125</v>
          </cell>
          <cell r="F2110">
            <v>0</v>
          </cell>
          <cell r="G2110">
            <v>2611111</v>
          </cell>
          <cell r="H2110">
            <v>2611111</v>
          </cell>
          <cell r="I2110">
            <v>36105216.9375</v>
          </cell>
          <cell r="J2110">
            <v>36105216.9375</v>
          </cell>
          <cell r="K2110">
            <v>33883887.8125</v>
          </cell>
          <cell r="L2110">
            <v>0</v>
          </cell>
          <cell r="M2110">
            <v>2611111</v>
          </cell>
          <cell r="N2110">
            <v>2611111</v>
          </cell>
          <cell r="O2110">
            <v>22110163.220312502</v>
          </cell>
          <cell r="P2110">
            <v>261111.1</v>
          </cell>
          <cell r="Q2110">
            <v>261111.1</v>
          </cell>
          <cell r="R2110">
            <v>261111.1</v>
          </cell>
          <cell r="S2110">
            <v>3133333.2</v>
          </cell>
          <cell r="T2110">
            <v>2202452.7078125002</v>
          </cell>
          <cell r="U2110">
            <v>0</v>
          </cell>
          <cell r="V2110">
            <v>6437938.6843750002</v>
          </cell>
          <cell r="W2110">
            <v>5</v>
          </cell>
          <cell r="X2110">
            <v>2202452.7078125002</v>
          </cell>
          <cell r="Y2110">
            <v>0</v>
          </cell>
          <cell r="Z2110">
            <v>0</v>
          </cell>
          <cell r="AA2110">
            <v>5</v>
          </cell>
          <cell r="AB2110">
            <v>22110163.220312502</v>
          </cell>
          <cell r="AC2110">
            <v>5</v>
          </cell>
        </row>
        <row r="2111">
          <cell r="H2111" t="str">
            <v>Total PAMCOLOMBIA S.A.</v>
          </cell>
          <cell r="I2111">
            <v>36105216.9375</v>
          </cell>
          <cell r="J2111">
            <v>36105216.9375</v>
          </cell>
          <cell r="K2111">
            <v>33883887.8125</v>
          </cell>
          <cell r="L2111">
            <v>0</v>
          </cell>
          <cell r="M2111">
            <v>2611111</v>
          </cell>
          <cell r="N2111">
            <v>2611111</v>
          </cell>
          <cell r="O2111">
            <v>261111.1</v>
          </cell>
          <cell r="P2111">
            <v>261111.1</v>
          </cell>
          <cell r="Q2111">
            <v>3133333.2</v>
          </cell>
          <cell r="R2111">
            <v>261111.1</v>
          </cell>
          <cell r="S2111">
            <v>3133333.2</v>
          </cell>
          <cell r="T2111">
            <v>0</v>
          </cell>
          <cell r="U2111">
            <v>22110163.220312502</v>
          </cell>
          <cell r="V2111">
            <v>6437938.6843750002</v>
          </cell>
          <cell r="W2111">
            <v>2202452.7078125002</v>
          </cell>
          <cell r="X2111">
            <v>2202452.7078125002</v>
          </cell>
          <cell r="Y2111">
            <v>22110163.220312502</v>
          </cell>
          <cell r="Z2111">
            <v>0</v>
          </cell>
          <cell r="AA2111">
            <v>22110163.220312502</v>
          </cell>
          <cell r="AB2111">
            <v>22110163.220312502</v>
          </cell>
          <cell r="AC2111">
            <v>5</v>
          </cell>
        </row>
        <row r="2112">
          <cell r="A2112" t="str">
            <v>Corredores Bogotá</v>
          </cell>
          <cell r="B2112">
            <v>975813</v>
          </cell>
          <cell r="C2112">
            <v>36799</v>
          </cell>
          <cell r="D2112">
            <v>37163</v>
          </cell>
          <cell r="E2112" t="str">
            <v>M</v>
          </cell>
          <cell r="F2112" t="str">
            <v>AUCOL98</v>
          </cell>
          <cell r="G2112">
            <v>66275</v>
          </cell>
          <cell r="H2112" t="str">
            <v>PAPELERIA TRISKACOLORS Y/O NANYS REGALOS</v>
          </cell>
          <cell r="I2112">
            <v>96946109</v>
          </cell>
          <cell r="J2112">
            <v>94569600</v>
          </cell>
          <cell r="K2112">
            <v>96946109.038800001</v>
          </cell>
          <cell r="L2112">
            <v>61912736</v>
          </cell>
          <cell r="M2112">
            <v>2340725</v>
          </cell>
          <cell r="N2112">
            <v>64253461</v>
          </cell>
          <cell r="O2112">
            <v>0.1</v>
          </cell>
          <cell r="P2112">
            <v>234072.5</v>
          </cell>
          <cell r="Q2112">
            <v>0.1</v>
          </cell>
          <cell r="R2112">
            <v>6425346.1000000006</v>
          </cell>
          <cell r="S2112">
            <v>70912879.599999994</v>
          </cell>
          <cell r="T2112">
            <v>0.73146700061597181</v>
          </cell>
          <cell r="U2112">
            <v>0.19</v>
          </cell>
          <cell r="V2112">
            <v>18419760.717372</v>
          </cell>
          <cell r="W2112">
            <v>0.125</v>
          </cell>
          <cell r="X2112">
            <v>12118263.62985</v>
          </cell>
          <cell r="Y2112">
            <v>0</v>
          </cell>
          <cell r="Z2112">
            <v>0</v>
          </cell>
          <cell r="AA2112">
            <v>-4.6467000615971754E-2</v>
          </cell>
          <cell r="AB2112">
            <v>-4504794.9084219849</v>
          </cell>
          <cell r="AC2112">
            <v>107.31593322753906</v>
          </cell>
          <cell r="AD2112">
            <v>107.31593322753906</v>
          </cell>
        </row>
        <row r="2113">
          <cell r="A2113" t="str">
            <v>Corredores Bogotá</v>
          </cell>
          <cell r="B2113">
            <v>975813</v>
          </cell>
          <cell r="C2113">
            <v>37164</v>
          </cell>
          <cell r="D2113">
            <v>37528</v>
          </cell>
          <cell r="E2113" t="str">
            <v>M</v>
          </cell>
          <cell r="F2113" t="str">
            <v>AUCOL98</v>
          </cell>
          <cell r="G2113">
            <v>66275</v>
          </cell>
          <cell r="H2113" t="str">
            <v>PAPELERIA TRISKACOLORS Y/O NANYS REGALOS</v>
          </cell>
          <cell r="I2113">
            <v>86516110</v>
          </cell>
          <cell r="J2113">
            <v>84859759</v>
          </cell>
          <cell r="K2113">
            <v>86516109.900399998</v>
          </cell>
          <cell r="L2113">
            <v>16037679</v>
          </cell>
          <cell r="M2113">
            <v>1447993</v>
          </cell>
          <cell r="N2113">
            <v>17485672</v>
          </cell>
          <cell r="O2113">
            <v>0.1</v>
          </cell>
          <cell r="P2113">
            <v>144799.30000000002</v>
          </cell>
          <cell r="Q2113">
            <v>0.1</v>
          </cell>
          <cell r="R2113">
            <v>1748567.2000000002</v>
          </cell>
          <cell r="S2113">
            <v>19379038.5</v>
          </cell>
          <cell r="T2113">
            <v>0.22399341027133263</v>
          </cell>
          <cell r="U2113">
            <v>0.19</v>
          </cell>
          <cell r="V2113">
            <v>16438060.881076001</v>
          </cell>
          <cell r="W2113">
            <v>0.125</v>
          </cell>
          <cell r="X2113">
            <v>10814513.73755</v>
          </cell>
          <cell r="Y2113">
            <v>0</v>
          </cell>
          <cell r="Z2113">
            <v>0</v>
          </cell>
          <cell r="AA2113">
            <v>0.46100658972866743</v>
          </cell>
          <cell r="AB2113">
            <v>39884496.781774007</v>
          </cell>
          <cell r="AC2113">
            <v>85.585166931152344</v>
          </cell>
          <cell r="AD2113">
            <v>85.585166931152344</v>
          </cell>
        </row>
        <row r="2114">
          <cell r="A2114" t="str">
            <v>Corredores Bogotá</v>
          </cell>
          <cell r="B2114">
            <v>975813</v>
          </cell>
          <cell r="C2114">
            <v>37529</v>
          </cell>
          <cell r="D2114">
            <v>37777</v>
          </cell>
          <cell r="E2114" t="str">
            <v>M</v>
          </cell>
          <cell r="F2114" t="str">
            <v>AUCOL98</v>
          </cell>
          <cell r="G2114">
            <v>66275</v>
          </cell>
          <cell r="H2114" t="str">
            <v>PAPELERIA TRISKACOLORS Y/O NANYS REGALOS</v>
          </cell>
          <cell r="I2114">
            <v>61551528</v>
          </cell>
          <cell r="J2114">
            <v>19790623</v>
          </cell>
          <cell r="K2114">
            <v>55958750.833300002</v>
          </cell>
          <cell r="L2114">
            <v>39124507</v>
          </cell>
          <cell r="M2114">
            <v>6241988</v>
          </cell>
          <cell r="N2114">
            <v>45366495</v>
          </cell>
          <cell r="O2114">
            <v>0.1</v>
          </cell>
          <cell r="P2114">
            <v>624198.80000000005</v>
          </cell>
          <cell r="Q2114">
            <v>0.1</v>
          </cell>
          <cell r="R2114">
            <v>4536649.5</v>
          </cell>
          <cell r="S2114">
            <v>50527343.299999997</v>
          </cell>
          <cell r="T2114">
            <v>0.90293908544384671</v>
          </cell>
          <cell r="U2114">
            <v>0.19</v>
          </cell>
          <cell r="V2114">
            <v>10632162.658327</v>
          </cell>
          <cell r="W2114">
            <v>0.125</v>
          </cell>
          <cell r="X2114">
            <v>6994843.8541625002</v>
          </cell>
          <cell r="Y2114">
            <v>0</v>
          </cell>
          <cell r="Z2114">
            <v>0</v>
          </cell>
          <cell r="AA2114">
            <v>-0.21793908544384666</v>
          </cell>
          <cell r="AB2114">
            <v>-12195598.979189495</v>
          </cell>
          <cell r="AC2114">
            <v>75</v>
          </cell>
          <cell r="AD2114">
            <v>71.637100219726563</v>
          </cell>
        </row>
        <row r="2115">
          <cell r="B2115" t="str">
            <v>Total 975813</v>
          </cell>
          <cell r="C2115">
            <v>245013747</v>
          </cell>
          <cell r="D2115">
            <v>199219982</v>
          </cell>
          <cell r="E2115">
            <v>239420969.77249998</v>
          </cell>
          <cell r="F2115">
            <v>117074922</v>
          </cell>
          <cell r="G2115">
            <v>10030706</v>
          </cell>
          <cell r="H2115">
            <v>127105628</v>
          </cell>
          <cell r="I2115">
            <v>245013747</v>
          </cell>
          <cell r="J2115">
            <v>199219982</v>
          </cell>
          <cell r="K2115">
            <v>239420969.77249998</v>
          </cell>
          <cell r="L2115">
            <v>117074922</v>
          </cell>
          <cell r="M2115">
            <v>10030706</v>
          </cell>
          <cell r="N2115">
            <v>127105628</v>
          </cell>
          <cell r="O2115">
            <v>23184102.894162528</v>
          </cell>
          <cell r="P2115">
            <v>1003070.6000000001</v>
          </cell>
          <cell r="Q2115">
            <v>12710562.800000001</v>
          </cell>
          <cell r="R2115">
            <v>12710562.800000001</v>
          </cell>
          <cell r="S2115">
            <v>140819261.39999998</v>
          </cell>
          <cell r="T2115">
            <v>29927621.221562497</v>
          </cell>
          <cell r="U2115">
            <v>0</v>
          </cell>
          <cell r="V2115">
            <v>45489984.256774999</v>
          </cell>
          <cell r="W2115">
            <v>75</v>
          </cell>
          <cell r="X2115">
            <v>29927621.221562497</v>
          </cell>
          <cell r="Y2115">
            <v>0</v>
          </cell>
          <cell r="Z2115">
            <v>0</v>
          </cell>
          <cell r="AA2115">
            <v>75</v>
          </cell>
          <cell r="AB2115">
            <v>23184102.894162528</v>
          </cell>
          <cell r="AC2115">
            <v>75</v>
          </cell>
        </row>
        <row r="2116">
          <cell r="H2116" t="str">
            <v>Total PAPELERIA TRISKACOLORS Y/O NANYS REGALOS</v>
          </cell>
          <cell r="I2116">
            <v>245013747</v>
          </cell>
          <cell r="J2116">
            <v>199219982</v>
          </cell>
          <cell r="K2116">
            <v>239420969.77249998</v>
          </cell>
          <cell r="L2116">
            <v>117074922</v>
          </cell>
          <cell r="M2116">
            <v>10030706</v>
          </cell>
          <cell r="N2116">
            <v>127105628</v>
          </cell>
          <cell r="O2116">
            <v>1003070.6000000001</v>
          </cell>
          <cell r="P2116">
            <v>1003070.6000000001</v>
          </cell>
          <cell r="Q2116">
            <v>140819261.39999998</v>
          </cell>
          <cell r="R2116">
            <v>12710562.800000001</v>
          </cell>
          <cell r="S2116">
            <v>140819261.39999998</v>
          </cell>
          <cell r="T2116">
            <v>0</v>
          </cell>
          <cell r="U2116">
            <v>23184102.894162528</v>
          </cell>
          <cell r="V2116">
            <v>45489984.256774999</v>
          </cell>
          <cell r="W2116">
            <v>29927621.221562497</v>
          </cell>
          <cell r="X2116">
            <v>29927621.221562497</v>
          </cell>
          <cell r="Y2116">
            <v>23184102.894162528</v>
          </cell>
          <cell r="Z2116">
            <v>0</v>
          </cell>
          <cell r="AA2116">
            <v>23184102.894162528</v>
          </cell>
          <cell r="AB2116">
            <v>23184102.894162528</v>
          </cell>
          <cell r="AC2116">
            <v>75</v>
          </cell>
        </row>
        <row r="2117">
          <cell r="A2117" t="str">
            <v>Corredores Bogotá</v>
          </cell>
          <cell r="B2117">
            <v>7514433</v>
          </cell>
          <cell r="C2117">
            <v>36740</v>
          </cell>
          <cell r="D2117">
            <v>37104</v>
          </cell>
          <cell r="E2117" t="str">
            <v>M</v>
          </cell>
          <cell r="F2117" t="str">
            <v>AUCOL98</v>
          </cell>
          <cell r="G2117">
            <v>71285</v>
          </cell>
          <cell r="H2117" t="str">
            <v>PLASTILENE ALTALENE VINIPACK</v>
          </cell>
          <cell r="I2117">
            <v>25661198</v>
          </cell>
          <cell r="J2117">
            <v>25661198</v>
          </cell>
          <cell r="K2117">
            <v>25661198.066399999</v>
          </cell>
          <cell r="L2117">
            <v>1701982</v>
          </cell>
          <cell r="M2117">
            <v>5384430</v>
          </cell>
          <cell r="N2117">
            <v>7086412</v>
          </cell>
          <cell r="O2117">
            <v>0.1</v>
          </cell>
          <cell r="P2117">
            <v>538443</v>
          </cell>
          <cell r="Q2117">
            <v>0.1</v>
          </cell>
          <cell r="R2117">
            <v>708641.20000000007</v>
          </cell>
          <cell r="S2117">
            <v>8333496.2000000002</v>
          </cell>
          <cell r="T2117">
            <v>0.32475086231112604</v>
          </cell>
          <cell r="U2117">
            <v>0.19</v>
          </cell>
          <cell r="V2117">
            <v>4875627.6326160002</v>
          </cell>
          <cell r="W2117">
            <v>0.125</v>
          </cell>
          <cell r="X2117">
            <v>3207649.7582999999</v>
          </cell>
          <cell r="Y2117">
            <v>0</v>
          </cell>
          <cell r="Z2117">
            <v>0</v>
          </cell>
          <cell r="AA2117">
            <v>0.36024913768887401</v>
          </cell>
          <cell r="AB2117">
            <v>9244424.4754840005</v>
          </cell>
          <cell r="AC2117">
            <v>26.840660095214844</v>
          </cell>
          <cell r="AD2117">
            <v>26.840660095214844</v>
          </cell>
        </row>
        <row r="2118">
          <cell r="A2118" t="str">
            <v>Corredores Bogotá</v>
          </cell>
          <cell r="B2118">
            <v>7514433</v>
          </cell>
          <cell r="C2118">
            <v>37105</v>
          </cell>
          <cell r="D2118">
            <v>37469</v>
          </cell>
          <cell r="E2118" t="str">
            <v>M</v>
          </cell>
          <cell r="F2118" t="str">
            <v>AUCOL98</v>
          </cell>
          <cell r="G2118">
            <v>71285</v>
          </cell>
          <cell r="H2118" t="str">
            <v>PLASTILENE ALTALENE VINIPACK</v>
          </cell>
          <cell r="I2118">
            <v>29392485</v>
          </cell>
          <cell r="J2118">
            <v>29392485</v>
          </cell>
          <cell r="K2118">
            <v>29392485.037099998</v>
          </cell>
          <cell r="L2118">
            <v>48732691</v>
          </cell>
          <cell r="M2118">
            <v>246552</v>
          </cell>
          <cell r="N2118">
            <v>48979243</v>
          </cell>
          <cell r="O2118">
            <v>0.1</v>
          </cell>
          <cell r="P2118">
            <v>24655.200000000001</v>
          </cell>
          <cell r="Q2118">
            <v>0.1</v>
          </cell>
          <cell r="R2118">
            <v>4897924.3</v>
          </cell>
          <cell r="S2118">
            <v>53901822.5</v>
          </cell>
          <cell r="T2118">
            <v>1.8338640789291427</v>
          </cell>
          <cell r="U2118">
            <v>0.19</v>
          </cell>
          <cell r="V2118">
            <v>5584572.1570489993</v>
          </cell>
          <cell r="W2118">
            <v>0.125</v>
          </cell>
          <cell r="X2118">
            <v>3674060.6296374998</v>
          </cell>
          <cell r="Y2118">
            <v>0</v>
          </cell>
          <cell r="Z2118">
            <v>0</v>
          </cell>
          <cell r="AA2118">
            <v>-1.1488640789291427</v>
          </cell>
          <cell r="AB2118">
            <v>-33767970.2495865</v>
          </cell>
          <cell r="AC2118">
            <v>29.123626708984375</v>
          </cell>
          <cell r="AD2118">
            <v>29.123626708984375</v>
          </cell>
        </row>
        <row r="2119">
          <cell r="A2119" t="str">
            <v>Corredores Bogotá</v>
          </cell>
          <cell r="B2119">
            <v>7514433</v>
          </cell>
          <cell r="C2119">
            <v>37470</v>
          </cell>
          <cell r="D2119">
            <v>37777</v>
          </cell>
          <cell r="E2119" t="str">
            <v>M</v>
          </cell>
          <cell r="F2119" t="str">
            <v>AUCOL98</v>
          </cell>
          <cell r="G2119">
            <v>71285</v>
          </cell>
          <cell r="H2119" t="str">
            <v>PLASTILENE ALTALENE VINIPACK</v>
          </cell>
          <cell r="I2119">
            <v>365382</v>
          </cell>
          <cell r="J2119">
            <v>365382</v>
          </cell>
          <cell r="K2119">
            <v>365382</v>
          </cell>
          <cell r="L2119">
            <v>1351949</v>
          </cell>
          <cell r="M2119">
            <v>0</v>
          </cell>
          <cell r="N2119">
            <v>1351949</v>
          </cell>
          <cell r="O2119">
            <v>0.1</v>
          </cell>
          <cell r="P2119">
            <v>0</v>
          </cell>
          <cell r="Q2119">
            <v>0.1</v>
          </cell>
          <cell r="R2119">
            <v>135194.9</v>
          </cell>
          <cell r="S2119">
            <v>1487143.9</v>
          </cell>
          <cell r="T2119">
            <v>4.0701071755039928</v>
          </cell>
          <cell r="U2119">
            <v>0.19</v>
          </cell>
          <cell r="V2119">
            <v>69422.58</v>
          </cell>
          <cell r="W2119">
            <v>0.125</v>
          </cell>
          <cell r="X2119">
            <v>45672.75</v>
          </cell>
          <cell r="Y2119">
            <v>0</v>
          </cell>
          <cell r="Z2119">
            <v>0</v>
          </cell>
          <cell r="AA2119">
            <v>-3.3851071755039928</v>
          </cell>
          <cell r="AB2119">
            <v>-1236857.23</v>
          </cell>
          <cell r="AC2119">
            <v>1</v>
          </cell>
          <cell r="AD2119">
            <v>0.92182409763336182</v>
          </cell>
        </row>
        <row r="2120">
          <cell r="B2120" t="str">
            <v>Total 7514433</v>
          </cell>
          <cell r="C2120">
            <v>55419065</v>
          </cell>
          <cell r="D2120">
            <v>55419065</v>
          </cell>
          <cell r="E2120">
            <v>55419065.103499994</v>
          </cell>
          <cell r="F2120">
            <v>51786622</v>
          </cell>
          <cell r="G2120">
            <v>5630982</v>
          </cell>
          <cell r="H2120">
            <v>57417604</v>
          </cell>
          <cell r="I2120">
            <v>55419065</v>
          </cell>
          <cell r="J2120">
            <v>55419065</v>
          </cell>
          <cell r="K2120">
            <v>55419065.103499994</v>
          </cell>
          <cell r="L2120">
            <v>51786622</v>
          </cell>
          <cell r="M2120">
            <v>5630982</v>
          </cell>
          <cell r="N2120">
            <v>57417604</v>
          </cell>
          <cell r="O2120">
            <v>-25760403.004102502</v>
          </cell>
          <cell r="P2120">
            <v>563098.19999999995</v>
          </cell>
          <cell r="Q2120">
            <v>5741760.4000000004</v>
          </cell>
          <cell r="R2120">
            <v>5741760.4000000004</v>
          </cell>
          <cell r="S2120">
            <v>63722462.600000001</v>
          </cell>
          <cell r="T2120">
            <v>6927383.1379374992</v>
          </cell>
          <cell r="U2120">
            <v>0</v>
          </cell>
          <cell r="V2120">
            <v>10529622.369664999</v>
          </cell>
          <cell r="W2120">
            <v>1</v>
          </cell>
          <cell r="X2120">
            <v>6927383.1379374992</v>
          </cell>
          <cell r="Y2120">
            <v>0</v>
          </cell>
          <cell r="Z2120">
            <v>0</v>
          </cell>
          <cell r="AA2120">
            <v>1</v>
          </cell>
          <cell r="AB2120">
            <v>-25760403.004102502</v>
          </cell>
          <cell r="AC2120">
            <v>1</v>
          </cell>
        </row>
        <row r="2121">
          <cell r="A2121" t="str">
            <v>Corredores Bogotá</v>
          </cell>
          <cell r="B2121">
            <v>12019200</v>
          </cell>
          <cell r="C2121">
            <v>37470</v>
          </cell>
          <cell r="D2121">
            <v>37777</v>
          </cell>
          <cell r="E2121" t="str">
            <v>M</v>
          </cell>
          <cell r="F2121" t="str">
            <v>AUCOLESP</v>
          </cell>
          <cell r="G2121">
            <v>71285</v>
          </cell>
          <cell r="H2121" t="str">
            <v>PLASTILENE ALTALENE VINIPACK</v>
          </cell>
          <cell r="I2121">
            <v>25514332</v>
          </cell>
          <cell r="J2121">
            <v>19902431</v>
          </cell>
          <cell r="K2121">
            <v>25514332.007800002</v>
          </cell>
          <cell r="L2121">
            <v>7801104</v>
          </cell>
          <cell r="M2121">
            <v>3315545</v>
          </cell>
          <cell r="N2121">
            <v>11116649</v>
          </cell>
          <cell r="O2121">
            <v>0.1</v>
          </cell>
          <cell r="P2121">
            <v>331554.5</v>
          </cell>
          <cell r="Q2121">
            <v>0.1</v>
          </cell>
          <cell r="R2121">
            <v>1111664.9000000001</v>
          </cell>
          <cell r="S2121">
            <v>12559868.4</v>
          </cell>
          <cell r="T2121">
            <v>0.49226718521026985</v>
          </cell>
          <cell r="U2121">
            <v>0.19</v>
          </cell>
          <cell r="V2121">
            <v>4847723.0814820006</v>
          </cell>
          <cell r="W2121">
            <v>0.125</v>
          </cell>
          <cell r="X2121">
            <v>3189291.5009750002</v>
          </cell>
          <cell r="Y2121">
            <v>0</v>
          </cell>
          <cell r="Z2121">
            <v>0</v>
          </cell>
          <cell r="AA2121">
            <v>0.1927328147897302</v>
          </cell>
          <cell r="AB2121">
            <v>4917449.0253430028</v>
          </cell>
          <cell r="AC2121">
            <v>30</v>
          </cell>
          <cell r="AD2121">
            <v>32.609119415283203</v>
          </cell>
        </row>
        <row r="2122">
          <cell r="B2122" t="str">
            <v>Total 12019200</v>
          </cell>
          <cell r="C2122">
            <v>25514332</v>
          </cell>
          <cell r="D2122">
            <v>19902431</v>
          </cell>
          <cell r="E2122">
            <v>25514332.007800002</v>
          </cell>
          <cell r="F2122">
            <v>7801104</v>
          </cell>
          <cell r="G2122">
            <v>3315545</v>
          </cell>
          <cell r="H2122">
            <v>11116649</v>
          </cell>
          <cell r="I2122">
            <v>25514332</v>
          </cell>
          <cell r="J2122">
            <v>19902431</v>
          </cell>
          <cell r="K2122">
            <v>25514332.007800002</v>
          </cell>
          <cell r="L2122">
            <v>7801104</v>
          </cell>
          <cell r="M2122">
            <v>3315545</v>
          </cell>
          <cell r="N2122">
            <v>11116649</v>
          </cell>
          <cell r="O2122">
            <v>4917449.0253430028</v>
          </cell>
          <cell r="P2122">
            <v>331554.5</v>
          </cell>
          <cell r="Q2122">
            <v>1111664.9000000001</v>
          </cell>
          <cell r="R2122">
            <v>1111664.9000000001</v>
          </cell>
          <cell r="S2122">
            <v>12559868.4</v>
          </cell>
          <cell r="T2122">
            <v>3189291.5009750002</v>
          </cell>
          <cell r="U2122">
            <v>0</v>
          </cell>
          <cell r="V2122">
            <v>4847723.0814820006</v>
          </cell>
          <cell r="W2122">
            <v>30</v>
          </cell>
          <cell r="X2122">
            <v>3189291.5009750002</v>
          </cell>
          <cell r="Y2122">
            <v>0</v>
          </cell>
          <cell r="Z2122">
            <v>0</v>
          </cell>
          <cell r="AA2122">
            <v>30</v>
          </cell>
          <cell r="AB2122">
            <v>4917449.0253430028</v>
          </cell>
          <cell r="AC2122">
            <v>30</v>
          </cell>
        </row>
        <row r="2123">
          <cell r="H2123" t="str">
            <v>Total PLASTILENE ALTALENE VINIPACK</v>
          </cell>
          <cell r="I2123">
            <v>80933397</v>
          </cell>
          <cell r="J2123">
            <v>75321496</v>
          </cell>
          <cell r="K2123">
            <v>80933397.111299992</v>
          </cell>
          <cell r="L2123">
            <v>59587726</v>
          </cell>
          <cell r="M2123">
            <v>8946527</v>
          </cell>
          <cell r="N2123">
            <v>68534253</v>
          </cell>
          <cell r="O2123">
            <v>894652.7</v>
          </cell>
          <cell r="P2123">
            <v>894652.7</v>
          </cell>
          <cell r="Q2123">
            <v>76282331</v>
          </cell>
          <cell r="R2123">
            <v>6853425.3000000007</v>
          </cell>
          <cell r="S2123">
            <v>76282331</v>
          </cell>
          <cell r="T2123">
            <v>0</v>
          </cell>
          <cell r="U2123">
            <v>-20842953.978759497</v>
          </cell>
          <cell r="V2123">
            <v>15377345.451146999</v>
          </cell>
          <cell r="W2123">
            <v>10116674.638912499</v>
          </cell>
          <cell r="X2123">
            <v>10116674.638912499</v>
          </cell>
          <cell r="Y2123">
            <v>-20842953.978759497</v>
          </cell>
          <cell r="Z2123">
            <v>0</v>
          </cell>
          <cell r="AA2123">
            <v>-20842953.978759497</v>
          </cell>
          <cell r="AB2123">
            <v>-20842953.978759497</v>
          </cell>
          <cell r="AC2123">
            <v>31</v>
          </cell>
        </row>
        <row r="2124">
          <cell r="A2124" t="str">
            <v>Corredores Bogotá</v>
          </cell>
          <cell r="B2124">
            <v>10913602</v>
          </cell>
          <cell r="C2124">
            <v>37393</v>
          </cell>
          <cell r="D2124">
            <v>37757</v>
          </cell>
          <cell r="E2124" t="str">
            <v>M</v>
          </cell>
          <cell r="F2124" t="str">
            <v>AUCOLESP</v>
          </cell>
          <cell r="G2124">
            <v>71167</v>
          </cell>
          <cell r="H2124" t="str">
            <v>POLIPROPILENO DEL CARIBE</v>
          </cell>
          <cell r="I2124">
            <v>39093626</v>
          </cell>
          <cell r="J2124">
            <v>34869668</v>
          </cell>
          <cell r="K2124">
            <v>23038032.471099999</v>
          </cell>
          <cell r="L2124">
            <v>21982566</v>
          </cell>
          <cell r="M2124">
            <v>22293843</v>
          </cell>
          <cell r="N2124">
            <v>44276409</v>
          </cell>
          <cell r="O2124">
            <v>0.1</v>
          </cell>
          <cell r="P2124">
            <v>2229384.3000000003</v>
          </cell>
          <cell r="Q2124">
            <v>0.1</v>
          </cell>
          <cell r="R2124">
            <v>4427640.9000000004</v>
          </cell>
          <cell r="S2124">
            <v>50933434.199999996</v>
          </cell>
          <cell r="T2124">
            <v>2.2108413235328719</v>
          </cell>
          <cell r="U2124">
            <v>0.19</v>
          </cell>
          <cell r="V2124">
            <v>4377226.1695090001</v>
          </cell>
          <cell r="W2124">
            <v>0.15</v>
          </cell>
          <cell r="X2124">
            <v>3455704.8706649998</v>
          </cell>
          <cell r="Y2124">
            <v>0</v>
          </cell>
          <cell r="Z2124">
            <v>0</v>
          </cell>
          <cell r="AA2124">
            <v>-1.550841323532872</v>
          </cell>
          <cell r="AB2124">
            <v>-35728332.769074</v>
          </cell>
          <cell r="AC2124">
            <v>44.75274658203125</v>
          </cell>
          <cell r="AD2124">
            <v>44.75274658203125</v>
          </cell>
        </row>
        <row r="2125">
          <cell r="B2125" t="str">
            <v>Total 10913602</v>
          </cell>
          <cell r="C2125">
            <v>39093626</v>
          </cell>
          <cell r="D2125">
            <v>34869668</v>
          </cell>
          <cell r="E2125">
            <v>23038032.471099999</v>
          </cell>
          <cell r="F2125">
            <v>21982566</v>
          </cell>
          <cell r="G2125">
            <v>22293843</v>
          </cell>
          <cell r="H2125">
            <v>44276409</v>
          </cell>
          <cell r="I2125">
            <v>39093626</v>
          </cell>
          <cell r="J2125">
            <v>34869668</v>
          </cell>
          <cell r="K2125">
            <v>23038032.471099999</v>
          </cell>
          <cell r="L2125">
            <v>21982566</v>
          </cell>
          <cell r="M2125">
            <v>22293843</v>
          </cell>
          <cell r="N2125">
            <v>44276409</v>
          </cell>
          <cell r="O2125">
            <v>-35728332.769074</v>
          </cell>
          <cell r="P2125">
            <v>2229384.3000000003</v>
          </cell>
          <cell r="Q2125">
            <v>4427640.9000000004</v>
          </cell>
          <cell r="R2125">
            <v>4427640.9000000004</v>
          </cell>
          <cell r="S2125">
            <v>50933434.199999996</v>
          </cell>
          <cell r="T2125">
            <v>3455704.8706649998</v>
          </cell>
          <cell r="U2125">
            <v>0</v>
          </cell>
          <cell r="V2125">
            <v>4377226.1695090001</v>
          </cell>
          <cell r="W2125">
            <v>0</v>
          </cell>
          <cell r="X2125">
            <v>3455704.8706649998</v>
          </cell>
          <cell r="Y2125">
            <v>0</v>
          </cell>
          <cell r="Z2125">
            <v>0</v>
          </cell>
          <cell r="AA2125">
            <v>0</v>
          </cell>
          <cell r="AB2125">
            <v>-35728332.769074</v>
          </cell>
          <cell r="AC2125">
            <v>0</v>
          </cell>
        </row>
        <row r="2126">
          <cell r="H2126" t="str">
            <v>Total POLIPROPILENO DEL CARIBE</v>
          </cell>
          <cell r="I2126">
            <v>39093626</v>
          </cell>
          <cell r="J2126">
            <v>34869668</v>
          </cell>
          <cell r="K2126">
            <v>23038032.471099999</v>
          </cell>
          <cell r="L2126">
            <v>21982566</v>
          </cell>
          <cell r="M2126">
            <v>22293843</v>
          </cell>
          <cell r="N2126">
            <v>44276409</v>
          </cell>
          <cell r="O2126">
            <v>2229384.3000000003</v>
          </cell>
          <cell r="P2126">
            <v>2229384.3000000003</v>
          </cell>
          <cell r="Q2126">
            <v>50933434.199999996</v>
          </cell>
          <cell r="R2126">
            <v>4427640.9000000004</v>
          </cell>
          <cell r="S2126">
            <v>50933434.199999996</v>
          </cell>
          <cell r="T2126">
            <v>0</v>
          </cell>
          <cell r="U2126">
            <v>-35728332.769074</v>
          </cell>
          <cell r="V2126">
            <v>4377226.1695090001</v>
          </cell>
          <cell r="W2126">
            <v>3455704.8706649998</v>
          </cell>
          <cell r="X2126">
            <v>3455704.8706649998</v>
          </cell>
          <cell r="Y2126">
            <v>-35728332.769074</v>
          </cell>
          <cell r="Z2126">
            <v>0</v>
          </cell>
          <cell r="AA2126">
            <v>-35728332.769074</v>
          </cell>
          <cell r="AB2126">
            <v>-35728332.769074</v>
          </cell>
          <cell r="AC2126">
            <v>0</v>
          </cell>
        </row>
        <row r="2127">
          <cell r="A2127" t="str">
            <v>Corredores Bogotá</v>
          </cell>
          <cell r="B2127">
            <v>830603</v>
          </cell>
          <cell r="C2127">
            <v>37043</v>
          </cell>
          <cell r="D2127">
            <v>37407</v>
          </cell>
          <cell r="E2127" t="str">
            <v>M</v>
          </cell>
          <cell r="F2127" t="str">
            <v>AUCOL98</v>
          </cell>
          <cell r="G2127">
            <v>71285</v>
          </cell>
          <cell r="H2127" t="str">
            <v>POLLOS LA GRANJITA LTDA</v>
          </cell>
          <cell r="I2127">
            <v>65126860</v>
          </cell>
          <cell r="J2127">
            <v>65126860</v>
          </cell>
          <cell r="K2127">
            <v>65126860.144500002</v>
          </cell>
          <cell r="L2127">
            <v>22596928</v>
          </cell>
          <cell r="M2127">
            <v>6467119</v>
          </cell>
          <cell r="N2127">
            <v>29064047</v>
          </cell>
          <cell r="O2127">
            <v>0.1</v>
          </cell>
          <cell r="P2127">
            <v>646711.9</v>
          </cell>
          <cell r="Q2127">
            <v>0.1</v>
          </cell>
          <cell r="R2127">
            <v>2906404.7</v>
          </cell>
          <cell r="S2127">
            <v>32617163.599999998</v>
          </cell>
          <cell r="T2127">
            <v>0.50082505939378585</v>
          </cell>
          <cell r="U2127">
            <v>0.19</v>
          </cell>
          <cell r="V2127">
            <v>12374103.427455001</v>
          </cell>
          <cell r="W2127">
            <v>0.125</v>
          </cell>
          <cell r="X2127">
            <v>8140857.5180625003</v>
          </cell>
          <cell r="Y2127">
            <v>0</v>
          </cell>
          <cell r="Z2127">
            <v>0</v>
          </cell>
          <cell r="AA2127">
            <v>0.1841749406062142</v>
          </cell>
          <cell r="AB2127">
            <v>11994735.598982507</v>
          </cell>
          <cell r="AC2127">
            <v>38</v>
          </cell>
          <cell r="AD2127">
            <v>38</v>
          </cell>
        </row>
        <row r="2128">
          <cell r="A2128" t="str">
            <v>Corredores Bogotá</v>
          </cell>
          <cell r="B2128">
            <v>830603</v>
          </cell>
          <cell r="C2128">
            <v>37408</v>
          </cell>
          <cell r="D2128">
            <v>37772</v>
          </cell>
          <cell r="E2128" t="str">
            <v>M</v>
          </cell>
          <cell r="F2128" t="str">
            <v>AUCOL98</v>
          </cell>
          <cell r="G2128">
            <v>71285</v>
          </cell>
          <cell r="H2128" t="str">
            <v>POLLOS LA GRANJITA LTDA</v>
          </cell>
          <cell r="I2128">
            <v>43340203</v>
          </cell>
          <cell r="J2128">
            <v>39809399</v>
          </cell>
          <cell r="K2128">
            <v>43340203.011699997</v>
          </cell>
          <cell r="L2128">
            <v>721000</v>
          </cell>
          <cell r="M2128">
            <v>479001</v>
          </cell>
          <cell r="N2128">
            <v>1200001</v>
          </cell>
          <cell r="O2128">
            <v>0.1</v>
          </cell>
          <cell r="P2128">
            <v>47900.100000000006</v>
          </cell>
          <cell r="Q2128">
            <v>0.1</v>
          </cell>
          <cell r="R2128">
            <v>120000.1</v>
          </cell>
          <cell r="S2128">
            <v>1367901.2000000002</v>
          </cell>
          <cell r="T2128">
            <v>3.1561947220937692E-2</v>
          </cell>
          <cell r="U2128">
            <v>0.19</v>
          </cell>
          <cell r="V2128">
            <v>8234638.5722229993</v>
          </cell>
          <cell r="W2128">
            <v>0.125</v>
          </cell>
          <cell r="X2128">
            <v>5417525.3764624996</v>
          </cell>
          <cell r="Y2128">
            <v>0</v>
          </cell>
          <cell r="Z2128">
            <v>0</v>
          </cell>
          <cell r="AA2128">
            <v>0.65343805277906242</v>
          </cell>
          <cell r="AB2128">
            <v>28320137.863014504</v>
          </cell>
          <cell r="AC2128">
            <v>28.44780158996582</v>
          </cell>
          <cell r="AD2128">
            <v>28.44780158996582</v>
          </cell>
        </row>
        <row r="2129">
          <cell r="B2129" t="str">
            <v>Total 830603</v>
          </cell>
          <cell r="C2129">
            <v>108467063</v>
          </cell>
          <cell r="D2129">
            <v>104936259</v>
          </cell>
          <cell r="E2129">
            <v>108467063.15619999</v>
          </cell>
          <cell r="F2129">
            <v>23317928</v>
          </cell>
          <cell r="G2129">
            <v>6946120</v>
          </cell>
          <cell r="H2129">
            <v>30264048</v>
          </cell>
          <cell r="I2129">
            <v>108467063</v>
          </cell>
          <cell r="J2129">
            <v>104936259</v>
          </cell>
          <cell r="K2129">
            <v>108467063.15619999</v>
          </cell>
          <cell r="L2129">
            <v>23317928</v>
          </cell>
          <cell r="M2129">
            <v>6946120</v>
          </cell>
          <cell r="N2129">
            <v>30264048</v>
          </cell>
          <cell r="O2129">
            <v>40314873.46199701</v>
          </cell>
          <cell r="P2129">
            <v>694612</v>
          </cell>
          <cell r="Q2129">
            <v>3026404.8000000003</v>
          </cell>
          <cell r="R2129">
            <v>3026404.8000000003</v>
          </cell>
          <cell r="S2129">
            <v>33985064.799999997</v>
          </cell>
          <cell r="T2129">
            <v>13558382.894524999</v>
          </cell>
          <cell r="U2129">
            <v>0</v>
          </cell>
          <cell r="V2129">
            <v>20608741.999678001</v>
          </cell>
          <cell r="W2129">
            <v>0</v>
          </cell>
          <cell r="X2129">
            <v>13558382.894524999</v>
          </cell>
          <cell r="Y2129">
            <v>0</v>
          </cell>
          <cell r="Z2129">
            <v>0</v>
          </cell>
          <cell r="AA2129">
            <v>0</v>
          </cell>
          <cell r="AB2129">
            <v>40314873.46199701</v>
          </cell>
          <cell r="AC2129">
            <v>0</v>
          </cell>
        </row>
        <row r="2130">
          <cell r="H2130" t="str">
            <v>Total POLLOS LA GRANJITA LTDA</v>
          </cell>
          <cell r="I2130">
            <v>108467063</v>
          </cell>
          <cell r="J2130">
            <v>104936259</v>
          </cell>
          <cell r="K2130">
            <v>108467063.15619999</v>
          </cell>
          <cell r="L2130">
            <v>23317928</v>
          </cell>
          <cell r="M2130">
            <v>6946120</v>
          </cell>
          <cell r="N2130">
            <v>30264048</v>
          </cell>
          <cell r="O2130">
            <v>694612</v>
          </cell>
          <cell r="P2130">
            <v>694612</v>
          </cell>
          <cell r="Q2130">
            <v>33985064.799999997</v>
          </cell>
          <cell r="R2130">
            <v>3026404.8000000003</v>
          </cell>
          <cell r="S2130">
            <v>33985064.799999997</v>
          </cell>
          <cell r="T2130">
            <v>0</v>
          </cell>
          <cell r="U2130">
            <v>40314873.46199701</v>
          </cell>
          <cell r="V2130">
            <v>20608741.999678001</v>
          </cell>
          <cell r="W2130">
            <v>13558382.894524999</v>
          </cell>
          <cell r="X2130">
            <v>13558382.894524999</v>
          </cell>
          <cell r="Y2130">
            <v>40314873.46199701</v>
          </cell>
          <cell r="Z2130">
            <v>0</v>
          </cell>
          <cell r="AA2130">
            <v>40314873.46199701</v>
          </cell>
          <cell r="AB2130">
            <v>40314873.46199701</v>
          </cell>
          <cell r="AC2130">
            <v>0</v>
          </cell>
        </row>
        <row r="2131">
          <cell r="A2131" t="str">
            <v>Corredores Bogotá</v>
          </cell>
          <cell r="B2131">
            <v>823130</v>
          </cell>
          <cell r="C2131">
            <v>37021</v>
          </cell>
          <cell r="D2131">
            <v>37385</v>
          </cell>
          <cell r="E2131" t="str">
            <v>A</v>
          </cell>
          <cell r="F2131" t="str">
            <v>AUCOLESP</v>
          </cell>
          <cell r="G2131">
            <v>72697</v>
          </cell>
          <cell r="H2131" t="str">
            <v>PRODUCCIONES PUNCH S.A.</v>
          </cell>
          <cell r="I2131">
            <v>0</v>
          </cell>
          <cell r="J2131">
            <v>0</v>
          </cell>
          <cell r="K2131">
            <v>-0.22459999999999999</v>
          </cell>
          <cell r="L2131">
            <v>0</v>
          </cell>
          <cell r="M2131">
            <v>0.1</v>
          </cell>
          <cell r="N2131">
            <v>0</v>
          </cell>
          <cell r="O2131">
            <v>0.1</v>
          </cell>
          <cell r="P2131">
            <v>0</v>
          </cell>
          <cell r="Q2131">
            <v>0.1</v>
          </cell>
          <cell r="R2131">
            <v>0</v>
          </cell>
          <cell r="S2131">
            <v>0</v>
          </cell>
          <cell r="T2131">
            <v>0</v>
          </cell>
          <cell r="U2131">
            <v>0.19</v>
          </cell>
          <cell r="V2131">
            <v>-4.2673999999999997E-2</v>
          </cell>
          <cell r="W2131">
            <v>0.125</v>
          </cell>
          <cell r="X2131">
            <v>-2.8074999999999999E-2</v>
          </cell>
          <cell r="Y2131">
            <v>0</v>
          </cell>
          <cell r="Z2131">
            <v>0</v>
          </cell>
          <cell r="AA2131">
            <v>0.68500000000000005</v>
          </cell>
          <cell r="AB2131">
            <v>-0.15385100000000002</v>
          </cell>
          <cell r="AC2131">
            <v>0</v>
          </cell>
          <cell r="AD2131">
            <v>0</v>
          </cell>
        </row>
        <row r="2132">
          <cell r="B2132" t="str">
            <v>Total 823130</v>
          </cell>
          <cell r="C2132">
            <v>0</v>
          </cell>
          <cell r="D2132">
            <v>0</v>
          </cell>
          <cell r="E2132">
            <v>-0.22459999999999999</v>
          </cell>
          <cell r="F2132">
            <v>0</v>
          </cell>
          <cell r="G2132">
            <v>0</v>
          </cell>
          <cell r="H2132">
            <v>0</v>
          </cell>
          <cell r="I2132">
            <v>0</v>
          </cell>
          <cell r="J2132">
            <v>0</v>
          </cell>
          <cell r="K2132">
            <v>-0.22459999999999999</v>
          </cell>
          <cell r="L2132">
            <v>0</v>
          </cell>
          <cell r="M2132">
            <v>0</v>
          </cell>
          <cell r="N2132">
            <v>0</v>
          </cell>
          <cell r="O2132">
            <v>-0.15385100000000002</v>
          </cell>
          <cell r="P2132">
            <v>0</v>
          </cell>
          <cell r="Q2132">
            <v>0</v>
          </cell>
          <cell r="R2132">
            <v>0</v>
          </cell>
          <cell r="S2132">
            <v>0</v>
          </cell>
          <cell r="T2132">
            <v>-2.8074999999999999E-2</v>
          </cell>
          <cell r="U2132">
            <v>0</v>
          </cell>
          <cell r="V2132">
            <v>-4.2673999999999997E-2</v>
          </cell>
          <cell r="W2132">
            <v>0</v>
          </cell>
          <cell r="X2132">
            <v>-2.8074999999999999E-2</v>
          </cell>
          <cell r="Y2132">
            <v>0</v>
          </cell>
          <cell r="Z2132">
            <v>0</v>
          </cell>
          <cell r="AA2132">
            <v>0</v>
          </cell>
          <cell r="AB2132">
            <v>-0.15385100000000002</v>
          </cell>
          <cell r="AC2132">
            <v>0</v>
          </cell>
        </row>
        <row r="2133">
          <cell r="H2133" t="str">
            <v>Total PRODUCCIONES PUNCH S.A.</v>
          </cell>
          <cell r="I2133">
            <v>0</v>
          </cell>
          <cell r="J2133">
            <v>0</v>
          </cell>
          <cell r="K2133">
            <v>-0.22459999999999999</v>
          </cell>
          <cell r="L2133">
            <v>0</v>
          </cell>
          <cell r="M2133">
            <v>0</v>
          </cell>
          <cell r="N2133">
            <v>0</v>
          </cell>
          <cell r="O2133">
            <v>0</v>
          </cell>
          <cell r="P2133">
            <v>0</v>
          </cell>
          <cell r="Q2133">
            <v>0</v>
          </cell>
          <cell r="R2133">
            <v>0</v>
          </cell>
          <cell r="S2133">
            <v>0</v>
          </cell>
          <cell r="T2133">
            <v>0</v>
          </cell>
          <cell r="U2133">
            <v>-0.15385100000000002</v>
          </cell>
          <cell r="V2133">
            <v>-4.2673999999999997E-2</v>
          </cell>
          <cell r="W2133">
            <v>-2.8074999999999999E-2</v>
          </cell>
          <cell r="X2133">
            <v>-2.8074999999999999E-2</v>
          </cell>
          <cell r="Y2133">
            <v>-0.15385100000000002</v>
          </cell>
          <cell r="Z2133">
            <v>0</v>
          </cell>
          <cell r="AA2133">
            <v>-0.15385100000000002</v>
          </cell>
          <cell r="AB2133">
            <v>-0.15385100000000002</v>
          </cell>
          <cell r="AC2133">
            <v>0</v>
          </cell>
        </row>
        <row r="2134">
          <cell r="A2134" t="str">
            <v>Corredores Bogotá</v>
          </cell>
          <cell r="B2134">
            <v>10272536</v>
          </cell>
          <cell r="C2134">
            <v>37087</v>
          </cell>
          <cell r="D2134">
            <v>37451</v>
          </cell>
          <cell r="E2134" t="str">
            <v>A</v>
          </cell>
          <cell r="F2134" t="str">
            <v>AUCOLESP</v>
          </cell>
          <cell r="G2134">
            <v>71167</v>
          </cell>
          <cell r="H2134" t="str">
            <v>PRODUCTORA DE ABRASIVOS LTDA.</v>
          </cell>
          <cell r="I2134">
            <v>24942955.0625</v>
          </cell>
          <cell r="J2134">
            <v>24942955.0625</v>
          </cell>
          <cell r="K2134">
            <v>25142805.3552</v>
          </cell>
          <cell r="L2134">
            <v>47895881</v>
          </cell>
          <cell r="M2134">
            <v>755596</v>
          </cell>
          <cell r="N2134">
            <v>48651477</v>
          </cell>
          <cell r="O2134">
            <v>0.1</v>
          </cell>
          <cell r="P2134">
            <v>75559.600000000006</v>
          </cell>
          <cell r="Q2134">
            <v>0.1</v>
          </cell>
          <cell r="R2134">
            <v>4865147.7</v>
          </cell>
          <cell r="S2134">
            <v>53592184.300000004</v>
          </cell>
          <cell r="T2134">
            <v>2.1315117204658365</v>
          </cell>
          <cell r="U2134">
            <v>0.19</v>
          </cell>
          <cell r="V2134">
            <v>4777133.017488</v>
          </cell>
          <cell r="W2134">
            <v>6.5000000000000002E-2</v>
          </cell>
          <cell r="X2134">
            <v>1634282.348088</v>
          </cell>
          <cell r="Y2134">
            <v>0</v>
          </cell>
          <cell r="Z2134">
            <v>0</v>
          </cell>
          <cell r="AA2134">
            <v>-1.3865117204658364</v>
          </cell>
          <cell r="AB2134">
            <v>-34860794.310375996</v>
          </cell>
          <cell r="AC2134">
            <v>33.991756439208984</v>
          </cell>
          <cell r="AD2134">
            <v>33.991756439208984</v>
          </cell>
        </row>
        <row r="2135">
          <cell r="A2135" t="str">
            <v>Corredores Bogotá</v>
          </cell>
          <cell r="B2135">
            <v>10272536</v>
          </cell>
          <cell r="C2135">
            <v>37452</v>
          </cell>
          <cell r="D2135">
            <v>37777</v>
          </cell>
          <cell r="E2135" t="str">
            <v>A</v>
          </cell>
          <cell r="F2135" t="str">
            <v>AUCOLESP</v>
          </cell>
          <cell r="G2135">
            <v>71167</v>
          </cell>
          <cell r="H2135" t="str">
            <v>PRODUCTORA DE ABRASIVOS LTDA.</v>
          </cell>
          <cell r="I2135">
            <v>36107896.9375</v>
          </cell>
          <cell r="J2135">
            <v>31087278.9375</v>
          </cell>
          <cell r="K2135">
            <v>31937350.799699999</v>
          </cell>
          <cell r="L2135">
            <v>3964528</v>
          </cell>
          <cell r="M2135">
            <v>31198303</v>
          </cell>
          <cell r="N2135">
            <v>35162831</v>
          </cell>
          <cell r="O2135">
            <v>0.1</v>
          </cell>
          <cell r="P2135">
            <v>3119830.3000000003</v>
          </cell>
          <cell r="Q2135">
            <v>0.1</v>
          </cell>
          <cell r="R2135">
            <v>3516283.1</v>
          </cell>
          <cell r="S2135">
            <v>41798944.399999999</v>
          </cell>
          <cell r="T2135">
            <v>1.3087793243136696</v>
          </cell>
          <cell r="U2135">
            <v>0.19</v>
          </cell>
          <cell r="V2135">
            <v>6068096.651943</v>
          </cell>
          <cell r="W2135">
            <v>6.5000000000000002E-2</v>
          </cell>
          <cell r="X2135">
            <v>2075927.8019805001</v>
          </cell>
          <cell r="Y2135">
            <v>0</v>
          </cell>
          <cell r="Z2135">
            <v>0</v>
          </cell>
          <cell r="AA2135">
            <v>-0.56377932431366951</v>
          </cell>
          <cell r="AB2135">
            <v>-18005618.054223496</v>
          </cell>
          <cell r="AC2135">
            <v>36</v>
          </cell>
          <cell r="AD2135">
            <v>34.858463287353516</v>
          </cell>
        </row>
        <row r="2136">
          <cell r="B2136" t="str">
            <v>Total 10272536</v>
          </cell>
          <cell r="C2136">
            <v>61050852</v>
          </cell>
          <cell r="D2136">
            <v>56030234</v>
          </cell>
          <cell r="E2136">
            <v>57080156.154899999</v>
          </cell>
          <cell r="F2136">
            <v>51860409</v>
          </cell>
          <cell r="G2136">
            <v>31953899</v>
          </cell>
          <cell r="H2136">
            <v>83814308</v>
          </cell>
          <cell r="I2136">
            <v>61050852</v>
          </cell>
          <cell r="J2136">
            <v>56030234</v>
          </cell>
          <cell r="K2136">
            <v>57080156.154899999</v>
          </cell>
          <cell r="L2136">
            <v>51860409</v>
          </cell>
          <cell r="M2136">
            <v>31953899</v>
          </cell>
          <cell r="N2136">
            <v>83814308</v>
          </cell>
          <cell r="O2136">
            <v>-52866412.364599496</v>
          </cell>
          <cell r="P2136">
            <v>3195389.9000000004</v>
          </cell>
          <cell r="Q2136">
            <v>8381430.8000000007</v>
          </cell>
          <cell r="R2136">
            <v>8381430.8000000007</v>
          </cell>
          <cell r="S2136">
            <v>95391128.700000003</v>
          </cell>
          <cell r="T2136">
            <v>3710210.1500685001</v>
          </cell>
          <cell r="U2136">
            <v>0</v>
          </cell>
          <cell r="V2136">
            <v>10845229.669431001</v>
          </cell>
          <cell r="W2136">
            <v>36</v>
          </cell>
          <cell r="X2136">
            <v>3710210.1500685001</v>
          </cell>
          <cell r="Y2136">
            <v>0</v>
          </cell>
          <cell r="Z2136">
            <v>0</v>
          </cell>
          <cell r="AA2136">
            <v>36</v>
          </cell>
          <cell r="AB2136">
            <v>-52866412.364599496</v>
          </cell>
          <cell r="AC2136">
            <v>36</v>
          </cell>
        </row>
        <row r="2137">
          <cell r="H2137" t="str">
            <v>Total PRODUCTORA DE ABRASIVOS LTDA.</v>
          </cell>
          <cell r="I2137">
            <v>61050852</v>
          </cell>
          <cell r="J2137">
            <v>56030234</v>
          </cell>
          <cell r="K2137">
            <v>57080156.154899999</v>
          </cell>
          <cell r="L2137">
            <v>51860409</v>
          </cell>
          <cell r="M2137">
            <v>31953899</v>
          </cell>
          <cell r="N2137">
            <v>83814308</v>
          </cell>
          <cell r="O2137">
            <v>3195389.9000000004</v>
          </cell>
          <cell r="P2137">
            <v>3195389.9000000004</v>
          </cell>
          <cell r="Q2137">
            <v>95391128.700000003</v>
          </cell>
          <cell r="R2137">
            <v>8381430.8000000007</v>
          </cell>
          <cell r="S2137">
            <v>95391128.700000003</v>
          </cell>
          <cell r="T2137">
            <v>0</v>
          </cell>
          <cell r="U2137">
            <v>-52866412.364599496</v>
          </cell>
          <cell r="V2137">
            <v>10845229.669431001</v>
          </cell>
          <cell r="W2137">
            <v>3710210.1500685001</v>
          </cell>
          <cell r="X2137">
            <v>3710210.1500685001</v>
          </cell>
          <cell r="Y2137">
            <v>-52866412.364599496</v>
          </cell>
          <cell r="Z2137">
            <v>0</v>
          </cell>
          <cell r="AA2137">
            <v>-52866412.364599496</v>
          </cell>
          <cell r="AB2137">
            <v>-52866412.364599496</v>
          </cell>
          <cell r="AC2137">
            <v>36</v>
          </cell>
        </row>
        <row r="2138">
          <cell r="A2138" t="str">
            <v>Corredores Bogotá</v>
          </cell>
          <cell r="B2138">
            <v>10966591</v>
          </cell>
          <cell r="C2138">
            <v>37271</v>
          </cell>
          <cell r="D2138">
            <v>37635</v>
          </cell>
          <cell r="E2138" t="str">
            <v>A</v>
          </cell>
          <cell r="F2138" t="str">
            <v>AUCOLESP</v>
          </cell>
          <cell r="G2138">
            <v>71167</v>
          </cell>
          <cell r="H2138" t="str">
            <v>PRODUCTORA DE ALAMBRES COLOMBIANOS S.A. PROAL</v>
          </cell>
          <cell r="I2138">
            <v>4555681.125</v>
          </cell>
          <cell r="J2138">
            <v>4555681.125</v>
          </cell>
          <cell r="K2138">
            <v>4555681.125</v>
          </cell>
          <cell r="L2138">
            <v>0</v>
          </cell>
          <cell r="M2138">
            <v>0.1</v>
          </cell>
          <cell r="N2138">
            <v>0</v>
          </cell>
          <cell r="O2138">
            <v>0.1</v>
          </cell>
          <cell r="P2138">
            <v>0</v>
          </cell>
          <cell r="Q2138">
            <v>0.1</v>
          </cell>
          <cell r="R2138">
            <v>0</v>
          </cell>
          <cell r="S2138">
            <v>0</v>
          </cell>
          <cell r="T2138">
            <v>0</v>
          </cell>
          <cell r="U2138">
            <v>0.19</v>
          </cell>
          <cell r="V2138">
            <v>865579.41375000007</v>
          </cell>
          <cell r="W2138">
            <v>0.125</v>
          </cell>
          <cell r="X2138">
            <v>569460.140625</v>
          </cell>
          <cell r="Y2138">
            <v>0</v>
          </cell>
          <cell r="Z2138">
            <v>0</v>
          </cell>
          <cell r="AA2138">
            <v>0.68500000000000005</v>
          </cell>
          <cell r="AB2138">
            <v>3120641.5706250002</v>
          </cell>
          <cell r="AC2138">
            <v>2.8956043720245361</v>
          </cell>
          <cell r="AD2138">
            <v>2.8956043720245361</v>
          </cell>
        </row>
        <row r="2139">
          <cell r="A2139" t="str">
            <v>Corredores Bogotá</v>
          </cell>
          <cell r="B2139">
            <v>10966591</v>
          </cell>
          <cell r="C2139">
            <v>37636</v>
          </cell>
          <cell r="D2139">
            <v>37777</v>
          </cell>
          <cell r="E2139" t="str">
            <v>A</v>
          </cell>
          <cell r="F2139" t="str">
            <v>AUCOLESP</v>
          </cell>
          <cell r="G2139">
            <v>71167</v>
          </cell>
          <cell r="H2139" t="str">
            <v>PRODUCTORA DE ALAMBRES COLOMBIANOS S.A. PROAL</v>
          </cell>
          <cell r="I2139">
            <v>4768000</v>
          </cell>
          <cell r="J2139">
            <v>0</v>
          </cell>
          <cell r="K2139">
            <v>18549.46</v>
          </cell>
          <cell r="L2139">
            <v>0</v>
          </cell>
          <cell r="M2139">
            <v>0.1</v>
          </cell>
          <cell r="N2139">
            <v>0</v>
          </cell>
          <cell r="O2139">
            <v>0.1</v>
          </cell>
          <cell r="P2139">
            <v>0</v>
          </cell>
          <cell r="Q2139">
            <v>0.1</v>
          </cell>
          <cell r="R2139">
            <v>0</v>
          </cell>
          <cell r="S2139">
            <v>0</v>
          </cell>
          <cell r="T2139">
            <v>0</v>
          </cell>
          <cell r="U2139">
            <v>0.19</v>
          </cell>
          <cell r="V2139">
            <v>3524.3973999999998</v>
          </cell>
          <cell r="W2139">
            <v>0.125</v>
          </cell>
          <cell r="X2139">
            <v>2318.6824999999999</v>
          </cell>
          <cell r="Y2139">
            <v>0</v>
          </cell>
          <cell r="Z2139">
            <v>0</v>
          </cell>
          <cell r="AA2139">
            <v>0.68500000000000005</v>
          </cell>
          <cell r="AB2139">
            <v>12706.3801</v>
          </cell>
          <cell r="AC2139">
            <v>3</v>
          </cell>
          <cell r="AD2139">
            <v>3</v>
          </cell>
        </row>
        <row r="2140">
          <cell r="B2140" t="str">
            <v>Total 10966591</v>
          </cell>
          <cell r="C2140">
            <v>9323681.125</v>
          </cell>
          <cell r="D2140">
            <v>4555681.125</v>
          </cell>
          <cell r="E2140">
            <v>4574230.585</v>
          </cell>
          <cell r="F2140">
            <v>0</v>
          </cell>
          <cell r="G2140">
            <v>0</v>
          </cell>
          <cell r="H2140">
            <v>0</v>
          </cell>
          <cell r="I2140">
            <v>9323681.125</v>
          </cell>
          <cell r="J2140">
            <v>4555681.125</v>
          </cell>
          <cell r="K2140">
            <v>4574230.585</v>
          </cell>
          <cell r="L2140">
            <v>0</v>
          </cell>
          <cell r="M2140">
            <v>0</v>
          </cell>
          <cell r="N2140">
            <v>0</v>
          </cell>
          <cell r="O2140">
            <v>3133347.9507250004</v>
          </cell>
          <cell r="P2140">
            <v>0</v>
          </cell>
          <cell r="Q2140">
            <v>0</v>
          </cell>
          <cell r="R2140">
            <v>0</v>
          </cell>
          <cell r="S2140">
            <v>0</v>
          </cell>
          <cell r="T2140">
            <v>571778.823125</v>
          </cell>
          <cell r="U2140">
            <v>0</v>
          </cell>
          <cell r="V2140">
            <v>869103.81115000008</v>
          </cell>
          <cell r="W2140">
            <v>3</v>
          </cell>
          <cell r="X2140">
            <v>571778.823125</v>
          </cell>
          <cell r="Y2140">
            <v>0</v>
          </cell>
          <cell r="Z2140">
            <v>0</v>
          </cell>
          <cell r="AA2140">
            <v>3</v>
          </cell>
          <cell r="AB2140">
            <v>3133347.9507250004</v>
          </cell>
          <cell r="AC2140">
            <v>3</v>
          </cell>
        </row>
        <row r="2141">
          <cell r="H2141" t="str">
            <v>Total PRODUCTORA DE ALAMBRES COLOMBIANOS S.A. PROAL</v>
          </cell>
          <cell r="I2141">
            <v>9323681.125</v>
          </cell>
          <cell r="J2141">
            <v>4555681.125</v>
          </cell>
          <cell r="K2141">
            <v>4574230.585</v>
          </cell>
          <cell r="L2141">
            <v>0</v>
          </cell>
          <cell r="M2141">
            <v>0</v>
          </cell>
          <cell r="N2141">
            <v>0</v>
          </cell>
          <cell r="O2141">
            <v>0</v>
          </cell>
          <cell r="P2141">
            <v>0</v>
          </cell>
          <cell r="Q2141">
            <v>0</v>
          </cell>
          <cell r="R2141">
            <v>0</v>
          </cell>
          <cell r="S2141">
            <v>0</v>
          </cell>
          <cell r="T2141">
            <v>0</v>
          </cell>
          <cell r="U2141">
            <v>3133347.9507250004</v>
          </cell>
          <cell r="V2141">
            <v>869103.81115000008</v>
          </cell>
          <cell r="W2141">
            <v>571778.823125</v>
          </cell>
          <cell r="X2141">
            <v>571778.823125</v>
          </cell>
          <cell r="Y2141">
            <v>3133347.9507250004</v>
          </cell>
          <cell r="Z2141">
            <v>0</v>
          </cell>
          <cell r="AA2141">
            <v>3133347.9507250004</v>
          </cell>
          <cell r="AB2141">
            <v>3133347.9507250004</v>
          </cell>
          <cell r="AC2141">
            <v>3</v>
          </cell>
        </row>
        <row r="2142">
          <cell r="A2142" t="str">
            <v>Corredores Bogotá</v>
          </cell>
          <cell r="B2142">
            <v>10397386</v>
          </cell>
          <cell r="C2142">
            <v>37376</v>
          </cell>
          <cell r="D2142">
            <v>37740</v>
          </cell>
          <cell r="E2142" t="str">
            <v>A</v>
          </cell>
          <cell r="F2142" t="str">
            <v>AUCOLESP</v>
          </cell>
          <cell r="G2142">
            <v>71285</v>
          </cell>
          <cell r="H2142" t="str">
            <v>PROFICOL S.A.</v>
          </cell>
          <cell r="I2142">
            <v>21735267</v>
          </cell>
          <cell r="J2142">
            <v>21463074</v>
          </cell>
          <cell r="K2142">
            <v>21735267.164099999</v>
          </cell>
          <cell r="L2142">
            <v>10661936</v>
          </cell>
          <cell r="M2142">
            <v>16964300</v>
          </cell>
          <cell r="N2142">
            <v>27626236</v>
          </cell>
          <cell r="O2142">
            <v>0.1</v>
          </cell>
          <cell r="P2142">
            <v>1696430</v>
          </cell>
          <cell r="Q2142">
            <v>0.1</v>
          </cell>
          <cell r="R2142">
            <v>2762623.6</v>
          </cell>
          <cell r="S2142">
            <v>32085289.600000001</v>
          </cell>
          <cell r="T2142">
            <v>1.4761856552191392</v>
          </cell>
          <cell r="U2142">
            <v>0.19</v>
          </cell>
          <cell r="V2142">
            <v>4129700.7611789997</v>
          </cell>
          <cell r="W2142">
            <v>0.125</v>
          </cell>
          <cell r="X2142">
            <v>2716908.3955124998</v>
          </cell>
          <cell r="Y2142">
            <v>0</v>
          </cell>
          <cell r="Z2142">
            <v>0</v>
          </cell>
          <cell r="AA2142">
            <v>-0.79118565521913919</v>
          </cell>
          <cell r="AB2142">
            <v>-17196631.592591498</v>
          </cell>
          <cell r="AC2142">
            <v>30.607143402099609</v>
          </cell>
          <cell r="AD2142">
            <v>30.607143402099609</v>
          </cell>
        </row>
        <row r="2143">
          <cell r="A2143" t="str">
            <v>Corredores Bogotá</v>
          </cell>
          <cell r="B2143">
            <v>10397386</v>
          </cell>
          <cell r="C2143">
            <v>37741</v>
          </cell>
          <cell r="D2143">
            <v>37777</v>
          </cell>
          <cell r="E2143" t="str">
            <v>A</v>
          </cell>
          <cell r="F2143" t="str">
            <v>AUCOLESP</v>
          </cell>
          <cell r="G2143">
            <v>71285</v>
          </cell>
          <cell r="H2143" t="str">
            <v>PROFICOL S.A.</v>
          </cell>
          <cell r="I2143">
            <v>21650600</v>
          </cell>
          <cell r="J2143">
            <v>0</v>
          </cell>
          <cell r="K2143">
            <v>2188721.8555000001</v>
          </cell>
          <cell r="L2143">
            <v>2426336</v>
          </cell>
          <cell r="M2143">
            <v>1214426</v>
          </cell>
          <cell r="N2143">
            <v>3640762</v>
          </cell>
          <cell r="O2143">
            <v>0.1</v>
          </cell>
          <cell r="P2143">
            <v>121442.6</v>
          </cell>
          <cell r="Q2143">
            <v>0.1</v>
          </cell>
          <cell r="R2143">
            <v>364076.2</v>
          </cell>
          <cell r="S2143">
            <v>4126280.8000000003</v>
          </cell>
          <cell r="T2143">
            <v>1.8852467661119858</v>
          </cell>
          <cell r="U2143">
            <v>0.19</v>
          </cell>
          <cell r="V2143">
            <v>415857.15254500002</v>
          </cell>
          <cell r="W2143">
            <v>0.125</v>
          </cell>
          <cell r="X2143">
            <v>273590.23193750001</v>
          </cell>
          <cell r="Y2143">
            <v>0</v>
          </cell>
          <cell r="Z2143">
            <v>0</v>
          </cell>
          <cell r="AA2143">
            <v>-1.2002467661119858</v>
          </cell>
          <cell r="AB2143">
            <v>-2627006.3289824999</v>
          </cell>
          <cell r="AC2143">
            <v>28</v>
          </cell>
          <cell r="AD2143">
            <v>28</v>
          </cell>
        </row>
        <row r="2144">
          <cell r="B2144" t="str">
            <v>Total 10397386</v>
          </cell>
          <cell r="C2144">
            <v>43385867</v>
          </cell>
          <cell r="D2144">
            <v>21463074</v>
          </cell>
          <cell r="E2144">
            <v>23923989.0196</v>
          </cell>
          <cell r="F2144">
            <v>13088272</v>
          </cell>
          <cell r="G2144">
            <v>18178726</v>
          </cell>
          <cell r="H2144">
            <v>31266998</v>
          </cell>
          <cell r="I2144">
            <v>43385867</v>
          </cell>
          <cell r="J2144">
            <v>21463074</v>
          </cell>
          <cell r="K2144">
            <v>23923989.0196</v>
          </cell>
          <cell r="L2144">
            <v>13088272</v>
          </cell>
          <cell r="M2144">
            <v>18178726</v>
          </cell>
          <cell r="N2144">
            <v>31266998</v>
          </cell>
          <cell r="O2144">
            <v>-19823637.921573997</v>
          </cell>
          <cell r="P2144">
            <v>1817872.6</v>
          </cell>
          <cell r="Q2144">
            <v>3126699.8000000003</v>
          </cell>
          <cell r="R2144">
            <v>3126699.8000000003</v>
          </cell>
          <cell r="S2144">
            <v>36211570.399999999</v>
          </cell>
          <cell r="T2144">
            <v>2990498.62745</v>
          </cell>
          <cell r="U2144">
            <v>0</v>
          </cell>
          <cell r="V2144">
            <v>4545557.9137239996</v>
          </cell>
          <cell r="W2144">
            <v>28</v>
          </cell>
          <cell r="X2144">
            <v>2990498.62745</v>
          </cell>
          <cell r="Y2144">
            <v>0</v>
          </cell>
          <cell r="Z2144">
            <v>0</v>
          </cell>
          <cell r="AA2144">
            <v>28</v>
          </cell>
          <cell r="AB2144">
            <v>-19823637.921573997</v>
          </cell>
          <cell r="AC2144">
            <v>28</v>
          </cell>
        </row>
        <row r="2145">
          <cell r="A2145" t="str">
            <v>Corredores Bogotá</v>
          </cell>
          <cell r="B2145">
            <v>10915165</v>
          </cell>
          <cell r="C2145">
            <v>37376</v>
          </cell>
          <cell r="D2145">
            <v>37740</v>
          </cell>
          <cell r="E2145" t="str">
            <v>A</v>
          </cell>
          <cell r="F2145" t="str">
            <v>AUCOLESP</v>
          </cell>
          <cell r="G2145">
            <v>71285</v>
          </cell>
          <cell r="H2145" t="str">
            <v>PROFICOL S.A.</v>
          </cell>
          <cell r="I2145">
            <v>57912294</v>
          </cell>
          <cell r="J2145">
            <v>59443827</v>
          </cell>
          <cell r="K2145">
            <v>57912294.625</v>
          </cell>
          <cell r="L2145">
            <v>14491332</v>
          </cell>
          <cell r="M2145">
            <v>0</v>
          </cell>
          <cell r="N2145">
            <v>14491332</v>
          </cell>
          <cell r="O2145">
            <v>0.1</v>
          </cell>
          <cell r="P2145">
            <v>0</v>
          </cell>
          <cell r="Q2145">
            <v>0.1</v>
          </cell>
          <cell r="R2145">
            <v>1449133.2000000002</v>
          </cell>
          <cell r="S2145">
            <v>15940465.199999999</v>
          </cell>
          <cell r="T2145">
            <v>0.27525183215791116</v>
          </cell>
          <cell r="U2145">
            <v>0.19</v>
          </cell>
          <cell r="V2145">
            <v>11003335.97875</v>
          </cell>
          <cell r="W2145">
            <v>0.125</v>
          </cell>
          <cell r="X2145">
            <v>7239036.828125</v>
          </cell>
          <cell r="Y2145">
            <v>0</v>
          </cell>
          <cell r="Z2145">
            <v>0</v>
          </cell>
          <cell r="AA2145">
            <v>0.4097481678420889</v>
          </cell>
          <cell r="AB2145">
            <v>23729456.618125003</v>
          </cell>
          <cell r="AC2145">
            <v>47.736263275146484</v>
          </cell>
          <cell r="AD2145">
            <v>47.736263275146484</v>
          </cell>
        </row>
        <row r="2146">
          <cell r="A2146" t="str">
            <v>Corredores Bogotá</v>
          </cell>
          <cell r="B2146">
            <v>10915165</v>
          </cell>
          <cell r="C2146">
            <v>37741</v>
          </cell>
          <cell r="D2146">
            <v>37777</v>
          </cell>
          <cell r="E2146" t="str">
            <v>A</v>
          </cell>
          <cell r="F2146" t="str">
            <v>AUCOLESP</v>
          </cell>
          <cell r="G2146">
            <v>71285</v>
          </cell>
          <cell r="H2146" t="str">
            <v>PROFICOL S.A.</v>
          </cell>
          <cell r="I2146">
            <v>67741888</v>
          </cell>
          <cell r="J2146">
            <v>0</v>
          </cell>
          <cell r="K2146">
            <v>6848223.5702999998</v>
          </cell>
          <cell r="L2146">
            <v>644068</v>
          </cell>
          <cell r="M2146">
            <v>33798000</v>
          </cell>
          <cell r="N2146">
            <v>34442068</v>
          </cell>
          <cell r="O2146">
            <v>0.1</v>
          </cell>
          <cell r="P2146">
            <v>3379800</v>
          </cell>
          <cell r="Q2146">
            <v>0.1</v>
          </cell>
          <cell r="R2146">
            <v>3444206.8000000003</v>
          </cell>
          <cell r="S2146">
            <v>41266074.799999997</v>
          </cell>
          <cell r="T2146">
            <v>6.0258071858177162</v>
          </cell>
          <cell r="U2146">
            <v>0.19</v>
          </cell>
          <cell r="V2146">
            <v>1301162.478357</v>
          </cell>
          <cell r="W2146">
            <v>0.125</v>
          </cell>
          <cell r="X2146">
            <v>856027.94628749997</v>
          </cell>
          <cell r="Y2146">
            <v>0</v>
          </cell>
          <cell r="Z2146">
            <v>0</v>
          </cell>
          <cell r="AA2146">
            <v>-5.3408071858177166</v>
          </cell>
          <cell r="AB2146">
            <v>-36575041.654344499</v>
          </cell>
          <cell r="AC2146">
            <v>51</v>
          </cell>
          <cell r="AD2146">
            <v>51</v>
          </cell>
        </row>
        <row r="2147">
          <cell r="B2147" t="str">
            <v>Total 10915165</v>
          </cell>
          <cell r="C2147">
            <v>125654182</v>
          </cell>
          <cell r="D2147">
            <v>59443827</v>
          </cell>
          <cell r="E2147">
            <v>64760518.195299998</v>
          </cell>
          <cell r="F2147">
            <v>15135400</v>
          </cell>
          <cell r="G2147">
            <v>33798000</v>
          </cell>
          <cell r="H2147">
            <v>48933400</v>
          </cell>
          <cell r="I2147">
            <v>125654182</v>
          </cell>
          <cell r="J2147">
            <v>59443827</v>
          </cell>
          <cell r="K2147">
            <v>64760518.195299998</v>
          </cell>
          <cell r="L2147">
            <v>15135400</v>
          </cell>
          <cell r="M2147">
            <v>33798000</v>
          </cell>
          <cell r="N2147">
            <v>48933400</v>
          </cell>
          <cell r="O2147">
            <v>-12845585.036219496</v>
          </cell>
          <cell r="P2147">
            <v>3379800</v>
          </cell>
          <cell r="Q2147">
            <v>4893340</v>
          </cell>
          <cell r="R2147">
            <v>4893340</v>
          </cell>
          <cell r="S2147">
            <v>57206540</v>
          </cell>
          <cell r="T2147">
            <v>8095064.7744124997</v>
          </cell>
          <cell r="U2147">
            <v>0</v>
          </cell>
          <cell r="V2147">
            <v>12304498.457107</v>
          </cell>
          <cell r="W2147">
            <v>51</v>
          </cell>
          <cell r="X2147">
            <v>8095064.7744124997</v>
          </cell>
          <cell r="Y2147">
            <v>0</v>
          </cell>
          <cell r="Z2147">
            <v>0</v>
          </cell>
          <cell r="AA2147">
            <v>51</v>
          </cell>
          <cell r="AB2147">
            <v>-12845585.036219496</v>
          </cell>
          <cell r="AC2147">
            <v>51</v>
          </cell>
        </row>
        <row r="2148">
          <cell r="H2148" t="str">
            <v>Total PROFICOL S.A.</v>
          </cell>
          <cell r="I2148">
            <v>169040049</v>
          </cell>
          <cell r="J2148">
            <v>80906901</v>
          </cell>
          <cell r="K2148">
            <v>88684507.214900002</v>
          </cell>
          <cell r="L2148">
            <v>28223672</v>
          </cell>
          <cell r="M2148">
            <v>51976726</v>
          </cell>
          <cell r="N2148">
            <v>80200398</v>
          </cell>
          <cell r="O2148">
            <v>5197672.5999999996</v>
          </cell>
          <cell r="P2148">
            <v>5197672.5999999996</v>
          </cell>
          <cell r="Q2148">
            <v>93418110.399999991</v>
          </cell>
          <cell r="R2148">
            <v>8020039.8000000007</v>
          </cell>
          <cell r="S2148">
            <v>93418110.399999991</v>
          </cell>
          <cell r="T2148">
            <v>0</v>
          </cell>
          <cell r="U2148">
            <v>-32669222.957793493</v>
          </cell>
          <cell r="V2148">
            <v>16850056.370830998</v>
          </cell>
          <cell r="W2148">
            <v>11085563.4018625</v>
          </cell>
          <cell r="X2148">
            <v>11085563.4018625</v>
          </cell>
          <cell r="Y2148">
            <v>-32669222.957793493</v>
          </cell>
          <cell r="Z2148">
            <v>0</v>
          </cell>
          <cell r="AA2148">
            <v>-32669222.957793493</v>
          </cell>
          <cell r="AB2148">
            <v>-32669222.957793493</v>
          </cell>
          <cell r="AC2148">
            <v>79</v>
          </cell>
        </row>
        <row r="2149">
          <cell r="A2149" t="str">
            <v>Corredores Bogotá</v>
          </cell>
          <cell r="B2149">
            <v>10271500</v>
          </cell>
          <cell r="C2149">
            <v>37087</v>
          </cell>
          <cell r="D2149">
            <v>37451</v>
          </cell>
          <cell r="E2149" t="str">
            <v>A</v>
          </cell>
          <cell r="F2149" t="str">
            <v>AUCOLESP</v>
          </cell>
          <cell r="G2149">
            <v>71167</v>
          </cell>
          <cell r="H2149" t="str">
            <v>SAINT GOBAIN DE COLOMBIA</v>
          </cell>
          <cell r="I2149">
            <v>11645070</v>
          </cell>
          <cell r="J2149">
            <v>11645070</v>
          </cell>
          <cell r="K2149">
            <v>11645070</v>
          </cell>
          <cell r="L2149">
            <v>1603977</v>
          </cell>
          <cell r="M2149">
            <v>1000000</v>
          </cell>
          <cell r="N2149">
            <v>2603977</v>
          </cell>
          <cell r="O2149">
            <v>0.1</v>
          </cell>
          <cell r="P2149">
            <v>100000</v>
          </cell>
          <cell r="Q2149">
            <v>0.1</v>
          </cell>
          <cell r="R2149">
            <v>260397.7</v>
          </cell>
          <cell r="S2149">
            <v>2964374.7</v>
          </cell>
          <cell r="T2149">
            <v>0.25456048782875501</v>
          </cell>
          <cell r="U2149">
            <v>0.19</v>
          </cell>
          <cell r="V2149">
            <v>2212563.2999999998</v>
          </cell>
          <cell r="W2149">
            <v>6.5000000000000002E-2</v>
          </cell>
          <cell r="X2149">
            <v>756929.55</v>
          </cell>
          <cell r="Y2149">
            <v>0</v>
          </cell>
          <cell r="Z2149">
            <v>0</v>
          </cell>
          <cell r="AA2149">
            <v>0.4904395121712451</v>
          </cell>
          <cell r="AB2149">
            <v>5711202.4500000011</v>
          </cell>
          <cell r="AC2149">
            <v>9</v>
          </cell>
          <cell r="AD2149">
            <v>9</v>
          </cell>
        </row>
        <row r="2150">
          <cell r="A2150" t="str">
            <v>Corredores Bogotá</v>
          </cell>
          <cell r="B2150">
            <v>10271500</v>
          </cell>
          <cell r="C2150">
            <v>37452</v>
          </cell>
          <cell r="D2150">
            <v>37777</v>
          </cell>
          <cell r="E2150" t="str">
            <v>A</v>
          </cell>
          <cell r="F2150" t="str">
            <v>AUCOLESP</v>
          </cell>
          <cell r="G2150">
            <v>71167</v>
          </cell>
          <cell r="H2150" t="str">
            <v>SAINT GOBAIN DE COLOMBIA</v>
          </cell>
          <cell r="I2150">
            <v>10840400</v>
          </cell>
          <cell r="J2150">
            <v>10840400</v>
          </cell>
          <cell r="K2150">
            <v>9816846.1537999995</v>
          </cell>
          <cell r="L2150">
            <v>5385832</v>
          </cell>
          <cell r="M2150">
            <v>2995571</v>
          </cell>
          <cell r="N2150">
            <v>8381403</v>
          </cell>
          <cell r="O2150">
            <v>0.1</v>
          </cell>
          <cell r="P2150">
            <v>299557.10000000003</v>
          </cell>
          <cell r="Q2150">
            <v>0.1</v>
          </cell>
          <cell r="R2150">
            <v>838140.3</v>
          </cell>
          <cell r="S2150">
            <v>9519100.4000000004</v>
          </cell>
          <cell r="T2150">
            <v>0.9696699174933342</v>
          </cell>
          <cell r="U2150">
            <v>0.19</v>
          </cell>
          <cell r="V2150">
            <v>1865200.7692219999</v>
          </cell>
          <cell r="W2150">
            <v>6.5000000000000002E-2</v>
          </cell>
          <cell r="X2150">
            <v>638094.99999699998</v>
          </cell>
          <cell r="Y2150">
            <v>0</v>
          </cell>
          <cell r="Z2150">
            <v>0</v>
          </cell>
          <cell r="AA2150">
            <v>-0.22466991749333409</v>
          </cell>
          <cell r="AB2150">
            <v>-2205550.0154189998</v>
          </cell>
          <cell r="AC2150">
            <v>8</v>
          </cell>
          <cell r="AD2150">
            <v>8.1384611129760742</v>
          </cell>
        </row>
        <row r="2151">
          <cell r="B2151" t="str">
            <v>Total 10271500</v>
          </cell>
          <cell r="C2151">
            <v>22485470</v>
          </cell>
          <cell r="D2151">
            <v>22485470</v>
          </cell>
          <cell r="E2151">
            <v>21461916.1538</v>
          </cell>
          <cell r="F2151">
            <v>6989809</v>
          </cell>
          <cell r="G2151">
            <v>3995571</v>
          </cell>
          <cell r="H2151">
            <v>10985380</v>
          </cell>
          <cell r="I2151">
            <v>22485470</v>
          </cell>
          <cell r="J2151">
            <v>22485470</v>
          </cell>
          <cell r="K2151">
            <v>21461916.1538</v>
          </cell>
          <cell r="L2151">
            <v>6989809</v>
          </cell>
          <cell r="M2151">
            <v>3995571</v>
          </cell>
          <cell r="N2151">
            <v>10985380</v>
          </cell>
          <cell r="O2151">
            <v>3505652.4345810013</v>
          </cell>
          <cell r="P2151">
            <v>399557.10000000003</v>
          </cell>
          <cell r="Q2151">
            <v>1098538</v>
          </cell>
          <cell r="R2151">
            <v>1098538</v>
          </cell>
          <cell r="S2151">
            <v>12483475.100000001</v>
          </cell>
          <cell r="T2151">
            <v>1395024.549997</v>
          </cell>
          <cell r="U2151">
            <v>0</v>
          </cell>
          <cell r="V2151">
            <v>4077764.0692219995</v>
          </cell>
          <cell r="W2151">
            <v>8</v>
          </cell>
          <cell r="X2151">
            <v>1395024.549997</v>
          </cell>
          <cell r="Y2151">
            <v>0</v>
          </cell>
          <cell r="Z2151">
            <v>0</v>
          </cell>
          <cell r="AA2151">
            <v>8</v>
          </cell>
          <cell r="AB2151">
            <v>3505652.4345810013</v>
          </cell>
          <cell r="AC2151">
            <v>8</v>
          </cell>
        </row>
        <row r="2152">
          <cell r="H2152" t="str">
            <v>Total SAINT GOBAIN DE COLOMBIA</v>
          </cell>
          <cell r="I2152">
            <v>22485470</v>
          </cell>
          <cell r="J2152">
            <v>22485470</v>
          </cell>
          <cell r="K2152">
            <v>21461916.1538</v>
          </cell>
          <cell r="L2152">
            <v>6989809</v>
          </cell>
          <cell r="M2152">
            <v>3995571</v>
          </cell>
          <cell r="N2152">
            <v>10985380</v>
          </cell>
          <cell r="O2152">
            <v>399557.10000000003</v>
          </cell>
          <cell r="P2152">
            <v>399557.10000000003</v>
          </cell>
          <cell r="Q2152">
            <v>12483475.100000001</v>
          </cell>
          <cell r="R2152">
            <v>1098538</v>
          </cell>
          <cell r="S2152">
            <v>12483475.100000001</v>
          </cell>
          <cell r="T2152">
            <v>0</v>
          </cell>
          <cell r="U2152">
            <v>3505652.4345810013</v>
          </cell>
          <cell r="V2152">
            <v>4077764.0692219995</v>
          </cell>
          <cell r="W2152">
            <v>1395024.549997</v>
          </cell>
          <cell r="X2152">
            <v>1395024.549997</v>
          </cell>
          <cell r="Y2152">
            <v>3505652.4345810013</v>
          </cell>
          <cell r="Z2152">
            <v>0</v>
          </cell>
          <cell r="AA2152">
            <v>3505652.4345810013</v>
          </cell>
          <cell r="AB2152">
            <v>3505652.4345810013</v>
          </cell>
          <cell r="AC2152">
            <v>8</v>
          </cell>
        </row>
        <row r="2153">
          <cell r="A2153" t="str">
            <v>Corredores Bogotá</v>
          </cell>
          <cell r="B2153">
            <v>814621</v>
          </cell>
          <cell r="C2153">
            <v>36739</v>
          </cell>
          <cell r="D2153">
            <v>37103</v>
          </cell>
          <cell r="E2153" t="str">
            <v>A</v>
          </cell>
          <cell r="F2153" t="str">
            <v>AUCOL98</v>
          </cell>
          <cell r="G2153">
            <v>71167</v>
          </cell>
          <cell r="H2153" t="str">
            <v>SALUD CENTURION LIMITADA</v>
          </cell>
          <cell r="I2153">
            <v>184357170</v>
          </cell>
          <cell r="J2153">
            <v>184357170</v>
          </cell>
          <cell r="K2153">
            <v>201251607.37979999</v>
          </cell>
          <cell r="L2153">
            <v>34884302</v>
          </cell>
          <cell r="M2153">
            <v>4841067</v>
          </cell>
          <cell r="N2153">
            <v>39725369</v>
          </cell>
          <cell r="O2153">
            <v>0.1</v>
          </cell>
          <cell r="P2153">
            <v>484106.7</v>
          </cell>
          <cell r="Q2153">
            <v>0.1</v>
          </cell>
          <cell r="R2153">
            <v>3972536.9000000004</v>
          </cell>
          <cell r="S2153">
            <v>44182012.600000001</v>
          </cell>
          <cell r="T2153">
            <v>0.2195361973761539</v>
          </cell>
          <cell r="U2153">
            <v>0.19</v>
          </cell>
          <cell r="V2153">
            <v>38237805.402162001</v>
          </cell>
          <cell r="W2153">
            <v>0.17499999999999999</v>
          </cell>
          <cell r="X2153">
            <v>35219031.291464999</v>
          </cell>
          <cell r="Y2153">
            <v>0</v>
          </cell>
          <cell r="Z2153">
            <v>0</v>
          </cell>
          <cell r="AA2153">
            <v>0.41546380262384608</v>
          </cell>
          <cell r="AB2153">
            <v>83612758.086172983</v>
          </cell>
          <cell r="AC2153">
            <v>183.33515930175781</v>
          </cell>
          <cell r="AD2153">
            <v>183.33515930175781</v>
          </cell>
        </row>
        <row r="2154">
          <cell r="A2154" t="str">
            <v>Corredores Bogotá</v>
          </cell>
          <cell r="B2154">
            <v>814621</v>
          </cell>
          <cell r="C2154">
            <v>37104</v>
          </cell>
          <cell r="D2154">
            <v>37468</v>
          </cell>
          <cell r="E2154" t="str">
            <v>A</v>
          </cell>
          <cell r="F2154" t="str">
            <v>AUCOL98</v>
          </cell>
          <cell r="G2154">
            <v>71167</v>
          </cell>
          <cell r="H2154" t="str">
            <v>SALUD CENTURION LIMITADA</v>
          </cell>
          <cell r="I2154">
            <v>156095970.3125</v>
          </cell>
          <cell r="J2154">
            <v>149671775.375</v>
          </cell>
          <cell r="K2154">
            <v>164453076.5458</v>
          </cell>
          <cell r="L2154">
            <v>77207414</v>
          </cell>
          <cell r="M2154">
            <v>3473054</v>
          </cell>
          <cell r="N2154">
            <v>80680468</v>
          </cell>
          <cell r="O2154">
            <v>0.1</v>
          </cell>
          <cell r="P2154">
            <v>347305.4</v>
          </cell>
          <cell r="Q2154">
            <v>0.1</v>
          </cell>
          <cell r="R2154">
            <v>8068046.8000000007</v>
          </cell>
          <cell r="S2154">
            <v>89095820.200000003</v>
          </cell>
          <cell r="T2154">
            <v>0.54177046773087834</v>
          </cell>
          <cell r="U2154">
            <v>0.19</v>
          </cell>
          <cell r="V2154">
            <v>31246084.543701999</v>
          </cell>
          <cell r="W2154">
            <v>0.17499999999999999</v>
          </cell>
          <cell r="X2154">
            <v>28779288.395514999</v>
          </cell>
          <cell r="Y2154">
            <v>0</v>
          </cell>
          <cell r="Z2154">
            <v>0</v>
          </cell>
          <cell r="AA2154">
            <v>9.3229532269121673E-2</v>
          </cell>
          <cell r="AB2154">
            <v>15331883.406582998</v>
          </cell>
          <cell r="AC2154">
            <v>144.84890747070313</v>
          </cell>
          <cell r="AD2154">
            <v>144.84890747070313</v>
          </cell>
        </row>
        <row r="2155">
          <cell r="A2155" t="str">
            <v>Corredores Bogotá</v>
          </cell>
          <cell r="B2155">
            <v>814621</v>
          </cell>
          <cell r="C2155">
            <v>37469</v>
          </cell>
          <cell r="D2155">
            <v>37777</v>
          </cell>
          <cell r="E2155" t="str">
            <v>A</v>
          </cell>
          <cell r="F2155" t="str">
            <v>AUCOL98</v>
          </cell>
          <cell r="G2155">
            <v>71167</v>
          </cell>
          <cell r="H2155" t="str">
            <v>SALUD CENTURION LIMITADA</v>
          </cell>
          <cell r="I2155">
            <v>-1073582.9375</v>
          </cell>
          <cell r="J2155">
            <v>-1073582.9375</v>
          </cell>
          <cell r="K2155">
            <v>62916705.875399999</v>
          </cell>
          <cell r="L2155">
            <v>7267546</v>
          </cell>
          <cell r="M2155">
            <v>16800000</v>
          </cell>
          <cell r="N2155">
            <v>24067546</v>
          </cell>
          <cell r="O2155">
            <v>0.1</v>
          </cell>
          <cell r="P2155">
            <v>1680000</v>
          </cell>
          <cell r="Q2155">
            <v>0.1</v>
          </cell>
          <cell r="R2155">
            <v>2406754.6</v>
          </cell>
          <cell r="S2155">
            <v>28154300.600000001</v>
          </cell>
          <cell r="T2155">
            <v>0.44748529358413436</v>
          </cell>
          <cell r="U2155">
            <v>0.19</v>
          </cell>
          <cell r="V2155">
            <v>11954174.116326001</v>
          </cell>
          <cell r="W2155">
            <v>0.17499999999999999</v>
          </cell>
          <cell r="X2155">
            <v>11010423.528194999</v>
          </cell>
          <cell r="Y2155">
            <v>0</v>
          </cell>
          <cell r="Z2155">
            <v>0</v>
          </cell>
          <cell r="AA2155">
            <v>0.18751470641586565</v>
          </cell>
          <cell r="AB2155">
            <v>11797807.630879</v>
          </cell>
          <cell r="AC2155">
            <v>14</v>
          </cell>
          <cell r="AD2155">
            <v>61.551948547363281</v>
          </cell>
        </row>
        <row r="2156">
          <cell r="B2156" t="str">
            <v>Total 814621</v>
          </cell>
          <cell r="C2156">
            <v>339379557.375</v>
          </cell>
          <cell r="D2156">
            <v>332955362.4375</v>
          </cell>
          <cell r="E2156">
            <v>428621389.801</v>
          </cell>
          <cell r="F2156">
            <v>119359262</v>
          </cell>
          <cell r="G2156">
            <v>25114121</v>
          </cell>
          <cell r="H2156">
            <v>144473383</v>
          </cell>
          <cell r="I2156">
            <v>339379557.375</v>
          </cell>
          <cell r="J2156">
            <v>332955362.4375</v>
          </cell>
          <cell r="K2156">
            <v>428621389.801</v>
          </cell>
          <cell r="L2156">
            <v>119359262</v>
          </cell>
          <cell r="M2156">
            <v>25114121</v>
          </cell>
          <cell r="N2156">
            <v>144473383</v>
          </cell>
          <cell r="O2156">
            <v>110742449.12363498</v>
          </cell>
          <cell r="P2156">
            <v>2511412.1</v>
          </cell>
          <cell r="Q2156">
            <v>14447338.300000001</v>
          </cell>
          <cell r="R2156">
            <v>14447338.300000001</v>
          </cell>
          <cell r="S2156">
            <v>161432133.40000001</v>
          </cell>
          <cell r="T2156">
            <v>75008743.215174988</v>
          </cell>
          <cell r="U2156">
            <v>0</v>
          </cell>
          <cell r="V2156">
            <v>81438064.062189996</v>
          </cell>
          <cell r="W2156">
            <v>14</v>
          </cell>
          <cell r="X2156">
            <v>75008743.215174988</v>
          </cell>
          <cell r="Y2156">
            <v>0</v>
          </cell>
          <cell r="Z2156">
            <v>0</v>
          </cell>
          <cell r="AA2156">
            <v>14</v>
          </cell>
          <cell r="AB2156">
            <v>110742449.12363498</v>
          </cell>
          <cell r="AC2156">
            <v>14</v>
          </cell>
        </row>
        <row r="2157">
          <cell r="H2157" t="str">
            <v>Total SALUD CENTURION LIMITADA</v>
          </cell>
          <cell r="I2157">
            <v>339379557.375</v>
          </cell>
          <cell r="J2157">
            <v>332955362.4375</v>
          </cell>
          <cell r="K2157">
            <v>428621389.801</v>
          </cell>
          <cell r="L2157">
            <v>119359262</v>
          </cell>
          <cell r="M2157">
            <v>25114121</v>
          </cell>
          <cell r="N2157">
            <v>144473383</v>
          </cell>
          <cell r="O2157">
            <v>2511412.1</v>
          </cell>
          <cell r="P2157">
            <v>2511412.1</v>
          </cell>
          <cell r="Q2157">
            <v>161432133.40000001</v>
          </cell>
          <cell r="R2157">
            <v>14447338.300000001</v>
          </cell>
          <cell r="S2157">
            <v>161432133.40000001</v>
          </cell>
          <cell r="T2157">
            <v>0</v>
          </cell>
          <cell r="U2157">
            <v>110742449.12363498</v>
          </cell>
          <cell r="V2157">
            <v>81438064.062189996</v>
          </cell>
          <cell r="W2157">
            <v>75008743.215174988</v>
          </cell>
          <cell r="X2157">
            <v>75008743.215174988</v>
          </cell>
          <cell r="Y2157">
            <v>110742449.12363498</v>
          </cell>
          <cell r="Z2157">
            <v>0</v>
          </cell>
          <cell r="AA2157">
            <v>110742449.12363498</v>
          </cell>
          <cell r="AB2157">
            <v>110742449.12363498</v>
          </cell>
          <cell r="AC2157">
            <v>14</v>
          </cell>
        </row>
        <row r="2158">
          <cell r="A2158" t="str">
            <v>Corredores Bogotá</v>
          </cell>
          <cell r="B2158">
            <v>10974500</v>
          </cell>
          <cell r="C2158">
            <v>37502</v>
          </cell>
          <cell r="D2158">
            <v>37777</v>
          </cell>
          <cell r="E2158" t="str">
            <v>A</v>
          </cell>
          <cell r="F2158" t="str">
            <v>AUCOLESP</v>
          </cell>
          <cell r="G2158">
            <v>77217</v>
          </cell>
          <cell r="H2158" t="str">
            <v>SANTAFE DE BOGOTA DISTRITO CAPITAL S.DE HACIE</v>
          </cell>
          <cell r="I2158">
            <v>21977537.75</v>
          </cell>
          <cell r="J2158">
            <v>22307675.75</v>
          </cell>
          <cell r="K2158">
            <v>16618631.333000001</v>
          </cell>
          <cell r="L2158">
            <v>483120</v>
          </cell>
          <cell r="M2158">
            <v>135002</v>
          </cell>
          <cell r="N2158">
            <v>618122</v>
          </cell>
          <cell r="O2158">
            <v>0.1</v>
          </cell>
          <cell r="P2158">
            <v>13500.2</v>
          </cell>
          <cell r="Q2158">
            <v>0.1</v>
          </cell>
          <cell r="R2158">
            <v>61812.200000000004</v>
          </cell>
          <cell r="S2158">
            <v>693434.39999999991</v>
          </cell>
          <cell r="T2158">
            <v>4.1726324274552695E-2</v>
          </cell>
          <cell r="U2158">
            <v>0.19</v>
          </cell>
          <cell r="V2158">
            <v>3157539.9532699999</v>
          </cell>
          <cell r="W2158">
            <v>0.125</v>
          </cell>
          <cell r="X2158">
            <v>2077328.9166250001</v>
          </cell>
          <cell r="Y2158">
            <v>0</v>
          </cell>
          <cell r="Z2158">
            <v>0</v>
          </cell>
          <cell r="AA2158">
            <v>0.64327367572544736</v>
          </cell>
          <cell r="AB2158">
            <v>10690328.063105002</v>
          </cell>
          <cell r="AC2158">
            <v>17</v>
          </cell>
          <cell r="AD2158">
            <v>17</v>
          </cell>
        </row>
        <row r="2159">
          <cell r="B2159" t="str">
            <v>Total 10974500</v>
          </cell>
          <cell r="C2159">
            <v>21977537.75</v>
          </cell>
          <cell r="D2159">
            <v>22307675.75</v>
          </cell>
          <cell r="E2159">
            <v>16618631.333000001</v>
          </cell>
          <cell r="F2159">
            <v>483120</v>
          </cell>
          <cell r="G2159">
            <v>135002</v>
          </cell>
          <cell r="H2159">
            <v>618122</v>
          </cell>
          <cell r="I2159">
            <v>21977537.75</v>
          </cell>
          <cell r="J2159">
            <v>22307675.75</v>
          </cell>
          <cell r="K2159">
            <v>16618631.333000001</v>
          </cell>
          <cell r="L2159">
            <v>483120</v>
          </cell>
          <cell r="M2159">
            <v>135002</v>
          </cell>
          <cell r="N2159">
            <v>618122</v>
          </cell>
          <cell r="O2159">
            <v>10690328.063105002</v>
          </cell>
          <cell r="P2159">
            <v>13500.2</v>
          </cell>
          <cell r="Q2159">
            <v>61812.200000000004</v>
          </cell>
          <cell r="R2159">
            <v>61812.200000000004</v>
          </cell>
          <cell r="S2159">
            <v>693434.39999999991</v>
          </cell>
          <cell r="T2159">
            <v>2077328.9166250001</v>
          </cell>
          <cell r="U2159">
            <v>0</v>
          </cell>
          <cell r="V2159">
            <v>3157539.9532699999</v>
          </cell>
          <cell r="W2159">
            <v>17</v>
          </cell>
          <cell r="X2159">
            <v>2077328.9166250001</v>
          </cell>
          <cell r="Y2159">
            <v>0</v>
          </cell>
          <cell r="Z2159">
            <v>0</v>
          </cell>
          <cell r="AA2159">
            <v>17</v>
          </cell>
          <cell r="AB2159">
            <v>10690328.063105002</v>
          </cell>
          <cell r="AC2159">
            <v>17</v>
          </cell>
        </row>
        <row r="2160">
          <cell r="H2160" t="str">
            <v>Total SANTAFE DE BOGOTA DISTRITO CAPITAL S.DE HACIE</v>
          </cell>
          <cell r="I2160">
            <v>21977537.75</v>
          </cell>
          <cell r="J2160">
            <v>22307675.75</v>
          </cell>
          <cell r="K2160">
            <v>16618631.333000001</v>
          </cell>
          <cell r="L2160">
            <v>483120</v>
          </cell>
          <cell r="M2160">
            <v>135002</v>
          </cell>
          <cell r="N2160">
            <v>618122</v>
          </cell>
          <cell r="O2160">
            <v>13500.2</v>
          </cell>
          <cell r="P2160">
            <v>13500.2</v>
          </cell>
          <cell r="Q2160">
            <v>693434.39999999991</v>
          </cell>
          <cell r="R2160">
            <v>61812.200000000004</v>
          </cell>
          <cell r="S2160">
            <v>693434.39999999991</v>
          </cell>
          <cell r="T2160">
            <v>0</v>
          </cell>
          <cell r="U2160">
            <v>10690328.063105002</v>
          </cell>
          <cell r="V2160">
            <v>3157539.9532699999</v>
          </cell>
          <cell r="W2160">
            <v>2077328.9166250001</v>
          </cell>
          <cell r="X2160">
            <v>2077328.9166250001</v>
          </cell>
          <cell r="Y2160">
            <v>10690328.063105002</v>
          </cell>
          <cell r="Z2160">
            <v>0</v>
          </cell>
          <cell r="AA2160">
            <v>10690328.063105002</v>
          </cell>
          <cell r="AB2160">
            <v>10690328.063105002</v>
          </cell>
          <cell r="AC2160">
            <v>17</v>
          </cell>
        </row>
        <row r="2161">
          <cell r="A2161" t="str">
            <v>Corredores Bogotá</v>
          </cell>
          <cell r="B2161">
            <v>10929285</v>
          </cell>
          <cell r="C2161">
            <v>37438</v>
          </cell>
          <cell r="D2161">
            <v>37777</v>
          </cell>
          <cell r="E2161" t="str">
            <v>M</v>
          </cell>
          <cell r="F2161" t="str">
            <v>AUCOLESP</v>
          </cell>
          <cell r="G2161">
            <v>77217</v>
          </cell>
          <cell r="H2161" t="str">
            <v>SAP ANDINA Y DEL CARIBE C.A. EN COLOMBIA</v>
          </cell>
          <cell r="I2161">
            <v>38523009</v>
          </cell>
          <cell r="J2161">
            <v>31093468</v>
          </cell>
          <cell r="K2161">
            <v>38523009.042999998</v>
          </cell>
          <cell r="L2161">
            <v>7608938</v>
          </cell>
          <cell r="M2161">
            <v>32221129</v>
          </cell>
          <cell r="N2161">
            <v>39830067</v>
          </cell>
          <cell r="O2161">
            <v>0.1</v>
          </cell>
          <cell r="P2161">
            <v>3222112.9000000004</v>
          </cell>
          <cell r="Q2161">
            <v>0.1</v>
          </cell>
          <cell r="R2161">
            <v>3983006.7</v>
          </cell>
          <cell r="S2161">
            <v>47035186.600000001</v>
          </cell>
          <cell r="T2161">
            <v>1.2209634649125818</v>
          </cell>
          <cell r="U2161">
            <v>0.19</v>
          </cell>
          <cell r="V2161">
            <v>7319371.7181699993</v>
          </cell>
          <cell r="W2161">
            <v>0.125</v>
          </cell>
          <cell r="X2161">
            <v>4815376.1303749997</v>
          </cell>
          <cell r="Y2161">
            <v>0</v>
          </cell>
          <cell r="Z2161">
            <v>0</v>
          </cell>
          <cell r="AA2161">
            <v>-0.53596346491258173</v>
          </cell>
          <cell r="AB2161">
            <v>-20646925.405544996</v>
          </cell>
          <cell r="AC2161">
            <v>34</v>
          </cell>
          <cell r="AD2161">
            <v>34.560470581054688</v>
          </cell>
        </row>
        <row r="2162">
          <cell r="B2162" t="str">
            <v>Total 10929285</v>
          </cell>
          <cell r="C2162">
            <v>38523009</v>
          </cell>
          <cell r="D2162">
            <v>31093468</v>
          </cell>
          <cell r="E2162">
            <v>38523009.042999998</v>
          </cell>
          <cell r="F2162">
            <v>7608938</v>
          </cell>
          <cell r="G2162">
            <v>32221129</v>
          </cell>
          <cell r="H2162">
            <v>39830067</v>
          </cell>
          <cell r="I2162">
            <v>38523009</v>
          </cell>
          <cell r="J2162">
            <v>31093468</v>
          </cell>
          <cell r="K2162">
            <v>38523009.042999998</v>
          </cell>
          <cell r="L2162">
            <v>7608938</v>
          </cell>
          <cell r="M2162">
            <v>32221129</v>
          </cell>
          <cell r="N2162">
            <v>39830067</v>
          </cell>
          <cell r="O2162">
            <v>-20646925.405544996</v>
          </cell>
          <cell r="P2162">
            <v>3222112.9000000004</v>
          </cell>
          <cell r="Q2162">
            <v>3983006.7</v>
          </cell>
          <cell r="R2162">
            <v>3983006.7</v>
          </cell>
          <cell r="S2162">
            <v>47035186.600000001</v>
          </cell>
          <cell r="T2162">
            <v>4815376.1303749997</v>
          </cell>
          <cell r="U2162">
            <v>0</v>
          </cell>
          <cell r="V2162">
            <v>7319371.7181699993</v>
          </cell>
          <cell r="W2162">
            <v>34</v>
          </cell>
          <cell r="X2162">
            <v>4815376.1303749997</v>
          </cell>
          <cell r="Y2162">
            <v>0</v>
          </cell>
          <cell r="Z2162">
            <v>0</v>
          </cell>
          <cell r="AA2162">
            <v>34</v>
          </cell>
          <cell r="AB2162">
            <v>-20646925.405544996</v>
          </cell>
          <cell r="AC2162">
            <v>34</v>
          </cell>
        </row>
        <row r="2163">
          <cell r="H2163" t="str">
            <v>Total SAP ANDINA Y DEL CARIBE C.A. EN COLOMBIA</v>
          </cell>
          <cell r="I2163">
            <v>38523009</v>
          </cell>
          <cell r="J2163">
            <v>31093468</v>
          </cell>
          <cell r="K2163">
            <v>38523009.042999998</v>
          </cell>
          <cell r="L2163">
            <v>7608938</v>
          </cell>
          <cell r="M2163">
            <v>32221129</v>
          </cell>
          <cell r="N2163">
            <v>39830067</v>
          </cell>
          <cell r="O2163">
            <v>3222112.9000000004</v>
          </cell>
          <cell r="P2163">
            <v>3222112.9000000004</v>
          </cell>
          <cell r="Q2163">
            <v>47035186.600000001</v>
          </cell>
          <cell r="R2163">
            <v>3983006.7</v>
          </cell>
          <cell r="S2163">
            <v>47035186.600000001</v>
          </cell>
          <cell r="T2163">
            <v>0</v>
          </cell>
          <cell r="U2163">
            <v>-20646925.405544996</v>
          </cell>
          <cell r="V2163">
            <v>7319371.7181699993</v>
          </cell>
          <cell r="W2163">
            <v>4815376.1303749997</v>
          </cell>
          <cell r="X2163">
            <v>4815376.1303749997</v>
          </cell>
          <cell r="Y2163">
            <v>-20646925.405544996</v>
          </cell>
          <cell r="Z2163">
            <v>0</v>
          </cell>
          <cell r="AA2163">
            <v>-20646925.405544996</v>
          </cell>
          <cell r="AB2163">
            <v>-20646925.405544996</v>
          </cell>
          <cell r="AC2163">
            <v>34</v>
          </cell>
        </row>
        <row r="2164">
          <cell r="A2164" t="str">
            <v>Corredores Bogotá</v>
          </cell>
          <cell r="B2164">
            <v>10931799</v>
          </cell>
          <cell r="C2164">
            <v>37434</v>
          </cell>
          <cell r="D2164">
            <v>37777</v>
          </cell>
          <cell r="E2164" t="str">
            <v>M</v>
          </cell>
          <cell r="F2164" t="str">
            <v>AUCOLESP</v>
          </cell>
          <cell r="G2164">
            <v>71167</v>
          </cell>
          <cell r="H2164" t="str">
            <v>SERDAN S.A.</v>
          </cell>
          <cell r="I2164">
            <v>402013.5</v>
          </cell>
          <cell r="J2164">
            <v>402013.5</v>
          </cell>
          <cell r="K2164">
            <v>402013.5</v>
          </cell>
          <cell r="L2164">
            <v>6316040</v>
          </cell>
          <cell r="M2164">
            <v>50085</v>
          </cell>
          <cell r="N2164">
            <v>6366125</v>
          </cell>
          <cell r="O2164">
            <v>0.1</v>
          </cell>
          <cell r="P2164">
            <v>5008.5</v>
          </cell>
          <cell r="Q2164">
            <v>0.1</v>
          </cell>
          <cell r="R2164">
            <v>636612.5</v>
          </cell>
          <cell r="S2164">
            <v>7007746</v>
          </cell>
          <cell r="T2164">
            <v>17.431618589922977</v>
          </cell>
          <cell r="U2164">
            <v>0.19</v>
          </cell>
          <cell r="V2164">
            <v>76382.565000000002</v>
          </cell>
          <cell r="W2164">
            <v>0.125</v>
          </cell>
          <cell r="X2164">
            <v>50251.6875</v>
          </cell>
          <cell r="Y2164">
            <v>0</v>
          </cell>
          <cell r="Z2164">
            <v>0</v>
          </cell>
          <cell r="AA2164">
            <v>-16.746618589922978</v>
          </cell>
          <cell r="AB2164">
            <v>-6732366.7525000013</v>
          </cell>
          <cell r="AC2164">
            <v>2</v>
          </cell>
          <cell r="AD2164">
            <v>34.1749267578125</v>
          </cell>
        </row>
        <row r="2165">
          <cell r="B2165" t="str">
            <v>Total 10931799</v>
          </cell>
          <cell r="C2165">
            <v>402013.5</v>
          </cell>
          <cell r="D2165">
            <v>402013.5</v>
          </cell>
          <cell r="E2165">
            <v>402013.5</v>
          </cell>
          <cell r="F2165">
            <v>6316040</v>
          </cell>
          <cell r="G2165">
            <v>50085</v>
          </cell>
          <cell r="H2165">
            <v>6366125</v>
          </cell>
          <cell r="I2165">
            <v>402013.5</v>
          </cell>
          <cell r="J2165">
            <v>402013.5</v>
          </cell>
          <cell r="K2165">
            <v>402013.5</v>
          </cell>
          <cell r="L2165">
            <v>6316040</v>
          </cell>
          <cell r="M2165">
            <v>50085</v>
          </cell>
          <cell r="N2165">
            <v>6366125</v>
          </cell>
          <cell r="O2165">
            <v>-6732366.7525000013</v>
          </cell>
          <cell r="P2165">
            <v>5008.5</v>
          </cell>
          <cell r="Q2165">
            <v>636612.5</v>
          </cell>
          <cell r="R2165">
            <v>636612.5</v>
          </cell>
          <cell r="S2165">
            <v>7007746</v>
          </cell>
          <cell r="T2165">
            <v>50251.6875</v>
          </cell>
          <cell r="U2165">
            <v>0</v>
          </cell>
          <cell r="V2165">
            <v>76382.565000000002</v>
          </cell>
          <cell r="W2165">
            <v>2</v>
          </cell>
          <cell r="X2165">
            <v>50251.6875</v>
          </cell>
          <cell r="Y2165">
            <v>0</v>
          </cell>
          <cell r="Z2165">
            <v>0</v>
          </cell>
          <cell r="AA2165">
            <v>2</v>
          </cell>
          <cell r="AB2165">
            <v>-6732366.7525000013</v>
          </cell>
          <cell r="AC2165">
            <v>2</v>
          </cell>
        </row>
        <row r="2166">
          <cell r="H2166" t="str">
            <v>Total SERDAN S.A.</v>
          </cell>
          <cell r="I2166">
            <v>402013.5</v>
          </cell>
          <cell r="J2166">
            <v>402013.5</v>
          </cell>
          <cell r="K2166">
            <v>402013.5</v>
          </cell>
          <cell r="L2166">
            <v>6316040</v>
          </cell>
          <cell r="M2166">
            <v>50085</v>
          </cell>
          <cell r="N2166">
            <v>6366125</v>
          </cell>
          <cell r="O2166">
            <v>5008.5</v>
          </cell>
          <cell r="P2166">
            <v>5008.5</v>
          </cell>
          <cell r="Q2166">
            <v>7007746</v>
          </cell>
          <cell r="R2166">
            <v>636612.5</v>
          </cell>
          <cell r="S2166">
            <v>7007746</v>
          </cell>
          <cell r="T2166">
            <v>0</v>
          </cell>
          <cell r="U2166">
            <v>-6732366.7525000013</v>
          </cell>
          <cell r="V2166">
            <v>76382.565000000002</v>
          </cell>
          <cell r="W2166">
            <v>50251.6875</v>
          </cell>
          <cell r="X2166">
            <v>50251.6875</v>
          </cell>
          <cell r="Y2166">
            <v>-6732366.7525000013</v>
          </cell>
          <cell r="Z2166">
            <v>0</v>
          </cell>
          <cell r="AA2166">
            <v>-6732366.7525000013</v>
          </cell>
          <cell r="AB2166">
            <v>-6732366.7525000013</v>
          </cell>
          <cell r="AC2166">
            <v>2</v>
          </cell>
        </row>
        <row r="2167">
          <cell r="A2167" t="str">
            <v>Corredores Bogotá</v>
          </cell>
          <cell r="B2167">
            <v>517293</v>
          </cell>
          <cell r="C2167">
            <v>36951</v>
          </cell>
          <cell r="D2167">
            <v>37315</v>
          </cell>
          <cell r="E2167" t="str">
            <v>M</v>
          </cell>
          <cell r="F2167" t="str">
            <v>AUCOL98</v>
          </cell>
          <cell r="G2167">
            <v>77217</v>
          </cell>
          <cell r="H2167" t="str">
            <v>SIRSE LTDA</v>
          </cell>
          <cell r="I2167">
            <v>12571742.949200001</v>
          </cell>
          <cell r="J2167">
            <v>12571742.949200001</v>
          </cell>
          <cell r="K2167">
            <v>14157062.5986</v>
          </cell>
          <cell r="L2167">
            <v>2154369</v>
          </cell>
          <cell r="M2167">
            <v>0</v>
          </cell>
          <cell r="N2167">
            <v>2154369</v>
          </cell>
          <cell r="O2167">
            <v>0.1</v>
          </cell>
          <cell r="P2167">
            <v>0</v>
          </cell>
          <cell r="Q2167">
            <v>0.1</v>
          </cell>
          <cell r="R2167">
            <v>215436.90000000002</v>
          </cell>
          <cell r="S2167">
            <v>2369805.9</v>
          </cell>
          <cell r="T2167">
            <v>0.16739389852202471</v>
          </cell>
          <cell r="U2167">
            <v>0.19</v>
          </cell>
          <cell r="V2167">
            <v>2689841.8937340002</v>
          </cell>
          <cell r="W2167">
            <v>0.125</v>
          </cell>
          <cell r="X2167">
            <v>1769632.824825</v>
          </cell>
          <cell r="Y2167">
            <v>0</v>
          </cell>
          <cell r="Z2167">
            <v>0</v>
          </cell>
          <cell r="AA2167">
            <v>0.51760610147797537</v>
          </cell>
          <cell r="AB2167">
            <v>7327781.980041001</v>
          </cell>
          <cell r="AC2167">
            <v>14.434065818786621</v>
          </cell>
          <cell r="AD2167">
            <v>14.434065818786621</v>
          </cell>
        </row>
        <row r="2168">
          <cell r="B2168" t="str">
            <v>Total 517293</v>
          </cell>
          <cell r="C2168">
            <v>12571742.949200001</v>
          </cell>
          <cell r="D2168">
            <v>12571742.949200001</v>
          </cell>
          <cell r="E2168">
            <v>14157062.5986</v>
          </cell>
          <cell r="F2168">
            <v>2154369</v>
          </cell>
          <cell r="G2168">
            <v>0</v>
          </cell>
          <cell r="H2168">
            <v>2154369</v>
          </cell>
          <cell r="I2168">
            <v>12571742.949200001</v>
          </cell>
          <cell r="J2168">
            <v>12571742.949200001</v>
          </cell>
          <cell r="K2168">
            <v>14157062.5986</v>
          </cell>
          <cell r="L2168">
            <v>2154369</v>
          </cell>
          <cell r="M2168">
            <v>0</v>
          </cell>
          <cell r="N2168">
            <v>2154369</v>
          </cell>
          <cell r="O2168">
            <v>7327781.980041001</v>
          </cell>
          <cell r="P2168">
            <v>0</v>
          </cell>
          <cell r="Q2168">
            <v>215436.90000000002</v>
          </cell>
          <cell r="R2168">
            <v>215436.90000000002</v>
          </cell>
          <cell r="S2168">
            <v>2369805.9</v>
          </cell>
          <cell r="T2168">
            <v>1769632.824825</v>
          </cell>
          <cell r="U2168">
            <v>0</v>
          </cell>
          <cell r="V2168">
            <v>2689841.8937340002</v>
          </cell>
          <cell r="W2168">
            <v>0</v>
          </cell>
          <cell r="X2168">
            <v>1769632.824825</v>
          </cell>
          <cell r="Y2168">
            <v>0</v>
          </cell>
          <cell r="Z2168">
            <v>0</v>
          </cell>
          <cell r="AA2168">
            <v>0</v>
          </cell>
          <cell r="AB2168">
            <v>7327781.980041001</v>
          </cell>
          <cell r="AC2168">
            <v>0</v>
          </cell>
        </row>
        <row r="2169">
          <cell r="A2169" t="str">
            <v>Corredores Bogotá</v>
          </cell>
          <cell r="B2169">
            <v>758530</v>
          </cell>
          <cell r="C2169">
            <v>36708</v>
          </cell>
          <cell r="D2169">
            <v>37072</v>
          </cell>
          <cell r="E2169" t="str">
            <v>M</v>
          </cell>
          <cell r="F2169" t="str">
            <v>AUCOL98</v>
          </cell>
          <cell r="G2169">
            <v>75386</v>
          </cell>
          <cell r="H2169" t="str">
            <v>SIRSE LTDA</v>
          </cell>
          <cell r="I2169">
            <v>1144892</v>
          </cell>
          <cell r="J2169">
            <v>1144892</v>
          </cell>
          <cell r="K2169">
            <v>1616301.4140999999</v>
          </cell>
          <cell r="L2169">
            <v>0</v>
          </cell>
          <cell r="M2169">
            <v>0.1</v>
          </cell>
          <cell r="N2169">
            <v>0</v>
          </cell>
          <cell r="O2169">
            <v>0.1</v>
          </cell>
          <cell r="P2169">
            <v>0</v>
          </cell>
          <cell r="Q2169">
            <v>0.1</v>
          </cell>
          <cell r="R2169">
            <v>0</v>
          </cell>
          <cell r="S2169">
            <v>0</v>
          </cell>
          <cell r="T2169">
            <v>0</v>
          </cell>
          <cell r="U2169">
            <v>0.19</v>
          </cell>
          <cell r="V2169">
            <v>307097.26867899997</v>
          </cell>
          <cell r="W2169">
            <v>0.125</v>
          </cell>
          <cell r="X2169">
            <v>202037.67676249999</v>
          </cell>
          <cell r="Y2169">
            <v>0</v>
          </cell>
          <cell r="Z2169">
            <v>0</v>
          </cell>
          <cell r="AA2169">
            <v>0.68500000000000005</v>
          </cell>
          <cell r="AB2169">
            <v>1107166.4686585001</v>
          </cell>
          <cell r="AC2169">
            <v>1.9780219793319702</v>
          </cell>
          <cell r="AD2169">
            <v>1.9780219793319702</v>
          </cell>
        </row>
        <row r="2170">
          <cell r="B2170" t="str">
            <v>Total 758530</v>
          </cell>
          <cell r="C2170">
            <v>1144892</v>
          </cell>
          <cell r="D2170">
            <v>1144892</v>
          </cell>
          <cell r="E2170">
            <v>1616301.4140999999</v>
          </cell>
          <cell r="F2170">
            <v>0</v>
          </cell>
          <cell r="G2170">
            <v>0</v>
          </cell>
          <cell r="H2170">
            <v>0</v>
          </cell>
          <cell r="I2170">
            <v>1144892</v>
          </cell>
          <cell r="J2170">
            <v>1144892</v>
          </cell>
          <cell r="K2170">
            <v>1616301.4140999999</v>
          </cell>
          <cell r="L2170">
            <v>0</v>
          </cell>
          <cell r="M2170">
            <v>0</v>
          </cell>
          <cell r="N2170">
            <v>0</v>
          </cell>
          <cell r="O2170">
            <v>1107166.4686585001</v>
          </cell>
          <cell r="P2170">
            <v>0</v>
          </cell>
          <cell r="Q2170">
            <v>0</v>
          </cell>
          <cell r="R2170">
            <v>0</v>
          </cell>
          <cell r="S2170">
            <v>0</v>
          </cell>
          <cell r="T2170">
            <v>202037.67676249999</v>
          </cell>
          <cell r="U2170">
            <v>0</v>
          </cell>
          <cell r="V2170">
            <v>307097.26867899997</v>
          </cell>
          <cell r="W2170">
            <v>0</v>
          </cell>
          <cell r="X2170">
            <v>202037.67676249999</v>
          </cell>
          <cell r="Y2170">
            <v>0</v>
          </cell>
          <cell r="Z2170">
            <v>0</v>
          </cell>
          <cell r="AA2170">
            <v>0</v>
          </cell>
          <cell r="AB2170">
            <v>1107166.4686585001</v>
          </cell>
          <cell r="AC2170">
            <v>0</v>
          </cell>
        </row>
        <row r="2171">
          <cell r="H2171" t="str">
            <v>Total SIRSE LTDA</v>
          </cell>
          <cell r="I2171">
            <v>13716634.949200001</v>
          </cell>
          <cell r="J2171">
            <v>13716634.949200001</v>
          </cell>
          <cell r="K2171">
            <v>15773364.012700001</v>
          </cell>
          <cell r="L2171">
            <v>2154369</v>
          </cell>
          <cell r="M2171">
            <v>0</v>
          </cell>
          <cell r="N2171">
            <v>2154369</v>
          </cell>
          <cell r="O2171">
            <v>0</v>
          </cell>
          <cell r="P2171">
            <v>0</v>
          </cell>
          <cell r="Q2171">
            <v>2369805.9</v>
          </cell>
          <cell r="R2171">
            <v>215436.90000000002</v>
          </cell>
          <cell r="S2171">
            <v>2369805.9</v>
          </cell>
          <cell r="T2171">
            <v>0</v>
          </cell>
          <cell r="U2171">
            <v>8434948.4486995004</v>
          </cell>
          <cell r="V2171">
            <v>2996939.1624130001</v>
          </cell>
          <cell r="W2171">
            <v>1971670.5015875001</v>
          </cell>
          <cell r="X2171">
            <v>1971670.5015875001</v>
          </cell>
          <cell r="Y2171">
            <v>8434948.4486995004</v>
          </cell>
          <cell r="Z2171">
            <v>0</v>
          </cell>
          <cell r="AA2171">
            <v>8434948.4486995004</v>
          </cell>
          <cell r="AB2171">
            <v>8434948.4486995004</v>
          </cell>
          <cell r="AC2171">
            <v>0</v>
          </cell>
        </row>
        <row r="2172">
          <cell r="A2172" t="str">
            <v>Corredores Bogotá</v>
          </cell>
          <cell r="B2172">
            <v>7483720</v>
          </cell>
          <cell r="C2172">
            <v>36800</v>
          </cell>
          <cell r="D2172">
            <v>37164</v>
          </cell>
          <cell r="E2172" t="str">
            <v>A</v>
          </cell>
          <cell r="F2172" t="str">
            <v>AUCOLESP</v>
          </cell>
          <cell r="G2172">
            <v>71167</v>
          </cell>
          <cell r="H2172" t="str">
            <v>SOFASA S.A</v>
          </cell>
          <cell r="I2172">
            <v>510976213.375</v>
          </cell>
          <cell r="J2172">
            <v>510976213.375</v>
          </cell>
          <cell r="K2172">
            <v>425142674.48439997</v>
          </cell>
          <cell r="L2172">
            <v>327030598</v>
          </cell>
          <cell r="M2172">
            <v>4111111</v>
          </cell>
          <cell r="N2172">
            <v>331141709</v>
          </cell>
          <cell r="O2172">
            <v>0.1</v>
          </cell>
          <cell r="P2172">
            <v>411111.10000000003</v>
          </cell>
          <cell r="Q2172">
            <v>0.1</v>
          </cell>
          <cell r="R2172">
            <v>33114170.900000002</v>
          </cell>
          <cell r="S2172">
            <v>364666991</v>
          </cell>
          <cell r="T2172">
            <v>0.85775202746291457</v>
          </cell>
          <cell r="U2172">
            <v>0.19</v>
          </cell>
          <cell r="V2172">
            <v>80777108.152035996</v>
          </cell>
          <cell r="W2172">
            <v>0.125</v>
          </cell>
          <cell r="X2172">
            <v>53142834.310549997</v>
          </cell>
          <cell r="Y2172">
            <v>0</v>
          </cell>
          <cell r="Z2172">
            <v>0</v>
          </cell>
          <cell r="AA2172">
            <v>-0.17275202746291451</v>
          </cell>
          <cell r="AB2172">
            <v>-73444258.978185996</v>
          </cell>
          <cell r="AC2172">
            <v>118.35164642333984</v>
          </cell>
          <cell r="AD2172">
            <v>118.35164642333984</v>
          </cell>
        </row>
        <row r="2173">
          <cell r="A2173" t="str">
            <v>Corredores Bogotá</v>
          </cell>
          <cell r="B2173">
            <v>7483720</v>
          </cell>
          <cell r="C2173">
            <v>37165</v>
          </cell>
          <cell r="D2173">
            <v>37529</v>
          </cell>
          <cell r="E2173" t="str">
            <v>A</v>
          </cell>
          <cell r="F2173" t="str">
            <v>AUCOLESP</v>
          </cell>
          <cell r="G2173">
            <v>71167</v>
          </cell>
          <cell r="H2173" t="str">
            <v>SOFASA S.A</v>
          </cell>
          <cell r="I2173">
            <v>-640060</v>
          </cell>
          <cell r="J2173">
            <v>-249360</v>
          </cell>
          <cell r="K2173">
            <v>85193478.509800002</v>
          </cell>
          <cell r="L2173">
            <v>223790680</v>
          </cell>
          <cell r="M2173">
            <v>4117013</v>
          </cell>
          <cell r="N2173">
            <v>227907693</v>
          </cell>
          <cell r="O2173">
            <v>0.1</v>
          </cell>
          <cell r="P2173">
            <v>411701.30000000005</v>
          </cell>
          <cell r="Q2173">
            <v>0.1</v>
          </cell>
          <cell r="R2173">
            <v>22790769.300000001</v>
          </cell>
          <cell r="S2173">
            <v>251110163.60000002</v>
          </cell>
          <cell r="T2173">
            <v>2.9475280032275504</v>
          </cell>
          <cell r="U2173">
            <v>0.19</v>
          </cell>
          <cell r="V2173">
            <v>16186760.916862</v>
          </cell>
          <cell r="W2173">
            <v>0.125</v>
          </cell>
          <cell r="X2173">
            <v>10649184.813725</v>
          </cell>
          <cell r="Y2173">
            <v>0</v>
          </cell>
          <cell r="Z2173">
            <v>0</v>
          </cell>
          <cell r="AA2173">
            <v>-2.2625280032275503</v>
          </cell>
          <cell r="AB2173">
            <v>-192752630.82078701</v>
          </cell>
          <cell r="AC2173">
            <v>24.379121780395508</v>
          </cell>
          <cell r="AD2173">
            <v>24.379121780395508</v>
          </cell>
        </row>
        <row r="2174">
          <cell r="B2174" t="str">
            <v>Total 7483720</v>
          </cell>
          <cell r="C2174">
            <v>510336153.375</v>
          </cell>
          <cell r="D2174">
            <v>510726853.375</v>
          </cell>
          <cell r="E2174">
            <v>510336152.99419999</v>
          </cell>
          <cell r="F2174">
            <v>550821278</v>
          </cell>
          <cell r="G2174">
            <v>8228124</v>
          </cell>
          <cell r="H2174">
            <v>559049402</v>
          </cell>
          <cell r="I2174">
            <v>510336153.375</v>
          </cell>
          <cell r="J2174">
            <v>510726853.375</v>
          </cell>
          <cell r="K2174">
            <v>510336152.99419999</v>
          </cell>
          <cell r="L2174">
            <v>550821278</v>
          </cell>
          <cell r="M2174">
            <v>8228124</v>
          </cell>
          <cell r="N2174">
            <v>559049402</v>
          </cell>
          <cell r="O2174">
            <v>-266196889.79897302</v>
          </cell>
          <cell r="P2174">
            <v>822812.40000000014</v>
          </cell>
          <cell r="Q2174">
            <v>55904940.200000003</v>
          </cell>
          <cell r="R2174">
            <v>55904940.200000003</v>
          </cell>
          <cell r="S2174">
            <v>615777154.60000002</v>
          </cell>
          <cell r="T2174">
            <v>63792019.124274999</v>
          </cell>
          <cell r="U2174">
            <v>0</v>
          </cell>
          <cell r="V2174">
            <v>96963869.068897992</v>
          </cell>
          <cell r="W2174">
            <v>0</v>
          </cell>
          <cell r="X2174">
            <v>63792019.124274999</v>
          </cell>
          <cell r="Y2174">
            <v>0</v>
          </cell>
          <cell r="Z2174">
            <v>0</v>
          </cell>
          <cell r="AA2174">
            <v>0</v>
          </cell>
          <cell r="AB2174">
            <v>-266196889.79897302</v>
          </cell>
          <cell r="AC2174">
            <v>0</v>
          </cell>
        </row>
        <row r="2175">
          <cell r="A2175" t="str">
            <v>Corredores Bogotá</v>
          </cell>
          <cell r="B2175">
            <v>10279316</v>
          </cell>
          <cell r="C2175">
            <v>36937</v>
          </cell>
          <cell r="D2175">
            <v>37301</v>
          </cell>
          <cell r="E2175" t="str">
            <v>M</v>
          </cell>
          <cell r="F2175" t="str">
            <v>AUCOLESP</v>
          </cell>
          <cell r="G2175">
            <v>71167</v>
          </cell>
          <cell r="H2175" t="str">
            <v>SOFASA S.A</v>
          </cell>
          <cell r="I2175">
            <v>9709189</v>
          </cell>
          <cell r="J2175">
            <v>9709189</v>
          </cell>
          <cell r="K2175">
            <v>9709188.9844000004</v>
          </cell>
          <cell r="L2175">
            <v>0</v>
          </cell>
          <cell r="M2175">
            <v>0.1</v>
          </cell>
          <cell r="N2175">
            <v>0</v>
          </cell>
          <cell r="O2175">
            <v>0.1</v>
          </cell>
          <cell r="P2175">
            <v>0</v>
          </cell>
          <cell r="Q2175">
            <v>0.1</v>
          </cell>
          <cell r="R2175">
            <v>0</v>
          </cell>
          <cell r="S2175">
            <v>0</v>
          </cell>
          <cell r="T2175">
            <v>0</v>
          </cell>
          <cell r="U2175">
            <v>0.19</v>
          </cell>
          <cell r="V2175">
            <v>1844745.9070360002</v>
          </cell>
          <cell r="W2175">
            <v>0.125</v>
          </cell>
          <cell r="X2175">
            <v>1213648.6230500001</v>
          </cell>
          <cell r="Y2175">
            <v>0</v>
          </cell>
          <cell r="Z2175">
            <v>0</v>
          </cell>
          <cell r="AA2175">
            <v>0.68500000000000005</v>
          </cell>
          <cell r="AB2175">
            <v>6650794.4543140009</v>
          </cell>
          <cell r="AC2175">
            <v>2.6785714626312256</v>
          </cell>
          <cell r="AD2175">
            <v>2.6785714626312256</v>
          </cell>
        </row>
        <row r="2176">
          <cell r="B2176" t="str">
            <v>Total 10279316</v>
          </cell>
          <cell r="C2176">
            <v>9709189</v>
          </cell>
          <cell r="D2176">
            <v>9709189</v>
          </cell>
          <cell r="E2176">
            <v>9709188.9844000004</v>
          </cell>
          <cell r="F2176">
            <v>0</v>
          </cell>
          <cell r="G2176">
            <v>0</v>
          </cell>
          <cell r="H2176">
            <v>0</v>
          </cell>
          <cell r="I2176">
            <v>9709189</v>
          </cell>
          <cell r="J2176">
            <v>9709189</v>
          </cell>
          <cell r="K2176">
            <v>9709188.9844000004</v>
          </cell>
          <cell r="L2176">
            <v>0</v>
          </cell>
          <cell r="M2176">
            <v>0</v>
          </cell>
          <cell r="N2176">
            <v>0</v>
          </cell>
          <cell r="O2176">
            <v>6650794.4543140009</v>
          </cell>
          <cell r="P2176">
            <v>0</v>
          </cell>
          <cell r="Q2176">
            <v>0</v>
          </cell>
          <cell r="R2176">
            <v>0</v>
          </cell>
          <cell r="S2176">
            <v>0</v>
          </cell>
          <cell r="T2176">
            <v>1213648.6230500001</v>
          </cell>
          <cell r="U2176">
            <v>0</v>
          </cell>
          <cell r="V2176">
            <v>1844745.9070360002</v>
          </cell>
          <cell r="W2176">
            <v>0</v>
          </cell>
          <cell r="X2176">
            <v>1213648.6230500001</v>
          </cell>
          <cell r="Y2176">
            <v>0</v>
          </cell>
          <cell r="Z2176">
            <v>0</v>
          </cell>
          <cell r="AA2176">
            <v>0</v>
          </cell>
          <cell r="AB2176">
            <v>6650794.4543140009</v>
          </cell>
          <cell r="AC2176">
            <v>0</v>
          </cell>
        </row>
        <row r="2177">
          <cell r="A2177" t="str">
            <v>Corredores Bogotá</v>
          </cell>
          <cell r="B2177">
            <v>10911560</v>
          </cell>
          <cell r="C2177">
            <v>37408</v>
          </cell>
          <cell r="D2177">
            <v>37772</v>
          </cell>
          <cell r="E2177" t="str">
            <v>A</v>
          </cell>
          <cell r="F2177" t="str">
            <v>AUCOLESP</v>
          </cell>
          <cell r="G2177">
            <v>71167</v>
          </cell>
          <cell r="H2177" t="str">
            <v>SOFASA S.A</v>
          </cell>
          <cell r="I2177">
            <v>3486698525</v>
          </cell>
          <cell r="J2177">
            <v>3323656870.25</v>
          </cell>
          <cell r="K2177">
            <v>1841804973.5574</v>
          </cell>
          <cell r="L2177">
            <v>1156064251</v>
          </cell>
          <cell r="M2177">
            <v>356018539</v>
          </cell>
          <cell r="N2177">
            <v>1512082790</v>
          </cell>
          <cell r="O2177">
            <v>0.1</v>
          </cell>
          <cell r="P2177">
            <v>35601853.899999999</v>
          </cell>
          <cell r="Q2177">
            <v>0.1</v>
          </cell>
          <cell r="R2177">
            <v>151208279</v>
          </cell>
          <cell r="S2177">
            <v>1698892922.9000001</v>
          </cell>
          <cell r="T2177">
            <v>0.9224065236498038</v>
          </cell>
          <cell r="U2177">
            <v>0.19</v>
          </cell>
          <cell r="V2177">
            <v>349942944.97590601</v>
          </cell>
          <cell r="W2177">
            <v>0.17499999999999999</v>
          </cell>
          <cell r="X2177">
            <v>322315870.372545</v>
          </cell>
          <cell r="Y2177">
            <v>0</v>
          </cell>
          <cell r="Z2177">
            <v>0</v>
          </cell>
          <cell r="AA2177">
            <v>-0.28740652364980379</v>
          </cell>
          <cell r="AB2177">
            <v>-529346764.69105113</v>
          </cell>
          <cell r="AC2177">
            <v>402.63186645507813</v>
          </cell>
          <cell r="AD2177">
            <v>402.63186645507813</v>
          </cell>
        </row>
        <row r="2178">
          <cell r="A2178" t="str">
            <v>Corredores Bogotá</v>
          </cell>
          <cell r="B2178">
            <v>10911560</v>
          </cell>
          <cell r="C2178">
            <v>37773</v>
          </cell>
          <cell r="D2178">
            <v>37777</v>
          </cell>
          <cell r="E2178" t="str">
            <v>A</v>
          </cell>
          <cell r="F2178" t="str">
            <v>AUCOLESP</v>
          </cell>
          <cell r="G2178">
            <v>71167</v>
          </cell>
          <cell r="H2178" t="str">
            <v>SOFASA S.A</v>
          </cell>
          <cell r="I2178">
            <v>0</v>
          </cell>
          <cell r="J2178">
            <v>0</v>
          </cell>
          <cell r="K2178">
            <v>35059528.296499997</v>
          </cell>
          <cell r="L2178">
            <v>0</v>
          </cell>
          <cell r="M2178">
            <v>0.1</v>
          </cell>
          <cell r="N2178">
            <v>0</v>
          </cell>
          <cell r="O2178">
            <v>0.1</v>
          </cell>
          <cell r="P2178">
            <v>0</v>
          </cell>
          <cell r="Q2178">
            <v>0.1</v>
          </cell>
          <cell r="R2178">
            <v>0</v>
          </cell>
          <cell r="S2178">
            <v>0</v>
          </cell>
          <cell r="T2178">
            <v>0</v>
          </cell>
          <cell r="U2178">
            <v>0.19</v>
          </cell>
          <cell r="V2178">
            <v>6661310.3763349997</v>
          </cell>
          <cell r="W2178">
            <v>0.17499999999999999</v>
          </cell>
          <cell r="X2178">
            <v>6135417.4518874995</v>
          </cell>
          <cell r="Y2178">
            <v>0</v>
          </cell>
          <cell r="Z2178">
            <v>0</v>
          </cell>
          <cell r="AA2178">
            <v>0.63500000000000001</v>
          </cell>
          <cell r="AB2178">
            <v>22262800.468277499</v>
          </cell>
          <cell r="AC2178">
            <v>688</v>
          </cell>
          <cell r="AD2178">
            <v>688.75</v>
          </cell>
        </row>
        <row r="2179">
          <cell r="B2179" t="str">
            <v>Total 10911560</v>
          </cell>
          <cell r="C2179">
            <v>3486698525</v>
          </cell>
          <cell r="D2179">
            <v>3323656870.25</v>
          </cell>
          <cell r="E2179">
            <v>1876864501.8539</v>
          </cell>
          <cell r="F2179">
            <v>1156064251</v>
          </cell>
          <cell r="G2179">
            <v>356018539</v>
          </cell>
          <cell r="H2179">
            <v>1512082790</v>
          </cell>
          <cell r="I2179">
            <v>3486698525</v>
          </cell>
          <cell r="J2179">
            <v>3323656870.25</v>
          </cell>
          <cell r="K2179">
            <v>1876864501.8539</v>
          </cell>
          <cell r="L2179">
            <v>1156064251</v>
          </cell>
          <cell r="M2179">
            <v>356018539</v>
          </cell>
          <cell r="N2179">
            <v>1512082790</v>
          </cell>
          <cell r="O2179">
            <v>-507083964.22277361</v>
          </cell>
          <cell r="P2179">
            <v>35601853.899999999</v>
          </cell>
          <cell r="Q2179">
            <v>151208279</v>
          </cell>
          <cell r="R2179">
            <v>151208279</v>
          </cell>
          <cell r="S2179">
            <v>1698892922.9000001</v>
          </cell>
          <cell r="T2179">
            <v>328451287.82443249</v>
          </cell>
          <cell r="U2179">
            <v>0</v>
          </cell>
          <cell r="V2179">
            <v>356604255.35224104</v>
          </cell>
          <cell r="W2179">
            <v>688</v>
          </cell>
          <cell r="X2179">
            <v>328451287.82443249</v>
          </cell>
          <cell r="Y2179">
            <v>0</v>
          </cell>
          <cell r="Z2179">
            <v>0</v>
          </cell>
          <cell r="AA2179">
            <v>688</v>
          </cell>
          <cell r="AB2179">
            <v>-507083964.22277361</v>
          </cell>
          <cell r="AC2179">
            <v>688</v>
          </cell>
        </row>
        <row r="2180">
          <cell r="A2180" t="str">
            <v>Corredores Bogotá</v>
          </cell>
          <cell r="B2180">
            <v>10995916</v>
          </cell>
          <cell r="C2180">
            <v>37529</v>
          </cell>
          <cell r="D2180">
            <v>37777</v>
          </cell>
          <cell r="E2180" t="str">
            <v>M</v>
          </cell>
          <cell r="F2180" t="str">
            <v>AUCOLESP</v>
          </cell>
          <cell r="G2180">
            <v>71167</v>
          </cell>
          <cell r="H2180" t="str">
            <v>SOFASA S.A</v>
          </cell>
          <cell r="I2180">
            <v>346229758.3125</v>
          </cell>
          <cell r="J2180">
            <v>343948231.5</v>
          </cell>
          <cell r="K2180">
            <v>339272648.89399999</v>
          </cell>
          <cell r="L2180">
            <v>153512966</v>
          </cell>
          <cell r="M2180">
            <v>102989802</v>
          </cell>
          <cell r="N2180">
            <v>256502768</v>
          </cell>
          <cell r="O2180">
            <v>0.1</v>
          </cell>
          <cell r="P2180">
            <v>10298980.200000001</v>
          </cell>
          <cell r="Q2180">
            <v>0.1</v>
          </cell>
          <cell r="R2180">
            <v>25650276.800000001</v>
          </cell>
          <cell r="S2180">
            <v>292452025</v>
          </cell>
          <cell r="T2180">
            <v>0.8619970573913599</v>
          </cell>
          <cell r="U2180">
            <v>0.19</v>
          </cell>
          <cell r="V2180">
            <v>64461803.289860003</v>
          </cell>
          <cell r="W2180">
            <v>0.17499999999999999</v>
          </cell>
          <cell r="X2180">
            <v>59372713.556449994</v>
          </cell>
          <cell r="Y2180">
            <v>0</v>
          </cell>
          <cell r="Z2180">
            <v>0</v>
          </cell>
          <cell r="AA2180">
            <v>-0.22699705739135989</v>
          </cell>
          <cell r="AB2180">
            <v>-77013892.952310011</v>
          </cell>
          <cell r="AC2180">
            <v>1</v>
          </cell>
          <cell r="AD2180">
            <v>114.25</v>
          </cell>
        </row>
        <row r="2181">
          <cell r="B2181" t="str">
            <v>Total 10995916</v>
          </cell>
          <cell r="C2181">
            <v>346229758.3125</v>
          </cell>
          <cell r="D2181">
            <v>343948231.5</v>
          </cell>
          <cell r="E2181">
            <v>339272648.89399999</v>
          </cell>
          <cell r="F2181">
            <v>153512966</v>
          </cell>
          <cell r="G2181">
            <v>102989802</v>
          </cell>
          <cell r="H2181">
            <v>256502768</v>
          </cell>
          <cell r="I2181">
            <v>346229758.3125</v>
          </cell>
          <cell r="J2181">
            <v>343948231.5</v>
          </cell>
          <cell r="K2181">
            <v>339272648.89399999</v>
          </cell>
          <cell r="L2181">
            <v>153512966</v>
          </cell>
          <cell r="M2181">
            <v>102989802</v>
          </cell>
          <cell r="N2181">
            <v>256502768</v>
          </cell>
          <cell r="O2181">
            <v>-77013892.952310011</v>
          </cell>
          <cell r="P2181">
            <v>10298980.200000001</v>
          </cell>
          <cell r="Q2181">
            <v>25650276.800000001</v>
          </cell>
          <cell r="R2181">
            <v>25650276.800000001</v>
          </cell>
          <cell r="S2181">
            <v>292452025</v>
          </cell>
          <cell r="T2181">
            <v>59372713.556449994</v>
          </cell>
          <cell r="U2181">
            <v>0</v>
          </cell>
          <cell r="V2181">
            <v>64461803.289860003</v>
          </cell>
          <cell r="W2181">
            <v>1</v>
          </cell>
          <cell r="X2181">
            <v>59372713.556449994</v>
          </cell>
          <cell r="Y2181">
            <v>0</v>
          </cell>
          <cell r="Z2181">
            <v>0</v>
          </cell>
          <cell r="AA2181">
            <v>1</v>
          </cell>
          <cell r="AB2181">
            <v>-77013892.952310011</v>
          </cell>
          <cell r="AC2181">
            <v>1</v>
          </cell>
        </row>
        <row r="2182">
          <cell r="H2182" t="str">
            <v>Total SOFASA S.A</v>
          </cell>
          <cell r="I2182">
            <v>4352973625.6875</v>
          </cell>
          <cell r="J2182">
            <v>4188041144.125</v>
          </cell>
          <cell r="K2182">
            <v>2736182492.7265</v>
          </cell>
          <cell r="L2182">
            <v>1860398495</v>
          </cell>
          <cell r="M2182">
            <v>467236465</v>
          </cell>
          <cell r="N2182">
            <v>2327634960</v>
          </cell>
          <cell r="O2182">
            <v>46723646.5</v>
          </cell>
          <cell r="P2182">
            <v>46723646.5</v>
          </cell>
          <cell r="Q2182">
            <v>2607122102.5</v>
          </cell>
          <cell r="R2182">
            <v>232763496</v>
          </cell>
          <cell r="S2182">
            <v>2607122102.5</v>
          </cell>
          <cell r="T2182">
            <v>0</v>
          </cell>
          <cell r="U2182">
            <v>-843643952.51974261</v>
          </cell>
          <cell r="V2182">
            <v>519874673.61803508</v>
          </cell>
          <cell r="W2182">
            <v>452829669.1282075</v>
          </cell>
          <cell r="X2182">
            <v>452829669.1282075</v>
          </cell>
          <cell r="Y2182">
            <v>-843643952.51974261</v>
          </cell>
          <cell r="Z2182">
            <v>0</v>
          </cell>
          <cell r="AA2182">
            <v>-843643952.51974261</v>
          </cell>
          <cell r="AB2182">
            <v>-843643952.51974261</v>
          </cell>
          <cell r="AC2182">
            <v>689</v>
          </cell>
        </row>
        <row r="2183">
          <cell r="A2183" t="str">
            <v>Corredores Bogotá</v>
          </cell>
          <cell r="B2183">
            <v>10300676</v>
          </cell>
          <cell r="C2183">
            <v>37165</v>
          </cell>
          <cell r="D2183">
            <v>37529</v>
          </cell>
          <cell r="E2183" t="str">
            <v>M</v>
          </cell>
          <cell r="F2183" t="str">
            <v>AUCOLESP</v>
          </cell>
          <cell r="G2183">
            <v>77217</v>
          </cell>
          <cell r="H2183" t="str">
            <v>SOMEC</v>
          </cell>
          <cell r="I2183">
            <v>1222499258.9566</v>
          </cell>
          <cell r="J2183">
            <v>1228619860.7484</v>
          </cell>
          <cell r="K2183">
            <v>1222499259.1382999</v>
          </cell>
          <cell r="L2183">
            <v>602629768</v>
          </cell>
          <cell r="M2183">
            <v>63259162</v>
          </cell>
          <cell r="N2183">
            <v>665888930</v>
          </cell>
          <cell r="O2183">
            <v>0.1</v>
          </cell>
          <cell r="P2183">
            <v>6325916.2000000002</v>
          </cell>
          <cell r="Q2183">
            <v>0.1</v>
          </cell>
          <cell r="R2183">
            <v>66588893</v>
          </cell>
          <cell r="S2183">
            <v>738803739.20000005</v>
          </cell>
          <cell r="T2183">
            <v>0.60433880321592903</v>
          </cell>
          <cell r="U2183">
            <v>0.19</v>
          </cell>
          <cell r="V2183">
            <v>232274859.23627698</v>
          </cell>
          <cell r="W2183">
            <v>0.1</v>
          </cell>
          <cell r="X2183">
            <v>122249925.91383</v>
          </cell>
          <cell r="Y2183">
            <v>0.14499999999999999</v>
          </cell>
          <cell r="Z2183">
            <v>177262392.57505348</v>
          </cell>
          <cell r="AA2183">
            <v>-3.9338803215929086E-2</v>
          </cell>
          <cell r="AB2183">
            <v>-48091657.786860682</v>
          </cell>
          <cell r="AC2183">
            <v>1404.348876953125</v>
          </cell>
          <cell r="AD2183">
            <v>1404.348876953125</v>
          </cell>
        </row>
        <row r="2184">
          <cell r="A2184" t="str">
            <v>Corredores Bogotá</v>
          </cell>
          <cell r="B2184">
            <v>10300676</v>
          </cell>
          <cell r="C2184">
            <v>37530</v>
          </cell>
          <cell r="D2184">
            <v>37777</v>
          </cell>
          <cell r="E2184" t="str">
            <v>M</v>
          </cell>
          <cell r="F2184" t="str">
            <v>AUCOLESP</v>
          </cell>
          <cell r="G2184">
            <v>77217</v>
          </cell>
          <cell r="H2184" t="str">
            <v>SOMEC</v>
          </cell>
          <cell r="I2184">
            <v>759548360.41340005</v>
          </cell>
          <cell r="J2184">
            <v>573968057.68420005</v>
          </cell>
          <cell r="K2184">
            <v>757471622.55840003</v>
          </cell>
          <cell r="L2184">
            <v>192335608</v>
          </cell>
          <cell r="M2184">
            <v>161150983</v>
          </cell>
          <cell r="N2184">
            <v>353486591</v>
          </cell>
          <cell r="O2184">
            <v>0.1</v>
          </cell>
          <cell r="P2184">
            <v>16115098.300000001</v>
          </cell>
          <cell r="Q2184">
            <v>0.1</v>
          </cell>
          <cell r="R2184">
            <v>35348659.100000001</v>
          </cell>
          <cell r="S2184">
            <v>404950348.40000004</v>
          </cell>
          <cell r="T2184">
            <v>0.53460794614623197</v>
          </cell>
          <cell r="U2184">
            <v>0.19</v>
          </cell>
          <cell r="V2184">
            <v>143919608.28609601</v>
          </cell>
          <cell r="W2184">
            <v>0.1</v>
          </cell>
          <cell r="X2184">
            <v>75747162.255840003</v>
          </cell>
          <cell r="Y2184">
            <v>0.14499999999999999</v>
          </cell>
          <cell r="Z2184">
            <v>109833385.27096799</v>
          </cell>
          <cell r="AA2184">
            <v>3.0392053853767975E-2</v>
          </cell>
          <cell r="AB2184">
            <v>23021118.345495902</v>
          </cell>
          <cell r="AC2184">
            <v>1462</v>
          </cell>
          <cell r="AD2184">
            <v>1414.0242919921875</v>
          </cell>
        </row>
        <row r="2185">
          <cell r="B2185" t="str">
            <v>Total 10300676</v>
          </cell>
          <cell r="C2185">
            <v>1982047619.3699999</v>
          </cell>
          <cell r="D2185">
            <v>1802587918.4326</v>
          </cell>
          <cell r="E2185">
            <v>1979970881.6967001</v>
          </cell>
          <cell r="F2185">
            <v>794965376</v>
          </cell>
          <cell r="G2185">
            <v>224410145</v>
          </cell>
          <cell r="H2185">
            <v>1019375521</v>
          </cell>
          <cell r="I2185">
            <v>1982047619.3699999</v>
          </cell>
          <cell r="J2185">
            <v>1802587918.4326</v>
          </cell>
          <cell r="K2185">
            <v>1979970881.6967001</v>
          </cell>
          <cell r="L2185">
            <v>794965376</v>
          </cell>
          <cell r="M2185">
            <v>224410145</v>
          </cell>
          <cell r="N2185">
            <v>1019375521</v>
          </cell>
          <cell r="O2185">
            <v>-25070539.44136478</v>
          </cell>
          <cell r="P2185">
            <v>22441014.5</v>
          </cell>
          <cell r="Q2185">
            <v>101937552.09999999</v>
          </cell>
          <cell r="R2185">
            <v>101937552.09999999</v>
          </cell>
          <cell r="S2185">
            <v>1143754087.6000001</v>
          </cell>
          <cell r="T2185">
            <v>197997088.16966999</v>
          </cell>
          <cell r="U2185">
            <v>287095777.84602147</v>
          </cell>
          <cell r="V2185">
            <v>376194467.52237296</v>
          </cell>
          <cell r="W2185">
            <v>1462</v>
          </cell>
          <cell r="X2185">
            <v>197997088.16966999</v>
          </cell>
          <cell r="Y2185">
            <v>287095777.84602147</v>
          </cell>
          <cell r="Z2185">
            <v>287095777.84602147</v>
          </cell>
          <cell r="AA2185">
            <v>1462</v>
          </cell>
          <cell r="AB2185">
            <v>-25070539.44136478</v>
          </cell>
          <cell r="AC2185">
            <v>1462</v>
          </cell>
        </row>
        <row r="2186">
          <cell r="H2186" t="str">
            <v>Total SOMEC</v>
          </cell>
          <cell r="I2186">
            <v>1982047619.3699999</v>
          </cell>
          <cell r="J2186">
            <v>1802587918.4326</v>
          </cell>
          <cell r="K2186">
            <v>1979970881.6967001</v>
          </cell>
          <cell r="L2186">
            <v>794965376</v>
          </cell>
          <cell r="M2186">
            <v>224410145</v>
          </cell>
          <cell r="N2186">
            <v>1019375521</v>
          </cell>
          <cell r="O2186">
            <v>22441014.5</v>
          </cell>
          <cell r="P2186">
            <v>22441014.5</v>
          </cell>
          <cell r="Q2186">
            <v>1143754087.6000001</v>
          </cell>
          <cell r="R2186">
            <v>101937552.09999999</v>
          </cell>
          <cell r="S2186">
            <v>1143754087.6000001</v>
          </cell>
          <cell r="T2186">
            <v>287095777.84602147</v>
          </cell>
          <cell r="U2186">
            <v>-25070539.44136478</v>
          </cell>
          <cell r="V2186">
            <v>376194467.52237296</v>
          </cell>
          <cell r="W2186">
            <v>197997088.16966999</v>
          </cell>
          <cell r="X2186">
            <v>197997088.16966999</v>
          </cell>
          <cell r="Y2186">
            <v>-25070539.44136478</v>
          </cell>
          <cell r="Z2186">
            <v>287095777.84602147</v>
          </cell>
          <cell r="AA2186">
            <v>-25070539.44136478</v>
          </cell>
          <cell r="AB2186">
            <v>-25070539.44136478</v>
          </cell>
          <cell r="AC2186">
            <v>1462</v>
          </cell>
        </row>
        <row r="2187">
          <cell r="A2187" t="str">
            <v>Corredores Bogotá</v>
          </cell>
          <cell r="B2187">
            <v>10981324</v>
          </cell>
          <cell r="C2187">
            <v>37226</v>
          </cell>
          <cell r="D2187">
            <v>37590</v>
          </cell>
          <cell r="E2187" t="str">
            <v>A</v>
          </cell>
          <cell r="F2187" t="str">
            <v>AUCOLESP</v>
          </cell>
          <cell r="G2187">
            <v>77217</v>
          </cell>
          <cell r="H2187" t="str">
            <v>SUPERINTENDENCIA DE INDUSTRIA Y COMERCIO</v>
          </cell>
          <cell r="I2187">
            <v>2373000</v>
          </cell>
          <cell r="J2187">
            <v>2373000</v>
          </cell>
          <cell r="K2187">
            <v>2373000</v>
          </cell>
          <cell r="L2187">
            <v>0</v>
          </cell>
          <cell r="M2187">
            <v>0.1</v>
          </cell>
          <cell r="N2187">
            <v>0</v>
          </cell>
          <cell r="O2187">
            <v>0.1</v>
          </cell>
          <cell r="P2187">
            <v>0</v>
          </cell>
          <cell r="Q2187">
            <v>0.1</v>
          </cell>
          <cell r="R2187">
            <v>0</v>
          </cell>
          <cell r="S2187">
            <v>0</v>
          </cell>
          <cell r="T2187">
            <v>0</v>
          </cell>
          <cell r="U2187">
            <v>0.19</v>
          </cell>
          <cell r="V2187">
            <v>450870</v>
          </cell>
          <cell r="W2187">
            <v>0.125</v>
          </cell>
          <cell r="X2187">
            <v>296625</v>
          </cell>
          <cell r="Y2187">
            <v>0</v>
          </cell>
          <cell r="Z2187">
            <v>0</v>
          </cell>
          <cell r="AA2187">
            <v>0.68500000000000005</v>
          </cell>
          <cell r="AB2187">
            <v>1625505.0000000002</v>
          </cell>
          <cell r="AC2187">
            <v>1.5</v>
          </cell>
          <cell r="AD2187">
            <v>1.5</v>
          </cell>
        </row>
        <row r="2188">
          <cell r="A2188" t="str">
            <v>Corredores Bogotá</v>
          </cell>
          <cell r="B2188">
            <v>10981324</v>
          </cell>
          <cell r="C2188">
            <v>37591</v>
          </cell>
          <cell r="D2188">
            <v>37777</v>
          </cell>
          <cell r="E2188" t="str">
            <v>A</v>
          </cell>
          <cell r="F2188" t="str">
            <v>AUCOLESP</v>
          </cell>
          <cell r="G2188">
            <v>77217</v>
          </cell>
          <cell r="H2188" t="str">
            <v>SUPERINTENDENCIA DE INDUSTRIA Y COMERCIO</v>
          </cell>
          <cell r="I2188">
            <v>7512950</v>
          </cell>
          <cell r="J2188">
            <v>7512950</v>
          </cell>
          <cell r="K2188">
            <v>3849100.4375</v>
          </cell>
          <cell r="L2188">
            <v>0</v>
          </cell>
          <cell r="M2188">
            <v>0.1</v>
          </cell>
          <cell r="N2188">
            <v>0</v>
          </cell>
          <cell r="O2188">
            <v>0.1</v>
          </cell>
          <cell r="P2188">
            <v>0</v>
          </cell>
          <cell r="Q2188">
            <v>0.1</v>
          </cell>
          <cell r="R2188">
            <v>0</v>
          </cell>
          <cell r="S2188">
            <v>0</v>
          </cell>
          <cell r="T2188">
            <v>0</v>
          </cell>
          <cell r="U2188">
            <v>0.19</v>
          </cell>
          <cell r="V2188">
            <v>731329.083125</v>
          </cell>
          <cell r="W2188">
            <v>0.125</v>
          </cell>
          <cell r="X2188">
            <v>481137.5546875</v>
          </cell>
          <cell r="Y2188">
            <v>0</v>
          </cell>
          <cell r="Z2188">
            <v>0</v>
          </cell>
          <cell r="AA2188">
            <v>0.68500000000000005</v>
          </cell>
          <cell r="AB2188">
            <v>2636633.7996875001</v>
          </cell>
          <cell r="AC2188">
            <v>6</v>
          </cell>
          <cell r="AD2188">
            <v>6</v>
          </cell>
        </row>
        <row r="2189">
          <cell r="B2189" t="str">
            <v>Total 10981324</v>
          </cell>
          <cell r="C2189">
            <v>9885950</v>
          </cell>
          <cell r="D2189">
            <v>9885950</v>
          </cell>
          <cell r="E2189">
            <v>6222100.4375</v>
          </cell>
          <cell r="F2189">
            <v>0</v>
          </cell>
          <cell r="G2189">
            <v>0</v>
          </cell>
          <cell r="H2189">
            <v>0</v>
          </cell>
          <cell r="I2189">
            <v>9885950</v>
          </cell>
          <cell r="J2189">
            <v>9885950</v>
          </cell>
          <cell r="K2189">
            <v>6222100.4375</v>
          </cell>
          <cell r="L2189">
            <v>0</v>
          </cell>
          <cell r="M2189">
            <v>0</v>
          </cell>
          <cell r="N2189">
            <v>0</v>
          </cell>
          <cell r="O2189">
            <v>4262138.7996875001</v>
          </cell>
          <cell r="P2189">
            <v>0</v>
          </cell>
          <cell r="Q2189">
            <v>0</v>
          </cell>
          <cell r="R2189">
            <v>0</v>
          </cell>
          <cell r="S2189">
            <v>0</v>
          </cell>
          <cell r="T2189">
            <v>777762.5546875</v>
          </cell>
          <cell r="U2189">
            <v>0</v>
          </cell>
          <cell r="V2189">
            <v>1182199.0831249999</v>
          </cell>
          <cell r="W2189">
            <v>6</v>
          </cell>
          <cell r="X2189">
            <v>777762.5546875</v>
          </cell>
          <cell r="Y2189">
            <v>0</v>
          </cell>
          <cell r="Z2189">
            <v>0</v>
          </cell>
          <cell r="AA2189">
            <v>6</v>
          </cell>
          <cell r="AB2189">
            <v>4262138.7996875001</v>
          </cell>
          <cell r="AC2189">
            <v>6</v>
          </cell>
        </row>
        <row r="2190">
          <cell r="H2190" t="str">
            <v>Total SUPERINTENDENCIA DE INDUSTRIA Y COMERCIO</v>
          </cell>
          <cell r="I2190">
            <v>9885950</v>
          </cell>
          <cell r="J2190">
            <v>9885950</v>
          </cell>
          <cell r="K2190">
            <v>6222100.4375</v>
          </cell>
          <cell r="L2190">
            <v>0</v>
          </cell>
          <cell r="M2190">
            <v>0</v>
          </cell>
          <cell r="N2190">
            <v>0</v>
          </cell>
          <cell r="O2190">
            <v>0</v>
          </cell>
          <cell r="P2190">
            <v>0</v>
          </cell>
          <cell r="Q2190">
            <v>0</v>
          </cell>
          <cell r="R2190">
            <v>0</v>
          </cell>
          <cell r="S2190">
            <v>0</v>
          </cell>
          <cell r="T2190">
            <v>0</v>
          </cell>
          <cell r="U2190">
            <v>4262138.7996875001</v>
          </cell>
          <cell r="V2190">
            <v>1182199.0831249999</v>
          </cell>
          <cell r="W2190">
            <v>777762.5546875</v>
          </cell>
          <cell r="X2190">
            <v>777762.5546875</v>
          </cell>
          <cell r="Y2190">
            <v>4262138.7996875001</v>
          </cell>
          <cell r="Z2190">
            <v>0</v>
          </cell>
          <cell r="AA2190">
            <v>4262138.7996875001</v>
          </cell>
          <cell r="AB2190">
            <v>4262138.7996875001</v>
          </cell>
          <cell r="AC2190">
            <v>6</v>
          </cell>
        </row>
        <row r="2191">
          <cell r="A2191" t="str">
            <v>Corredores Bogotá</v>
          </cell>
          <cell r="B2191">
            <v>10402851</v>
          </cell>
          <cell r="C2191">
            <v>37347</v>
          </cell>
          <cell r="D2191">
            <v>37711</v>
          </cell>
          <cell r="E2191" t="str">
            <v>A</v>
          </cell>
          <cell r="F2191" t="str">
            <v>AUCOLESP</v>
          </cell>
          <cell r="G2191">
            <v>71167</v>
          </cell>
          <cell r="H2191" t="str">
            <v>TECNOLOGIA EMPRESARIAL DE ALIMENTOS S.A.</v>
          </cell>
          <cell r="I2191">
            <v>61992902</v>
          </cell>
          <cell r="J2191">
            <v>61992902</v>
          </cell>
          <cell r="K2191">
            <v>61992901.625</v>
          </cell>
          <cell r="L2191">
            <v>5244635</v>
          </cell>
          <cell r="M2191">
            <v>0</v>
          </cell>
          <cell r="N2191">
            <v>5244635</v>
          </cell>
          <cell r="O2191">
            <v>0.1</v>
          </cell>
          <cell r="P2191">
            <v>0</v>
          </cell>
          <cell r="Q2191">
            <v>0.1</v>
          </cell>
          <cell r="R2191">
            <v>524463.5</v>
          </cell>
          <cell r="S2191">
            <v>5769098.5</v>
          </cell>
          <cell r="T2191">
            <v>9.3060630310510969E-2</v>
          </cell>
          <cell r="U2191">
            <v>0.19</v>
          </cell>
          <cell r="V2191">
            <v>11778651.30875</v>
          </cell>
          <cell r="W2191">
            <v>0.125</v>
          </cell>
          <cell r="X2191">
            <v>7749112.703125</v>
          </cell>
          <cell r="Y2191">
            <v>0</v>
          </cell>
          <cell r="Z2191">
            <v>0</v>
          </cell>
          <cell r="AA2191">
            <v>0.59193936968948913</v>
          </cell>
          <cell r="AB2191">
            <v>36696039.113125004</v>
          </cell>
          <cell r="AC2191">
            <v>23</v>
          </cell>
          <cell r="AD2191">
            <v>23</v>
          </cell>
        </row>
        <row r="2192">
          <cell r="A2192" t="str">
            <v>Corredores Bogotá</v>
          </cell>
          <cell r="B2192">
            <v>10402851</v>
          </cell>
          <cell r="C2192">
            <v>37712</v>
          </cell>
          <cell r="D2192">
            <v>37777</v>
          </cell>
          <cell r="E2192" t="str">
            <v>A</v>
          </cell>
          <cell r="F2192" t="str">
            <v>AUCOLESP</v>
          </cell>
          <cell r="G2192">
            <v>71167</v>
          </cell>
          <cell r="H2192" t="str">
            <v>TECNOLOGIA EMPRESARIAL DE ALIMENTOS S.A.</v>
          </cell>
          <cell r="I2192">
            <v>60370496</v>
          </cell>
          <cell r="J2192">
            <v>0</v>
          </cell>
          <cell r="K2192">
            <v>108864.7488</v>
          </cell>
          <cell r="L2192">
            <v>0</v>
          </cell>
          <cell r="M2192">
            <v>0.1</v>
          </cell>
          <cell r="N2192">
            <v>0</v>
          </cell>
          <cell r="O2192">
            <v>0.1</v>
          </cell>
          <cell r="P2192">
            <v>0</v>
          </cell>
          <cell r="Q2192">
            <v>0.1</v>
          </cell>
          <cell r="R2192">
            <v>0</v>
          </cell>
          <cell r="S2192">
            <v>0</v>
          </cell>
          <cell r="T2192">
            <v>0</v>
          </cell>
          <cell r="U2192">
            <v>0.19</v>
          </cell>
          <cell r="V2192">
            <v>20684.302272000001</v>
          </cell>
          <cell r="W2192">
            <v>0.125</v>
          </cell>
          <cell r="X2192">
            <v>13608.0936</v>
          </cell>
          <cell r="Y2192">
            <v>0</v>
          </cell>
          <cell r="Z2192">
            <v>0</v>
          </cell>
          <cell r="AA2192">
            <v>0.68500000000000005</v>
          </cell>
          <cell r="AB2192">
            <v>74572.352928000008</v>
          </cell>
          <cell r="AC2192">
            <v>23</v>
          </cell>
          <cell r="AD2192">
            <v>23</v>
          </cell>
        </row>
        <row r="2193">
          <cell r="B2193" t="str">
            <v>Total 10402851</v>
          </cell>
          <cell r="C2193">
            <v>122363398</v>
          </cell>
          <cell r="D2193">
            <v>61992902</v>
          </cell>
          <cell r="E2193">
            <v>62101766.373800002</v>
          </cell>
          <cell r="F2193">
            <v>5244635</v>
          </cell>
          <cell r="G2193">
            <v>0</v>
          </cell>
          <cell r="H2193">
            <v>5244635</v>
          </cell>
          <cell r="I2193">
            <v>122363398</v>
          </cell>
          <cell r="J2193">
            <v>61992902</v>
          </cell>
          <cell r="K2193">
            <v>62101766.373800002</v>
          </cell>
          <cell r="L2193">
            <v>5244635</v>
          </cell>
          <cell r="M2193">
            <v>0</v>
          </cell>
          <cell r="N2193">
            <v>5244635</v>
          </cell>
          <cell r="O2193">
            <v>36770611.466053002</v>
          </cell>
          <cell r="P2193">
            <v>0</v>
          </cell>
          <cell r="Q2193">
            <v>524463.5</v>
          </cell>
          <cell r="R2193">
            <v>524463.5</v>
          </cell>
          <cell r="S2193">
            <v>5769098.5</v>
          </cell>
          <cell r="T2193">
            <v>7762720.7967250003</v>
          </cell>
          <cell r="U2193">
            <v>0</v>
          </cell>
          <cell r="V2193">
            <v>11799335.611021999</v>
          </cell>
          <cell r="W2193">
            <v>23</v>
          </cell>
          <cell r="X2193">
            <v>7762720.7967250003</v>
          </cell>
          <cell r="Y2193">
            <v>0</v>
          </cell>
          <cell r="Z2193">
            <v>0</v>
          </cell>
          <cell r="AA2193">
            <v>23</v>
          </cell>
          <cell r="AB2193">
            <v>36770611.466053002</v>
          </cell>
          <cell r="AC2193">
            <v>23</v>
          </cell>
        </row>
        <row r="2194">
          <cell r="H2194" t="str">
            <v>Total TECNOLOGIA EMPRESARIAL DE ALIMENTOS S.A.</v>
          </cell>
          <cell r="I2194">
            <v>122363398</v>
          </cell>
          <cell r="J2194">
            <v>61992902</v>
          </cell>
          <cell r="K2194">
            <v>62101766.373800002</v>
          </cell>
          <cell r="L2194">
            <v>5244635</v>
          </cell>
          <cell r="M2194">
            <v>0</v>
          </cell>
          <cell r="N2194">
            <v>5244635</v>
          </cell>
          <cell r="O2194">
            <v>0</v>
          </cell>
          <cell r="P2194">
            <v>0</v>
          </cell>
          <cell r="Q2194">
            <v>5769098.5</v>
          </cell>
          <cell r="R2194">
            <v>524463.5</v>
          </cell>
          <cell r="S2194">
            <v>5769098.5</v>
          </cell>
          <cell r="T2194">
            <v>0</v>
          </cell>
          <cell r="U2194">
            <v>36770611.466053002</v>
          </cell>
          <cell r="V2194">
            <v>11799335.611021999</v>
          </cell>
          <cell r="W2194">
            <v>7762720.7967250003</v>
          </cell>
          <cell r="X2194">
            <v>7762720.7967250003</v>
          </cell>
          <cell r="Y2194">
            <v>36770611.466053002</v>
          </cell>
          <cell r="Z2194">
            <v>0</v>
          </cell>
          <cell r="AA2194">
            <v>36770611.466053002</v>
          </cell>
          <cell r="AB2194">
            <v>36770611.466053002</v>
          </cell>
          <cell r="AC2194">
            <v>23</v>
          </cell>
        </row>
        <row r="2195">
          <cell r="A2195" t="str">
            <v>Corredores Bogotá</v>
          </cell>
          <cell r="B2195">
            <v>10341935</v>
          </cell>
          <cell r="C2195">
            <v>37256</v>
          </cell>
          <cell r="D2195">
            <v>37620</v>
          </cell>
          <cell r="E2195" t="str">
            <v>A</v>
          </cell>
          <cell r="F2195" t="str">
            <v>AUCOLESP</v>
          </cell>
          <cell r="G2195">
            <v>71167</v>
          </cell>
          <cell r="H2195" t="str">
            <v>UNISYS DE COLOMBIA S.A.</v>
          </cell>
          <cell r="I2195">
            <v>293791039.375</v>
          </cell>
          <cell r="J2195">
            <v>293791039.375</v>
          </cell>
          <cell r="K2195">
            <v>294045910.41439998</v>
          </cell>
          <cell r="L2195">
            <v>163087689</v>
          </cell>
          <cell r="M2195">
            <v>39182038</v>
          </cell>
          <cell r="N2195">
            <v>202269727</v>
          </cell>
          <cell r="O2195">
            <v>0.1</v>
          </cell>
          <cell r="P2195">
            <v>3918203.8000000003</v>
          </cell>
          <cell r="Q2195">
            <v>0.1</v>
          </cell>
          <cell r="R2195">
            <v>20226972.700000003</v>
          </cell>
          <cell r="S2195">
            <v>226414903.5</v>
          </cell>
          <cell r="T2195">
            <v>0.76999847806389365</v>
          </cell>
          <cell r="U2195">
            <v>0.19</v>
          </cell>
          <cell r="V2195">
            <v>55868722.978735998</v>
          </cell>
          <cell r="W2195">
            <v>0.15</v>
          </cell>
          <cell r="X2195">
            <v>44106886.562159993</v>
          </cell>
          <cell r="Y2195">
            <v>0</v>
          </cell>
          <cell r="Z2195">
            <v>0</v>
          </cell>
          <cell r="AA2195">
            <v>-0.10999847806389373</v>
          </cell>
          <cell r="AB2195">
            <v>-32344602.626496039</v>
          </cell>
          <cell r="AC2195">
            <v>310.9725341796875</v>
          </cell>
          <cell r="AD2195">
            <v>310.9725341796875</v>
          </cell>
        </row>
        <row r="2196">
          <cell r="A2196" t="str">
            <v>Corredores Bogotá</v>
          </cell>
          <cell r="B2196">
            <v>10341935</v>
          </cell>
          <cell r="C2196">
            <v>37621</v>
          </cell>
          <cell r="D2196">
            <v>37777</v>
          </cell>
          <cell r="E2196" t="str">
            <v>A</v>
          </cell>
          <cell r="F2196" t="str">
            <v>AUCOLESP</v>
          </cell>
          <cell r="G2196">
            <v>71167</v>
          </cell>
          <cell r="H2196" t="str">
            <v>UNISYS DE COLOMBIA S.A.</v>
          </cell>
          <cell r="I2196">
            <v>253051067.125</v>
          </cell>
          <cell r="J2196">
            <v>225968447.125</v>
          </cell>
          <cell r="K2196">
            <v>91597444.5123</v>
          </cell>
          <cell r="L2196">
            <v>36922383</v>
          </cell>
          <cell r="M2196">
            <v>39719744</v>
          </cell>
          <cell r="N2196">
            <v>76642127</v>
          </cell>
          <cell r="O2196">
            <v>0.1</v>
          </cell>
          <cell r="P2196">
            <v>3971974.4000000004</v>
          </cell>
          <cell r="Q2196">
            <v>0.1</v>
          </cell>
          <cell r="R2196">
            <v>7664212.7000000002</v>
          </cell>
          <cell r="S2196">
            <v>88278314.100000009</v>
          </cell>
          <cell r="T2196">
            <v>0.96376394090498574</v>
          </cell>
          <cell r="U2196">
            <v>0.19</v>
          </cell>
          <cell r="V2196">
            <v>17403514.457336999</v>
          </cell>
          <cell r="W2196">
            <v>0.15</v>
          </cell>
          <cell r="X2196">
            <v>13739616.676844999</v>
          </cell>
          <cell r="Y2196">
            <v>0</v>
          </cell>
          <cell r="Z2196">
            <v>0</v>
          </cell>
          <cell r="AA2196">
            <v>-0.30376394090498582</v>
          </cell>
          <cell r="AB2196">
            <v>-27824000.721882015</v>
          </cell>
          <cell r="AC2196">
            <v>266</v>
          </cell>
          <cell r="AD2196">
            <v>263.31411743164063</v>
          </cell>
        </row>
        <row r="2197">
          <cell r="B2197" t="str">
            <v>Total 10341935</v>
          </cell>
          <cell r="C2197">
            <v>546842106.5</v>
          </cell>
          <cell r="D2197">
            <v>519759486.5</v>
          </cell>
          <cell r="E2197">
            <v>385643354.9267</v>
          </cell>
          <cell r="F2197">
            <v>200010072</v>
          </cell>
          <cell r="G2197">
            <v>78901782</v>
          </cell>
          <cell r="H2197">
            <v>278911854</v>
          </cell>
          <cell r="I2197">
            <v>546842106.5</v>
          </cell>
          <cell r="J2197">
            <v>519759486.5</v>
          </cell>
          <cell r="K2197">
            <v>385643354.9267</v>
          </cell>
          <cell r="L2197">
            <v>200010072</v>
          </cell>
          <cell r="M2197">
            <v>78901782</v>
          </cell>
          <cell r="N2197">
            <v>278911854</v>
          </cell>
          <cell r="O2197">
            <v>-60168603.348378055</v>
          </cell>
          <cell r="P2197">
            <v>7890178.2000000011</v>
          </cell>
          <cell r="Q2197">
            <v>27891185.400000002</v>
          </cell>
          <cell r="R2197">
            <v>27891185.400000002</v>
          </cell>
          <cell r="S2197">
            <v>314693217.60000002</v>
          </cell>
          <cell r="T2197">
            <v>57846503.239004992</v>
          </cell>
          <cell r="U2197">
            <v>0</v>
          </cell>
          <cell r="V2197">
            <v>73272237.436073005</v>
          </cell>
          <cell r="W2197">
            <v>266</v>
          </cell>
          <cell r="X2197">
            <v>57846503.239004992</v>
          </cell>
          <cell r="Y2197">
            <v>0</v>
          </cell>
          <cell r="Z2197">
            <v>0</v>
          </cell>
          <cell r="AA2197">
            <v>266</v>
          </cell>
          <cell r="AB2197">
            <v>-60168603.348378055</v>
          </cell>
          <cell r="AC2197">
            <v>266</v>
          </cell>
        </row>
        <row r="2198">
          <cell r="A2198" t="str">
            <v>Corredores Bogotá</v>
          </cell>
          <cell r="B2198">
            <v>10346253</v>
          </cell>
          <cell r="C2198">
            <v>37256</v>
          </cell>
          <cell r="D2198">
            <v>37620</v>
          </cell>
          <cell r="E2198" t="str">
            <v>A</v>
          </cell>
          <cell r="F2198" t="str">
            <v>AUCOLESP</v>
          </cell>
          <cell r="G2198">
            <v>71167</v>
          </cell>
          <cell r="H2198" t="str">
            <v>UNISYS DE COLOMBIA S.A.</v>
          </cell>
          <cell r="I2198">
            <v>128644388</v>
          </cell>
          <cell r="J2198">
            <v>128644388</v>
          </cell>
          <cell r="K2198">
            <v>130383705.1618</v>
          </cell>
          <cell r="L2198">
            <v>74340146</v>
          </cell>
          <cell r="M2198">
            <v>12396767</v>
          </cell>
          <cell r="N2198">
            <v>86736913</v>
          </cell>
          <cell r="O2198">
            <v>0.1</v>
          </cell>
          <cell r="P2198">
            <v>1239676.7</v>
          </cell>
          <cell r="Q2198">
            <v>0.1</v>
          </cell>
          <cell r="R2198">
            <v>8673691.3000000007</v>
          </cell>
          <cell r="S2198">
            <v>96650281</v>
          </cell>
          <cell r="T2198">
            <v>0.74127576663097261</v>
          </cell>
          <cell r="U2198">
            <v>0.19</v>
          </cell>
          <cell r="V2198">
            <v>24772903.980742</v>
          </cell>
          <cell r="W2198">
            <v>0.15</v>
          </cell>
          <cell r="X2198">
            <v>19557555.774269998</v>
          </cell>
          <cell r="Y2198">
            <v>0</v>
          </cell>
          <cell r="Z2198">
            <v>0</v>
          </cell>
          <cell r="AA2198">
            <v>-8.127576663097269E-2</v>
          </cell>
          <cell r="AB2198">
            <v>-10597035.593212007</v>
          </cell>
          <cell r="AC2198">
            <v>160.68406677246094</v>
          </cell>
          <cell r="AD2198">
            <v>160.68406677246094</v>
          </cell>
        </row>
        <row r="2199">
          <cell r="A2199" t="str">
            <v>Corredores Bogotá</v>
          </cell>
          <cell r="B2199">
            <v>10346253</v>
          </cell>
          <cell r="C2199">
            <v>37621</v>
          </cell>
          <cell r="D2199">
            <v>37777</v>
          </cell>
          <cell r="E2199" t="str">
            <v>A</v>
          </cell>
          <cell r="F2199" t="str">
            <v>AUCOLESP</v>
          </cell>
          <cell r="G2199">
            <v>71167</v>
          </cell>
          <cell r="H2199" t="str">
            <v>UNISYS DE COLOMBIA S.A.</v>
          </cell>
          <cell r="I2199">
            <v>142849233.875</v>
          </cell>
          <cell r="J2199">
            <v>128055563.875</v>
          </cell>
          <cell r="K2199">
            <v>50198401.019199997</v>
          </cell>
          <cell r="L2199">
            <v>38198834</v>
          </cell>
          <cell r="M2199">
            <v>77740870</v>
          </cell>
          <cell r="N2199">
            <v>115939704</v>
          </cell>
          <cell r="O2199">
            <v>0.1</v>
          </cell>
          <cell r="P2199">
            <v>7774087</v>
          </cell>
          <cell r="Q2199">
            <v>0.1</v>
          </cell>
          <cell r="R2199">
            <v>11593970.4</v>
          </cell>
          <cell r="S2199">
            <v>135307761.40000001</v>
          </cell>
          <cell r="T2199">
            <v>2.6954595894049929</v>
          </cell>
          <cell r="U2199">
            <v>0.19</v>
          </cell>
          <cell r="V2199">
            <v>9537696.1936479993</v>
          </cell>
          <cell r="W2199">
            <v>0.15</v>
          </cell>
          <cell r="X2199">
            <v>7529760.152879999</v>
          </cell>
          <cell r="Y2199">
            <v>0</v>
          </cell>
          <cell r="Z2199">
            <v>0</v>
          </cell>
          <cell r="AA2199">
            <v>-2.0354595894049927</v>
          </cell>
          <cell r="AB2199">
            <v>-102176816.72732799</v>
          </cell>
          <cell r="AC2199">
            <v>178</v>
          </cell>
          <cell r="AD2199">
            <v>172.03846740722656</v>
          </cell>
        </row>
        <row r="2200">
          <cell r="B2200" t="str">
            <v>Total 10346253</v>
          </cell>
          <cell r="C2200">
            <v>271493621.875</v>
          </cell>
          <cell r="D2200">
            <v>256699951.875</v>
          </cell>
          <cell r="E2200">
            <v>180582106.18099999</v>
          </cell>
          <cell r="F2200">
            <v>112538980</v>
          </cell>
          <cell r="G2200">
            <v>90137637</v>
          </cell>
          <cell r="H2200">
            <v>202676617</v>
          </cell>
          <cell r="I2200">
            <v>271493621.875</v>
          </cell>
          <cell r="J2200">
            <v>256699951.875</v>
          </cell>
          <cell r="K2200">
            <v>180582106.18099999</v>
          </cell>
          <cell r="L2200">
            <v>112538980</v>
          </cell>
          <cell r="M2200">
            <v>90137637</v>
          </cell>
          <cell r="N2200">
            <v>202676617</v>
          </cell>
          <cell r="O2200">
            <v>-112773852.32054</v>
          </cell>
          <cell r="P2200">
            <v>9013763.6999999993</v>
          </cell>
          <cell r="Q2200">
            <v>20267661.700000003</v>
          </cell>
          <cell r="R2200">
            <v>20267661.700000003</v>
          </cell>
          <cell r="S2200">
            <v>231958042.40000001</v>
          </cell>
          <cell r="T2200">
            <v>27087315.927149996</v>
          </cell>
          <cell r="U2200">
            <v>0</v>
          </cell>
          <cell r="V2200">
            <v>34310600.174390003</v>
          </cell>
          <cell r="W2200">
            <v>178</v>
          </cell>
          <cell r="X2200">
            <v>27087315.927149996</v>
          </cell>
          <cell r="Y2200">
            <v>0</v>
          </cell>
          <cell r="Z2200">
            <v>0</v>
          </cell>
          <cell r="AA2200">
            <v>178</v>
          </cell>
          <cell r="AB2200">
            <v>-112773852.32054</v>
          </cell>
          <cell r="AC2200">
            <v>178</v>
          </cell>
        </row>
        <row r="2201">
          <cell r="H2201" t="str">
            <v>Total UNISYS DE COLOMBIA S.A.</v>
          </cell>
          <cell r="I2201">
            <v>818335728.375</v>
          </cell>
          <cell r="J2201">
            <v>776459438.375</v>
          </cell>
          <cell r="K2201">
            <v>566225461.10769999</v>
          </cell>
          <cell r="L2201">
            <v>312549052</v>
          </cell>
          <cell r="M2201">
            <v>169039419</v>
          </cell>
          <cell r="N2201">
            <v>481588471</v>
          </cell>
          <cell r="O2201">
            <v>16903941.899999999</v>
          </cell>
          <cell r="P2201">
            <v>16903941.899999999</v>
          </cell>
          <cell r="Q2201">
            <v>546651260</v>
          </cell>
          <cell r="R2201">
            <v>48158847.100000001</v>
          </cell>
          <cell r="S2201">
            <v>546651260</v>
          </cell>
          <cell r="T2201">
            <v>0</v>
          </cell>
          <cell r="U2201">
            <v>-172942455.66891804</v>
          </cell>
          <cell r="V2201">
            <v>107582837.61046301</v>
          </cell>
          <cell r="W2201">
            <v>84933819.166154996</v>
          </cell>
          <cell r="X2201">
            <v>84933819.166154996</v>
          </cell>
          <cell r="Y2201">
            <v>-172942455.66891804</v>
          </cell>
          <cell r="Z2201">
            <v>0</v>
          </cell>
          <cell r="AA2201">
            <v>-172942455.66891804</v>
          </cell>
          <cell r="AB2201">
            <v>-172942455.66891804</v>
          </cell>
          <cell r="AC2201">
            <v>444</v>
          </cell>
        </row>
        <row r="2202">
          <cell r="A2202" t="str">
            <v>Corredores Bogotá</v>
          </cell>
          <cell r="B2202">
            <v>7282023</v>
          </cell>
          <cell r="C2202">
            <v>36946</v>
          </cell>
          <cell r="D2202">
            <v>37310</v>
          </cell>
          <cell r="E2202" t="str">
            <v>M</v>
          </cell>
          <cell r="F2202" t="str">
            <v>AUCOL98</v>
          </cell>
          <cell r="G2202">
            <v>78932</v>
          </cell>
          <cell r="H2202" t="str">
            <v>URIBE Y LOPEZ</v>
          </cell>
          <cell r="I2202">
            <v>232093080.9375</v>
          </cell>
          <cell r="J2202">
            <v>232093080.9375</v>
          </cell>
          <cell r="K2202">
            <v>232093080.83489999</v>
          </cell>
          <cell r="L2202">
            <v>93691837</v>
          </cell>
          <cell r="M2202">
            <v>3474797</v>
          </cell>
          <cell r="N2202">
            <v>97166634</v>
          </cell>
          <cell r="O2202">
            <v>0.1</v>
          </cell>
          <cell r="P2202">
            <v>347479.7</v>
          </cell>
          <cell r="Q2202">
            <v>0.1</v>
          </cell>
          <cell r="R2202">
            <v>9716663.4000000004</v>
          </cell>
          <cell r="S2202">
            <v>107230777.10000001</v>
          </cell>
          <cell r="T2202">
            <v>0.46201625965867932</v>
          </cell>
          <cell r="U2202">
            <v>0.19</v>
          </cell>
          <cell r="V2202">
            <v>44097685.358631</v>
          </cell>
          <cell r="W2202">
            <v>0.125</v>
          </cell>
          <cell r="X2202">
            <v>29011635.104362499</v>
          </cell>
          <cell r="Y2202">
            <v>0</v>
          </cell>
          <cell r="Z2202">
            <v>0</v>
          </cell>
          <cell r="AA2202">
            <v>0.22298374034132074</v>
          </cell>
          <cell r="AB2202">
            <v>51752983.271906503</v>
          </cell>
          <cell r="AC2202">
            <v>253.65660095214844</v>
          </cell>
          <cell r="AD2202">
            <v>253.65660095214844</v>
          </cell>
        </row>
        <row r="2203">
          <cell r="A2203" t="str">
            <v>Corredores Bogotá</v>
          </cell>
          <cell r="B2203">
            <v>7282023</v>
          </cell>
          <cell r="C2203">
            <v>37311</v>
          </cell>
          <cell r="D2203">
            <v>37675</v>
          </cell>
          <cell r="E2203" t="str">
            <v>M</v>
          </cell>
          <cell r="F2203" t="str">
            <v>AUCOL98</v>
          </cell>
          <cell r="G2203">
            <v>78932</v>
          </cell>
          <cell r="H2203" t="str">
            <v>URIBE Y LOPEZ</v>
          </cell>
          <cell r="I2203">
            <v>238882975</v>
          </cell>
          <cell r="J2203">
            <v>239186529</v>
          </cell>
          <cell r="K2203">
            <v>238882975.10350001</v>
          </cell>
          <cell r="L2203">
            <v>40688377</v>
          </cell>
          <cell r="M2203">
            <v>159102</v>
          </cell>
          <cell r="N2203">
            <v>40847479</v>
          </cell>
          <cell r="O2203">
            <v>0.1</v>
          </cell>
          <cell r="P2203">
            <v>15910.2</v>
          </cell>
          <cell r="Q2203">
            <v>0.1</v>
          </cell>
          <cell r="R2203">
            <v>4084747.9000000004</v>
          </cell>
          <cell r="S2203">
            <v>44948137.100000001</v>
          </cell>
          <cell r="T2203">
            <v>0.18815965047540736</v>
          </cell>
          <cell r="U2203">
            <v>0.19</v>
          </cell>
          <cell r="V2203">
            <v>45387765.269665003</v>
          </cell>
          <cell r="W2203">
            <v>0.125</v>
          </cell>
          <cell r="X2203">
            <v>29860371.887937501</v>
          </cell>
          <cell r="Y2203">
            <v>0</v>
          </cell>
          <cell r="Z2203">
            <v>0</v>
          </cell>
          <cell r="AA2203">
            <v>0.49684034952459266</v>
          </cell>
          <cell r="AB2203">
            <v>118686700.84589751</v>
          </cell>
          <cell r="AC2203">
            <v>234.489013671875</v>
          </cell>
          <cell r="AD2203">
            <v>234.489013671875</v>
          </cell>
        </row>
        <row r="2204">
          <cell r="A2204" t="str">
            <v>Corredores Bogotá</v>
          </cell>
          <cell r="B2204">
            <v>7282023</v>
          </cell>
          <cell r="C2204">
            <v>37676</v>
          </cell>
          <cell r="D2204">
            <v>37777</v>
          </cell>
          <cell r="E2204" t="str">
            <v>M</v>
          </cell>
          <cell r="F2204" t="str">
            <v>AUCOL98</v>
          </cell>
          <cell r="G2204">
            <v>78932</v>
          </cell>
          <cell r="H2204" t="str">
            <v>URIBE Y LOPEZ</v>
          </cell>
          <cell r="I2204">
            <v>66572778</v>
          </cell>
          <cell r="J2204">
            <v>148614</v>
          </cell>
          <cell r="K2204">
            <v>56776765.309600003</v>
          </cell>
          <cell r="L2204">
            <v>9569766</v>
          </cell>
          <cell r="M2204">
            <v>2942308</v>
          </cell>
          <cell r="N2204">
            <v>12512074</v>
          </cell>
          <cell r="O2204">
            <v>0.1</v>
          </cell>
          <cell r="P2204">
            <v>294230.8</v>
          </cell>
          <cell r="Q2204">
            <v>0.1</v>
          </cell>
          <cell r="R2204">
            <v>1251207.4000000001</v>
          </cell>
          <cell r="S2204">
            <v>14057512.200000001</v>
          </cell>
          <cell r="T2204">
            <v>0.24759269259784883</v>
          </cell>
          <cell r="U2204">
            <v>0.19</v>
          </cell>
          <cell r="V2204">
            <v>10787585.408824001</v>
          </cell>
          <cell r="W2204">
            <v>0.125</v>
          </cell>
          <cell r="X2204">
            <v>7097095.6637000004</v>
          </cell>
          <cell r="Y2204">
            <v>0</v>
          </cell>
          <cell r="Z2204">
            <v>0</v>
          </cell>
          <cell r="AA2204">
            <v>0.43740730740215122</v>
          </cell>
          <cell r="AB2204">
            <v>24834572.037076004</v>
          </cell>
          <cell r="AC2204">
            <v>141</v>
          </cell>
          <cell r="AD2204">
            <v>135.48515319824219</v>
          </cell>
        </row>
        <row r="2205">
          <cell r="B2205" t="str">
            <v>Total 7282023</v>
          </cell>
          <cell r="C2205">
            <v>537548833.9375</v>
          </cell>
          <cell r="D2205">
            <v>471428223.9375</v>
          </cell>
          <cell r="E2205">
            <v>527752821.24800003</v>
          </cell>
          <cell r="F2205">
            <v>143949980</v>
          </cell>
          <cell r="G2205">
            <v>6576207</v>
          </cell>
          <cell r="H2205">
            <v>150526187</v>
          </cell>
          <cell r="I2205">
            <v>537548833.9375</v>
          </cell>
          <cell r="J2205">
            <v>471428223.9375</v>
          </cell>
          <cell r="K2205">
            <v>527752821.24800003</v>
          </cell>
          <cell r="L2205">
            <v>143949980</v>
          </cell>
          <cell r="M2205">
            <v>6576207</v>
          </cell>
          <cell r="N2205">
            <v>150526187</v>
          </cell>
          <cell r="O2205">
            <v>195274256.15488002</v>
          </cell>
          <cell r="P2205">
            <v>657620.69999999995</v>
          </cell>
          <cell r="Q2205">
            <v>15052618.700000001</v>
          </cell>
          <cell r="R2205">
            <v>15052618.700000001</v>
          </cell>
          <cell r="S2205">
            <v>166236426.40000001</v>
          </cell>
          <cell r="T2205">
            <v>65969102.656000003</v>
          </cell>
          <cell r="U2205">
            <v>0</v>
          </cell>
          <cell r="V2205">
            <v>100273036.03712</v>
          </cell>
          <cell r="W2205">
            <v>141</v>
          </cell>
          <cell r="X2205">
            <v>65969102.656000003</v>
          </cell>
          <cell r="Y2205">
            <v>0</v>
          </cell>
          <cell r="Z2205">
            <v>0</v>
          </cell>
          <cell r="AA2205">
            <v>141</v>
          </cell>
          <cell r="AB2205">
            <v>195274256.15488002</v>
          </cell>
          <cell r="AC2205">
            <v>141</v>
          </cell>
        </row>
        <row r="2206">
          <cell r="H2206" t="str">
            <v>Total URIBE Y LOPEZ</v>
          </cell>
          <cell r="I2206">
            <v>537548833.9375</v>
          </cell>
          <cell r="J2206">
            <v>471428223.9375</v>
          </cell>
          <cell r="K2206">
            <v>527752821.24800003</v>
          </cell>
          <cell r="L2206">
            <v>143949980</v>
          </cell>
          <cell r="M2206">
            <v>6576207</v>
          </cell>
          <cell r="N2206">
            <v>150526187</v>
          </cell>
          <cell r="O2206">
            <v>657620.69999999995</v>
          </cell>
          <cell r="P2206">
            <v>657620.69999999995</v>
          </cell>
          <cell r="Q2206">
            <v>166236426.40000001</v>
          </cell>
          <cell r="R2206">
            <v>15052618.700000001</v>
          </cell>
          <cell r="S2206">
            <v>166236426.40000001</v>
          </cell>
          <cell r="T2206">
            <v>0</v>
          </cell>
          <cell r="U2206">
            <v>195274256.15488002</v>
          </cell>
          <cell r="V2206">
            <v>100273036.03712</v>
          </cell>
          <cell r="W2206">
            <v>65969102.656000003</v>
          </cell>
          <cell r="X2206">
            <v>65969102.656000003</v>
          </cell>
          <cell r="Y2206">
            <v>195274256.15488002</v>
          </cell>
          <cell r="Z2206">
            <v>0</v>
          </cell>
          <cell r="AA2206">
            <v>195274256.15488002</v>
          </cell>
          <cell r="AB2206">
            <v>195274256.15488002</v>
          </cell>
          <cell r="AC2206">
            <v>141</v>
          </cell>
        </row>
        <row r="2207">
          <cell r="A2207" t="str">
            <v>Corredores Bogotá</v>
          </cell>
          <cell r="B2207">
            <v>12011459</v>
          </cell>
          <cell r="C2207">
            <v>37561</v>
          </cell>
          <cell r="D2207">
            <v>37777</v>
          </cell>
          <cell r="E2207" t="str">
            <v>A</v>
          </cell>
          <cell r="F2207" t="str">
            <v>AUCOLESP</v>
          </cell>
          <cell r="G2207">
            <v>71167</v>
          </cell>
          <cell r="H2207" t="str">
            <v>VALORES BAVARIA S.A</v>
          </cell>
          <cell r="I2207">
            <v>1113007</v>
          </cell>
          <cell r="J2207">
            <v>0</v>
          </cell>
          <cell r="K2207">
            <v>6045.9521000000004</v>
          </cell>
          <cell r="L2207">
            <v>0</v>
          </cell>
          <cell r="M2207">
            <v>2511111</v>
          </cell>
          <cell r="N2207">
            <v>2511111</v>
          </cell>
          <cell r="O2207">
            <v>0.1</v>
          </cell>
          <cell r="P2207">
            <v>251111.1</v>
          </cell>
          <cell r="Q2207">
            <v>0.1</v>
          </cell>
          <cell r="R2207">
            <v>251111.1</v>
          </cell>
          <cell r="S2207">
            <v>3013333.2</v>
          </cell>
          <cell r="T2207">
            <v>498.40507337132226</v>
          </cell>
          <cell r="U2207">
            <v>0.19</v>
          </cell>
          <cell r="V2207">
            <v>1148.7308990000001</v>
          </cell>
          <cell r="W2207">
            <v>0</v>
          </cell>
          <cell r="X2207">
            <v>0</v>
          </cell>
          <cell r="Y2207">
            <v>0</v>
          </cell>
          <cell r="Z2207">
            <v>0</v>
          </cell>
          <cell r="AA2207">
            <v>-497.59507337132226</v>
          </cell>
          <cell r="AB2207">
            <v>-3008435.9787989999</v>
          </cell>
          <cell r="AC2207">
            <v>12</v>
          </cell>
          <cell r="AD2207">
            <v>11.810185432434082</v>
          </cell>
        </row>
        <row r="2208">
          <cell r="B2208" t="str">
            <v>Total 12011459</v>
          </cell>
          <cell r="C2208">
            <v>1113007</v>
          </cell>
          <cell r="D2208">
            <v>0</v>
          </cell>
          <cell r="E2208">
            <v>6045.9521000000004</v>
          </cell>
          <cell r="F2208">
            <v>0</v>
          </cell>
          <cell r="G2208">
            <v>2511111</v>
          </cell>
          <cell r="H2208">
            <v>2511111</v>
          </cell>
          <cell r="I2208">
            <v>1113007</v>
          </cell>
          <cell r="J2208">
            <v>0</v>
          </cell>
          <cell r="K2208">
            <v>6045.9521000000004</v>
          </cell>
          <cell r="L2208">
            <v>0</v>
          </cell>
          <cell r="M2208">
            <v>2511111</v>
          </cell>
          <cell r="N2208">
            <v>2511111</v>
          </cell>
          <cell r="O2208">
            <v>-3008435.9787989999</v>
          </cell>
          <cell r="P2208">
            <v>251111.1</v>
          </cell>
          <cell r="Q2208">
            <v>251111.1</v>
          </cell>
          <cell r="R2208">
            <v>251111.1</v>
          </cell>
          <cell r="S2208">
            <v>3013333.2</v>
          </cell>
          <cell r="T2208">
            <v>0</v>
          </cell>
          <cell r="U2208">
            <v>0</v>
          </cell>
          <cell r="V2208">
            <v>1148.7308990000001</v>
          </cell>
          <cell r="W2208">
            <v>12</v>
          </cell>
          <cell r="X2208">
            <v>0</v>
          </cell>
          <cell r="Y2208">
            <v>0</v>
          </cell>
          <cell r="Z2208">
            <v>0</v>
          </cell>
          <cell r="AA2208">
            <v>12</v>
          </cell>
          <cell r="AB2208">
            <v>-3008435.9787989999</v>
          </cell>
          <cell r="AC2208">
            <v>12</v>
          </cell>
        </row>
        <row r="2209">
          <cell r="H2209" t="str">
            <v>Total VALORES BAVARIA S.A</v>
          </cell>
          <cell r="I2209">
            <v>1113007</v>
          </cell>
          <cell r="J2209">
            <v>0</v>
          </cell>
          <cell r="K2209">
            <v>6045.9521000000004</v>
          </cell>
          <cell r="L2209">
            <v>0</v>
          </cell>
          <cell r="M2209">
            <v>2511111</v>
          </cell>
          <cell r="N2209">
            <v>2511111</v>
          </cell>
          <cell r="O2209">
            <v>251111.1</v>
          </cell>
          <cell r="P2209">
            <v>251111.1</v>
          </cell>
          <cell r="Q2209">
            <v>3013333.2</v>
          </cell>
          <cell r="R2209">
            <v>251111.1</v>
          </cell>
          <cell r="S2209">
            <v>3013333.2</v>
          </cell>
          <cell r="T2209">
            <v>0</v>
          </cell>
          <cell r="U2209">
            <v>-3008435.9787989999</v>
          </cell>
          <cell r="V2209">
            <v>1148.7308990000001</v>
          </cell>
          <cell r="W2209">
            <v>0</v>
          </cell>
          <cell r="X2209">
            <v>0</v>
          </cell>
          <cell r="Y2209">
            <v>-3008435.9787989999</v>
          </cell>
          <cell r="Z2209">
            <v>0</v>
          </cell>
          <cell r="AA2209">
            <v>-3008435.9787989999</v>
          </cell>
          <cell r="AB2209">
            <v>-3008435.9787989999</v>
          </cell>
          <cell r="AC2209">
            <v>12</v>
          </cell>
        </row>
        <row r="2210">
          <cell r="A2210" t="str">
            <v>Corredores Bogotá</v>
          </cell>
          <cell r="B2210">
            <v>10271458</v>
          </cell>
          <cell r="C2210">
            <v>37087</v>
          </cell>
          <cell r="D2210">
            <v>37451</v>
          </cell>
          <cell r="E2210" t="str">
            <v>A</v>
          </cell>
          <cell r="F2210" t="str">
            <v>AUCOLESP</v>
          </cell>
          <cell r="G2210">
            <v>71167</v>
          </cell>
          <cell r="H2210" t="str">
            <v>VIDRIO ANDINO S.A</v>
          </cell>
          <cell r="I2210">
            <v>22847877</v>
          </cell>
          <cell r="J2210">
            <v>22847877</v>
          </cell>
          <cell r="K2210">
            <v>23519100.038600001</v>
          </cell>
          <cell r="L2210">
            <v>4496820</v>
          </cell>
          <cell r="M2210">
            <v>925000</v>
          </cell>
          <cell r="N2210">
            <v>5421820</v>
          </cell>
          <cell r="O2210">
            <v>0.1</v>
          </cell>
          <cell r="P2210">
            <v>92500</v>
          </cell>
          <cell r="Q2210">
            <v>0.1</v>
          </cell>
          <cell r="R2210">
            <v>542182</v>
          </cell>
          <cell r="S2210">
            <v>6056502</v>
          </cell>
          <cell r="T2210">
            <v>0.25751419017139054</v>
          </cell>
          <cell r="U2210">
            <v>0.19</v>
          </cell>
          <cell r="V2210">
            <v>4468629.0073340004</v>
          </cell>
          <cell r="W2210">
            <v>6.5000000000000002E-2</v>
          </cell>
          <cell r="X2210">
            <v>1528741.5025090002</v>
          </cell>
          <cell r="Y2210">
            <v>0</v>
          </cell>
          <cell r="Z2210">
            <v>0</v>
          </cell>
          <cell r="AA2210">
            <v>0.48748580982860956</v>
          </cell>
          <cell r="AB2210">
            <v>11465227.528757004</v>
          </cell>
          <cell r="AC2210">
            <v>5.4093408584594727</v>
          </cell>
          <cell r="AD2210">
            <v>5.4093408584594727</v>
          </cell>
        </row>
        <row r="2211">
          <cell r="A2211" t="str">
            <v>Corredores Bogotá</v>
          </cell>
          <cell r="B2211">
            <v>10271458</v>
          </cell>
          <cell r="C2211">
            <v>37452</v>
          </cell>
          <cell r="D2211">
            <v>37777</v>
          </cell>
          <cell r="E2211" t="str">
            <v>A</v>
          </cell>
          <cell r="F2211" t="str">
            <v>AUCOLESP</v>
          </cell>
          <cell r="G2211">
            <v>71167</v>
          </cell>
          <cell r="H2211" t="str">
            <v>VIDRIO ANDINO S.A</v>
          </cell>
          <cell r="I2211">
            <v>22222000</v>
          </cell>
          <cell r="J2211">
            <v>22222000</v>
          </cell>
          <cell r="K2211">
            <v>19847594.5625</v>
          </cell>
          <cell r="L2211">
            <v>0</v>
          </cell>
          <cell r="M2211">
            <v>0.1</v>
          </cell>
          <cell r="N2211">
            <v>0</v>
          </cell>
          <cell r="O2211">
            <v>0.1</v>
          </cell>
          <cell r="P2211">
            <v>0</v>
          </cell>
          <cell r="Q2211">
            <v>0.1</v>
          </cell>
          <cell r="R2211">
            <v>0</v>
          </cell>
          <cell r="S2211">
            <v>0</v>
          </cell>
          <cell r="T2211">
            <v>0</v>
          </cell>
          <cell r="U2211">
            <v>0.19</v>
          </cell>
          <cell r="V2211">
            <v>3771042.9668749999</v>
          </cell>
          <cell r="W2211">
            <v>6.5000000000000002E-2</v>
          </cell>
          <cell r="X2211">
            <v>1290093.6465625002</v>
          </cell>
          <cell r="Y2211">
            <v>0</v>
          </cell>
          <cell r="Z2211">
            <v>0</v>
          </cell>
          <cell r="AA2211">
            <v>0.74500000000000011</v>
          </cell>
          <cell r="AB2211">
            <v>14786457.949062502</v>
          </cell>
          <cell r="AC2211">
            <v>5</v>
          </cell>
          <cell r="AD2211">
            <v>5</v>
          </cell>
        </row>
        <row r="2212">
          <cell r="B2212" t="str">
            <v>Total 10271458</v>
          </cell>
          <cell r="C2212">
            <v>45069877</v>
          </cell>
          <cell r="D2212">
            <v>45069877</v>
          </cell>
          <cell r="E2212">
            <v>43366694.601099998</v>
          </cell>
          <cell r="F2212">
            <v>4496820</v>
          </cell>
          <cell r="G2212">
            <v>925000</v>
          </cell>
          <cell r="H2212">
            <v>5421820</v>
          </cell>
          <cell r="I2212">
            <v>45069877</v>
          </cell>
          <cell r="J2212">
            <v>45069877</v>
          </cell>
          <cell r="K2212">
            <v>43366694.601099998</v>
          </cell>
          <cell r="L2212">
            <v>4496820</v>
          </cell>
          <cell r="M2212">
            <v>925000</v>
          </cell>
          <cell r="N2212">
            <v>5421820</v>
          </cell>
          <cell r="O2212">
            <v>26251685.477819506</v>
          </cell>
          <cell r="P2212">
            <v>92500</v>
          </cell>
          <cell r="Q2212">
            <v>542182</v>
          </cell>
          <cell r="R2212">
            <v>542182</v>
          </cell>
          <cell r="S2212">
            <v>6056502</v>
          </cell>
          <cell r="T2212">
            <v>2818835.1490715006</v>
          </cell>
          <cell r="U2212">
            <v>0</v>
          </cell>
          <cell r="V2212">
            <v>8239671.9742090004</v>
          </cell>
          <cell r="W2212">
            <v>5</v>
          </cell>
          <cell r="X2212">
            <v>2818835.1490715006</v>
          </cell>
          <cell r="Y2212">
            <v>0</v>
          </cell>
          <cell r="Z2212">
            <v>0</v>
          </cell>
          <cell r="AA2212">
            <v>5</v>
          </cell>
          <cell r="AB2212">
            <v>26251685.477819506</v>
          </cell>
          <cell r="AC2212">
            <v>5</v>
          </cell>
        </row>
        <row r="2213">
          <cell r="H2213" t="str">
            <v>Total VIDRIO ANDINO S.A</v>
          </cell>
          <cell r="I2213">
            <v>45069877</v>
          </cell>
          <cell r="J2213">
            <v>45069877</v>
          </cell>
          <cell r="K2213">
            <v>43366694.601099998</v>
          </cell>
          <cell r="L2213">
            <v>4496820</v>
          </cell>
          <cell r="M2213">
            <v>925000</v>
          </cell>
          <cell r="N2213">
            <v>5421820</v>
          </cell>
          <cell r="O2213">
            <v>92500</v>
          </cell>
          <cell r="P2213">
            <v>92500</v>
          </cell>
          <cell r="Q2213">
            <v>6056502</v>
          </cell>
          <cell r="R2213">
            <v>542182</v>
          </cell>
          <cell r="S2213">
            <v>6056502</v>
          </cell>
          <cell r="T2213">
            <v>0</v>
          </cell>
          <cell r="U2213">
            <v>26251685.477819506</v>
          </cell>
          <cell r="V2213">
            <v>8239671.9742090004</v>
          </cell>
          <cell r="W2213">
            <v>2818835.1490715006</v>
          </cell>
          <cell r="X2213">
            <v>2818835.1490715006</v>
          </cell>
          <cell r="Y2213">
            <v>26251685.477819506</v>
          </cell>
          <cell r="Z2213">
            <v>0</v>
          </cell>
          <cell r="AA2213">
            <v>26251685.477819506</v>
          </cell>
          <cell r="AB2213">
            <v>26251685.477819506</v>
          </cell>
          <cell r="AC2213">
            <v>5</v>
          </cell>
        </row>
        <row r="2214">
          <cell r="A2214" t="str">
            <v>Corredores Bogotá</v>
          </cell>
          <cell r="B2214">
            <v>10919447</v>
          </cell>
          <cell r="C2214">
            <v>37424</v>
          </cell>
          <cell r="D2214">
            <v>37777</v>
          </cell>
          <cell r="E2214" t="str">
            <v>M</v>
          </cell>
          <cell r="F2214" t="str">
            <v>AUCOL98</v>
          </cell>
          <cell r="G2214">
            <v>77217</v>
          </cell>
          <cell r="H2214" t="str">
            <v>VISION MUNDIAL INTERNACIONAL</v>
          </cell>
          <cell r="I2214">
            <v>4140989</v>
          </cell>
          <cell r="J2214">
            <v>4140989</v>
          </cell>
          <cell r="K2214">
            <v>4140989</v>
          </cell>
          <cell r="L2214">
            <v>0</v>
          </cell>
          <cell r="M2214">
            <v>0.1</v>
          </cell>
          <cell r="N2214">
            <v>0</v>
          </cell>
          <cell r="O2214">
            <v>0.1</v>
          </cell>
          <cell r="P2214">
            <v>0</v>
          </cell>
          <cell r="Q2214">
            <v>0.1</v>
          </cell>
          <cell r="R2214">
            <v>0</v>
          </cell>
          <cell r="S2214">
            <v>0</v>
          </cell>
          <cell r="T2214">
            <v>0</v>
          </cell>
          <cell r="U2214">
            <v>0.19</v>
          </cell>
          <cell r="V2214">
            <v>786787.91</v>
          </cell>
          <cell r="W2214">
            <v>0.125</v>
          </cell>
          <cell r="X2214">
            <v>517623.625</v>
          </cell>
          <cell r="Y2214">
            <v>0</v>
          </cell>
          <cell r="Z2214">
            <v>0</v>
          </cell>
          <cell r="AA2214">
            <v>0.68500000000000005</v>
          </cell>
          <cell r="AB2214">
            <v>2836577.4650000003</v>
          </cell>
          <cell r="AC2214">
            <v>0</v>
          </cell>
          <cell r="AD2214">
            <v>3.7988667488098145</v>
          </cell>
        </row>
        <row r="2215">
          <cell r="B2215" t="str">
            <v>Total 10919447</v>
          </cell>
          <cell r="C2215">
            <v>4140989</v>
          </cell>
          <cell r="D2215">
            <v>4140989</v>
          </cell>
          <cell r="E2215">
            <v>4140989</v>
          </cell>
          <cell r="F2215">
            <v>0</v>
          </cell>
          <cell r="G2215">
            <v>0</v>
          </cell>
          <cell r="H2215">
            <v>0</v>
          </cell>
          <cell r="I2215">
            <v>4140989</v>
          </cell>
          <cell r="J2215">
            <v>4140989</v>
          </cell>
          <cell r="K2215">
            <v>4140989</v>
          </cell>
          <cell r="L2215">
            <v>0</v>
          </cell>
          <cell r="M2215">
            <v>0</v>
          </cell>
          <cell r="N2215">
            <v>0</v>
          </cell>
          <cell r="O2215">
            <v>2836577.4650000003</v>
          </cell>
          <cell r="P2215">
            <v>0</v>
          </cell>
          <cell r="Q2215">
            <v>0</v>
          </cell>
          <cell r="R2215">
            <v>0</v>
          </cell>
          <cell r="S2215">
            <v>0</v>
          </cell>
          <cell r="T2215">
            <v>517623.625</v>
          </cell>
          <cell r="U2215">
            <v>0</v>
          </cell>
          <cell r="V2215">
            <v>786787.91</v>
          </cell>
          <cell r="W2215">
            <v>0</v>
          </cell>
          <cell r="X2215">
            <v>517623.625</v>
          </cell>
          <cell r="Y2215">
            <v>0</v>
          </cell>
          <cell r="Z2215">
            <v>0</v>
          </cell>
          <cell r="AA2215">
            <v>0</v>
          </cell>
          <cell r="AB2215">
            <v>2836577.4650000003</v>
          </cell>
          <cell r="AC2215">
            <v>0</v>
          </cell>
        </row>
        <row r="2216">
          <cell r="H2216" t="str">
            <v>Total VISION MUNDIAL INTERNACIONAL</v>
          </cell>
          <cell r="I2216">
            <v>4140989</v>
          </cell>
          <cell r="J2216">
            <v>4140989</v>
          </cell>
          <cell r="K2216">
            <v>4140989</v>
          </cell>
          <cell r="L2216">
            <v>0</v>
          </cell>
          <cell r="M2216">
            <v>0</v>
          </cell>
          <cell r="N2216">
            <v>0</v>
          </cell>
          <cell r="O2216">
            <v>0</v>
          </cell>
          <cell r="P2216">
            <v>0</v>
          </cell>
          <cell r="Q2216">
            <v>0</v>
          </cell>
          <cell r="R2216">
            <v>0</v>
          </cell>
          <cell r="S2216">
            <v>0</v>
          </cell>
          <cell r="T2216">
            <v>0</v>
          </cell>
          <cell r="U2216">
            <v>2836577.4650000003</v>
          </cell>
          <cell r="V2216">
            <v>786787.91</v>
          </cell>
          <cell r="W2216">
            <v>517623.625</v>
          </cell>
          <cell r="X2216">
            <v>517623.625</v>
          </cell>
          <cell r="Y2216">
            <v>2836577.4650000003</v>
          </cell>
          <cell r="Z2216">
            <v>0</v>
          </cell>
          <cell r="AA2216">
            <v>2836577.4650000003</v>
          </cell>
          <cell r="AB2216">
            <v>2836577.4650000003</v>
          </cell>
          <cell r="AC2216">
            <v>0</v>
          </cell>
        </row>
        <row r="2217">
          <cell r="A2217" t="str">
            <v>Corredores Bogotá</v>
          </cell>
          <cell r="B2217">
            <v>10360646</v>
          </cell>
          <cell r="C2217">
            <v>37256</v>
          </cell>
          <cell r="D2217">
            <v>37620</v>
          </cell>
          <cell r="E2217" t="str">
            <v>A</v>
          </cell>
          <cell r="F2217" t="str">
            <v>AUCOLESP</v>
          </cell>
          <cell r="G2217">
            <v>71617</v>
          </cell>
          <cell r="H2217" t="str">
            <v>WALTER ROTHLISBERGER &amp; CO.LTDA</v>
          </cell>
          <cell r="I2217">
            <v>34480116.9375</v>
          </cell>
          <cell r="J2217">
            <v>34480116.9375</v>
          </cell>
          <cell r="K2217">
            <v>34480116.7852</v>
          </cell>
          <cell r="L2217">
            <v>3881151</v>
          </cell>
          <cell r="M2217">
            <v>9621017</v>
          </cell>
          <cell r="N2217">
            <v>13502168</v>
          </cell>
          <cell r="O2217">
            <v>0.1</v>
          </cell>
          <cell r="P2217">
            <v>962101.70000000007</v>
          </cell>
          <cell r="Q2217">
            <v>0.1</v>
          </cell>
          <cell r="R2217">
            <v>1350216.8</v>
          </cell>
          <cell r="S2217">
            <v>15814486.5</v>
          </cell>
          <cell r="T2217">
            <v>0.45865524755960507</v>
          </cell>
          <cell r="U2217">
            <v>0.19</v>
          </cell>
          <cell r="V2217">
            <v>6551222.1891879998</v>
          </cell>
          <cell r="W2217">
            <v>0.125</v>
          </cell>
          <cell r="X2217">
            <v>4310014.59815</v>
          </cell>
          <cell r="Y2217">
            <v>0</v>
          </cell>
          <cell r="Z2217">
            <v>0</v>
          </cell>
          <cell r="AA2217">
            <v>0.22634475244039498</v>
          </cell>
          <cell r="AB2217">
            <v>7804393.4978620019</v>
          </cell>
          <cell r="AC2217">
            <v>41.903846740722656</v>
          </cell>
          <cell r="AD2217">
            <v>41.903846740722656</v>
          </cell>
        </row>
        <row r="2218">
          <cell r="A2218" t="str">
            <v>Corredores Bogotá</v>
          </cell>
          <cell r="B2218">
            <v>10360646</v>
          </cell>
          <cell r="C2218">
            <v>37621</v>
          </cell>
          <cell r="D2218">
            <v>37777</v>
          </cell>
          <cell r="E2218" t="str">
            <v>A</v>
          </cell>
          <cell r="F2218" t="str">
            <v>AUCOLESP</v>
          </cell>
          <cell r="G2218">
            <v>71617</v>
          </cell>
          <cell r="H2218" t="str">
            <v>WALTER ROTHLISBERGER &amp; CO.LTDA</v>
          </cell>
          <cell r="I2218">
            <v>34398755</v>
          </cell>
          <cell r="J2218">
            <v>32824471</v>
          </cell>
          <cell r="K2218">
            <v>14708278.9673</v>
          </cell>
          <cell r="L2218">
            <v>0</v>
          </cell>
          <cell r="M2218">
            <v>0.1</v>
          </cell>
          <cell r="N2218">
            <v>0</v>
          </cell>
          <cell r="O2218">
            <v>0.1</v>
          </cell>
          <cell r="P2218">
            <v>0</v>
          </cell>
          <cell r="Q2218">
            <v>0.1</v>
          </cell>
          <cell r="R2218">
            <v>0</v>
          </cell>
          <cell r="S2218">
            <v>0</v>
          </cell>
          <cell r="T2218">
            <v>0</v>
          </cell>
          <cell r="U2218">
            <v>0.19</v>
          </cell>
          <cell r="V2218">
            <v>2794573.0037870002</v>
          </cell>
          <cell r="W2218">
            <v>0.125</v>
          </cell>
          <cell r="X2218">
            <v>1838534.8709125</v>
          </cell>
          <cell r="Y2218">
            <v>0</v>
          </cell>
          <cell r="Z2218">
            <v>0</v>
          </cell>
          <cell r="AA2218">
            <v>0.68500000000000005</v>
          </cell>
          <cell r="AB2218">
            <v>10075171.0926005</v>
          </cell>
          <cell r="AC2218">
            <v>41</v>
          </cell>
          <cell r="AD2218">
            <v>39.769229888916016</v>
          </cell>
        </row>
        <row r="2219">
          <cell r="B2219" t="str">
            <v>Total 10360646</v>
          </cell>
          <cell r="C2219">
            <v>68878871.9375</v>
          </cell>
          <cell r="D2219">
            <v>67304587.9375</v>
          </cell>
          <cell r="E2219">
            <v>49188395.752499998</v>
          </cell>
          <cell r="F2219">
            <v>3881151</v>
          </cell>
          <cell r="G2219">
            <v>9621017</v>
          </cell>
          <cell r="H2219">
            <v>13502168</v>
          </cell>
          <cell r="I2219">
            <v>68878871.9375</v>
          </cell>
          <cell r="J2219">
            <v>67304587.9375</v>
          </cell>
          <cell r="K2219">
            <v>49188395.752499998</v>
          </cell>
          <cell r="L2219">
            <v>3881151</v>
          </cell>
          <cell r="M2219">
            <v>9621017</v>
          </cell>
          <cell r="N2219">
            <v>13502168</v>
          </cell>
          <cell r="O2219">
            <v>17879564.590462502</v>
          </cell>
          <cell r="P2219">
            <v>962101.70000000007</v>
          </cell>
          <cell r="Q2219">
            <v>1350216.8</v>
          </cell>
          <cell r="R2219">
            <v>1350216.8</v>
          </cell>
          <cell r="S2219">
            <v>15814486.5</v>
          </cell>
          <cell r="T2219">
            <v>6148549.4690624997</v>
          </cell>
          <cell r="U2219">
            <v>0</v>
          </cell>
          <cell r="V2219">
            <v>9345795.1929749995</v>
          </cell>
          <cell r="W2219">
            <v>41</v>
          </cell>
          <cell r="X2219">
            <v>6148549.4690624997</v>
          </cell>
          <cell r="Y2219">
            <v>0</v>
          </cell>
          <cell r="Z2219">
            <v>0</v>
          </cell>
          <cell r="AA2219">
            <v>41</v>
          </cell>
          <cell r="AB2219">
            <v>17879564.590462502</v>
          </cell>
          <cell r="AC2219">
            <v>41</v>
          </cell>
        </row>
        <row r="2220">
          <cell r="H2220" t="str">
            <v>Total WALTER ROTHLISBERGER &amp; CO.LTDA</v>
          </cell>
          <cell r="I2220">
            <v>68878871.9375</v>
          </cell>
          <cell r="J2220">
            <v>67304587.9375</v>
          </cell>
          <cell r="K2220">
            <v>49188395.752499998</v>
          </cell>
          <cell r="L2220">
            <v>3881151</v>
          </cell>
          <cell r="M2220">
            <v>9621017</v>
          </cell>
          <cell r="N2220">
            <v>13502168</v>
          </cell>
          <cell r="O2220">
            <v>962101.70000000007</v>
          </cell>
          <cell r="P2220">
            <v>962101.70000000007</v>
          </cell>
          <cell r="Q2220">
            <v>15814486.5</v>
          </cell>
          <cell r="R2220">
            <v>1350216.8</v>
          </cell>
          <cell r="S2220">
            <v>15814486.5</v>
          </cell>
          <cell r="T2220">
            <v>0</v>
          </cell>
          <cell r="U2220">
            <v>17879564.590462502</v>
          </cell>
          <cell r="V2220">
            <v>9345795.1929749995</v>
          </cell>
          <cell r="W2220">
            <v>6148549.4690624997</v>
          </cell>
          <cell r="X2220">
            <v>6148549.4690624997</v>
          </cell>
          <cell r="Y2220">
            <v>17879564.590462502</v>
          </cell>
          <cell r="Z2220">
            <v>0</v>
          </cell>
          <cell r="AA2220">
            <v>17879564.590462502</v>
          </cell>
          <cell r="AB2220">
            <v>17879564.590462502</v>
          </cell>
          <cell r="AC2220">
            <v>41</v>
          </cell>
        </row>
        <row r="2221">
          <cell r="A2221" t="str">
            <v>Total Corredores Bogotá</v>
          </cell>
          <cell r="B2221">
            <v>40043370560.537994</v>
          </cell>
          <cell r="C2221">
            <v>37691243120.613991</v>
          </cell>
          <cell r="D2221">
            <v>35206400828.848</v>
          </cell>
          <cell r="E2221">
            <v>15022601078</v>
          </cell>
          <cell r="F2221">
            <v>4506034968</v>
          </cell>
          <cell r="G2221">
            <v>19528636046</v>
          </cell>
          <cell r="H2221">
            <v>450603496.80000007</v>
          </cell>
          <cell r="I2221">
            <v>40043370560.537994</v>
          </cell>
          <cell r="J2221">
            <v>37691243120.613991</v>
          </cell>
          <cell r="K2221">
            <v>35206400828.848</v>
          </cell>
          <cell r="L2221">
            <v>15022601078</v>
          </cell>
          <cell r="M2221">
            <v>4506034968</v>
          </cell>
          <cell r="N2221">
            <v>19528636046</v>
          </cell>
          <cell r="O2221">
            <v>13841</v>
          </cell>
          <cell r="P2221">
            <v>450603496.80000007</v>
          </cell>
          <cell r="Q2221">
            <v>1952863604.6000009</v>
          </cell>
          <cell r="R2221">
            <v>1952863604.6000009</v>
          </cell>
          <cell r="S2221">
            <v>21932103147.400002</v>
          </cell>
          <cell r="T2221">
            <v>4941226716.1085739</v>
          </cell>
          <cell r="U2221">
            <v>1303575051.9672892</v>
          </cell>
          <cell r="V2221">
            <v>6689216157.4811153</v>
          </cell>
          <cell r="W2221">
            <v>13841</v>
          </cell>
          <cell r="X2221">
            <v>4941226716.1085739</v>
          </cell>
          <cell r="Y2221">
            <v>1303575051.9672892</v>
          </cell>
          <cell r="Z2221">
            <v>1303575051.9672892</v>
          </cell>
          <cell r="AA2221">
            <v>13841</v>
          </cell>
          <cell r="AB2221">
            <v>340279755.89101791</v>
          </cell>
          <cell r="AC2221">
            <v>13841</v>
          </cell>
        </row>
        <row r="2222">
          <cell r="A2222" t="str">
            <v>Ctro. Colseg. Medellín</v>
          </cell>
          <cell r="B2222">
            <v>10382178</v>
          </cell>
          <cell r="C2222">
            <v>37321</v>
          </cell>
          <cell r="D2222">
            <v>37685</v>
          </cell>
          <cell r="E2222" t="str">
            <v>A</v>
          </cell>
          <cell r="F2222" t="str">
            <v>AUCOL98</v>
          </cell>
          <cell r="G2222">
            <v>66150</v>
          </cell>
          <cell r="H2222" t="str">
            <v>COOASESORES</v>
          </cell>
          <cell r="I2222">
            <v>37274928.25</v>
          </cell>
          <cell r="J2222">
            <v>37274928.25</v>
          </cell>
          <cell r="K2222">
            <v>29081996.9102</v>
          </cell>
          <cell r="L2222">
            <v>2391799</v>
          </cell>
          <cell r="M2222">
            <v>1137177</v>
          </cell>
          <cell r="N2222">
            <v>3528976</v>
          </cell>
          <cell r="O2222">
            <v>0.1</v>
          </cell>
          <cell r="P2222">
            <v>113717.70000000001</v>
          </cell>
          <cell r="Q2222">
            <v>0.1</v>
          </cell>
          <cell r="R2222">
            <v>352897.60000000003</v>
          </cell>
          <cell r="S2222">
            <v>3995591.3000000003</v>
          </cell>
          <cell r="T2222">
            <v>0.13739054138330564</v>
          </cell>
          <cell r="U2222">
            <v>0.19</v>
          </cell>
          <cell r="V2222">
            <v>5525579.4129379997</v>
          </cell>
          <cell r="W2222">
            <v>0.125</v>
          </cell>
          <cell r="X2222">
            <v>3635249.613775</v>
          </cell>
          <cell r="Y2222">
            <v>0</v>
          </cell>
          <cell r="Z2222">
            <v>0</v>
          </cell>
          <cell r="AA2222">
            <v>0.54760945861669441</v>
          </cell>
          <cell r="AB2222">
            <v>15925576.583487002</v>
          </cell>
          <cell r="AC2222">
            <v>19.892856597900391</v>
          </cell>
          <cell r="AD2222">
            <v>19.892856597900391</v>
          </cell>
        </row>
        <row r="2223">
          <cell r="A2223" t="str">
            <v>Ctro. Colseg. Medellín</v>
          </cell>
          <cell r="B2223">
            <v>10382178</v>
          </cell>
          <cell r="C2223">
            <v>37686</v>
          </cell>
          <cell r="D2223">
            <v>37777</v>
          </cell>
          <cell r="E2223" t="str">
            <v>A</v>
          </cell>
          <cell r="F2223" t="str">
            <v>AUCOL98</v>
          </cell>
          <cell r="G2223">
            <v>66150</v>
          </cell>
          <cell r="H2223" t="str">
            <v>COOASESORES</v>
          </cell>
          <cell r="I2223">
            <v>25606298.25</v>
          </cell>
          <cell r="J2223">
            <v>16809561.3125</v>
          </cell>
          <cell r="K2223">
            <v>9516939.9894999992</v>
          </cell>
          <cell r="L2223">
            <v>223056</v>
          </cell>
          <cell r="M2223">
            <v>0</v>
          </cell>
          <cell r="N2223">
            <v>223056</v>
          </cell>
          <cell r="O2223">
            <v>0.1</v>
          </cell>
          <cell r="P2223">
            <v>0</v>
          </cell>
          <cell r="Q2223">
            <v>0.1</v>
          </cell>
          <cell r="R2223">
            <v>22305.600000000002</v>
          </cell>
          <cell r="S2223">
            <v>245361.6</v>
          </cell>
          <cell r="T2223">
            <v>2.5781564270732658E-2</v>
          </cell>
          <cell r="U2223">
            <v>0.19</v>
          </cell>
          <cell r="V2223">
            <v>1808218.5980049998</v>
          </cell>
          <cell r="W2223">
            <v>0.125</v>
          </cell>
          <cell r="X2223">
            <v>1189617.4986874999</v>
          </cell>
          <cell r="Y2223">
            <v>0</v>
          </cell>
          <cell r="Z2223">
            <v>0</v>
          </cell>
          <cell r="AA2223">
            <v>0.65921843572926742</v>
          </cell>
          <cell r="AB2223">
            <v>6273742.2928074999</v>
          </cell>
          <cell r="AC2223">
            <v>25</v>
          </cell>
          <cell r="AD2223">
            <v>24.736263275146484</v>
          </cell>
        </row>
        <row r="2224">
          <cell r="B2224" t="str">
            <v>Total 10382178</v>
          </cell>
          <cell r="C2224">
            <v>62881226.5</v>
          </cell>
          <cell r="D2224">
            <v>54084489.5625</v>
          </cell>
          <cell r="E2224">
            <v>38598936.899700001</v>
          </cell>
          <cell r="F2224">
            <v>2614855</v>
          </cell>
          <cell r="G2224">
            <v>1137177</v>
          </cell>
          <cell r="H2224">
            <v>3752032</v>
          </cell>
          <cell r="I2224">
            <v>62881226.5</v>
          </cell>
          <cell r="J2224">
            <v>54084489.5625</v>
          </cell>
          <cell r="K2224">
            <v>38598936.899700001</v>
          </cell>
          <cell r="L2224">
            <v>2614855</v>
          </cell>
          <cell r="M2224">
            <v>1137177</v>
          </cell>
          <cell r="N2224">
            <v>3752032</v>
          </cell>
          <cell r="O2224">
            <v>22199318.876294501</v>
          </cell>
          <cell r="P2224">
            <v>113717.70000000001</v>
          </cell>
          <cell r="Q2224">
            <v>375203.2</v>
          </cell>
          <cell r="R2224">
            <v>375203.2</v>
          </cell>
          <cell r="S2224">
            <v>4240952.9000000004</v>
          </cell>
          <cell r="T2224">
            <v>4824867.1124625001</v>
          </cell>
          <cell r="U2224">
            <v>0</v>
          </cell>
          <cell r="V2224">
            <v>7333798.0109429993</v>
          </cell>
          <cell r="W2224">
            <v>25</v>
          </cell>
          <cell r="X2224">
            <v>4824867.1124625001</v>
          </cell>
          <cell r="Y2224">
            <v>0</v>
          </cell>
          <cell r="Z2224">
            <v>0</v>
          </cell>
          <cell r="AA2224">
            <v>25</v>
          </cell>
          <cell r="AB2224">
            <v>22199318.876294501</v>
          </cell>
          <cell r="AC2224">
            <v>25</v>
          </cell>
        </row>
        <row r="2225">
          <cell r="H2225" t="str">
            <v>Total COOASESORES</v>
          </cell>
          <cell r="I2225">
            <v>62881226.5</v>
          </cell>
          <cell r="J2225">
            <v>54084489.5625</v>
          </cell>
          <cell r="K2225">
            <v>38598936.899700001</v>
          </cell>
          <cell r="L2225">
            <v>2614855</v>
          </cell>
          <cell r="M2225">
            <v>1137177</v>
          </cell>
          <cell r="N2225">
            <v>3752032</v>
          </cell>
          <cell r="O2225">
            <v>113717.70000000001</v>
          </cell>
          <cell r="P2225">
            <v>113717.70000000001</v>
          </cell>
          <cell r="Q2225">
            <v>4240952.9000000004</v>
          </cell>
          <cell r="R2225">
            <v>375203.2</v>
          </cell>
          <cell r="S2225">
            <v>4240952.9000000004</v>
          </cell>
          <cell r="T2225">
            <v>0</v>
          </cell>
          <cell r="U2225">
            <v>22199318.876294501</v>
          </cell>
          <cell r="V2225">
            <v>7333798.0109429993</v>
          </cell>
          <cell r="W2225">
            <v>4824867.1124625001</v>
          </cell>
          <cell r="X2225">
            <v>4824867.1124625001</v>
          </cell>
          <cell r="Y2225">
            <v>22199318.876294501</v>
          </cell>
          <cell r="Z2225">
            <v>0</v>
          </cell>
          <cell r="AA2225">
            <v>22199318.876294501</v>
          </cell>
          <cell r="AB2225">
            <v>22199318.876294501</v>
          </cell>
          <cell r="AC2225">
            <v>25</v>
          </cell>
        </row>
        <row r="2226">
          <cell r="A2226" t="str">
            <v>Ctro. Colseg. Medellín</v>
          </cell>
          <cell r="B2226">
            <v>10922656</v>
          </cell>
          <cell r="C2226">
            <v>37407</v>
          </cell>
          <cell r="D2226">
            <v>37771</v>
          </cell>
          <cell r="E2226" t="str">
            <v>A</v>
          </cell>
          <cell r="F2226" t="str">
            <v>AUCOL98</v>
          </cell>
          <cell r="G2226">
            <v>68936</v>
          </cell>
          <cell r="H2226" t="str">
            <v>DELFOS LTDA. AGENCIA DE SEGUROS</v>
          </cell>
          <cell r="I2226">
            <v>90261931.1875</v>
          </cell>
          <cell r="J2226">
            <v>75073408.3125</v>
          </cell>
          <cell r="K2226">
            <v>43591315.847400002</v>
          </cell>
          <cell r="L2226">
            <v>58764459</v>
          </cell>
          <cell r="M2226">
            <v>20982408</v>
          </cell>
          <cell r="N2226">
            <v>79746867</v>
          </cell>
          <cell r="O2226">
            <v>0.1</v>
          </cell>
          <cell r="P2226">
            <v>2098240.8000000003</v>
          </cell>
          <cell r="Q2226">
            <v>0.1</v>
          </cell>
          <cell r="R2226">
            <v>7974686.7000000002</v>
          </cell>
          <cell r="S2226">
            <v>89819794.5</v>
          </cell>
          <cell r="T2226">
            <v>2.0604974351871346</v>
          </cell>
          <cell r="U2226">
            <v>0.19</v>
          </cell>
          <cell r="V2226">
            <v>8282350.0110060005</v>
          </cell>
          <cell r="W2226">
            <v>0.125</v>
          </cell>
          <cell r="X2226">
            <v>5448914.4809250003</v>
          </cell>
          <cell r="Y2226">
            <v>0</v>
          </cell>
          <cell r="Z2226">
            <v>0</v>
          </cell>
          <cell r="AA2226">
            <v>-1.3754974351871345</v>
          </cell>
          <cell r="AB2226">
            <v>-59959743.144530997</v>
          </cell>
          <cell r="AC2226">
            <v>23.75274658203125</v>
          </cell>
          <cell r="AD2226">
            <v>23.75274658203125</v>
          </cell>
        </row>
        <row r="2227">
          <cell r="A2227" t="str">
            <v>Ctro. Colseg. Medellín</v>
          </cell>
          <cell r="B2227">
            <v>10922656</v>
          </cell>
          <cell r="C2227">
            <v>37772</v>
          </cell>
          <cell r="D2227">
            <v>37777</v>
          </cell>
          <cell r="E2227" t="str">
            <v>A</v>
          </cell>
          <cell r="F2227" t="str">
            <v>AUCOL98</v>
          </cell>
          <cell r="G2227">
            <v>68936</v>
          </cell>
          <cell r="H2227" t="str">
            <v>DELFOS LTDA. AGENCIA DE SEGUROS</v>
          </cell>
          <cell r="I2227">
            <v>4078915</v>
          </cell>
          <cell r="J2227">
            <v>0</v>
          </cell>
          <cell r="K2227">
            <v>1405666.889</v>
          </cell>
          <cell r="L2227">
            <v>0</v>
          </cell>
          <cell r="M2227">
            <v>0.1</v>
          </cell>
          <cell r="N2227">
            <v>0</v>
          </cell>
          <cell r="O2227">
            <v>0.1</v>
          </cell>
          <cell r="P2227">
            <v>0</v>
          </cell>
          <cell r="Q2227">
            <v>0.1</v>
          </cell>
          <cell r="R2227">
            <v>0</v>
          </cell>
          <cell r="S2227">
            <v>0</v>
          </cell>
          <cell r="T2227">
            <v>0</v>
          </cell>
          <cell r="U2227">
            <v>0.19</v>
          </cell>
          <cell r="V2227">
            <v>267076.70890999999</v>
          </cell>
          <cell r="W2227">
            <v>0.125</v>
          </cell>
          <cell r="X2227">
            <v>175708.361125</v>
          </cell>
          <cell r="Y2227">
            <v>0</v>
          </cell>
          <cell r="Z2227">
            <v>0</v>
          </cell>
          <cell r="AA2227">
            <v>0.68500000000000005</v>
          </cell>
          <cell r="AB2227">
            <v>962881.8189650001</v>
          </cell>
          <cell r="AC2227">
            <v>45</v>
          </cell>
          <cell r="AD2227">
            <v>45</v>
          </cell>
        </row>
        <row r="2228">
          <cell r="B2228" t="str">
            <v>Total 10922656</v>
          </cell>
          <cell r="C2228">
            <v>94340846.1875</v>
          </cell>
          <cell r="D2228">
            <v>75073408.3125</v>
          </cell>
          <cell r="E2228">
            <v>44996982.736400001</v>
          </cell>
          <cell r="F2228">
            <v>58764459</v>
          </cell>
          <cell r="G2228">
            <v>20982408</v>
          </cell>
          <cell r="H2228">
            <v>79746867</v>
          </cell>
          <cell r="I2228">
            <v>94340846.1875</v>
          </cell>
          <cell r="J2228">
            <v>75073408.3125</v>
          </cell>
          <cell r="K2228">
            <v>44996982.736400001</v>
          </cell>
          <cell r="L2228">
            <v>58764459</v>
          </cell>
          <cell r="M2228">
            <v>20982408</v>
          </cell>
          <cell r="N2228">
            <v>79746867</v>
          </cell>
          <cell r="O2228">
            <v>-58996861.325565994</v>
          </cell>
          <cell r="P2228">
            <v>2098240.8000000003</v>
          </cell>
          <cell r="Q2228">
            <v>7974686.7000000002</v>
          </cell>
          <cell r="R2228">
            <v>7974686.7000000002</v>
          </cell>
          <cell r="S2228">
            <v>89819794.5</v>
          </cell>
          <cell r="T2228">
            <v>5624622.8420500001</v>
          </cell>
          <cell r="U2228">
            <v>0</v>
          </cell>
          <cell r="V2228">
            <v>8549426.719916001</v>
          </cell>
          <cell r="W2228">
            <v>45</v>
          </cell>
          <cell r="X2228">
            <v>5624622.8420500001</v>
          </cell>
          <cell r="Y2228">
            <v>0</v>
          </cell>
          <cell r="Z2228">
            <v>0</v>
          </cell>
          <cell r="AA2228">
            <v>45</v>
          </cell>
          <cell r="AB2228">
            <v>-58996861.325565994</v>
          </cell>
          <cell r="AC2228">
            <v>45</v>
          </cell>
        </row>
        <row r="2229">
          <cell r="H2229" t="str">
            <v>Total DELFOS LTDA. AGENCIA DE SEGUROS</v>
          </cell>
          <cell r="I2229">
            <v>94340846.1875</v>
          </cell>
          <cell r="J2229">
            <v>75073408.3125</v>
          </cell>
          <cell r="K2229">
            <v>44996982.736400001</v>
          </cell>
          <cell r="L2229">
            <v>58764459</v>
          </cell>
          <cell r="M2229">
            <v>20982408</v>
          </cell>
          <cell r="N2229">
            <v>79746867</v>
          </cell>
          <cell r="O2229">
            <v>2098240.8000000003</v>
          </cell>
          <cell r="P2229">
            <v>2098240.8000000003</v>
          </cell>
          <cell r="Q2229">
            <v>89819794.5</v>
          </cell>
          <cell r="R2229">
            <v>7974686.7000000002</v>
          </cell>
          <cell r="S2229">
            <v>89819794.5</v>
          </cell>
          <cell r="T2229">
            <v>0</v>
          </cell>
          <cell r="U2229">
            <v>-58996861.325565994</v>
          </cell>
          <cell r="V2229">
            <v>8549426.719916001</v>
          </cell>
          <cell r="W2229">
            <v>5624622.8420500001</v>
          </cell>
          <cell r="X2229">
            <v>5624622.8420500001</v>
          </cell>
          <cell r="Y2229">
            <v>-58996861.325565994</v>
          </cell>
          <cell r="Z2229">
            <v>0</v>
          </cell>
          <cell r="AA2229">
            <v>-58996861.325565994</v>
          </cell>
          <cell r="AB2229">
            <v>-58996861.325565994</v>
          </cell>
          <cell r="AC2229">
            <v>45</v>
          </cell>
        </row>
        <row r="2230">
          <cell r="A2230" t="str">
            <v>Ctro. Colseg. Medellín</v>
          </cell>
          <cell r="B2230">
            <v>10959698</v>
          </cell>
          <cell r="C2230">
            <v>37452</v>
          </cell>
          <cell r="D2230">
            <v>37777</v>
          </cell>
          <cell r="E2230" t="str">
            <v>A</v>
          </cell>
          <cell r="F2230" t="str">
            <v>AUCOLESP</v>
          </cell>
          <cell r="G2230">
            <v>66365</v>
          </cell>
          <cell r="H2230" t="str">
            <v>DINORA   LTDA.</v>
          </cell>
          <cell r="I2230">
            <v>1519377</v>
          </cell>
          <cell r="J2230">
            <v>1519377</v>
          </cell>
          <cell r="K2230">
            <v>1357032.625</v>
          </cell>
          <cell r="L2230">
            <v>0</v>
          </cell>
          <cell r="M2230">
            <v>0.1</v>
          </cell>
          <cell r="N2230">
            <v>0</v>
          </cell>
          <cell r="O2230">
            <v>0.1</v>
          </cell>
          <cell r="P2230">
            <v>0</v>
          </cell>
          <cell r="Q2230">
            <v>0.1</v>
          </cell>
          <cell r="R2230">
            <v>0</v>
          </cell>
          <cell r="S2230">
            <v>0</v>
          </cell>
          <cell r="T2230">
            <v>0</v>
          </cell>
          <cell r="U2230">
            <v>0.19</v>
          </cell>
          <cell r="V2230">
            <v>257836.19875000001</v>
          </cell>
          <cell r="W2230">
            <v>0.125</v>
          </cell>
          <cell r="X2230">
            <v>169629.078125</v>
          </cell>
          <cell r="Y2230">
            <v>0</v>
          </cell>
          <cell r="Z2230">
            <v>0</v>
          </cell>
          <cell r="AA2230">
            <v>0.68500000000000005</v>
          </cell>
          <cell r="AB2230">
            <v>929567.34812500002</v>
          </cell>
          <cell r="AC2230">
            <v>1</v>
          </cell>
          <cell r="AD2230">
            <v>1</v>
          </cell>
        </row>
        <row r="2231">
          <cell r="B2231" t="str">
            <v>Total 10959698</v>
          </cell>
          <cell r="C2231">
            <v>1519377</v>
          </cell>
          <cell r="D2231">
            <v>1519377</v>
          </cell>
          <cell r="E2231">
            <v>1357032.625</v>
          </cell>
          <cell r="F2231">
            <v>0</v>
          </cell>
          <cell r="G2231">
            <v>0</v>
          </cell>
          <cell r="H2231">
            <v>0</v>
          </cell>
          <cell r="I2231">
            <v>1519377</v>
          </cell>
          <cell r="J2231">
            <v>1519377</v>
          </cell>
          <cell r="K2231">
            <v>1357032.625</v>
          </cell>
          <cell r="L2231">
            <v>0</v>
          </cell>
          <cell r="M2231">
            <v>0</v>
          </cell>
          <cell r="N2231">
            <v>0</v>
          </cell>
          <cell r="O2231">
            <v>929567.34812500002</v>
          </cell>
          <cell r="P2231">
            <v>0</v>
          </cell>
          <cell r="Q2231">
            <v>0</v>
          </cell>
          <cell r="R2231">
            <v>0</v>
          </cell>
          <cell r="S2231">
            <v>0</v>
          </cell>
          <cell r="T2231">
            <v>169629.078125</v>
          </cell>
          <cell r="U2231">
            <v>0</v>
          </cell>
          <cell r="V2231">
            <v>257836.19875000001</v>
          </cell>
          <cell r="W2231">
            <v>1</v>
          </cell>
          <cell r="X2231">
            <v>169629.078125</v>
          </cell>
          <cell r="Y2231">
            <v>0</v>
          </cell>
          <cell r="Z2231">
            <v>0</v>
          </cell>
          <cell r="AA2231">
            <v>1</v>
          </cell>
          <cell r="AB2231">
            <v>929567.34812500002</v>
          </cell>
          <cell r="AC2231">
            <v>1</v>
          </cell>
        </row>
        <row r="2232">
          <cell r="H2232" t="str">
            <v>Total DINORA   LTDA.</v>
          </cell>
          <cell r="I2232">
            <v>1519377</v>
          </cell>
          <cell r="J2232">
            <v>1519377</v>
          </cell>
          <cell r="K2232">
            <v>1357032.625</v>
          </cell>
          <cell r="L2232">
            <v>0</v>
          </cell>
          <cell r="M2232">
            <v>0</v>
          </cell>
          <cell r="N2232">
            <v>0</v>
          </cell>
          <cell r="O2232">
            <v>0</v>
          </cell>
          <cell r="P2232">
            <v>0</v>
          </cell>
          <cell r="Q2232">
            <v>0</v>
          </cell>
          <cell r="R2232">
            <v>0</v>
          </cell>
          <cell r="S2232">
            <v>0</v>
          </cell>
          <cell r="T2232">
            <v>0</v>
          </cell>
          <cell r="U2232">
            <v>929567.34812500002</v>
          </cell>
          <cell r="V2232">
            <v>257836.19875000001</v>
          </cell>
          <cell r="W2232">
            <v>169629.078125</v>
          </cell>
          <cell r="X2232">
            <v>169629.078125</v>
          </cell>
          <cell r="Y2232">
            <v>929567.34812500002</v>
          </cell>
          <cell r="Z2232">
            <v>0</v>
          </cell>
          <cell r="AA2232">
            <v>929567.34812500002</v>
          </cell>
          <cell r="AB2232">
            <v>929567.34812500002</v>
          </cell>
          <cell r="AC2232">
            <v>1</v>
          </cell>
        </row>
        <row r="2233">
          <cell r="A2233" t="str">
            <v>Ctro. Colseg. Medellín</v>
          </cell>
          <cell r="B2233">
            <v>10379306</v>
          </cell>
          <cell r="C2233">
            <v>37313</v>
          </cell>
          <cell r="D2233">
            <v>37677</v>
          </cell>
          <cell r="E2233" t="str">
            <v>A</v>
          </cell>
          <cell r="F2233" t="str">
            <v>AUCOL98</v>
          </cell>
          <cell r="G2233">
            <v>51652</v>
          </cell>
          <cell r="H2233" t="str">
            <v>DUQUE BOTERO LUZ AMERICA</v>
          </cell>
          <cell r="I2233">
            <v>176422683</v>
          </cell>
          <cell r="J2233">
            <v>176422683</v>
          </cell>
          <cell r="K2233">
            <v>97652029.5123</v>
          </cell>
          <cell r="L2233">
            <v>93960729</v>
          </cell>
          <cell r="M2233">
            <v>4756189</v>
          </cell>
          <cell r="N2233">
            <v>98716918</v>
          </cell>
          <cell r="O2233">
            <v>0.1</v>
          </cell>
          <cell r="P2233">
            <v>475618.9</v>
          </cell>
          <cell r="Q2233">
            <v>0.1</v>
          </cell>
          <cell r="R2233">
            <v>9871691.8000000007</v>
          </cell>
          <cell r="S2233">
            <v>109064228.7</v>
          </cell>
          <cell r="T2233">
            <v>1.1168659703714867</v>
          </cell>
          <cell r="U2233">
            <v>0.19</v>
          </cell>
          <cell r="V2233">
            <v>18553885.607337002</v>
          </cell>
          <cell r="W2233">
            <v>0.125</v>
          </cell>
          <cell r="X2233">
            <v>12206503.6890375</v>
          </cell>
          <cell r="Y2233">
            <v>0</v>
          </cell>
          <cell r="Z2233">
            <v>0</v>
          </cell>
          <cell r="AA2233">
            <v>-0.43186597037148666</v>
          </cell>
          <cell r="AB2233">
            <v>-42172588.484074496</v>
          </cell>
          <cell r="AC2233">
            <v>58.945053100585938</v>
          </cell>
          <cell r="AD2233">
            <v>58.945053100585938</v>
          </cell>
        </row>
        <row r="2234">
          <cell r="A2234" t="str">
            <v>Ctro. Colseg. Medellín</v>
          </cell>
          <cell r="B2234">
            <v>10379306</v>
          </cell>
          <cell r="C2234">
            <v>37678</v>
          </cell>
          <cell r="D2234">
            <v>37777</v>
          </cell>
          <cell r="E2234" t="str">
            <v>A</v>
          </cell>
          <cell r="F2234" t="str">
            <v>AUCOL98</v>
          </cell>
          <cell r="G2234">
            <v>51652</v>
          </cell>
          <cell r="H2234" t="str">
            <v>DUQUE BOTERO LUZ AMERICA</v>
          </cell>
          <cell r="I2234">
            <v>67435429.8125</v>
          </cell>
          <cell r="J2234">
            <v>45091897.875</v>
          </cell>
          <cell r="K2234">
            <v>48143400.418499999</v>
          </cell>
          <cell r="L2234">
            <v>1954997</v>
          </cell>
          <cell r="M2234">
            <v>0</v>
          </cell>
          <cell r="N2234">
            <v>1954997</v>
          </cell>
          <cell r="O2234">
            <v>0.1</v>
          </cell>
          <cell r="P2234">
            <v>0</v>
          </cell>
          <cell r="Q2234">
            <v>0.1</v>
          </cell>
          <cell r="R2234">
            <v>195499.7</v>
          </cell>
          <cell r="S2234">
            <v>2150496.7000000002</v>
          </cell>
          <cell r="T2234">
            <v>4.4668566850413663E-2</v>
          </cell>
          <cell r="U2234">
            <v>0.19</v>
          </cell>
          <cell r="V2234">
            <v>9147246.0795149989</v>
          </cell>
          <cell r="W2234">
            <v>0.125</v>
          </cell>
          <cell r="X2234">
            <v>6017925.0523124998</v>
          </cell>
          <cell r="Y2234">
            <v>0</v>
          </cell>
          <cell r="Z2234">
            <v>0</v>
          </cell>
          <cell r="AA2234">
            <v>0.6403314331495864</v>
          </cell>
          <cell r="AB2234">
            <v>30827732.586672504</v>
          </cell>
          <cell r="AC2234">
            <v>103</v>
          </cell>
          <cell r="AD2234">
            <v>100.73737335205078</v>
          </cell>
        </row>
        <row r="2235">
          <cell r="B2235" t="str">
            <v>Total 10379306</v>
          </cell>
          <cell r="C2235">
            <v>243858112.8125</v>
          </cell>
          <cell r="D2235">
            <v>221514580.875</v>
          </cell>
          <cell r="E2235">
            <v>145795429.93079999</v>
          </cell>
          <cell r="F2235">
            <v>95915726</v>
          </cell>
          <cell r="G2235">
            <v>4756189</v>
          </cell>
          <cell r="H2235">
            <v>100671915</v>
          </cell>
          <cell r="I2235">
            <v>243858112.8125</v>
          </cell>
          <cell r="J2235">
            <v>221514580.875</v>
          </cell>
          <cell r="K2235">
            <v>145795429.93079999</v>
          </cell>
          <cell r="L2235">
            <v>95915726</v>
          </cell>
          <cell r="M2235">
            <v>4756189</v>
          </cell>
          <cell r="N2235">
            <v>100671915</v>
          </cell>
          <cell r="O2235">
            <v>-11344855.897401992</v>
          </cell>
          <cell r="P2235">
            <v>475618.9</v>
          </cell>
          <cell r="Q2235">
            <v>10067191.5</v>
          </cell>
          <cell r="R2235">
            <v>10067191.5</v>
          </cell>
          <cell r="S2235">
            <v>111214725.40000001</v>
          </cell>
          <cell r="T2235">
            <v>18224428.741349999</v>
          </cell>
          <cell r="U2235">
            <v>0</v>
          </cell>
          <cell r="V2235">
            <v>27701131.686852001</v>
          </cell>
          <cell r="W2235">
            <v>103</v>
          </cell>
          <cell r="X2235">
            <v>18224428.741349999</v>
          </cell>
          <cell r="Y2235">
            <v>0</v>
          </cell>
          <cell r="Z2235">
            <v>0</v>
          </cell>
          <cell r="AA2235">
            <v>103</v>
          </cell>
          <cell r="AB2235">
            <v>-11344855.897401992</v>
          </cell>
          <cell r="AC2235">
            <v>103</v>
          </cell>
        </row>
        <row r="2236">
          <cell r="H2236" t="str">
            <v>Total DUQUE BOTERO LUZ AMERICA</v>
          </cell>
          <cell r="I2236">
            <v>243858112.8125</v>
          </cell>
          <cell r="J2236">
            <v>221514580.875</v>
          </cell>
          <cell r="K2236">
            <v>145795429.93079999</v>
          </cell>
          <cell r="L2236">
            <v>95915726</v>
          </cell>
          <cell r="M2236">
            <v>4756189</v>
          </cell>
          <cell r="N2236">
            <v>100671915</v>
          </cell>
          <cell r="O2236">
            <v>475618.9</v>
          </cell>
          <cell r="P2236">
            <v>475618.9</v>
          </cell>
          <cell r="Q2236">
            <v>111214725.40000001</v>
          </cell>
          <cell r="R2236">
            <v>10067191.5</v>
          </cell>
          <cell r="S2236">
            <v>111214725.40000001</v>
          </cell>
          <cell r="T2236">
            <v>0</v>
          </cell>
          <cell r="U2236">
            <v>-11344855.897401992</v>
          </cell>
          <cell r="V2236">
            <v>27701131.686852001</v>
          </cell>
          <cell r="W2236">
            <v>18224428.741349999</v>
          </cell>
          <cell r="X2236">
            <v>18224428.741349999</v>
          </cell>
          <cell r="Y2236">
            <v>-11344855.897401992</v>
          </cell>
          <cell r="Z2236">
            <v>0</v>
          </cell>
          <cell r="AA2236">
            <v>-11344855.897401992</v>
          </cell>
          <cell r="AB2236">
            <v>-11344855.897401992</v>
          </cell>
          <cell r="AC2236">
            <v>103</v>
          </cell>
        </row>
        <row r="2237">
          <cell r="A2237" t="str">
            <v>Ctro. Colseg. Medellín</v>
          </cell>
          <cell r="B2237">
            <v>10383569</v>
          </cell>
          <cell r="C2237">
            <v>37330</v>
          </cell>
          <cell r="D2237">
            <v>37694</v>
          </cell>
          <cell r="E2237" t="str">
            <v>A</v>
          </cell>
          <cell r="F2237" t="str">
            <v>AUCOL98</v>
          </cell>
          <cell r="G2237">
            <v>66210</v>
          </cell>
          <cell r="H2237" t="str">
            <v>DURANGOS Y CIA. LTDA. AG. DE SEG.</v>
          </cell>
          <cell r="I2237">
            <v>154921079.25</v>
          </cell>
          <cell r="J2237">
            <v>154921079.25</v>
          </cell>
          <cell r="K2237">
            <v>59835971.543300003</v>
          </cell>
          <cell r="L2237">
            <v>27644232</v>
          </cell>
          <cell r="M2237">
            <v>3715101</v>
          </cell>
          <cell r="N2237">
            <v>31359333</v>
          </cell>
          <cell r="O2237">
            <v>0.1</v>
          </cell>
          <cell r="P2237">
            <v>371510.10000000003</v>
          </cell>
          <cell r="Q2237">
            <v>0.1</v>
          </cell>
          <cell r="R2237">
            <v>3135933.3000000003</v>
          </cell>
          <cell r="S2237">
            <v>34866776.399999999</v>
          </cell>
          <cell r="T2237">
            <v>0.58270594595040259</v>
          </cell>
          <cell r="U2237">
            <v>0.19</v>
          </cell>
          <cell r="V2237">
            <v>11368834.593227001</v>
          </cell>
          <cell r="W2237">
            <v>0.125</v>
          </cell>
          <cell r="X2237">
            <v>7479496.4429125004</v>
          </cell>
          <cell r="Y2237">
            <v>0</v>
          </cell>
          <cell r="Z2237">
            <v>0</v>
          </cell>
          <cell r="AA2237">
            <v>0.10229405404959746</v>
          </cell>
          <cell r="AB2237">
            <v>6120864.1071605058</v>
          </cell>
          <cell r="AC2237">
            <v>44.903846740722656</v>
          </cell>
          <cell r="AD2237">
            <v>44.903846740722656</v>
          </cell>
        </row>
        <row r="2238">
          <cell r="A2238" t="str">
            <v>Ctro. Colseg. Medellín</v>
          </cell>
          <cell r="B2238">
            <v>10383569</v>
          </cell>
          <cell r="C2238">
            <v>37695</v>
          </cell>
          <cell r="D2238">
            <v>37777</v>
          </cell>
          <cell r="E2238" t="str">
            <v>A</v>
          </cell>
          <cell r="F2238" t="str">
            <v>AUCOL98</v>
          </cell>
          <cell r="G2238">
            <v>66210</v>
          </cell>
          <cell r="H2238" t="str">
            <v>DURANGOS Y CIA. LTDA. AG. DE SEG.</v>
          </cell>
          <cell r="I2238">
            <v>83812226.4375</v>
          </cell>
          <cell r="J2238">
            <v>46848594.5</v>
          </cell>
          <cell r="K2238">
            <v>42539519.381300002</v>
          </cell>
          <cell r="L2238">
            <v>13771601</v>
          </cell>
          <cell r="M2238">
            <v>59578478</v>
          </cell>
          <cell r="N2238">
            <v>73350079</v>
          </cell>
          <cell r="O2238">
            <v>0.1</v>
          </cell>
          <cell r="P2238">
            <v>5957847.8000000007</v>
          </cell>
          <cell r="Q2238">
            <v>0.1</v>
          </cell>
          <cell r="R2238">
            <v>7335007.9000000004</v>
          </cell>
          <cell r="S2238">
            <v>86642934.700000003</v>
          </cell>
          <cell r="T2238">
            <v>2.0367633663977753</v>
          </cell>
          <cell r="U2238">
            <v>0.19</v>
          </cell>
          <cell r="V2238">
            <v>8082508.6824470004</v>
          </cell>
          <cell r="W2238">
            <v>0.125</v>
          </cell>
          <cell r="X2238">
            <v>5317439.9226625003</v>
          </cell>
          <cell r="Y2238">
            <v>0</v>
          </cell>
          <cell r="Z2238">
            <v>0</v>
          </cell>
          <cell r="AA2238">
            <v>-1.3517633663977753</v>
          </cell>
          <cell r="AB2238">
            <v>-57503363.923809499</v>
          </cell>
          <cell r="AC2238">
            <v>159</v>
          </cell>
          <cell r="AD2238">
            <v>133.36585998535156</v>
          </cell>
        </row>
        <row r="2239">
          <cell r="B2239" t="str">
            <v>Total 10383569</v>
          </cell>
          <cell r="C2239">
            <v>238733305.6875</v>
          </cell>
          <cell r="D2239">
            <v>201769673.75</v>
          </cell>
          <cell r="E2239">
            <v>102375490.92460001</v>
          </cell>
          <cell r="F2239">
            <v>41415833</v>
          </cell>
          <cell r="G2239">
            <v>63293579</v>
          </cell>
          <cell r="H2239">
            <v>104709412</v>
          </cell>
          <cell r="I2239">
            <v>238733305.6875</v>
          </cell>
          <cell r="J2239">
            <v>201769673.75</v>
          </cell>
          <cell r="K2239">
            <v>102375490.92460001</v>
          </cell>
          <cell r="L2239">
            <v>41415833</v>
          </cell>
          <cell r="M2239">
            <v>63293579</v>
          </cell>
          <cell r="N2239">
            <v>104709412</v>
          </cell>
          <cell r="O2239">
            <v>-51382499.81664899</v>
          </cell>
          <cell r="P2239">
            <v>6329357.9000000004</v>
          </cell>
          <cell r="Q2239">
            <v>10470941.200000001</v>
          </cell>
          <cell r="R2239">
            <v>10470941.200000001</v>
          </cell>
          <cell r="S2239">
            <v>121509711.09999999</v>
          </cell>
          <cell r="T2239">
            <v>12796936.365575001</v>
          </cell>
          <cell r="U2239">
            <v>0</v>
          </cell>
          <cell r="V2239">
            <v>19451343.275674</v>
          </cell>
          <cell r="W2239">
            <v>159</v>
          </cell>
          <cell r="X2239">
            <v>12796936.365575001</v>
          </cell>
          <cell r="Y2239">
            <v>0</v>
          </cell>
          <cell r="Z2239">
            <v>0</v>
          </cell>
          <cell r="AA2239">
            <v>159</v>
          </cell>
          <cell r="AB2239">
            <v>-51382499.81664899</v>
          </cell>
          <cell r="AC2239">
            <v>159</v>
          </cell>
        </row>
        <row r="2240">
          <cell r="A2240" t="str">
            <v>Ctro. Colseg. Medellín</v>
          </cell>
          <cell r="B2240">
            <v>10389215</v>
          </cell>
          <cell r="C2240">
            <v>37335</v>
          </cell>
          <cell r="D2240">
            <v>37699</v>
          </cell>
          <cell r="E2240" t="str">
            <v>M</v>
          </cell>
          <cell r="F2240" t="str">
            <v>AUCOL98</v>
          </cell>
          <cell r="G2240">
            <v>66210</v>
          </cell>
          <cell r="H2240" t="str">
            <v>DURANGOS Y CIA. LTDA. AG. DE SEG.</v>
          </cell>
          <cell r="I2240">
            <v>26060648</v>
          </cell>
          <cell r="J2240">
            <v>26060648</v>
          </cell>
          <cell r="K2240">
            <v>24983210.279800002</v>
          </cell>
          <cell r="L2240">
            <v>15989666</v>
          </cell>
          <cell r="M2240">
            <v>3147860</v>
          </cell>
          <cell r="N2240">
            <v>19137526</v>
          </cell>
          <cell r="O2240">
            <v>0.1</v>
          </cell>
          <cell r="P2240">
            <v>314786</v>
          </cell>
          <cell r="Q2240">
            <v>0.1</v>
          </cell>
          <cell r="R2240">
            <v>1913752.6</v>
          </cell>
          <cell r="S2240">
            <v>21366064.600000001</v>
          </cell>
          <cell r="T2240">
            <v>0.85521693812405619</v>
          </cell>
          <cell r="U2240">
            <v>0.19</v>
          </cell>
          <cell r="V2240">
            <v>4746809.9531620005</v>
          </cell>
          <cell r="W2240">
            <v>0.125</v>
          </cell>
          <cell r="X2240">
            <v>3122901.2849750002</v>
          </cell>
          <cell r="Y2240">
            <v>0</v>
          </cell>
          <cell r="Z2240">
            <v>0</v>
          </cell>
          <cell r="AA2240">
            <v>-0.17021693812405614</v>
          </cell>
          <cell r="AB2240">
            <v>-4252565.5583370002</v>
          </cell>
          <cell r="AC2240">
            <v>19.585165023803711</v>
          </cell>
          <cell r="AD2240">
            <v>19.585165023803711</v>
          </cell>
        </row>
        <row r="2241">
          <cell r="A2241" t="str">
            <v>Ctro. Colseg. Medellín</v>
          </cell>
          <cell r="B2241">
            <v>10389215</v>
          </cell>
          <cell r="C2241">
            <v>37700</v>
          </cell>
          <cell r="D2241">
            <v>37777</v>
          </cell>
          <cell r="E2241" t="str">
            <v>M</v>
          </cell>
          <cell r="F2241" t="str">
            <v>AUCOL98</v>
          </cell>
          <cell r="G2241">
            <v>66210</v>
          </cell>
          <cell r="H2241" t="str">
            <v>DURANGOS Y CIA. LTDA. AG. DE SEG.</v>
          </cell>
          <cell r="I2241">
            <v>2990293</v>
          </cell>
          <cell r="J2241">
            <v>1798305</v>
          </cell>
          <cell r="K2241">
            <v>3757903.8270999999</v>
          </cell>
          <cell r="L2241">
            <v>3217771</v>
          </cell>
          <cell r="M2241">
            <v>0</v>
          </cell>
          <cell r="N2241">
            <v>3217771</v>
          </cell>
          <cell r="O2241">
            <v>0.1</v>
          </cell>
          <cell r="P2241">
            <v>0</v>
          </cell>
          <cell r="Q2241">
            <v>0.1</v>
          </cell>
          <cell r="R2241">
            <v>321777.10000000003</v>
          </cell>
          <cell r="S2241">
            <v>3539548.1</v>
          </cell>
          <cell r="T2241">
            <v>0.94189427480146393</v>
          </cell>
          <cell r="U2241">
            <v>0.19</v>
          </cell>
          <cell r="V2241">
            <v>714001.72714900004</v>
          </cell>
          <cell r="W2241">
            <v>0.125</v>
          </cell>
          <cell r="X2241">
            <v>469737.97838749998</v>
          </cell>
          <cell r="Y2241">
            <v>0</v>
          </cell>
          <cell r="Z2241">
            <v>0</v>
          </cell>
          <cell r="AA2241">
            <v>-0.25689427480146387</v>
          </cell>
          <cell r="AB2241">
            <v>-965383.97843650018</v>
          </cell>
          <cell r="AC2241">
            <v>10</v>
          </cell>
          <cell r="AD2241">
            <v>13.883116722106934</v>
          </cell>
        </row>
        <row r="2242">
          <cell r="B2242" t="str">
            <v>Total 10389215</v>
          </cell>
          <cell r="C2242">
            <v>29050941</v>
          </cell>
          <cell r="D2242">
            <v>27858953</v>
          </cell>
          <cell r="E2242">
            <v>28741114.106900003</v>
          </cell>
          <cell r="F2242">
            <v>19207437</v>
          </cell>
          <cell r="G2242">
            <v>3147860</v>
          </cell>
          <cell r="H2242">
            <v>22355297</v>
          </cell>
          <cell r="I2242">
            <v>29050941</v>
          </cell>
          <cell r="J2242">
            <v>27858953</v>
          </cell>
          <cell r="K2242">
            <v>28741114.106900003</v>
          </cell>
          <cell r="L2242">
            <v>19207437</v>
          </cell>
          <cell r="M2242">
            <v>3147860</v>
          </cell>
          <cell r="N2242">
            <v>22355297</v>
          </cell>
          <cell r="O2242">
            <v>-5217949.5367735</v>
          </cell>
          <cell r="P2242">
            <v>314786</v>
          </cell>
          <cell r="Q2242">
            <v>2235529.7000000002</v>
          </cell>
          <cell r="R2242">
            <v>2235529.7000000002</v>
          </cell>
          <cell r="S2242">
            <v>24905612.700000003</v>
          </cell>
          <cell r="T2242">
            <v>3592639.2633625004</v>
          </cell>
          <cell r="U2242">
            <v>0</v>
          </cell>
          <cell r="V2242">
            <v>5460811.6803110009</v>
          </cell>
          <cell r="W2242">
            <v>10</v>
          </cell>
          <cell r="X2242">
            <v>3592639.2633625004</v>
          </cell>
          <cell r="Y2242">
            <v>0</v>
          </cell>
          <cell r="Z2242">
            <v>0</v>
          </cell>
          <cell r="AA2242">
            <v>10</v>
          </cell>
          <cell r="AB2242">
            <v>-5217949.5367735</v>
          </cell>
          <cell r="AC2242">
            <v>10</v>
          </cell>
        </row>
        <row r="2243">
          <cell r="H2243" t="str">
            <v>Total DURANGOS Y CIA. LTDA. AG. DE SEG.</v>
          </cell>
          <cell r="I2243">
            <v>267784246.6875</v>
          </cell>
          <cell r="J2243">
            <v>229628626.75</v>
          </cell>
          <cell r="K2243">
            <v>131116605.0315</v>
          </cell>
          <cell r="L2243">
            <v>60623270</v>
          </cell>
          <cell r="M2243">
            <v>66441439</v>
          </cell>
          <cell r="N2243">
            <v>127064709</v>
          </cell>
          <cell r="O2243">
            <v>6644143.9000000004</v>
          </cell>
          <cell r="P2243">
            <v>6644143.9000000004</v>
          </cell>
          <cell r="Q2243">
            <v>146415323.79999998</v>
          </cell>
          <cell r="R2243">
            <v>12706470.9</v>
          </cell>
          <cell r="S2243">
            <v>146415323.79999998</v>
          </cell>
          <cell r="T2243">
            <v>0</v>
          </cell>
          <cell r="U2243">
            <v>-56600449.353422493</v>
          </cell>
          <cell r="V2243">
            <v>24912154.955984998</v>
          </cell>
          <cell r="W2243">
            <v>16389575.6289375</v>
          </cell>
          <cell r="X2243">
            <v>16389575.6289375</v>
          </cell>
          <cell r="Y2243">
            <v>-56600449.353422493</v>
          </cell>
          <cell r="Z2243">
            <v>0</v>
          </cell>
          <cell r="AA2243">
            <v>-56600449.353422493</v>
          </cell>
          <cell r="AB2243">
            <v>-56600449.353422493</v>
          </cell>
          <cell r="AC2243">
            <v>169</v>
          </cell>
        </row>
        <row r="2244">
          <cell r="A2244" t="str">
            <v>Ctro. Colseg. Medellín</v>
          </cell>
          <cell r="B2244">
            <v>10396724</v>
          </cell>
          <cell r="C2244">
            <v>37358</v>
          </cell>
          <cell r="D2244">
            <v>37722</v>
          </cell>
          <cell r="E2244" t="str">
            <v>M</v>
          </cell>
          <cell r="F2244" t="str">
            <v>AUCOLESP</v>
          </cell>
          <cell r="G2244">
            <v>52016</v>
          </cell>
          <cell r="H2244" t="str">
            <v>ECHEVERRY CORREA WILFREDY</v>
          </cell>
          <cell r="I2244">
            <v>338292173.125</v>
          </cell>
          <cell r="J2244">
            <v>336132148</v>
          </cell>
          <cell r="K2244">
            <v>314227318.79189998</v>
          </cell>
          <cell r="L2244">
            <v>26734612</v>
          </cell>
          <cell r="M2244">
            <v>77056008</v>
          </cell>
          <cell r="N2244">
            <v>103790620</v>
          </cell>
          <cell r="O2244">
            <v>0.1</v>
          </cell>
          <cell r="P2244">
            <v>7705600.8000000007</v>
          </cell>
          <cell r="Q2244">
            <v>0.1</v>
          </cell>
          <cell r="R2244">
            <v>10379062</v>
          </cell>
          <cell r="S2244">
            <v>121875282.8</v>
          </cell>
          <cell r="T2244">
            <v>0.38785705605919346</v>
          </cell>
          <cell r="U2244">
            <v>0.19</v>
          </cell>
          <cell r="V2244">
            <v>59703190.570460998</v>
          </cell>
          <cell r="W2244">
            <v>0.15</v>
          </cell>
          <cell r="X2244">
            <v>47134097.818784997</v>
          </cell>
          <cell r="Y2244">
            <v>0</v>
          </cell>
          <cell r="Z2244">
            <v>0</v>
          </cell>
          <cell r="AA2244">
            <v>0.27214294394080646</v>
          </cell>
          <cell r="AB2244">
            <v>85514747.60265395</v>
          </cell>
          <cell r="AC2244">
            <v>173.35165405273438</v>
          </cell>
          <cell r="AD2244">
            <v>173.35165405273438</v>
          </cell>
        </row>
        <row r="2245">
          <cell r="A2245" t="str">
            <v>Ctro. Colseg. Medellín</v>
          </cell>
          <cell r="B2245">
            <v>10396724</v>
          </cell>
          <cell r="C2245">
            <v>37723</v>
          </cell>
          <cell r="D2245">
            <v>37777</v>
          </cell>
          <cell r="E2245" t="str">
            <v>M</v>
          </cell>
          <cell r="F2245" t="str">
            <v>AUCOLESP</v>
          </cell>
          <cell r="G2245">
            <v>52016</v>
          </cell>
          <cell r="H2245" t="str">
            <v>ECHEVERRY CORREA WILFREDY</v>
          </cell>
          <cell r="I2245">
            <v>73499184</v>
          </cell>
          <cell r="J2245">
            <v>26970550</v>
          </cell>
          <cell r="K2245">
            <v>81491904.643199995</v>
          </cell>
          <cell r="L2245">
            <v>0</v>
          </cell>
          <cell r="M2245">
            <v>0.1</v>
          </cell>
          <cell r="N2245">
            <v>0</v>
          </cell>
          <cell r="O2245">
            <v>0.1</v>
          </cell>
          <cell r="P2245">
            <v>0</v>
          </cell>
          <cell r="Q2245">
            <v>0.1</v>
          </cell>
          <cell r="R2245">
            <v>0</v>
          </cell>
          <cell r="S2245">
            <v>0</v>
          </cell>
          <cell r="T2245">
            <v>0</v>
          </cell>
          <cell r="U2245">
            <v>0.19</v>
          </cell>
          <cell r="V2245">
            <v>15483461.882207999</v>
          </cell>
          <cell r="W2245">
            <v>0.15</v>
          </cell>
          <cell r="X2245">
            <v>12223785.696479999</v>
          </cell>
          <cell r="Y2245">
            <v>0</v>
          </cell>
          <cell r="Z2245">
            <v>0</v>
          </cell>
          <cell r="AA2245">
            <v>0.65999999999999992</v>
          </cell>
          <cell r="AB2245">
            <v>53784657.064511992</v>
          </cell>
          <cell r="AC2245">
            <v>307</v>
          </cell>
          <cell r="AD2245">
            <v>299.1851806640625</v>
          </cell>
        </row>
        <row r="2246">
          <cell r="B2246" t="str">
            <v>Total 10396724</v>
          </cell>
          <cell r="C2246">
            <v>411791357.125</v>
          </cell>
          <cell r="D2246">
            <v>363102698</v>
          </cell>
          <cell r="E2246">
            <v>395719223.43509996</v>
          </cell>
          <cell r="F2246">
            <v>26734612</v>
          </cell>
          <cell r="G2246">
            <v>77056008</v>
          </cell>
          <cell r="H2246">
            <v>103790620</v>
          </cell>
          <cell r="I2246">
            <v>411791357.125</v>
          </cell>
          <cell r="J2246">
            <v>363102698</v>
          </cell>
          <cell r="K2246">
            <v>395719223.43509996</v>
          </cell>
          <cell r="L2246">
            <v>26734612</v>
          </cell>
          <cell r="M2246">
            <v>77056008</v>
          </cell>
          <cell r="N2246">
            <v>103790620</v>
          </cell>
          <cell r="O2246">
            <v>139299404.66716594</v>
          </cell>
          <cell r="P2246">
            <v>7705600.8000000007</v>
          </cell>
          <cell r="Q2246">
            <v>10379062</v>
          </cell>
          <cell r="R2246">
            <v>10379062</v>
          </cell>
          <cell r="S2246">
            <v>121875282.8</v>
          </cell>
          <cell r="T2246">
            <v>59357883.515264995</v>
          </cell>
          <cell r="U2246">
            <v>0</v>
          </cell>
          <cell r="V2246">
            <v>75186652.452668995</v>
          </cell>
          <cell r="W2246">
            <v>307</v>
          </cell>
          <cell r="X2246">
            <v>59357883.515264995</v>
          </cell>
          <cell r="Y2246">
            <v>0</v>
          </cell>
          <cell r="Z2246">
            <v>0</v>
          </cell>
          <cell r="AA2246">
            <v>307</v>
          </cell>
          <cell r="AB2246">
            <v>139299404.66716594</v>
          </cell>
          <cell r="AC2246">
            <v>307</v>
          </cell>
        </row>
        <row r="2247">
          <cell r="A2247" t="str">
            <v>Ctro. Colseg. Medellín</v>
          </cell>
          <cell r="B2247">
            <v>11008241</v>
          </cell>
          <cell r="C2247">
            <v>37525</v>
          </cell>
          <cell r="D2247">
            <v>37777</v>
          </cell>
          <cell r="E2247" t="str">
            <v>M</v>
          </cell>
          <cell r="F2247" t="str">
            <v>AUCOL98</v>
          </cell>
          <cell r="G2247">
            <v>52016</v>
          </cell>
          <cell r="H2247" t="str">
            <v>ECHEVERRY CORREA WILFREDY</v>
          </cell>
          <cell r="I2247">
            <v>90021062</v>
          </cell>
          <cell r="J2247">
            <v>70036693</v>
          </cell>
          <cell r="K2247">
            <v>83272623.914100006</v>
          </cell>
          <cell r="L2247">
            <v>54850271</v>
          </cell>
          <cell r="M2247">
            <v>25217824</v>
          </cell>
          <cell r="N2247">
            <v>80068095</v>
          </cell>
          <cell r="O2247">
            <v>0.1</v>
          </cell>
          <cell r="P2247">
            <v>2521782.4000000004</v>
          </cell>
          <cell r="Q2247">
            <v>0.1</v>
          </cell>
          <cell r="R2247">
            <v>8006809.5</v>
          </cell>
          <cell r="S2247">
            <v>90596686.900000006</v>
          </cell>
          <cell r="T2247">
            <v>1.0879528306139981</v>
          </cell>
          <cell r="U2247">
            <v>0.19</v>
          </cell>
          <cell r="V2247">
            <v>15821798.543679001</v>
          </cell>
          <cell r="W2247">
            <v>0.15</v>
          </cell>
          <cell r="X2247">
            <v>12490893.587115001</v>
          </cell>
          <cell r="Y2247">
            <v>0</v>
          </cell>
          <cell r="Z2247">
            <v>0</v>
          </cell>
          <cell r="AA2247">
            <v>-0.42795283061399814</v>
          </cell>
          <cell r="AB2247">
            <v>-35636755.116694011</v>
          </cell>
          <cell r="AC2247">
            <v>187</v>
          </cell>
          <cell r="AD2247">
            <v>91.773811340332031</v>
          </cell>
        </row>
        <row r="2248">
          <cell r="B2248" t="str">
            <v>Total 11008241</v>
          </cell>
          <cell r="C2248">
            <v>90021062</v>
          </cell>
          <cell r="D2248">
            <v>70036693</v>
          </cell>
          <cell r="E2248">
            <v>83272623.914100006</v>
          </cell>
          <cell r="F2248">
            <v>54850271</v>
          </cell>
          <cell r="G2248">
            <v>25217824</v>
          </cell>
          <cell r="H2248">
            <v>80068095</v>
          </cell>
          <cell r="I2248">
            <v>90021062</v>
          </cell>
          <cell r="J2248">
            <v>70036693</v>
          </cell>
          <cell r="K2248">
            <v>83272623.914100006</v>
          </cell>
          <cell r="L2248">
            <v>54850271</v>
          </cell>
          <cell r="M2248">
            <v>25217824</v>
          </cell>
          <cell r="N2248">
            <v>80068095</v>
          </cell>
          <cell r="O2248">
            <v>-35636755.116694011</v>
          </cell>
          <cell r="P2248">
            <v>2521782.4000000004</v>
          </cell>
          <cell r="Q2248">
            <v>8006809.5</v>
          </cell>
          <cell r="R2248">
            <v>8006809.5</v>
          </cell>
          <cell r="S2248">
            <v>90596686.900000006</v>
          </cell>
          <cell r="T2248">
            <v>12490893.587115001</v>
          </cell>
          <cell r="U2248">
            <v>0</v>
          </cell>
          <cell r="V2248">
            <v>15821798.543679001</v>
          </cell>
          <cell r="W2248">
            <v>187</v>
          </cell>
          <cell r="X2248">
            <v>12490893.587115001</v>
          </cell>
          <cell r="Y2248">
            <v>0</v>
          </cell>
          <cell r="Z2248">
            <v>0</v>
          </cell>
          <cell r="AA2248">
            <v>187</v>
          </cell>
          <cell r="AB2248">
            <v>-35636755.116694011</v>
          </cell>
          <cell r="AC2248">
            <v>187</v>
          </cell>
        </row>
        <row r="2249">
          <cell r="H2249" t="str">
            <v>Total ECHEVERRY CORREA WILFREDY</v>
          </cell>
          <cell r="I2249">
            <v>501812419.125</v>
          </cell>
          <cell r="J2249">
            <v>433139391</v>
          </cell>
          <cell r="K2249">
            <v>478991847.34919995</v>
          </cell>
          <cell r="L2249">
            <v>81584883</v>
          </cell>
          <cell r="M2249">
            <v>102273832</v>
          </cell>
          <cell r="N2249">
            <v>183858715</v>
          </cell>
          <cell r="O2249">
            <v>10227383.200000001</v>
          </cell>
          <cell r="P2249">
            <v>10227383.200000001</v>
          </cell>
          <cell r="Q2249">
            <v>212471969.69999999</v>
          </cell>
          <cell r="R2249">
            <v>18385871.5</v>
          </cell>
          <cell r="S2249">
            <v>212471969.69999999</v>
          </cell>
          <cell r="T2249">
            <v>0</v>
          </cell>
          <cell r="U2249">
            <v>103662649.55047193</v>
          </cell>
          <cell r="V2249">
            <v>91008450.996347994</v>
          </cell>
          <cell r="W2249">
            <v>71848777.102379993</v>
          </cell>
          <cell r="X2249">
            <v>71848777.102379993</v>
          </cell>
          <cell r="Y2249">
            <v>103662649.55047193</v>
          </cell>
          <cell r="Z2249">
            <v>0</v>
          </cell>
          <cell r="AA2249">
            <v>103662649.55047193</v>
          </cell>
          <cell r="AB2249">
            <v>103662649.55047193</v>
          </cell>
          <cell r="AC2249">
            <v>494</v>
          </cell>
        </row>
        <row r="2250">
          <cell r="A2250" t="str">
            <v>Ctro. Colseg. Medellín</v>
          </cell>
          <cell r="B2250">
            <v>817511</v>
          </cell>
          <cell r="C2250">
            <v>36739</v>
          </cell>
          <cell r="D2250">
            <v>37103</v>
          </cell>
          <cell r="E2250" t="str">
            <v>A</v>
          </cell>
          <cell r="F2250" t="str">
            <v>AUCOL98</v>
          </cell>
          <cell r="G2250">
            <v>69870</v>
          </cell>
          <cell r="H2250" t="str">
            <v>ELECTRICAS DE MEDELLIN</v>
          </cell>
          <cell r="I2250">
            <v>143251767.6875</v>
          </cell>
          <cell r="J2250">
            <v>143251767.6875</v>
          </cell>
          <cell r="K2250">
            <v>143251767.62990001</v>
          </cell>
          <cell r="L2250">
            <v>4066502</v>
          </cell>
          <cell r="M2250">
            <v>2910001</v>
          </cell>
          <cell r="N2250">
            <v>6976503</v>
          </cell>
          <cell r="O2250">
            <v>0.1</v>
          </cell>
          <cell r="P2250">
            <v>291000.10000000003</v>
          </cell>
          <cell r="Q2250">
            <v>0.1</v>
          </cell>
          <cell r="R2250">
            <v>697650.3</v>
          </cell>
          <cell r="S2250">
            <v>7965153.3999999994</v>
          </cell>
          <cell r="T2250">
            <v>5.5602478990545351E-2</v>
          </cell>
          <cell r="U2250">
            <v>0.19</v>
          </cell>
          <cell r="V2250">
            <v>27217835.849681001</v>
          </cell>
          <cell r="W2250">
            <v>0.125</v>
          </cell>
          <cell r="X2250">
            <v>17906470.953737501</v>
          </cell>
          <cell r="Y2250">
            <v>0</v>
          </cell>
          <cell r="Z2250">
            <v>0</v>
          </cell>
          <cell r="AA2250">
            <v>0.62939752100945467</v>
          </cell>
          <cell r="AB2250">
            <v>90162307.426481515</v>
          </cell>
          <cell r="AC2250">
            <v>76.574172973632813</v>
          </cell>
          <cell r="AD2250">
            <v>76.574172973632813</v>
          </cell>
        </row>
        <row r="2251">
          <cell r="A2251" t="str">
            <v>Ctro. Colseg. Medellín</v>
          </cell>
          <cell r="B2251">
            <v>817511</v>
          </cell>
          <cell r="C2251">
            <v>37104</v>
          </cell>
          <cell r="D2251">
            <v>37468</v>
          </cell>
          <cell r="E2251" t="str">
            <v>A</v>
          </cell>
          <cell r="F2251" t="str">
            <v>AUCOL98</v>
          </cell>
          <cell r="G2251">
            <v>69870</v>
          </cell>
          <cell r="H2251" t="str">
            <v>ELECTRICAS DE MEDELLIN</v>
          </cell>
          <cell r="I2251">
            <v>153857433.125</v>
          </cell>
          <cell r="J2251">
            <v>153857433.125</v>
          </cell>
          <cell r="K2251">
            <v>153857433.86520001</v>
          </cell>
          <cell r="L2251">
            <v>51100000</v>
          </cell>
          <cell r="M2251">
            <v>6490000</v>
          </cell>
          <cell r="N2251">
            <v>57590000</v>
          </cell>
          <cell r="O2251">
            <v>0.1</v>
          </cell>
          <cell r="P2251">
            <v>649000</v>
          </cell>
          <cell r="Q2251">
            <v>0.1</v>
          </cell>
          <cell r="R2251">
            <v>5759000</v>
          </cell>
          <cell r="S2251">
            <v>63998000</v>
          </cell>
          <cell r="T2251">
            <v>0.41595650201777662</v>
          </cell>
          <cell r="U2251">
            <v>0.19</v>
          </cell>
          <cell r="V2251">
            <v>29232912.434388004</v>
          </cell>
          <cell r="W2251">
            <v>0.125</v>
          </cell>
          <cell r="X2251">
            <v>19232179.233150002</v>
          </cell>
          <cell r="Y2251">
            <v>0</v>
          </cell>
          <cell r="Z2251">
            <v>0</v>
          </cell>
          <cell r="AA2251">
            <v>0.26904349798222343</v>
          </cell>
          <cell r="AB2251">
            <v>41394342.197662018</v>
          </cell>
          <cell r="AC2251">
            <v>81.376373291015625</v>
          </cell>
          <cell r="AD2251">
            <v>81.376373291015625</v>
          </cell>
        </row>
        <row r="2252">
          <cell r="A2252" t="str">
            <v>Ctro. Colseg. Medellín</v>
          </cell>
          <cell r="B2252">
            <v>817511</v>
          </cell>
          <cell r="C2252">
            <v>37469</v>
          </cell>
          <cell r="D2252">
            <v>37777</v>
          </cell>
          <cell r="E2252" t="str">
            <v>A</v>
          </cell>
          <cell r="F2252" t="str">
            <v>AUCOL98</v>
          </cell>
          <cell r="G2252">
            <v>69870</v>
          </cell>
          <cell r="H2252" t="str">
            <v>ELECTRICAS DE MEDELLIN</v>
          </cell>
          <cell r="I2252">
            <v>159836534.6875</v>
          </cell>
          <cell r="J2252">
            <v>159836534.6875</v>
          </cell>
          <cell r="K2252">
            <v>133767146.14839999</v>
          </cell>
          <cell r="L2252">
            <v>57335227</v>
          </cell>
          <cell r="M2252">
            <v>22611111</v>
          </cell>
          <cell r="N2252">
            <v>79946338</v>
          </cell>
          <cell r="O2252">
            <v>0.1</v>
          </cell>
          <cell r="P2252">
            <v>2261111.1</v>
          </cell>
          <cell r="Q2252">
            <v>0.1</v>
          </cell>
          <cell r="R2252">
            <v>7994633.8000000007</v>
          </cell>
          <cell r="S2252">
            <v>90202082.899999991</v>
          </cell>
          <cell r="T2252">
            <v>0.67432165144594369</v>
          </cell>
          <cell r="U2252">
            <v>0.19</v>
          </cell>
          <cell r="V2252">
            <v>25415757.768195998</v>
          </cell>
          <cell r="W2252">
            <v>0.125</v>
          </cell>
          <cell r="X2252">
            <v>16720893.268549999</v>
          </cell>
          <cell r="Y2252">
            <v>0</v>
          </cell>
          <cell r="Z2252">
            <v>0</v>
          </cell>
          <cell r="AA2252">
            <v>1.0678348554056361E-2</v>
          </cell>
          <cell r="AB2252">
            <v>1428412.211654013</v>
          </cell>
          <cell r="AC2252">
            <v>88</v>
          </cell>
          <cell r="AD2252">
            <v>85.642860412597656</v>
          </cell>
        </row>
        <row r="2253">
          <cell r="B2253" t="str">
            <v>Total 817511</v>
          </cell>
          <cell r="C2253">
            <v>456945735.5</v>
          </cell>
          <cell r="D2253">
            <v>456945735.5</v>
          </cell>
          <cell r="E2253">
            <v>430876347.64350003</v>
          </cell>
          <cell r="F2253">
            <v>112501729</v>
          </cell>
          <cell r="G2253">
            <v>32011112</v>
          </cell>
          <cell r="H2253">
            <v>144512841</v>
          </cell>
          <cell r="I2253">
            <v>456945735.5</v>
          </cell>
          <cell r="J2253">
            <v>456945735.5</v>
          </cell>
          <cell r="K2253">
            <v>430876347.64350003</v>
          </cell>
          <cell r="L2253">
            <v>112501729</v>
          </cell>
          <cell r="M2253">
            <v>32011112</v>
          </cell>
          <cell r="N2253">
            <v>144512841</v>
          </cell>
          <cell r="O2253">
            <v>132985061.83579755</v>
          </cell>
          <cell r="P2253">
            <v>3201111.2</v>
          </cell>
          <cell r="Q2253">
            <v>14451284.100000001</v>
          </cell>
          <cell r="R2253">
            <v>14451284.100000001</v>
          </cell>
          <cell r="S2253">
            <v>162165236.30000001</v>
          </cell>
          <cell r="T2253">
            <v>53859543.455437504</v>
          </cell>
          <cell r="U2253">
            <v>0</v>
          </cell>
          <cell r="V2253">
            <v>81866506.052265003</v>
          </cell>
          <cell r="W2253">
            <v>88</v>
          </cell>
          <cell r="X2253">
            <v>53859543.455437504</v>
          </cell>
          <cell r="Y2253">
            <v>0</v>
          </cell>
          <cell r="Z2253">
            <v>0</v>
          </cell>
          <cell r="AA2253">
            <v>88</v>
          </cell>
          <cell r="AB2253">
            <v>132985061.83579755</v>
          </cell>
          <cell r="AC2253">
            <v>88</v>
          </cell>
        </row>
        <row r="2254">
          <cell r="H2254" t="str">
            <v>Total ELECTRICAS DE MEDELLIN</v>
          </cell>
          <cell r="I2254">
            <v>456945735.5</v>
          </cell>
          <cell r="J2254">
            <v>456945735.5</v>
          </cell>
          <cell r="K2254">
            <v>430876347.64350003</v>
          </cell>
          <cell r="L2254">
            <v>112501729</v>
          </cell>
          <cell r="M2254">
            <v>32011112</v>
          </cell>
          <cell r="N2254">
            <v>144512841</v>
          </cell>
          <cell r="O2254">
            <v>3201111.2</v>
          </cell>
          <cell r="P2254">
            <v>3201111.2</v>
          </cell>
          <cell r="Q2254">
            <v>162165236.30000001</v>
          </cell>
          <cell r="R2254">
            <v>14451284.100000001</v>
          </cell>
          <cell r="S2254">
            <v>162165236.30000001</v>
          </cell>
          <cell r="T2254">
            <v>0</v>
          </cell>
          <cell r="U2254">
            <v>132985061.83579755</v>
          </cell>
          <cell r="V2254">
            <v>81866506.052265003</v>
          </cell>
          <cell r="W2254">
            <v>53859543.455437504</v>
          </cell>
          <cell r="X2254">
            <v>53859543.455437504</v>
          </cell>
          <cell r="Y2254">
            <v>132985061.83579755</v>
          </cell>
          <cell r="Z2254">
            <v>0</v>
          </cell>
          <cell r="AA2254">
            <v>132985061.83579755</v>
          </cell>
          <cell r="AB2254">
            <v>132985061.83579755</v>
          </cell>
          <cell r="AC2254">
            <v>88</v>
          </cell>
        </row>
        <row r="2255">
          <cell r="A2255" t="str">
            <v>Ctro. Colseg. Medellín</v>
          </cell>
          <cell r="B2255">
            <v>7434921</v>
          </cell>
          <cell r="C2255">
            <v>36737</v>
          </cell>
          <cell r="D2255">
            <v>37101</v>
          </cell>
          <cell r="E2255" t="str">
            <v>M</v>
          </cell>
          <cell r="F2255" t="str">
            <v>AUCOL98</v>
          </cell>
          <cell r="G2255">
            <v>51329</v>
          </cell>
          <cell r="H2255" t="str">
            <v>FONDO DE EMPLEADOS MUNICIPIO DE ENVIGADO.</v>
          </cell>
          <cell r="I2255">
            <v>16970322</v>
          </cell>
          <cell r="J2255">
            <v>16970322</v>
          </cell>
          <cell r="K2255">
            <v>16970322.011700001</v>
          </cell>
          <cell r="L2255">
            <v>6991631</v>
          </cell>
          <cell r="M2255">
            <v>0</v>
          </cell>
          <cell r="N2255">
            <v>6991631</v>
          </cell>
          <cell r="O2255">
            <v>0.1</v>
          </cell>
          <cell r="P2255">
            <v>0</v>
          </cell>
          <cell r="Q2255">
            <v>0.1</v>
          </cell>
          <cell r="R2255">
            <v>699163.10000000009</v>
          </cell>
          <cell r="S2255">
            <v>7690794.0999999996</v>
          </cell>
          <cell r="T2255">
            <v>0.45319081716290749</v>
          </cell>
          <cell r="U2255">
            <v>0.19</v>
          </cell>
          <cell r="V2255">
            <v>3224361.1822230001</v>
          </cell>
          <cell r="W2255">
            <v>0.125</v>
          </cell>
          <cell r="X2255">
            <v>2121290.2514625001</v>
          </cell>
          <cell r="Y2255">
            <v>0</v>
          </cell>
          <cell r="Z2255">
            <v>0</v>
          </cell>
          <cell r="AA2255">
            <v>0.23180918283709256</v>
          </cell>
          <cell r="AB2255">
            <v>3933876.4780145017</v>
          </cell>
          <cell r="AC2255">
            <v>19.763736724853516</v>
          </cell>
          <cell r="AD2255">
            <v>19.763736724853516</v>
          </cell>
        </row>
        <row r="2256">
          <cell r="A2256" t="str">
            <v>Ctro. Colseg. Medellín</v>
          </cell>
          <cell r="B2256">
            <v>7434921</v>
          </cell>
          <cell r="C2256">
            <v>37102</v>
          </cell>
          <cell r="D2256">
            <v>37466</v>
          </cell>
          <cell r="E2256" t="str">
            <v>M</v>
          </cell>
          <cell r="F2256" t="str">
            <v>AUCOL98</v>
          </cell>
          <cell r="G2256">
            <v>51329</v>
          </cell>
          <cell r="H2256" t="str">
            <v>FONDO DE EMPLEADOS MUNICIPIO DE ENVIGADO.</v>
          </cell>
          <cell r="I2256">
            <v>23679048.1875</v>
          </cell>
          <cell r="J2256">
            <v>23679048.1875</v>
          </cell>
          <cell r="K2256">
            <v>23679048.2031</v>
          </cell>
          <cell r="L2256">
            <v>13358983</v>
          </cell>
          <cell r="M2256">
            <v>160000</v>
          </cell>
          <cell r="N2256">
            <v>13518983</v>
          </cell>
          <cell r="O2256">
            <v>0.1</v>
          </cell>
          <cell r="P2256">
            <v>16000</v>
          </cell>
          <cell r="Q2256">
            <v>0.1</v>
          </cell>
          <cell r="R2256">
            <v>1351898.3</v>
          </cell>
          <cell r="S2256">
            <v>14886881.300000001</v>
          </cell>
          <cell r="T2256">
            <v>0.62869424363311399</v>
          </cell>
          <cell r="U2256">
            <v>0.19</v>
          </cell>
          <cell r="V2256">
            <v>4499019.1585889999</v>
          </cell>
          <cell r="W2256">
            <v>0.125</v>
          </cell>
          <cell r="X2256">
            <v>2959881.0253874999</v>
          </cell>
          <cell r="Y2256">
            <v>0</v>
          </cell>
          <cell r="Z2256">
            <v>0</v>
          </cell>
          <cell r="AA2256">
            <v>5.6305756366886062E-2</v>
          </cell>
          <cell r="AB2256">
            <v>1333266.7191234997</v>
          </cell>
          <cell r="AC2256">
            <v>21.5</v>
          </cell>
          <cell r="AD2256">
            <v>21.5</v>
          </cell>
        </row>
        <row r="2257">
          <cell r="A2257" t="str">
            <v>Ctro. Colseg. Medellín</v>
          </cell>
          <cell r="B2257">
            <v>7434921</v>
          </cell>
          <cell r="C2257">
            <v>37467</v>
          </cell>
          <cell r="D2257">
            <v>37777</v>
          </cell>
          <cell r="E2257" t="str">
            <v>M</v>
          </cell>
          <cell r="F2257" t="str">
            <v>AUCOL98</v>
          </cell>
          <cell r="G2257">
            <v>51329</v>
          </cell>
          <cell r="H2257" t="str">
            <v>FONDO DE EMPLEADOS MUNICIPIO DE ENVIGADO.</v>
          </cell>
          <cell r="I2257">
            <v>9223980.875</v>
          </cell>
          <cell r="J2257">
            <v>8957237.875</v>
          </cell>
          <cell r="K2257">
            <v>9114136.875</v>
          </cell>
          <cell r="L2257">
            <v>5633995</v>
          </cell>
          <cell r="M2257">
            <v>0</v>
          </cell>
          <cell r="N2257">
            <v>5633995</v>
          </cell>
          <cell r="O2257">
            <v>0.1</v>
          </cell>
          <cell r="P2257">
            <v>0</v>
          </cell>
          <cell r="Q2257">
            <v>0.1</v>
          </cell>
          <cell r="R2257">
            <v>563399.5</v>
          </cell>
          <cell r="S2257">
            <v>6197394.5</v>
          </cell>
          <cell r="T2257">
            <v>0.67997601802529439</v>
          </cell>
          <cell r="U2257">
            <v>0.19</v>
          </cell>
          <cell r="V2257">
            <v>1731686.0062500001</v>
          </cell>
          <cell r="W2257">
            <v>0.125</v>
          </cell>
          <cell r="X2257">
            <v>1139267.109375</v>
          </cell>
          <cell r="Y2257">
            <v>0</v>
          </cell>
          <cell r="Z2257">
            <v>0</v>
          </cell>
          <cell r="AA2257">
            <v>5.0239819747056602E-3</v>
          </cell>
          <cell r="AB2257">
            <v>45789.259375000176</v>
          </cell>
          <cell r="AC2257">
            <v>4</v>
          </cell>
          <cell r="AD2257">
            <v>12.058064460754395</v>
          </cell>
        </row>
        <row r="2258">
          <cell r="B2258" t="str">
            <v>Total 7434921</v>
          </cell>
          <cell r="C2258">
            <v>49873351.0625</v>
          </cell>
          <cell r="D2258">
            <v>49606608.0625</v>
          </cell>
          <cell r="E2258">
            <v>49763507.0898</v>
          </cell>
          <cell r="F2258">
            <v>25984609</v>
          </cell>
          <cell r="G2258">
            <v>160000</v>
          </cell>
          <cell r="H2258">
            <v>26144609</v>
          </cell>
          <cell r="I2258">
            <v>49873351.0625</v>
          </cell>
          <cell r="J2258">
            <v>49606608.0625</v>
          </cell>
          <cell r="K2258">
            <v>49763507.0898</v>
          </cell>
          <cell r="L2258">
            <v>25984609</v>
          </cell>
          <cell r="M2258">
            <v>160000</v>
          </cell>
          <cell r="N2258">
            <v>26144609</v>
          </cell>
          <cell r="O2258">
            <v>5312932.4565130016</v>
          </cell>
          <cell r="P2258">
            <v>16000</v>
          </cell>
          <cell r="Q2258">
            <v>2614460.9000000004</v>
          </cell>
          <cell r="R2258">
            <v>2614460.9000000004</v>
          </cell>
          <cell r="S2258">
            <v>28775069.899999999</v>
          </cell>
          <cell r="T2258">
            <v>6220438.386225</v>
          </cell>
          <cell r="U2258">
            <v>0</v>
          </cell>
          <cell r="V2258">
            <v>9455066.3470619991</v>
          </cell>
          <cell r="W2258">
            <v>4</v>
          </cell>
          <cell r="X2258">
            <v>6220438.386225</v>
          </cell>
          <cell r="Y2258">
            <v>0</v>
          </cell>
          <cell r="Z2258">
            <v>0</v>
          </cell>
          <cell r="AA2258">
            <v>4</v>
          </cell>
          <cell r="AB2258">
            <v>5312932.4565130016</v>
          </cell>
          <cell r="AC2258">
            <v>4</v>
          </cell>
        </row>
        <row r="2259">
          <cell r="H2259" t="str">
            <v>Total FONDO DE EMPLEADOS MUNICIPIO DE ENVIGADO.</v>
          </cell>
          <cell r="I2259">
            <v>49873351.0625</v>
          </cell>
          <cell r="J2259">
            <v>49606608.0625</v>
          </cell>
          <cell r="K2259">
            <v>49763507.0898</v>
          </cell>
          <cell r="L2259">
            <v>25984609</v>
          </cell>
          <cell r="M2259">
            <v>160000</v>
          </cell>
          <cell r="N2259">
            <v>26144609</v>
          </cell>
          <cell r="O2259">
            <v>16000</v>
          </cell>
          <cell r="P2259">
            <v>16000</v>
          </cell>
          <cell r="Q2259">
            <v>28775069.899999999</v>
          </cell>
          <cell r="R2259">
            <v>2614460.9000000004</v>
          </cell>
          <cell r="S2259">
            <v>28775069.899999999</v>
          </cell>
          <cell r="T2259">
            <v>0</v>
          </cell>
          <cell r="U2259">
            <v>5312932.4565130016</v>
          </cell>
          <cell r="V2259">
            <v>9455066.3470619991</v>
          </cell>
          <cell r="W2259">
            <v>6220438.386225</v>
          </cell>
          <cell r="X2259">
            <v>6220438.386225</v>
          </cell>
          <cell r="Y2259">
            <v>5312932.4565130016</v>
          </cell>
          <cell r="Z2259">
            <v>0</v>
          </cell>
          <cell r="AA2259">
            <v>5312932.4565130016</v>
          </cell>
          <cell r="AB2259">
            <v>5312932.4565130016</v>
          </cell>
          <cell r="AC2259">
            <v>4</v>
          </cell>
        </row>
        <row r="2260">
          <cell r="A2260" t="str">
            <v>Ctro. Colseg. Medellín</v>
          </cell>
          <cell r="B2260">
            <v>7447667</v>
          </cell>
          <cell r="C2260">
            <v>36753</v>
          </cell>
          <cell r="D2260">
            <v>37117</v>
          </cell>
          <cell r="E2260" t="str">
            <v>A</v>
          </cell>
          <cell r="F2260" t="str">
            <v>AUCOL98</v>
          </cell>
          <cell r="G2260">
            <v>69870</v>
          </cell>
          <cell r="H2260" t="str">
            <v>IDJ Y CIA LTDA</v>
          </cell>
          <cell r="I2260">
            <v>27863574.1875</v>
          </cell>
          <cell r="J2260">
            <v>27863574.1875</v>
          </cell>
          <cell r="K2260">
            <v>27863574.000100002</v>
          </cell>
          <cell r="L2260">
            <v>48224322</v>
          </cell>
          <cell r="M2260">
            <v>3510620</v>
          </cell>
          <cell r="N2260">
            <v>51734942</v>
          </cell>
          <cell r="O2260">
            <v>0.1</v>
          </cell>
          <cell r="P2260">
            <v>351062</v>
          </cell>
          <cell r="Q2260">
            <v>0.1</v>
          </cell>
          <cell r="R2260">
            <v>5173494.2</v>
          </cell>
          <cell r="S2260">
            <v>57259498.200000003</v>
          </cell>
          <cell r="T2260">
            <v>2.0549947468976701</v>
          </cell>
          <cell r="U2260">
            <v>0.19</v>
          </cell>
          <cell r="V2260">
            <v>5294079.0600190004</v>
          </cell>
          <cell r="W2260">
            <v>0.125</v>
          </cell>
          <cell r="X2260">
            <v>3482946.7500125002</v>
          </cell>
          <cell r="Y2260">
            <v>0</v>
          </cell>
          <cell r="Z2260">
            <v>0</v>
          </cell>
          <cell r="AA2260">
            <v>-1.3699947468976701</v>
          </cell>
          <cell r="AB2260">
            <v>-38172950.009931505</v>
          </cell>
          <cell r="AC2260">
            <v>13.782966613769531</v>
          </cell>
          <cell r="AD2260">
            <v>13.782966613769531</v>
          </cell>
        </row>
        <row r="2261">
          <cell r="B2261" t="str">
            <v>Total 7447667</v>
          </cell>
          <cell r="C2261">
            <v>27863574.1875</v>
          </cell>
          <cell r="D2261">
            <v>27863574.1875</v>
          </cell>
          <cell r="E2261">
            <v>27863574.000100002</v>
          </cell>
          <cell r="F2261">
            <v>48224322</v>
          </cell>
          <cell r="G2261">
            <v>3510620</v>
          </cell>
          <cell r="H2261">
            <v>51734942</v>
          </cell>
          <cell r="I2261">
            <v>27863574.1875</v>
          </cell>
          <cell r="J2261">
            <v>27863574.1875</v>
          </cell>
          <cell r="K2261">
            <v>27863574.000100002</v>
          </cell>
          <cell r="L2261">
            <v>48224322</v>
          </cell>
          <cell r="M2261">
            <v>3510620</v>
          </cell>
          <cell r="N2261">
            <v>51734942</v>
          </cell>
          <cell r="O2261">
            <v>-38172950.009931505</v>
          </cell>
          <cell r="P2261">
            <v>351062</v>
          </cell>
          <cell r="Q2261">
            <v>5173494.2</v>
          </cell>
          <cell r="R2261">
            <v>5173494.2</v>
          </cell>
          <cell r="S2261">
            <v>57259498.200000003</v>
          </cell>
          <cell r="T2261">
            <v>3482946.7500125002</v>
          </cell>
          <cell r="U2261">
            <v>0</v>
          </cell>
          <cell r="V2261">
            <v>5294079.0600190004</v>
          </cell>
          <cell r="W2261">
            <v>0</v>
          </cell>
          <cell r="X2261">
            <v>3482946.7500125002</v>
          </cell>
          <cell r="Y2261">
            <v>0</v>
          </cell>
          <cell r="Z2261">
            <v>0</v>
          </cell>
          <cell r="AA2261">
            <v>0</v>
          </cell>
          <cell r="AB2261">
            <v>-38172950.009931505</v>
          </cell>
          <cell r="AC2261">
            <v>0</v>
          </cell>
        </row>
        <row r="2262">
          <cell r="H2262" t="str">
            <v>Total IDJ Y CIA LTDA</v>
          </cell>
          <cell r="I2262">
            <v>27863574.1875</v>
          </cell>
          <cell r="J2262">
            <v>27863574.1875</v>
          </cell>
          <cell r="K2262">
            <v>27863574.000100002</v>
          </cell>
          <cell r="L2262">
            <v>48224322</v>
          </cell>
          <cell r="M2262">
            <v>3510620</v>
          </cell>
          <cell r="N2262">
            <v>51734942</v>
          </cell>
          <cell r="O2262">
            <v>351062</v>
          </cell>
          <cell r="P2262">
            <v>351062</v>
          </cell>
          <cell r="Q2262">
            <v>57259498.200000003</v>
          </cell>
          <cell r="R2262">
            <v>5173494.2</v>
          </cell>
          <cell r="S2262">
            <v>57259498.200000003</v>
          </cell>
          <cell r="T2262">
            <v>0</v>
          </cell>
          <cell r="U2262">
            <v>-38172950.009931505</v>
          </cell>
          <cell r="V2262">
            <v>5294079.0600190004</v>
          </cell>
          <cell r="W2262">
            <v>3482946.7500125002</v>
          </cell>
          <cell r="X2262">
            <v>3482946.7500125002</v>
          </cell>
          <cell r="Y2262">
            <v>-38172950.009931505</v>
          </cell>
          <cell r="Z2262">
            <v>0</v>
          </cell>
          <cell r="AA2262">
            <v>-38172950.009931505</v>
          </cell>
          <cell r="AB2262">
            <v>-38172950.009931505</v>
          </cell>
          <cell r="AC2262">
            <v>0</v>
          </cell>
        </row>
        <row r="2263">
          <cell r="A2263" t="str">
            <v>Ctro. Colseg. Medellín</v>
          </cell>
          <cell r="B2263">
            <v>10959689</v>
          </cell>
          <cell r="C2263">
            <v>37452</v>
          </cell>
          <cell r="D2263">
            <v>37777</v>
          </cell>
          <cell r="E2263" t="str">
            <v>A</v>
          </cell>
          <cell r="F2263" t="str">
            <v>AUCOLESP</v>
          </cell>
          <cell r="G2263">
            <v>66365</v>
          </cell>
          <cell r="H2263" t="str">
            <v>ILIZA DE COLOMBIA LTDA</v>
          </cell>
          <cell r="I2263">
            <v>1154119</v>
          </cell>
          <cell r="J2263">
            <v>1154119</v>
          </cell>
          <cell r="K2263">
            <v>1030802.1875</v>
          </cell>
          <cell r="L2263">
            <v>0</v>
          </cell>
          <cell r="M2263">
            <v>0.1</v>
          </cell>
          <cell r="N2263">
            <v>0</v>
          </cell>
          <cell r="O2263">
            <v>0.1</v>
          </cell>
          <cell r="P2263">
            <v>0</v>
          </cell>
          <cell r="Q2263">
            <v>0.1</v>
          </cell>
          <cell r="R2263">
            <v>0</v>
          </cell>
          <cell r="S2263">
            <v>0</v>
          </cell>
          <cell r="T2263">
            <v>0</v>
          </cell>
          <cell r="U2263">
            <v>0.19</v>
          </cell>
          <cell r="V2263">
            <v>195852.41562499999</v>
          </cell>
          <cell r="W2263">
            <v>0.125</v>
          </cell>
          <cell r="X2263">
            <v>128850.2734375</v>
          </cell>
          <cell r="Y2263">
            <v>0</v>
          </cell>
          <cell r="Z2263">
            <v>0</v>
          </cell>
          <cell r="AA2263">
            <v>0.68500000000000005</v>
          </cell>
          <cell r="AB2263">
            <v>706099.49843750009</v>
          </cell>
          <cell r="AC2263">
            <v>1</v>
          </cell>
          <cell r="AD2263">
            <v>1</v>
          </cell>
        </row>
        <row r="2264">
          <cell r="B2264" t="str">
            <v>Total 10959689</v>
          </cell>
          <cell r="C2264">
            <v>1154119</v>
          </cell>
          <cell r="D2264">
            <v>1154119</v>
          </cell>
          <cell r="E2264">
            <v>1030802.1875</v>
          </cell>
          <cell r="F2264">
            <v>0</v>
          </cell>
          <cell r="G2264">
            <v>0</v>
          </cell>
          <cell r="H2264">
            <v>0</v>
          </cell>
          <cell r="I2264">
            <v>1154119</v>
          </cell>
          <cell r="J2264">
            <v>1154119</v>
          </cell>
          <cell r="K2264">
            <v>1030802.1875</v>
          </cell>
          <cell r="L2264">
            <v>0</v>
          </cell>
          <cell r="M2264">
            <v>0</v>
          </cell>
          <cell r="N2264">
            <v>0</v>
          </cell>
          <cell r="O2264">
            <v>706099.49843750009</v>
          </cell>
          <cell r="P2264">
            <v>0</v>
          </cell>
          <cell r="Q2264">
            <v>0</v>
          </cell>
          <cell r="R2264">
            <v>0</v>
          </cell>
          <cell r="S2264">
            <v>0</v>
          </cell>
          <cell r="T2264">
            <v>128850.2734375</v>
          </cell>
          <cell r="U2264">
            <v>0</v>
          </cell>
          <cell r="V2264">
            <v>195852.41562499999</v>
          </cell>
          <cell r="W2264">
            <v>1</v>
          </cell>
          <cell r="X2264">
            <v>128850.2734375</v>
          </cell>
          <cell r="Y2264">
            <v>0</v>
          </cell>
          <cell r="Z2264">
            <v>0</v>
          </cell>
          <cell r="AA2264">
            <v>1</v>
          </cell>
          <cell r="AB2264">
            <v>706099.49843750009</v>
          </cell>
          <cell r="AC2264">
            <v>1</v>
          </cell>
        </row>
        <row r="2265">
          <cell r="H2265" t="str">
            <v>Total ILIZA DE COLOMBIA LTDA</v>
          </cell>
          <cell r="I2265">
            <v>1154119</v>
          </cell>
          <cell r="J2265">
            <v>1154119</v>
          </cell>
          <cell r="K2265">
            <v>1030802.1875</v>
          </cell>
          <cell r="L2265">
            <v>0</v>
          </cell>
          <cell r="M2265">
            <v>0</v>
          </cell>
          <cell r="N2265">
            <v>0</v>
          </cell>
          <cell r="O2265">
            <v>0</v>
          </cell>
          <cell r="P2265">
            <v>0</v>
          </cell>
          <cell r="Q2265">
            <v>0</v>
          </cell>
          <cell r="R2265">
            <v>0</v>
          </cell>
          <cell r="S2265">
            <v>0</v>
          </cell>
          <cell r="T2265">
            <v>0</v>
          </cell>
          <cell r="U2265">
            <v>706099.49843750009</v>
          </cell>
          <cell r="V2265">
            <v>195852.41562499999</v>
          </cell>
          <cell r="W2265">
            <v>128850.2734375</v>
          </cell>
          <cell r="X2265">
            <v>128850.2734375</v>
          </cell>
          <cell r="Y2265">
            <v>706099.49843750009</v>
          </cell>
          <cell r="Z2265">
            <v>0</v>
          </cell>
          <cell r="AA2265">
            <v>706099.49843750009</v>
          </cell>
          <cell r="AB2265">
            <v>706099.49843750009</v>
          </cell>
          <cell r="AC2265">
            <v>1</v>
          </cell>
        </row>
        <row r="2266">
          <cell r="A2266" t="str">
            <v>Ctro. Colseg. Medellín</v>
          </cell>
          <cell r="B2266">
            <v>977072</v>
          </cell>
          <cell r="C2266">
            <v>36806</v>
          </cell>
          <cell r="D2266">
            <v>37170</v>
          </cell>
          <cell r="E2266" t="str">
            <v>M</v>
          </cell>
          <cell r="F2266" t="str">
            <v>AUCOL98</v>
          </cell>
          <cell r="G2266">
            <v>67586</v>
          </cell>
          <cell r="H2266" t="str">
            <v>IMBOCAR S.A.</v>
          </cell>
          <cell r="I2266">
            <v>116421737</v>
          </cell>
          <cell r="J2266">
            <v>116421737</v>
          </cell>
          <cell r="K2266">
            <v>116421736.94580001</v>
          </cell>
          <cell r="L2266">
            <v>60171900</v>
          </cell>
          <cell r="M2266">
            <v>3000000</v>
          </cell>
          <cell r="N2266">
            <v>63171900</v>
          </cell>
          <cell r="O2266">
            <v>0.1</v>
          </cell>
          <cell r="P2266">
            <v>300000</v>
          </cell>
          <cell r="Q2266">
            <v>0.1</v>
          </cell>
          <cell r="R2266">
            <v>6317190</v>
          </cell>
          <cell r="S2266">
            <v>69789090</v>
          </cell>
          <cell r="T2266">
            <v>0.59945068533456281</v>
          </cell>
          <cell r="U2266">
            <v>0.19</v>
          </cell>
          <cell r="V2266">
            <v>22120130.019702002</v>
          </cell>
          <cell r="W2266">
            <v>0.125</v>
          </cell>
          <cell r="X2266">
            <v>14552717.118225001</v>
          </cell>
          <cell r="Y2266">
            <v>0</v>
          </cell>
          <cell r="Z2266">
            <v>0</v>
          </cell>
          <cell r="AA2266">
            <v>8.5549314665437248E-2</v>
          </cell>
          <cell r="AB2266">
            <v>9959799.8078730069</v>
          </cell>
          <cell r="AC2266">
            <v>40.579669952392578</v>
          </cell>
          <cell r="AD2266">
            <v>40.579669952392578</v>
          </cell>
        </row>
        <row r="2267">
          <cell r="A2267" t="str">
            <v>Ctro. Colseg. Medellín</v>
          </cell>
          <cell r="B2267">
            <v>977072</v>
          </cell>
          <cell r="C2267">
            <v>37171</v>
          </cell>
          <cell r="D2267">
            <v>37535</v>
          </cell>
          <cell r="E2267" t="str">
            <v>M</v>
          </cell>
          <cell r="F2267" t="str">
            <v>AUCOL98</v>
          </cell>
          <cell r="G2267">
            <v>67586</v>
          </cell>
          <cell r="H2267" t="str">
            <v>IMBOCAR S.A.</v>
          </cell>
          <cell r="I2267">
            <v>220374686</v>
          </cell>
          <cell r="J2267">
            <v>220374686</v>
          </cell>
          <cell r="K2267">
            <v>220374685.8125</v>
          </cell>
          <cell r="L2267">
            <v>62152840</v>
          </cell>
          <cell r="M2267">
            <v>42282222</v>
          </cell>
          <cell r="N2267">
            <v>104435062</v>
          </cell>
          <cell r="O2267">
            <v>0.1</v>
          </cell>
          <cell r="P2267">
            <v>4228222.2</v>
          </cell>
          <cell r="Q2267">
            <v>0.1</v>
          </cell>
          <cell r="R2267">
            <v>10443506.200000001</v>
          </cell>
          <cell r="S2267">
            <v>119106790.40000001</v>
          </cell>
          <cell r="T2267">
            <v>0.54047401116360017</v>
          </cell>
          <cell r="U2267">
            <v>0.19</v>
          </cell>
          <cell r="V2267">
            <v>41871190.304375</v>
          </cell>
          <cell r="W2267">
            <v>0.125</v>
          </cell>
          <cell r="X2267">
            <v>27546835.7265625</v>
          </cell>
          <cell r="Y2267">
            <v>0</v>
          </cell>
          <cell r="Z2267">
            <v>0</v>
          </cell>
          <cell r="AA2267">
            <v>0.14452598883639989</v>
          </cell>
          <cell r="AB2267">
            <v>31849869.381562509</v>
          </cell>
          <cell r="AC2267">
            <v>60.689559936523438</v>
          </cell>
          <cell r="AD2267">
            <v>60.689559936523438</v>
          </cell>
        </row>
        <row r="2268">
          <cell r="A2268" t="str">
            <v>Ctro. Colseg. Medellín</v>
          </cell>
          <cell r="B2268">
            <v>977072</v>
          </cell>
          <cell r="C2268">
            <v>37536</v>
          </cell>
          <cell r="D2268">
            <v>37777</v>
          </cell>
          <cell r="E2268" t="str">
            <v>M</v>
          </cell>
          <cell r="F2268" t="str">
            <v>AUCOL98</v>
          </cell>
          <cell r="G2268">
            <v>67586</v>
          </cell>
          <cell r="H2268" t="str">
            <v>IMBOCAR S.A.</v>
          </cell>
          <cell r="I2268">
            <v>142159139</v>
          </cell>
          <cell r="J2268">
            <v>107105448</v>
          </cell>
          <cell r="K2268">
            <v>141093393.30860001</v>
          </cell>
          <cell r="L2268">
            <v>30802545</v>
          </cell>
          <cell r="M2268">
            <v>1135181</v>
          </cell>
          <cell r="N2268">
            <v>31937726</v>
          </cell>
          <cell r="O2268">
            <v>0.1</v>
          </cell>
          <cell r="P2268">
            <v>113518.1</v>
          </cell>
          <cell r="Q2268">
            <v>0.1</v>
          </cell>
          <cell r="R2268">
            <v>3193772.6</v>
          </cell>
          <cell r="S2268">
            <v>35245016.700000003</v>
          </cell>
          <cell r="T2268">
            <v>0.24979919947712909</v>
          </cell>
          <cell r="U2268">
            <v>0.19</v>
          </cell>
          <cell r="V2268">
            <v>26807744.728634004</v>
          </cell>
          <cell r="W2268">
            <v>0.125</v>
          </cell>
          <cell r="X2268">
            <v>17636674.163575001</v>
          </cell>
          <cell r="Y2268">
            <v>0</v>
          </cell>
          <cell r="Z2268">
            <v>0</v>
          </cell>
          <cell r="AA2268">
            <v>0.43520080052287097</v>
          </cell>
          <cell r="AB2268">
            <v>61403957.716391012</v>
          </cell>
          <cell r="AC2268">
            <v>65</v>
          </cell>
          <cell r="AD2268">
            <v>63.033195495605469</v>
          </cell>
        </row>
        <row r="2269">
          <cell r="B2269" t="str">
            <v>Total 977072</v>
          </cell>
          <cell r="C2269">
            <v>478955562</v>
          </cell>
          <cell r="D2269">
            <v>443901871</v>
          </cell>
          <cell r="E2269">
            <v>477889816.06690001</v>
          </cell>
          <cell r="F2269">
            <v>153127285</v>
          </cell>
          <cell r="G2269">
            <v>46417403</v>
          </cell>
          <cell r="H2269">
            <v>199544688</v>
          </cell>
          <cell r="I2269">
            <v>478955562</v>
          </cell>
          <cell r="J2269">
            <v>443901871</v>
          </cell>
          <cell r="K2269">
            <v>477889816.06690001</v>
          </cell>
          <cell r="L2269">
            <v>153127285</v>
          </cell>
          <cell r="M2269">
            <v>46417403</v>
          </cell>
          <cell r="N2269">
            <v>199544688</v>
          </cell>
          <cell r="O2269">
            <v>103213626.90582652</v>
          </cell>
          <cell r="P2269">
            <v>4641740.3</v>
          </cell>
          <cell r="Q2269">
            <v>19954468.800000001</v>
          </cell>
          <cell r="R2269">
            <v>19954468.800000001</v>
          </cell>
          <cell r="S2269">
            <v>224140897.10000002</v>
          </cell>
          <cell r="T2269">
            <v>59736227.008362502</v>
          </cell>
          <cell r="U2269">
            <v>0</v>
          </cell>
          <cell r="V2269">
            <v>90799065.05271101</v>
          </cell>
          <cell r="W2269">
            <v>65</v>
          </cell>
          <cell r="X2269">
            <v>59736227.008362502</v>
          </cell>
          <cell r="Y2269">
            <v>0</v>
          </cell>
          <cell r="Z2269">
            <v>0</v>
          </cell>
          <cell r="AA2269">
            <v>65</v>
          </cell>
          <cell r="AB2269">
            <v>103213626.90582652</v>
          </cell>
          <cell r="AC2269">
            <v>65</v>
          </cell>
        </row>
        <row r="2270">
          <cell r="H2270" t="str">
            <v>Total IMBOCAR S.A.</v>
          </cell>
          <cell r="I2270">
            <v>478955562</v>
          </cell>
          <cell r="J2270">
            <v>443901871</v>
          </cell>
          <cell r="K2270">
            <v>477889816.06690001</v>
          </cell>
          <cell r="L2270">
            <v>153127285</v>
          </cell>
          <cell r="M2270">
            <v>46417403</v>
          </cell>
          <cell r="N2270">
            <v>199544688</v>
          </cell>
          <cell r="O2270">
            <v>4641740.3</v>
          </cell>
          <cell r="P2270">
            <v>4641740.3</v>
          </cell>
          <cell r="Q2270">
            <v>224140897.10000002</v>
          </cell>
          <cell r="R2270">
            <v>19954468.800000001</v>
          </cell>
          <cell r="S2270">
            <v>224140897.10000002</v>
          </cell>
          <cell r="T2270">
            <v>0</v>
          </cell>
          <cell r="U2270">
            <v>103213626.90582652</v>
          </cell>
          <cell r="V2270">
            <v>90799065.05271101</v>
          </cell>
          <cell r="W2270">
            <v>59736227.008362502</v>
          </cell>
          <cell r="X2270">
            <v>59736227.008362502</v>
          </cell>
          <cell r="Y2270">
            <v>103213626.90582652</v>
          </cell>
          <cell r="Z2270">
            <v>0</v>
          </cell>
          <cell r="AA2270">
            <v>103213626.90582652</v>
          </cell>
          <cell r="AB2270">
            <v>103213626.90582652</v>
          </cell>
          <cell r="AC2270">
            <v>65</v>
          </cell>
        </row>
        <row r="2271">
          <cell r="A2271" t="str">
            <v>Ctro. Colseg. Medellín</v>
          </cell>
          <cell r="B2271">
            <v>819751</v>
          </cell>
          <cell r="C2271">
            <v>36739</v>
          </cell>
          <cell r="D2271">
            <v>37103</v>
          </cell>
          <cell r="E2271" t="str">
            <v>A</v>
          </cell>
          <cell r="F2271" t="str">
            <v>AUCOL98</v>
          </cell>
          <cell r="G2271">
            <v>69870</v>
          </cell>
          <cell r="H2271" t="str">
            <v>INSTELEC LTDA.</v>
          </cell>
          <cell r="I2271">
            <v>26802959.3125</v>
          </cell>
          <cell r="J2271">
            <v>26802959.3125</v>
          </cell>
          <cell r="K2271">
            <v>26802959.3748</v>
          </cell>
          <cell r="L2271">
            <v>27045000</v>
          </cell>
          <cell r="M2271">
            <v>0</v>
          </cell>
          <cell r="N2271">
            <v>27045000</v>
          </cell>
          <cell r="O2271">
            <v>0.1</v>
          </cell>
          <cell r="P2271">
            <v>0</v>
          </cell>
          <cell r="Q2271">
            <v>0.1</v>
          </cell>
          <cell r="R2271">
            <v>2704500</v>
          </cell>
          <cell r="S2271">
            <v>29749500</v>
          </cell>
          <cell r="T2271">
            <v>1.1099334063823685</v>
          </cell>
          <cell r="U2271">
            <v>0.19</v>
          </cell>
          <cell r="V2271">
            <v>5092562.2812120002</v>
          </cell>
          <cell r="W2271">
            <v>0.125</v>
          </cell>
          <cell r="X2271">
            <v>3350369.92185</v>
          </cell>
          <cell r="Y2271">
            <v>0</v>
          </cell>
          <cell r="Z2271">
            <v>0</v>
          </cell>
          <cell r="AA2271">
            <v>-0.42493340638236843</v>
          </cell>
          <cell r="AB2271">
            <v>-11389472.828261999</v>
          </cell>
          <cell r="AC2271">
            <v>15.337912559509277</v>
          </cell>
          <cell r="AD2271">
            <v>15.337912559509277</v>
          </cell>
        </row>
        <row r="2272">
          <cell r="A2272" t="str">
            <v>Ctro. Colseg. Medellín</v>
          </cell>
          <cell r="B2272">
            <v>819751</v>
          </cell>
          <cell r="C2272">
            <v>37104</v>
          </cell>
          <cell r="D2272">
            <v>37468</v>
          </cell>
          <cell r="E2272" t="str">
            <v>A</v>
          </cell>
          <cell r="F2272" t="str">
            <v>AUCOL98</v>
          </cell>
          <cell r="G2272">
            <v>69870</v>
          </cell>
          <cell r="H2272" t="str">
            <v>INSTELEC LTDA.</v>
          </cell>
          <cell r="I2272">
            <v>98463325.5</v>
          </cell>
          <cell r="J2272">
            <v>98463325.5</v>
          </cell>
          <cell r="K2272">
            <v>98463325.3125</v>
          </cell>
          <cell r="L2272">
            <v>91319810</v>
          </cell>
          <cell r="M2272">
            <v>8959476</v>
          </cell>
          <cell r="N2272">
            <v>100279286</v>
          </cell>
          <cell r="O2272">
            <v>0.1</v>
          </cell>
          <cell r="P2272">
            <v>895947.60000000009</v>
          </cell>
          <cell r="Q2272">
            <v>0.1</v>
          </cell>
          <cell r="R2272">
            <v>10027928.6</v>
          </cell>
          <cell r="S2272">
            <v>111203162.19999999</v>
          </cell>
          <cell r="T2272">
            <v>1.1293866203184451</v>
          </cell>
          <cell r="U2272">
            <v>0.19</v>
          </cell>
          <cell r="V2272">
            <v>18708031.809374999</v>
          </cell>
          <cell r="W2272">
            <v>0.125</v>
          </cell>
          <cell r="X2272">
            <v>12307915.6640625</v>
          </cell>
          <cell r="Y2272">
            <v>0</v>
          </cell>
          <cell r="Z2272">
            <v>0</v>
          </cell>
          <cell r="AA2272">
            <v>-0.444386620318445</v>
          </cell>
          <cell r="AB2272">
            <v>-43755784.360937476</v>
          </cell>
          <cell r="AC2272">
            <v>43.788459777832031</v>
          </cell>
          <cell r="AD2272">
            <v>43.788459777832031</v>
          </cell>
        </row>
        <row r="2273">
          <cell r="A2273" t="str">
            <v>Ctro. Colseg. Medellín</v>
          </cell>
          <cell r="B2273">
            <v>819751</v>
          </cell>
          <cell r="C2273">
            <v>37469</v>
          </cell>
          <cell r="D2273">
            <v>37777</v>
          </cell>
          <cell r="E2273" t="str">
            <v>A</v>
          </cell>
          <cell r="F2273" t="str">
            <v>AUCOL98</v>
          </cell>
          <cell r="G2273">
            <v>69870</v>
          </cell>
          <cell r="H2273" t="str">
            <v>INSTELEC LTDA.</v>
          </cell>
          <cell r="I2273">
            <v>83252836.9375</v>
          </cell>
          <cell r="J2273">
            <v>83028902.9375</v>
          </cell>
          <cell r="K2273">
            <v>69644020.377000004</v>
          </cell>
          <cell r="L2273">
            <v>33021597</v>
          </cell>
          <cell r="M2273">
            <v>19050002</v>
          </cell>
          <cell r="N2273">
            <v>52071599</v>
          </cell>
          <cell r="O2273">
            <v>0.1</v>
          </cell>
          <cell r="P2273">
            <v>1905000.2000000002</v>
          </cell>
          <cell r="Q2273">
            <v>0.1</v>
          </cell>
          <cell r="R2273">
            <v>5207159.9000000004</v>
          </cell>
          <cell r="S2273">
            <v>59183759.100000001</v>
          </cell>
          <cell r="T2273">
            <v>0.84980388523844452</v>
          </cell>
          <cell r="U2273">
            <v>0.19</v>
          </cell>
          <cell r="V2273">
            <v>13232363.871630002</v>
          </cell>
          <cell r="W2273">
            <v>0.125</v>
          </cell>
          <cell r="X2273">
            <v>8705502.5471250005</v>
          </cell>
          <cell r="Y2273">
            <v>0</v>
          </cell>
          <cell r="Z2273">
            <v>0</v>
          </cell>
          <cell r="AA2273">
            <v>-0.16480388523844447</v>
          </cell>
          <cell r="AB2273">
            <v>-11477605.141754996</v>
          </cell>
          <cell r="AC2273">
            <v>33</v>
          </cell>
          <cell r="AD2273">
            <v>33.042209625244141</v>
          </cell>
        </row>
        <row r="2274">
          <cell r="B2274" t="str">
            <v>Total 819751</v>
          </cell>
          <cell r="C2274">
            <v>208519121.75</v>
          </cell>
          <cell r="D2274">
            <v>208295187.75</v>
          </cell>
          <cell r="E2274">
            <v>194910305.0643</v>
          </cell>
          <cell r="F2274">
            <v>151386407</v>
          </cell>
          <cell r="G2274">
            <v>28009478</v>
          </cell>
          <cell r="H2274">
            <v>179395885</v>
          </cell>
          <cell r="I2274">
            <v>208519121.75</v>
          </cell>
          <cell r="J2274">
            <v>208295187.75</v>
          </cell>
          <cell r="K2274">
            <v>194910305.0643</v>
          </cell>
          <cell r="L2274">
            <v>151386407</v>
          </cell>
          <cell r="M2274">
            <v>28009478</v>
          </cell>
          <cell r="N2274">
            <v>179395885</v>
          </cell>
          <cell r="O2274">
            <v>-66622862.330954477</v>
          </cell>
          <cell r="P2274">
            <v>2800947.8000000003</v>
          </cell>
          <cell r="Q2274">
            <v>17939588.5</v>
          </cell>
          <cell r="R2274">
            <v>17939588.5</v>
          </cell>
          <cell r="S2274">
            <v>200136421.29999998</v>
          </cell>
          <cell r="T2274">
            <v>24363788.1330375</v>
          </cell>
          <cell r="U2274">
            <v>0</v>
          </cell>
          <cell r="V2274">
            <v>37032957.962217003</v>
          </cell>
          <cell r="W2274">
            <v>33</v>
          </cell>
          <cell r="X2274">
            <v>24363788.1330375</v>
          </cell>
          <cell r="Y2274">
            <v>0</v>
          </cell>
          <cell r="Z2274">
            <v>0</v>
          </cell>
          <cell r="AA2274">
            <v>33</v>
          </cell>
          <cell r="AB2274">
            <v>-66622862.330954477</v>
          </cell>
          <cell r="AC2274">
            <v>33</v>
          </cell>
        </row>
        <row r="2275">
          <cell r="H2275" t="str">
            <v>Total INSTELEC LTDA.</v>
          </cell>
          <cell r="I2275">
            <v>208519121.75</v>
          </cell>
          <cell r="J2275">
            <v>208295187.75</v>
          </cell>
          <cell r="K2275">
            <v>194910305.0643</v>
          </cell>
          <cell r="L2275">
            <v>151386407</v>
          </cell>
          <cell r="M2275">
            <v>28009478</v>
          </cell>
          <cell r="N2275">
            <v>179395885</v>
          </cell>
          <cell r="O2275">
            <v>2800947.8000000003</v>
          </cell>
          <cell r="P2275">
            <v>2800947.8000000003</v>
          </cell>
          <cell r="Q2275">
            <v>200136421.29999998</v>
          </cell>
          <cell r="R2275">
            <v>17939588.5</v>
          </cell>
          <cell r="S2275">
            <v>200136421.29999998</v>
          </cell>
          <cell r="T2275">
            <v>0</v>
          </cell>
          <cell r="U2275">
            <v>-66622862.330954477</v>
          </cell>
          <cell r="V2275">
            <v>37032957.962217003</v>
          </cell>
          <cell r="W2275">
            <v>24363788.1330375</v>
          </cell>
          <cell r="X2275">
            <v>24363788.1330375</v>
          </cell>
          <cell r="Y2275">
            <v>-66622862.330954477</v>
          </cell>
          <cell r="Z2275">
            <v>0</v>
          </cell>
          <cell r="AA2275">
            <v>-66622862.330954477</v>
          </cell>
          <cell r="AB2275">
            <v>-66622862.330954477</v>
          </cell>
          <cell r="AC2275">
            <v>33</v>
          </cell>
        </row>
        <row r="2276">
          <cell r="A2276" t="str">
            <v>Ctro. Colseg. Medellín</v>
          </cell>
          <cell r="B2276">
            <v>1048081</v>
          </cell>
          <cell r="C2276">
            <v>36831</v>
          </cell>
          <cell r="D2276">
            <v>37195</v>
          </cell>
          <cell r="E2276" t="str">
            <v>A</v>
          </cell>
          <cell r="F2276" t="str">
            <v>AUCOL98</v>
          </cell>
          <cell r="G2276">
            <v>69870</v>
          </cell>
          <cell r="H2276" t="str">
            <v>INTERASEO E.S.P S.A</v>
          </cell>
          <cell r="I2276">
            <v>251960637.625</v>
          </cell>
          <cell r="J2276">
            <v>251960637.625</v>
          </cell>
          <cell r="K2276">
            <v>251960637.50389999</v>
          </cell>
          <cell r="L2276">
            <v>64282227</v>
          </cell>
          <cell r="M2276">
            <v>5870000</v>
          </cell>
          <cell r="N2276">
            <v>70152227</v>
          </cell>
          <cell r="O2276">
            <v>0.1</v>
          </cell>
          <cell r="P2276">
            <v>587000</v>
          </cell>
          <cell r="Q2276">
            <v>0.1</v>
          </cell>
          <cell r="R2276">
            <v>7015222.7000000002</v>
          </cell>
          <cell r="S2276">
            <v>77754449.700000003</v>
          </cell>
          <cell r="T2276">
            <v>0.30859760663526847</v>
          </cell>
          <cell r="U2276">
            <v>0.19</v>
          </cell>
          <cell r="V2276">
            <v>47872521.125740997</v>
          </cell>
          <cell r="W2276">
            <v>0.125</v>
          </cell>
          <cell r="X2276">
            <v>31495079.687987499</v>
          </cell>
          <cell r="Y2276">
            <v>0</v>
          </cell>
          <cell r="Z2276">
            <v>0</v>
          </cell>
          <cell r="AA2276">
            <v>0.37640239336473158</v>
          </cell>
          <cell r="AB2276">
            <v>94838586.990171507</v>
          </cell>
          <cell r="AC2276">
            <v>115.25</v>
          </cell>
          <cell r="AD2276">
            <v>115.25</v>
          </cell>
        </row>
        <row r="2277">
          <cell r="A2277" t="str">
            <v>Ctro. Colseg. Medellín</v>
          </cell>
          <cell r="B2277">
            <v>1048081</v>
          </cell>
          <cell r="C2277">
            <v>37196</v>
          </cell>
          <cell r="D2277">
            <v>37560</v>
          </cell>
          <cell r="E2277" t="str">
            <v>A</v>
          </cell>
          <cell r="F2277" t="str">
            <v>AUCOL98</v>
          </cell>
          <cell r="G2277">
            <v>69870</v>
          </cell>
          <cell r="H2277" t="str">
            <v>INTERASEO E.S.P S.A</v>
          </cell>
          <cell r="I2277">
            <v>304589455.1875</v>
          </cell>
          <cell r="J2277">
            <v>304589455.1875</v>
          </cell>
          <cell r="K2277">
            <v>304589454.375</v>
          </cell>
          <cell r="L2277">
            <v>22809533</v>
          </cell>
          <cell r="M2277">
            <v>3494752</v>
          </cell>
          <cell r="N2277">
            <v>26304285</v>
          </cell>
          <cell r="O2277">
            <v>0.1</v>
          </cell>
          <cell r="P2277">
            <v>349475.2</v>
          </cell>
          <cell r="Q2277">
            <v>0.1</v>
          </cell>
          <cell r="R2277">
            <v>2630428.5</v>
          </cell>
          <cell r="S2277">
            <v>29284188.699999999</v>
          </cell>
          <cell r="T2277">
            <v>9.6143147043910193E-2</v>
          </cell>
          <cell r="U2277">
            <v>0.19</v>
          </cell>
          <cell r="V2277">
            <v>57871996.331249997</v>
          </cell>
          <cell r="W2277">
            <v>0.125</v>
          </cell>
          <cell r="X2277">
            <v>38073681.796875</v>
          </cell>
          <cell r="Y2277">
            <v>0</v>
          </cell>
          <cell r="Z2277">
            <v>0</v>
          </cell>
          <cell r="AA2277">
            <v>0.5888568529560898</v>
          </cell>
          <cell r="AB2277">
            <v>179359587.546875</v>
          </cell>
          <cell r="AC2277">
            <v>116.61538696289063</v>
          </cell>
          <cell r="AD2277">
            <v>116.61538696289063</v>
          </cell>
        </row>
        <row r="2278">
          <cell r="A2278" t="str">
            <v>Ctro. Colseg. Medellín</v>
          </cell>
          <cell r="B2278">
            <v>1048081</v>
          </cell>
          <cell r="C2278">
            <v>37561</v>
          </cell>
          <cell r="D2278">
            <v>37777</v>
          </cell>
          <cell r="E2278" t="str">
            <v>A</v>
          </cell>
          <cell r="F2278" t="str">
            <v>AUCOL98</v>
          </cell>
          <cell r="G2278">
            <v>69870</v>
          </cell>
          <cell r="H2278" t="str">
            <v>INTERASEO E.S.P S.A</v>
          </cell>
          <cell r="I2278">
            <v>340744646.1875</v>
          </cell>
          <cell r="J2278">
            <v>335079712.1875</v>
          </cell>
          <cell r="K2278">
            <v>200056224.4844</v>
          </cell>
          <cell r="L2278">
            <v>6997307</v>
          </cell>
          <cell r="M2278">
            <v>20732611</v>
          </cell>
          <cell r="N2278">
            <v>27729918</v>
          </cell>
          <cell r="O2278">
            <v>0.1</v>
          </cell>
          <cell r="P2278">
            <v>2073261.1</v>
          </cell>
          <cell r="Q2278">
            <v>0.1</v>
          </cell>
          <cell r="R2278">
            <v>2772991.8000000003</v>
          </cell>
          <cell r="S2278">
            <v>32576170.900000002</v>
          </cell>
          <cell r="T2278">
            <v>0.16283507790851182</v>
          </cell>
          <cell r="U2278">
            <v>0.19</v>
          </cell>
          <cell r="V2278">
            <v>38010682.652036004</v>
          </cell>
          <cell r="W2278">
            <v>0.125</v>
          </cell>
          <cell r="X2278">
            <v>25007028.060550001</v>
          </cell>
          <cell r="Y2278">
            <v>0</v>
          </cell>
          <cell r="Z2278">
            <v>0</v>
          </cell>
          <cell r="AA2278">
            <v>0.52216492209148824</v>
          </cell>
          <cell r="AB2278">
            <v>104462342.87181401</v>
          </cell>
          <cell r="AC2278">
            <v>130</v>
          </cell>
          <cell r="AD2278">
            <v>127.42129516601563</v>
          </cell>
        </row>
        <row r="2279">
          <cell r="B2279" t="str">
            <v>Total 1048081</v>
          </cell>
          <cell r="C2279">
            <v>897294739</v>
          </cell>
          <cell r="D2279">
            <v>891629805</v>
          </cell>
          <cell r="E2279">
            <v>756606316.36330009</v>
          </cell>
          <cell r="F2279">
            <v>94089067</v>
          </cell>
          <cell r="G2279">
            <v>30097363</v>
          </cell>
          <cell r="H2279">
            <v>124186430</v>
          </cell>
          <cell r="I2279">
            <v>897294739</v>
          </cell>
          <cell r="J2279">
            <v>891629805</v>
          </cell>
          <cell r="K2279">
            <v>756606316.36330009</v>
          </cell>
          <cell r="L2279">
            <v>94089067</v>
          </cell>
          <cell r="M2279">
            <v>30097363</v>
          </cell>
          <cell r="N2279">
            <v>124186430</v>
          </cell>
          <cell r="O2279">
            <v>378660517.4088605</v>
          </cell>
          <cell r="P2279">
            <v>3009736.3</v>
          </cell>
          <cell r="Q2279">
            <v>12418643</v>
          </cell>
          <cell r="R2279">
            <v>12418643</v>
          </cell>
          <cell r="S2279">
            <v>139614809.30000001</v>
          </cell>
          <cell r="T2279">
            <v>94575789.545412511</v>
          </cell>
          <cell r="U2279">
            <v>0</v>
          </cell>
          <cell r="V2279">
            <v>143755200.109027</v>
          </cell>
          <cell r="W2279">
            <v>130</v>
          </cell>
          <cell r="X2279">
            <v>94575789.545412511</v>
          </cell>
          <cell r="Y2279">
            <v>0</v>
          </cell>
          <cell r="Z2279">
            <v>0</v>
          </cell>
          <cell r="AA2279">
            <v>130</v>
          </cell>
          <cell r="AB2279">
            <v>378660517.4088605</v>
          </cell>
          <cell r="AC2279">
            <v>130</v>
          </cell>
        </row>
        <row r="2280">
          <cell r="H2280" t="str">
            <v>Total INTERASEO E.S.P S.A</v>
          </cell>
          <cell r="I2280">
            <v>897294739</v>
          </cell>
          <cell r="J2280">
            <v>891629805</v>
          </cell>
          <cell r="K2280">
            <v>756606316.36330009</v>
          </cell>
          <cell r="L2280">
            <v>94089067</v>
          </cell>
          <cell r="M2280">
            <v>30097363</v>
          </cell>
          <cell r="N2280">
            <v>124186430</v>
          </cell>
          <cell r="O2280">
            <v>3009736.3</v>
          </cell>
          <cell r="P2280">
            <v>3009736.3</v>
          </cell>
          <cell r="Q2280">
            <v>139614809.30000001</v>
          </cell>
          <cell r="R2280">
            <v>12418643</v>
          </cell>
          <cell r="S2280">
            <v>139614809.30000001</v>
          </cell>
          <cell r="T2280">
            <v>0</v>
          </cell>
          <cell r="U2280">
            <v>378660517.4088605</v>
          </cell>
          <cell r="V2280">
            <v>143755200.109027</v>
          </cell>
          <cell r="W2280">
            <v>94575789.545412511</v>
          </cell>
          <cell r="X2280">
            <v>94575789.545412511</v>
          </cell>
          <cell r="Y2280">
            <v>378660517.4088605</v>
          </cell>
          <cell r="Z2280">
            <v>0</v>
          </cell>
          <cell r="AA2280">
            <v>378660517.4088605</v>
          </cell>
          <cell r="AB2280">
            <v>378660517.4088605</v>
          </cell>
          <cell r="AC2280">
            <v>130</v>
          </cell>
        </row>
        <row r="2281">
          <cell r="A2281" t="str">
            <v>Ctro. Colseg. Medellín</v>
          </cell>
          <cell r="B2281">
            <v>1128354</v>
          </cell>
          <cell r="C2281">
            <v>36889</v>
          </cell>
          <cell r="D2281">
            <v>37253</v>
          </cell>
          <cell r="E2281" t="str">
            <v>M</v>
          </cell>
          <cell r="F2281" t="str">
            <v>AUCOL98</v>
          </cell>
          <cell r="G2281">
            <v>69602</v>
          </cell>
          <cell r="H2281" t="str">
            <v>INTERMODAL DE TRANSPORTES SA.</v>
          </cell>
          <cell r="I2281">
            <v>59385481</v>
          </cell>
          <cell r="J2281">
            <v>59385481</v>
          </cell>
          <cell r="K2281">
            <v>59385480.938199997</v>
          </cell>
          <cell r="L2281">
            <v>64395667</v>
          </cell>
          <cell r="M2281">
            <v>7111111</v>
          </cell>
          <cell r="N2281">
            <v>71506778</v>
          </cell>
          <cell r="O2281">
            <v>0.1</v>
          </cell>
          <cell r="P2281">
            <v>711111.10000000009</v>
          </cell>
          <cell r="Q2281">
            <v>0.1</v>
          </cell>
          <cell r="R2281">
            <v>7150677.8000000007</v>
          </cell>
          <cell r="S2281">
            <v>79368566.899999991</v>
          </cell>
          <cell r="T2281">
            <v>1.3364978382947772</v>
          </cell>
          <cell r="U2281">
            <v>0.19</v>
          </cell>
          <cell r="V2281">
            <v>11283241.378257999</v>
          </cell>
          <cell r="W2281">
            <v>0.125</v>
          </cell>
          <cell r="X2281">
            <v>7423185.1172749996</v>
          </cell>
          <cell r="Y2281">
            <v>0</v>
          </cell>
          <cell r="Z2281">
            <v>0</v>
          </cell>
          <cell r="AA2281">
            <v>-0.65149783829477714</v>
          </cell>
          <cell r="AB2281">
            <v>-38689512.457332991</v>
          </cell>
          <cell r="AC2281">
            <v>23.510988235473633</v>
          </cell>
          <cell r="AD2281">
            <v>23.510988235473633</v>
          </cell>
        </row>
        <row r="2282">
          <cell r="A2282" t="str">
            <v>Ctro. Colseg. Medellín</v>
          </cell>
          <cell r="B2282">
            <v>1128354</v>
          </cell>
          <cell r="C2282">
            <v>37254</v>
          </cell>
          <cell r="D2282">
            <v>37618</v>
          </cell>
          <cell r="E2282" t="str">
            <v>M</v>
          </cell>
          <cell r="F2282" t="str">
            <v>AUCOL98</v>
          </cell>
          <cell r="G2282">
            <v>69602</v>
          </cell>
          <cell r="H2282" t="str">
            <v>INTERMODAL DE TRANSPORTES SA.</v>
          </cell>
          <cell r="I2282">
            <v>99001310.75</v>
          </cell>
          <cell r="J2282">
            <v>99001310.75</v>
          </cell>
          <cell r="K2282">
            <v>99001310.802699998</v>
          </cell>
          <cell r="L2282">
            <v>43048185</v>
          </cell>
          <cell r="M2282">
            <v>6523140</v>
          </cell>
          <cell r="N2282">
            <v>49571325</v>
          </cell>
          <cell r="O2282">
            <v>0.1</v>
          </cell>
          <cell r="P2282">
            <v>652314</v>
          </cell>
          <cell r="Q2282">
            <v>0.1</v>
          </cell>
          <cell r="R2282">
            <v>4957132.5</v>
          </cell>
          <cell r="S2282">
            <v>55180771.5</v>
          </cell>
          <cell r="T2282">
            <v>0.55737415042887584</v>
          </cell>
          <cell r="U2282">
            <v>0.19</v>
          </cell>
          <cell r="V2282">
            <v>18810249.052513</v>
          </cell>
          <cell r="W2282">
            <v>0.125</v>
          </cell>
          <cell r="X2282">
            <v>12375163.8503375</v>
          </cell>
          <cell r="Y2282">
            <v>0</v>
          </cell>
          <cell r="Z2282">
            <v>0</v>
          </cell>
          <cell r="AA2282">
            <v>0.12762584957112422</v>
          </cell>
          <cell r="AB2282">
            <v>12635126.399849504</v>
          </cell>
          <cell r="AC2282">
            <v>24.351648330688477</v>
          </cell>
          <cell r="AD2282">
            <v>24.351648330688477</v>
          </cell>
        </row>
        <row r="2283">
          <cell r="A2283" t="str">
            <v>Ctro. Colseg. Medellín</v>
          </cell>
          <cell r="B2283">
            <v>1128354</v>
          </cell>
          <cell r="C2283">
            <v>37619</v>
          </cell>
          <cell r="D2283">
            <v>37777</v>
          </cell>
          <cell r="E2283" t="str">
            <v>M</v>
          </cell>
          <cell r="F2283" t="str">
            <v>AUCOL98</v>
          </cell>
          <cell r="G2283">
            <v>69602</v>
          </cell>
          <cell r="H2283" t="str">
            <v>INTERMODAL DE TRANSPORTES SA.</v>
          </cell>
          <cell r="I2283">
            <v>72761566.0625</v>
          </cell>
          <cell r="J2283">
            <v>49810981.4375</v>
          </cell>
          <cell r="K2283">
            <v>63876190.300800003</v>
          </cell>
          <cell r="L2283">
            <v>0</v>
          </cell>
          <cell r="M2283">
            <v>24311111</v>
          </cell>
          <cell r="N2283">
            <v>24311111</v>
          </cell>
          <cell r="O2283">
            <v>0.1</v>
          </cell>
          <cell r="P2283">
            <v>2431111.1</v>
          </cell>
          <cell r="Q2283">
            <v>0.1</v>
          </cell>
          <cell r="R2283">
            <v>2431111.1</v>
          </cell>
          <cell r="S2283">
            <v>29173333.200000003</v>
          </cell>
          <cell r="T2283">
            <v>0.45671686214565349</v>
          </cell>
          <cell r="U2283">
            <v>0.19</v>
          </cell>
          <cell r="V2283">
            <v>12136476.157152001</v>
          </cell>
          <cell r="W2283">
            <v>0.125</v>
          </cell>
          <cell r="X2283">
            <v>7984523.7876000004</v>
          </cell>
          <cell r="Y2283">
            <v>0</v>
          </cell>
          <cell r="Z2283">
            <v>0</v>
          </cell>
          <cell r="AA2283">
            <v>0.22828313785434656</v>
          </cell>
          <cell r="AB2283">
            <v>14581857.156048002</v>
          </cell>
          <cell r="AC2283">
            <v>25</v>
          </cell>
          <cell r="AD2283">
            <v>25.968355178833008</v>
          </cell>
        </row>
        <row r="2284">
          <cell r="B2284" t="str">
            <v>Total 1128354</v>
          </cell>
          <cell r="C2284">
            <v>231148357.8125</v>
          </cell>
          <cell r="D2284">
            <v>208197773.1875</v>
          </cell>
          <cell r="E2284">
            <v>222262982.04169998</v>
          </cell>
          <cell r="F2284">
            <v>107443852</v>
          </cell>
          <cell r="G2284">
            <v>37945362</v>
          </cell>
          <cell r="H2284">
            <v>145389214</v>
          </cell>
          <cell r="I2284">
            <v>231148357.8125</v>
          </cell>
          <cell r="J2284">
            <v>208197773.1875</v>
          </cell>
          <cell r="K2284">
            <v>222262982.04169998</v>
          </cell>
          <cell r="L2284">
            <v>107443852</v>
          </cell>
          <cell r="M2284">
            <v>37945362</v>
          </cell>
          <cell r="N2284">
            <v>145389214</v>
          </cell>
          <cell r="O2284">
            <v>-11472528.901435485</v>
          </cell>
          <cell r="P2284">
            <v>3794536.2</v>
          </cell>
          <cell r="Q2284">
            <v>14538921.4</v>
          </cell>
          <cell r="R2284">
            <v>14538921.4</v>
          </cell>
          <cell r="S2284">
            <v>163722671.59999996</v>
          </cell>
          <cell r="T2284">
            <v>27782872.755212497</v>
          </cell>
          <cell r="U2284">
            <v>0</v>
          </cell>
          <cell r="V2284">
            <v>42229966.587923005</v>
          </cell>
          <cell r="W2284">
            <v>25</v>
          </cell>
          <cell r="X2284">
            <v>27782872.755212497</v>
          </cell>
          <cell r="Y2284">
            <v>0</v>
          </cell>
          <cell r="Z2284">
            <v>0</v>
          </cell>
          <cell r="AA2284">
            <v>25</v>
          </cell>
          <cell r="AB2284">
            <v>-11472528.901435485</v>
          </cell>
          <cell r="AC2284">
            <v>25</v>
          </cell>
        </row>
        <row r="2285">
          <cell r="H2285" t="str">
            <v>Total INTERMODAL DE TRANSPORTES SA.</v>
          </cell>
          <cell r="I2285">
            <v>231148357.8125</v>
          </cell>
          <cell r="J2285">
            <v>208197773.1875</v>
          </cell>
          <cell r="K2285">
            <v>222262982.04169998</v>
          </cell>
          <cell r="L2285">
            <v>107443852</v>
          </cell>
          <cell r="M2285">
            <v>37945362</v>
          </cell>
          <cell r="N2285">
            <v>145389214</v>
          </cell>
          <cell r="O2285">
            <v>3794536.2</v>
          </cell>
          <cell r="P2285">
            <v>3794536.2</v>
          </cell>
          <cell r="Q2285">
            <v>163722671.59999996</v>
          </cell>
          <cell r="R2285">
            <v>14538921.4</v>
          </cell>
          <cell r="S2285">
            <v>163722671.59999996</v>
          </cell>
          <cell r="T2285">
            <v>0</v>
          </cell>
          <cell r="U2285">
            <v>-11472528.901435485</v>
          </cell>
          <cell r="V2285">
            <v>42229966.587923005</v>
          </cell>
          <cell r="W2285">
            <v>27782872.755212497</v>
          </cell>
          <cell r="X2285">
            <v>27782872.755212497</v>
          </cell>
          <cell r="Y2285">
            <v>-11472528.901435485</v>
          </cell>
          <cell r="Z2285">
            <v>0</v>
          </cell>
          <cell r="AA2285">
            <v>-11472528.901435485</v>
          </cell>
          <cell r="AB2285">
            <v>-11472528.901435485</v>
          </cell>
          <cell r="AC2285">
            <v>25</v>
          </cell>
        </row>
        <row r="2286">
          <cell r="A2286" t="str">
            <v>Ctro. Colseg. Medellín</v>
          </cell>
          <cell r="B2286">
            <v>7353113</v>
          </cell>
          <cell r="C2286">
            <v>37037</v>
          </cell>
          <cell r="D2286">
            <v>37401</v>
          </cell>
          <cell r="E2286" t="str">
            <v>M</v>
          </cell>
          <cell r="F2286" t="str">
            <v>AUCOL98</v>
          </cell>
          <cell r="G2286">
            <v>69602</v>
          </cell>
          <cell r="H2286" t="str">
            <v>LETRA TIEMPO LTDA.</v>
          </cell>
          <cell r="I2286">
            <v>66427897</v>
          </cell>
          <cell r="J2286">
            <v>66427897</v>
          </cell>
          <cell r="K2286">
            <v>66427897.015600003</v>
          </cell>
          <cell r="L2286">
            <v>105504700</v>
          </cell>
          <cell r="M2286">
            <v>16000000</v>
          </cell>
          <cell r="N2286">
            <v>121504700</v>
          </cell>
          <cell r="O2286">
            <v>0.1</v>
          </cell>
          <cell r="P2286">
            <v>1600000</v>
          </cell>
          <cell r="Q2286">
            <v>0.1</v>
          </cell>
          <cell r="R2286">
            <v>12150470</v>
          </cell>
          <cell r="S2286">
            <v>135255170</v>
          </cell>
          <cell r="T2286">
            <v>2.0361200049466643</v>
          </cell>
          <cell r="U2286">
            <v>0.19</v>
          </cell>
          <cell r="V2286">
            <v>12621300.432964001</v>
          </cell>
          <cell r="W2286">
            <v>0.125</v>
          </cell>
          <cell r="X2286">
            <v>8303487.1269500004</v>
          </cell>
          <cell r="Y2286">
            <v>0</v>
          </cell>
          <cell r="Z2286">
            <v>0</v>
          </cell>
          <cell r="AA2286">
            <v>-1.3511200049466643</v>
          </cell>
          <cell r="AB2286">
            <v>-89752060.544313982</v>
          </cell>
          <cell r="AC2286">
            <v>17.74725341796875</v>
          </cell>
          <cell r="AD2286">
            <v>17.74725341796875</v>
          </cell>
        </row>
        <row r="2287">
          <cell r="B2287" t="str">
            <v>Total 7353113</v>
          </cell>
          <cell r="C2287">
            <v>66427897</v>
          </cell>
          <cell r="D2287">
            <v>66427897</v>
          </cell>
          <cell r="E2287">
            <v>66427897.015600003</v>
          </cell>
          <cell r="F2287">
            <v>105504700</v>
          </cell>
          <cell r="G2287">
            <v>16000000</v>
          </cell>
          <cell r="H2287">
            <v>121504700</v>
          </cell>
          <cell r="I2287">
            <v>66427897</v>
          </cell>
          <cell r="J2287">
            <v>66427897</v>
          </cell>
          <cell r="K2287">
            <v>66427897.015600003</v>
          </cell>
          <cell r="L2287">
            <v>105504700</v>
          </cell>
          <cell r="M2287">
            <v>16000000</v>
          </cell>
          <cell r="N2287">
            <v>121504700</v>
          </cell>
          <cell r="O2287">
            <v>-89752060.544313982</v>
          </cell>
          <cell r="P2287">
            <v>1600000</v>
          </cell>
          <cell r="Q2287">
            <v>12150470</v>
          </cell>
          <cell r="R2287">
            <v>12150470</v>
          </cell>
          <cell r="S2287">
            <v>135255170</v>
          </cell>
          <cell r="T2287">
            <v>8303487.1269500004</v>
          </cell>
          <cell r="U2287">
            <v>0</v>
          </cell>
          <cell r="V2287">
            <v>12621300.432964001</v>
          </cell>
          <cell r="W2287">
            <v>0</v>
          </cell>
          <cell r="X2287">
            <v>8303487.1269500004</v>
          </cell>
          <cell r="Y2287">
            <v>0</v>
          </cell>
          <cell r="Z2287">
            <v>0</v>
          </cell>
          <cell r="AA2287">
            <v>0</v>
          </cell>
          <cell r="AB2287">
            <v>-89752060.544313982</v>
          </cell>
          <cell r="AC2287">
            <v>0</v>
          </cell>
        </row>
        <row r="2288">
          <cell r="H2288" t="str">
            <v>Total LETRA TIEMPO LTDA.</v>
          </cell>
          <cell r="I2288">
            <v>66427897</v>
          </cell>
          <cell r="J2288">
            <v>66427897</v>
          </cell>
          <cell r="K2288">
            <v>66427897.015600003</v>
          </cell>
          <cell r="L2288">
            <v>105504700</v>
          </cell>
          <cell r="M2288">
            <v>16000000</v>
          </cell>
          <cell r="N2288">
            <v>121504700</v>
          </cell>
          <cell r="O2288">
            <v>1600000</v>
          </cell>
          <cell r="P2288">
            <v>1600000</v>
          </cell>
          <cell r="Q2288">
            <v>135255170</v>
          </cell>
          <cell r="R2288">
            <v>12150470</v>
          </cell>
          <cell r="S2288">
            <v>135255170</v>
          </cell>
          <cell r="T2288">
            <v>0</v>
          </cell>
          <cell r="U2288">
            <v>-89752060.544313982</v>
          </cell>
          <cell r="V2288">
            <v>12621300.432964001</v>
          </cell>
          <cell r="W2288">
            <v>8303487.1269500004</v>
          </cell>
          <cell r="X2288">
            <v>8303487.1269500004</v>
          </cell>
          <cell r="Y2288">
            <v>-89752060.544313982</v>
          </cell>
          <cell r="Z2288">
            <v>0</v>
          </cell>
          <cell r="AA2288">
            <v>-89752060.544313982</v>
          </cell>
          <cell r="AB2288">
            <v>-89752060.544313982</v>
          </cell>
          <cell r="AC2288">
            <v>0</v>
          </cell>
        </row>
        <row r="2289">
          <cell r="A2289" t="str">
            <v>Ctro. Colseg. Medellín</v>
          </cell>
          <cell r="B2289">
            <v>7412075</v>
          </cell>
          <cell r="C2289">
            <v>36708</v>
          </cell>
          <cell r="D2289">
            <v>37072</v>
          </cell>
          <cell r="E2289" t="str">
            <v>M</v>
          </cell>
          <cell r="F2289" t="str">
            <v>AUCOL98</v>
          </cell>
          <cell r="G2289">
            <v>66682</v>
          </cell>
          <cell r="H2289" t="str">
            <v>ORTIZ FRANCO ASRS. DE SGRS.</v>
          </cell>
          <cell r="I2289">
            <v>62279416.0625</v>
          </cell>
          <cell r="J2289">
            <v>62279416.0625</v>
          </cell>
          <cell r="K2289">
            <v>62279416.031300001</v>
          </cell>
          <cell r="L2289">
            <v>37690001</v>
          </cell>
          <cell r="M2289">
            <v>0</v>
          </cell>
          <cell r="N2289">
            <v>37690001</v>
          </cell>
          <cell r="O2289">
            <v>0.1</v>
          </cell>
          <cell r="P2289">
            <v>0</v>
          </cell>
          <cell r="Q2289">
            <v>0.1</v>
          </cell>
          <cell r="R2289">
            <v>3769000.1</v>
          </cell>
          <cell r="S2289">
            <v>41459001.100000001</v>
          </cell>
          <cell r="T2289">
            <v>0.66569347855098382</v>
          </cell>
          <cell r="U2289">
            <v>0.19</v>
          </cell>
          <cell r="V2289">
            <v>11833089.045947</v>
          </cell>
          <cell r="W2289">
            <v>0.125</v>
          </cell>
          <cell r="X2289">
            <v>7784927.0039125001</v>
          </cell>
          <cell r="Y2289">
            <v>0</v>
          </cell>
          <cell r="Z2289">
            <v>0</v>
          </cell>
          <cell r="AA2289">
            <v>1.9306521449016234E-2</v>
          </cell>
          <cell r="AB2289">
            <v>1202398.8814404989</v>
          </cell>
          <cell r="AC2289">
            <v>40.785713195800781</v>
          </cell>
          <cell r="AD2289">
            <v>40.785713195800781</v>
          </cell>
        </row>
        <row r="2290">
          <cell r="A2290" t="str">
            <v>Ctro. Colseg. Medellín</v>
          </cell>
          <cell r="B2290">
            <v>7412075</v>
          </cell>
          <cell r="C2290">
            <v>37073</v>
          </cell>
          <cell r="D2290">
            <v>37437</v>
          </cell>
          <cell r="E2290" t="str">
            <v>M</v>
          </cell>
          <cell r="F2290" t="str">
            <v>AUCOL98</v>
          </cell>
          <cell r="G2290">
            <v>66682</v>
          </cell>
          <cell r="H2290" t="str">
            <v>ORTIZ FRANCO ASRS. DE SGRS.</v>
          </cell>
          <cell r="I2290">
            <v>62317565</v>
          </cell>
          <cell r="J2290">
            <v>62317565</v>
          </cell>
          <cell r="K2290">
            <v>62317564.992200002</v>
          </cell>
          <cell r="L2290">
            <v>24824600</v>
          </cell>
          <cell r="M2290">
            <v>0</v>
          </cell>
          <cell r="N2290">
            <v>24824600</v>
          </cell>
          <cell r="O2290">
            <v>0.1</v>
          </cell>
          <cell r="P2290">
            <v>0</v>
          </cell>
          <cell r="Q2290">
            <v>0.1</v>
          </cell>
          <cell r="R2290">
            <v>2482460</v>
          </cell>
          <cell r="S2290">
            <v>27307060</v>
          </cell>
          <cell r="T2290">
            <v>0.43819202504812083</v>
          </cell>
          <cell r="U2290">
            <v>0.19</v>
          </cell>
          <cell r="V2290">
            <v>11840337.348518001</v>
          </cell>
          <cell r="W2290">
            <v>0.125</v>
          </cell>
          <cell r="X2290">
            <v>7789695.6240250003</v>
          </cell>
          <cell r="Y2290">
            <v>0</v>
          </cell>
          <cell r="Z2290">
            <v>0</v>
          </cell>
          <cell r="AA2290">
            <v>0.24680797495187923</v>
          </cell>
          <cell r="AB2290">
            <v>15380472.019657005</v>
          </cell>
          <cell r="AC2290">
            <v>37.390110015869141</v>
          </cell>
          <cell r="AD2290">
            <v>37.390110015869141</v>
          </cell>
        </row>
        <row r="2291">
          <cell r="A2291" t="str">
            <v>Ctro. Colseg. Medellín</v>
          </cell>
          <cell r="B2291">
            <v>7412075</v>
          </cell>
          <cell r="C2291">
            <v>37438</v>
          </cell>
          <cell r="D2291">
            <v>37777</v>
          </cell>
          <cell r="E2291" t="str">
            <v>M</v>
          </cell>
          <cell r="F2291" t="str">
            <v>AUCOL98</v>
          </cell>
          <cell r="G2291">
            <v>66682</v>
          </cell>
          <cell r="H2291" t="str">
            <v>ORTIZ FRANCO ASRS. DE SGRS.</v>
          </cell>
          <cell r="I2291">
            <v>59752961</v>
          </cell>
          <cell r="J2291">
            <v>54216224</v>
          </cell>
          <cell r="K2291">
            <v>59646674.753899999</v>
          </cell>
          <cell r="L2291">
            <v>27162172</v>
          </cell>
          <cell r="M2291">
            <v>2611112</v>
          </cell>
          <cell r="N2291">
            <v>29773284</v>
          </cell>
          <cell r="O2291">
            <v>0.1</v>
          </cell>
          <cell r="P2291">
            <v>261111.2</v>
          </cell>
          <cell r="Q2291">
            <v>0.1</v>
          </cell>
          <cell r="R2291">
            <v>2977328.4000000004</v>
          </cell>
          <cell r="S2291">
            <v>33011723.600000001</v>
          </cell>
          <cell r="T2291">
            <v>0.55345455109115749</v>
          </cell>
          <cell r="U2291">
            <v>0.19</v>
          </cell>
          <cell r="V2291">
            <v>11332868.203241</v>
          </cell>
          <cell r="W2291">
            <v>0.125</v>
          </cell>
          <cell r="X2291">
            <v>7455834.3442374999</v>
          </cell>
          <cell r="Y2291">
            <v>0</v>
          </cell>
          <cell r="Z2291">
            <v>0</v>
          </cell>
          <cell r="AA2291">
            <v>0.13154544890884257</v>
          </cell>
          <cell r="AB2291">
            <v>7846248.6064215023</v>
          </cell>
          <cell r="AC2291">
            <v>40</v>
          </cell>
          <cell r="AD2291">
            <v>36.563423156738281</v>
          </cell>
        </row>
        <row r="2292">
          <cell r="B2292" t="str">
            <v>Total 7412075</v>
          </cell>
          <cell r="C2292">
            <v>184349942.0625</v>
          </cell>
          <cell r="D2292">
            <v>178813205.0625</v>
          </cell>
          <cell r="E2292">
            <v>184243655.77739999</v>
          </cell>
          <cell r="F2292">
            <v>89676773</v>
          </cell>
          <cell r="G2292">
            <v>2611112</v>
          </cell>
          <cell r="H2292">
            <v>92287885</v>
          </cell>
          <cell r="I2292">
            <v>184349942.0625</v>
          </cell>
          <cell r="J2292">
            <v>178813205.0625</v>
          </cell>
          <cell r="K2292">
            <v>184243655.77739999</v>
          </cell>
          <cell r="L2292">
            <v>89676773</v>
          </cell>
          <cell r="M2292">
            <v>2611112</v>
          </cell>
          <cell r="N2292">
            <v>92287885</v>
          </cell>
          <cell r="O2292">
            <v>24429119.507519007</v>
          </cell>
          <cell r="P2292">
            <v>261111.2</v>
          </cell>
          <cell r="Q2292">
            <v>9228788.5</v>
          </cell>
          <cell r="R2292">
            <v>9228788.5</v>
          </cell>
          <cell r="S2292">
            <v>101777784.69999999</v>
          </cell>
          <cell r="T2292">
            <v>23030456.972174998</v>
          </cell>
          <cell r="U2292">
            <v>0</v>
          </cell>
          <cell r="V2292">
            <v>35006294.597705998</v>
          </cell>
          <cell r="W2292">
            <v>40</v>
          </cell>
          <cell r="X2292">
            <v>23030456.972174998</v>
          </cell>
          <cell r="Y2292">
            <v>0</v>
          </cell>
          <cell r="Z2292">
            <v>0</v>
          </cell>
          <cell r="AA2292">
            <v>40</v>
          </cell>
          <cell r="AB2292">
            <v>24429119.507519007</v>
          </cell>
          <cell r="AC2292">
            <v>40</v>
          </cell>
        </row>
        <row r="2293">
          <cell r="H2293" t="str">
            <v>Total ORTIZ FRANCO ASRS. DE SGRS.</v>
          </cell>
          <cell r="I2293">
            <v>184349942.0625</v>
          </cell>
          <cell r="J2293">
            <v>178813205.0625</v>
          </cell>
          <cell r="K2293">
            <v>184243655.77739999</v>
          </cell>
          <cell r="L2293">
            <v>89676773</v>
          </cell>
          <cell r="M2293">
            <v>2611112</v>
          </cell>
          <cell r="N2293">
            <v>92287885</v>
          </cell>
          <cell r="O2293">
            <v>261111.2</v>
          </cell>
          <cell r="P2293">
            <v>261111.2</v>
          </cell>
          <cell r="Q2293">
            <v>101777784.69999999</v>
          </cell>
          <cell r="R2293">
            <v>9228788.5</v>
          </cell>
          <cell r="S2293">
            <v>101777784.69999999</v>
          </cell>
          <cell r="T2293">
            <v>0</v>
          </cell>
          <cell r="U2293">
            <v>24429119.507519007</v>
          </cell>
          <cell r="V2293">
            <v>35006294.597705998</v>
          </cell>
          <cell r="W2293">
            <v>23030456.972174998</v>
          </cell>
          <cell r="X2293">
            <v>23030456.972174998</v>
          </cell>
          <cell r="Y2293">
            <v>24429119.507519007</v>
          </cell>
          <cell r="Z2293">
            <v>0</v>
          </cell>
          <cell r="AA2293">
            <v>24429119.507519007</v>
          </cell>
          <cell r="AB2293">
            <v>24429119.507519007</v>
          </cell>
          <cell r="AC2293">
            <v>40</v>
          </cell>
        </row>
        <row r="2294">
          <cell r="A2294" t="str">
            <v>Ctro. Colseg. Medellín</v>
          </cell>
          <cell r="B2294">
            <v>7568942</v>
          </cell>
          <cell r="C2294">
            <v>36910</v>
          </cell>
          <cell r="D2294">
            <v>37274</v>
          </cell>
          <cell r="E2294" t="str">
            <v>A</v>
          </cell>
          <cell r="F2294" t="str">
            <v>AUCOL98</v>
          </cell>
          <cell r="G2294">
            <v>69602</v>
          </cell>
          <cell r="H2294" t="str">
            <v>PEREZ PINEDA OSCAR DARIO</v>
          </cell>
          <cell r="I2294">
            <v>3203492</v>
          </cell>
          <cell r="J2294">
            <v>3203492</v>
          </cell>
          <cell r="K2294">
            <v>3203492</v>
          </cell>
          <cell r="L2294">
            <v>0</v>
          </cell>
          <cell r="M2294">
            <v>0.1</v>
          </cell>
          <cell r="N2294">
            <v>0</v>
          </cell>
          <cell r="O2294">
            <v>0.1</v>
          </cell>
          <cell r="P2294">
            <v>0</v>
          </cell>
          <cell r="Q2294">
            <v>0.1</v>
          </cell>
          <cell r="R2294">
            <v>0</v>
          </cell>
          <cell r="S2294">
            <v>0</v>
          </cell>
          <cell r="T2294">
            <v>0</v>
          </cell>
          <cell r="U2294">
            <v>0.19</v>
          </cell>
          <cell r="V2294">
            <v>608663.48</v>
          </cell>
          <cell r="W2294">
            <v>0.125</v>
          </cell>
          <cell r="X2294">
            <v>400436.5</v>
          </cell>
          <cell r="Y2294">
            <v>0</v>
          </cell>
          <cell r="Z2294">
            <v>0</v>
          </cell>
          <cell r="AA2294">
            <v>0.68500000000000005</v>
          </cell>
          <cell r="AB2294">
            <v>2194392.02</v>
          </cell>
          <cell r="AC2294">
            <v>2</v>
          </cell>
          <cell r="AD2294">
            <v>2</v>
          </cell>
        </row>
        <row r="2295">
          <cell r="B2295" t="str">
            <v>Total 7568942</v>
          </cell>
          <cell r="C2295">
            <v>3203492</v>
          </cell>
          <cell r="D2295">
            <v>3203492</v>
          </cell>
          <cell r="E2295">
            <v>3203492</v>
          </cell>
          <cell r="F2295">
            <v>0</v>
          </cell>
          <cell r="G2295">
            <v>0</v>
          </cell>
          <cell r="H2295">
            <v>0</v>
          </cell>
          <cell r="I2295">
            <v>3203492</v>
          </cell>
          <cell r="J2295">
            <v>3203492</v>
          </cell>
          <cell r="K2295">
            <v>3203492</v>
          </cell>
          <cell r="L2295">
            <v>0</v>
          </cell>
          <cell r="M2295">
            <v>0</v>
          </cell>
          <cell r="N2295">
            <v>0</v>
          </cell>
          <cell r="O2295">
            <v>2194392.02</v>
          </cell>
          <cell r="P2295">
            <v>0</v>
          </cell>
          <cell r="Q2295">
            <v>0</v>
          </cell>
          <cell r="R2295">
            <v>0</v>
          </cell>
          <cell r="S2295">
            <v>0</v>
          </cell>
          <cell r="T2295">
            <v>400436.5</v>
          </cell>
          <cell r="U2295">
            <v>0</v>
          </cell>
          <cell r="V2295">
            <v>608663.48</v>
          </cell>
          <cell r="W2295">
            <v>0</v>
          </cell>
          <cell r="X2295">
            <v>400436.5</v>
          </cell>
          <cell r="Y2295">
            <v>0</v>
          </cell>
          <cell r="Z2295">
            <v>0</v>
          </cell>
          <cell r="AA2295">
            <v>0</v>
          </cell>
          <cell r="AB2295">
            <v>2194392.02</v>
          </cell>
          <cell r="AC2295">
            <v>0</v>
          </cell>
        </row>
        <row r="2296">
          <cell r="A2296" t="str">
            <v>Ctro. Colseg. Medellín</v>
          </cell>
          <cell r="B2296">
            <v>10912541</v>
          </cell>
          <cell r="C2296">
            <v>37411</v>
          </cell>
          <cell r="D2296">
            <v>37775</v>
          </cell>
          <cell r="E2296" t="str">
            <v>A</v>
          </cell>
          <cell r="F2296" t="str">
            <v>AUCOL98</v>
          </cell>
          <cell r="G2296">
            <v>69602</v>
          </cell>
          <cell r="H2296" t="str">
            <v>PEREZ PINEDA OSCAR DARIO</v>
          </cell>
          <cell r="I2296">
            <v>2700035</v>
          </cell>
          <cell r="J2296">
            <v>2700035</v>
          </cell>
          <cell r="K2296">
            <v>2700035.0625</v>
          </cell>
          <cell r="L2296">
            <v>0</v>
          </cell>
          <cell r="M2296">
            <v>0.1</v>
          </cell>
          <cell r="N2296">
            <v>0</v>
          </cell>
          <cell r="O2296">
            <v>0.1</v>
          </cell>
          <cell r="P2296">
            <v>0</v>
          </cell>
          <cell r="Q2296">
            <v>0.1</v>
          </cell>
          <cell r="R2296">
            <v>0</v>
          </cell>
          <cell r="S2296">
            <v>0</v>
          </cell>
          <cell r="T2296">
            <v>0</v>
          </cell>
          <cell r="U2296">
            <v>0.19</v>
          </cell>
          <cell r="V2296">
            <v>513006.66187499999</v>
          </cell>
          <cell r="W2296">
            <v>0.125</v>
          </cell>
          <cell r="X2296">
            <v>337504.3828125</v>
          </cell>
          <cell r="Y2296">
            <v>0</v>
          </cell>
          <cell r="Z2296">
            <v>0</v>
          </cell>
          <cell r="AA2296">
            <v>0.68500000000000005</v>
          </cell>
          <cell r="AB2296">
            <v>1849524.0178125002</v>
          </cell>
          <cell r="AC2296">
            <v>2</v>
          </cell>
          <cell r="AD2296">
            <v>2</v>
          </cell>
        </row>
        <row r="2297">
          <cell r="B2297" t="str">
            <v>Total 10912541</v>
          </cell>
          <cell r="C2297">
            <v>2700035</v>
          </cell>
          <cell r="D2297">
            <v>2700035</v>
          </cell>
          <cell r="E2297">
            <v>2700035.0625</v>
          </cell>
          <cell r="F2297">
            <v>0</v>
          </cell>
          <cell r="G2297">
            <v>0</v>
          </cell>
          <cell r="H2297">
            <v>0</v>
          </cell>
          <cell r="I2297">
            <v>2700035</v>
          </cell>
          <cell r="J2297">
            <v>2700035</v>
          </cell>
          <cell r="K2297">
            <v>2700035.0625</v>
          </cell>
          <cell r="L2297">
            <v>0</v>
          </cell>
          <cell r="M2297">
            <v>0</v>
          </cell>
          <cell r="N2297">
            <v>0</v>
          </cell>
          <cell r="O2297">
            <v>1849524.0178125002</v>
          </cell>
          <cell r="P2297">
            <v>0</v>
          </cell>
          <cell r="Q2297">
            <v>0</v>
          </cell>
          <cell r="R2297">
            <v>0</v>
          </cell>
          <cell r="S2297">
            <v>0</v>
          </cell>
          <cell r="T2297">
            <v>337504.3828125</v>
          </cell>
          <cell r="U2297">
            <v>0</v>
          </cell>
          <cell r="V2297">
            <v>513006.66187499999</v>
          </cell>
          <cell r="W2297">
            <v>0</v>
          </cell>
          <cell r="X2297">
            <v>337504.3828125</v>
          </cell>
          <cell r="Y2297">
            <v>0</v>
          </cell>
          <cell r="Z2297">
            <v>0</v>
          </cell>
          <cell r="AA2297">
            <v>0</v>
          </cell>
          <cell r="AB2297">
            <v>1849524.0178125002</v>
          </cell>
          <cell r="AC2297">
            <v>0</v>
          </cell>
        </row>
        <row r="2298">
          <cell r="H2298" t="str">
            <v>Total PEREZ PINEDA OSCAR DARIO</v>
          </cell>
          <cell r="I2298">
            <v>5903527</v>
          </cell>
          <cell r="J2298">
            <v>5903527</v>
          </cell>
          <cell r="K2298">
            <v>5903527.0625</v>
          </cell>
          <cell r="L2298">
            <v>0</v>
          </cell>
          <cell r="M2298">
            <v>0</v>
          </cell>
          <cell r="N2298">
            <v>0</v>
          </cell>
          <cell r="O2298">
            <v>0</v>
          </cell>
          <cell r="P2298">
            <v>0</v>
          </cell>
          <cell r="Q2298">
            <v>0</v>
          </cell>
          <cell r="R2298">
            <v>0</v>
          </cell>
          <cell r="S2298">
            <v>0</v>
          </cell>
          <cell r="T2298">
            <v>0</v>
          </cell>
          <cell r="U2298">
            <v>4043916.0378125003</v>
          </cell>
          <cell r="V2298">
            <v>1121670.141875</v>
          </cell>
          <cell r="W2298">
            <v>737940.8828125</v>
          </cell>
          <cell r="X2298">
            <v>737940.8828125</v>
          </cell>
          <cell r="Y2298">
            <v>4043916.0378125003</v>
          </cell>
          <cell r="Z2298">
            <v>0</v>
          </cell>
          <cell r="AA2298">
            <v>4043916.0378125003</v>
          </cell>
          <cell r="AB2298">
            <v>4043916.0378125003</v>
          </cell>
          <cell r="AC2298">
            <v>0</v>
          </cell>
        </row>
        <row r="2299">
          <cell r="A2299" t="str">
            <v>Ctro. Colseg. Medellín</v>
          </cell>
          <cell r="B2299">
            <v>10399927</v>
          </cell>
          <cell r="C2299">
            <v>37362</v>
          </cell>
          <cell r="D2299">
            <v>37726</v>
          </cell>
          <cell r="E2299" t="str">
            <v>M</v>
          </cell>
          <cell r="F2299" t="str">
            <v>AUCOL98</v>
          </cell>
          <cell r="G2299">
            <v>69614</v>
          </cell>
          <cell r="H2299" t="str">
            <v>SEKURITAS ANTIOQUIA LTDA. ASESORES DE SEGUROS</v>
          </cell>
          <cell r="I2299">
            <v>14248253</v>
          </cell>
          <cell r="J2299">
            <v>13960961</v>
          </cell>
          <cell r="K2299">
            <v>14195139.886700001</v>
          </cell>
          <cell r="L2299">
            <v>6344758</v>
          </cell>
          <cell r="M2299">
            <v>2500000</v>
          </cell>
          <cell r="N2299">
            <v>8844758</v>
          </cell>
          <cell r="O2299">
            <v>0.1</v>
          </cell>
          <cell r="P2299">
            <v>250000</v>
          </cell>
          <cell r="Q2299">
            <v>0.1</v>
          </cell>
          <cell r="R2299">
            <v>884475.8</v>
          </cell>
          <cell r="S2299">
            <v>9979233.8000000007</v>
          </cell>
          <cell r="T2299">
            <v>0.70300355471311327</v>
          </cell>
          <cell r="U2299">
            <v>0.19</v>
          </cell>
          <cell r="V2299">
            <v>2697076.5784730003</v>
          </cell>
          <cell r="W2299">
            <v>0.125</v>
          </cell>
          <cell r="X2299">
            <v>1774392.4858375001</v>
          </cell>
          <cell r="Y2299">
            <v>0</v>
          </cell>
          <cell r="Z2299">
            <v>0</v>
          </cell>
          <cell r="AA2299">
            <v>-1.8003554713113212E-2</v>
          </cell>
          <cell r="AB2299">
            <v>-255562.97761049913</v>
          </cell>
          <cell r="AC2299">
            <v>10.75</v>
          </cell>
          <cell r="AD2299">
            <v>10.75</v>
          </cell>
        </row>
        <row r="2300">
          <cell r="A2300" t="str">
            <v>Ctro. Colseg. Medellín</v>
          </cell>
          <cell r="B2300">
            <v>10399927</v>
          </cell>
          <cell r="C2300">
            <v>37727</v>
          </cell>
          <cell r="D2300">
            <v>37777</v>
          </cell>
          <cell r="E2300" t="str">
            <v>M</v>
          </cell>
          <cell r="F2300" t="str">
            <v>AUCOL98</v>
          </cell>
          <cell r="G2300">
            <v>69614</v>
          </cell>
          <cell r="H2300" t="str">
            <v>SEKURITAS ANTIOQUIA LTDA. ASESORES DE SEGUROS</v>
          </cell>
          <cell r="I2300">
            <v>0</v>
          </cell>
          <cell r="J2300">
            <v>0</v>
          </cell>
          <cell r="K2300">
            <v>53113.128900000003</v>
          </cell>
          <cell r="L2300">
            <v>0</v>
          </cell>
          <cell r="M2300">
            <v>0.1</v>
          </cell>
          <cell r="N2300">
            <v>0</v>
          </cell>
          <cell r="O2300">
            <v>0.1</v>
          </cell>
          <cell r="P2300">
            <v>0</v>
          </cell>
          <cell r="Q2300">
            <v>0.1</v>
          </cell>
          <cell r="R2300">
            <v>0</v>
          </cell>
          <cell r="S2300">
            <v>0</v>
          </cell>
          <cell r="T2300">
            <v>0</v>
          </cell>
          <cell r="U2300">
            <v>0.19</v>
          </cell>
          <cell r="V2300">
            <v>10091.494491000001</v>
          </cell>
          <cell r="W2300">
            <v>0.125</v>
          </cell>
          <cell r="X2300">
            <v>6639.1411125000004</v>
          </cell>
          <cell r="Y2300">
            <v>0</v>
          </cell>
          <cell r="Z2300">
            <v>0</v>
          </cell>
          <cell r="AA2300">
            <v>0.68500000000000005</v>
          </cell>
          <cell r="AB2300">
            <v>36382.493296500004</v>
          </cell>
          <cell r="AC2300">
            <v>0</v>
          </cell>
          <cell r="AD2300">
            <v>0.34000000357627869</v>
          </cell>
        </row>
        <row r="2301">
          <cell r="B2301" t="str">
            <v>Total 10399927</v>
          </cell>
          <cell r="C2301">
            <v>14248253</v>
          </cell>
          <cell r="D2301">
            <v>13960961</v>
          </cell>
          <cell r="E2301">
            <v>14248253.015600001</v>
          </cell>
          <cell r="F2301">
            <v>6344758</v>
          </cell>
          <cell r="G2301">
            <v>2500000</v>
          </cell>
          <cell r="H2301">
            <v>8844758</v>
          </cell>
          <cell r="I2301">
            <v>14248253</v>
          </cell>
          <cell r="J2301">
            <v>13960961</v>
          </cell>
          <cell r="K2301">
            <v>14248253.015600001</v>
          </cell>
          <cell r="L2301">
            <v>6344758</v>
          </cell>
          <cell r="M2301">
            <v>2500000</v>
          </cell>
          <cell r="N2301">
            <v>8844758</v>
          </cell>
          <cell r="O2301">
            <v>-219180.48431399913</v>
          </cell>
          <cell r="P2301">
            <v>250000</v>
          </cell>
          <cell r="Q2301">
            <v>884475.8</v>
          </cell>
          <cell r="R2301">
            <v>884475.8</v>
          </cell>
          <cell r="S2301">
            <v>9979233.8000000007</v>
          </cell>
          <cell r="T2301">
            <v>1781031.6269500002</v>
          </cell>
          <cell r="U2301">
            <v>0</v>
          </cell>
          <cell r="V2301">
            <v>2707168.0729640005</v>
          </cell>
          <cell r="W2301">
            <v>0</v>
          </cell>
          <cell r="X2301">
            <v>1781031.6269500002</v>
          </cell>
          <cell r="Y2301">
            <v>0</v>
          </cell>
          <cell r="Z2301">
            <v>0</v>
          </cell>
          <cell r="AA2301">
            <v>0</v>
          </cell>
          <cell r="AB2301">
            <v>-219180.48431399913</v>
          </cell>
          <cell r="AC2301">
            <v>0</v>
          </cell>
        </row>
        <row r="2302">
          <cell r="A2302" t="str">
            <v>Ctro. Colseg. Medellín</v>
          </cell>
          <cell r="B2302">
            <v>10951909</v>
          </cell>
          <cell r="C2302">
            <v>37445</v>
          </cell>
          <cell r="D2302">
            <v>37777</v>
          </cell>
          <cell r="E2302" t="str">
            <v>A</v>
          </cell>
          <cell r="F2302" t="str">
            <v>AUCOL98</v>
          </cell>
          <cell r="G2302">
            <v>69614</v>
          </cell>
          <cell r="H2302" t="str">
            <v>SEKURITAS ANTIOQUIA LTDA. ASESORES DE SEGUROS</v>
          </cell>
          <cell r="I2302">
            <v>4335575</v>
          </cell>
          <cell r="J2302">
            <v>3551611</v>
          </cell>
          <cell r="K2302">
            <v>3884124.4375</v>
          </cell>
          <cell r="L2302">
            <v>0</v>
          </cell>
          <cell r="M2302">
            <v>0.1</v>
          </cell>
          <cell r="N2302">
            <v>0</v>
          </cell>
          <cell r="O2302">
            <v>0.1</v>
          </cell>
          <cell r="P2302">
            <v>0</v>
          </cell>
          <cell r="Q2302">
            <v>0.1</v>
          </cell>
          <cell r="R2302">
            <v>0</v>
          </cell>
          <cell r="S2302">
            <v>0</v>
          </cell>
          <cell r="T2302">
            <v>0</v>
          </cell>
          <cell r="U2302">
            <v>0.19</v>
          </cell>
          <cell r="V2302">
            <v>737983.64312500006</v>
          </cell>
          <cell r="W2302">
            <v>0.125</v>
          </cell>
          <cell r="X2302">
            <v>485515.5546875</v>
          </cell>
          <cell r="Y2302">
            <v>0</v>
          </cell>
          <cell r="Z2302">
            <v>0</v>
          </cell>
          <cell r="AA2302">
            <v>0.68500000000000005</v>
          </cell>
          <cell r="AB2302">
            <v>2660625.2396875001</v>
          </cell>
          <cell r="AC2302">
            <v>4</v>
          </cell>
          <cell r="AD2302">
            <v>3.7228915691375732</v>
          </cell>
        </row>
        <row r="2303">
          <cell r="B2303" t="str">
            <v>Total 10951909</v>
          </cell>
          <cell r="C2303">
            <v>4335575</v>
          </cell>
          <cell r="D2303">
            <v>3551611</v>
          </cell>
          <cell r="E2303">
            <v>3884124.4375</v>
          </cell>
          <cell r="F2303">
            <v>0</v>
          </cell>
          <cell r="G2303">
            <v>0</v>
          </cell>
          <cell r="H2303">
            <v>0</v>
          </cell>
          <cell r="I2303">
            <v>4335575</v>
          </cell>
          <cell r="J2303">
            <v>3551611</v>
          </cell>
          <cell r="K2303">
            <v>3884124.4375</v>
          </cell>
          <cell r="L2303">
            <v>0</v>
          </cell>
          <cell r="M2303">
            <v>0</v>
          </cell>
          <cell r="N2303">
            <v>0</v>
          </cell>
          <cell r="O2303">
            <v>2660625.2396875001</v>
          </cell>
          <cell r="P2303">
            <v>0</v>
          </cell>
          <cell r="Q2303">
            <v>0</v>
          </cell>
          <cell r="R2303">
            <v>0</v>
          </cell>
          <cell r="S2303">
            <v>0</v>
          </cell>
          <cell r="T2303">
            <v>485515.5546875</v>
          </cell>
          <cell r="U2303">
            <v>0</v>
          </cell>
          <cell r="V2303">
            <v>737983.64312500006</v>
          </cell>
          <cell r="W2303">
            <v>4</v>
          </cell>
          <cell r="X2303">
            <v>485515.5546875</v>
          </cell>
          <cell r="Y2303">
            <v>0</v>
          </cell>
          <cell r="Z2303">
            <v>0</v>
          </cell>
          <cell r="AA2303">
            <v>4</v>
          </cell>
          <cell r="AB2303">
            <v>2660625.2396875001</v>
          </cell>
          <cell r="AC2303">
            <v>4</v>
          </cell>
        </row>
        <row r="2304">
          <cell r="H2304" t="str">
            <v>Total SEKURITAS ANTIOQUIA LTDA. ASESORES DE SEGUROS</v>
          </cell>
          <cell r="I2304">
            <v>18583828</v>
          </cell>
          <cell r="J2304">
            <v>17512572</v>
          </cell>
          <cell r="K2304">
            <v>18132377.453100003</v>
          </cell>
          <cell r="L2304">
            <v>6344758</v>
          </cell>
          <cell r="M2304">
            <v>2500000</v>
          </cell>
          <cell r="N2304">
            <v>8844758</v>
          </cell>
          <cell r="O2304">
            <v>250000</v>
          </cell>
          <cell r="P2304">
            <v>250000</v>
          </cell>
          <cell r="Q2304">
            <v>9979233.8000000007</v>
          </cell>
          <cell r="R2304">
            <v>884475.8</v>
          </cell>
          <cell r="S2304">
            <v>9979233.8000000007</v>
          </cell>
          <cell r="T2304">
            <v>0</v>
          </cell>
          <cell r="U2304">
            <v>2441444.7553735008</v>
          </cell>
          <cell r="V2304">
            <v>3445151.7160890005</v>
          </cell>
          <cell r="W2304">
            <v>2266547.1816375004</v>
          </cell>
          <cell r="X2304">
            <v>2266547.1816375004</v>
          </cell>
          <cell r="Y2304">
            <v>2441444.7553735008</v>
          </cell>
          <cell r="Z2304">
            <v>0</v>
          </cell>
          <cell r="AA2304">
            <v>2441444.7553735008</v>
          </cell>
          <cell r="AB2304">
            <v>2441444.7553735008</v>
          </cell>
          <cell r="AC2304">
            <v>4</v>
          </cell>
        </row>
        <row r="2305">
          <cell r="A2305" t="str">
            <v>Ctro. Colseg. Medellín</v>
          </cell>
          <cell r="B2305">
            <v>10402414</v>
          </cell>
          <cell r="C2305">
            <v>37337</v>
          </cell>
          <cell r="D2305">
            <v>37701</v>
          </cell>
          <cell r="E2305" t="str">
            <v>A</v>
          </cell>
          <cell r="F2305" t="str">
            <v>AUCOL98</v>
          </cell>
          <cell r="G2305">
            <v>69602</v>
          </cell>
          <cell r="H2305" t="str">
            <v>SIERRA Y RUIZ CIA. LTDA. ASRS. EN SEGS.</v>
          </cell>
          <cell r="I2305">
            <v>123894556.5625</v>
          </cell>
          <cell r="J2305">
            <v>123903219.5625</v>
          </cell>
          <cell r="K2305">
            <v>65795677.123899996</v>
          </cell>
          <cell r="L2305">
            <v>32097714</v>
          </cell>
          <cell r="M2305">
            <v>3007756</v>
          </cell>
          <cell r="N2305">
            <v>35105470</v>
          </cell>
          <cell r="O2305">
            <v>0.1</v>
          </cell>
          <cell r="P2305">
            <v>300775.60000000003</v>
          </cell>
          <cell r="Q2305">
            <v>0.1</v>
          </cell>
          <cell r="R2305">
            <v>3510547</v>
          </cell>
          <cell r="S2305">
            <v>38916792.600000001</v>
          </cell>
          <cell r="T2305">
            <v>0.59147947556973535</v>
          </cell>
          <cell r="U2305">
            <v>0.19</v>
          </cell>
          <cell r="V2305">
            <v>12501178.653540999</v>
          </cell>
          <cell r="W2305">
            <v>0.125</v>
          </cell>
          <cell r="X2305">
            <v>8224459.6404874995</v>
          </cell>
          <cell r="Y2305">
            <v>0</v>
          </cell>
          <cell r="Z2305">
            <v>0</v>
          </cell>
          <cell r="AA2305">
            <v>9.3520524430264707E-2</v>
          </cell>
          <cell r="AB2305">
            <v>6153246.2298714984</v>
          </cell>
          <cell r="AC2305">
            <v>50.126373291015625</v>
          </cell>
          <cell r="AD2305">
            <v>50.126373291015625</v>
          </cell>
        </row>
        <row r="2306">
          <cell r="A2306" t="str">
            <v>Ctro. Colseg. Medellín</v>
          </cell>
          <cell r="B2306">
            <v>10402414</v>
          </cell>
          <cell r="C2306">
            <v>37702</v>
          </cell>
          <cell r="D2306">
            <v>37777</v>
          </cell>
          <cell r="E2306" t="str">
            <v>A</v>
          </cell>
          <cell r="F2306" t="str">
            <v>AUCOL98</v>
          </cell>
          <cell r="G2306">
            <v>69602</v>
          </cell>
          <cell r="H2306" t="str">
            <v>SIERRA Y RUIZ CIA. LTDA. ASRS. EN SEGS.</v>
          </cell>
          <cell r="I2306">
            <v>46144301.125</v>
          </cell>
          <cell r="J2306">
            <v>23477817.0625</v>
          </cell>
          <cell r="K2306">
            <v>28298140.055199999</v>
          </cell>
          <cell r="L2306">
            <v>3676784</v>
          </cell>
          <cell r="M2306">
            <v>2611111</v>
          </cell>
          <cell r="N2306">
            <v>6287895</v>
          </cell>
          <cell r="O2306">
            <v>0.1</v>
          </cell>
          <cell r="P2306">
            <v>261111.1</v>
          </cell>
          <cell r="Q2306">
            <v>0.1</v>
          </cell>
          <cell r="R2306">
            <v>628789.5</v>
          </cell>
          <cell r="S2306">
            <v>7177795.5999999996</v>
          </cell>
          <cell r="T2306">
            <v>0.25364902378737875</v>
          </cell>
          <cell r="U2306">
            <v>0.19</v>
          </cell>
          <cell r="V2306">
            <v>5376646.6104880003</v>
          </cell>
          <cell r="W2306">
            <v>0.125</v>
          </cell>
          <cell r="X2306">
            <v>3537267.5068999999</v>
          </cell>
          <cell r="Y2306">
            <v>0</v>
          </cell>
          <cell r="Z2306">
            <v>0</v>
          </cell>
          <cell r="AA2306">
            <v>0.43135097621262131</v>
          </cell>
          <cell r="AB2306">
            <v>12206430.337812001</v>
          </cell>
          <cell r="AC2306">
            <v>101</v>
          </cell>
          <cell r="AD2306">
            <v>100.94666290283203</v>
          </cell>
        </row>
        <row r="2307">
          <cell r="B2307" t="str">
            <v>Total 10402414</v>
          </cell>
          <cell r="C2307">
            <v>170038857.6875</v>
          </cell>
          <cell r="D2307">
            <v>147381036.625</v>
          </cell>
          <cell r="E2307">
            <v>94093817.179099992</v>
          </cell>
          <cell r="F2307">
            <v>35774498</v>
          </cell>
          <cell r="G2307">
            <v>5618867</v>
          </cell>
          <cell r="H2307">
            <v>41393365</v>
          </cell>
          <cell r="I2307">
            <v>170038857.6875</v>
          </cell>
          <cell r="J2307">
            <v>147381036.625</v>
          </cell>
          <cell r="K2307">
            <v>94093817.179099992</v>
          </cell>
          <cell r="L2307">
            <v>35774498</v>
          </cell>
          <cell r="M2307">
            <v>5618867</v>
          </cell>
          <cell r="N2307">
            <v>41393365</v>
          </cell>
          <cell r="O2307">
            <v>18359676.567683499</v>
          </cell>
          <cell r="P2307">
            <v>561886.70000000007</v>
          </cell>
          <cell r="Q2307">
            <v>4139336.5</v>
          </cell>
          <cell r="R2307">
            <v>4139336.5</v>
          </cell>
          <cell r="S2307">
            <v>46094588.200000003</v>
          </cell>
          <cell r="T2307">
            <v>11761727.147387499</v>
          </cell>
          <cell r="U2307">
            <v>0</v>
          </cell>
          <cell r="V2307">
            <v>17877825.264029</v>
          </cell>
          <cell r="W2307">
            <v>101</v>
          </cell>
          <cell r="X2307">
            <v>11761727.147387499</v>
          </cell>
          <cell r="Y2307">
            <v>0</v>
          </cell>
          <cell r="Z2307">
            <v>0</v>
          </cell>
          <cell r="AA2307">
            <v>101</v>
          </cell>
          <cell r="AB2307">
            <v>18359676.567683499</v>
          </cell>
          <cell r="AC2307">
            <v>101</v>
          </cell>
        </row>
        <row r="2308">
          <cell r="H2308" t="str">
            <v>Total SIERRA Y RUIZ CIA. LTDA. ASRS. EN SEGS.</v>
          </cell>
          <cell r="I2308">
            <v>170038857.6875</v>
          </cell>
          <cell r="J2308">
            <v>147381036.625</v>
          </cell>
          <cell r="K2308">
            <v>94093817.179099992</v>
          </cell>
          <cell r="L2308">
            <v>35774498</v>
          </cell>
          <cell r="M2308">
            <v>5618867</v>
          </cell>
          <cell r="N2308">
            <v>41393365</v>
          </cell>
          <cell r="O2308">
            <v>561886.70000000007</v>
          </cell>
          <cell r="P2308">
            <v>561886.70000000007</v>
          </cell>
          <cell r="Q2308">
            <v>46094588.200000003</v>
          </cell>
          <cell r="R2308">
            <v>4139336.5</v>
          </cell>
          <cell r="S2308">
            <v>46094588.200000003</v>
          </cell>
          <cell r="T2308">
            <v>0</v>
          </cell>
          <cell r="U2308">
            <v>18359676.567683499</v>
          </cell>
          <cell r="V2308">
            <v>17877825.264029</v>
          </cell>
          <cell r="W2308">
            <v>11761727.147387499</v>
          </cell>
          <cell r="X2308">
            <v>11761727.147387499</v>
          </cell>
          <cell r="Y2308">
            <v>18359676.567683499</v>
          </cell>
          <cell r="Z2308">
            <v>0</v>
          </cell>
          <cell r="AA2308">
            <v>18359676.567683499</v>
          </cell>
          <cell r="AB2308">
            <v>18359676.567683499</v>
          </cell>
          <cell r="AC2308">
            <v>101</v>
          </cell>
        </row>
        <row r="2309">
          <cell r="A2309" t="str">
            <v>Ctro. Colseg. Medellín</v>
          </cell>
          <cell r="B2309">
            <v>820400</v>
          </cell>
          <cell r="C2309">
            <v>36739</v>
          </cell>
          <cell r="D2309">
            <v>37103</v>
          </cell>
          <cell r="E2309" t="str">
            <v>A</v>
          </cell>
          <cell r="F2309" t="str">
            <v>AUCOL98</v>
          </cell>
          <cell r="G2309">
            <v>69870</v>
          </cell>
          <cell r="H2309" t="str">
            <v>TERMOTECNICA COINDUSTRIAL SA.</v>
          </cell>
          <cell r="I2309">
            <v>57700994.1875</v>
          </cell>
          <cell r="J2309">
            <v>57700994.1875</v>
          </cell>
          <cell r="K2309">
            <v>57700994.098099999</v>
          </cell>
          <cell r="L2309">
            <v>28290000</v>
          </cell>
          <cell r="M2309">
            <v>0</v>
          </cell>
          <cell r="N2309">
            <v>28290000</v>
          </cell>
          <cell r="O2309">
            <v>0.1</v>
          </cell>
          <cell r="P2309">
            <v>0</v>
          </cell>
          <cell r="Q2309">
            <v>0.1</v>
          </cell>
          <cell r="R2309">
            <v>2829000</v>
          </cell>
          <cell r="S2309">
            <v>31119000</v>
          </cell>
          <cell r="T2309">
            <v>0.53931479840872787</v>
          </cell>
          <cell r="U2309">
            <v>0.19</v>
          </cell>
          <cell r="V2309">
            <v>10963188.878639</v>
          </cell>
          <cell r="W2309">
            <v>0.125</v>
          </cell>
          <cell r="X2309">
            <v>7212624.2622624999</v>
          </cell>
          <cell r="Y2309">
            <v>0</v>
          </cell>
          <cell r="Z2309">
            <v>0</v>
          </cell>
          <cell r="AA2309">
            <v>0.14568520159127218</v>
          </cell>
          <cell r="AB2309">
            <v>8406180.9571985044</v>
          </cell>
          <cell r="AC2309">
            <v>32.637363433837891</v>
          </cell>
          <cell r="AD2309">
            <v>32.637363433837891</v>
          </cell>
        </row>
        <row r="2310">
          <cell r="A2310" t="str">
            <v>Ctro. Colseg. Medellín</v>
          </cell>
          <cell r="B2310">
            <v>820400</v>
          </cell>
          <cell r="C2310">
            <v>37104</v>
          </cell>
          <cell r="D2310">
            <v>37468</v>
          </cell>
          <cell r="E2310" t="str">
            <v>A</v>
          </cell>
          <cell r="F2310" t="str">
            <v>AUCOL98</v>
          </cell>
          <cell r="G2310">
            <v>69870</v>
          </cell>
          <cell r="H2310" t="str">
            <v>TERMOTECNICA COINDUSTRIAL SA.</v>
          </cell>
          <cell r="I2310">
            <v>44140780.5625</v>
          </cell>
          <cell r="J2310">
            <v>44140780.5625</v>
          </cell>
          <cell r="K2310">
            <v>44140780.716799997</v>
          </cell>
          <cell r="L2310">
            <v>7365229</v>
          </cell>
          <cell r="M2310">
            <v>2731111</v>
          </cell>
          <cell r="N2310">
            <v>10096340</v>
          </cell>
          <cell r="O2310">
            <v>0.1</v>
          </cell>
          <cell r="P2310">
            <v>273111.10000000003</v>
          </cell>
          <cell r="Q2310">
            <v>0.1</v>
          </cell>
          <cell r="R2310">
            <v>1009634</v>
          </cell>
          <cell r="S2310">
            <v>11379085.1</v>
          </cell>
          <cell r="T2310">
            <v>0.25779075302284166</v>
          </cell>
          <cell r="U2310">
            <v>0.19</v>
          </cell>
          <cell r="V2310">
            <v>8386748.3361919997</v>
          </cell>
          <cell r="W2310">
            <v>0.125</v>
          </cell>
          <cell r="X2310">
            <v>5517597.5895999996</v>
          </cell>
          <cell r="Y2310">
            <v>0</v>
          </cell>
          <cell r="Z2310">
            <v>0</v>
          </cell>
          <cell r="AA2310">
            <v>0.4272092469771584</v>
          </cell>
          <cell r="AB2310">
            <v>18857349.691008002</v>
          </cell>
          <cell r="AC2310">
            <v>29.164834976196289</v>
          </cell>
          <cell r="AD2310">
            <v>29.164834976196289</v>
          </cell>
        </row>
        <row r="2311">
          <cell r="A2311" t="str">
            <v>Ctro. Colseg. Medellín</v>
          </cell>
          <cell r="B2311">
            <v>820400</v>
          </cell>
          <cell r="C2311">
            <v>37469</v>
          </cell>
          <cell r="D2311">
            <v>37777</v>
          </cell>
          <cell r="E2311" t="str">
            <v>A</v>
          </cell>
          <cell r="F2311" t="str">
            <v>AUCOL98</v>
          </cell>
          <cell r="G2311">
            <v>69870</v>
          </cell>
          <cell r="H2311" t="str">
            <v>TERMOTECNICA COINDUSTRIAL SA.</v>
          </cell>
          <cell r="I2311">
            <v>40968238.625</v>
          </cell>
          <cell r="J2311">
            <v>40968238.625</v>
          </cell>
          <cell r="K2311">
            <v>34682700.453100003</v>
          </cell>
          <cell r="L2311">
            <v>0</v>
          </cell>
          <cell r="M2311">
            <v>0.1</v>
          </cell>
          <cell r="N2311">
            <v>0</v>
          </cell>
          <cell r="O2311">
            <v>0.1</v>
          </cell>
          <cell r="P2311">
            <v>0</v>
          </cell>
          <cell r="Q2311">
            <v>0.1</v>
          </cell>
          <cell r="R2311">
            <v>0</v>
          </cell>
          <cell r="S2311">
            <v>0</v>
          </cell>
          <cell r="T2311">
            <v>0</v>
          </cell>
          <cell r="U2311">
            <v>0.19</v>
          </cell>
          <cell r="V2311">
            <v>6589713.086089001</v>
          </cell>
          <cell r="W2311">
            <v>0.125</v>
          </cell>
          <cell r="X2311">
            <v>4335337.5566375004</v>
          </cell>
          <cell r="Y2311">
            <v>0</v>
          </cell>
          <cell r="Z2311">
            <v>0</v>
          </cell>
          <cell r="AA2311">
            <v>0.68500000000000005</v>
          </cell>
          <cell r="AB2311">
            <v>23757649.810373504</v>
          </cell>
          <cell r="AC2311">
            <v>28</v>
          </cell>
          <cell r="AD2311">
            <v>28</v>
          </cell>
        </row>
        <row r="2312">
          <cell r="B2312" t="str">
            <v>Total 820400</v>
          </cell>
          <cell r="C2312">
            <v>142810013.375</v>
          </cell>
          <cell r="D2312">
            <v>142810013.375</v>
          </cell>
          <cell r="E2312">
            <v>136524475.26800001</v>
          </cell>
          <cell r="F2312">
            <v>35655229</v>
          </cell>
          <cell r="G2312">
            <v>2731111</v>
          </cell>
          <cell r="H2312">
            <v>38386340</v>
          </cell>
          <cell r="I2312">
            <v>142810013.375</v>
          </cell>
          <cell r="J2312">
            <v>142810013.375</v>
          </cell>
          <cell r="K2312">
            <v>136524475.26800001</v>
          </cell>
          <cell r="L2312">
            <v>35655229</v>
          </cell>
          <cell r="M2312">
            <v>2731111</v>
          </cell>
          <cell r="N2312">
            <v>38386340</v>
          </cell>
          <cell r="O2312">
            <v>51021180.45858001</v>
          </cell>
          <cell r="P2312">
            <v>273111.10000000003</v>
          </cell>
          <cell r="Q2312">
            <v>3838634</v>
          </cell>
          <cell r="R2312">
            <v>3838634</v>
          </cell>
          <cell r="S2312">
            <v>42498085.100000001</v>
          </cell>
          <cell r="T2312">
            <v>17065559.408500001</v>
          </cell>
          <cell r="U2312">
            <v>0</v>
          </cell>
          <cell r="V2312">
            <v>25939650.300919998</v>
          </cell>
          <cell r="W2312">
            <v>28</v>
          </cell>
          <cell r="X2312">
            <v>17065559.408500001</v>
          </cell>
          <cell r="Y2312">
            <v>0</v>
          </cell>
          <cell r="Z2312">
            <v>0</v>
          </cell>
          <cell r="AA2312">
            <v>28</v>
          </cell>
          <cell r="AB2312">
            <v>51021180.45858001</v>
          </cell>
          <cell r="AC2312">
            <v>28</v>
          </cell>
        </row>
        <row r="2313">
          <cell r="H2313" t="str">
            <v>Total TERMOTECNICA COINDUSTRIAL SA.</v>
          </cell>
          <cell r="I2313">
            <v>142810013.375</v>
          </cell>
          <cell r="J2313">
            <v>142810013.375</v>
          </cell>
          <cell r="K2313">
            <v>136524475.26800001</v>
          </cell>
          <cell r="L2313">
            <v>35655229</v>
          </cell>
          <cell r="M2313">
            <v>2731111</v>
          </cell>
          <cell r="N2313">
            <v>38386340</v>
          </cell>
          <cell r="O2313">
            <v>273111.10000000003</v>
          </cell>
          <cell r="P2313">
            <v>273111.10000000003</v>
          </cell>
          <cell r="Q2313">
            <v>42498085.100000001</v>
          </cell>
          <cell r="R2313">
            <v>3838634</v>
          </cell>
          <cell r="S2313">
            <v>42498085.100000001</v>
          </cell>
          <cell r="T2313">
            <v>0</v>
          </cell>
          <cell r="U2313">
            <v>51021180.45858001</v>
          </cell>
          <cell r="V2313">
            <v>25939650.300919998</v>
          </cell>
          <cell r="W2313">
            <v>17065559.408500001</v>
          </cell>
          <cell r="X2313">
            <v>17065559.408500001</v>
          </cell>
          <cell r="Y2313">
            <v>51021180.45858001</v>
          </cell>
          <cell r="Z2313">
            <v>0</v>
          </cell>
          <cell r="AA2313">
            <v>51021180.45858001</v>
          </cell>
          <cell r="AB2313">
            <v>51021180.45858001</v>
          </cell>
          <cell r="AC2313">
            <v>28</v>
          </cell>
        </row>
        <row r="2314">
          <cell r="A2314" t="str">
            <v>Ctro. Colseg. Medellín</v>
          </cell>
          <cell r="B2314">
            <v>10932583</v>
          </cell>
          <cell r="C2314">
            <v>37433</v>
          </cell>
          <cell r="D2314">
            <v>37777</v>
          </cell>
          <cell r="E2314" t="str">
            <v>A</v>
          </cell>
          <cell r="F2314" t="str">
            <v>AUCOL98</v>
          </cell>
          <cell r="G2314">
            <v>67586</v>
          </cell>
          <cell r="H2314" t="str">
            <v>TRANSPORTES  TRIAL  LTDA .</v>
          </cell>
          <cell r="I2314">
            <v>65580145.875</v>
          </cell>
          <cell r="J2314">
            <v>64414548.875</v>
          </cell>
          <cell r="K2314">
            <v>60621434.019500002</v>
          </cell>
          <cell r="L2314">
            <v>1060150</v>
          </cell>
          <cell r="M2314">
            <v>11600000</v>
          </cell>
          <cell r="N2314">
            <v>12660150</v>
          </cell>
          <cell r="O2314">
            <v>0.1</v>
          </cell>
          <cell r="P2314">
            <v>1160000</v>
          </cell>
          <cell r="Q2314">
            <v>0.1</v>
          </cell>
          <cell r="R2314">
            <v>1266015</v>
          </cell>
          <cell r="S2314">
            <v>15086165</v>
          </cell>
          <cell r="T2314">
            <v>0.24885859669943236</v>
          </cell>
          <cell r="U2314">
            <v>0.19</v>
          </cell>
          <cell r="V2314">
            <v>11518072.463705001</v>
          </cell>
          <cell r="W2314">
            <v>0.125</v>
          </cell>
          <cell r="X2314">
            <v>7577679.2524375003</v>
          </cell>
          <cell r="Y2314">
            <v>0</v>
          </cell>
          <cell r="Z2314">
            <v>0</v>
          </cell>
          <cell r="AA2314">
            <v>0.43614140330056772</v>
          </cell>
          <cell r="AB2314">
            <v>26439517.303357508</v>
          </cell>
          <cell r="AC2314">
            <v>17</v>
          </cell>
          <cell r="AD2314">
            <v>12.892441749572754</v>
          </cell>
        </row>
        <row r="2315">
          <cell r="B2315" t="str">
            <v>Total 10932583</v>
          </cell>
          <cell r="C2315">
            <v>65580145.875</v>
          </cell>
          <cell r="D2315">
            <v>64414548.875</v>
          </cell>
          <cell r="E2315">
            <v>60621434.019500002</v>
          </cell>
          <cell r="F2315">
            <v>1060150</v>
          </cell>
          <cell r="G2315">
            <v>11600000</v>
          </cell>
          <cell r="H2315">
            <v>12660150</v>
          </cell>
          <cell r="I2315">
            <v>65580145.875</v>
          </cell>
          <cell r="J2315">
            <v>64414548.875</v>
          </cell>
          <cell r="K2315">
            <v>60621434.019500002</v>
          </cell>
          <cell r="L2315">
            <v>1060150</v>
          </cell>
          <cell r="M2315">
            <v>11600000</v>
          </cell>
          <cell r="N2315">
            <v>12660150</v>
          </cell>
          <cell r="O2315">
            <v>26439517.303357508</v>
          </cell>
          <cell r="P2315">
            <v>1160000</v>
          </cell>
          <cell r="Q2315">
            <v>1266015</v>
          </cell>
          <cell r="R2315">
            <v>1266015</v>
          </cell>
          <cell r="S2315">
            <v>15086165</v>
          </cell>
          <cell r="T2315">
            <v>7577679.2524375003</v>
          </cell>
          <cell r="U2315">
            <v>0</v>
          </cell>
          <cell r="V2315">
            <v>11518072.463705001</v>
          </cell>
          <cell r="W2315">
            <v>17</v>
          </cell>
          <cell r="X2315">
            <v>7577679.2524375003</v>
          </cell>
          <cell r="Y2315">
            <v>0</v>
          </cell>
          <cell r="Z2315">
            <v>0</v>
          </cell>
          <cell r="AA2315">
            <v>17</v>
          </cell>
          <cell r="AB2315">
            <v>26439517.303357508</v>
          </cell>
          <cell r="AC2315">
            <v>17</v>
          </cell>
        </row>
        <row r="2316">
          <cell r="H2316" t="str">
            <v>Total TRANSPORTES  TRIAL  LTDA .</v>
          </cell>
          <cell r="I2316">
            <v>65580145.875</v>
          </cell>
          <cell r="J2316">
            <v>64414548.875</v>
          </cell>
          <cell r="K2316">
            <v>60621434.019500002</v>
          </cell>
          <cell r="L2316">
            <v>1060150</v>
          </cell>
          <cell r="M2316">
            <v>11600000</v>
          </cell>
          <cell r="N2316">
            <v>12660150</v>
          </cell>
          <cell r="O2316">
            <v>1160000</v>
          </cell>
          <cell r="P2316">
            <v>1160000</v>
          </cell>
          <cell r="Q2316">
            <v>15086165</v>
          </cell>
          <cell r="R2316">
            <v>1266015</v>
          </cell>
          <cell r="S2316">
            <v>15086165</v>
          </cell>
          <cell r="T2316">
            <v>0</v>
          </cell>
          <cell r="U2316">
            <v>26439517.303357508</v>
          </cell>
          <cell r="V2316">
            <v>11518072.463705001</v>
          </cell>
          <cell r="W2316">
            <v>7577679.2524375003</v>
          </cell>
          <cell r="X2316">
            <v>7577679.2524375003</v>
          </cell>
          <cell r="Y2316">
            <v>26439517.303357508</v>
          </cell>
          <cell r="Z2316">
            <v>0</v>
          </cell>
          <cell r="AA2316">
            <v>26439517.303357508</v>
          </cell>
          <cell r="AB2316">
            <v>26439517.303357508</v>
          </cell>
          <cell r="AC2316">
            <v>17</v>
          </cell>
        </row>
        <row r="2317">
          <cell r="A2317" t="str">
            <v>Ctro. Colseg. Medellín</v>
          </cell>
          <cell r="B2317">
            <v>7256894</v>
          </cell>
          <cell r="C2317">
            <v>36961</v>
          </cell>
          <cell r="D2317">
            <v>37325</v>
          </cell>
          <cell r="E2317" t="str">
            <v>M</v>
          </cell>
          <cell r="F2317" t="str">
            <v>AUCOL98</v>
          </cell>
          <cell r="G2317">
            <v>69602</v>
          </cell>
          <cell r="H2317" t="str">
            <v>TRANSPORTES INOXIDABLES_LTDA</v>
          </cell>
          <cell r="I2317">
            <v>531097977.8125</v>
          </cell>
          <cell r="J2317">
            <v>531097977.8125</v>
          </cell>
          <cell r="K2317">
            <v>531097978.25980002</v>
          </cell>
          <cell r="L2317">
            <v>79577121</v>
          </cell>
          <cell r="M2317">
            <v>38894592</v>
          </cell>
          <cell r="N2317">
            <v>118471713</v>
          </cell>
          <cell r="O2317">
            <v>0.1</v>
          </cell>
          <cell r="P2317">
            <v>3889459.2000000002</v>
          </cell>
          <cell r="Q2317">
            <v>0.1</v>
          </cell>
          <cell r="R2317">
            <v>11847171.300000001</v>
          </cell>
          <cell r="S2317">
            <v>134208343.5</v>
          </cell>
          <cell r="T2317">
            <v>0.25269978232594326</v>
          </cell>
          <cell r="U2317">
            <v>0.19</v>
          </cell>
          <cell r="V2317">
            <v>100908615.86936201</v>
          </cell>
          <cell r="W2317">
            <v>0.125</v>
          </cell>
          <cell r="X2317">
            <v>66387247.282475002</v>
          </cell>
          <cell r="Y2317">
            <v>0</v>
          </cell>
          <cell r="Z2317">
            <v>0</v>
          </cell>
          <cell r="AA2317">
            <v>0.4323002176740568</v>
          </cell>
          <cell r="AB2317">
            <v>229593771.60796303</v>
          </cell>
          <cell r="AC2317">
            <v>129.84890747070313</v>
          </cell>
          <cell r="AD2317">
            <v>129.84890747070313</v>
          </cell>
        </row>
        <row r="2318">
          <cell r="A2318" t="str">
            <v>Ctro. Colseg. Medellín</v>
          </cell>
          <cell r="B2318">
            <v>7256894</v>
          </cell>
          <cell r="C2318">
            <v>37326</v>
          </cell>
          <cell r="D2318">
            <v>37690</v>
          </cell>
          <cell r="E2318" t="str">
            <v>M</v>
          </cell>
          <cell r="F2318" t="str">
            <v>AUCOL98</v>
          </cell>
          <cell r="G2318">
            <v>69602</v>
          </cell>
          <cell r="H2318" t="str">
            <v>TRANSPORTES INOXIDABLES_LTDA</v>
          </cell>
          <cell r="I2318">
            <v>563736059.4375</v>
          </cell>
          <cell r="J2318">
            <v>561937792.4375</v>
          </cell>
          <cell r="K2318">
            <v>563736059.38279998</v>
          </cell>
          <cell r="L2318">
            <v>549307574</v>
          </cell>
          <cell r="M2318">
            <v>141769531</v>
          </cell>
          <cell r="N2318">
            <v>691077105</v>
          </cell>
          <cell r="O2318">
            <v>0.1</v>
          </cell>
          <cell r="P2318">
            <v>14176953.100000001</v>
          </cell>
          <cell r="Q2318">
            <v>0.1</v>
          </cell>
          <cell r="R2318">
            <v>69107710.5</v>
          </cell>
          <cell r="S2318">
            <v>774361768.60000002</v>
          </cell>
          <cell r="T2318">
            <v>1.3736246878509089</v>
          </cell>
          <cell r="U2318">
            <v>0.19</v>
          </cell>
          <cell r="V2318">
            <v>107109851.28273199</v>
          </cell>
          <cell r="W2318">
            <v>0.125</v>
          </cell>
          <cell r="X2318">
            <v>70467007.422849998</v>
          </cell>
          <cell r="Y2318">
            <v>0</v>
          </cell>
          <cell r="Z2318">
            <v>0</v>
          </cell>
          <cell r="AA2318">
            <v>-0.6886246878509088</v>
          </cell>
          <cell r="AB2318">
            <v>-388202567.922782</v>
          </cell>
          <cell r="AC2318">
            <v>129.83790588378906</v>
          </cell>
          <cell r="AD2318">
            <v>129.83790588378906</v>
          </cell>
        </row>
        <row r="2319">
          <cell r="A2319" t="str">
            <v>Ctro. Colseg. Medellín</v>
          </cell>
          <cell r="B2319">
            <v>7256894</v>
          </cell>
          <cell r="C2319">
            <v>37691</v>
          </cell>
          <cell r="D2319">
            <v>37777</v>
          </cell>
          <cell r="E2319" t="str">
            <v>M</v>
          </cell>
          <cell r="F2319" t="str">
            <v>AUCOL98</v>
          </cell>
          <cell r="G2319">
            <v>69602</v>
          </cell>
          <cell r="H2319" t="str">
            <v>TRANSPORTES INOXIDABLES_LTDA</v>
          </cell>
          <cell r="I2319">
            <v>138967920.1875</v>
          </cell>
          <cell r="J2319">
            <v>92972146</v>
          </cell>
          <cell r="K2319">
            <v>131360984.55859999</v>
          </cell>
          <cell r="L2319">
            <v>0</v>
          </cell>
          <cell r="M2319">
            <v>17611111</v>
          </cell>
          <cell r="N2319">
            <v>17611111</v>
          </cell>
          <cell r="O2319">
            <v>0.1</v>
          </cell>
          <cell r="P2319">
            <v>1761111.1</v>
          </cell>
          <cell r="Q2319">
            <v>0.1</v>
          </cell>
          <cell r="R2319">
            <v>1761111.1</v>
          </cell>
          <cell r="S2319">
            <v>21133333.200000003</v>
          </cell>
          <cell r="T2319">
            <v>0.16087983255463836</v>
          </cell>
          <cell r="U2319">
            <v>0.19</v>
          </cell>
          <cell r="V2319">
            <v>24958587.066133998</v>
          </cell>
          <cell r="W2319">
            <v>0.125</v>
          </cell>
          <cell r="X2319">
            <v>16420123.069824999</v>
          </cell>
          <cell r="Y2319">
            <v>0</v>
          </cell>
          <cell r="Z2319">
            <v>0</v>
          </cell>
          <cell r="AA2319">
            <v>0.52412016744536172</v>
          </cell>
          <cell r="AB2319">
            <v>68848941.222641006</v>
          </cell>
          <cell r="AC2319">
            <v>65</v>
          </cell>
          <cell r="AD2319">
            <v>63.616279602050781</v>
          </cell>
        </row>
        <row r="2320">
          <cell r="B2320" t="str">
            <v>Total 7256894</v>
          </cell>
          <cell r="C2320">
            <v>1233801957.4375</v>
          </cell>
          <cell r="D2320">
            <v>1186007916.25</v>
          </cell>
          <cell r="E2320">
            <v>1226195022.2012</v>
          </cell>
          <cell r="F2320">
            <v>628884695</v>
          </cell>
          <cell r="G2320">
            <v>198275234</v>
          </cell>
          <cell r="H2320">
            <v>827159929</v>
          </cell>
          <cell r="I2320">
            <v>1233801957.4375</v>
          </cell>
          <cell r="J2320">
            <v>1186007916.25</v>
          </cell>
          <cell r="K2320">
            <v>1226195022.2012</v>
          </cell>
          <cell r="L2320">
            <v>628884695</v>
          </cell>
          <cell r="M2320">
            <v>198275234</v>
          </cell>
          <cell r="N2320">
            <v>827159929</v>
          </cell>
          <cell r="O2320">
            <v>-89759855.092177972</v>
          </cell>
          <cell r="P2320">
            <v>19827523.400000002</v>
          </cell>
          <cell r="Q2320">
            <v>82715992.899999991</v>
          </cell>
          <cell r="R2320">
            <v>82715992.899999991</v>
          </cell>
          <cell r="S2320">
            <v>929703445.30000007</v>
          </cell>
          <cell r="T2320">
            <v>153274377.77515</v>
          </cell>
          <cell r="U2320">
            <v>0</v>
          </cell>
          <cell r="V2320">
            <v>232977054.21822801</v>
          </cell>
          <cell r="W2320">
            <v>65</v>
          </cell>
          <cell r="X2320">
            <v>153274377.77515</v>
          </cell>
          <cell r="Y2320">
            <v>0</v>
          </cell>
          <cell r="Z2320">
            <v>0</v>
          </cell>
          <cell r="AA2320">
            <v>65</v>
          </cell>
          <cell r="AB2320">
            <v>-89759855.092177972</v>
          </cell>
          <cell r="AC2320">
            <v>65</v>
          </cell>
        </row>
        <row r="2321">
          <cell r="H2321" t="str">
            <v>Total TRANSPORTES INOXIDABLES_LTDA</v>
          </cell>
          <cell r="I2321">
            <v>1233801957.4375</v>
          </cell>
          <cell r="J2321">
            <v>1186007916.25</v>
          </cell>
          <cell r="K2321">
            <v>1226195022.2012</v>
          </cell>
          <cell r="L2321">
            <v>628884695</v>
          </cell>
          <cell r="M2321">
            <v>198275234</v>
          </cell>
          <cell r="N2321">
            <v>827159929</v>
          </cell>
          <cell r="O2321">
            <v>19827523.400000002</v>
          </cell>
          <cell r="P2321">
            <v>19827523.400000002</v>
          </cell>
          <cell r="Q2321">
            <v>929703445.30000007</v>
          </cell>
          <cell r="R2321">
            <v>82715992.899999991</v>
          </cell>
          <cell r="S2321">
            <v>929703445.30000007</v>
          </cell>
          <cell r="T2321">
            <v>0</v>
          </cell>
          <cell r="U2321">
            <v>-89759855.092177972</v>
          </cell>
          <cell r="V2321">
            <v>232977054.21822801</v>
          </cell>
          <cell r="W2321">
            <v>153274377.77515</v>
          </cell>
          <cell r="X2321">
            <v>153274377.77515</v>
          </cell>
          <cell r="Y2321">
            <v>-89759855.092177972</v>
          </cell>
          <cell r="Z2321">
            <v>0</v>
          </cell>
          <cell r="AA2321">
            <v>-89759855.092177972</v>
          </cell>
          <cell r="AB2321">
            <v>-89759855.092177972</v>
          </cell>
          <cell r="AC2321">
            <v>65</v>
          </cell>
        </row>
        <row r="2322">
          <cell r="A2322" t="str">
            <v>Ctro. Colseg. Medellín</v>
          </cell>
          <cell r="B2322">
            <v>10407393</v>
          </cell>
          <cell r="C2322">
            <v>37347</v>
          </cell>
          <cell r="D2322">
            <v>37711</v>
          </cell>
          <cell r="E2322" t="str">
            <v>A</v>
          </cell>
          <cell r="F2322" t="str">
            <v>AUCOLESP</v>
          </cell>
          <cell r="G2322">
            <v>69870</v>
          </cell>
          <cell r="H2322" t="str">
            <v>Woolston Hoyos Y Cia. Ltda. Asrs. De Segs.</v>
          </cell>
          <cell r="I2322">
            <v>108872656.3125</v>
          </cell>
          <cell r="J2322">
            <v>108958997.3125</v>
          </cell>
          <cell r="K2322">
            <v>58000437.341300003</v>
          </cell>
          <cell r="L2322">
            <v>52300122</v>
          </cell>
          <cell r="M2322">
            <v>5684906</v>
          </cell>
          <cell r="N2322">
            <v>57985028</v>
          </cell>
          <cell r="O2322">
            <v>0.1</v>
          </cell>
          <cell r="P2322">
            <v>568490.6</v>
          </cell>
          <cell r="Q2322">
            <v>0.1</v>
          </cell>
          <cell r="R2322">
            <v>5798502.8000000007</v>
          </cell>
          <cell r="S2322">
            <v>64352021.400000006</v>
          </cell>
          <cell r="T2322">
            <v>1.1095092442376684</v>
          </cell>
          <cell r="U2322">
            <v>0.19</v>
          </cell>
          <cell r="V2322">
            <v>11020083.094847001</v>
          </cell>
          <cell r="W2322">
            <v>0.125</v>
          </cell>
          <cell r="X2322">
            <v>7250054.6676625004</v>
          </cell>
          <cell r="Y2322">
            <v>0</v>
          </cell>
          <cell r="Z2322">
            <v>0</v>
          </cell>
          <cell r="AA2322">
            <v>-0.42450924423766834</v>
          </cell>
          <cell r="AB2322">
            <v>-24621721.821209501</v>
          </cell>
          <cell r="AC2322">
            <v>36.230770111083984</v>
          </cell>
          <cell r="AD2322">
            <v>36.230770111083984</v>
          </cell>
        </row>
        <row r="2323">
          <cell r="A2323" t="str">
            <v>Ctro. Colseg. Medellín</v>
          </cell>
          <cell r="B2323">
            <v>10407393</v>
          </cell>
          <cell r="C2323">
            <v>37712</v>
          </cell>
          <cell r="D2323">
            <v>37777</v>
          </cell>
          <cell r="E2323" t="str">
            <v>A</v>
          </cell>
          <cell r="F2323" t="str">
            <v>AUCOLESP</v>
          </cell>
          <cell r="G2323">
            <v>69870</v>
          </cell>
          <cell r="H2323" t="str">
            <v>Woolston Hoyos Y Cia. Ltda. Asrs. De Segs.</v>
          </cell>
          <cell r="I2323">
            <v>28176588.3125</v>
          </cell>
          <cell r="J2323">
            <v>13537092.1875</v>
          </cell>
          <cell r="K2323">
            <v>19712787.668499999</v>
          </cell>
          <cell r="L2323">
            <v>4045369</v>
          </cell>
          <cell r="M2323">
            <v>7722222</v>
          </cell>
          <cell r="N2323">
            <v>11767591</v>
          </cell>
          <cell r="O2323">
            <v>0.1</v>
          </cell>
          <cell r="P2323">
            <v>772222.20000000007</v>
          </cell>
          <cell r="Q2323">
            <v>0.1</v>
          </cell>
          <cell r="R2323">
            <v>1176759.1000000001</v>
          </cell>
          <cell r="S2323">
            <v>13716572.299999999</v>
          </cell>
          <cell r="T2323">
            <v>0.69582103407517359</v>
          </cell>
          <cell r="U2323">
            <v>0.19</v>
          </cell>
          <cell r="V2323">
            <v>3745429.657015</v>
          </cell>
          <cell r="W2323">
            <v>0.125</v>
          </cell>
          <cell r="X2323">
            <v>2464098.4585624998</v>
          </cell>
          <cell r="Y2323">
            <v>0</v>
          </cell>
          <cell r="Z2323">
            <v>0</v>
          </cell>
          <cell r="AA2323">
            <v>-1.0821034075173541E-2</v>
          </cell>
          <cell r="AB2323">
            <v>-213312.74707749928</v>
          </cell>
          <cell r="AC2323">
            <v>72</v>
          </cell>
          <cell r="AD2323">
            <v>70.292304992675781</v>
          </cell>
        </row>
        <row r="2324">
          <cell r="B2324" t="str">
            <v>Total 10407393</v>
          </cell>
          <cell r="C2324">
            <v>137049244.625</v>
          </cell>
          <cell r="D2324">
            <v>122496089.5</v>
          </cell>
          <cell r="E2324">
            <v>77713225.009800002</v>
          </cell>
          <cell r="F2324">
            <v>56345491</v>
          </cell>
          <cell r="G2324">
            <v>13407128</v>
          </cell>
          <cell r="H2324">
            <v>69752619</v>
          </cell>
          <cell r="I2324">
            <v>137049244.625</v>
          </cell>
          <cell r="J2324">
            <v>122496089.5</v>
          </cell>
          <cell r="K2324">
            <v>77713225.009800002</v>
          </cell>
          <cell r="L2324">
            <v>56345491</v>
          </cell>
          <cell r="M2324">
            <v>13407128</v>
          </cell>
          <cell r="N2324">
            <v>69752619</v>
          </cell>
          <cell r="O2324">
            <v>-24835034.568287</v>
          </cell>
          <cell r="P2324">
            <v>1340712.8</v>
          </cell>
          <cell r="Q2324">
            <v>6975261.9000000004</v>
          </cell>
          <cell r="R2324">
            <v>6975261.9000000004</v>
          </cell>
          <cell r="S2324">
            <v>78068593.700000003</v>
          </cell>
          <cell r="T2324">
            <v>9714153.1262250002</v>
          </cell>
          <cell r="U2324">
            <v>0</v>
          </cell>
          <cell r="V2324">
            <v>14765512.751862001</v>
          </cell>
          <cell r="W2324">
            <v>72</v>
          </cell>
          <cell r="X2324">
            <v>9714153.1262250002</v>
          </cell>
          <cell r="Y2324">
            <v>0</v>
          </cell>
          <cell r="Z2324">
            <v>0</v>
          </cell>
          <cell r="AA2324">
            <v>72</v>
          </cell>
          <cell r="AB2324">
            <v>-24835034.568287</v>
          </cell>
          <cell r="AC2324">
            <v>72</v>
          </cell>
        </row>
        <row r="2325">
          <cell r="H2325" t="str">
            <v>Total Woolston Hoyos Y Cia. Ltda. Asrs. De Segs.</v>
          </cell>
          <cell r="I2325">
            <v>137049244.625</v>
          </cell>
          <cell r="J2325">
            <v>122496089.5</v>
          </cell>
          <cell r="K2325">
            <v>77713225.009800002</v>
          </cell>
          <cell r="L2325">
            <v>56345491</v>
          </cell>
          <cell r="M2325">
            <v>13407128</v>
          </cell>
          <cell r="N2325">
            <v>69752619</v>
          </cell>
          <cell r="O2325">
            <v>1340712.8</v>
          </cell>
          <cell r="P2325">
            <v>1340712.8</v>
          </cell>
          <cell r="Q2325">
            <v>78068593.700000003</v>
          </cell>
          <cell r="R2325">
            <v>6975261.9000000004</v>
          </cell>
          <cell r="S2325">
            <v>78068593.700000003</v>
          </cell>
          <cell r="T2325">
            <v>0</v>
          </cell>
          <cell r="U2325">
            <v>-24835034.568287</v>
          </cell>
          <cell r="V2325">
            <v>14765512.751862001</v>
          </cell>
          <cell r="W2325">
            <v>9714153.1262250002</v>
          </cell>
          <cell r="X2325">
            <v>9714153.1262250002</v>
          </cell>
          <cell r="Y2325">
            <v>-24835034.568287</v>
          </cell>
          <cell r="Z2325">
            <v>0</v>
          </cell>
          <cell r="AA2325">
            <v>-24835034.568287</v>
          </cell>
          <cell r="AB2325">
            <v>-24835034.568287</v>
          </cell>
          <cell r="AC2325">
            <v>72</v>
          </cell>
        </row>
        <row r="2326">
          <cell r="A2326" t="str">
            <v>Total Ctro. Colseg. Medellín</v>
          </cell>
          <cell r="B2326">
            <v>5548496201.6875</v>
          </cell>
          <cell r="C2326">
            <v>5234321352.875</v>
          </cell>
          <cell r="D2326">
            <v>4871915916.0159006</v>
          </cell>
          <cell r="E2326">
            <v>1951506758</v>
          </cell>
          <cell r="F2326">
            <v>626485835</v>
          </cell>
          <cell r="G2326">
            <v>2577992593</v>
          </cell>
          <cell r="H2326">
            <v>62648583.500000022</v>
          </cell>
          <cell r="I2326">
            <v>5548496201.6875</v>
          </cell>
          <cell r="J2326">
            <v>5234321352.875</v>
          </cell>
          <cell r="K2326">
            <v>4871915916.0159006</v>
          </cell>
          <cell r="L2326">
            <v>1951506758</v>
          </cell>
          <cell r="M2326">
            <v>626485835</v>
          </cell>
          <cell r="N2326">
            <v>2577992593</v>
          </cell>
          <cell r="O2326">
            <v>1510</v>
          </cell>
          <cell r="P2326">
            <v>62648583.500000022</v>
          </cell>
          <cell r="Q2326">
            <v>257799259.30000001</v>
          </cell>
          <cell r="R2326">
            <v>257799259.30000001</v>
          </cell>
          <cell r="S2326">
            <v>2898440435.7999997</v>
          </cell>
          <cell r="T2326">
            <v>620964285.68571758</v>
          </cell>
          <cell r="U2326">
            <v>0</v>
          </cell>
          <cell r="V2326">
            <v>925664024.04302084</v>
          </cell>
          <cell r="W2326">
            <v>1510</v>
          </cell>
          <cell r="X2326">
            <v>620964285.68571758</v>
          </cell>
          <cell r="Y2326">
            <v>0</v>
          </cell>
          <cell r="Z2326">
            <v>0</v>
          </cell>
          <cell r="AA2326">
            <v>1510</v>
          </cell>
          <cell r="AB2326">
            <v>426847170.4871617</v>
          </cell>
          <cell r="AC2326">
            <v>1510</v>
          </cell>
        </row>
        <row r="2327">
          <cell r="A2327" t="str">
            <v>Cúcuta</v>
          </cell>
          <cell r="B2327">
            <v>10927036</v>
          </cell>
          <cell r="C2327">
            <v>37149</v>
          </cell>
          <cell r="D2327">
            <v>37513</v>
          </cell>
          <cell r="E2327" t="str">
            <v>M</v>
          </cell>
          <cell r="F2327" t="str">
            <v>AUCOLESP</v>
          </cell>
          <cell r="G2327">
            <v>77217</v>
          </cell>
          <cell r="H2327" t="str">
            <v>COASMEDAS</v>
          </cell>
          <cell r="I2327">
            <v>2826238.125</v>
          </cell>
          <cell r="J2327">
            <v>2826238.125</v>
          </cell>
          <cell r="K2327">
            <v>2826238.1172000002</v>
          </cell>
          <cell r="L2327">
            <v>0</v>
          </cell>
          <cell r="M2327">
            <v>0.1</v>
          </cell>
          <cell r="N2327">
            <v>0</v>
          </cell>
          <cell r="O2327">
            <v>0.1</v>
          </cell>
          <cell r="P2327">
            <v>0</v>
          </cell>
          <cell r="Q2327">
            <v>0.1</v>
          </cell>
          <cell r="R2327">
            <v>0</v>
          </cell>
          <cell r="S2327">
            <v>0</v>
          </cell>
          <cell r="T2327">
            <v>0</v>
          </cell>
          <cell r="U2327">
            <v>0.19</v>
          </cell>
          <cell r="V2327">
            <v>536985.24226800003</v>
          </cell>
          <cell r="W2327">
            <v>0.1</v>
          </cell>
          <cell r="X2327">
            <v>282623.81172000006</v>
          </cell>
          <cell r="Y2327">
            <v>0</v>
          </cell>
          <cell r="Z2327">
            <v>0</v>
          </cell>
          <cell r="AA2327">
            <v>0.71</v>
          </cell>
          <cell r="AB2327">
            <v>2006629.0632120001</v>
          </cell>
          <cell r="AC2327">
            <v>2.9478023052215576</v>
          </cell>
          <cell r="AD2327">
            <v>2.9478023052215576</v>
          </cell>
        </row>
        <row r="2328">
          <cell r="B2328" t="str">
            <v>Total 10927036</v>
          </cell>
          <cell r="C2328">
            <v>2826238.125</v>
          </cell>
          <cell r="D2328">
            <v>2826238.125</v>
          </cell>
          <cell r="E2328">
            <v>2826238.1172000002</v>
          </cell>
          <cell r="F2328">
            <v>0</v>
          </cell>
          <cell r="G2328">
            <v>0</v>
          </cell>
          <cell r="H2328">
            <v>0</v>
          </cell>
          <cell r="I2328">
            <v>2826238.125</v>
          </cell>
          <cell r="J2328">
            <v>2826238.125</v>
          </cell>
          <cell r="K2328">
            <v>2826238.1172000002</v>
          </cell>
          <cell r="L2328">
            <v>0</v>
          </cell>
          <cell r="M2328">
            <v>0</v>
          </cell>
          <cell r="N2328">
            <v>0</v>
          </cell>
          <cell r="O2328">
            <v>2006629.0632120001</v>
          </cell>
          <cell r="P2328">
            <v>0</v>
          </cell>
          <cell r="Q2328">
            <v>0</v>
          </cell>
          <cell r="R2328">
            <v>0</v>
          </cell>
          <cell r="S2328">
            <v>0</v>
          </cell>
          <cell r="T2328">
            <v>282623.81172000006</v>
          </cell>
          <cell r="U2328">
            <v>0</v>
          </cell>
          <cell r="V2328">
            <v>536985.24226800003</v>
          </cell>
          <cell r="W2328">
            <v>0</v>
          </cell>
          <cell r="X2328">
            <v>282623.81172000006</v>
          </cell>
          <cell r="Y2328">
            <v>0</v>
          </cell>
          <cell r="Z2328">
            <v>0</v>
          </cell>
          <cell r="AA2328">
            <v>0</v>
          </cell>
          <cell r="AB2328">
            <v>2006629.0632120001</v>
          </cell>
          <cell r="AC2328">
            <v>0</v>
          </cell>
        </row>
        <row r="2329">
          <cell r="H2329" t="str">
            <v>Total COASMEDAS</v>
          </cell>
          <cell r="I2329">
            <v>2826238.125</v>
          </cell>
          <cell r="J2329">
            <v>2826238.125</v>
          </cell>
          <cell r="K2329">
            <v>2826238.1172000002</v>
          </cell>
          <cell r="L2329">
            <v>0</v>
          </cell>
          <cell r="M2329">
            <v>0</v>
          </cell>
          <cell r="N2329">
            <v>0</v>
          </cell>
          <cell r="O2329">
            <v>0</v>
          </cell>
          <cell r="P2329">
            <v>0</v>
          </cell>
          <cell r="Q2329">
            <v>0</v>
          </cell>
          <cell r="R2329">
            <v>0</v>
          </cell>
          <cell r="S2329">
            <v>0</v>
          </cell>
          <cell r="T2329">
            <v>0</v>
          </cell>
          <cell r="U2329">
            <v>2006629.0632120001</v>
          </cell>
          <cell r="V2329">
            <v>536985.24226800003</v>
          </cell>
          <cell r="W2329">
            <v>282623.81172000006</v>
          </cell>
          <cell r="X2329">
            <v>282623.81172000006</v>
          </cell>
          <cell r="Y2329">
            <v>2006629.0632120001</v>
          </cell>
          <cell r="Z2329">
            <v>0</v>
          </cell>
          <cell r="AA2329">
            <v>2006629.0632120001</v>
          </cell>
          <cell r="AB2329">
            <v>2006629.0632120001</v>
          </cell>
          <cell r="AC2329">
            <v>0</v>
          </cell>
        </row>
        <row r="2330">
          <cell r="A2330" t="str">
            <v>Cúcuta</v>
          </cell>
          <cell r="B2330">
            <v>10351763</v>
          </cell>
          <cell r="C2330">
            <v>37271</v>
          </cell>
          <cell r="D2330">
            <v>37635</v>
          </cell>
          <cell r="E2330" t="str">
            <v>M</v>
          </cell>
          <cell r="F2330" t="str">
            <v>AUCOLESP</v>
          </cell>
          <cell r="G2330">
            <v>72690</v>
          </cell>
          <cell r="H2330" t="str">
            <v>HEATH LAMBERT BENEFICIOS INTEGRALES OPORTUNOS</v>
          </cell>
          <cell r="I2330">
            <v>16840625</v>
          </cell>
          <cell r="J2330">
            <v>16840625</v>
          </cell>
          <cell r="K2330">
            <v>16286639.6143</v>
          </cell>
          <cell r="L2330">
            <v>311942</v>
          </cell>
          <cell r="M2330">
            <v>0</v>
          </cell>
          <cell r="N2330">
            <v>311942</v>
          </cell>
          <cell r="O2330">
            <v>0.1</v>
          </cell>
          <cell r="P2330">
            <v>0</v>
          </cell>
          <cell r="Q2330">
            <v>0.1</v>
          </cell>
          <cell r="R2330">
            <v>31194.2</v>
          </cell>
          <cell r="S2330">
            <v>343136.2</v>
          </cell>
          <cell r="T2330">
            <v>2.1068569583790598E-2</v>
          </cell>
          <cell r="U2330">
            <v>0.19</v>
          </cell>
          <cell r="V2330">
            <v>3094461.5267170002</v>
          </cell>
          <cell r="W2330">
            <v>0.17499999999999999</v>
          </cell>
          <cell r="X2330">
            <v>2850161.9325024998</v>
          </cell>
          <cell r="Y2330">
            <v>0</v>
          </cell>
          <cell r="Z2330">
            <v>0</v>
          </cell>
          <cell r="AA2330">
            <v>0.61393143041620946</v>
          </cell>
          <cell r="AB2330">
            <v>9998879.9550804999</v>
          </cell>
          <cell r="AC2330">
            <v>16.75</v>
          </cell>
          <cell r="AD2330">
            <v>16.75</v>
          </cell>
        </row>
        <row r="2331">
          <cell r="A2331" t="str">
            <v>Cúcuta</v>
          </cell>
          <cell r="B2331">
            <v>10351763</v>
          </cell>
          <cell r="C2331">
            <v>37636</v>
          </cell>
          <cell r="D2331">
            <v>37777</v>
          </cell>
          <cell r="E2331" t="str">
            <v>M</v>
          </cell>
          <cell r="F2331" t="str">
            <v>AUCOLESP</v>
          </cell>
          <cell r="G2331">
            <v>72690</v>
          </cell>
          <cell r="H2331" t="str">
            <v>HEATH LAMBERT BENEFICIOS INTEGRALES OPORTUNOS</v>
          </cell>
          <cell r="I2331">
            <v>8719384</v>
          </cell>
          <cell r="J2331">
            <v>7176949</v>
          </cell>
          <cell r="K2331">
            <v>8611611.1493999995</v>
          </cell>
          <cell r="L2331">
            <v>4482610</v>
          </cell>
          <cell r="M2331">
            <v>623353</v>
          </cell>
          <cell r="N2331">
            <v>5105963</v>
          </cell>
          <cell r="O2331">
            <v>0.1</v>
          </cell>
          <cell r="P2331">
            <v>62335.3</v>
          </cell>
          <cell r="Q2331">
            <v>0.1</v>
          </cell>
          <cell r="R2331">
            <v>510596.30000000005</v>
          </cell>
          <cell r="S2331">
            <v>5678894.5999999996</v>
          </cell>
          <cell r="T2331">
            <v>0.65944624083446546</v>
          </cell>
          <cell r="U2331">
            <v>0.19</v>
          </cell>
          <cell r="V2331">
            <v>1636206.1183859999</v>
          </cell>
          <cell r="W2331">
            <v>0.17499999999999999</v>
          </cell>
          <cell r="X2331">
            <v>1507031.9511449998</v>
          </cell>
          <cell r="Y2331">
            <v>0</v>
          </cell>
          <cell r="Z2331">
            <v>0</v>
          </cell>
          <cell r="AA2331">
            <v>-2.4446240834465449E-2</v>
          </cell>
          <cell r="AB2331">
            <v>-210521.5201310002</v>
          </cell>
          <cell r="AC2331">
            <v>21</v>
          </cell>
          <cell r="AD2331">
            <v>22.709218978881836</v>
          </cell>
        </row>
        <row r="2332">
          <cell r="B2332" t="str">
            <v>Total 10351763</v>
          </cell>
          <cell r="C2332">
            <v>25560009</v>
          </cell>
          <cell r="D2332">
            <v>24017574</v>
          </cell>
          <cell r="E2332">
            <v>24898250.763700001</v>
          </cell>
          <cell r="F2332">
            <v>4794552</v>
          </cell>
          <cell r="G2332">
            <v>623353</v>
          </cell>
          <cell r="H2332">
            <v>5417905</v>
          </cell>
          <cell r="I2332">
            <v>25560009</v>
          </cell>
          <cell r="J2332">
            <v>24017574</v>
          </cell>
          <cell r="K2332">
            <v>24898250.763700001</v>
          </cell>
          <cell r="L2332">
            <v>4794552</v>
          </cell>
          <cell r="M2332">
            <v>623353</v>
          </cell>
          <cell r="N2332">
            <v>5417905</v>
          </cell>
          <cell r="O2332">
            <v>9788358.4349495005</v>
          </cell>
          <cell r="P2332">
            <v>62335.3</v>
          </cell>
          <cell r="Q2332">
            <v>541790.5</v>
          </cell>
          <cell r="R2332">
            <v>541790.5</v>
          </cell>
          <cell r="S2332">
            <v>6022030.7999999998</v>
          </cell>
          <cell r="T2332">
            <v>4357193.8836474996</v>
          </cell>
          <cell r="U2332">
            <v>0</v>
          </cell>
          <cell r="V2332">
            <v>4730667.6451030001</v>
          </cell>
          <cell r="W2332">
            <v>21</v>
          </cell>
          <cell r="X2332">
            <v>4357193.8836474996</v>
          </cell>
          <cell r="Y2332">
            <v>0</v>
          </cell>
          <cell r="Z2332">
            <v>0</v>
          </cell>
          <cell r="AA2332">
            <v>21</v>
          </cell>
          <cell r="AB2332">
            <v>9788358.4349495005</v>
          </cell>
          <cell r="AC2332">
            <v>21</v>
          </cell>
        </row>
        <row r="2333">
          <cell r="H2333" t="str">
            <v>Total HEATH LAMBERT BENEFICIOS INTEGRALES OPORTUNOS</v>
          </cell>
          <cell r="I2333">
            <v>25560009</v>
          </cell>
          <cell r="J2333">
            <v>24017574</v>
          </cell>
          <cell r="K2333">
            <v>24898250.763700001</v>
          </cell>
          <cell r="L2333">
            <v>4794552</v>
          </cell>
          <cell r="M2333">
            <v>623353</v>
          </cell>
          <cell r="N2333">
            <v>5417905</v>
          </cell>
          <cell r="O2333">
            <v>62335.3</v>
          </cell>
          <cell r="P2333">
            <v>62335.3</v>
          </cell>
          <cell r="Q2333">
            <v>6022030.7999999998</v>
          </cell>
          <cell r="R2333">
            <v>541790.5</v>
          </cell>
          <cell r="S2333">
            <v>6022030.7999999998</v>
          </cell>
          <cell r="T2333">
            <v>0</v>
          </cell>
          <cell r="U2333">
            <v>9788358.4349495005</v>
          </cell>
          <cell r="V2333">
            <v>4730667.6451030001</v>
          </cell>
          <cell r="W2333">
            <v>4357193.8836474996</v>
          </cell>
          <cell r="X2333">
            <v>4357193.8836474996</v>
          </cell>
          <cell r="Y2333">
            <v>9788358.4349495005</v>
          </cell>
          <cell r="Z2333">
            <v>0</v>
          </cell>
          <cell r="AA2333">
            <v>9788358.4349495005</v>
          </cell>
          <cell r="AB2333">
            <v>9788358.4349495005</v>
          </cell>
          <cell r="AC2333">
            <v>21</v>
          </cell>
        </row>
        <row r="2334">
          <cell r="A2334" t="str">
            <v>Cúcuta</v>
          </cell>
          <cell r="B2334">
            <v>10910179</v>
          </cell>
          <cell r="C2334">
            <v>37404</v>
          </cell>
          <cell r="D2334">
            <v>37768</v>
          </cell>
          <cell r="E2334" t="str">
            <v>A</v>
          </cell>
          <cell r="F2334" t="str">
            <v>AUCOLESP</v>
          </cell>
          <cell r="G2334">
            <v>57083</v>
          </cell>
          <cell r="H2334" t="str">
            <v>UNIVERSIDAD DE PAMPLONA</v>
          </cell>
          <cell r="I2334">
            <v>9662982.75</v>
          </cell>
          <cell r="J2334">
            <v>9662982.75</v>
          </cell>
          <cell r="K2334">
            <v>9662982.25</v>
          </cell>
          <cell r="L2334">
            <v>0</v>
          </cell>
          <cell r="M2334">
            <v>0.1</v>
          </cell>
          <cell r="N2334">
            <v>0</v>
          </cell>
          <cell r="O2334">
            <v>0.1</v>
          </cell>
          <cell r="P2334">
            <v>0</v>
          </cell>
          <cell r="Q2334">
            <v>0.1</v>
          </cell>
          <cell r="R2334">
            <v>0</v>
          </cell>
          <cell r="S2334">
            <v>0</v>
          </cell>
          <cell r="T2334">
            <v>0</v>
          </cell>
          <cell r="U2334">
            <v>0.19</v>
          </cell>
          <cell r="V2334">
            <v>1835966.6274999999</v>
          </cell>
          <cell r="W2334">
            <v>0.125</v>
          </cell>
          <cell r="X2334">
            <v>1207872.78125</v>
          </cell>
          <cell r="Y2334">
            <v>0</v>
          </cell>
          <cell r="Z2334">
            <v>0</v>
          </cell>
          <cell r="AA2334">
            <v>0.68500000000000005</v>
          </cell>
          <cell r="AB2334">
            <v>6619142.8412500005</v>
          </cell>
          <cell r="AC2334">
            <v>5.6318683624267578</v>
          </cell>
          <cell r="AD2334">
            <v>5.6318683624267578</v>
          </cell>
        </row>
        <row r="2335">
          <cell r="B2335" t="str">
            <v>Total 10910179</v>
          </cell>
          <cell r="C2335">
            <v>9662982.75</v>
          </cell>
          <cell r="D2335">
            <v>9662982.75</v>
          </cell>
          <cell r="E2335">
            <v>9662982.25</v>
          </cell>
          <cell r="F2335">
            <v>0</v>
          </cell>
          <cell r="G2335">
            <v>0</v>
          </cell>
          <cell r="H2335">
            <v>0</v>
          </cell>
          <cell r="I2335">
            <v>9662982.75</v>
          </cell>
          <cell r="J2335">
            <v>9662982.75</v>
          </cell>
          <cell r="K2335">
            <v>9662982.25</v>
          </cell>
          <cell r="L2335">
            <v>0</v>
          </cell>
          <cell r="M2335">
            <v>0</v>
          </cell>
          <cell r="N2335">
            <v>0</v>
          </cell>
          <cell r="O2335">
            <v>6619142.8412500005</v>
          </cell>
          <cell r="P2335">
            <v>0</v>
          </cell>
          <cell r="Q2335">
            <v>0</v>
          </cell>
          <cell r="R2335">
            <v>0</v>
          </cell>
          <cell r="S2335">
            <v>0</v>
          </cell>
          <cell r="T2335">
            <v>1207872.78125</v>
          </cell>
          <cell r="U2335">
            <v>0</v>
          </cell>
          <cell r="V2335">
            <v>1835966.6274999999</v>
          </cell>
          <cell r="W2335">
            <v>0</v>
          </cell>
          <cell r="X2335">
            <v>1207872.78125</v>
          </cell>
          <cell r="Y2335">
            <v>0</v>
          </cell>
          <cell r="Z2335">
            <v>0</v>
          </cell>
          <cell r="AA2335">
            <v>0</v>
          </cell>
          <cell r="AB2335">
            <v>6619142.8412500005</v>
          </cell>
          <cell r="AC2335">
            <v>0</v>
          </cell>
        </row>
        <row r="2336">
          <cell r="H2336" t="str">
            <v>Total UNIVERSIDAD DE PAMPLONA</v>
          </cell>
          <cell r="I2336">
            <v>9662982.75</v>
          </cell>
          <cell r="J2336">
            <v>9662982.75</v>
          </cell>
          <cell r="K2336">
            <v>9662982.25</v>
          </cell>
          <cell r="L2336">
            <v>0</v>
          </cell>
          <cell r="M2336">
            <v>0</v>
          </cell>
          <cell r="N2336">
            <v>0</v>
          </cell>
          <cell r="O2336">
            <v>0</v>
          </cell>
          <cell r="P2336">
            <v>0</v>
          </cell>
          <cell r="Q2336">
            <v>0</v>
          </cell>
          <cell r="R2336">
            <v>0</v>
          </cell>
          <cell r="S2336">
            <v>0</v>
          </cell>
          <cell r="T2336">
            <v>0</v>
          </cell>
          <cell r="U2336">
            <v>6619142.8412500005</v>
          </cell>
          <cell r="V2336">
            <v>1835966.6274999999</v>
          </cell>
          <cell r="W2336">
            <v>1207872.78125</v>
          </cell>
          <cell r="X2336">
            <v>1207872.78125</v>
          </cell>
          <cell r="Y2336">
            <v>6619142.8412500005</v>
          </cell>
          <cell r="Z2336">
            <v>0</v>
          </cell>
          <cell r="AA2336">
            <v>6619142.8412500005</v>
          </cell>
          <cell r="AB2336">
            <v>6619142.8412500005</v>
          </cell>
          <cell r="AC2336">
            <v>0</v>
          </cell>
        </row>
        <row r="2337">
          <cell r="A2337" t="str">
            <v>Total Cúcuta</v>
          </cell>
          <cell r="B2337">
            <v>38049229.875</v>
          </cell>
          <cell r="C2337">
            <v>36506794.875</v>
          </cell>
          <cell r="D2337">
            <v>37387471.130899996</v>
          </cell>
          <cell r="E2337">
            <v>4794552</v>
          </cell>
          <cell r="F2337">
            <v>623353</v>
          </cell>
          <cell r="G2337">
            <v>5417905</v>
          </cell>
          <cell r="H2337">
            <v>62335.3</v>
          </cell>
          <cell r="I2337">
            <v>38049229.875</v>
          </cell>
          <cell r="J2337">
            <v>36506794.875</v>
          </cell>
          <cell r="K2337">
            <v>37387471.130899996</v>
          </cell>
          <cell r="L2337">
            <v>4794552</v>
          </cell>
          <cell r="M2337">
            <v>623353</v>
          </cell>
          <cell r="N2337">
            <v>5417905</v>
          </cell>
          <cell r="O2337">
            <v>21</v>
          </cell>
          <cell r="P2337">
            <v>62335.3</v>
          </cell>
          <cell r="Q2337">
            <v>541790.5</v>
          </cell>
          <cell r="R2337">
            <v>541790.5</v>
          </cell>
          <cell r="S2337">
            <v>6022030.7999999998</v>
          </cell>
          <cell r="T2337">
            <v>5847690.4766175002</v>
          </cell>
          <cell r="U2337">
            <v>0</v>
          </cell>
          <cell r="V2337">
            <v>7103619.5148709994</v>
          </cell>
          <cell r="W2337">
            <v>21</v>
          </cell>
          <cell r="X2337">
            <v>5847690.4766175002</v>
          </cell>
          <cell r="Y2337">
            <v>0</v>
          </cell>
          <cell r="Z2337">
            <v>0</v>
          </cell>
          <cell r="AA2337">
            <v>21</v>
          </cell>
          <cell r="AB2337">
            <v>18414130.339411501</v>
          </cell>
          <cell r="AC2337">
            <v>21</v>
          </cell>
        </row>
        <row r="2338">
          <cell r="A2338" t="str">
            <v>Ibagué</v>
          </cell>
          <cell r="B2338">
            <v>7282171</v>
          </cell>
          <cell r="C2338">
            <v>36984</v>
          </cell>
          <cell r="D2338">
            <v>37348</v>
          </cell>
          <cell r="E2338" t="str">
            <v>A</v>
          </cell>
          <cell r="F2338" t="str">
            <v>AUCOL98</v>
          </cell>
          <cell r="G2338">
            <v>52766</v>
          </cell>
          <cell r="H2338" t="str">
            <v>COOPERATIVA DE TRANSPORTADORES DEL SUR DEL TO</v>
          </cell>
          <cell r="I2338">
            <v>135458073.4375</v>
          </cell>
          <cell r="J2338">
            <v>135458073.4375</v>
          </cell>
          <cell r="K2338">
            <v>135458073.53130001</v>
          </cell>
          <cell r="L2338">
            <v>31670815</v>
          </cell>
          <cell r="M2338">
            <v>48400001</v>
          </cell>
          <cell r="N2338">
            <v>80070816</v>
          </cell>
          <cell r="O2338">
            <v>0.1</v>
          </cell>
          <cell r="P2338">
            <v>4840000.1000000006</v>
          </cell>
          <cell r="Q2338">
            <v>0.1</v>
          </cell>
          <cell r="R2338">
            <v>8007081.6000000006</v>
          </cell>
          <cell r="S2338">
            <v>92917897.699999988</v>
          </cell>
          <cell r="T2338">
            <v>0.68595319036875013</v>
          </cell>
          <cell r="U2338">
            <v>0.19</v>
          </cell>
          <cell r="V2338">
            <v>25737033.970947001</v>
          </cell>
          <cell r="W2338">
            <v>0.125</v>
          </cell>
          <cell r="X2338">
            <v>16932259.191412501</v>
          </cell>
          <cell r="Y2338">
            <v>0</v>
          </cell>
          <cell r="Z2338">
            <v>0</v>
          </cell>
          <cell r="AA2338">
            <v>-9.5319036875007868E-4</v>
          </cell>
          <cell r="AB2338">
            <v>-129117.33105947512</v>
          </cell>
          <cell r="AC2338">
            <v>216.96702575683594</v>
          </cell>
          <cell r="AD2338">
            <v>216.96702575683594</v>
          </cell>
        </row>
        <row r="2339">
          <cell r="A2339" t="str">
            <v>Ibagué</v>
          </cell>
          <cell r="B2339">
            <v>7282171</v>
          </cell>
          <cell r="C2339">
            <v>37349</v>
          </cell>
          <cell r="D2339">
            <v>37713</v>
          </cell>
          <cell r="E2339" t="str">
            <v>A</v>
          </cell>
          <cell r="F2339" t="str">
            <v>AUCOL98</v>
          </cell>
          <cell r="G2339">
            <v>52766</v>
          </cell>
          <cell r="H2339" t="str">
            <v>COOPERATIVA DE TRANSPORTADORES DEL SUR DEL TO</v>
          </cell>
          <cell r="I2339">
            <v>138429065.125</v>
          </cell>
          <cell r="J2339">
            <v>138650111.125</v>
          </cell>
          <cell r="K2339">
            <v>138429065.28130001</v>
          </cell>
          <cell r="L2339">
            <v>5835319</v>
          </cell>
          <cell r="M2339">
            <v>75345101</v>
          </cell>
          <cell r="N2339">
            <v>81180420</v>
          </cell>
          <cell r="O2339">
            <v>0.1</v>
          </cell>
          <cell r="P2339">
            <v>7534510.1000000006</v>
          </cell>
          <cell r="Q2339">
            <v>0.1</v>
          </cell>
          <cell r="R2339">
            <v>8118042</v>
          </cell>
          <cell r="S2339">
            <v>96832972.099999994</v>
          </cell>
          <cell r="T2339">
            <v>0.69951329876588342</v>
          </cell>
          <cell r="U2339">
            <v>0.19</v>
          </cell>
          <cell r="V2339">
            <v>26301522.403447002</v>
          </cell>
          <cell r="W2339">
            <v>0.125</v>
          </cell>
          <cell r="X2339">
            <v>17303633.160162501</v>
          </cell>
          <cell r="Y2339">
            <v>0</v>
          </cell>
          <cell r="Z2339">
            <v>0</v>
          </cell>
          <cell r="AA2339">
            <v>-1.4513298765883365E-2</v>
          </cell>
          <cell r="AB2339">
            <v>-2009062.3823094792</v>
          </cell>
          <cell r="AC2339">
            <v>214.90660095214844</v>
          </cell>
          <cell r="AD2339">
            <v>214.90660095214844</v>
          </cell>
        </row>
        <row r="2340">
          <cell r="A2340" t="str">
            <v>Ibagué</v>
          </cell>
          <cell r="B2340">
            <v>7282171</v>
          </cell>
          <cell r="C2340">
            <v>37714</v>
          </cell>
          <cell r="D2340">
            <v>37777</v>
          </cell>
          <cell r="E2340" t="str">
            <v>A</v>
          </cell>
          <cell r="F2340" t="str">
            <v>AUCOL98</v>
          </cell>
          <cell r="G2340">
            <v>52766</v>
          </cell>
          <cell r="H2340" t="str">
            <v>COOPERATIVA DE TRANSPORTADORES DEL SUR DEL TO</v>
          </cell>
          <cell r="I2340">
            <v>174426010.875</v>
          </cell>
          <cell r="J2340">
            <v>87654514.4375</v>
          </cell>
          <cell r="K2340">
            <v>30500723.460900001</v>
          </cell>
          <cell r="L2340">
            <v>0</v>
          </cell>
          <cell r="M2340">
            <v>0.1</v>
          </cell>
          <cell r="N2340">
            <v>0</v>
          </cell>
          <cell r="O2340">
            <v>0.1</v>
          </cell>
          <cell r="P2340">
            <v>0</v>
          </cell>
          <cell r="Q2340">
            <v>0.1</v>
          </cell>
          <cell r="R2340">
            <v>0</v>
          </cell>
          <cell r="S2340">
            <v>0</v>
          </cell>
          <cell r="T2340">
            <v>0</v>
          </cell>
          <cell r="U2340">
            <v>0.19</v>
          </cell>
          <cell r="V2340">
            <v>5795137.4575709999</v>
          </cell>
          <cell r="W2340">
            <v>0.125</v>
          </cell>
          <cell r="X2340">
            <v>3812590.4326125002</v>
          </cell>
          <cell r="Y2340">
            <v>0</v>
          </cell>
          <cell r="Z2340">
            <v>0</v>
          </cell>
          <cell r="AA2340">
            <v>0.68500000000000005</v>
          </cell>
          <cell r="AB2340">
            <v>20892995.570716504</v>
          </cell>
          <cell r="AC2340">
            <v>82</v>
          </cell>
          <cell r="AD2340">
            <v>82</v>
          </cell>
        </row>
        <row r="2341">
          <cell r="B2341" t="str">
            <v>Total 7282171</v>
          </cell>
          <cell r="C2341">
            <v>448313149.4375</v>
          </cell>
          <cell r="D2341">
            <v>361762699</v>
          </cell>
          <cell r="E2341">
            <v>304387862.27350003</v>
          </cell>
          <cell r="F2341">
            <v>37506134</v>
          </cell>
          <cell r="G2341">
            <v>123745102</v>
          </cell>
          <cell r="H2341">
            <v>161251236</v>
          </cell>
          <cell r="I2341">
            <v>448313149.4375</v>
          </cell>
          <cell r="J2341">
            <v>361762699</v>
          </cell>
          <cell r="K2341">
            <v>304387862.27350003</v>
          </cell>
          <cell r="L2341">
            <v>37506134</v>
          </cell>
          <cell r="M2341">
            <v>123745102</v>
          </cell>
          <cell r="N2341">
            <v>161251236</v>
          </cell>
          <cell r="O2341">
            <v>18754815.857347548</v>
          </cell>
          <cell r="P2341">
            <v>12374510.200000001</v>
          </cell>
          <cell r="Q2341">
            <v>16125123.600000001</v>
          </cell>
          <cell r="R2341">
            <v>16125123.600000001</v>
          </cell>
          <cell r="S2341">
            <v>189750869.79999998</v>
          </cell>
          <cell r="T2341">
            <v>38048482.784187503</v>
          </cell>
          <cell r="U2341">
            <v>0</v>
          </cell>
          <cell r="V2341">
            <v>57833693.831964999</v>
          </cell>
          <cell r="W2341">
            <v>82</v>
          </cell>
          <cell r="X2341">
            <v>38048482.784187503</v>
          </cell>
          <cell r="Y2341">
            <v>0</v>
          </cell>
          <cell r="Z2341">
            <v>0</v>
          </cell>
          <cell r="AA2341">
            <v>82</v>
          </cell>
          <cell r="AB2341">
            <v>18754815.857347548</v>
          </cell>
          <cell r="AC2341">
            <v>82</v>
          </cell>
        </row>
        <row r="2342">
          <cell r="H2342" t="str">
            <v>Total COOPERATIVA DE TRANSPORTADORES DEL SUR DEL TO</v>
          </cell>
          <cell r="I2342">
            <v>448313149.4375</v>
          </cell>
          <cell r="J2342">
            <v>361762699</v>
          </cell>
          <cell r="K2342">
            <v>304387862.27350003</v>
          </cell>
          <cell r="L2342">
            <v>37506134</v>
          </cell>
          <cell r="M2342">
            <v>123745102</v>
          </cell>
          <cell r="N2342">
            <v>161251236</v>
          </cell>
          <cell r="O2342">
            <v>12374510.200000001</v>
          </cell>
          <cell r="P2342">
            <v>12374510.200000001</v>
          </cell>
          <cell r="Q2342">
            <v>189750869.79999998</v>
          </cell>
          <cell r="R2342">
            <v>16125123.600000001</v>
          </cell>
          <cell r="S2342">
            <v>189750869.79999998</v>
          </cell>
          <cell r="T2342">
            <v>0</v>
          </cell>
          <cell r="U2342">
            <v>18754815.857347548</v>
          </cell>
          <cell r="V2342">
            <v>57833693.831964999</v>
          </cell>
          <cell r="W2342">
            <v>38048482.784187503</v>
          </cell>
          <cell r="X2342">
            <v>38048482.784187503</v>
          </cell>
          <cell r="Y2342">
            <v>18754815.857347548</v>
          </cell>
          <cell r="Z2342">
            <v>0</v>
          </cell>
          <cell r="AA2342">
            <v>18754815.857347548</v>
          </cell>
          <cell r="AB2342">
            <v>18754815.857347548</v>
          </cell>
          <cell r="AC2342">
            <v>82</v>
          </cell>
        </row>
        <row r="2343">
          <cell r="A2343" t="str">
            <v>Ibagué</v>
          </cell>
          <cell r="B2343">
            <v>10402824</v>
          </cell>
          <cell r="C2343">
            <v>37213</v>
          </cell>
          <cell r="D2343">
            <v>37577</v>
          </cell>
          <cell r="E2343" t="str">
            <v>A</v>
          </cell>
          <cell r="F2343" t="str">
            <v>AUCOLESP</v>
          </cell>
          <cell r="G2343">
            <v>67315</v>
          </cell>
          <cell r="H2343" t="str">
            <v>DEPARTAMENTO DEL TOLIMA</v>
          </cell>
          <cell r="I2343">
            <v>21410979.585900001</v>
          </cell>
          <cell r="J2343">
            <v>21410979.585900001</v>
          </cell>
          <cell r="K2343">
            <v>21410979.513700001</v>
          </cell>
          <cell r="L2343">
            <v>4395143</v>
          </cell>
          <cell r="M2343">
            <v>2000001</v>
          </cell>
          <cell r="N2343">
            <v>6395144</v>
          </cell>
          <cell r="O2343">
            <v>0.1</v>
          </cell>
          <cell r="P2343">
            <v>200000.1</v>
          </cell>
          <cell r="Q2343">
            <v>0.1</v>
          </cell>
          <cell r="R2343">
            <v>639514.4</v>
          </cell>
          <cell r="S2343">
            <v>7234658.5</v>
          </cell>
          <cell r="T2343">
            <v>0.3378947934339408</v>
          </cell>
          <cell r="U2343">
            <v>0.19</v>
          </cell>
          <cell r="V2343">
            <v>4068086.107603</v>
          </cell>
          <cell r="W2343">
            <v>0.125</v>
          </cell>
          <cell r="X2343">
            <v>2676372.4392125001</v>
          </cell>
          <cell r="Y2343">
            <v>0</v>
          </cell>
          <cell r="Z2343">
            <v>0</v>
          </cell>
          <cell r="AA2343">
            <v>0.34710520656605925</v>
          </cell>
          <cell r="AB2343">
            <v>7431862.4668845022</v>
          </cell>
          <cell r="AC2343">
            <v>32.637363433837891</v>
          </cell>
          <cell r="AD2343">
            <v>32.637363433837891</v>
          </cell>
        </row>
        <row r="2344">
          <cell r="B2344" t="str">
            <v>Total 10402824</v>
          </cell>
          <cell r="C2344">
            <v>21410979.585900001</v>
          </cell>
          <cell r="D2344">
            <v>21410979.585900001</v>
          </cell>
          <cell r="E2344">
            <v>21410979.513700001</v>
          </cell>
          <cell r="F2344">
            <v>4395143</v>
          </cell>
          <cell r="G2344">
            <v>2000001</v>
          </cell>
          <cell r="H2344">
            <v>6395144</v>
          </cell>
          <cell r="I2344">
            <v>21410979.585900001</v>
          </cell>
          <cell r="J2344">
            <v>21410979.585900001</v>
          </cell>
          <cell r="K2344">
            <v>21410979.513700001</v>
          </cell>
          <cell r="L2344">
            <v>4395143</v>
          </cell>
          <cell r="M2344">
            <v>2000001</v>
          </cell>
          <cell r="N2344">
            <v>6395144</v>
          </cell>
          <cell r="O2344">
            <v>7431862.4668845022</v>
          </cell>
          <cell r="P2344">
            <v>200000.1</v>
          </cell>
          <cell r="Q2344">
            <v>639514.4</v>
          </cell>
          <cell r="R2344">
            <v>639514.4</v>
          </cell>
          <cell r="S2344">
            <v>7234658.5</v>
          </cell>
          <cell r="T2344">
            <v>2676372.4392125001</v>
          </cell>
          <cell r="U2344">
            <v>0</v>
          </cell>
          <cell r="V2344">
            <v>4068086.107603</v>
          </cell>
          <cell r="W2344">
            <v>0</v>
          </cell>
          <cell r="X2344">
            <v>2676372.4392125001</v>
          </cell>
          <cell r="Y2344">
            <v>0</v>
          </cell>
          <cell r="Z2344">
            <v>0</v>
          </cell>
          <cell r="AA2344">
            <v>0</v>
          </cell>
          <cell r="AB2344">
            <v>7431862.4668845022</v>
          </cell>
          <cell r="AC2344">
            <v>0</v>
          </cell>
        </row>
        <row r="2345">
          <cell r="A2345" t="str">
            <v>Ibagué</v>
          </cell>
          <cell r="B2345">
            <v>12027656</v>
          </cell>
          <cell r="C2345">
            <v>37578</v>
          </cell>
          <cell r="D2345">
            <v>37777</v>
          </cell>
          <cell r="E2345" t="str">
            <v>D</v>
          </cell>
          <cell r="F2345" t="str">
            <v>AUCOLESP</v>
          </cell>
          <cell r="G2345">
            <v>67315</v>
          </cell>
          <cell r="H2345" t="str">
            <v>DEPARTAMENTO DEL TOLIMA</v>
          </cell>
          <cell r="I2345">
            <v>17453224.066399999</v>
          </cell>
          <cell r="J2345">
            <v>17453224.066399999</v>
          </cell>
          <cell r="K2345">
            <v>17453224.039099999</v>
          </cell>
          <cell r="L2345">
            <v>598680</v>
          </cell>
          <cell r="M2345">
            <v>0</v>
          </cell>
          <cell r="N2345">
            <v>598680</v>
          </cell>
          <cell r="O2345">
            <v>0.1</v>
          </cell>
          <cell r="P2345">
            <v>0</v>
          </cell>
          <cell r="Q2345">
            <v>0.1</v>
          </cell>
          <cell r="R2345">
            <v>59868</v>
          </cell>
          <cell r="S2345">
            <v>658548</v>
          </cell>
          <cell r="T2345">
            <v>3.7732169055108226E-2</v>
          </cell>
          <cell r="U2345">
            <v>0.19</v>
          </cell>
          <cell r="V2345">
            <v>3316112.5674289996</v>
          </cell>
          <cell r="W2345">
            <v>0.125</v>
          </cell>
          <cell r="X2345">
            <v>2181653.0048874998</v>
          </cell>
          <cell r="Y2345">
            <v>0</v>
          </cell>
          <cell r="Z2345">
            <v>0</v>
          </cell>
          <cell r="AA2345">
            <v>0.64726783094489182</v>
          </cell>
          <cell r="AB2345">
            <v>11296910.466783499</v>
          </cell>
          <cell r="AC2345">
            <v>0</v>
          </cell>
          <cell r="AD2345">
            <v>25.979900360107422</v>
          </cell>
        </row>
        <row r="2346">
          <cell r="B2346" t="str">
            <v>Total 12027656</v>
          </cell>
          <cell r="C2346">
            <v>17453224.066399999</v>
          </cell>
          <cell r="D2346">
            <v>17453224.066399999</v>
          </cell>
          <cell r="E2346">
            <v>17453224.039099999</v>
          </cell>
          <cell r="F2346">
            <v>598680</v>
          </cell>
          <cell r="G2346">
            <v>0</v>
          </cell>
          <cell r="H2346">
            <v>598680</v>
          </cell>
          <cell r="I2346">
            <v>17453224.066399999</v>
          </cell>
          <cell r="J2346">
            <v>17453224.066399999</v>
          </cell>
          <cell r="K2346">
            <v>17453224.039099999</v>
          </cell>
          <cell r="L2346">
            <v>598680</v>
          </cell>
          <cell r="M2346">
            <v>0</v>
          </cell>
          <cell r="N2346">
            <v>598680</v>
          </cell>
          <cell r="O2346">
            <v>11296910.466783499</v>
          </cell>
          <cell r="P2346">
            <v>0</v>
          </cell>
          <cell r="Q2346">
            <v>59868</v>
          </cell>
          <cell r="R2346">
            <v>59868</v>
          </cell>
          <cell r="S2346">
            <v>658548</v>
          </cell>
          <cell r="T2346">
            <v>2181653.0048874998</v>
          </cell>
          <cell r="U2346">
            <v>0</v>
          </cell>
          <cell r="V2346">
            <v>3316112.5674289996</v>
          </cell>
          <cell r="W2346">
            <v>0</v>
          </cell>
          <cell r="X2346">
            <v>2181653.0048874998</v>
          </cell>
          <cell r="Y2346">
            <v>0</v>
          </cell>
          <cell r="Z2346">
            <v>0</v>
          </cell>
          <cell r="AA2346">
            <v>0</v>
          </cell>
          <cell r="AB2346">
            <v>11296910.466783499</v>
          </cell>
          <cell r="AC2346">
            <v>0</v>
          </cell>
        </row>
        <row r="2347">
          <cell r="H2347" t="str">
            <v>Total DEPARTAMENTO DEL TOLIMA</v>
          </cell>
          <cell r="I2347">
            <v>38864203.6523</v>
          </cell>
          <cell r="J2347">
            <v>38864203.6523</v>
          </cell>
          <cell r="K2347">
            <v>38864203.5528</v>
          </cell>
          <cell r="L2347">
            <v>4993823</v>
          </cell>
          <cell r="M2347">
            <v>2000001</v>
          </cell>
          <cell r="N2347">
            <v>6993824</v>
          </cell>
          <cell r="O2347">
            <v>200000.1</v>
          </cell>
          <cell r="P2347">
            <v>200000.1</v>
          </cell>
          <cell r="Q2347">
            <v>7893206.5</v>
          </cell>
          <cell r="R2347">
            <v>699382.4</v>
          </cell>
          <cell r="S2347">
            <v>7893206.5</v>
          </cell>
          <cell r="T2347">
            <v>0</v>
          </cell>
          <cell r="U2347">
            <v>18728772.933668002</v>
          </cell>
          <cell r="V2347">
            <v>7384198.6750319991</v>
          </cell>
          <cell r="W2347">
            <v>4858025.4441</v>
          </cell>
          <cell r="X2347">
            <v>4858025.4441</v>
          </cell>
          <cell r="Y2347">
            <v>18728772.933668002</v>
          </cell>
          <cell r="Z2347">
            <v>0</v>
          </cell>
          <cell r="AA2347">
            <v>18728772.933668002</v>
          </cell>
          <cell r="AB2347">
            <v>18728772.933668002</v>
          </cell>
          <cell r="AC2347">
            <v>0</v>
          </cell>
        </row>
        <row r="2348">
          <cell r="A2348" t="str">
            <v>Ibagué</v>
          </cell>
          <cell r="B2348">
            <v>10346798</v>
          </cell>
          <cell r="C2348">
            <v>37256</v>
          </cell>
          <cell r="D2348">
            <v>37620</v>
          </cell>
          <cell r="E2348" t="str">
            <v>A</v>
          </cell>
          <cell r="F2348" t="str">
            <v>AUCOLESP</v>
          </cell>
          <cell r="G2348">
            <v>90053</v>
          </cell>
          <cell r="H2348" t="str">
            <v>ELECTRIFICADORA DEL TOLIMA S.A.</v>
          </cell>
          <cell r="I2348">
            <v>44231000</v>
          </cell>
          <cell r="J2348">
            <v>44231000</v>
          </cell>
          <cell r="K2348">
            <v>44231000.007799998</v>
          </cell>
          <cell r="L2348">
            <v>16516663</v>
          </cell>
          <cell r="M2348">
            <v>31236974</v>
          </cell>
          <cell r="N2348">
            <v>47753637</v>
          </cell>
          <cell r="O2348">
            <v>0.1</v>
          </cell>
          <cell r="P2348">
            <v>3123697.4000000004</v>
          </cell>
          <cell r="Q2348">
            <v>0.1</v>
          </cell>
          <cell r="R2348">
            <v>4775363.7</v>
          </cell>
          <cell r="S2348">
            <v>55652698.100000001</v>
          </cell>
          <cell r="T2348">
            <v>1.2582283486736865</v>
          </cell>
          <cell r="U2348">
            <v>0.19</v>
          </cell>
          <cell r="V2348">
            <v>8403890.0014820006</v>
          </cell>
          <cell r="W2348">
            <v>0.125</v>
          </cell>
          <cell r="X2348">
            <v>5528875.0009749997</v>
          </cell>
          <cell r="Y2348">
            <v>0</v>
          </cell>
          <cell r="Z2348">
            <v>0</v>
          </cell>
          <cell r="AA2348">
            <v>-0.57322834867368644</v>
          </cell>
          <cell r="AB2348">
            <v>-25354463.094657004</v>
          </cell>
          <cell r="AC2348">
            <v>53.24725341796875</v>
          </cell>
          <cell r="AD2348">
            <v>53.24725341796875</v>
          </cell>
        </row>
        <row r="2349">
          <cell r="A2349" t="str">
            <v>Ibagué</v>
          </cell>
          <cell r="B2349">
            <v>10346798</v>
          </cell>
          <cell r="C2349">
            <v>37621</v>
          </cell>
          <cell r="D2349">
            <v>37777</v>
          </cell>
          <cell r="E2349" t="str">
            <v>A</v>
          </cell>
          <cell r="F2349" t="str">
            <v>AUCOLESP</v>
          </cell>
          <cell r="G2349">
            <v>90053</v>
          </cell>
          <cell r="H2349" t="str">
            <v>ELECTRIFICADORA DEL TOLIMA S.A.</v>
          </cell>
          <cell r="I2349">
            <v>46616267.0625</v>
          </cell>
          <cell r="J2349">
            <v>46616267.0625</v>
          </cell>
          <cell r="K2349">
            <v>19896814.956999999</v>
          </cell>
          <cell r="L2349">
            <v>0</v>
          </cell>
          <cell r="M2349">
            <v>3411111</v>
          </cell>
          <cell r="N2349">
            <v>3411111</v>
          </cell>
          <cell r="O2349">
            <v>0.1</v>
          </cell>
          <cell r="P2349">
            <v>341111.10000000003</v>
          </cell>
          <cell r="Q2349">
            <v>0.1</v>
          </cell>
          <cell r="R2349">
            <v>341111.10000000003</v>
          </cell>
          <cell r="S2349">
            <v>4093333.2</v>
          </cell>
          <cell r="T2349">
            <v>0.2057280629510958</v>
          </cell>
          <cell r="U2349">
            <v>0.19</v>
          </cell>
          <cell r="V2349">
            <v>3780394.8418299998</v>
          </cell>
          <cell r="W2349">
            <v>0.125</v>
          </cell>
          <cell r="X2349">
            <v>2487101.8696249998</v>
          </cell>
          <cell r="Y2349">
            <v>0</v>
          </cell>
          <cell r="Z2349">
            <v>0</v>
          </cell>
          <cell r="AA2349">
            <v>0.47927193704890425</v>
          </cell>
          <cell r="AB2349">
            <v>9535985.0455450006</v>
          </cell>
          <cell r="AC2349">
            <v>54</v>
          </cell>
          <cell r="AD2349">
            <v>53.423076629638672</v>
          </cell>
        </row>
        <row r="2350">
          <cell r="B2350" t="str">
            <v>Total 10346798</v>
          </cell>
          <cell r="C2350">
            <v>90847267.0625</v>
          </cell>
          <cell r="D2350">
            <v>90847267.0625</v>
          </cell>
          <cell r="E2350">
            <v>64127814.9648</v>
          </cell>
          <cell r="F2350">
            <v>16516663</v>
          </cell>
          <cell r="G2350">
            <v>34648085</v>
          </cell>
          <cell r="H2350">
            <v>51164748</v>
          </cell>
          <cell r="I2350">
            <v>90847267.0625</v>
          </cell>
          <cell r="J2350">
            <v>90847267.0625</v>
          </cell>
          <cell r="K2350">
            <v>64127814.9648</v>
          </cell>
          <cell r="L2350">
            <v>16516663</v>
          </cell>
          <cell r="M2350">
            <v>34648085</v>
          </cell>
          <cell r="N2350">
            <v>51164748</v>
          </cell>
          <cell r="O2350">
            <v>-15818478.049112003</v>
          </cell>
          <cell r="P2350">
            <v>3464808.5000000005</v>
          </cell>
          <cell r="Q2350">
            <v>5116474.8</v>
          </cell>
          <cell r="R2350">
            <v>5116474.8</v>
          </cell>
          <cell r="S2350">
            <v>59746031.300000004</v>
          </cell>
          <cell r="T2350">
            <v>8015976.8706</v>
          </cell>
          <cell r="U2350">
            <v>0</v>
          </cell>
          <cell r="V2350">
            <v>12184284.843312001</v>
          </cell>
          <cell r="W2350">
            <v>54</v>
          </cell>
          <cell r="X2350">
            <v>8015976.8706</v>
          </cell>
          <cell r="Y2350">
            <v>0</v>
          </cell>
          <cell r="Z2350">
            <v>0</v>
          </cell>
          <cell r="AA2350">
            <v>54</v>
          </cell>
          <cell r="AB2350">
            <v>-15818478.049112003</v>
          </cell>
          <cell r="AC2350">
            <v>54</v>
          </cell>
        </row>
        <row r="2351">
          <cell r="H2351" t="str">
            <v>Total ELECTRIFICADORA DEL TOLIMA S.A.</v>
          </cell>
          <cell r="I2351">
            <v>90847267.0625</v>
          </cell>
          <cell r="J2351">
            <v>90847267.0625</v>
          </cell>
          <cell r="K2351">
            <v>64127814.9648</v>
          </cell>
          <cell r="L2351">
            <v>16516663</v>
          </cell>
          <cell r="M2351">
            <v>34648085</v>
          </cell>
          <cell r="N2351">
            <v>51164748</v>
          </cell>
          <cell r="O2351">
            <v>3464808.5000000005</v>
          </cell>
          <cell r="P2351">
            <v>3464808.5000000005</v>
          </cell>
          <cell r="Q2351">
            <v>59746031.300000004</v>
          </cell>
          <cell r="R2351">
            <v>5116474.8</v>
          </cell>
          <cell r="S2351">
            <v>59746031.300000004</v>
          </cell>
          <cell r="T2351">
            <v>0</v>
          </cell>
          <cell r="U2351">
            <v>-15818478.049112003</v>
          </cell>
          <cell r="V2351">
            <v>12184284.843312001</v>
          </cell>
          <cell r="W2351">
            <v>8015976.8706</v>
          </cell>
          <cell r="X2351">
            <v>8015976.8706</v>
          </cell>
          <cell r="Y2351">
            <v>-15818478.049112003</v>
          </cell>
          <cell r="Z2351">
            <v>0</v>
          </cell>
          <cell r="AA2351">
            <v>-15818478.049112003</v>
          </cell>
          <cell r="AB2351">
            <v>-15818478.049112003</v>
          </cell>
          <cell r="AC2351">
            <v>54</v>
          </cell>
        </row>
        <row r="2352">
          <cell r="A2352" t="str">
            <v>Ibagué</v>
          </cell>
          <cell r="B2352">
            <v>10919018</v>
          </cell>
          <cell r="C2352">
            <v>37408</v>
          </cell>
          <cell r="D2352">
            <v>37772</v>
          </cell>
          <cell r="E2352" t="str">
            <v>M</v>
          </cell>
          <cell r="F2352" t="str">
            <v>AUCOL98</v>
          </cell>
          <cell r="G2352">
            <v>77644</v>
          </cell>
          <cell r="H2352" t="str">
            <v>FIBRATOLIMA</v>
          </cell>
          <cell r="I2352">
            <v>11608193</v>
          </cell>
          <cell r="J2352">
            <v>11156731</v>
          </cell>
          <cell r="K2352">
            <v>11608193.0078</v>
          </cell>
          <cell r="L2352">
            <v>2677094</v>
          </cell>
          <cell r="M2352">
            <v>0</v>
          </cell>
          <cell r="N2352">
            <v>2677094</v>
          </cell>
          <cell r="O2352">
            <v>0.1</v>
          </cell>
          <cell r="P2352">
            <v>0</v>
          </cell>
          <cell r="Q2352">
            <v>0.1</v>
          </cell>
          <cell r="R2352">
            <v>267709.40000000002</v>
          </cell>
          <cell r="S2352">
            <v>2944803.4</v>
          </cell>
          <cell r="T2352">
            <v>0.25368318721279626</v>
          </cell>
          <cell r="U2352">
            <v>0.19</v>
          </cell>
          <cell r="V2352">
            <v>2205556.671482</v>
          </cell>
          <cell r="W2352">
            <v>0.125</v>
          </cell>
          <cell r="X2352">
            <v>1451024.125975</v>
          </cell>
          <cell r="Y2352">
            <v>0</v>
          </cell>
          <cell r="Z2352">
            <v>0</v>
          </cell>
          <cell r="AA2352">
            <v>0.4313168127872038</v>
          </cell>
          <cell r="AB2352">
            <v>5006808.810343001</v>
          </cell>
          <cell r="AC2352">
            <v>13.994505882263184</v>
          </cell>
          <cell r="AD2352">
            <v>13.994505882263184</v>
          </cell>
        </row>
        <row r="2353">
          <cell r="B2353" t="str">
            <v>Total 10919018</v>
          </cell>
          <cell r="C2353">
            <v>11608193</v>
          </cell>
          <cell r="D2353">
            <v>11156731</v>
          </cell>
          <cell r="E2353">
            <v>11608193.0078</v>
          </cell>
          <cell r="F2353">
            <v>2677094</v>
          </cell>
          <cell r="G2353">
            <v>0</v>
          </cell>
          <cell r="H2353">
            <v>2677094</v>
          </cell>
          <cell r="I2353">
            <v>11608193</v>
          </cell>
          <cell r="J2353">
            <v>11156731</v>
          </cell>
          <cell r="K2353">
            <v>11608193.0078</v>
          </cell>
          <cell r="L2353">
            <v>2677094</v>
          </cell>
          <cell r="M2353">
            <v>0</v>
          </cell>
          <cell r="N2353">
            <v>2677094</v>
          </cell>
          <cell r="O2353">
            <v>5006808.810343001</v>
          </cell>
          <cell r="P2353">
            <v>0</v>
          </cell>
          <cell r="Q2353">
            <v>267709.40000000002</v>
          </cell>
          <cell r="R2353">
            <v>267709.40000000002</v>
          </cell>
          <cell r="S2353">
            <v>2944803.4</v>
          </cell>
          <cell r="T2353">
            <v>1451024.125975</v>
          </cell>
          <cell r="U2353">
            <v>0</v>
          </cell>
          <cell r="V2353">
            <v>2205556.671482</v>
          </cell>
          <cell r="W2353">
            <v>0</v>
          </cell>
          <cell r="X2353">
            <v>1451024.125975</v>
          </cell>
          <cell r="Y2353">
            <v>0</v>
          </cell>
          <cell r="Z2353">
            <v>0</v>
          </cell>
          <cell r="AA2353">
            <v>0</v>
          </cell>
          <cell r="AB2353">
            <v>5006808.810343001</v>
          </cell>
          <cell r="AC2353">
            <v>0</v>
          </cell>
        </row>
        <row r="2354">
          <cell r="H2354" t="str">
            <v>Total FIBRATOLIMA</v>
          </cell>
          <cell r="I2354">
            <v>11608193</v>
          </cell>
          <cell r="J2354">
            <v>11156731</v>
          </cell>
          <cell r="K2354">
            <v>11608193.0078</v>
          </cell>
          <cell r="L2354">
            <v>2677094</v>
          </cell>
          <cell r="M2354">
            <v>0</v>
          </cell>
          <cell r="N2354">
            <v>2677094</v>
          </cell>
          <cell r="O2354">
            <v>0</v>
          </cell>
          <cell r="P2354">
            <v>0</v>
          </cell>
          <cell r="Q2354">
            <v>2944803.4</v>
          </cell>
          <cell r="R2354">
            <v>267709.40000000002</v>
          </cell>
          <cell r="S2354">
            <v>2944803.4</v>
          </cell>
          <cell r="T2354">
            <v>0</v>
          </cell>
          <cell r="U2354">
            <v>5006808.810343001</v>
          </cell>
          <cell r="V2354">
            <v>2205556.671482</v>
          </cell>
          <cell r="W2354">
            <v>1451024.125975</v>
          </cell>
          <cell r="X2354">
            <v>1451024.125975</v>
          </cell>
          <cell r="Y2354">
            <v>5006808.810343001</v>
          </cell>
          <cell r="Z2354">
            <v>0</v>
          </cell>
          <cell r="AA2354">
            <v>5006808.810343001</v>
          </cell>
          <cell r="AB2354">
            <v>5006808.810343001</v>
          </cell>
          <cell r="AC2354">
            <v>0</v>
          </cell>
        </row>
        <row r="2355">
          <cell r="A2355" t="str">
            <v>Ibagué</v>
          </cell>
          <cell r="B2355">
            <v>10951847</v>
          </cell>
          <cell r="C2355">
            <v>37466</v>
          </cell>
          <cell r="D2355">
            <v>37777</v>
          </cell>
          <cell r="E2355" t="str">
            <v>A</v>
          </cell>
          <cell r="F2355" t="str">
            <v>AUCOLESP</v>
          </cell>
          <cell r="G2355">
            <v>77644</v>
          </cell>
          <cell r="H2355" t="str">
            <v>GASEOSAS EL SOL S.A.</v>
          </cell>
          <cell r="I2355">
            <v>275000</v>
          </cell>
          <cell r="J2355">
            <v>275000</v>
          </cell>
          <cell r="K2355">
            <v>236363.625</v>
          </cell>
          <cell r="L2355">
            <v>0</v>
          </cell>
          <cell r="M2355">
            <v>0.1</v>
          </cell>
          <cell r="N2355">
            <v>0</v>
          </cell>
          <cell r="O2355">
            <v>0.1</v>
          </cell>
          <cell r="P2355">
            <v>0</v>
          </cell>
          <cell r="Q2355">
            <v>0.1</v>
          </cell>
          <cell r="R2355">
            <v>0</v>
          </cell>
          <cell r="S2355">
            <v>0</v>
          </cell>
          <cell r="T2355">
            <v>0</v>
          </cell>
          <cell r="U2355">
            <v>0.19</v>
          </cell>
          <cell r="V2355">
            <v>44909.088750000003</v>
          </cell>
          <cell r="W2355">
            <v>0.125</v>
          </cell>
          <cell r="X2355">
            <v>29545.453125</v>
          </cell>
          <cell r="Y2355">
            <v>0</v>
          </cell>
          <cell r="Z2355">
            <v>0</v>
          </cell>
          <cell r="AA2355">
            <v>0.68500000000000005</v>
          </cell>
          <cell r="AB2355">
            <v>161909.083125</v>
          </cell>
          <cell r="AC2355">
            <v>1</v>
          </cell>
          <cell r="AD2355">
            <v>1</v>
          </cell>
        </row>
        <row r="2356">
          <cell r="B2356" t="str">
            <v>Total 10951847</v>
          </cell>
          <cell r="C2356">
            <v>275000</v>
          </cell>
          <cell r="D2356">
            <v>275000</v>
          </cell>
          <cell r="E2356">
            <v>236363.625</v>
          </cell>
          <cell r="F2356">
            <v>0</v>
          </cell>
          <cell r="G2356">
            <v>0</v>
          </cell>
          <cell r="H2356">
            <v>0</v>
          </cell>
          <cell r="I2356">
            <v>275000</v>
          </cell>
          <cell r="J2356">
            <v>275000</v>
          </cell>
          <cell r="K2356">
            <v>236363.625</v>
          </cell>
          <cell r="L2356">
            <v>0</v>
          </cell>
          <cell r="M2356">
            <v>0</v>
          </cell>
          <cell r="N2356">
            <v>0</v>
          </cell>
          <cell r="O2356">
            <v>161909.083125</v>
          </cell>
          <cell r="P2356">
            <v>0</v>
          </cell>
          <cell r="Q2356">
            <v>0</v>
          </cell>
          <cell r="R2356">
            <v>0</v>
          </cell>
          <cell r="S2356">
            <v>0</v>
          </cell>
          <cell r="T2356">
            <v>29545.453125</v>
          </cell>
          <cell r="U2356">
            <v>0</v>
          </cell>
          <cell r="V2356">
            <v>44909.088750000003</v>
          </cell>
          <cell r="W2356">
            <v>1</v>
          </cell>
          <cell r="X2356">
            <v>29545.453125</v>
          </cell>
          <cell r="Y2356">
            <v>0</v>
          </cell>
          <cell r="Z2356">
            <v>0</v>
          </cell>
          <cell r="AA2356">
            <v>1</v>
          </cell>
          <cell r="AB2356">
            <v>161909.083125</v>
          </cell>
          <cell r="AC2356">
            <v>1</v>
          </cell>
        </row>
        <row r="2357">
          <cell r="A2357" t="str">
            <v>Ibagué</v>
          </cell>
          <cell r="B2357">
            <v>10951856</v>
          </cell>
          <cell r="C2357">
            <v>37466</v>
          </cell>
          <cell r="D2357">
            <v>37777</v>
          </cell>
          <cell r="E2357" t="str">
            <v>A</v>
          </cell>
          <cell r="F2357" t="str">
            <v>AUCOLESP</v>
          </cell>
          <cell r="G2357">
            <v>77644</v>
          </cell>
          <cell r="H2357" t="str">
            <v>GASEOSAS EL SOL S.A.</v>
          </cell>
          <cell r="I2357">
            <v>275000</v>
          </cell>
          <cell r="J2357">
            <v>275000</v>
          </cell>
          <cell r="K2357">
            <v>235068.5</v>
          </cell>
          <cell r="L2357">
            <v>0</v>
          </cell>
          <cell r="M2357">
            <v>0.1</v>
          </cell>
          <cell r="N2357">
            <v>0</v>
          </cell>
          <cell r="O2357">
            <v>0.1</v>
          </cell>
          <cell r="P2357">
            <v>0</v>
          </cell>
          <cell r="Q2357">
            <v>0.1</v>
          </cell>
          <cell r="R2357">
            <v>0</v>
          </cell>
          <cell r="S2357">
            <v>0</v>
          </cell>
          <cell r="T2357">
            <v>0</v>
          </cell>
          <cell r="U2357">
            <v>0.19</v>
          </cell>
          <cell r="V2357">
            <v>44663.014999999999</v>
          </cell>
          <cell r="W2357">
            <v>0.125</v>
          </cell>
          <cell r="X2357">
            <v>29383.5625</v>
          </cell>
          <cell r="Y2357">
            <v>0</v>
          </cell>
          <cell r="Z2357">
            <v>0</v>
          </cell>
          <cell r="AA2357">
            <v>0.68500000000000005</v>
          </cell>
          <cell r="AB2357">
            <v>161021.92250000002</v>
          </cell>
          <cell r="AC2357">
            <v>1</v>
          </cell>
          <cell r="AD2357">
            <v>1</v>
          </cell>
        </row>
        <row r="2358">
          <cell r="B2358" t="str">
            <v>Total 10951856</v>
          </cell>
          <cell r="C2358">
            <v>275000</v>
          </cell>
          <cell r="D2358">
            <v>275000</v>
          </cell>
          <cell r="E2358">
            <v>235068.5</v>
          </cell>
          <cell r="F2358">
            <v>0</v>
          </cell>
          <cell r="G2358">
            <v>0</v>
          </cell>
          <cell r="H2358">
            <v>0</v>
          </cell>
          <cell r="I2358">
            <v>275000</v>
          </cell>
          <cell r="J2358">
            <v>275000</v>
          </cell>
          <cell r="K2358">
            <v>235068.5</v>
          </cell>
          <cell r="L2358">
            <v>0</v>
          </cell>
          <cell r="M2358">
            <v>0</v>
          </cell>
          <cell r="N2358">
            <v>0</v>
          </cell>
          <cell r="O2358">
            <v>161021.92250000002</v>
          </cell>
          <cell r="P2358">
            <v>0</v>
          </cell>
          <cell r="Q2358">
            <v>0</v>
          </cell>
          <cell r="R2358">
            <v>0</v>
          </cell>
          <cell r="S2358">
            <v>0</v>
          </cell>
          <cell r="T2358">
            <v>29383.5625</v>
          </cell>
          <cell r="U2358">
            <v>0</v>
          </cell>
          <cell r="V2358">
            <v>44663.014999999999</v>
          </cell>
          <cell r="W2358">
            <v>1</v>
          </cell>
          <cell r="X2358">
            <v>29383.5625</v>
          </cell>
          <cell r="Y2358">
            <v>0</v>
          </cell>
          <cell r="Z2358">
            <v>0</v>
          </cell>
          <cell r="AA2358">
            <v>1</v>
          </cell>
          <cell r="AB2358">
            <v>161021.92250000002</v>
          </cell>
          <cell r="AC2358">
            <v>1</v>
          </cell>
        </row>
        <row r="2359">
          <cell r="A2359" t="str">
            <v>Ibagué</v>
          </cell>
          <cell r="B2359">
            <v>10951865</v>
          </cell>
          <cell r="C2359">
            <v>37466</v>
          </cell>
          <cell r="D2359">
            <v>37777</v>
          </cell>
          <cell r="E2359" t="str">
            <v>A</v>
          </cell>
          <cell r="F2359" t="str">
            <v>AUCOLESP</v>
          </cell>
          <cell r="G2359">
            <v>77644</v>
          </cell>
          <cell r="H2359" t="str">
            <v>GASEOSAS EL SOL S.A.</v>
          </cell>
          <cell r="I2359">
            <v>275000</v>
          </cell>
          <cell r="J2359">
            <v>275000</v>
          </cell>
          <cell r="K2359">
            <v>235068.5</v>
          </cell>
          <cell r="L2359">
            <v>0</v>
          </cell>
          <cell r="M2359">
            <v>0.1</v>
          </cell>
          <cell r="N2359">
            <v>0</v>
          </cell>
          <cell r="O2359">
            <v>0.1</v>
          </cell>
          <cell r="P2359">
            <v>0</v>
          </cell>
          <cell r="Q2359">
            <v>0.1</v>
          </cell>
          <cell r="R2359">
            <v>0</v>
          </cell>
          <cell r="S2359">
            <v>0</v>
          </cell>
          <cell r="T2359">
            <v>0</v>
          </cell>
          <cell r="U2359">
            <v>0.19</v>
          </cell>
          <cell r="V2359">
            <v>44663.014999999999</v>
          </cell>
          <cell r="W2359">
            <v>0.125</v>
          </cell>
          <cell r="X2359">
            <v>29383.5625</v>
          </cell>
          <cell r="Y2359">
            <v>0</v>
          </cell>
          <cell r="Z2359">
            <v>0</v>
          </cell>
          <cell r="AA2359">
            <v>0.68500000000000005</v>
          </cell>
          <cell r="AB2359">
            <v>161021.92250000002</v>
          </cell>
          <cell r="AC2359">
            <v>1</v>
          </cell>
          <cell r="AD2359">
            <v>1</v>
          </cell>
        </row>
        <row r="2360">
          <cell r="B2360" t="str">
            <v>Total 10951865</v>
          </cell>
          <cell r="C2360">
            <v>275000</v>
          </cell>
          <cell r="D2360">
            <v>275000</v>
          </cell>
          <cell r="E2360">
            <v>235068.5</v>
          </cell>
          <cell r="F2360">
            <v>0</v>
          </cell>
          <cell r="G2360">
            <v>0</v>
          </cell>
          <cell r="H2360">
            <v>0</v>
          </cell>
          <cell r="I2360">
            <v>275000</v>
          </cell>
          <cell r="J2360">
            <v>275000</v>
          </cell>
          <cell r="K2360">
            <v>235068.5</v>
          </cell>
          <cell r="L2360">
            <v>0</v>
          </cell>
          <cell r="M2360">
            <v>0</v>
          </cell>
          <cell r="N2360">
            <v>0</v>
          </cell>
          <cell r="O2360">
            <v>161021.92250000002</v>
          </cell>
          <cell r="P2360">
            <v>0</v>
          </cell>
          <cell r="Q2360">
            <v>0</v>
          </cell>
          <cell r="R2360">
            <v>0</v>
          </cell>
          <cell r="S2360">
            <v>0</v>
          </cell>
          <cell r="T2360">
            <v>29383.5625</v>
          </cell>
          <cell r="U2360">
            <v>0</v>
          </cell>
          <cell r="V2360">
            <v>44663.014999999999</v>
          </cell>
          <cell r="W2360">
            <v>1</v>
          </cell>
          <cell r="X2360">
            <v>29383.5625</v>
          </cell>
          <cell r="Y2360">
            <v>0</v>
          </cell>
          <cell r="Z2360">
            <v>0</v>
          </cell>
          <cell r="AA2360">
            <v>1</v>
          </cell>
          <cell r="AB2360">
            <v>161021.92250000002</v>
          </cell>
          <cell r="AC2360">
            <v>1</v>
          </cell>
        </row>
        <row r="2361">
          <cell r="A2361" t="str">
            <v>Ibagué</v>
          </cell>
          <cell r="B2361">
            <v>10951874</v>
          </cell>
          <cell r="C2361">
            <v>37466</v>
          </cell>
          <cell r="D2361">
            <v>37777</v>
          </cell>
          <cell r="E2361" t="str">
            <v>A</v>
          </cell>
          <cell r="F2361" t="str">
            <v>AUCOLESP</v>
          </cell>
          <cell r="G2361">
            <v>77644</v>
          </cell>
          <cell r="H2361" t="str">
            <v>GASEOSAS EL SOL S.A.</v>
          </cell>
          <cell r="I2361">
            <v>275000</v>
          </cell>
          <cell r="J2361">
            <v>275000</v>
          </cell>
          <cell r="K2361">
            <v>235068.5</v>
          </cell>
          <cell r="L2361">
            <v>0</v>
          </cell>
          <cell r="M2361">
            <v>0.1</v>
          </cell>
          <cell r="N2361">
            <v>0</v>
          </cell>
          <cell r="O2361">
            <v>0.1</v>
          </cell>
          <cell r="P2361">
            <v>0</v>
          </cell>
          <cell r="Q2361">
            <v>0.1</v>
          </cell>
          <cell r="R2361">
            <v>0</v>
          </cell>
          <cell r="S2361">
            <v>0</v>
          </cell>
          <cell r="T2361">
            <v>0</v>
          </cell>
          <cell r="U2361">
            <v>0.19</v>
          </cell>
          <cell r="V2361">
            <v>44663.014999999999</v>
          </cell>
          <cell r="W2361">
            <v>0.125</v>
          </cell>
          <cell r="X2361">
            <v>29383.5625</v>
          </cell>
          <cell r="Y2361">
            <v>0</v>
          </cell>
          <cell r="Z2361">
            <v>0</v>
          </cell>
          <cell r="AA2361">
            <v>0.68500000000000005</v>
          </cell>
          <cell r="AB2361">
            <v>161021.92250000002</v>
          </cell>
          <cell r="AC2361">
            <v>1</v>
          </cell>
          <cell r="AD2361">
            <v>1</v>
          </cell>
        </row>
        <row r="2362">
          <cell r="B2362" t="str">
            <v>Total 10951874</v>
          </cell>
          <cell r="C2362">
            <v>275000</v>
          </cell>
          <cell r="D2362">
            <v>275000</v>
          </cell>
          <cell r="E2362">
            <v>235068.5</v>
          </cell>
          <cell r="F2362">
            <v>0</v>
          </cell>
          <cell r="G2362">
            <v>0</v>
          </cell>
          <cell r="H2362">
            <v>0</v>
          </cell>
          <cell r="I2362">
            <v>275000</v>
          </cell>
          <cell r="J2362">
            <v>275000</v>
          </cell>
          <cell r="K2362">
            <v>235068.5</v>
          </cell>
          <cell r="L2362">
            <v>0</v>
          </cell>
          <cell r="M2362">
            <v>0</v>
          </cell>
          <cell r="N2362">
            <v>0</v>
          </cell>
          <cell r="O2362">
            <v>161021.92250000002</v>
          </cell>
          <cell r="P2362">
            <v>0</v>
          </cell>
          <cell r="Q2362">
            <v>0</v>
          </cell>
          <cell r="R2362">
            <v>0</v>
          </cell>
          <cell r="S2362">
            <v>0</v>
          </cell>
          <cell r="T2362">
            <v>29383.5625</v>
          </cell>
          <cell r="U2362">
            <v>0</v>
          </cell>
          <cell r="V2362">
            <v>44663.014999999999</v>
          </cell>
          <cell r="W2362">
            <v>1</v>
          </cell>
          <cell r="X2362">
            <v>29383.5625</v>
          </cell>
          <cell r="Y2362">
            <v>0</v>
          </cell>
          <cell r="Z2362">
            <v>0</v>
          </cell>
          <cell r="AA2362">
            <v>1</v>
          </cell>
          <cell r="AB2362">
            <v>161021.92250000002</v>
          </cell>
          <cell r="AC2362">
            <v>1</v>
          </cell>
        </row>
        <row r="2363">
          <cell r="A2363" t="str">
            <v>Ibagué</v>
          </cell>
          <cell r="B2363">
            <v>10961845</v>
          </cell>
          <cell r="C2363">
            <v>37466</v>
          </cell>
          <cell r="D2363">
            <v>37777</v>
          </cell>
          <cell r="E2363" t="str">
            <v>A</v>
          </cell>
          <cell r="F2363" t="str">
            <v>AUCOLESP</v>
          </cell>
          <cell r="G2363">
            <v>77644</v>
          </cell>
          <cell r="H2363" t="str">
            <v>GASEOSAS EL SOL S.A.</v>
          </cell>
          <cell r="I2363">
            <v>275000</v>
          </cell>
          <cell r="J2363">
            <v>275000</v>
          </cell>
          <cell r="K2363">
            <v>235068.5</v>
          </cell>
          <cell r="L2363">
            <v>0</v>
          </cell>
          <cell r="M2363">
            <v>0.1</v>
          </cell>
          <cell r="N2363">
            <v>0</v>
          </cell>
          <cell r="O2363">
            <v>0.1</v>
          </cell>
          <cell r="P2363">
            <v>0</v>
          </cell>
          <cell r="Q2363">
            <v>0.1</v>
          </cell>
          <cell r="R2363">
            <v>0</v>
          </cell>
          <cell r="S2363">
            <v>0</v>
          </cell>
          <cell r="T2363">
            <v>0</v>
          </cell>
          <cell r="U2363">
            <v>0.19</v>
          </cell>
          <cell r="V2363">
            <v>44663.014999999999</v>
          </cell>
          <cell r="W2363">
            <v>0.125</v>
          </cell>
          <cell r="X2363">
            <v>29383.5625</v>
          </cell>
          <cell r="Y2363">
            <v>0</v>
          </cell>
          <cell r="Z2363">
            <v>0</v>
          </cell>
          <cell r="AA2363">
            <v>0.68500000000000005</v>
          </cell>
          <cell r="AB2363">
            <v>161021.92250000002</v>
          </cell>
          <cell r="AC2363">
            <v>1</v>
          </cell>
          <cell r="AD2363">
            <v>1</v>
          </cell>
        </row>
        <row r="2364">
          <cell r="B2364" t="str">
            <v>Total 10961845</v>
          </cell>
          <cell r="C2364">
            <v>275000</v>
          </cell>
          <cell r="D2364">
            <v>275000</v>
          </cell>
          <cell r="E2364">
            <v>235068.5</v>
          </cell>
          <cell r="F2364">
            <v>0</v>
          </cell>
          <cell r="G2364">
            <v>0</v>
          </cell>
          <cell r="H2364">
            <v>0</v>
          </cell>
          <cell r="I2364">
            <v>275000</v>
          </cell>
          <cell r="J2364">
            <v>275000</v>
          </cell>
          <cell r="K2364">
            <v>235068.5</v>
          </cell>
          <cell r="L2364">
            <v>0</v>
          </cell>
          <cell r="M2364">
            <v>0</v>
          </cell>
          <cell r="N2364">
            <v>0</v>
          </cell>
          <cell r="O2364">
            <v>161021.92250000002</v>
          </cell>
          <cell r="P2364">
            <v>0</v>
          </cell>
          <cell r="Q2364">
            <v>0</v>
          </cell>
          <cell r="R2364">
            <v>0</v>
          </cell>
          <cell r="S2364">
            <v>0</v>
          </cell>
          <cell r="T2364">
            <v>29383.5625</v>
          </cell>
          <cell r="U2364">
            <v>0</v>
          </cell>
          <cell r="V2364">
            <v>44663.014999999999</v>
          </cell>
          <cell r="W2364">
            <v>1</v>
          </cell>
          <cell r="X2364">
            <v>29383.5625</v>
          </cell>
          <cell r="Y2364">
            <v>0</v>
          </cell>
          <cell r="Z2364">
            <v>0</v>
          </cell>
          <cell r="AA2364">
            <v>1</v>
          </cell>
          <cell r="AB2364">
            <v>161021.92250000002</v>
          </cell>
          <cell r="AC2364">
            <v>1</v>
          </cell>
        </row>
        <row r="2365">
          <cell r="H2365" t="str">
            <v>Total GASEOSAS EL SOL S.A.</v>
          </cell>
          <cell r="I2365">
            <v>1375000</v>
          </cell>
          <cell r="J2365">
            <v>1375000</v>
          </cell>
          <cell r="K2365">
            <v>1176637.625</v>
          </cell>
          <cell r="L2365">
            <v>0</v>
          </cell>
          <cell r="M2365">
            <v>0</v>
          </cell>
          <cell r="N2365">
            <v>0</v>
          </cell>
          <cell r="O2365">
            <v>0</v>
          </cell>
          <cell r="P2365">
            <v>0</v>
          </cell>
          <cell r="Q2365">
            <v>0</v>
          </cell>
          <cell r="R2365">
            <v>0</v>
          </cell>
          <cell r="S2365">
            <v>0</v>
          </cell>
          <cell r="T2365">
            <v>0</v>
          </cell>
          <cell r="U2365">
            <v>805996.77312499995</v>
          </cell>
          <cell r="V2365">
            <v>223561.14875000005</v>
          </cell>
          <cell r="W2365">
            <v>147079.703125</v>
          </cell>
          <cell r="X2365">
            <v>147079.703125</v>
          </cell>
          <cell r="Y2365">
            <v>805996.77312499995</v>
          </cell>
          <cell r="Z2365">
            <v>0</v>
          </cell>
          <cell r="AA2365">
            <v>805996.77312499995</v>
          </cell>
          <cell r="AB2365">
            <v>805996.77312499995</v>
          </cell>
          <cell r="AC2365">
            <v>5</v>
          </cell>
        </row>
        <row r="2366">
          <cell r="A2366" t="str">
            <v>Total Ibagué</v>
          </cell>
          <cell r="B2366">
            <v>591007813.1523</v>
          </cell>
          <cell r="C2366">
            <v>504005900.7148</v>
          </cell>
          <cell r="D2366">
            <v>420164711.42390001</v>
          </cell>
          <cell r="E2366">
            <v>61693714</v>
          </cell>
          <cell r="F2366">
            <v>160393188</v>
          </cell>
          <cell r="G2366">
            <v>222086902</v>
          </cell>
          <cell r="H2366">
            <v>16039318.800000001</v>
          </cell>
          <cell r="I2366">
            <v>591007813.1523</v>
          </cell>
          <cell r="J2366">
            <v>504005900.7148</v>
          </cell>
          <cell r="K2366">
            <v>420164711.42390001</v>
          </cell>
          <cell r="L2366">
            <v>61693714</v>
          </cell>
          <cell r="M2366">
            <v>160393188</v>
          </cell>
          <cell r="N2366">
            <v>222086902</v>
          </cell>
          <cell r="O2366">
            <v>141</v>
          </cell>
          <cell r="P2366">
            <v>16039318.800000001</v>
          </cell>
          <cell r="Q2366">
            <v>22208690.199999999</v>
          </cell>
          <cell r="R2366">
            <v>22208690.199999999</v>
          </cell>
          <cell r="S2366">
            <v>260334910.99999997</v>
          </cell>
          <cell r="T2366">
            <v>52520588.927987501</v>
          </cell>
          <cell r="U2366">
            <v>0</v>
          </cell>
          <cell r="V2366">
            <v>79831295.170541003</v>
          </cell>
          <cell r="W2366">
            <v>141</v>
          </cell>
          <cell r="X2366">
            <v>52520588.927987501</v>
          </cell>
          <cell r="Y2366">
            <v>0</v>
          </cell>
          <cell r="Z2366">
            <v>0</v>
          </cell>
          <cell r="AA2366">
            <v>141</v>
          </cell>
          <cell r="AB2366">
            <v>27477916.325371545</v>
          </cell>
          <cell r="AC2366">
            <v>141</v>
          </cell>
        </row>
        <row r="2367">
          <cell r="A2367" t="str">
            <v>Neiva</v>
          </cell>
          <cell r="B2367">
            <v>12021402</v>
          </cell>
          <cell r="C2367">
            <v>37573</v>
          </cell>
          <cell r="D2367">
            <v>37777</v>
          </cell>
          <cell r="E2367" t="str">
            <v>M</v>
          </cell>
          <cell r="F2367" t="str">
            <v>AUCOL98</v>
          </cell>
          <cell r="G2367">
            <v>57220</v>
          </cell>
          <cell r="H2367" t="str">
            <v>COOTRASHUILA</v>
          </cell>
          <cell r="I2367">
            <v>8836665</v>
          </cell>
          <cell r="J2367">
            <v>7501631</v>
          </cell>
          <cell r="K2367">
            <v>8825421.1904000007</v>
          </cell>
          <cell r="L2367">
            <v>1610100</v>
          </cell>
          <cell r="M2367">
            <v>3889900</v>
          </cell>
          <cell r="N2367">
            <v>5500000</v>
          </cell>
          <cell r="O2367">
            <v>0.1</v>
          </cell>
          <cell r="P2367">
            <v>388990</v>
          </cell>
          <cell r="Q2367">
            <v>0.1</v>
          </cell>
          <cell r="R2367">
            <v>550000</v>
          </cell>
          <cell r="S2367">
            <v>6438990</v>
          </cell>
          <cell r="T2367">
            <v>0.72959577351436988</v>
          </cell>
          <cell r="U2367">
            <v>0.19</v>
          </cell>
          <cell r="V2367">
            <v>1676830.0261760002</v>
          </cell>
          <cell r="W2367">
            <v>0.125</v>
          </cell>
          <cell r="X2367">
            <v>1103177.6488000001</v>
          </cell>
          <cell r="Y2367">
            <v>0</v>
          </cell>
          <cell r="Z2367">
            <v>0</v>
          </cell>
          <cell r="AA2367">
            <v>-4.459577351436983E-2</v>
          </cell>
          <cell r="AB2367">
            <v>-393576.48457599862</v>
          </cell>
          <cell r="AC2367">
            <v>21</v>
          </cell>
          <cell r="AD2367">
            <v>19</v>
          </cell>
        </row>
        <row r="2368">
          <cell r="B2368" t="str">
            <v>Total 12021402</v>
          </cell>
          <cell r="C2368">
            <v>8836665</v>
          </cell>
          <cell r="D2368">
            <v>7501631</v>
          </cell>
          <cell r="E2368">
            <v>8825421.1904000007</v>
          </cell>
          <cell r="F2368">
            <v>1610100</v>
          </cell>
          <cell r="G2368">
            <v>3889900</v>
          </cell>
          <cell r="H2368">
            <v>5500000</v>
          </cell>
          <cell r="I2368">
            <v>8836665</v>
          </cell>
          <cell r="J2368">
            <v>7501631</v>
          </cell>
          <cell r="K2368">
            <v>8825421.1904000007</v>
          </cell>
          <cell r="L2368">
            <v>1610100</v>
          </cell>
          <cell r="M2368">
            <v>3889900</v>
          </cell>
          <cell r="N2368">
            <v>5500000</v>
          </cell>
          <cell r="O2368">
            <v>-393576.48457599862</v>
          </cell>
          <cell r="P2368">
            <v>388990</v>
          </cell>
          <cell r="Q2368">
            <v>550000</v>
          </cell>
          <cell r="R2368">
            <v>550000</v>
          </cell>
          <cell r="S2368">
            <v>6438990</v>
          </cell>
          <cell r="T2368">
            <v>1103177.6488000001</v>
          </cell>
          <cell r="U2368">
            <v>0</v>
          </cell>
          <cell r="V2368">
            <v>1676830.0261760002</v>
          </cell>
          <cell r="W2368">
            <v>21</v>
          </cell>
          <cell r="X2368">
            <v>1103177.6488000001</v>
          </cell>
          <cell r="Y2368">
            <v>0</v>
          </cell>
          <cell r="Z2368">
            <v>0</v>
          </cell>
          <cell r="AA2368">
            <v>21</v>
          </cell>
          <cell r="AB2368">
            <v>-393576.48457599862</v>
          </cell>
          <cell r="AC2368">
            <v>21</v>
          </cell>
        </row>
        <row r="2369">
          <cell r="H2369" t="str">
            <v>Total COOTRASHUILA</v>
          </cell>
          <cell r="I2369">
            <v>8836665</v>
          </cell>
          <cell r="J2369">
            <v>7501631</v>
          </cell>
          <cell r="K2369">
            <v>8825421.1904000007</v>
          </cell>
          <cell r="L2369">
            <v>1610100</v>
          </cell>
          <cell r="M2369">
            <v>3889900</v>
          </cell>
          <cell r="N2369">
            <v>5500000</v>
          </cell>
          <cell r="O2369">
            <v>388990</v>
          </cell>
          <cell r="P2369">
            <v>388990</v>
          </cell>
          <cell r="Q2369">
            <v>6438990</v>
          </cell>
          <cell r="R2369">
            <v>550000</v>
          </cell>
          <cell r="S2369">
            <v>6438990</v>
          </cell>
          <cell r="T2369">
            <v>0</v>
          </cell>
          <cell r="U2369">
            <v>-393576.48457599862</v>
          </cell>
          <cell r="V2369">
            <v>1676830.0261760002</v>
          </cell>
          <cell r="W2369">
            <v>1103177.6488000001</v>
          </cell>
          <cell r="X2369">
            <v>1103177.6488000001</v>
          </cell>
          <cell r="Y2369">
            <v>-393576.48457599862</v>
          </cell>
          <cell r="Z2369">
            <v>0</v>
          </cell>
          <cell r="AA2369">
            <v>-393576.48457599862</v>
          </cell>
          <cell r="AB2369">
            <v>-393576.48457599862</v>
          </cell>
          <cell r="AC2369">
            <v>21</v>
          </cell>
        </row>
        <row r="2370">
          <cell r="A2370" t="str">
            <v>Neiva</v>
          </cell>
          <cell r="B2370">
            <v>10963077</v>
          </cell>
          <cell r="C2370">
            <v>37469</v>
          </cell>
          <cell r="D2370">
            <v>37777</v>
          </cell>
          <cell r="E2370" t="str">
            <v>A</v>
          </cell>
          <cell r="F2370" t="str">
            <v>AUCOLESP</v>
          </cell>
          <cell r="G2370">
            <v>77593</v>
          </cell>
          <cell r="H2370" t="str">
            <v>ELECTRIFICADORA DEL HUILA S.A.</v>
          </cell>
          <cell r="I2370">
            <v>55898901</v>
          </cell>
          <cell r="J2370">
            <v>55898901</v>
          </cell>
          <cell r="K2370">
            <v>47322631.593800001</v>
          </cell>
          <cell r="L2370">
            <v>5085557</v>
          </cell>
          <cell r="M2370">
            <v>0</v>
          </cell>
          <cell r="N2370">
            <v>5085557</v>
          </cell>
          <cell r="O2370">
            <v>0.1</v>
          </cell>
          <cell r="P2370">
            <v>0</v>
          </cell>
          <cell r="Q2370">
            <v>0.1</v>
          </cell>
          <cell r="R2370">
            <v>508555.7</v>
          </cell>
          <cell r="S2370">
            <v>5594112.7000000002</v>
          </cell>
          <cell r="T2370">
            <v>0.11821220654036738</v>
          </cell>
          <cell r="U2370">
            <v>0.19</v>
          </cell>
          <cell r="V2370">
            <v>8991300.0028220005</v>
          </cell>
          <cell r="W2370">
            <v>0.125</v>
          </cell>
          <cell r="X2370">
            <v>5915328.9492250001</v>
          </cell>
          <cell r="Y2370">
            <v>0</v>
          </cell>
          <cell r="Z2370">
            <v>0</v>
          </cell>
          <cell r="AA2370">
            <v>0.5667877934596327</v>
          </cell>
          <cell r="AB2370">
            <v>26821889.941753004</v>
          </cell>
          <cell r="AC2370">
            <v>36</v>
          </cell>
          <cell r="AD2370">
            <v>36</v>
          </cell>
        </row>
        <row r="2371">
          <cell r="B2371" t="str">
            <v>Total 10963077</v>
          </cell>
          <cell r="C2371">
            <v>55898901</v>
          </cell>
          <cell r="D2371">
            <v>55898901</v>
          </cell>
          <cell r="E2371">
            <v>47322631.593800001</v>
          </cell>
          <cell r="F2371">
            <v>5085557</v>
          </cell>
          <cell r="G2371">
            <v>0</v>
          </cell>
          <cell r="H2371">
            <v>5085557</v>
          </cell>
          <cell r="I2371">
            <v>55898901</v>
          </cell>
          <cell r="J2371">
            <v>55898901</v>
          </cell>
          <cell r="K2371">
            <v>47322631.593800001</v>
          </cell>
          <cell r="L2371">
            <v>5085557</v>
          </cell>
          <cell r="M2371">
            <v>0</v>
          </cell>
          <cell r="N2371">
            <v>5085557</v>
          </cell>
          <cell r="O2371">
            <v>26821889.941753004</v>
          </cell>
          <cell r="P2371">
            <v>0</v>
          </cell>
          <cell r="Q2371">
            <v>508555.7</v>
          </cell>
          <cell r="R2371">
            <v>508555.7</v>
          </cell>
          <cell r="S2371">
            <v>5594112.7000000002</v>
          </cell>
          <cell r="T2371">
            <v>5915328.9492250001</v>
          </cell>
          <cell r="U2371">
            <v>0</v>
          </cell>
          <cell r="V2371">
            <v>8991300.0028220005</v>
          </cell>
          <cell r="W2371">
            <v>36</v>
          </cell>
          <cell r="X2371">
            <v>5915328.9492250001</v>
          </cell>
          <cell r="Y2371">
            <v>0</v>
          </cell>
          <cell r="Z2371">
            <v>0</v>
          </cell>
          <cell r="AA2371">
            <v>36</v>
          </cell>
          <cell r="AB2371">
            <v>26821889.941753004</v>
          </cell>
          <cell r="AC2371">
            <v>36</v>
          </cell>
        </row>
        <row r="2372">
          <cell r="H2372" t="str">
            <v>Total ELECTRIFICADORA DEL HUILA S.A.</v>
          </cell>
          <cell r="I2372">
            <v>55898901</v>
          </cell>
          <cell r="J2372">
            <v>55898901</v>
          </cell>
          <cell r="K2372">
            <v>47322631.593800001</v>
          </cell>
          <cell r="L2372">
            <v>5085557</v>
          </cell>
          <cell r="M2372">
            <v>0</v>
          </cell>
          <cell r="N2372">
            <v>5085557</v>
          </cell>
          <cell r="O2372">
            <v>0</v>
          </cell>
          <cell r="P2372">
            <v>0</v>
          </cell>
          <cell r="Q2372">
            <v>5594112.7000000002</v>
          </cell>
          <cell r="R2372">
            <v>508555.7</v>
          </cell>
          <cell r="S2372">
            <v>5594112.7000000002</v>
          </cell>
          <cell r="T2372">
            <v>0</v>
          </cell>
          <cell r="U2372">
            <v>26821889.941753004</v>
          </cell>
          <cell r="V2372">
            <v>8991300.0028220005</v>
          </cell>
          <cell r="W2372">
            <v>5915328.9492250001</v>
          </cell>
          <cell r="X2372">
            <v>5915328.9492250001</v>
          </cell>
          <cell r="Y2372">
            <v>26821889.941753004</v>
          </cell>
          <cell r="Z2372">
            <v>0</v>
          </cell>
          <cell r="AA2372">
            <v>26821889.941753004</v>
          </cell>
          <cell r="AB2372">
            <v>26821889.941753004</v>
          </cell>
          <cell r="AC2372">
            <v>36</v>
          </cell>
        </row>
        <row r="2373">
          <cell r="A2373" t="str">
            <v>Total Neiva</v>
          </cell>
          <cell r="B2373">
            <v>64735566</v>
          </cell>
          <cell r="C2373">
            <v>63400532</v>
          </cell>
          <cell r="D2373">
            <v>56148052.784199998</v>
          </cell>
          <cell r="E2373">
            <v>6695657</v>
          </cell>
          <cell r="F2373">
            <v>3889900</v>
          </cell>
          <cell r="G2373">
            <v>10585557</v>
          </cell>
          <cell r="H2373">
            <v>388990</v>
          </cell>
          <cell r="I2373">
            <v>64735566</v>
          </cell>
          <cell r="J2373">
            <v>63400532</v>
          </cell>
          <cell r="K2373">
            <v>56148052.784199998</v>
          </cell>
          <cell r="L2373">
            <v>6695657</v>
          </cell>
          <cell r="M2373">
            <v>3889900</v>
          </cell>
          <cell r="N2373">
            <v>10585557</v>
          </cell>
          <cell r="O2373">
            <v>57</v>
          </cell>
          <cell r="P2373">
            <v>388990</v>
          </cell>
          <cell r="Q2373">
            <v>1058555.7</v>
          </cell>
          <cell r="R2373">
            <v>1058555.7</v>
          </cell>
          <cell r="S2373">
            <v>12033102.699999999</v>
          </cell>
          <cell r="T2373">
            <v>7018506.5980249997</v>
          </cell>
          <cell r="U2373">
            <v>0</v>
          </cell>
          <cell r="V2373">
            <v>10668130.028998001</v>
          </cell>
          <cell r="W2373">
            <v>57</v>
          </cell>
          <cell r="X2373">
            <v>7018506.5980249997</v>
          </cell>
          <cell r="Y2373">
            <v>0</v>
          </cell>
          <cell r="Z2373">
            <v>0</v>
          </cell>
          <cell r="AA2373">
            <v>57</v>
          </cell>
          <cell r="AB2373">
            <v>26428313.457177006</v>
          </cell>
          <cell r="AC2373">
            <v>57</v>
          </cell>
        </row>
        <row r="2374">
          <cell r="A2374" t="str">
            <v>Pereira</v>
          </cell>
          <cell r="B2374">
            <v>10372107</v>
          </cell>
          <cell r="C2374">
            <v>37313</v>
          </cell>
          <cell r="D2374">
            <v>37677</v>
          </cell>
          <cell r="E2374" t="str">
            <v>A</v>
          </cell>
          <cell r="F2374" t="str">
            <v>AUCOL98</v>
          </cell>
          <cell r="G2374">
            <v>57160</v>
          </cell>
          <cell r="H2374" t="str">
            <v>AUTOMOTORES LA CALLEJA</v>
          </cell>
          <cell r="I2374">
            <v>211204360.125</v>
          </cell>
          <cell r="J2374">
            <v>211331640.125</v>
          </cell>
          <cell r="K2374">
            <v>100292824.4614</v>
          </cell>
          <cell r="L2374">
            <v>70492728</v>
          </cell>
          <cell r="M2374">
            <v>10580413</v>
          </cell>
          <cell r="N2374">
            <v>81073141</v>
          </cell>
          <cell r="O2374">
            <v>0.1</v>
          </cell>
          <cell r="P2374">
            <v>1058041.3</v>
          </cell>
          <cell r="Q2374">
            <v>0.1</v>
          </cell>
          <cell r="R2374">
            <v>8107314.1000000006</v>
          </cell>
          <cell r="S2374">
            <v>90238496.399999991</v>
          </cell>
          <cell r="T2374">
            <v>0.89975027510298455</v>
          </cell>
          <cell r="U2374">
            <v>0.19</v>
          </cell>
          <cell r="V2374">
            <v>19055636.647666</v>
          </cell>
          <cell r="W2374">
            <v>0.15</v>
          </cell>
          <cell r="X2374">
            <v>15043923.66921</v>
          </cell>
          <cell r="Y2374">
            <v>0</v>
          </cell>
          <cell r="Z2374">
            <v>0</v>
          </cell>
          <cell r="AA2374">
            <v>-0.23975027510298463</v>
          </cell>
          <cell r="AB2374">
            <v>-24045232.255475998</v>
          </cell>
          <cell r="AC2374">
            <v>93.112640380859375</v>
          </cell>
          <cell r="AD2374">
            <v>93.112640380859375</v>
          </cell>
        </row>
        <row r="2375">
          <cell r="A2375" t="str">
            <v>Pereira</v>
          </cell>
          <cell r="B2375">
            <v>10372107</v>
          </cell>
          <cell r="C2375">
            <v>37678</v>
          </cell>
          <cell r="D2375">
            <v>37777</v>
          </cell>
          <cell r="E2375" t="str">
            <v>A</v>
          </cell>
          <cell r="F2375" t="str">
            <v>AUCOL98</v>
          </cell>
          <cell r="G2375">
            <v>57160</v>
          </cell>
          <cell r="H2375" t="str">
            <v>AUTOMOTORES LA CALLEJA</v>
          </cell>
          <cell r="I2375">
            <v>74740489.625</v>
          </cell>
          <cell r="J2375">
            <v>50548607.75</v>
          </cell>
          <cell r="K2375">
            <v>58527396.2104</v>
          </cell>
          <cell r="L2375">
            <v>48245287</v>
          </cell>
          <cell r="M2375">
            <v>22148123</v>
          </cell>
          <cell r="N2375">
            <v>70393410</v>
          </cell>
          <cell r="O2375">
            <v>0.1</v>
          </cell>
          <cell r="P2375">
            <v>2214812.3000000003</v>
          </cell>
          <cell r="Q2375">
            <v>0.1</v>
          </cell>
          <cell r="R2375">
            <v>7039341</v>
          </cell>
          <cell r="S2375">
            <v>79647563.299999997</v>
          </cell>
          <cell r="T2375">
            <v>1.360859502679312</v>
          </cell>
          <cell r="U2375">
            <v>0.19</v>
          </cell>
          <cell r="V2375">
            <v>11120205.279976001</v>
          </cell>
          <cell r="W2375">
            <v>0.15</v>
          </cell>
          <cell r="X2375">
            <v>8779109.4315600004</v>
          </cell>
          <cell r="Y2375">
            <v>0</v>
          </cell>
          <cell r="Z2375">
            <v>0</v>
          </cell>
          <cell r="AA2375">
            <v>-0.70085950267931207</v>
          </cell>
          <cell r="AB2375">
            <v>-41019481.801136002</v>
          </cell>
          <cell r="AC2375">
            <v>220</v>
          </cell>
          <cell r="AD2375">
            <v>203.66667175292969</v>
          </cell>
        </row>
        <row r="2376">
          <cell r="B2376" t="str">
            <v>Total 10372107</v>
          </cell>
          <cell r="C2376">
            <v>285944849.75</v>
          </cell>
          <cell r="D2376">
            <v>261880247.875</v>
          </cell>
          <cell r="E2376">
            <v>158820220.67180002</v>
          </cell>
          <cell r="F2376">
            <v>118738015</v>
          </cell>
          <cell r="G2376">
            <v>32728536</v>
          </cell>
          <cell r="H2376">
            <v>151466551</v>
          </cell>
          <cell r="I2376">
            <v>285944849.75</v>
          </cell>
          <cell r="J2376">
            <v>261880247.875</v>
          </cell>
          <cell r="K2376">
            <v>158820220.67180002</v>
          </cell>
          <cell r="L2376">
            <v>118738015</v>
          </cell>
          <cell r="M2376">
            <v>32728536</v>
          </cell>
          <cell r="N2376">
            <v>151466551</v>
          </cell>
          <cell r="O2376">
            <v>-65064714.056612</v>
          </cell>
          <cell r="P2376">
            <v>3272853.6000000006</v>
          </cell>
          <cell r="Q2376">
            <v>15146655.100000001</v>
          </cell>
          <cell r="R2376">
            <v>15146655.100000001</v>
          </cell>
          <cell r="S2376">
            <v>169886059.69999999</v>
          </cell>
          <cell r="T2376">
            <v>23823033.10077</v>
          </cell>
          <cell r="U2376">
            <v>0</v>
          </cell>
          <cell r="V2376">
            <v>30175841.927642003</v>
          </cell>
          <cell r="W2376">
            <v>220</v>
          </cell>
          <cell r="X2376">
            <v>23823033.10077</v>
          </cell>
          <cell r="Y2376">
            <v>0</v>
          </cell>
          <cell r="Z2376">
            <v>0</v>
          </cell>
          <cell r="AA2376">
            <v>220</v>
          </cell>
          <cell r="AB2376">
            <v>-65064714.056612</v>
          </cell>
          <cell r="AC2376">
            <v>220</v>
          </cell>
        </row>
        <row r="2377">
          <cell r="H2377" t="str">
            <v>Total AUTOMOTORES LA CALLEJA</v>
          </cell>
          <cell r="I2377">
            <v>285944849.75</v>
          </cell>
          <cell r="J2377">
            <v>261880247.875</v>
          </cell>
          <cell r="K2377">
            <v>158820220.67180002</v>
          </cell>
          <cell r="L2377">
            <v>118738015</v>
          </cell>
          <cell r="M2377">
            <v>32728536</v>
          </cell>
          <cell r="N2377">
            <v>151466551</v>
          </cell>
          <cell r="O2377">
            <v>3272853.6000000006</v>
          </cell>
          <cell r="P2377">
            <v>3272853.6000000006</v>
          </cell>
          <cell r="Q2377">
            <v>169886059.69999999</v>
          </cell>
          <cell r="R2377">
            <v>15146655.100000001</v>
          </cell>
          <cell r="S2377">
            <v>169886059.69999999</v>
          </cell>
          <cell r="T2377">
            <v>0</v>
          </cell>
          <cell r="U2377">
            <v>-65064714.056612</v>
          </cell>
          <cell r="V2377">
            <v>30175841.927642003</v>
          </cell>
          <cell r="W2377">
            <v>23823033.10077</v>
          </cell>
          <cell r="X2377">
            <v>23823033.10077</v>
          </cell>
          <cell r="Y2377">
            <v>-65064714.056612</v>
          </cell>
          <cell r="Z2377">
            <v>0</v>
          </cell>
          <cell r="AA2377">
            <v>-65064714.056612</v>
          </cell>
          <cell r="AB2377">
            <v>-65064714.056612</v>
          </cell>
          <cell r="AC2377">
            <v>220</v>
          </cell>
        </row>
        <row r="2378">
          <cell r="A2378" t="str">
            <v>Pereira</v>
          </cell>
          <cell r="B2378">
            <v>10961480</v>
          </cell>
          <cell r="C2378">
            <v>37477</v>
          </cell>
          <cell r="D2378">
            <v>37777</v>
          </cell>
          <cell r="E2378" t="str">
            <v>A</v>
          </cell>
          <cell r="F2378" t="str">
            <v>AUCOL98</v>
          </cell>
          <cell r="G2378">
            <v>71308</v>
          </cell>
          <cell r="H2378" t="str">
            <v>AUTOS DE RISARALDA LTDA</v>
          </cell>
          <cell r="I2378">
            <v>4522295.9375</v>
          </cell>
          <cell r="J2378">
            <v>4522295.9375</v>
          </cell>
          <cell r="K2378">
            <v>3040012.2812999999</v>
          </cell>
          <cell r="L2378">
            <v>0</v>
          </cell>
          <cell r="M2378">
            <v>0.1</v>
          </cell>
          <cell r="N2378">
            <v>0</v>
          </cell>
          <cell r="O2378">
            <v>0.1</v>
          </cell>
          <cell r="P2378">
            <v>0</v>
          </cell>
          <cell r="Q2378">
            <v>0.1</v>
          </cell>
          <cell r="R2378">
            <v>0</v>
          </cell>
          <cell r="S2378">
            <v>0</v>
          </cell>
          <cell r="T2378">
            <v>0</v>
          </cell>
          <cell r="U2378">
            <v>0.19</v>
          </cell>
          <cell r="V2378">
            <v>577602.33344700001</v>
          </cell>
          <cell r="W2378">
            <v>0.15</v>
          </cell>
          <cell r="X2378">
            <v>456001.84219499998</v>
          </cell>
          <cell r="Y2378">
            <v>0</v>
          </cell>
          <cell r="Z2378">
            <v>0</v>
          </cell>
          <cell r="AA2378">
            <v>0.65999999999999992</v>
          </cell>
          <cell r="AB2378">
            <v>2006408.1056579996</v>
          </cell>
          <cell r="AC2378">
            <v>3</v>
          </cell>
          <cell r="AD2378">
            <v>2.9266667366027832</v>
          </cell>
        </row>
        <row r="2379">
          <cell r="B2379" t="str">
            <v>Total 10961480</v>
          </cell>
          <cell r="C2379">
            <v>4522295.9375</v>
          </cell>
          <cell r="D2379">
            <v>4522295.9375</v>
          </cell>
          <cell r="E2379">
            <v>3040012.2812999999</v>
          </cell>
          <cell r="F2379">
            <v>0</v>
          </cell>
          <cell r="G2379">
            <v>0</v>
          </cell>
          <cell r="H2379">
            <v>0</v>
          </cell>
          <cell r="I2379">
            <v>4522295.9375</v>
          </cell>
          <cell r="J2379">
            <v>4522295.9375</v>
          </cell>
          <cell r="K2379">
            <v>3040012.2812999999</v>
          </cell>
          <cell r="L2379">
            <v>0</v>
          </cell>
          <cell r="M2379">
            <v>0</v>
          </cell>
          <cell r="N2379">
            <v>0</v>
          </cell>
          <cell r="O2379">
            <v>2006408.1056579996</v>
          </cell>
          <cell r="P2379">
            <v>0</v>
          </cell>
          <cell r="Q2379">
            <v>0</v>
          </cell>
          <cell r="R2379">
            <v>0</v>
          </cell>
          <cell r="S2379">
            <v>0</v>
          </cell>
          <cell r="T2379">
            <v>456001.84219499998</v>
          </cell>
          <cell r="U2379">
            <v>0</v>
          </cell>
          <cell r="V2379">
            <v>577602.33344700001</v>
          </cell>
          <cell r="W2379">
            <v>3</v>
          </cell>
          <cell r="X2379">
            <v>456001.84219499998</v>
          </cell>
          <cell r="Y2379">
            <v>0</v>
          </cell>
          <cell r="Z2379">
            <v>0</v>
          </cell>
          <cell r="AA2379">
            <v>3</v>
          </cell>
          <cell r="AB2379">
            <v>2006408.1056579996</v>
          </cell>
          <cell r="AC2379">
            <v>3</v>
          </cell>
        </row>
        <row r="2380">
          <cell r="H2380" t="str">
            <v>Total AUTOS DE RISARALDA LTDA</v>
          </cell>
          <cell r="I2380">
            <v>4522295.9375</v>
          </cell>
          <cell r="J2380">
            <v>4522295.9375</v>
          </cell>
          <cell r="K2380">
            <v>3040012.2812999999</v>
          </cell>
          <cell r="L2380">
            <v>0</v>
          </cell>
          <cell r="M2380">
            <v>0</v>
          </cell>
          <cell r="N2380">
            <v>0</v>
          </cell>
          <cell r="O2380">
            <v>0</v>
          </cell>
          <cell r="P2380">
            <v>0</v>
          </cell>
          <cell r="Q2380">
            <v>0</v>
          </cell>
          <cell r="R2380">
            <v>0</v>
          </cell>
          <cell r="S2380">
            <v>0</v>
          </cell>
          <cell r="T2380">
            <v>0</v>
          </cell>
          <cell r="U2380">
            <v>2006408.1056579996</v>
          </cell>
          <cell r="V2380">
            <v>577602.33344700001</v>
          </cell>
          <cell r="W2380">
            <v>456001.84219499998</v>
          </cell>
          <cell r="X2380">
            <v>456001.84219499998</v>
          </cell>
          <cell r="Y2380">
            <v>2006408.1056579996</v>
          </cell>
          <cell r="Z2380">
            <v>0</v>
          </cell>
          <cell r="AA2380">
            <v>2006408.1056579996</v>
          </cell>
          <cell r="AB2380">
            <v>2006408.1056579996</v>
          </cell>
          <cell r="AC2380">
            <v>3</v>
          </cell>
        </row>
        <row r="2381">
          <cell r="A2381" t="str">
            <v>Pereira</v>
          </cell>
          <cell r="B2381">
            <v>12019969</v>
          </cell>
          <cell r="C2381">
            <v>37513</v>
          </cell>
          <cell r="D2381">
            <v>37777</v>
          </cell>
          <cell r="E2381" t="str">
            <v>A</v>
          </cell>
          <cell r="F2381" t="str">
            <v>AUCOL98</v>
          </cell>
          <cell r="G2381" t="str">
            <v>CALDAS MOTOR S.A</v>
          </cell>
          <cell r="H2381" t="str">
            <v>CALDAS MOTOR S.A</v>
          </cell>
          <cell r="I2381">
            <v>1014022</v>
          </cell>
          <cell r="J2381">
            <v>1014022</v>
          </cell>
          <cell r="K2381">
            <v>736207.8125</v>
          </cell>
          <cell r="L2381">
            <v>0.1</v>
          </cell>
          <cell r="M2381">
            <v>0</v>
          </cell>
          <cell r="N2381">
            <v>0</v>
          </cell>
          <cell r="O2381">
            <v>0.1</v>
          </cell>
          <cell r="P2381">
            <v>0</v>
          </cell>
          <cell r="Q2381">
            <v>0.1</v>
          </cell>
          <cell r="R2381">
            <v>0</v>
          </cell>
          <cell r="S2381">
            <v>0</v>
          </cell>
          <cell r="T2381">
            <v>0</v>
          </cell>
          <cell r="U2381">
            <v>0.19</v>
          </cell>
          <cell r="V2381">
            <v>139879.484375</v>
          </cell>
          <cell r="W2381">
            <v>0.15</v>
          </cell>
          <cell r="X2381">
            <v>110431.171875</v>
          </cell>
          <cell r="Y2381">
            <v>0</v>
          </cell>
          <cell r="Z2381">
            <v>0</v>
          </cell>
          <cell r="AA2381">
            <v>0.65999999999999992</v>
          </cell>
          <cell r="AB2381">
            <v>485897.15624999994</v>
          </cell>
          <cell r="AC2381">
            <v>1</v>
          </cell>
          <cell r="AD2381">
            <v>1</v>
          </cell>
        </row>
        <row r="2382">
          <cell r="B2382" t="str">
            <v>Total 12019969</v>
          </cell>
          <cell r="C2382">
            <v>1014022</v>
          </cell>
          <cell r="D2382">
            <v>1014022</v>
          </cell>
          <cell r="E2382">
            <v>736207.8125</v>
          </cell>
          <cell r="F2382">
            <v>0</v>
          </cell>
          <cell r="G2382">
            <v>0</v>
          </cell>
          <cell r="H2382">
            <v>0</v>
          </cell>
          <cell r="I2382">
            <v>1014022</v>
          </cell>
          <cell r="J2382">
            <v>1014022</v>
          </cell>
          <cell r="K2382">
            <v>736207.8125</v>
          </cell>
          <cell r="L2382">
            <v>0</v>
          </cell>
          <cell r="M2382">
            <v>0</v>
          </cell>
          <cell r="N2382">
            <v>0</v>
          </cell>
          <cell r="O2382">
            <v>485897.15624999994</v>
          </cell>
          <cell r="P2382">
            <v>0</v>
          </cell>
          <cell r="Q2382">
            <v>0</v>
          </cell>
          <cell r="R2382">
            <v>0</v>
          </cell>
          <cell r="S2382">
            <v>0</v>
          </cell>
          <cell r="T2382">
            <v>110431.171875</v>
          </cell>
          <cell r="U2382">
            <v>0</v>
          </cell>
          <cell r="V2382">
            <v>139879.484375</v>
          </cell>
          <cell r="W2382">
            <v>1</v>
          </cell>
          <cell r="X2382">
            <v>110431.171875</v>
          </cell>
          <cell r="Y2382">
            <v>0</v>
          </cell>
          <cell r="Z2382">
            <v>0</v>
          </cell>
          <cell r="AA2382">
            <v>1</v>
          </cell>
          <cell r="AB2382">
            <v>485897.15624999994</v>
          </cell>
          <cell r="AC2382">
            <v>1</v>
          </cell>
        </row>
        <row r="2383">
          <cell r="H2383" t="str">
            <v>Total CALDAS MOTOR S.A</v>
          </cell>
          <cell r="I2383">
            <v>1014022</v>
          </cell>
          <cell r="J2383">
            <v>1014022</v>
          </cell>
          <cell r="K2383">
            <v>736207.8125</v>
          </cell>
          <cell r="L2383">
            <v>0</v>
          </cell>
          <cell r="M2383">
            <v>0</v>
          </cell>
          <cell r="N2383">
            <v>0</v>
          </cell>
          <cell r="O2383">
            <v>0</v>
          </cell>
          <cell r="P2383">
            <v>0</v>
          </cell>
          <cell r="Q2383">
            <v>0</v>
          </cell>
          <cell r="R2383">
            <v>0</v>
          </cell>
          <cell r="S2383">
            <v>0</v>
          </cell>
          <cell r="T2383">
            <v>0</v>
          </cell>
          <cell r="U2383">
            <v>485897.15624999994</v>
          </cell>
          <cell r="V2383">
            <v>139879.484375</v>
          </cell>
          <cell r="W2383">
            <v>110431.171875</v>
          </cell>
          <cell r="X2383">
            <v>110431.171875</v>
          </cell>
          <cell r="Y2383">
            <v>485897.15624999994</v>
          </cell>
          <cell r="Z2383">
            <v>0</v>
          </cell>
          <cell r="AA2383">
            <v>485897.15624999994</v>
          </cell>
          <cell r="AB2383">
            <v>485897.15624999994</v>
          </cell>
          <cell r="AC2383">
            <v>1</v>
          </cell>
        </row>
        <row r="2384">
          <cell r="A2384" t="str">
            <v>Pereira</v>
          </cell>
          <cell r="B2384">
            <v>10285283</v>
          </cell>
          <cell r="C2384">
            <v>37139</v>
          </cell>
          <cell r="D2384">
            <v>37503</v>
          </cell>
          <cell r="E2384" t="str">
            <v>A</v>
          </cell>
          <cell r="F2384" t="str">
            <v>AUCOL98</v>
          </cell>
          <cell r="G2384">
            <v>67630</v>
          </cell>
          <cell r="H2384" t="str">
            <v>CAMINOS S A</v>
          </cell>
          <cell r="I2384">
            <v>162234687.5625</v>
          </cell>
          <cell r="J2384">
            <v>162363632.5625</v>
          </cell>
          <cell r="K2384">
            <v>71378631.969500005</v>
          </cell>
          <cell r="L2384">
            <v>33868044</v>
          </cell>
          <cell r="M2384">
            <v>1</v>
          </cell>
          <cell r="N2384">
            <v>33868045</v>
          </cell>
          <cell r="O2384">
            <v>0.1</v>
          </cell>
          <cell r="P2384">
            <v>0.1</v>
          </cell>
          <cell r="Q2384">
            <v>0.1</v>
          </cell>
          <cell r="R2384">
            <v>3386804.5</v>
          </cell>
          <cell r="S2384">
            <v>37254849.600000001</v>
          </cell>
          <cell r="T2384">
            <v>0.52193280498733785</v>
          </cell>
          <cell r="U2384">
            <v>0.19</v>
          </cell>
          <cell r="V2384">
            <v>13561940.074205002</v>
          </cell>
          <cell r="W2384">
            <v>0.15</v>
          </cell>
          <cell r="X2384">
            <v>10706794.795425</v>
          </cell>
          <cell r="Y2384">
            <v>0</v>
          </cell>
          <cell r="Z2384">
            <v>0</v>
          </cell>
          <cell r="AA2384">
            <v>0.13806719501266207</v>
          </cell>
          <cell r="AB2384">
            <v>9855047.499869993</v>
          </cell>
          <cell r="AC2384">
            <v>75.107139587402344</v>
          </cell>
          <cell r="AD2384">
            <v>75.107139587402344</v>
          </cell>
        </row>
        <row r="2385">
          <cell r="A2385" t="str">
            <v>Pereira</v>
          </cell>
          <cell r="B2385">
            <v>10285283</v>
          </cell>
          <cell r="C2385">
            <v>37504</v>
          </cell>
          <cell r="D2385">
            <v>37777</v>
          </cell>
          <cell r="E2385" t="str">
            <v>A</v>
          </cell>
          <cell r="F2385" t="str">
            <v>AUCOL98</v>
          </cell>
          <cell r="G2385">
            <v>67630</v>
          </cell>
          <cell r="H2385" t="str">
            <v>CAMINOS S A</v>
          </cell>
          <cell r="I2385">
            <v>229905672.9375</v>
          </cell>
          <cell r="J2385">
            <v>205010817.9375</v>
          </cell>
          <cell r="K2385">
            <v>162172722.70280001</v>
          </cell>
          <cell r="L2385">
            <v>76549227</v>
          </cell>
          <cell r="M2385">
            <v>20358901</v>
          </cell>
          <cell r="N2385">
            <v>96908128</v>
          </cell>
          <cell r="O2385">
            <v>0.1</v>
          </cell>
          <cell r="P2385">
            <v>2035890.1</v>
          </cell>
          <cell r="Q2385">
            <v>0.1</v>
          </cell>
          <cell r="R2385">
            <v>9690812.8000000007</v>
          </cell>
          <cell r="S2385">
            <v>108634830.89999999</v>
          </cell>
          <cell r="T2385">
            <v>0.66987116630634425</v>
          </cell>
          <cell r="U2385">
            <v>0.19</v>
          </cell>
          <cell r="V2385">
            <v>30812817.313532002</v>
          </cell>
          <cell r="W2385">
            <v>0.15</v>
          </cell>
          <cell r="X2385">
            <v>24325908.405420002</v>
          </cell>
          <cell r="Y2385">
            <v>0</v>
          </cell>
          <cell r="Z2385">
            <v>0</v>
          </cell>
          <cell r="AA2385">
            <v>-9.8711663063443256E-3</v>
          </cell>
          <cell r="AB2385">
            <v>-1600833.9161520009</v>
          </cell>
          <cell r="AC2385">
            <v>284</v>
          </cell>
          <cell r="AD2385">
            <v>222.17216491699219</v>
          </cell>
        </row>
        <row r="2386">
          <cell r="B2386" t="str">
            <v>Total 10285283</v>
          </cell>
          <cell r="C2386">
            <v>392140360.5</v>
          </cell>
          <cell r="D2386">
            <v>367374450.5</v>
          </cell>
          <cell r="E2386">
            <v>233551354.67230001</v>
          </cell>
          <cell r="F2386">
            <v>110417271</v>
          </cell>
          <cell r="G2386">
            <v>20358902</v>
          </cell>
          <cell r="H2386">
            <v>130776173</v>
          </cell>
          <cell r="I2386">
            <v>392140360.5</v>
          </cell>
          <cell r="J2386">
            <v>367374450.5</v>
          </cell>
          <cell r="K2386">
            <v>233551354.67230001</v>
          </cell>
          <cell r="L2386">
            <v>110417271</v>
          </cell>
          <cell r="M2386">
            <v>20358902</v>
          </cell>
          <cell r="N2386">
            <v>130776173</v>
          </cell>
          <cell r="O2386">
            <v>8254213.5837179925</v>
          </cell>
          <cell r="P2386">
            <v>2035890.2000000002</v>
          </cell>
          <cell r="Q2386">
            <v>13077617.300000001</v>
          </cell>
          <cell r="R2386">
            <v>13077617.300000001</v>
          </cell>
          <cell r="S2386">
            <v>145889680.5</v>
          </cell>
          <cell r="T2386">
            <v>35032703.200845003</v>
          </cell>
          <cell r="U2386">
            <v>0</v>
          </cell>
          <cell r="V2386">
            <v>44374757.387737006</v>
          </cell>
          <cell r="W2386">
            <v>284</v>
          </cell>
          <cell r="X2386">
            <v>35032703.200845003</v>
          </cell>
          <cell r="Y2386">
            <v>0</v>
          </cell>
          <cell r="Z2386">
            <v>0</v>
          </cell>
          <cell r="AA2386">
            <v>284</v>
          </cell>
          <cell r="AB2386">
            <v>8254213.5837179925</v>
          </cell>
          <cell r="AC2386">
            <v>284</v>
          </cell>
        </row>
        <row r="2387">
          <cell r="H2387" t="str">
            <v>Total CAMINOS S A</v>
          </cell>
          <cell r="I2387">
            <v>392140360.5</v>
          </cell>
          <cell r="J2387">
            <v>367374450.5</v>
          </cell>
          <cell r="K2387">
            <v>233551354.67230001</v>
          </cell>
          <cell r="L2387">
            <v>110417271</v>
          </cell>
          <cell r="M2387">
            <v>20358902</v>
          </cell>
          <cell r="N2387">
            <v>130776173</v>
          </cell>
          <cell r="O2387">
            <v>2035890.2000000002</v>
          </cell>
          <cell r="P2387">
            <v>2035890.2000000002</v>
          </cell>
          <cell r="Q2387">
            <v>145889680.5</v>
          </cell>
          <cell r="R2387">
            <v>13077617.300000001</v>
          </cell>
          <cell r="S2387">
            <v>145889680.5</v>
          </cell>
          <cell r="T2387">
            <v>0</v>
          </cell>
          <cell r="U2387">
            <v>8254213.5837179925</v>
          </cell>
          <cell r="V2387">
            <v>44374757.387737006</v>
          </cell>
          <cell r="W2387">
            <v>35032703.200845003</v>
          </cell>
          <cell r="X2387">
            <v>35032703.200845003</v>
          </cell>
          <cell r="Y2387">
            <v>8254213.5837179925</v>
          </cell>
          <cell r="Z2387">
            <v>0</v>
          </cell>
          <cell r="AA2387">
            <v>8254213.5837179925</v>
          </cell>
          <cell r="AB2387">
            <v>8254213.5837179925</v>
          </cell>
          <cell r="AC2387">
            <v>284</v>
          </cell>
        </row>
        <row r="2388">
          <cell r="A2388" t="str">
            <v>Pereira</v>
          </cell>
          <cell r="B2388">
            <v>10266954</v>
          </cell>
          <cell r="C2388">
            <v>37089</v>
          </cell>
          <cell r="D2388">
            <v>37453</v>
          </cell>
          <cell r="E2388" t="str">
            <v>A</v>
          </cell>
          <cell r="F2388" t="str">
            <v>AUCOL98</v>
          </cell>
          <cell r="G2388">
            <v>56951</v>
          </cell>
          <cell r="H2388" t="str">
            <v>CORPORACION PROFESIONALES EN ACCION</v>
          </cell>
          <cell r="I2388">
            <v>165436895.0625</v>
          </cell>
          <cell r="J2388">
            <v>166148186.0625</v>
          </cell>
          <cell r="K2388">
            <v>76927048.003600001</v>
          </cell>
          <cell r="L2388">
            <v>22408994</v>
          </cell>
          <cell r="M2388">
            <v>0</v>
          </cell>
          <cell r="N2388">
            <v>22408994</v>
          </cell>
          <cell r="O2388">
            <v>0.1</v>
          </cell>
          <cell r="P2388">
            <v>0</v>
          </cell>
          <cell r="Q2388">
            <v>0.1</v>
          </cell>
          <cell r="R2388">
            <v>2240899.4</v>
          </cell>
          <cell r="S2388">
            <v>24649893.399999999</v>
          </cell>
          <cell r="T2388">
            <v>0.32043207219970854</v>
          </cell>
          <cell r="U2388">
            <v>0.19</v>
          </cell>
          <cell r="V2388">
            <v>14616139.120684</v>
          </cell>
          <cell r="W2388">
            <v>0.15</v>
          </cell>
          <cell r="X2388">
            <v>11539057.200540001</v>
          </cell>
          <cell r="Y2388">
            <v>0</v>
          </cell>
          <cell r="Z2388">
            <v>0</v>
          </cell>
          <cell r="AA2388">
            <v>0.33956792780029138</v>
          </cell>
          <cell r="AB2388">
            <v>26121958.282375995</v>
          </cell>
          <cell r="AC2388">
            <v>85.717033386230469</v>
          </cell>
          <cell r="AD2388">
            <v>85.717033386230469</v>
          </cell>
        </row>
        <row r="2389">
          <cell r="A2389" t="str">
            <v>Pereira</v>
          </cell>
          <cell r="B2389">
            <v>10266954</v>
          </cell>
          <cell r="C2389">
            <v>37454</v>
          </cell>
          <cell r="D2389">
            <v>37777</v>
          </cell>
          <cell r="E2389" t="str">
            <v>A</v>
          </cell>
          <cell r="F2389" t="str">
            <v>AUCOL98</v>
          </cell>
          <cell r="G2389">
            <v>56951</v>
          </cell>
          <cell r="H2389" t="str">
            <v>CORPORACION PROFESIONALES EN ACCION</v>
          </cell>
          <cell r="I2389">
            <v>249153130.9375</v>
          </cell>
          <cell r="J2389">
            <v>230778305.8125</v>
          </cell>
          <cell r="K2389">
            <v>211803049.9492</v>
          </cell>
          <cell r="L2389">
            <v>53473233</v>
          </cell>
          <cell r="M2389">
            <v>83563397</v>
          </cell>
          <cell r="N2389">
            <v>137036630</v>
          </cell>
          <cell r="O2389">
            <v>0.1</v>
          </cell>
          <cell r="P2389">
            <v>8356339.7000000002</v>
          </cell>
          <cell r="Q2389">
            <v>0.1</v>
          </cell>
          <cell r="R2389">
            <v>13703663</v>
          </cell>
          <cell r="S2389">
            <v>159096632.69999999</v>
          </cell>
          <cell r="T2389">
            <v>0.75115364362391657</v>
          </cell>
          <cell r="U2389">
            <v>0.19</v>
          </cell>
          <cell r="V2389">
            <v>40242579.490348004</v>
          </cell>
          <cell r="W2389">
            <v>0.15</v>
          </cell>
          <cell r="X2389">
            <v>31770457.492380001</v>
          </cell>
          <cell r="Y2389">
            <v>0</v>
          </cell>
          <cell r="Z2389">
            <v>0</v>
          </cell>
          <cell r="AA2389">
            <v>-9.1153643623916647E-2</v>
          </cell>
          <cell r="AB2389">
            <v>-19306619.733527996</v>
          </cell>
          <cell r="AC2389">
            <v>312</v>
          </cell>
          <cell r="AD2389">
            <v>261.98452758789063</v>
          </cell>
        </row>
        <row r="2390">
          <cell r="B2390" t="str">
            <v>Total 10266954</v>
          </cell>
          <cell r="C2390">
            <v>414590026</v>
          </cell>
          <cell r="D2390">
            <v>396926491.875</v>
          </cell>
          <cell r="E2390">
            <v>288730097.95280004</v>
          </cell>
          <cell r="F2390">
            <v>75882227</v>
          </cell>
          <cell r="G2390">
            <v>83563397</v>
          </cell>
          <cell r="H2390">
            <v>159445624</v>
          </cell>
          <cell r="I2390">
            <v>414590026</v>
          </cell>
          <cell r="J2390">
            <v>396926491.875</v>
          </cell>
          <cell r="K2390">
            <v>288730097.95280004</v>
          </cell>
          <cell r="L2390">
            <v>75882227</v>
          </cell>
          <cell r="M2390">
            <v>83563397</v>
          </cell>
          <cell r="N2390">
            <v>159445624</v>
          </cell>
          <cell r="O2390">
            <v>6815338.5488479994</v>
          </cell>
          <cell r="P2390">
            <v>8356339.7000000002</v>
          </cell>
          <cell r="Q2390">
            <v>15944562.4</v>
          </cell>
          <cell r="R2390">
            <v>15944562.4</v>
          </cell>
          <cell r="S2390">
            <v>183746526.09999999</v>
          </cell>
          <cell r="T2390">
            <v>43309514.692919999</v>
          </cell>
          <cell r="U2390">
            <v>0</v>
          </cell>
          <cell r="V2390">
            <v>54858718.611032002</v>
          </cell>
          <cell r="W2390">
            <v>312</v>
          </cell>
          <cell r="X2390">
            <v>43309514.692919999</v>
          </cell>
          <cell r="Y2390">
            <v>0</v>
          </cell>
          <cell r="Z2390">
            <v>0</v>
          </cell>
          <cell r="AA2390">
            <v>312</v>
          </cell>
          <cell r="AB2390">
            <v>6815338.5488479994</v>
          </cell>
          <cell r="AC2390">
            <v>312</v>
          </cell>
        </row>
        <row r="2391">
          <cell r="A2391" t="str">
            <v>Pereira</v>
          </cell>
          <cell r="B2391">
            <v>10924137</v>
          </cell>
          <cell r="C2391">
            <v>37424</v>
          </cell>
          <cell r="D2391">
            <v>37777</v>
          </cell>
          <cell r="E2391" t="str">
            <v>M</v>
          </cell>
          <cell r="F2391" t="str">
            <v>AUCOL98</v>
          </cell>
          <cell r="G2391">
            <v>56951</v>
          </cell>
          <cell r="H2391" t="str">
            <v>CORPORACION PROFESIONALES EN ACCION</v>
          </cell>
          <cell r="I2391">
            <v>3160428</v>
          </cell>
          <cell r="J2391">
            <v>3079088</v>
          </cell>
          <cell r="K2391">
            <v>3110629.5702999998</v>
          </cell>
          <cell r="L2391">
            <v>0</v>
          </cell>
          <cell r="M2391">
            <v>7611111</v>
          </cell>
          <cell r="N2391">
            <v>7611111</v>
          </cell>
          <cell r="O2391">
            <v>0.1</v>
          </cell>
          <cell r="P2391">
            <v>761111.10000000009</v>
          </cell>
          <cell r="Q2391">
            <v>0.1</v>
          </cell>
          <cell r="R2391">
            <v>761111.10000000009</v>
          </cell>
          <cell r="S2391">
            <v>9133333.1999999993</v>
          </cell>
          <cell r="T2391">
            <v>2.9361687059122086</v>
          </cell>
          <cell r="U2391">
            <v>0.19</v>
          </cell>
          <cell r="V2391">
            <v>591019.61835699994</v>
          </cell>
          <cell r="W2391">
            <v>0.15</v>
          </cell>
          <cell r="X2391">
            <v>466594.43554499996</v>
          </cell>
          <cell r="Y2391">
            <v>0</v>
          </cell>
          <cell r="Z2391">
            <v>0</v>
          </cell>
          <cell r="AA2391">
            <v>-2.2761687059122089</v>
          </cell>
          <cell r="AB2391">
            <v>-7080317.6836020006</v>
          </cell>
          <cell r="AC2391">
            <v>5</v>
          </cell>
          <cell r="AD2391">
            <v>5.5099148750305176</v>
          </cell>
        </row>
        <row r="2392">
          <cell r="B2392" t="str">
            <v>Total 10924137</v>
          </cell>
          <cell r="C2392">
            <v>3160428</v>
          </cell>
          <cell r="D2392">
            <v>3079088</v>
          </cell>
          <cell r="E2392">
            <v>3110629.5702999998</v>
          </cell>
          <cell r="F2392">
            <v>0</v>
          </cell>
          <cell r="G2392">
            <v>7611111</v>
          </cell>
          <cell r="H2392">
            <v>7611111</v>
          </cell>
          <cell r="I2392">
            <v>3160428</v>
          </cell>
          <cell r="J2392">
            <v>3079088</v>
          </cell>
          <cell r="K2392">
            <v>3110629.5702999998</v>
          </cell>
          <cell r="L2392">
            <v>0</v>
          </cell>
          <cell r="M2392">
            <v>7611111</v>
          </cell>
          <cell r="N2392">
            <v>7611111</v>
          </cell>
          <cell r="O2392">
            <v>-7080317.6836020006</v>
          </cell>
          <cell r="P2392">
            <v>761111.10000000009</v>
          </cell>
          <cell r="Q2392">
            <v>761111.10000000009</v>
          </cell>
          <cell r="R2392">
            <v>761111.10000000009</v>
          </cell>
          <cell r="S2392">
            <v>9133333.1999999993</v>
          </cell>
          <cell r="T2392">
            <v>466594.43554499996</v>
          </cell>
          <cell r="U2392">
            <v>0</v>
          </cell>
          <cell r="V2392">
            <v>591019.61835699994</v>
          </cell>
          <cell r="W2392">
            <v>5</v>
          </cell>
          <cell r="X2392">
            <v>466594.43554499996</v>
          </cell>
          <cell r="Y2392">
            <v>0</v>
          </cell>
          <cell r="Z2392">
            <v>0</v>
          </cell>
          <cell r="AA2392">
            <v>5</v>
          </cell>
          <cell r="AB2392">
            <v>-7080317.6836020006</v>
          </cell>
          <cell r="AC2392">
            <v>5</v>
          </cell>
        </row>
        <row r="2393">
          <cell r="H2393" t="str">
            <v>Total CORPORACION PROFESIONALES EN ACCION</v>
          </cell>
          <cell r="I2393">
            <v>417750454</v>
          </cell>
          <cell r="J2393">
            <v>400005579.875</v>
          </cell>
          <cell r="K2393">
            <v>291840727.52310002</v>
          </cell>
          <cell r="L2393">
            <v>75882227</v>
          </cell>
          <cell r="M2393">
            <v>91174508</v>
          </cell>
          <cell r="N2393">
            <v>167056735</v>
          </cell>
          <cell r="O2393">
            <v>9117450.8000000007</v>
          </cell>
          <cell r="P2393">
            <v>9117450.8000000007</v>
          </cell>
          <cell r="Q2393">
            <v>192879859.29999998</v>
          </cell>
          <cell r="R2393">
            <v>16705673.5</v>
          </cell>
          <cell r="S2393">
            <v>192879859.29999998</v>
          </cell>
          <cell r="T2393">
            <v>0</v>
          </cell>
          <cell r="U2393">
            <v>-264979.13475400116</v>
          </cell>
          <cell r="V2393">
            <v>55449738.229389004</v>
          </cell>
          <cell r="W2393">
            <v>43776109.128464997</v>
          </cell>
          <cell r="X2393">
            <v>43776109.128464997</v>
          </cell>
          <cell r="Y2393">
            <v>-264979.13475400116</v>
          </cell>
          <cell r="Z2393">
            <v>0</v>
          </cell>
          <cell r="AA2393">
            <v>-264979.13475400116</v>
          </cell>
          <cell r="AB2393">
            <v>-264979.13475400116</v>
          </cell>
          <cell r="AC2393">
            <v>317</v>
          </cell>
        </row>
        <row r="2394">
          <cell r="A2394" t="str">
            <v>Pereira</v>
          </cell>
          <cell r="B2394">
            <v>10924057</v>
          </cell>
          <cell r="C2394">
            <v>37418</v>
          </cell>
          <cell r="D2394">
            <v>37777</v>
          </cell>
          <cell r="E2394" t="str">
            <v>A</v>
          </cell>
          <cell r="F2394" t="str">
            <v>AUCOL98</v>
          </cell>
          <cell r="G2394">
            <v>75971</v>
          </cell>
          <cell r="H2394" t="str">
            <v>CORREDORES DE SEGUROS ASOCIADOS LTDA.</v>
          </cell>
          <cell r="I2394">
            <v>79343955.0625</v>
          </cell>
          <cell r="J2394">
            <v>61630606.1875</v>
          </cell>
          <cell r="K2394">
            <v>35741646.036600001</v>
          </cell>
          <cell r="L2394">
            <v>37879375</v>
          </cell>
          <cell r="M2394">
            <v>-12877778</v>
          </cell>
          <cell r="N2394">
            <v>25001597</v>
          </cell>
          <cell r="O2394">
            <v>0.1</v>
          </cell>
          <cell r="P2394">
            <v>-1287777.8</v>
          </cell>
          <cell r="Q2394">
            <v>0.1</v>
          </cell>
          <cell r="R2394">
            <v>2500159.7000000002</v>
          </cell>
          <cell r="S2394">
            <v>26213978.899999999</v>
          </cell>
          <cell r="T2394">
            <v>0.73342953688133095</v>
          </cell>
          <cell r="U2394">
            <v>0.19</v>
          </cell>
          <cell r="V2394">
            <v>6790912.7469540006</v>
          </cell>
          <cell r="W2394">
            <v>0.15</v>
          </cell>
          <cell r="X2394">
            <v>5361246.9054899998</v>
          </cell>
          <cell r="Y2394">
            <v>0</v>
          </cell>
          <cell r="Z2394">
            <v>0</v>
          </cell>
          <cell r="AA2394">
            <v>-7.3429536881331026E-2</v>
          </cell>
          <cell r="AB2394">
            <v>-2624492.5158439986</v>
          </cell>
          <cell r="AC2394">
            <v>81</v>
          </cell>
          <cell r="AD2394">
            <v>37.766017913818359</v>
          </cell>
        </row>
        <row r="2395">
          <cell r="B2395" t="str">
            <v>Total 10924057</v>
          </cell>
          <cell r="C2395">
            <v>79343955.0625</v>
          </cell>
          <cell r="D2395">
            <v>61630606.1875</v>
          </cell>
          <cell r="E2395">
            <v>35741646.036600001</v>
          </cell>
          <cell r="F2395">
            <v>37879375</v>
          </cell>
          <cell r="G2395">
            <v>-12877778</v>
          </cell>
          <cell r="H2395">
            <v>25001597</v>
          </cell>
          <cell r="I2395">
            <v>79343955.0625</v>
          </cell>
          <cell r="J2395">
            <v>61630606.1875</v>
          </cell>
          <cell r="K2395">
            <v>35741646.036600001</v>
          </cell>
          <cell r="L2395">
            <v>37879375</v>
          </cell>
          <cell r="M2395">
            <v>-12877778</v>
          </cell>
          <cell r="N2395">
            <v>25001597</v>
          </cell>
          <cell r="O2395">
            <v>-2624492.5158439986</v>
          </cell>
          <cell r="P2395">
            <v>-1287777.8</v>
          </cell>
          <cell r="Q2395">
            <v>2500159.7000000002</v>
          </cell>
          <cell r="R2395">
            <v>2500159.7000000002</v>
          </cell>
          <cell r="S2395">
            <v>26213978.899999999</v>
          </cell>
          <cell r="T2395">
            <v>5361246.9054899998</v>
          </cell>
          <cell r="U2395">
            <v>0</v>
          </cell>
          <cell r="V2395">
            <v>6790912.7469540006</v>
          </cell>
          <cell r="W2395">
            <v>81</v>
          </cell>
          <cell r="X2395">
            <v>5361246.9054899998</v>
          </cell>
          <cell r="Y2395">
            <v>0</v>
          </cell>
          <cell r="Z2395">
            <v>0</v>
          </cell>
          <cell r="AA2395">
            <v>81</v>
          </cell>
          <cell r="AB2395">
            <v>-2624492.5158439986</v>
          </cell>
          <cell r="AC2395">
            <v>81</v>
          </cell>
        </row>
        <row r="2396">
          <cell r="H2396" t="str">
            <v>Total CORREDORES DE SEGUROS ASOCIADOS LTDA.</v>
          </cell>
          <cell r="I2396">
            <v>79343955.0625</v>
          </cell>
          <cell r="J2396">
            <v>61630606.1875</v>
          </cell>
          <cell r="K2396">
            <v>35741646.036600001</v>
          </cell>
          <cell r="L2396">
            <v>37879375</v>
          </cell>
          <cell r="M2396">
            <v>-12877778</v>
          </cell>
          <cell r="N2396">
            <v>25001597</v>
          </cell>
          <cell r="O2396">
            <v>-1287777.8</v>
          </cell>
          <cell r="P2396">
            <v>-1287777.8</v>
          </cell>
          <cell r="Q2396">
            <v>26213978.899999999</v>
          </cell>
          <cell r="R2396">
            <v>2500159.7000000002</v>
          </cell>
          <cell r="S2396">
            <v>26213978.899999999</v>
          </cell>
          <cell r="T2396">
            <v>0</v>
          </cell>
          <cell r="U2396">
            <v>-2624492.5158439986</v>
          </cell>
          <cell r="V2396">
            <v>6790912.7469540006</v>
          </cell>
          <cell r="W2396">
            <v>5361246.9054899998</v>
          </cell>
          <cell r="X2396">
            <v>5361246.9054899998</v>
          </cell>
          <cell r="Y2396">
            <v>-2624492.5158439986</v>
          </cell>
          <cell r="Z2396">
            <v>0</v>
          </cell>
          <cell r="AA2396">
            <v>-2624492.5158439986</v>
          </cell>
          <cell r="AB2396">
            <v>-2624492.5158439986</v>
          </cell>
          <cell r="AC2396">
            <v>81</v>
          </cell>
        </row>
        <row r="2397">
          <cell r="A2397" t="str">
            <v>Pereira</v>
          </cell>
          <cell r="B2397">
            <v>934804</v>
          </cell>
          <cell r="C2397">
            <v>36770</v>
          </cell>
          <cell r="D2397">
            <v>37134</v>
          </cell>
          <cell r="E2397" t="str">
            <v>A</v>
          </cell>
          <cell r="F2397" t="str">
            <v>AUCOLESP</v>
          </cell>
          <cell r="G2397">
            <v>66025</v>
          </cell>
          <cell r="H2397" t="str">
            <v>EMPRESA ARAUCA S.A.</v>
          </cell>
          <cell r="I2397">
            <v>57794849</v>
          </cell>
          <cell r="J2397">
            <v>57794849</v>
          </cell>
          <cell r="K2397">
            <v>57794849.349600002</v>
          </cell>
          <cell r="L2397">
            <v>42900840</v>
          </cell>
          <cell r="M2397">
            <v>14229420</v>
          </cell>
          <cell r="N2397">
            <v>57130260</v>
          </cell>
          <cell r="O2397">
            <v>0.1</v>
          </cell>
          <cell r="P2397">
            <v>1422942</v>
          </cell>
          <cell r="Q2397">
            <v>0.1</v>
          </cell>
          <cell r="R2397">
            <v>5713026</v>
          </cell>
          <cell r="S2397">
            <v>64266228</v>
          </cell>
          <cell r="T2397">
            <v>1.1119715463095119</v>
          </cell>
          <cell r="U2397">
            <v>0.19</v>
          </cell>
          <cell r="V2397">
            <v>10981021.376424</v>
          </cell>
          <cell r="W2397">
            <v>0.1</v>
          </cell>
          <cell r="X2397">
            <v>5779484.9349600002</v>
          </cell>
          <cell r="Y2397">
            <v>0</v>
          </cell>
          <cell r="Z2397">
            <v>0</v>
          </cell>
          <cell r="AA2397">
            <v>-0.40197154630951193</v>
          </cell>
          <cell r="AB2397">
            <v>-23231884.961784001</v>
          </cell>
          <cell r="AC2397">
            <v>176.79670715332031</v>
          </cell>
          <cell r="AD2397">
            <v>176.79670715332031</v>
          </cell>
        </row>
        <row r="2398">
          <cell r="A2398" t="str">
            <v>Pereira</v>
          </cell>
          <cell r="B2398">
            <v>934804</v>
          </cell>
          <cell r="C2398">
            <v>37135</v>
          </cell>
          <cell r="D2398">
            <v>37499</v>
          </cell>
          <cell r="E2398" t="str">
            <v>A</v>
          </cell>
          <cell r="F2398" t="str">
            <v>AUCOLESP</v>
          </cell>
          <cell r="G2398">
            <v>66025</v>
          </cell>
          <cell r="H2398" t="str">
            <v>EMPRESA ARAUCA S.A.</v>
          </cell>
          <cell r="I2398">
            <v>79418867</v>
          </cell>
          <cell r="J2398">
            <v>79418867</v>
          </cell>
          <cell r="K2398">
            <v>79418865.843799993</v>
          </cell>
          <cell r="L2398">
            <v>46418986</v>
          </cell>
          <cell r="M2398">
            <v>37766800</v>
          </cell>
          <cell r="N2398">
            <v>84185786</v>
          </cell>
          <cell r="O2398">
            <v>0.1</v>
          </cell>
          <cell r="P2398">
            <v>3776680</v>
          </cell>
          <cell r="Q2398">
            <v>0.1</v>
          </cell>
          <cell r="R2398">
            <v>8418578.5999999996</v>
          </cell>
          <cell r="S2398">
            <v>96381044.599999994</v>
          </cell>
          <cell r="T2398">
            <v>1.2135787079805571</v>
          </cell>
          <cell r="U2398">
            <v>0.19</v>
          </cell>
          <cell r="V2398">
            <v>15089584.510321999</v>
          </cell>
          <cell r="W2398">
            <v>0.1</v>
          </cell>
          <cell r="X2398">
            <v>7941886.5843799999</v>
          </cell>
          <cell r="Y2398">
            <v>0</v>
          </cell>
          <cell r="Z2398">
            <v>0</v>
          </cell>
          <cell r="AA2398">
            <v>-0.50357870798055715</v>
          </cell>
          <cell r="AB2398">
            <v>-39993649.850901999</v>
          </cell>
          <cell r="AC2398">
            <v>191.41209411621094</v>
          </cell>
          <cell r="AD2398">
            <v>191.41209411621094</v>
          </cell>
        </row>
        <row r="2399">
          <cell r="A2399" t="str">
            <v>Pereira</v>
          </cell>
          <cell r="B2399">
            <v>934804</v>
          </cell>
          <cell r="C2399">
            <v>37500</v>
          </cell>
          <cell r="D2399">
            <v>37777</v>
          </cell>
          <cell r="E2399" t="str">
            <v>A</v>
          </cell>
          <cell r="F2399" t="str">
            <v>AUCOLESP</v>
          </cell>
          <cell r="G2399">
            <v>66025</v>
          </cell>
          <cell r="H2399" t="str">
            <v>EMPRESA ARAUCA S.A.</v>
          </cell>
          <cell r="I2399">
            <v>121637211.875</v>
          </cell>
          <cell r="J2399">
            <v>121231942.875</v>
          </cell>
          <cell r="K2399">
            <v>91661317.183599994</v>
          </cell>
          <cell r="L2399">
            <v>12100673</v>
          </cell>
          <cell r="M2399">
            <v>5600000</v>
          </cell>
          <cell r="N2399">
            <v>17700673</v>
          </cell>
          <cell r="O2399">
            <v>0.1</v>
          </cell>
          <cell r="P2399">
            <v>560000</v>
          </cell>
          <cell r="Q2399">
            <v>0.1</v>
          </cell>
          <cell r="R2399">
            <v>1770067.3</v>
          </cell>
          <cell r="S2399">
            <v>20030740.300000001</v>
          </cell>
          <cell r="T2399">
            <v>0.21852991987751944</v>
          </cell>
          <cell r="U2399">
            <v>0.19</v>
          </cell>
          <cell r="V2399">
            <v>17415650.264883999</v>
          </cell>
          <cell r="W2399">
            <v>0.1</v>
          </cell>
          <cell r="X2399">
            <v>9166131.7183599994</v>
          </cell>
          <cell r="Y2399">
            <v>0</v>
          </cell>
          <cell r="Z2399">
            <v>0</v>
          </cell>
          <cell r="AA2399">
            <v>0.4914700801224805</v>
          </cell>
          <cell r="AB2399">
            <v>45048794.900355987</v>
          </cell>
          <cell r="AC2399">
            <v>233</v>
          </cell>
          <cell r="AD2399">
            <v>224.83753967285156</v>
          </cell>
        </row>
        <row r="2400">
          <cell r="B2400" t="str">
            <v>Total 934804</v>
          </cell>
          <cell r="C2400">
            <v>258850927.875</v>
          </cell>
          <cell r="D2400">
            <v>258445658.875</v>
          </cell>
          <cell r="E2400">
            <v>228875032.37699997</v>
          </cell>
          <cell r="F2400">
            <v>101420499</v>
          </cell>
          <cell r="G2400">
            <v>57596220</v>
          </cell>
          <cell r="H2400">
            <v>159016719</v>
          </cell>
          <cell r="I2400">
            <v>258850927.875</v>
          </cell>
          <cell r="J2400">
            <v>258445658.875</v>
          </cell>
          <cell r="K2400">
            <v>228875032.37699997</v>
          </cell>
          <cell r="L2400">
            <v>101420499</v>
          </cell>
          <cell r="M2400">
            <v>57596220</v>
          </cell>
          <cell r="N2400">
            <v>159016719</v>
          </cell>
          <cell r="O2400">
            <v>-18176739.912330009</v>
          </cell>
          <cell r="P2400">
            <v>5759622</v>
          </cell>
          <cell r="Q2400">
            <v>15901671.9</v>
          </cell>
          <cell r="R2400">
            <v>15901671.9</v>
          </cell>
          <cell r="S2400">
            <v>180678012.90000001</v>
          </cell>
          <cell r="T2400">
            <v>22887503.2377</v>
          </cell>
          <cell r="U2400">
            <v>0</v>
          </cell>
          <cell r="V2400">
            <v>43486256.151629999</v>
          </cell>
          <cell r="W2400">
            <v>233</v>
          </cell>
          <cell r="X2400">
            <v>22887503.2377</v>
          </cell>
          <cell r="Y2400">
            <v>0</v>
          </cell>
          <cell r="Z2400">
            <v>0</v>
          </cell>
          <cell r="AA2400">
            <v>233</v>
          </cell>
          <cell r="AB2400">
            <v>-18176739.912330009</v>
          </cell>
          <cell r="AC2400">
            <v>233</v>
          </cell>
        </row>
        <row r="2401">
          <cell r="H2401" t="str">
            <v>Total EMPRESA ARAUCA S.A.</v>
          </cell>
          <cell r="I2401">
            <v>258850927.875</v>
          </cell>
          <cell r="J2401">
            <v>258445658.875</v>
          </cell>
          <cell r="K2401">
            <v>228875032.37699997</v>
          </cell>
          <cell r="L2401">
            <v>101420499</v>
          </cell>
          <cell r="M2401">
            <v>57596220</v>
          </cell>
          <cell r="N2401">
            <v>159016719</v>
          </cell>
          <cell r="O2401">
            <v>5759622</v>
          </cell>
          <cell r="P2401">
            <v>5759622</v>
          </cell>
          <cell r="Q2401">
            <v>180678012.90000001</v>
          </cell>
          <cell r="R2401">
            <v>15901671.9</v>
          </cell>
          <cell r="S2401">
            <v>180678012.90000001</v>
          </cell>
          <cell r="T2401">
            <v>0</v>
          </cell>
          <cell r="U2401">
            <v>-18176739.912330009</v>
          </cell>
          <cell r="V2401">
            <v>43486256.151629999</v>
          </cell>
          <cell r="W2401">
            <v>22887503.2377</v>
          </cell>
          <cell r="X2401">
            <v>22887503.2377</v>
          </cell>
          <cell r="Y2401">
            <v>-18176739.912330009</v>
          </cell>
          <cell r="Z2401">
            <v>0</v>
          </cell>
          <cell r="AA2401">
            <v>-18176739.912330009</v>
          </cell>
          <cell r="AB2401">
            <v>-18176739.912330009</v>
          </cell>
          <cell r="AC2401">
            <v>233</v>
          </cell>
        </row>
        <row r="2402">
          <cell r="A2402" t="str">
            <v>Pereira</v>
          </cell>
          <cell r="B2402">
            <v>10397803</v>
          </cell>
          <cell r="C2402">
            <v>37370</v>
          </cell>
          <cell r="D2402">
            <v>37734</v>
          </cell>
          <cell r="E2402" t="str">
            <v>M</v>
          </cell>
          <cell r="F2402" t="str">
            <v>AUCOLESP</v>
          </cell>
          <cell r="G2402">
            <v>54133</v>
          </cell>
          <cell r="H2402" t="str">
            <v>INTEGRAUTOS</v>
          </cell>
          <cell r="I2402">
            <v>138283774</v>
          </cell>
          <cell r="J2402">
            <v>138025038</v>
          </cell>
          <cell r="K2402">
            <v>131900424.19239999</v>
          </cell>
          <cell r="L2402">
            <v>30248890</v>
          </cell>
          <cell r="M2402">
            <v>32603111</v>
          </cell>
          <cell r="N2402">
            <v>62852001</v>
          </cell>
          <cell r="O2402">
            <v>0.1</v>
          </cell>
          <cell r="P2402">
            <v>3260311.1</v>
          </cell>
          <cell r="Q2402">
            <v>0.1</v>
          </cell>
          <cell r="R2402">
            <v>6285200.1000000006</v>
          </cell>
          <cell r="S2402">
            <v>72397512.200000003</v>
          </cell>
          <cell r="T2402">
            <v>0.54888005586999089</v>
          </cell>
          <cell r="U2402">
            <v>0.19</v>
          </cell>
          <cell r="V2402">
            <v>25061080.596556</v>
          </cell>
          <cell r="W2402">
            <v>0.15</v>
          </cell>
          <cell r="X2402">
            <v>19785063.628859997</v>
          </cell>
          <cell r="Y2402">
            <v>0</v>
          </cell>
          <cell r="Z2402">
            <v>0</v>
          </cell>
          <cell r="AA2402">
            <v>0.11111994413000903</v>
          </cell>
          <cell r="AB2402">
            <v>14656767.766983978</v>
          </cell>
          <cell r="AC2402">
            <v>76.975273132324219</v>
          </cell>
          <cell r="AD2402">
            <v>76.975273132324219</v>
          </cell>
        </row>
        <row r="2403">
          <cell r="A2403" t="str">
            <v>Pereira</v>
          </cell>
          <cell r="B2403">
            <v>10397803</v>
          </cell>
          <cell r="C2403">
            <v>37735</v>
          </cell>
          <cell r="D2403">
            <v>37777</v>
          </cell>
          <cell r="E2403" t="str">
            <v>M</v>
          </cell>
          <cell r="F2403" t="str">
            <v>AUCOLESP</v>
          </cell>
          <cell r="G2403">
            <v>54133</v>
          </cell>
          <cell r="H2403" t="str">
            <v>INTEGRAUTOS</v>
          </cell>
          <cell r="I2403">
            <v>15134200</v>
          </cell>
          <cell r="J2403">
            <v>2323939</v>
          </cell>
          <cell r="K2403">
            <v>18072374.391800001</v>
          </cell>
          <cell r="L2403">
            <v>2906988</v>
          </cell>
          <cell r="M2403">
            <v>20952360</v>
          </cell>
          <cell r="N2403">
            <v>23859348</v>
          </cell>
          <cell r="O2403">
            <v>0.1</v>
          </cell>
          <cell r="P2403">
            <v>2095236</v>
          </cell>
          <cell r="Q2403">
            <v>0.1</v>
          </cell>
          <cell r="R2403">
            <v>2385934.8000000003</v>
          </cell>
          <cell r="S2403">
            <v>28340518.800000001</v>
          </cell>
          <cell r="T2403">
            <v>1.5681679775768134</v>
          </cell>
          <cell r="U2403">
            <v>0.19</v>
          </cell>
          <cell r="V2403">
            <v>3433751.1344420002</v>
          </cell>
          <cell r="W2403">
            <v>0.15</v>
          </cell>
          <cell r="X2403">
            <v>2710856.1587700001</v>
          </cell>
          <cell r="Y2403">
            <v>0</v>
          </cell>
          <cell r="Z2403">
            <v>0</v>
          </cell>
          <cell r="AA2403">
            <v>-0.90816797757681345</v>
          </cell>
          <cell r="AB2403">
            <v>-16412751.701412002</v>
          </cell>
          <cell r="AC2403">
            <v>93</v>
          </cell>
          <cell r="AD2403">
            <v>96.071426391601563</v>
          </cell>
        </row>
        <row r="2404">
          <cell r="B2404" t="str">
            <v>Total 10397803</v>
          </cell>
          <cell r="C2404">
            <v>153417974</v>
          </cell>
          <cell r="D2404">
            <v>140348977</v>
          </cell>
          <cell r="E2404">
            <v>149972798.58419999</v>
          </cell>
          <cell r="F2404">
            <v>33155878</v>
          </cell>
          <cell r="G2404">
            <v>53555471</v>
          </cell>
          <cell r="H2404">
            <v>86711349</v>
          </cell>
          <cell r="I2404">
            <v>153417974</v>
          </cell>
          <cell r="J2404">
            <v>140348977</v>
          </cell>
          <cell r="K2404">
            <v>149972798.58419999</v>
          </cell>
          <cell r="L2404">
            <v>33155878</v>
          </cell>
          <cell r="M2404">
            <v>53555471</v>
          </cell>
          <cell r="N2404">
            <v>86711349</v>
          </cell>
          <cell r="O2404">
            <v>-1755983.9344280232</v>
          </cell>
          <cell r="P2404">
            <v>5355547.0999999996</v>
          </cell>
          <cell r="Q2404">
            <v>8671134.9000000004</v>
          </cell>
          <cell r="R2404">
            <v>8671134.9000000004</v>
          </cell>
          <cell r="S2404">
            <v>100738031</v>
          </cell>
          <cell r="T2404">
            <v>22495919.787629995</v>
          </cell>
          <cell r="U2404">
            <v>0</v>
          </cell>
          <cell r="V2404">
            <v>28494831.730998002</v>
          </cell>
          <cell r="W2404">
            <v>93</v>
          </cell>
          <cell r="X2404">
            <v>22495919.787629995</v>
          </cell>
          <cell r="Y2404">
            <v>0</v>
          </cell>
          <cell r="Z2404">
            <v>0</v>
          </cell>
          <cell r="AA2404">
            <v>93</v>
          </cell>
          <cell r="AB2404">
            <v>-1755983.9344280232</v>
          </cell>
          <cell r="AC2404">
            <v>93</v>
          </cell>
        </row>
        <row r="2405">
          <cell r="H2405" t="str">
            <v>Total INTEGRAUTOS</v>
          </cell>
          <cell r="I2405">
            <v>153417974</v>
          </cell>
          <cell r="J2405">
            <v>140348977</v>
          </cell>
          <cell r="K2405">
            <v>149972798.58419999</v>
          </cell>
          <cell r="L2405">
            <v>33155878</v>
          </cell>
          <cell r="M2405">
            <v>53555471</v>
          </cell>
          <cell r="N2405">
            <v>86711349</v>
          </cell>
          <cell r="O2405">
            <v>5355547.0999999996</v>
          </cell>
          <cell r="P2405">
            <v>5355547.0999999996</v>
          </cell>
          <cell r="Q2405">
            <v>100738031</v>
          </cell>
          <cell r="R2405">
            <v>8671134.9000000004</v>
          </cell>
          <cell r="S2405">
            <v>100738031</v>
          </cell>
          <cell r="T2405">
            <v>0</v>
          </cell>
          <cell r="U2405">
            <v>-1755983.9344280232</v>
          </cell>
          <cell r="V2405">
            <v>28494831.730998002</v>
          </cell>
          <cell r="W2405">
            <v>22495919.787629995</v>
          </cell>
          <cell r="X2405">
            <v>22495919.787629995</v>
          </cell>
          <cell r="Y2405">
            <v>-1755983.9344280232</v>
          </cell>
          <cell r="Z2405">
            <v>0</v>
          </cell>
          <cell r="AA2405">
            <v>-1755983.9344280232</v>
          </cell>
          <cell r="AB2405">
            <v>-1755983.9344280232</v>
          </cell>
          <cell r="AC2405">
            <v>93</v>
          </cell>
        </row>
        <row r="2406">
          <cell r="A2406" t="str">
            <v>Pereira</v>
          </cell>
          <cell r="B2406">
            <v>10372857</v>
          </cell>
          <cell r="C2406">
            <v>37297</v>
          </cell>
          <cell r="D2406">
            <v>37661</v>
          </cell>
          <cell r="E2406" t="str">
            <v>M</v>
          </cell>
          <cell r="F2406" t="str">
            <v>AUCOLESP</v>
          </cell>
          <cell r="G2406">
            <v>91145</v>
          </cell>
          <cell r="H2406" t="str">
            <v>INVERSIONES FLOTA OCCIDENTAL</v>
          </cell>
          <cell r="I2406">
            <v>65589482</v>
          </cell>
          <cell r="J2406">
            <v>65816705</v>
          </cell>
          <cell r="K2406">
            <v>65589482</v>
          </cell>
          <cell r="L2406">
            <v>20119500</v>
          </cell>
          <cell r="M2406">
            <v>14050000</v>
          </cell>
          <cell r="N2406">
            <v>34169500</v>
          </cell>
          <cell r="O2406">
            <v>0.1</v>
          </cell>
          <cell r="P2406">
            <v>1405000</v>
          </cell>
          <cell r="Q2406">
            <v>0.1</v>
          </cell>
          <cell r="R2406">
            <v>3416950</v>
          </cell>
          <cell r="S2406">
            <v>38991450</v>
          </cell>
          <cell r="T2406">
            <v>0.59447717547151846</v>
          </cell>
          <cell r="U2406">
            <v>0.19</v>
          </cell>
          <cell r="V2406">
            <v>12462001.58</v>
          </cell>
          <cell r="W2406">
            <v>0.08</v>
          </cell>
          <cell r="X2406">
            <v>5247158.5600000005</v>
          </cell>
          <cell r="Y2406">
            <v>0</v>
          </cell>
          <cell r="Z2406">
            <v>0</v>
          </cell>
          <cell r="AA2406">
            <v>0.13552282452848152</v>
          </cell>
          <cell r="AB2406">
            <v>8888871.8599999975</v>
          </cell>
          <cell r="AC2406">
            <v>138.98077392578125</v>
          </cell>
          <cell r="AD2406">
            <v>138.98077392578125</v>
          </cell>
        </row>
        <row r="2407">
          <cell r="B2407" t="str">
            <v>Total 10372857</v>
          </cell>
          <cell r="C2407">
            <v>65589482</v>
          </cell>
          <cell r="D2407">
            <v>65816705</v>
          </cell>
          <cell r="E2407">
            <v>65589482</v>
          </cell>
          <cell r="F2407">
            <v>20119500</v>
          </cell>
          <cell r="G2407">
            <v>14050000</v>
          </cell>
          <cell r="H2407">
            <v>34169500</v>
          </cell>
          <cell r="I2407">
            <v>65589482</v>
          </cell>
          <cell r="J2407">
            <v>65816705</v>
          </cell>
          <cell r="K2407">
            <v>65589482</v>
          </cell>
          <cell r="L2407">
            <v>20119500</v>
          </cell>
          <cell r="M2407">
            <v>14050000</v>
          </cell>
          <cell r="N2407">
            <v>34169500</v>
          </cell>
          <cell r="O2407">
            <v>8888871.8599999975</v>
          </cell>
          <cell r="P2407">
            <v>1405000</v>
          </cell>
          <cell r="Q2407">
            <v>3416950</v>
          </cell>
          <cell r="R2407">
            <v>3416950</v>
          </cell>
          <cell r="S2407">
            <v>38991450</v>
          </cell>
          <cell r="T2407">
            <v>5247158.5600000005</v>
          </cell>
          <cell r="U2407">
            <v>0</v>
          </cell>
          <cell r="V2407">
            <v>12462001.58</v>
          </cell>
          <cell r="W2407">
            <v>0</v>
          </cell>
          <cell r="X2407">
            <v>5247158.5600000005</v>
          </cell>
          <cell r="Y2407">
            <v>0</v>
          </cell>
          <cell r="Z2407">
            <v>0</v>
          </cell>
          <cell r="AA2407">
            <v>0</v>
          </cell>
          <cell r="AB2407">
            <v>8888871.8599999975</v>
          </cell>
          <cell r="AC2407">
            <v>0</v>
          </cell>
        </row>
        <row r="2408">
          <cell r="H2408" t="str">
            <v>Total INVERSIONES FLOTA OCCIDENTAL</v>
          </cell>
          <cell r="I2408">
            <v>65589482</v>
          </cell>
          <cell r="J2408">
            <v>65816705</v>
          </cell>
          <cell r="K2408">
            <v>65589482</v>
          </cell>
          <cell r="L2408">
            <v>20119500</v>
          </cell>
          <cell r="M2408">
            <v>14050000</v>
          </cell>
          <cell r="N2408">
            <v>34169500</v>
          </cell>
          <cell r="O2408">
            <v>1405000</v>
          </cell>
          <cell r="P2408">
            <v>1405000</v>
          </cell>
          <cell r="Q2408">
            <v>38991450</v>
          </cell>
          <cell r="R2408">
            <v>3416950</v>
          </cell>
          <cell r="S2408">
            <v>38991450</v>
          </cell>
          <cell r="T2408">
            <v>0</v>
          </cell>
          <cell r="U2408">
            <v>8888871.8599999975</v>
          </cell>
          <cell r="V2408">
            <v>12462001.58</v>
          </cell>
          <cell r="W2408">
            <v>5247158.5600000005</v>
          </cell>
          <cell r="X2408">
            <v>5247158.5600000005</v>
          </cell>
          <cell r="Y2408">
            <v>8888871.8599999975</v>
          </cell>
          <cell r="Z2408">
            <v>0</v>
          </cell>
          <cell r="AA2408">
            <v>8888871.8599999975</v>
          </cell>
          <cell r="AB2408">
            <v>8888871.8599999975</v>
          </cell>
          <cell r="AC2408">
            <v>0</v>
          </cell>
        </row>
        <row r="2409">
          <cell r="A2409" t="str">
            <v>Total Pereira</v>
          </cell>
          <cell r="B2409">
            <v>1658574321.125</v>
          </cell>
          <cell r="C2409">
            <v>1561038543.25</v>
          </cell>
          <cell r="D2409">
            <v>1168167481.9587998</v>
          </cell>
          <cell r="E2409">
            <v>497612765</v>
          </cell>
          <cell r="F2409">
            <v>256585859</v>
          </cell>
          <cell r="G2409">
            <v>754198624</v>
          </cell>
          <cell r="H2409">
            <v>25658585.899999999</v>
          </cell>
          <cell r="I2409">
            <v>1658574321.125</v>
          </cell>
          <cell r="J2409">
            <v>1561038543.25</v>
          </cell>
          <cell r="K2409">
            <v>1168167481.9587998</v>
          </cell>
          <cell r="L2409">
            <v>497612765</v>
          </cell>
          <cell r="M2409">
            <v>256585859</v>
          </cell>
          <cell r="N2409">
            <v>754198624</v>
          </cell>
          <cell r="O2409">
            <v>1232</v>
          </cell>
          <cell r="P2409">
            <v>25658585.899999999</v>
          </cell>
          <cell r="Q2409">
            <v>75419862.399999991</v>
          </cell>
          <cell r="R2409">
            <v>75419862.399999991</v>
          </cell>
          <cell r="S2409">
            <v>855277072.29999983</v>
          </cell>
          <cell r="T2409">
            <v>159190106.93496999</v>
          </cell>
          <cell r="U2409">
            <v>0</v>
          </cell>
          <cell r="V2409">
            <v>221951821.57217202</v>
          </cell>
          <cell r="W2409">
            <v>1232</v>
          </cell>
          <cell r="X2409">
            <v>159190106.93496999</v>
          </cell>
          <cell r="Y2409">
            <v>0</v>
          </cell>
          <cell r="Z2409">
            <v>0</v>
          </cell>
          <cell r="AA2409">
            <v>1232</v>
          </cell>
          <cell r="AB2409">
            <v>-68251518.848342031</v>
          </cell>
          <cell r="AC2409">
            <v>1232</v>
          </cell>
        </row>
        <row r="2410">
          <cell r="A2410" t="str">
            <v>Popayán</v>
          </cell>
          <cell r="B2410">
            <v>8748998</v>
          </cell>
          <cell r="C2410">
            <v>37063</v>
          </cell>
          <cell r="D2410">
            <v>37427</v>
          </cell>
          <cell r="E2410" t="str">
            <v>A</v>
          </cell>
          <cell r="F2410" t="str">
            <v>AUCOLESP</v>
          </cell>
          <cell r="G2410">
            <v>76176</v>
          </cell>
          <cell r="H2410" t="str">
            <v>CENTRALES ELECTRICAS DEL CAUCA S.A. E.S.P</v>
          </cell>
          <cell r="I2410">
            <v>47787326</v>
          </cell>
          <cell r="J2410">
            <v>47787326</v>
          </cell>
          <cell r="K2410">
            <v>47787326</v>
          </cell>
          <cell r="L2410">
            <v>6584269</v>
          </cell>
          <cell r="M2410">
            <v>0</v>
          </cell>
          <cell r="N2410">
            <v>6584269</v>
          </cell>
          <cell r="O2410">
            <v>0.1</v>
          </cell>
          <cell r="P2410">
            <v>0</v>
          </cell>
          <cell r="Q2410">
            <v>0.1</v>
          </cell>
          <cell r="R2410">
            <v>658426.9</v>
          </cell>
          <cell r="S2410">
            <v>7242695.9000000004</v>
          </cell>
          <cell r="T2410">
            <v>0.15156102059361934</v>
          </cell>
          <cell r="U2410">
            <v>0.19</v>
          </cell>
          <cell r="V2410">
            <v>9079591.9399999995</v>
          </cell>
          <cell r="W2410">
            <v>0.125</v>
          </cell>
          <cell r="X2410">
            <v>5973415.75</v>
          </cell>
          <cell r="Y2410">
            <v>0</v>
          </cell>
          <cell r="Z2410">
            <v>0</v>
          </cell>
          <cell r="AA2410">
            <v>0.53343897940638074</v>
          </cell>
          <cell r="AB2410">
            <v>25491622.410000004</v>
          </cell>
          <cell r="AC2410">
            <v>10.142857551574707</v>
          </cell>
          <cell r="AD2410">
            <v>10.142857551574707</v>
          </cell>
        </row>
        <row r="2411">
          <cell r="A2411" t="str">
            <v>Popayán</v>
          </cell>
          <cell r="B2411">
            <v>8748998</v>
          </cell>
          <cell r="C2411">
            <v>37428</v>
          </cell>
          <cell r="D2411">
            <v>37777</v>
          </cell>
          <cell r="E2411" t="str">
            <v>A</v>
          </cell>
          <cell r="F2411" t="str">
            <v>AUCOLESP</v>
          </cell>
          <cell r="G2411">
            <v>76176</v>
          </cell>
          <cell r="H2411" t="str">
            <v>CENTRALES ELECTRICAS DEL CAUCA S.A. E.S.P</v>
          </cell>
          <cell r="I2411">
            <v>51345148</v>
          </cell>
          <cell r="J2411">
            <v>51385478</v>
          </cell>
          <cell r="K2411">
            <v>49235852.208999999</v>
          </cell>
          <cell r="L2411">
            <v>74971963</v>
          </cell>
          <cell r="M2411">
            <v>0</v>
          </cell>
          <cell r="N2411">
            <v>74971963</v>
          </cell>
          <cell r="O2411">
            <v>0.1</v>
          </cell>
          <cell r="P2411">
            <v>0</v>
          </cell>
          <cell r="Q2411">
            <v>0.1</v>
          </cell>
          <cell r="R2411">
            <v>7497196.3000000007</v>
          </cell>
          <cell r="S2411">
            <v>82469159.299999997</v>
          </cell>
          <cell r="T2411">
            <v>1.6749818597620447</v>
          </cell>
          <cell r="U2411">
            <v>0.19</v>
          </cell>
          <cell r="V2411">
            <v>9354811.9197099991</v>
          </cell>
          <cell r="W2411">
            <v>0.125</v>
          </cell>
          <cell r="X2411">
            <v>6154481.5261249999</v>
          </cell>
          <cell r="Y2411">
            <v>0</v>
          </cell>
          <cell r="Z2411">
            <v>0</v>
          </cell>
          <cell r="AA2411">
            <v>-0.98998185976204467</v>
          </cell>
          <cell r="AB2411">
            <v>-48742600.536834992</v>
          </cell>
          <cell r="AC2411">
            <v>8</v>
          </cell>
          <cell r="AD2411">
            <v>8.6676216125488281</v>
          </cell>
        </row>
        <row r="2412">
          <cell r="B2412" t="str">
            <v>Total 8748998</v>
          </cell>
          <cell r="C2412">
            <v>99132474</v>
          </cell>
          <cell r="D2412">
            <v>99172804</v>
          </cell>
          <cell r="E2412">
            <v>97023178.208999991</v>
          </cell>
          <cell r="F2412">
            <v>81556232</v>
          </cell>
          <cell r="G2412">
            <v>0</v>
          </cell>
          <cell r="H2412">
            <v>81556232</v>
          </cell>
          <cell r="I2412">
            <v>99132474</v>
          </cell>
          <cell r="J2412">
            <v>99172804</v>
          </cell>
          <cell r="K2412">
            <v>97023178.208999991</v>
          </cell>
          <cell r="L2412">
            <v>81556232</v>
          </cell>
          <cell r="M2412">
            <v>0</v>
          </cell>
          <cell r="N2412">
            <v>81556232</v>
          </cell>
          <cell r="O2412">
            <v>-23250978.126834989</v>
          </cell>
          <cell r="P2412">
            <v>0</v>
          </cell>
          <cell r="Q2412">
            <v>8155623.2000000011</v>
          </cell>
          <cell r="R2412">
            <v>8155623.2000000011</v>
          </cell>
          <cell r="S2412">
            <v>89711855.200000003</v>
          </cell>
          <cell r="T2412">
            <v>12127897.276124999</v>
          </cell>
          <cell r="U2412">
            <v>0</v>
          </cell>
          <cell r="V2412">
            <v>18434403.85971</v>
          </cell>
          <cell r="W2412">
            <v>8</v>
          </cell>
          <cell r="X2412">
            <v>12127897.276124999</v>
          </cell>
          <cell r="Y2412">
            <v>0</v>
          </cell>
          <cell r="Z2412">
            <v>0</v>
          </cell>
          <cell r="AA2412">
            <v>8</v>
          </cell>
          <cell r="AB2412">
            <v>-23250978.126834989</v>
          </cell>
          <cell r="AC2412">
            <v>8</v>
          </cell>
        </row>
        <row r="2413">
          <cell r="H2413" t="str">
            <v>Total CENTRALES ELECTRICAS DEL CAUCA S.A. E.S.P</v>
          </cell>
          <cell r="I2413">
            <v>99132474</v>
          </cell>
          <cell r="J2413">
            <v>99172804</v>
          </cell>
          <cell r="K2413">
            <v>97023178.208999991</v>
          </cell>
          <cell r="L2413">
            <v>81556232</v>
          </cell>
          <cell r="M2413">
            <v>0</v>
          </cell>
          <cell r="N2413">
            <v>81556232</v>
          </cell>
          <cell r="O2413">
            <v>0</v>
          </cell>
          <cell r="P2413">
            <v>0</v>
          </cell>
          <cell r="Q2413">
            <v>89711855.200000003</v>
          </cell>
          <cell r="R2413">
            <v>8155623.2000000011</v>
          </cell>
          <cell r="S2413">
            <v>89711855.200000003</v>
          </cell>
          <cell r="T2413">
            <v>0</v>
          </cell>
          <cell r="U2413">
            <v>-23250978.126834989</v>
          </cell>
          <cell r="V2413">
            <v>18434403.85971</v>
          </cell>
          <cell r="W2413">
            <v>12127897.276124999</v>
          </cell>
          <cell r="X2413">
            <v>12127897.276124999</v>
          </cell>
          <cell r="Y2413">
            <v>-23250978.126834989</v>
          </cell>
          <cell r="Z2413">
            <v>0</v>
          </cell>
          <cell r="AA2413">
            <v>-23250978.126834989</v>
          </cell>
          <cell r="AB2413">
            <v>-23250978.126834989</v>
          </cell>
          <cell r="AC2413">
            <v>8</v>
          </cell>
        </row>
        <row r="2414">
          <cell r="A2414" t="str">
            <v>Total Popayán</v>
          </cell>
          <cell r="B2414">
            <v>99132474</v>
          </cell>
          <cell r="C2414">
            <v>99172804</v>
          </cell>
          <cell r="D2414">
            <v>97023178.208999991</v>
          </cell>
          <cell r="E2414">
            <v>81556232</v>
          </cell>
          <cell r="F2414">
            <v>0</v>
          </cell>
          <cell r="G2414">
            <v>81556232</v>
          </cell>
          <cell r="H2414">
            <v>0</v>
          </cell>
          <cell r="I2414">
            <v>99132474</v>
          </cell>
          <cell r="J2414">
            <v>99172804</v>
          </cell>
          <cell r="K2414">
            <v>97023178.208999991</v>
          </cell>
          <cell r="L2414">
            <v>81556232</v>
          </cell>
          <cell r="M2414">
            <v>0</v>
          </cell>
          <cell r="N2414">
            <v>81556232</v>
          </cell>
          <cell r="O2414">
            <v>8</v>
          </cell>
          <cell r="P2414">
            <v>0</v>
          </cell>
          <cell r="Q2414">
            <v>8155623.2000000011</v>
          </cell>
          <cell r="R2414">
            <v>8155623.2000000011</v>
          </cell>
          <cell r="S2414">
            <v>89711855.200000003</v>
          </cell>
          <cell r="T2414">
            <v>12127897.276124999</v>
          </cell>
          <cell r="U2414">
            <v>0</v>
          </cell>
          <cell r="V2414">
            <v>18434403.85971</v>
          </cell>
          <cell r="W2414">
            <v>8</v>
          </cell>
          <cell r="X2414">
            <v>12127897.276124999</v>
          </cell>
          <cell r="Y2414">
            <v>0</v>
          </cell>
          <cell r="Z2414">
            <v>0</v>
          </cell>
          <cell r="AA2414">
            <v>8</v>
          </cell>
          <cell r="AB2414">
            <v>-23250978.126834989</v>
          </cell>
          <cell r="AC2414">
            <v>8</v>
          </cell>
        </row>
        <row r="2415">
          <cell r="A2415" t="str">
            <v>Tuluá</v>
          </cell>
          <cell r="B2415">
            <v>7622269</v>
          </cell>
          <cell r="C2415">
            <v>36982</v>
          </cell>
          <cell r="D2415">
            <v>37346</v>
          </cell>
          <cell r="E2415" t="str">
            <v>A</v>
          </cell>
          <cell r="F2415" t="str">
            <v>AUCOL98</v>
          </cell>
          <cell r="G2415">
            <v>66372</v>
          </cell>
          <cell r="H2415" t="str">
            <v>AGUDELO ARZAYUZ Y CIA. LTDA. ASRS. DE SGRS.</v>
          </cell>
          <cell r="I2415">
            <v>213856071.3125</v>
          </cell>
          <cell r="J2415">
            <v>214234375.3125</v>
          </cell>
          <cell r="K2415">
            <v>102292396.1213</v>
          </cell>
          <cell r="L2415">
            <v>65051034</v>
          </cell>
          <cell r="M2415">
            <v>5835669</v>
          </cell>
          <cell r="N2415">
            <v>70886703</v>
          </cell>
          <cell r="O2415">
            <v>0.1</v>
          </cell>
          <cell r="P2415">
            <v>583566.9</v>
          </cell>
          <cell r="Q2415">
            <v>0.1</v>
          </cell>
          <cell r="R2415">
            <v>7088670.3000000007</v>
          </cell>
          <cell r="S2415">
            <v>78558940.200000003</v>
          </cell>
          <cell r="T2415">
            <v>0.76798416283888327</v>
          </cell>
          <cell r="U2415">
            <v>0.19</v>
          </cell>
          <cell r="V2415">
            <v>19435555.263046999</v>
          </cell>
          <cell r="W2415">
            <v>0.17499999999999999</v>
          </cell>
          <cell r="X2415">
            <v>17901169.321227498</v>
          </cell>
          <cell r="Y2415">
            <v>0</v>
          </cell>
          <cell r="Z2415">
            <v>0</v>
          </cell>
          <cell r="AA2415">
            <v>-0.13298416283888326</v>
          </cell>
          <cell r="AB2415">
            <v>-13603268.662974508</v>
          </cell>
          <cell r="AC2415">
            <v>99.079673767089844</v>
          </cell>
          <cell r="AD2415">
            <v>99.079673767089844</v>
          </cell>
        </row>
        <row r="2416">
          <cell r="A2416" t="str">
            <v>Tuluá</v>
          </cell>
          <cell r="B2416">
            <v>7622269</v>
          </cell>
          <cell r="C2416">
            <v>37347</v>
          </cell>
          <cell r="D2416">
            <v>37711</v>
          </cell>
          <cell r="E2416" t="str">
            <v>A</v>
          </cell>
          <cell r="F2416" t="str">
            <v>AUCOL98</v>
          </cell>
          <cell r="G2416">
            <v>66372</v>
          </cell>
          <cell r="H2416" t="str">
            <v>AGUDELO ARZAYUZ Y CIA. LTDA. ASRS. DE SGRS.</v>
          </cell>
          <cell r="I2416">
            <v>151981614.25</v>
          </cell>
          <cell r="J2416">
            <v>152154123.25</v>
          </cell>
          <cell r="K2416">
            <v>183013411.23179999</v>
          </cell>
          <cell r="L2416">
            <v>96802171</v>
          </cell>
          <cell r="M2416">
            <v>23927369</v>
          </cell>
          <cell r="N2416">
            <v>120729540</v>
          </cell>
          <cell r="O2416">
            <v>0.1</v>
          </cell>
          <cell r="P2416">
            <v>2392736.9</v>
          </cell>
          <cell r="Q2416">
            <v>0.1</v>
          </cell>
          <cell r="R2416">
            <v>12072954</v>
          </cell>
          <cell r="S2416">
            <v>135195230.90000001</v>
          </cell>
          <cell r="T2416">
            <v>0.73871761632138133</v>
          </cell>
          <cell r="U2416">
            <v>0.19</v>
          </cell>
          <cell r="V2416">
            <v>34772548.134041995</v>
          </cell>
          <cell r="W2416">
            <v>0.17499999999999999</v>
          </cell>
          <cell r="X2416">
            <v>32027346.965564996</v>
          </cell>
          <cell r="Y2416">
            <v>0</v>
          </cell>
          <cell r="Z2416">
            <v>0</v>
          </cell>
          <cell r="AA2416">
            <v>-0.10371761632138132</v>
          </cell>
          <cell r="AB2416">
            <v>-18981714.767807011</v>
          </cell>
          <cell r="AC2416">
            <v>177.260986328125</v>
          </cell>
          <cell r="AD2416">
            <v>177.260986328125</v>
          </cell>
        </row>
        <row r="2417">
          <cell r="A2417" t="str">
            <v>Tuluá</v>
          </cell>
          <cell r="B2417">
            <v>7622269</v>
          </cell>
          <cell r="C2417">
            <v>37712</v>
          </cell>
          <cell r="D2417">
            <v>37777</v>
          </cell>
          <cell r="E2417" t="str">
            <v>A</v>
          </cell>
          <cell r="F2417" t="str">
            <v>AUCOL98</v>
          </cell>
          <cell r="G2417">
            <v>66372</v>
          </cell>
          <cell r="H2417" t="str">
            <v>AGUDELO ARZAYUZ Y CIA. LTDA. ASRS. DE SGRS.</v>
          </cell>
          <cell r="I2417">
            <v>18298114.875</v>
          </cell>
          <cell r="J2417">
            <v>5646428.9375</v>
          </cell>
          <cell r="K2417">
            <v>28252438.5867</v>
          </cell>
          <cell r="L2417">
            <v>0</v>
          </cell>
          <cell r="M2417">
            <v>16100000</v>
          </cell>
          <cell r="N2417">
            <v>16100000</v>
          </cell>
          <cell r="O2417">
            <v>0.1</v>
          </cell>
          <cell r="P2417">
            <v>1610000</v>
          </cell>
          <cell r="Q2417">
            <v>0.1</v>
          </cell>
          <cell r="R2417">
            <v>1610000</v>
          </cell>
          <cell r="S2417">
            <v>19320000</v>
          </cell>
          <cell r="T2417">
            <v>0.68383477556146255</v>
          </cell>
          <cell r="U2417">
            <v>0.19</v>
          </cell>
          <cell r="V2417">
            <v>5367963.3314730003</v>
          </cell>
          <cell r="W2417">
            <v>0.17499999999999999</v>
          </cell>
          <cell r="X2417">
            <v>4944176.7526725</v>
          </cell>
          <cell r="Y2417">
            <v>0</v>
          </cell>
          <cell r="Z2417">
            <v>0</v>
          </cell>
          <cell r="AA2417">
            <v>-4.883477556146254E-2</v>
          </cell>
          <cell r="AB2417">
            <v>-1379701.4974454984</v>
          </cell>
          <cell r="AC2417">
            <v>139</v>
          </cell>
          <cell r="AD2417">
            <v>149.12307739257813</v>
          </cell>
        </row>
        <row r="2418">
          <cell r="B2418" t="str">
            <v>Total 7622269</v>
          </cell>
          <cell r="C2418">
            <v>384135800.4375</v>
          </cell>
          <cell r="D2418">
            <v>372034927.5</v>
          </cell>
          <cell r="E2418">
            <v>313558245.93980002</v>
          </cell>
          <cell r="F2418">
            <v>161853205</v>
          </cell>
          <cell r="G2418">
            <v>45863038</v>
          </cell>
          <cell r="H2418">
            <v>207716243</v>
          </cell>
          <cell r="I2418">
            <v>384135800.4375</v>
          </cell>
          <cell r="J2418">
            <v>372034927.5</v>
          </cell>
          <cell r="K2418">
            <v>313558245.93980002</v>
          </cell>
          <cell r="L2418">
            <v>161853205</v>
          </cell>
          <cell r="M2418">
            <v>45863038</v>
          </cell>
          <cell r="N2418">
            <v>207716243</v>
          </cell>
          <cell r="O2418">
            <v>-33964684.928227022</v>
          </cell>
          <cell r="P2418">
            <v>4586303.8</v>
          </cell>
          <cell r="Q2418">
            <v>20771624.300000001</v>
          </cell>
          <cell r="R2418">
            <v>20771624.300000001</v>
          </cell>
          <cell r="S2418">
            <v>233074171.10000002</v>
          </cell>
          <cell r="T2418">
            <v>54872693.039464995</v>
          </cell>
          <cell r="U2418">
            <v>0</v>
          </cell>
          <cell r="V2418">
            <v>59576066.72856199</v>
          </cell>
          <cell r="W2418">
            <v>139</v>
          </cell>
          <cell r="X2418">
            <v>54872693.039464995</v>
          </cell>
          <cell r="Y2418">
            <v>0</v>
          </cell>
          <cell r="Z2418">
            <v>0</v>
          </cell>
          <cell r="AA2418">
            <v>139</v>
          </cell>
          <cell r="AB2418">
            <v>-33964684.928227022</v>
          </cell>
          <cell r="AC2418">
            <v>139</v>
          </cell>
        </row>
        <row r="2419">
          <cell r="H2419" t="str">
            <v>Total AGUDELO ARZAYUZ Y CIA. LTDA. ASRS. DE SGRS.</v>
          </cell>
          <cell r="I2419">
            <v>384135800.4375</v>
          </cell>
          <cell r="J2419">
            <v>372034927.5</v>
          </cell>
          <cell r="K2419">
            <v>313558245.93980002</v>
          </cell>
          <cell r="L2419">
            <v>161853205</v>
          </cell>
          <cell r="M2419">
            <v>45863038</v>
          </cell>
          <cell r="N2419">
            <v>207716243</v>
          </cell>
          <cell r="O2419">
            <v>4586303.8</v>
          </cell>
          <cell r="P2419">
            <v>4586303.8</v>
          </cell>
          <cell r="Q2419">
            <v>233074171.10000002</v>
          </cell>
          <cell r="R2419">
            <v>20771624.300000001</v>
          </cell>
          <cell r="S2419">
            <v>233074171.10000002</v>
          </cell>
          <cell r="T2419">
            <v>0</v>
          </cell>
          <cell r="U2419">
            <v>-33964684.928227022</v>
          </cell>
          <cell r="V2419">
            <v>59576066.72856199</v>
          </cell>
          <cell r="W2419">
            <v>54872693.039464995</v>
          </cell>
          <cell r="X2419">
            <v>54872693.039464995</v>
          </cell>
          <cell r="Y2419">
            <v>-33964684.928227022</v>
          </cell>
          <cell r="Z2419">
            <v>0</v>
          </cell>
          <cell r="AA2419">
            <v>-33964684.928227022</v>
          </cell>
          <cell r="AB2419">
            <v>-33964684.928227022</v>
          </cell>
          <cell r="AC2419">
            <v>139</v>
          </cell>
        </row>
        <row r="2420">
          <cell r="A2420" t="str">
            <v>Total Tuluá</v>
          </cell>
          <cell r="B2420">
            <v>384135800.4375</v>
          </cell>
          <cell r="C2420">
            <v>372034927.5</v>
          </cell>
          <cell r="D2420">
            <v>313558245.93980002</v>
          </cell>
          <cell r="E2420">
            <v>161853205</v>
          </cell>
          <cell r="F2420">
            <v>45863038</v>
          </cell>
          <cell r="G2420">
            <v>207716243</v>
          </cell>
          <cell r="H2420">
            <v>4586303.8</v>
          </cell>
          <cell r="I2420">
            <v>384135800.4375</v>
          </cell>
          <cell r="J2420">
            <v>372034927.5</v>
          </cell>
          <cell r="K2420">
            <v>313558245.93980002</v>
          </cell>
          <cell r="L2420">
            <v>161853205</v>
          </cell>
          <cell r="M2420">
            <v>45863038</v>
          </cell>
          <cell r="N2420">
            <v>207716243</v>
          </cell>
          <cell r="O2420">
            <v>139</v>
          </cell>
          <cell r="P2420">
            <v>4586303.8</v>
          </cell>
          <cell r="Q2420">
            <v>20771624.300000001</v>
          </cell>
          <cell r="R2420">
            <v>20771624.300000001</v>
          </cell>
          <cell r="S2420">
            <v>233074171.10000002</v>
          </cell>
          <cell r="T2420">
            <v>54872693.039464995</v>
          </cell>
          <cell r="U2420">
            <v>0</v>
          </cell>
          <cell r="V2420">
            <v>59576066.72856199</v>
          </cell>
          <cell r="W2420">
            <v>139</v>
          </cell>
          <cell r="X2420">
            <v>54872693.039464995</v>
          </cell>
          <cell r="Y2420">
            <v>0</v>
          </cell>
          <cell r="Z2420">
            <v>0</v>
          </cell>
          <cell r="AA2420">
            <v>139</v>
          </cell>
          <cell r="AB2420">
            <v>-33964684.928227022</v>
          </cell>
          <cell r="AC2420">
            <v>139</v>
          </cell>
        </row>
        <row r="2421">
          <cell r="A2421" t="str">
            <v>Tunja</v>
          </cell>
          <cell r="B2421">
            <v>916575</v>
          </cell>
          <cell r="C2421">
            <v>36799</v>
          </cell>
          <cell r="D2421">
            <v>37163</v>
          </cell>
          <cell r="E2421" t="str">
            <v>M</v>
          </cell>
          <cell r="F2421" t="str">
            <v>AUCOL98</v>
          </cell>
          <cell r="G2421">
            <v>65169</v>
          </cell>
          <cell r="H2421" t="str">
            <v>AUTOMOROS NEGOCIAMOS LTDA</v>
          </cell>
          <cell r="I2421">
            <v>231483889</v>
          </cell>
          <cell r="J2421">
            <v>231483889</v>
          </cell>
          <cell r="K2421">
            <v>231483888.986</v>
          </cell>
          <cell r="L2421">
            <v>85469682</v>
          </cell>
          <cell r="M2421">
            <v>0</v>
          </cell>
          <cell r="N2421">
            <v>85469682</v>
          </cell>
          <cell r="O2421">
            <v>0.1</v>
          </cell>
          <cell r="P2421">
            <v>0</v>
          </cell>
          <cell r="Q2421">
            <v>0.1</v>
          </cell>
          <cell r="R2421">
            <v>8546968.2000000011</v>
          </cell>
          <cell r="S2421">
            <v>94016650.200000003</v>
          </cell>
          <cell r="T2421">
            <v>0.40614770475748346</v>
          </cell>
          <cell r="U2421">
            <v>0.19</v>
          </cell>
          <cell r="V2421">
            <v>43981938.907339998</v>
          </cell>
          <cell r="W2421">
            <v>0.17499999999999999</v>
          </cell>
          <cell r="X2421">
            <v>40509680.572549999</v>
          </cell>
          <cell r="Y2421">
            <v>0.05</v>
          </cell>
          <cell r="Z2421">
            <v>11574194.4493</v>
          </cell>
          <cell r="AA2421">
            <v>0.1788522952425165</v>
          </cell>
          <cell r="AB2421">
            <v>41401424.856809989</v>
          </cell>
          <cell r="AC2421">
            <v>228.74725341796875</v>
          </cell>
          <cell r="AD2421">
            <v>228.74725341796875</v>
          </cell>
        </row>
        <row r="2422">
          <cell r="A2422" t="str">
            <v>Tunja</v>
          </cell>
          <cell r="B2422">
            <v>916575</v>
          </cell>
          <cell r="C2422">
            <v>37164</v>
          </cell>
          <cell r="D2422">
            <v>37528</v>
          </cell>
          <cell r="E2422" t="str">
            <v>M</v>
          </cell>
          <cell r="F2422" t="str">
            <v>AUCOL98</v>
          </cell>
          <cell r="G2422">
            <v>65169</v>
          </cell>
          <cell r="H2422" t="str">
            <v>AUTOMOROS NEGOCIAMOS LTDA</v>
          </cell>
          <cell r="I2422">
            <v>213627488</v>
          </cell>
          <cell r="J2422">
            <v>213686812</v>
          </cell>
          <cell r="K2422">
            <v>213627487.98730001</v>
          </cell>
          <cell r="L2422">
            <v>93456671</v>
          </cell>
          <cell r="M2422">
            <v>4889582</v>
          </cell>
          <cell r="N2422">
            <v>98346253</v>
          </cell>
          <cell r="O2422">
            <v>0.1</v>
          </cell>
          <cell r="P2422">
            <v>488958.2</v>
          </cell>
          <cell r="Q2422">
            <v>0.1</v>
          </cell>
          <cell r="R2422">
            <v>9834625.3000000007</v>
          </cell>
          <cell r="S2422">
            <v>108669836.5</v>
          </cell>
          <cell r="T2422">
            <v>0.50868845354985559</v>
          </cell>
          <cell r="U2422">
            <v>0.19</v>
          </cell>
          <cell r="V2422">
            <v>40589222.717587002</v>
          </cell>
          <cell r="W2422">
            <v>0.17499999999999999</v>
          </cell>
          <cell r="X2422">
            <v>37384810.397777498</v>
          </cell>
          <cell r="Y2422">
            <v>0.05</v>
          </cell>
          <cell r="Z2422">
            <v>10681374.399365</v>
          </cell>
          <cell r="AA2422">
            <v>7.6311546450144374E-2</v>
          </cell>
          <cell r="AB2422">
            <v>16302243.972570503</v>
          </cell>
          <cell r="AC2422">
            <v>207.10714721679688</v>
          </cell>
          <cell r="AD2422">
            <v>207.10714721679688</v>
          </cell>
        </row>
        <row r="2423">
          <cell r="A2423" t="str">
            <v>Tunja</v>
          </cell>
          <cell r="B2423">
            <v>916575</v>
          </cell>
          <cell r="C2423">
            <v>37529</v>
          </cell>
          <cell r="D2423">
            <v>37777</v>
          </cell>
          <cell r="E2423" t="str">
            <v>M</v>
          </cell>
          <cell r="F2423" t="str">
            <v>AUCOL98</v>
          </cell>
          <cell r="G2423">
            <v>65169</v>
          </cell>
          <cell r="H2423" t="str">
            <v>AUTOMOROS NEGOCIAMOS LTDA</v>
          </cell>
          <cell r="I2423">
            <v>147772640</v>
          </cell>
          <cell r="J2423">
            <v>124641951</v>
          </cell>
          <cell r="K2423">
            <v>134521012.67359999</v>
          </cell>
          <cell r="L2423">
            <v>43444515</v>
          </cell>
          <cell r="M2423">
            <v>16279417</v>
          </cell>
          <cell r="N2423">
            <v>59723932</v>
          </cell>
          <cell r="O2423">
            <v>0.1</v>
          </cell>
          <cell r="P2423">
            <v>1627941.7000000002</v>
          </cell>
          <cell r="Q2423">
            <v>0.1</v>
          </cell>
          <cell r="R2423">
            <v>5972393.2000000002</v>
          </cell>
          <cell r="S2423">
            <v>67324266.900000006</v>
          </cell>
          <cell r="T2423">
            <v>0.50047398218265515</v>
          </cell>
          <cell r="U2423">
            <v>0.19</v>
          </cell>
          <cell r="V2423">
            <v>25558992.407984</v>
          </cell>
          <cell r="W2423">
            <v>0.17499999999999999</v>
          </cell>
          <cell r="X2423">
            <v>23541177.217879996</v>
          </cell>
          <cell r="Y2423">
            <v>0.05</v>
          </cell>
          <cell r="Z2423">
            <v>6726050.63368</v>
          </cell>
          <cell r="AA2423">
            <v>8.4526017817344812E-2</v>
          </cell>
          <cell r="AB2423">
            <v>11370525.51405598</v>
          </cell>
          <cell r="AC2423">
            <v>201</v>
          </cell>
          <cell r="AD2423">
            <v>195.83064270019531</v>
          </cell>
        </row>
        <row r="2424">
          <cell r="B2424" t="str">
            <v>Total 916575</v>
          </cell>
          <cell r="C2424">
            <v>592884017</v>
          </cell>
          <cell r="D2424">
            <v>569812652</v>
          </cell>
          <cell r="E2424">
            <v>579632389.64689994</v>
          </cell>
          <cell r="F2424">
            <v>222370868</v>
          </cell>
          <cell r="G2424">
            <v>21168999</v>
          </cell>
          <cell r="H2424">
            <v>243539867</v>
          </cell>
          <cell r="I2424">
            <v>592884017</v>
          </cell>
          <cell r="J2424">
            <v>569812652</v>
          </cell>
          <cell r="K2424">
            <v>579632389.64689994</v>
          </cell>
          <cell r="L2424">
            <v>222370868</v>
          </cell>
          <cell r="M2424">
            <v>21168999</v>
          </cell>
          <cell r="N2424">
            <v>243539867</v>
          </cell>
          <cell r="O2424">
            <v>69074194.343436465</v>
          </cell>
          <cell r="P2424">
            <v>2116899.9000000004</v>
          </cell>
          <cell r="Q2424">
            <v>24353986.699999999</v>
          </cell>
          <cell r="R2424">
            <v>24353986.699999999</v>
          </cell>
          <cell r="S2424">
            <v>270010753.60000002</v>
          </cell>
          <cell r="T2424">
            <v>101435668.18820749</v>
          </cell>
          <cell r="U2424">
            <v>28981619.482345</v>
          </cell>
          <cell r="V2424">
            <v>110130154.032911</v>
          </cell>
          <cell r="W2424">
            <v>201</v>
          </cell>
          <cell r="X2424">
            <v>101435668.18820749</v>
          </cell>
          <cell r="Y2424">
            <v>28981619.482345</v>
          </cell>
          <cell r="Z2424">
            <v>28981619.482345</v>
          </cell>
          <cell r="AA2424">
            <v>201</v>
          </cell>
          <cell r="AB2424">
            <v>69074194.343436465</v>
          </cell>
          <cell r="AC2424">
            <v>201</v>
          </cell>
        </row>
        <row r="2425">
          <cell r="A2425" t="str">
            <v>Tunja</v>
          </cell>
          <cell r="B2425">
            <v>928054</v>
          </cell>
          <cell r="C2425">
            <v>36799</v>
          </cell>
          <cell r="D2425">
            <v>37163</v>
          </cell>
          <cell r="E2425" t="str">
            <v>M</v>
          </cell>
          <cell r="F2425" t="str">
            <v>AUCOL98</v>
          </cell>
          <cell r="G2425">
            <v>65169</v>
          </cell>
          <cell r="H2425" t="str">
            <v>AUTOMOROS NEGOCIAMOS LTDA</v>
          </cell>
          <cell r="I2425">
            <v>1693228385.8125</v>
          </cell>
          <cell r="J2425">
            <v>1692815302.8125</v>
          </cell>
          <cell r="K2425">
            <v>1693228384.9473</v>
          </cell>
          <cell r="L2425">
            <v>794697754</v>
          </cell>
          <cell r="M2425">
            <v>16281478</v>
          </cell>
          <cell r="N2425">
            <v>810979232</v>
          </cell>
          <cell r="O2425">
            <v>0.1</v>
          </cell>
          <cell r="P2425">
            <v>1628147.8</v>
          </cell>
          <cell r="Q2425">
            <v>0.1</v>
          </cell>
          <cell r="R2425">
            <v>81097923.200000003</v>
          </cell>
          <cell r="S2425">
            <v>893705303</v>
          </cell>
          <cell r="T2425">
            <v>0.52781143462098035</v>
          </cell>
          <cell r="U2425">
            <v>0.19</v>
          </cell>
          <cell r="V2425">
            <v>321713393.13998699</v>
          </cell>
          <cell r="W2425">
            <v>0.17499999999999999</v>
          </cell>
          <cell r="X2425">
            <v>296314967.36577749</v>
          </cell>
          <cell r="Y2425">
            <v>0.05</v>
          </cell>
          <cell r="Z2425">
            <v>84661419.247364998</v>
          </cell>
          <cell r="AA2425">
            <v>5.7188565379019618E-2</v>
          </cell>
          <cell r="AB2425">
            <v>96833302.19417046</v>
          </cell>
          <cell r="AC2425">
            <v>562.91485595703125</v>
          </cell>
          <cell r="AD2425">
            <v>562.91485595703125</v>
          </cell>
        </row>
        <row r="2426">
          <cell r="A2426" t="str">
            <v>Tunja</v>
          </cell>
          <cell r="B2426">
            <v>928054</v>
          </cell>
          <cell r="C2426">
            <v>37164</v>
          </cell>
          <cell r="D2426">
            <v>37528</v>
          </cell>
          <cell r="E2426" t="str">
            <v>M</v>
          </cell>
          <cell r="F2426" t="str">
            <v>AUCOL98</v>
          </cell>
          <cell r="G2426">
            <v>65169</v>
          </cell>
          <cell r="H2426" t="str">
            <v>AUTOMOROS NEGOCIAMOS LTDA</v>
          </cell>
          <cell r="I2426">
            <v>1737516279.9375</v>
          </cell>
          <cell r="J2426">
            <v>1738470569.9375</v>
          </cell>
          <cell r="K2426">
            <v>1737516279.2302001</v>
          </cell>
          <cell r="L2426">
            <v>952526788</v>
          </cell>
          <cell r="M2426">
            <v>119780539</v>
          </cell>
          <cell r="N2426">
            <v>1072307327</v>
          </cell>
          <cell r="O2426">
            <v>0.1</v>
          </cell>
          <cell r="P2426">
            <v>11978053.9</v>
          </cell>
          <cell r="Q2426">
            <v>0.1</v>
          </cell>
          <cell r="R2426">
            <v>107230732.7</v>
          </cell>
          <cell r="S2426">
            <v>1191516113.6000001</v>
          </cell>
          <cell r="T2426">
            <v>0.68575824459492074</v>
          </cell>
          <cell r="U2426">
            <v>0.19</v>
          </cell>
          <cell r="V2426">
            <v>330128093.053738</v>
          </cell>
          <cell r="W2426">
            <v>0.17499999999999999</v>
          </cell>
          <cell r="X2426">
            <v>304065348.86528498</v>
          </cell>
          <cell r="Y2426">
            <v>0.05</v>
          </cell>
          <cell r="Z2426">
            <v>86875813.961510003</v>
          </cell>
          <cell r="AA2426">
            <v>-0.10075824459492078</v>
          </cell>
          <cell r="AB2426">
            <v>-175069090.25033316</v>
          </cell>
          <cell r="AC2426">
            <v>511.08242797851563</v>
          </cell>
          <cell r="AD2426">
            <v>511.08242797851563</v>
          </cell>
        </row>
        <row r="2427">
          <cell r="A2427" t="str">
            <v>Tunja</v>
          </cell>
          <cell r="B2427">
            <v>928054</v>
          </cell>
          <cell r="C2427">
            <v>37529</v>
          </cell>
          <cell r="D2427">
            <v>37777</v>
          </cell>
          <cell r="E2427" t="str">
            <v>M</v>
          </cell>
          <cell r="F2427" t="str">
            <v>AUCOL98</v>
          </cell>
          <cell r="G2427">
            <v>65169</v>
          </cell>
          <cell r="H2427" t="str">
            <v>AUTOMOROS NEGOCIAMOS LTDA</v>
          </cell>
          <cell r="I2427">
            <v>1391745977.4375</v>
          </cell>
          <cell r="J2427">
            <v>1134206363.6875</v>
          </cell>
          <cell r="K2427">
            <v>1261928799.5980999</v>
          </cell>
          <cell r="L2427">
            <v>513026177</v>
          </cell>
          <cell r="M2427">
            <v>212892466</v>
          </cell>
          <cell r="N2427">
            <v>725918643</v>
          </cell>
          <cell r="O2427">
            <v>0.1</v>
          </cell>
          <cell r="P2427">
            <v>21289246.600000001</v>
          </cell>
          <cell r="Q2427">
            <v>0.1</v>
          </cell>
          <cell r="R2427">
            <v>72591864.299999997</v>
          </cell>
          <cell r="S2427">
            <v>819799753.89999998</v>
          </cell>
          <cell r="T2427">
            <v>0.64964026033884825</v>
          </cell>
          <cell r="U2427">
            <v>0.19</v>
          </cell>
          <cell r="V2427">
            <v>239766471.923639</v>
          </cell>
          <cell r="W2427">
            <v>0.17499999999999999</v>
          </cell>
          <cell r="X2427">
            <v>220837539.92966747</v>
          </cell>
          <cell r="Y2427">
            <v>0.05</v>
          </cell>
          <cell r="Z2427">
            <v>63096439.979905002</v>
          </cell>
          <cell r="AA2427">
            <v>-6.4640260338848288E-2</v>
          </cell>
          <cell r="AB2427">
            <v>-81571406.135111496</v>
          </cell>
          <cell r="AC2427">
            <v>530</v>
          </cell>
          <cell r="AD2427">
            <v>508.67742919921875</v>
          </cell>
        </row>
        <row r="2428">
          <cell r="B2428" t="str">
            <v>Total 928054</v>
          </cell>
          <cell r="C2428">
            <v>4822490643.1875</v>
          </cell>
          <cell r="D2428">
            <v>4565492236.4375</v>
          </cell>
          <cell r="E2428">
            <v>4692673463.7755995</v>
          </cell>
          <cell r="F2428">
            <v>2260250719</v>
          </cell>
          <cell r="G2428">
            <v>348954483</v>
          </cell>
          <cell r="H2428">
            <v>2609205202</v>
          </cell>
          <cell r="I2428">
            <v>4822490643.1875</v>
          </cell>
          <cell r="J2428">
            <v>4565492236.4375</v>
          </cell>
          <cell r="K2428">
            <v>4692673463.7755995</v>
          </cell>
          <cell r="L2428">
            <v>2260250719</v>
          </cell>
          <cell r="M2428">
            <v>348954483</v>
          </cell>
          <cell r="N2428">
            <v>2609205202</v>
          </cell>
          <cell r="O2428">
            <v>-159807194.1912742</v>
          </cell>
          <cell r="P2428">
            <v>34895448.300000004</v>
          </cell>
          <cell r="Q2428">
            <v>260920520.19999999</v>
          </cell>
          <cell r="R2428">
            <v>260920520.19999999</v>
          </cell>
          <cell r="S2428">
            <v>2905021170.5</v>
          </cell>
          <cell r="T2428">
            <v>821217856.16072989</v>
          </cell>
          <cell r="U2428">
            <v>234633673.18878001</v>
          </cell>
          <cell r="V2428">
            <v>891607958.11736393</v>
          </cell>
          <cell r="W2428">
            <v>530</v>
          </cell>
          <cell r="X2428">
            <v>821217856.16072989</v>
          </cell>
          <cell r="Y2428">
            <v>234633673.18878001</v>
          </cell>
          <cell r="Z2428">
            <v>234633673.18878001</v>
          </cell>
          <cell r="AA2428">
            <v>530</v>
          </cell>
          <cell r="AB2428">
            <v>-159807194.1912742</v>
          </cell>
          <cell r="AC2428">
            <v>530</v>
          </cell>
        </row>
        <row r="2429">
          <cell r="A2429" t="str">
            <v>Tunja</v>
          </cell>
          <cell r="B2429">
            <v>1067131</v>
          </cell>
          <cell r="C2429">
            <v>36799</v>
          </cell>
          <cell r="D2429">
            <v>37163</v>
          </cell>
          <cell r="E2429" t="str">
            <v>M</v>
          </cell>
          <cell r="F2429" t="str">
            <v>AUCOL98</v>
          </cell>
          <cell r="G2429">
            <v>65169</v>
          </cell>
          <cell r="H2429" t="str">
            <v>AUTOMOROS NEGOCIAMOS LTDA</v>
          </cell>
          <cell r="I2429">
            <v>24985335</v>
          </cell>
          <cell r="J2429">
            <v>24985335</v>
          </cell>
          <cell r="K2429">
            <v>24985335.0156</v>
          </cell>
          <cell r="L2429">
            <v>3530456</v>
          </cell>
          <cell r="M2429">
            <v>0</v>
          </cell>
          <cell r="N2429">
            <v>3530456</v>
          </cell>
          <cell r="O2429">
            <v>0.1</v>
          </cell>
          <cell r="P2429">
            <v>0</v>
          </cell>
          <cell r="Q2429">
            <v>0.1</v>
          </cell>
          <cell r="R2429">
            <v>353045.60000000003</v>
          </cell>
          <cell r="S2429">
            <v>3883501.6</v>
          </cell>
          <cell r="T2429">
            <v>0.15543123986831767</v>
          </cell>
          <cell r="U2429">
            <v>0.19</v>
          </cell>
          <cell r="V2429">
            <v>4747213.6529639997</v>
          </cell>
          <cell r="W2429">
            <v>0.17499999999999999</v>
          </cell>
          <cell r="X2429">
            <v>4372433.6277299998</v>
          </cell>
          <cell r="Y2429">
            <v>0.05</v>
          </cell>
          <cell r="Z2429">
            <v>1249266.7507800001</v>
          </cell>
          <cell r="AA2429">
            <v>0.42956876013168233</v>
          </cell>
          <cell r="AB2429">
            <v>10732919.384126</v>
          </cell>
          <cell r="AC2429">
            <v>12.697802543640137</v>
          </cell>
          <cell r="AD2429">
            <v>12.697802543640137</v>
          </cell>
        </row>
        <row r="2430">
          <cell r="A2430" t="str">
            <v>Tunja</v>
          </cell>
          <cell r="B2430">
            <v>1067131</v>
          </cell>
          <cell r="C2430">
            <v>37164</v>
          </cell>
          <cell r="D2430">
            <v>37528</v>
          </cell>
          <cell r="E2430" t="str">
            <v>M</v>
          </cell>
          <cell r="F2430" t="str">
            <v>AUCOL98</v>
          </cell>
          <cell r="G2430">
            <v>65169</v>
          </cell>
          <cell r="H2430" t="str">
            <v>AUTOMOROS NEGOCIAMOS LTDA</v>
          </cell>
          <cell r="I2430">
            <v>22971558.0625</v>
          </cell>
          <cell r="J2430">
            <v>22971558.0625</v>
          </cell>
          <cell r="K2430">
            <v>22971558.031300001</v>
          </cell>
          <cell r="L2430">
            <v>0</v>
          </cell>
          <cell r="M2430">
            <v>0.1</v>
          </cell>
          <cell r="N2430">
            <v>0</v>
          </cell>
          <cell r="O2430">
            <v>0.1</v>
          </cell>
          <cell r="P2430">
            <v>0</v>
          </cell>
          <cell r="Q2430">
            <v>0.1</v>
          </cell>
          <cell r="R2430">
            <v>0</v>
          </cell>
          <cell r="S2430">
            <v>0</v>
          </cell>
          <cell r="T2430">
            <v>0</v>
          </cell>
          <cell r="U2430">
            <v>0.19</v>
          </cell>
          <cell r="V2430">
            <v>4364596.0259469999</v>
          </cell>
          <cell r="W2430">
            <v>0.17499999999999999</v>
          </cell>
          <cell r="X2430">
            <v>4020022.6554775001</v>
          </cell>
          <cell r="Y2430">
            <v>0.05</v>
          </cell>
          <cell r="Z2430">
            <v>1148577.9015650002</v>
          </cell>
          <cell r="AA2430">
            <v>0.58499999999999996</v>
          </cell>
          <cell r="AB2430">
            <v>13438361.4483105</v>
          </cell>
          <cell r="AC2430">
            <v>9.9423074722290039</v>
          </cell>
          <cell r="AD2430">
            <v>9.9423074722290039</v>
          </cell>
        </row>
        <row r="2431">
          <cell r="A2431" t="str">
            <v>Tunja</v>
          </cell>
          <cell r="B2431">
            <v>1067131</v>
          </cell>
          <cell r="C2431">
            <v>37529</v>
          </cell>
          <cell r="D2431">
            <v>37777</v>
          </cell>
          <cell r="E2431" t="str">
            <v>M</v>
          </cell>
          <cell r="F2431" t="str">
            <v>AUCOL98</v>
          </cell>
          <cell r="G2431">
            <v>65169</v>
          </cell>
          <cell r="H2431" t="str">
            <v>AUTOMOROS NEGOCIAMOS LTDA</v>
          </cell>
          <cell r="I2431">
            <v>11729339</v>
          </cell>
          <cell r="J2431">
            <v>9258436</v>
          </cell>
          <cell r="K2431">
            <v>10731452.5977</v>
          </cell>
          <cell r="L2431">
            <v>0</v>
          </cell>
          <cell r="M2431">
            <v>0.1</v>
          </cell>
          <cell r="N2431">
            <v>0</v>
          </cell>
          <cell r="O2431">
            <v>0.1</v>
          </cell>
          <cell r="P2431">
            <v>0</v>
          </cell>
          <cell r="Q2431">
            <v>0.1</v>
          </cell>
          <cell r="R2431">
            <v>0</v>
          </cell>
          <cell r="S2431">
            <v>0</v>
          </cell>
          <cell r="T2431">
            <v>0</v>
          </cell>
          <cell r="U2431">
            <v>0.19</v>
          </cell>
          <cell r="V2431">
            <v>2038975.9935629999</v>
          </cell>
          <cell r="W2431">
            <v>0.17499999999999999</v>
          </cell>
          <cell r="X2431">
            <v>1878004.2045974999</v>
          </cell>
          <cell r="Y2431">
            <v>0.05</v>
          </cell>
          <cell r="Z2431">
            <v>536572.62988500006</v>
          </cell>
          <cell r="AA2431">
            <v>0.58499999999999996</v>
          </cell>
          <cell r="AB2431">
            <v>6277899.7696544994</v>
          </cell>
          <cell r="AC2431">
            <v>5</v>
          </cell>
          <cell r="AD2431">
            <v>5.375</v>
          </cell>
        </row>
        <row r="2432">
          <cell r="B2432" t="str">
            <v>Total 1067131</v>
          </cell>
          <cell r="C2432">
            <v>59686232.0625</v>
          </cell>
          <cell r="D2432">
            <v>57215329.0625</v>
          </cell>
          <cell r="E2432">
            <v>58688345.644600004</v>
          </cell>
          <cell r="F2432">
            <v>3530456</v>
          </cell>
          <cell r="G2432">
            <v>0</v>
          </cell>
          <cell r="H2432">
            <v>3530456</v>
          </cell>
          <cell r="I2432">
            <v>59686232.0625</v>
          </cell>
          <cell r="J2432">
            <v>57215329.0625</v>
          </cell>
          <cell r="K2432">
            <v>58688345.644600004</v>
          </cell>
          <cell r="L2432">
            <v>3530456</v>
          </cell>
          <cell r="M2432">
            <v>0</v>
          </cell>
          <cell r="N2432">
            <v>3530456</v>
          </cell>
          <cell r="O2432">
            <v>30449180.602090999</v>
          </cell>
          <cell r="P2432">
            <v>0</v>
          </cell>
          <cell r="Q2432">
            <v>353045.60000000003</v>
          </cell>
          <cell r="R2432">
            <v>353045.60000000003</v>
          </cell>
          <cell r="S2432">
            <v>3883501.6</v>
          </cell>
          <cell r="T2432">
            <v>10270460.487805</v>
          </cell>
          <cell r="U2432">
            <v>2934417.2822300005</v>
          </cell>
          <cell r="V2432">
            <v>11150785.672474001</v>
          </cell>
          <cell r="W2432">
            <v>5</v>
          </cell>
          <cell r="X2432">
            <v>10270460.487805</v>
          </cell>
          <cell r="Y2432">
            <v>2934417.2822300005</v>
          </cell>
          <cell r="Z2432">
            <v>2934417.2822300005</v>
          </cell>
          <cell r="AA2432">
            <v>5</v>
          </cell>
          <cell r="AB2432">
            <v>30449180.602090999</v>
          </cell>
          <cell r="AC2432">
            <v>5</v>
          </cell>
        </row>
        <row r="2433">
          <cell r="A2433" t="str">
            <v>Tunja</v>
          </cell>
          <cell r="B2433">
            <v>1100783</v>
          </cell>
          <cell r="C2433">
            <v>36799</v>
          </cell>
          <cell r="D2433">
            <v>37163</v>
          </cell>
          <cell r="E2433" t="str">
            <v>M</v>
          </cell>
          <cell r="F2433" t="str">
            <v>AUCOLESP</v>
          </cell>
          <cell r="G2433">
            <v>65169</v>
          </cell>
          <cell r="H2433" t="str">
            <v>AUTOMOROS NEGOCIAMOS LTDA</v>
          </cell>
          <cell r="I2433">
            <v>55428729.9375</v>
          </cell>
          <cell r="J2433">
            <v>55428729.9375</v>
          </cell>
          <cell r="K2433">
            <v>55428729.999499999</v>
          </cell>
          <cell r="L2433">
            <v>5322880</v>
          </cell>
          <cell r="M2433">
            <v>26617432</v>
          </cell>
          <cell r="N2433">
            <v>31940312</v>
          </cell>
          <cell r="O2433">
            <v>0.1</v>
          </cell>
          <cell r="P2433">
            <v>2661743.2000000002</v>
          </cell>
          <cell r="Q2433">
            <v>0.1</v>
          </cell>
          <cell r="R2433">
            <v>3194031.2</v>
          </cell>
          <cell r="S2433">
            <v>37796086.400000006</v>
          </cell>
          <cell r="T2433">
            <v>0.68188620595025273</v>
          </cell>
          <cell r="U2433">
            <v>0.19</v>
          </cell>
          <cell r="V2433">
            <v>10531458.699905001</v>
          </cell>
          <cell r="W2433">
            <v>0.17499999999999999</v>
          </cell>
          <cell r="X2433">
            <v>9700027.7499124985</v>
          </cell>
          <cell r="Y2433">
            <v>0.05</v>
          </cell>
          <cell r="Z2433">
            <v>2771436.499975</v>
          </cell>
          <cell r="AA2433">
            <v>-9.6886205950252768E-2</v>
          </cell>
          <cell r="AB2433">
            <v>-5370279.3502925113</v>
          </cell>
          <cell r="AC2433">
            <v>187.42033386230469</v>
          </cell>
          <cell r="AD2433">
            <v>187.42033386230469</v>
          </cell>
        </row>
        <row r="2434">
          <cell r="A2434" t="str">
            <v>Tunja</v>
          </cell>
          <cell r="B2434">
            <v>1100783</v>
          </cell>
          <cell r="C2434">
            <v>37164</v>
          </cell>
          <cell r="D2434">
            <v>37528</v>
          </cell>
          <cell r="E2434" t="str">
            <v>M</v>
          </cell>
          <cell r="F2434" t="str">
            <v>AUCOLESP</v>
          </cell>
          <cell r="G2434">
            <v>65169</v>
          </cell>
          <cell r="H2434" t="str">
            <v>AUTOMOROS NEGOCIAMOS LTDA</v>
          </cell>
          <cell r="I2434">
            <v>66094337.75</v>
          </cell>
          <cell r="J2434">
            <v>68337907.75</v>
          </cell>
          <cell r="K2434">
            <v>66094337.683600001</v>
          </cell>
          <cell r="L2434">
            <v>1189705</v>
          </cell>
          <cell r="M2434">
            <v>23458936</v>
          </cell>
          <cell r="N2434">
            <v>24648641</v>
          </cell>
          <cell r="O2434">
            <v>0.1</v>
          </cell>
          <cell r="P2434">
            <v>2345893.6</v>
          </cell>
          <cell r="Q2434">
            <v>0.1</v>
          </cell>
          <cell r="R2434">
            <v>2464864.1</v>
          </cell>
          <cell r="S2434">
            <v>29459398.700000003</v>
          </cell>
          <cell r="T2434">
            <v>0.44571743559977861</v>
          </cell>
          <cell r="U2434">
            <v>0.19</v>
          </cell>
          <cell r="V2434">
            <v>12557924.159884</v>
          </cell>
          <cell r="W2434">
            <v>0.17499999999999999</v>
          </cell>
          <cell r="X2434">
            <v>11566509.094629999</v>
          </cell>
          <cell r="Y2434">
            <v>0.05</v>
          </cell>
          <cell r="Z2434">
            <v>3304716.8841800001</v>
          </cell>
          <cell r="AA2434">
            <v>0.13928256440022135</v>
          </cell>
          <cell r="AB2434">
            <v>9205788.8449059948</v>
          </cell>
          <cell r="AC2434">
            <v>220.83241271972656</v>
          </cell>
          <cell r="AD2434">
            <v>220.83241271972656</v>
          </cell>
        </row>
        <row r="2435">
          <cell r="A2435" t="str">
            <v>Tunja</v>
          </cell>
          <cell r="B2435">
            <v>1100783</v>
          </cell>
          <cell r="C2435">
            <v>37529</v>
          </cell>
          <cell r="D2435">
            <v>37777</v>
          </cell>
          <cell r="E2435" t="str">
            <v>M</v>
          </cell>
          <cell r="F2435" t="str">
            <v>AUCOLESP</v>
          </cell>
          <cell r="G2435">
            <v>65169</v>
          </cell>
          <cell r="H2435" t="str">
            <v>AUTOMOROS NEGOCIAMOS LTDA</v>
          </cell>
          <cell r="I2435">
            <v>33160225</v>
          </cell>
          <cell r="J2435">
            <v>27355949</v>
          </cell>
          <cell r="K2435">
            <v>30132229.8171</v>
          </cell>
          <cell r="L2435">
            <v>0</v>
          </cell>
          <cell r="M2435">
            <v>9200000</v>
          </cell>
          <cell r="N2435">
            <v>9200000</v>
          </cell>
          <cell r="O2435">
            <v>0.1</v>
          </cell>
          <cell r="P2435">
            <v>920000</v>
          </cell>
          <cell r="Q2435">
            <v>0.1</v>
          </cell>
          <cell r="R2435">
            <v>920000</v>
          </cell>
          <cell r="S2435">
            <v>11040000</v>
          </cell>
          <cell r="T2435">
            <v>0.36638509884637926</v>
          </cell>
          <cell r="U2435">
            <v>0.19</v>
          </cell>
          <cell r="V2435">
            <v>5725123.6652490003</v>
          </cell>
          <cell r="W2435">
            <v>0.17499999999999999</v>
          </cell>
          <cell r="X2435">
            <v>5273140.2179924995</v>
          </cell>
          <cell r="Y2435">
            <v>0.05</v>
          </cell>
          <cell r="Z2435">
            <v>1506611.490855</v>
          </cell>
          <cell r="AA2435">
            <v>0.2186149011536207</v>
          </cell>
          <cell r="AB2435">
            <v>6587354.4430034989</v>
          </cell>
          <cell r="AC2435">
            <v>173</v>
          </cell>
          <cell r="AD2435">
            <v>169.28628540039063</v>
          </cell>
        </row>
        <row r="2436">
          <cell r="B2436" t="str">
            <v>Total 1100783</v>
          </cell>
          <cell r="C2436">
            <v>154683292.6875</v>
          </cell>
          <cell r="D2436">
            <v>151122586.6875</v>
          </cell>
          <cell r="E2436">
            <v>151655297.5002</v>
          </cell>
          <cell r="F2436">
            <v>6512585</v>
          </cell>
          <cell r="G2436">
            <v>59276368</v>
          </cell>
          <cell r="H2436">
            <v>65788953</v>
          </cell>
          <cell r="I2436">
            <v>154683292.6875</v>
          </cell>
          <cell r="J2436">
            <v>151122586.6875</v>
          </cell>
          <cell r="K2436">
            <v>151655297.5002</v>
          </cell>
          <cell r="L2436">
            <v>6512585</v>
          </cell>
          <cell r="M2436">
            <v>59276368</v>
          </cell>
          <cell r="N2436">
            <v>65788953</v>
          </cell>
          <cell r="O2436">
            <v>10422863.937616982</v>
          </cell>
          <cell r="P2436">
            <v>5927636.8000000007</v>
          </cell>
          <cell r="Q2436">
            <v>6578895.3000000007</v>
          </cell>
          <cell r="R2436">
            <v>6578895.3000000007</v>
          </cell>
          <cell r="S2436">
            <v>78295485.100000009</v>
          </cell>
          <cell r="T2436">
            <v>26539677.062534995</v>
          </cell>
          <cell r="U2436">
            <v>7582764.8750099996</v>
          </cell>
          <cell r="V2436">
            <v>28814506.525038</v>
          </cell>
          <cell r="W2436">
            <v>173</v>
          </cell>
          <cell r="X2436">
            <v>26539677.062534995</v>
          </cell>
          <cell r="Y2436">
            <v>7582764.8750099996</v>
          </cell>
          <cell r="Z2436">
            <v>7582764.8750099996</v>
          </cell>
          <cell r="AA2436">
            <v>173</v>
          </cell>
          <cell r="AB2436">
            <v>10422863.937616982</v>
          </cell>
          <cell r="AC2436">
            <v>173</v>
          </cell>
        </row>
        <row r="2437">
          <cell r="H2437" t="str">
            <v>Total AUTOMOROS NEGOCIAMOS LTDA</v>
          </cell>
          <cell r="I2437">
            <v>5629744184.9375</v>
          </cell>
          <cell r="J2437">
            <v>5343642804.1875</v>
          </cell>
          <cell r="K2437">
            <v>5482649496.5672998</v>
          </cell>
          <cell r="L2437">
            <v>2492664628</v>
          </cell>
          <cell r="M2437">
            <v>429399850</v>
          </cell>
          <cell r="N2437">
            <v>2922064478</v>
          </cell>
          <cell r="O2437">
            <v>42939985.000000007</v>
          </cell>
          <cell r="P2437">
            <v>42939985.000000007</v>
          </cell>
          <cell r="Q2437">
            <v>3257210910.7999997</v>
          </cell>
          <cell r="R2437">
            <v>292206447.80000007</v>
          </cell>
          <cell r="S2437">
            <v>3257210910.7999997</v>
          </cell>
          <cell r="T2437">
            <v>274132474.82836497</v>
          </cell>
          <cell r="U2437">
            <v>-49860955.308129758</v>
          </cell>
          <cell r="V2437">
            <v>1041703404.347787</v>
          </cell>
          <cell r="W2437">
            <v>959463661.89927757</v>
          </cell>
          <cell r="X2437">
            <v>959463661.89927757</v>
          </cell>
          <cell r="Y2437">
            <v>-49860955.308129758</v>
          </cell>
          <cell r="Z2437">
            <v>274132474.82836497</v>
          </cell>
          <cell r="AA2437">
            <v>-49860955.308129758</v>
          </cell>
          <cell r="AB2437">
            <v>-49860955.308129758</v>
          </cell>
          <cell r="AC2437">
            <v>909</v>
          </cell>
        </row>
        <row r="2438">
          <cell r="A2438" t="str">
            <v>Tunja</v>
          </cell>
          <cell r="B2438">
            <v>573347</v>
          </cell>
          <cell r="C2438">
            <v>36951</v>
          </cell>
          <cell r="D2438">
            <v>37315</v>
          </cell>
          <cell r="E2438" t="str">
            <v>M</v>
          </cell>
          <cell r="F2438" t="str">
            <v>AUCOL98</v>
          </cell>
          <cell r="G2438">
            <v>61256</v>
          </cell>
          <cell r="H2438" t="str">
            <v>CACERES Y CIA. LTDA. ASESORES DE SEGUROS</v>
          </cell>
          <cell r="I2438">
            <v>14163232</v>
          </cell>
          <cell r="J2438">
            <v>14163232</v>
          </cell>
          <cell r="K2438">
            <v>14163231.998</v>
          </cell>
          <cell r="L2438">
            <v>5772912</v>
          </cell>
          <cell r="M2438">
            <v>0</v>
          </cell>
          <cell r="N2438">
            <v>5772912</v>
          </cell>
          <cell r="O2438">
            <v>0.1</v>
          </cell>
          <cell r="P2438">
            <v>0</v>
          </cell>
          <cell r="Q2438">
            <v>0.1</v>
          </cell>
          <cell r="R2438">
            <v>577291.20000000007</v>
          </cell>
          <cell r="S2438">
            <v>6350203.2000000002</v>
          </cell>
          <cell r="T2438">
            <v>0.44835834087139975</v>
          </cell>
          <cell r="U2438">
            <v>0.19</v>
          </cell>
          <cell r="V2438">
            <v>2691014.07962</v>
          </cell>
          <cell r="W2438">
            <v>0.125</v>
          </cell>
          <cell r="X2438">
            <v>1770403.99975</v>
          </cell>
          <cell r="Y2438">
            <v>0</v>
          </cell>
          <cell r="Z2438">
            <v>0</v>
          </cell>
          <cell r="AA2438">
            <v>0.2366416591286003</v>
          </cell>
          <cell r="AB2438">
            <v>3351610.7186300005</v>
          </cell>
          <cell r="AC2438">
            <v>13.728021621704102</v>
          </cell>
          <cell r="AD2438">
            <v>13.728021621704102</v>
          </cell>
        </row>
        <row r="2439">
          <cell r="A2439" t="str">
            <v>Tunja</v>
          </cell>
          <cell r="B2439">
            <v>573347</v>
          </cell>
          <cell r="C2439">
            <v>37316</v>
          </cell>
          <cell r="D2439">
            <v>37680</v>
          </cell>
          <cell r="E2439" t="str">
            <v>M</v>
          </cell>
          <cell r="F2439" t="str">
            <v>AUCOL98</v>
          </cell>
          <cell r="G2439">
            <v>61256</v>
          </cell>
          <cell r="H2439" t="str">
            <v>CACERES Y CIA. LTDA. ASESORES DE SEGUROS</v>
          </cell>
          <cell r="I2439">
            <v>11168477</v>
          </cell>
          <cell r="J2439">
            <v>11168477</v>
          </cell>
          <cell r="K2439">
            <v>11168477</v>
          </cell>
          <cell r="L2439">
            <v>7621854</v>
          </cell>
          <cell r="M2439">
            <v>0</v>
          </cell>
          <cell r="N2439">
            <v>7621854</v>
          </cell>
          <cell r="O2439">
            <v>0.1</v>
          </cell>
          <cell r="P2439">
            <v>0</v>
          </cell>
          <cell r="Q2439">
            <v>0.1</v>
          </cell>
          <cell r="R2439">
            <v>762185.4</v>
          </cell>
          <cell r="S2439">
            <v>8384039.4000000004</v>
          </cell>
          <cell r="T2439">
            <v>0.75068779744991199</v>
          </cell>
          <cell r="U2439">
            <v>0.19</v>
          </cell>
          <cell r="V2439">
            <v>2122010.63</v>
          </cell>
          <cell r="W2439">
            <v>0.125</v>
          </cell>
          <cell r="X2439">
            <v>1396059.625</v>
          </cell>
          <cell r="Y2439">
            <v>0</v>
          </cell>
          <cell r="Z2439">
            <v>0</v>
          </cell>
          <cell r="AA2439">
            <v>-6.5687797449911933E-2</v>
          </cell>
          <cell r="AB2439">
            <v>-733632.65500000003</v>
          </cell>
          <cell r="AC2439">
            <v>13.939560890197754</v>
          </cell>
          <cell r="AD2439">
            <v>13.939560890197754</v>
          </cell>
        </row>
        <row r="2440">
          <cell r="A2440" t="str">
            <v>Tunja</v>
          </cell>
          <cell r="B2440">
            <v>573347</v>
          </cell>
          <cell r="C2440">
            <v>37681</v>
          </cell>
          <cell r="D2440">
            <v>37777</v>
          </cell>
          <cell r="E2440" t="str">
            <v>M</v>
          </cell>
          <cell r="F2440" t="str">
            <v>AUCOL98</v>
          </cell>
          <cell r="G2440">
            <v>61256</v>
          </cell>
          <cell r="H2440" t="str">
            <v>CACERES Y CIA. LTDA. ASESORES DE SEGUROS</v>
          </cell>
          <cell r="I2440">
            <v>4362656</v>
          </cell>
          <cell r="J2440">
            <v>2473025</v>
          </cell>
          <cell r="K2440">
            <v>3527541.0010000002</v>
          </cell>
          <cell r="L2440">
            <v>2453086</v>
          </cell>
          <cell r="M2440">
            <v>0</v>
          </cell>
          <cell r="N2440">
            <v>2453086</v>
          </cell>
          <cell r="O2440">
            <v>0.1</v>
          </cell>
          <cell r="P2440">
            <v>0</v>
          </cell>
          <cell r="Q2440">
            <v>0.1</v>
          </cell>
          <cell r="R2440">
            <v>245308.6</v>
          </cell>
          <cell r="S2440">
            <v>2698394.6</v>
          </cell>
          <cell r="T2440">
            <v>0.7649505985146734</v>
          </cell>
          <cell r="U2440">
            <v>0.19</v>
          </cell>
          <cell r="V2440">
            <v>670232.79019000009</v>
          </cell>
          <cell r="W2440">
            <v>0.125</v>
          </cell>
          <cell r="X2440">
            <v>440942.62512500002</v>
          </cell>
          <cell r="Y2440">
            <v>0</v>
          </cell>
          <cell r="Z2440">
            <v>0</v>
          </cell>
          <cell r="AA2440">
            <v>-7.9950598514673343E-2</v>
          </cell>
          <cell r="AB2440">
            <v>-282029.01431499992</v>
          </cell>
          <cell r="AC2440">
            <v>8</v>
          </cell>
          <cell r="AD2440">
            <v>7.375</v>
          </cell>
        </row>
        <row r="2441">
          <cell r="B2441" t="str">
            <v>Total 573347</v>
          </cell>
          <cell r="C2441">
            <v>29694365</v>
          </cell>
          <cell r="D2441">
            <v>27804734</v>
          </cell>
          <cell r="E2441">
            <v>28859249.998999998</v>
          </cell>
          <cell r="F2441">
            <v>15847852</v>
          </cell>
          <cell r="G2441">
            <v>0</v>
          </cell>
          <cell r="H2441">
            <v>15847852</v>
          </cell>
          <cell r="I2441">
            <v>29694365</v>
          </cell>
          <cell r="J2441">
            <v>27804734</v>
          </cell>
          <cell r="K2441">
            <v>28859249.998999998</v>
          </cell>
          <cell r="L2441">
            <v>15847852</v>
          </cell>
          <cell r="M2441">
            <v>0</v>
          </cell>
          <cell r="N2441">
            <v>15847852</v>
          </cell>
          <cell r="O2441">
            <v>2335949.0493150009</v>
          </cell>
          <cell r="P2441">
            <v>0</v>
          </cell>
          <cell r="Q2441">
            <v>1584785.2000000002</v>
          </cell>
          <cell r="R2441">
            <v>1584785.2000000002</v>
          </cell>
          <cell r="S2441">
            <v>17432637.200000003</v>
          </cell>
          <cell r="T2441">
            <v>3607406.2498749997</v>
          </cell>
          <cell r="U2441">
            <v>0</v>
          </cell>
          <cell r="V2441">
            <v>5483257.49981</v>
          </cell>
          <cell r="W2441">
            <v>8</v>
          </cell>
          <cell r="X2441">
            <v>3607406.2498749997</v>
          </cell>
          <cell r="Y2441">
            <v>0</v>
          </cell>
          <cell r="Z2441">
            <v>0</v>
          </cell>
          <cell r="AA2441">
            <v>8</v>
          </cell>
          <cell r="AB2441">
            <v>2335949.0493150009</v>
          </cell>
          <cell r="AC2441">
            <v>8</v>
          </cell>
        </row>
        <row r="2442">
          <cell r="H2442" t="str">
            <v>Total CACERES Y CIA. LTDA. ASESORES DE SEGUROS</v>
          </cell>
          <cell r="I2442">
            <v>29694365</v>
          </cell>
          <cell r="J2442">
            <v>27804734</v>
          </cell>
          <cell r="K2442">
            <v>28859249.998999998</v>
          </cell>
          <cell r="L2442">
            <v>15847852</v>
          </cell>
          <cell r="M2442">
            <v>0</v>
          </cell>
          <cell r="N2442">
            <v>15847852</v>
          </cell>
          <cell r="O2442">
            <v>0</v>
          </cell>
          <cell r="P2442">
            <v>0</v>
          </cell>
          <cell r="Q2442">
            <v>17432637.200000003</v>
          </cell>
          <cell r="R2442">
            <v>1584785.2000000002</v>
          </cell>
          <cell r="S2442">
            <v>17432637.200000003</v>
          </cell>
          <cell r="T2442">
            <v>0</v>
          </cell>
          <cell r="U2442">
            <v>2335949.0493150009</v>
          </cell>
          <cell r="V2442">
            <v>5483257.49981</v>
          </cell>
          <cell r="W2442">
            <v>3607406.2498749997</v>
          </cell>
          <cell r="X2442">
            <v>3607406.2498749997</v>
          </cell>
          <cell r="Y2442">
            <v>2335949.0493150009</v>
          </cell>
          <cell r="Z2442">
            <v>0</v>
          </cell>
          <cell r="AA2442">
            <v>2335949.0493150009</v>
          </cell>
          <cell r="AB2442">
            <v>2335949.0493150009</v>
          </cell>
          <cell r="AC2442">
            <v>8</v>
          </cell>
        </row>
        <row r="2443">
          <cell r="A2443" t="str">
            <v>Tunja</v>
          </cell>
          <cell r="B2443">
            <v>10960686</v>
          </cell>
          <cell r="C2443">
            <v>37470</v>
          </cell>
          <cell r="D2443">
            <v>37777</v>
          </cell>
          <cell r="E2443" t="str">
            <v>M</v>
          </cell>
          <cell r="F2443" t="str">
            <v>AUCOL98</v>
          </cell>
          <cell r="G2443">
            <v>56140</v>
          </cell>
          <cell r="H2443" t="str">
            <v>COOTRATIBANA COOPERATIVA DE TRABAJO ASOCIADO</v>
          </cell>
          <cell r="I2443">
            <v>5961963</v>
          </cell>
          <cell r="J2443">
            <v>5049585</v>
          </cell>
          <cell r="K2443">
            <v>5961963.0077999998</v>
          </cell>
          <cell r="L2443">
            <v>0</v>
          </cell>
          <cell r="M2443">
            <v>0.1</v>
          </cell>
          <cell r="N2443">
            <v>0</v>
          </cell>
          <cell r="O2443">
            <v>0.1</v>
          </cell>
          <cell r="P2443">
            <v>0</v>
          </cell>
          <cell r="Q2443">
            <v>0.1</v>
          </cell>
          <cell r="R2443">
            <v>0</v>
          </cell>
          <cell r="S2443">
            <v>0</v>
          </cell>
          <cell r="T2443">
            <v>0</v>
          </cell>
          <cell r="U2443">
            <v>0.19</v>
          </cell>
          <cell r="V2443">
            <v>1132772.9714820001</v>
          </cell>
          <cell r="W2443">
            <v>0.125</v>
          </cell>
          <cell r="X2443">
            <v>745245.37597499997</v>
          </cell>
          <cell r="Y2443">
            <v>0</v>
          </cell>
          <cell r="Z2443">
            <v>0</v>
          </cell>
          <cell r="AA2443">
            <v>0.68500000000000005</v>
          </cell>
          <cell r="AB2443">
            <v>4083944.6603430002</v>
          </cell>
          <cell r="AC2443">
            <v>15</v>
          </cell>
          <cell r="AD2443">
            <v>9.6514654159545898</v>
          </cell>
        </row>
        <row r="2444">
          <cell r="B2444" t="str">
            <v>Total 10960686</v>
          </cell>
          <cell r="C2444">
            <v>5961963</v>
          </cell>
          <cell r="D2444">
            <v>5049585</v>
          </cell>
          <cell r="E2444">
            <v>5961963.0077999998</v>
          </cell>
          <cell r="F2444">
            <v>0</v>
          </cell>
          <cell r="G2444">
            <v>0</v>
          </cell>
          <cell r="H2444">
            <v>0</v>
          </cell>
          <cell r="I2444">
            <v>5961963</v>
          </cell>
          <cell r="J2444">
            <v>5049585</v>
          </cell>
          <cell r="K2444">
            <v>5961963.0077999998</v>
          </cell>
          <cell r="L2444">
            <v>0</v>
          </cell>
          <cell r="M2444">
            <v>0</v>
          </cell>
          <cell r="N2444">
            <v>0</v>
          </cell>
          <cell r="O2444">
            <v>4083944.6603430002</v>
          </cell>
          <cell r="P2444">
            <v>0</v>
          </cell>
          <cell r="Q2444">
            <v>0</v>
          </cell>
          <cell r="R2444">
            <v>0</v>
          </cell>
          <cell r="S2444">
            <v>0</v>
          </cell>
          <cell r="T2444">
            <v>745245.37597499997</v>
          </cell>
          <cell r="U2444">
            <v>0</v>
          </cell>
          <cell r="V2444">
            <v>1132772.9714820001</v>
          </cell>
          <cell r="W2444">
            <v>15</v>
          </cell>
          <cell r="X2444">
            <v>745245.37597499997</v>
          </cell>
          <cell r="Y2444">
            <v>0</v>
          </cell>
          <cell r="Z2444">
            <v>0</v>
          </cell>
          <cell r="AA2444">
            <v>15</v>
          </cell>
          <cell r="AB2444">
            <v>4083944.6603430002</v>
          </cell>
          <cell r="AC2444">
            <v>15</v>
          </cell>
        </row>
        <row r="2445">
          <cell r="H2445" t="str">
            <v>Total COOTRATIBANA COOPERATIVA DE TRABAJO ASOCIADO</v>
          </cell>
          <cell r="I2445">
            <v>5961963</v>
          </cell>
          <cell r="J2445">
            <v>5049585</v>
          </cell>
          <cell r="K2445">
            <v>5961963.0077999998</v>
          </cell>
          <cell r="L2445">
            <v>0</v>
          </cell>
          <cell r="M2445">
            <v>0</v>
          </cell>
          <cell r="N2445">
            <v>0</v>
          </cell>
          <cell r="O2445">
            <v>0</v>
          </cell>
          <cell r="P2445">
            <v>0</v>
          </cell>
          <cell r="Q2445">
            <v>0</v>
          </cell>
          <cell r="R2445">
            <v>0</v>
          </cell>
          <cell r="S2445">
            <v>0</v>
          </cell>
          <cell r="T2445">
            <v>0</v>
          </cell>
          <cell r="U2445">
            <v>4083944.6603430002</v>
          </cell>
          <cell r="V2445">
            <v>1132772.9714820001</v>
          </cell>
          <cell r="W2445">
            <v>745245.37597499997</v>
          </cell>
          <cell r="X2445">
            <v>745245.37597499997</v>
          </cell>
          <cell r="Y2445">
            <v>4083944.6603430002</v>
          </cell>
          <cell r="Z2445">
            <v>0</v>
          </cell>
          <cell r="AA2445">
            <v>4083944.6603430002</v>
          </cell>
          <cell r="AB2445">
            <v>4083944.6603430002</v>
          </cell>
          <cell r="AC2445">
            <v>15</v>
          </cell>
        </row>
        <row r="2446">
          <cell r="A2446" t="str">
            <v>Tunja</v>
          </cell>
          <cell r="B2446">
            <v>10340268</v>
          </cell>
          <cell r="C2446">
            <v>37237</v>
          </cell>
          <cell r="D2446">
            <v>37601</v>
          </cell>
          <cell r="E2446" t="str">
            <v>M</v>
          </cell>
          <cell r="F2446" t="str">
            <v>AUCOL98</v>
          </cell>
          <cell r="G2446">
            <v>65743</v>
          </cell>
          <cell r="H2446" t="str">
            <v>DIACOOP LTDA</v>
          </cell>
          <cell r="I2446">
            <v>19619982</v>
          </cell>
          <cell r="J2446">
            <v>19504416</v>
          </cell>
          <cell r="K2446">
            <v>19619982.0156</v>
          </cell>
          <cell r="L2446">
            <v>4160718</v>
          </cell>
          <cell r="M2446">
            <v>0</v>
          </cell>
          <cell r="N2446">
            <v>4160718</v>
          </cell>
          <cell r="O2446">
            <v>0.1</v>
          </cell>
          <cell r="P2446">
            <v>0</v>
          </cell>
          <cell r="Q2446">
            <v>0.1</v>
          </cell>
          <cell r="R2446">
            <v>416071.80000000005</v>
          </cell>
          <cell r="S2446">
            <v>4576789.8</v>
          </cell>
          <cell r="T2446">
            <v>0.23327186520155618</v>
          </cell>
          <cell r="U2446">
            <v>0.19</v>
          </cell>
          <cell r="V2446">
            <v>3727796.5829639998</v>
          </cell>
          <cell r="W2446">
            <v>0.125</v>
          </cell>
          <cell r="X2446">
            <v>2452497.7519499999</v>
          </cell>
          <cell r="Y2446">
            <v>0</v>
          </cell>
          <cell r="Z2446">
            <v>0</v>
          </cell>
          <cell r="AA2446">
            <v>0.45172813479844387</v>
          </cell>
          <cell r="AB2446">
            <v>8862897.8806860019</v>
          </cell>
          <cell r="AC2446">
            <v>23.55494499206543</v>
          </cell>
          <cell r="AD2446">
            <v>23.55494499206543</v>
          </cell>
        </row>
        <row r="2447">
          <cell r="A2447" t="str">
            <v>Tunja</v>
          </cell>
          <cell r="B2447">
            <v>10340268</v>
          </cell>
          <cell r="C2447">
            <v>37602</v>
          </cell>
          <cell r="D2447">
            <v>37777</v>
          </cell>
          <cell r="E2447" t="str">
            <v>M</v>
          </cell>
          <cell r="F2447" t="str">
            <v>AUCOL98</v>
          </cell>
          <cell r="G2447">
            <v>65743</v>
          </cell>
          <cell r="H2447" t="str">
            <v>DIACOOP LTDA</v>
          </cell>
          <cell r="I2447">
            <v>12148308</v>
          </cell>
          <cell r="J2447">
            <v>9965211</v>
          </cell>
          <cell r="K2447">
            <v>11725108.042199999</v>
          </cell>
          <cell r="L2447">
            <v>947597</v>
          </cell>
          <cell r="M2447">
            <v>0</v>
          </cell>
          <cell r="N2447">
            <v>947597</v>
          </cell>
          <cell r="O2447">
            <v>0.1</v>
          </cell>
          <cell r="P2447">
            <v>0</v>
          </cell>
          <cell r="Q2447">
            <v>0.1</v>
          </cell>
          <cell r="R2447">
            <v>94759.700000000012</v>
          </cell>
          <cell r="S2447">
            <v>1042356.7</v>
          </cell>
          <cell r="T2447">
            <v>8.8899539027567129E-2</v>
          </cell>
          <cell r="U2447">
            <v>0.19</v>
          </cell>
          <cell r="V2447">
            <v>2227770.5280180001</v>
          </cell>
          <cell r="W2447">
            <v>0.125</v>
          </cell>
          <cell r="X2447">
            <v>1465638.5052749999</v>
          </cell>
          <cell r="Y2447">
            <v>0</v>
          </cell>
          <cell r="Z2447">
            <v>0</v>
          </cell>
          <cell r="AA2447">
            <v>0.59610046097243297</v>
          </cell>
          <cell r="AB2447">
            <v>6989342.3089070003</v>
          </cell>
          <cell r="AC2447">
            <v>34</v>
          </cell>
          <cell r="AD2447">
            <v>31.54857063293457</v>
          </cell>
        </row>
        <row r="2448">
          <cell r="B2448" t="str">
            <v>Total 10340268</v>
          </cell>
          <cell r="C2448">
            <v>31768290</v>
          </cell>
          <cell r="D2448">
            <v>29469627</v>
          </cell>
          <cell r="E2448">
            <v>31345090.057799999</v>
          </cell>
          <cell r="F2448">
            <v>5108315</v>
          </cell>
          <cell r="G2448">
            <v>0</v>
          </cell>
          <cell r="H2448">
            <v>5108315</v>
          </cell>
          <cell r="I2448">
            <v>31768290</v>
          </cell>
          <cell r="J2448">
            <v>29469627</v>
          </cell>
          <cell r="K2448">
            <v>31345090.057799999</v>
          </cell>
          <cell r="L2448">
            <v>5108315</v>
          </cell>
          <cell r="M2448">
            <v>0</v>
          </cell>
          <cell r="N2448">
            <v>5108315</v>
          </cell>
          <cell r="O2448">
            <v>15852240.189593002</v>
          </cell>
          <cell r="P2448">
            <v>0</v>
          </cell>
          <cell r="Q2448">
            <v>510831.50000000006</v>
          </cell>
          <cell r="R2448">
            <v>510831.50000000006</v>
          </cell>
          <cell r="S2448">
            <v>5619146.5</v>
          </cell>
          <cell r="T2448">
            <v>3918136.2572249998</v>
          </cell>
          <cell r="U2448">
            <v>0</v>
          </cell>
          <cell r="V2448">
            <v>5955567.1109819999</v>
          </cell>
          <cell r="W2448">
            <v>34</v>
          </cell>
          <cell r="X2448">
            <v>3918136.2572249998</v>
          </cell>
          <cell r="Y2448">
            <v>0</v>
          </cell>
          <cell r="Z2448">
            <v>0</v>
          </cell>
          <cell r="AA2448">
            <v>34</v>
          </cell>
          <cell r="AB2448">
            <v>15852240.189593002</v>
          </cell>
          <cell r="AC2448">
            <v>34</v>
          </cell>
        </row>
        <row r="2449">
          <cell r="H2449" t="str">
            <v>Total DIACOOP LTDA</v>
          </cell>
          <cell r="I2449">
            <v>31768290</v>
          </cell>
          <cell r="J2449">
            <v>29469627</v>
          </cell>
          <cell r="K2449">
            <v>31345090.057799999</v>
          </cell>
          <cell r="L2449">
            <v>5108315</v>
          </cell>
          <cell r="M2449">
            <v>0</v>
          </cell>
          <cell r="N2449">
            <v>5108315</v>
          </cell>
          <cell r="O2449">
            <v>0</v>
          </cell>
          <cell r="P2449">
            <v>0</v>
          </cell>
          <cell r="Q2449">
            <v>5619146.5</v>
          </cell>
          <cell r="R2449">
            <v>510831.50000000006</v>
          </cell>
          <cell r="S2449">
            <v>5619146.5</v>
          </cell>
          <cell r="T2449">
            <v>0</v>
          </cell>
          <cell r="U2449">
            <v>15852240.189593002</v>
          </cell>
          <cell r="V2449">
            <v>5955567.1109819999</v>
          </cell>
          <cell r="W2449">
            <v>3918136.2572249998</v>
          </cell>
          <cell r="X2449">
            <v>3918136.2572249998</v>
          </cell>
          <cell r="Y2449">
            <v>15852240.189593002</v>
          </cell>
          <cell r="Z2449">
            <v>0</v>
          </cell>
          <cell r="AA2449">
            <v>15852240.189593002</v>
          </cell>
          <cell r="AB2449">
            <v>15852240.189593002</v>
          </cell>
          <cell r="AC2449">
            <v>34</v>
          </cell>
        </row>
        <row r="2450">
          <cell r="A2450" t="str">
            <v>Tunja</v>
          </cell>
          <cell r="B2450">
            <v>1043421</v>
          </cell>
          <cell r="C2450">
            <v>36845</v>
          </cell>
          <cell r="D2450">
            <v>37209</v>
          </cell>
          <cell r="E2450" t="str">
            <v>M</v>
          </cell>
          <cell r="F2450" t="str">
            <v>AUCOLESP</v>
          </cell>
          <cell r="G2450">
            <v>53464</v>
          </cell>
          <cell r="H2450" t="str">
            <v>DIAZ DIAZ GUSTAVO ORLANDO</v>
          </cell>
          <cell r="I2450">
            <v>196618458.6875</v>
          </cell>
          <cell r="J2450">
            <v>196618458.6875</v>
          </cell>
          <cell r="K2450">
            <v>196618458.5781</v>
          </cell>
          <cell r="L2450">
            <v>85953931</v>
          </cell>
          <cell r="M2450">
            <v>0</v>
          </cell>
          <cell r="N2450">
            <v>85953931</v>
          </cell>
          <cell r="O2450">
            <v>0.1</v>
          </cell>
          <cell r="P2450">
            <v>0</v>
          </cell>
          <cell r="Q2450">
            <v>0.1</v>
          </cell>
          <cell r="R2450">
            <v>8595393.0999999996</v>
          </cell>
          <cell r="S2450">
            <v>94549324.099999994</v>
          </cell>
          <cell r="T2450">
            <v>0.48087715051658536</v>
          </cell>
          <cell r="U2450">
            <v>0.19</v>
          </cell>
          <cell r="V2450">
            <v>37357507.129839003</v>
          </cell>
          <cell r="W2450">
            <v>0.125</v>
          </cell>
          <cell r="X2450">
            <v>24577307.322262499</v>
          </cell>
          <cell r="Y2450">
            <v>0</v>
          </cell>
          <cell r="Z2450">
            <v>0</v>
          </cell>
          <cell r="AA2450">
            <v>0.20412284948341469</v>
          </cell>
          <cell r="AB2450">
            <v>40134320.02599851</v>
          </cell>
          <cell r="AC2450">
            <v>39.412086486816406</v>
          </cell>
          <cell r="AD2450">
            <v>39.412086486816406</v>
          </cell>
        </row>
        <row r="2451">
          <cell r="A2451" t="str">
            <v>Tunja</v>
          </cell>
          <cell r="B2451">
            <v>1043421</v>
          </cell>
          <cell r="C2451">
            <v>37210</v>
          </cell>
          <cell r="D2451">
            <v>37574</v>
          </cell>
          <cell r="E2451" t="str">
            <v>M</v>
          </cell>
          <cell r="F2451" t="str">
            <v>AUCOLESP</v>
          </cell>
          <cell r="G2451">
            <v>53464</v>
          </cell>
          <cell r="H2451" t="str">
            <v>DIAZ DIAZ GUSTAVO ORLANDO</v>
          </cell>
          <cell r="I2451">
            <v>217200142.875</v>
          </cell>
          <cell r="J2451">
            <v>217200142.875</v>
          </cell>
          <cell r="K2451">
            <v>217200143.0781</v>
          </cell>
          <cell r="L2451">
            <v>26427900</v>
          </cell>
          <cell r="M2451">
            <v>0</v>
          </cell>
          <cell r="N2451">
            <v>26427900</v>
          </cell>
          <cell r="O2451">
            <v>0.1</v>
          </cell>
          <cell r="P2451">
            <v>0</v>
          </cell>
          <cell r="Q2451">
            <v>0.1</v>
          </cell>
          <cell r="R2451">
            <v>2642790</v>
          </cell>
          <cell r="S2451">
            <v>29070690</v>
          </cell>
          <cell r="T2451">
            <v>0.13384286763359485</v>
          </cell>
          <cell r="U2451">
            <v>0.19</v>
          </cell>
          <cell r="V2451">
            <v>41268027.184839003</v>
          </cell>
          <cell r="W2451">
            <v>0.125</v>
          </cell>
          <cell r="X2451">
            <v>27150017.884762499</v>
          </cell>
          <cell r="Y2451">
            <v>0</v>
          </cell>
          <cell r="Z2451">
            <v>0</v>
          </cell>
          <cell r="AA2451">
            <v>0.55115713236640518</v>
          </cell>
          <cell r="AB2451">
            <v>119711408.0084985</v>
          </cell>
          <cell r="AC2451">
            <v>39.964286804199219</v>
          </cell>
          <cell r="AD2451">
            <v>39.964286804199219</v>
          </cell>
        </row>
        <row r="2452">
          <cell r="A2452" t="str">
            <v>Tunja</v>
          </cell>
          <cell r="B2452">
            <v>1043421</v>
          </cell>
          <cell r="C2452">
            <v>37575</v>
          </cell>
          <cell r="D2452">
            <v>37777</v>
          </cell>
          <cell r="E2452" t="str">
            <v>M</v>
          </cell>
          <cell r="F2452" t="str">
            <v>AUCOLESP</v>
          </cell>
          <cell r="G2452">
            <v>53464</v>
          </cell>
          <cell r="H2452" t="str">
            <v>DIAZ DIAZ GUSTAVO ORLANDO</v>
          </cell>
          <cell r="I2452">
            <v>156053521.1875</v>
          </cell>
          <cell r="J2452">
            <v>128264020.75</v>
          </cell>
          <cell r="K2452">
            <v>148814337.03130001</v>
          </cell>
          <cell r="L2452">
            <v>64924771</v>
          </cell>
          <cell r="M2452">
            <v>31162066</v>
          </cell>
          <cell r="N2452">
            <v>96086837</v>
          </cell>
          <cell r="O2452">
            <v>0.1</v>
          </cell>
          <cell r="P2452">
            <v>3116206.6</v>
          </cell>
          <cell r="Q2452">
            <v>0.1</v>
          </cell>
          <cell r="R2452">
            <v>9608683.7000000011</v>
          </cell>
          <cell r="S2452">
            <v>108811727.3</v>
          </cell>
          <cell r="T2452">
            <v>0.73119115718745376</v>
          </cell>
          <cell r="U2452">
            <v>0.19</v>
          </cell>
          <cell r="V2452">
            <v>28274724.035947002</v>
          </cell>
          <cell r="W2452">
            <v>0.125</v>
          </cell>
          <cell r="X2452">
            <v>18601792.128912501</v>
          </cell>
          <cell r="Y2452">
            <v>0</v>
          </cell>
          <cell r="Z2452">
            <v>0</v>
          </cell>
          <cell r="AA2452">
            <v>-4.6191157187453702E-2</v>
          </cell>
          <cell r="AB2452">
            <v>-6873906.4335594913</v>
          </cell>
          <cell r="AC2452">
            <v>53</v>
          </cell>
          <cell r="AD2452">
            <v>47.767326354980469</v>
          </cell>
        </row>
        <row r="2453">
          <cell r="B2453" t="str">
            <v>Total 1043421</v>
          </cell>
          <cell r="C2453">
            <v>569872122.75</v>
          </cell>
          <cell r="D2453">
            <v>542082622.3125</v>
          </cell>
          <cell r="E2453">
            <v>562632938.6875</v>
          </cell>
          <cell r="F2453">
            <v>177306602</v>
          </cell>
          <cell r="G2453">
            <v>31162066</v>
          </cell>
          <cell r="H2453">
            <v>208468668</v>
          </cell>
          <cell r="I2453">
            <v>569872122.75</v>
          </cell>
          <cell r="J2453">
            <v>542082622.3125</v>
          </cell>
          <cell r="K2453">
            <v>562632938.6875</v>
          </cell>
          <cell r="L2453">
            <v>177306602</v>
          </cell>
          <cell r="M2453">
            <v>31162066</v>
          </cell>
          <cell r="N2453">
            <v>208468668</v>
          </cell>
          <cell r="O2453">
            <v>152971821.60093755</v>
          </cell>
          <cell r="P2453">
            <v>3116206.6</v>
          </cell>
          <cell r="Q2453">
            <v>20846866.800000001</v>
          </cell>
          <cell r="R2453">
            <v>20846866.800000001</v>
          </cell>
          <cell r="S2453">
            <v>232431741.39999998</v>
          </cell>
          <cell r="T2453">
            <v>70329117.3359375</v>
          </cell>
          <cell r="U2453">
            <v>0</v>
          </cell>
          <cell r="V2453">
            <v>106900258.35062501</v>
          </cell>
          <cell r="W2453">
            <v>53</v>
          </cell>
          <cell r="X2453">
            <v>70329117.3359375</v>
          </cell>
          <cell r="Y2453">
            <v>0</v>
          </cell>
          <cell r="Z2453">
            <v>0</v>
          </cell>
          <cell r="AA2453">
            <v>53</v>
          </cell>
          <cell r="AB2453">
            <v>152971821.60093755</v>
          </cell>
          <cell r="AC2453">
            <v>53</v>
          </cell>
        </row>
        <row r="2454">
          <cell r="A2454" t="str">
            <v>Tunja</v>
          </cell>
          <cell r="B2454">
            <v>1044890</v>
          </cell>
          <cell r="C2454">
            <v>36845</v>
          </cell>
          <cell r="D2454">
            <v>37209</v>
          </cell>
          <cell r="E2454" t="str">
            <v>M</v>
          </cell>
          <cell r="F2454" t="str">
            <v>AUCOLESP</v>
          </cell>
          <cell r="G2454">
            <v>53464</v>
          </cell>
          <cell r="H2454" t="str">
            <v>DIAZ DIAZ GUSTAVO ORLANDO</v>
          </cell>
          <cell r="I2454">
            <v>168348467</v>
          </cell>
          <cell r="J2454">
            <v>168348467</v>
          </cell>
          <cell r="K2454">
            <v>168348466.9941</v>
          </cell>
          <cell r="L2454">
            <v>104806673</v>
          </cell>
          <cell r="M2454">
            <v>925000</v>
          </cell>
          <cell r="N2454">
            <v>105731673</v>
          </cell>
          <cell r="O2454">
            <v>0.1</v>
          </cell>
          <cell r="P2454">
            <v>92500</v>
          </cell>
          <cell r="Q2454">
            <v>0.1</v>
          </cell>
          <cell r="R2454">
            <v>10573167.300000001</v>
          </cell>
          <cell r="S2454">
            <v>116397340.3</v>
          </cell>
          <cell r="T2454">
            <v>0.69140718878110896</v>
          </cell>
          <cell r="U2454">
            <v>0.19</v>
          </cell>
          <cell r="V2454">
            <v>31986208.728879001</v>
          </cell>
          <cell r="W2454">
            <v>0.125</v>
          </cell>
          <cell r="X2454">
            <v>21043558.374262501</v>
          </cell>
          <cell r="Y2454">
            <v>0</v>
          </cell>
          <cell r="Z2454">
            <v>0</v>
          </cell>
          <cell r="AA2454">
            <v>-6.4071887811089079E-3</v>
          </cell>
          <cell r="AB2454">
            <v>-1078640.4090414809</v>
          </cell>
          <cell r="AC2454">
            <v>65.75823974609375</v>
          </cell>
          <cell r="AD2454">
            <v>65.75823974609375</v>
          </cell>
        </row>
        <row r="2455">
          <cell r="A2455" t="str">
            <v>Tunja</v>
          </cell>
          <cell r="B2455">
            <v>1044890</v>
          </cell>
          <cell r="C2455">
            <v>37210</v>
          </cell>
          <cell r="D2455">
            <v>37574</v>
          </cell>
          <cell r="E2455" t="str">
            <v>M</v>
          </cell>
          <cell r="F2455" t="str">
            <v>AUCOLESP</v>
          </cell>
          <cell r="G2455">
            <v>53464</v>
          </cell>
          <cell r="H2455" t="str">
            <v>DIAZ DIAZ GUSTAVO ORLANDO</v>
          </cell>
          <cell r="I2455">
            <v>258139553</v>
          </cell>
          <cell r="J2455">
            <v>258139553</v>
          </cell>
          <cell r="K2455">
            <v>258139553.0977</v>
          </cell>
          <cell r="L2455">
            <v>94468777</v>
          </cell>
          <cell r="M2455">
            <v>5700001</v>
          </cell>
          <cell r="N2455">
            <v>100168778</v>
          </cell>
          <cell r="O2455">
            <v>0.1</v>
          </cell>
          <cell r="P2455">
            <v>570000.1</v>
          </cell>
          <cell r="Q2455">
            <v>0.1</v>
          </cell>
          <cell r="R2455">
            <v>10016877.800000001</v>
          </cell>
          <cell r="S2455">
            <v>110755655.89999999</v>
          </cell>
          <cell r="T2455">
            <v>0.42905341150134196</v>
          </cell>
          <cell r="U2455">
            <v>0.19</v>
          </cell>
          <cell r="V2455">
            <v>49046515.088563003</v>
          </cell>
          <cell r="W2455">
            <v>0.125</v>
          </cell>
          <cell r="X2455">
            <v>32267444.1372125</v>
          </cell>
          <cell r="Y2455">
            <v>0</v>
          </cell>
          <cell r="Z2455">
            <v>0</v>
          </cell>
          <cell r="AA2455">
            <v>0.25594658849865809</v>
          </cell>
          <cell r="AB2455">
            <v>66069937.971924521</v>
          </cell>
          <cell r="AC2455">
            <v>73.697799682617188</v>
          </cell>
          <cell r="AD2455">
            <v>73.697799682617188</v>
          </cell>
        </row>
        <row r="2456">
          <cell r="A2456" t="str">
            <v>Tunja</v>
          </cell>
          <cell r="B2456">
            <v>1044890</v>
          </cell>
          <cell r="C2456">
            <v>37575</v>
          </cell>
          <cell r="D2456">
            <v>37777</v>
          </cell>
          <cell r="E2456" t="str">
            <v>M</v>
          </cell>
          <cell r="F2456" t="str">
            <v>AUCOLESP</v>
          </cell>
          <cell r="G2456">
            <v>53464</v>
          </cell>
          <cell r="H2456" t="str">
            <v>DIAZ DIAZ GUSTAVO ORLANDO</v>
          </cell>
          <cell r="I2456">
            <v>225866229</v>
          </cell>
          <cell r="J2456">
            <v>187001735</v>
          </cell>
          <cell r="K2456">
            <v>215412345.17770001</v>
          </cell>
          <cell r="L2456">
            <v>72673644</v>
          </cell>
          <cell r="M2456">
            <v>4400000</v>
          </cell>
          <cell r="N2456">
            <v>77073644</v>
          </cell>
          <cell r="O2456">
            <v>0.1</v>
          </cell>
          <cell r="P2456">
            <v>440000</v>
          </cell>
          <cell r="Q2456">
            <v>0.1</v>
          </cell>
          <cell r="R2456">
            <v>7707364.4000000004</v>
          </cell>
          <cell r="S2456">
            <v>85221008.400000006</v>
          </cell>
          <cell r="T2456">
            <v>0.39561803354259328</v>
          </cell>
          <cell r="U2456">
            <v>0.19</v>
          </cell>
          <cell r="V2456">
            <v>40928345.583763003</v>
          </cell>
          <cell r="W2456">
            <v>0.125</v>
          </cell>
          <cell r="X2456">
            <v>26926543.147212502</v>
          </cell>
          <cell r="Y2456">
            <v>0</v>
          </cell>
          <cell r="Z2456">
            <v>0</v>
          </cell>
          <cell r="AA2456">
            <v>0.28938196645740677</v>
          </cell>
          <cell r="AB2456">
            <v>62336448.046724513</v>
          </cell>
          <cell r="AC2456">
            <v>117</v>
          </cell>
          <cell r="AD2456">
            <v>104.38613891601563</v>
          </cell>
        </row>
        <row r="2457">
          <cell r="B2457" t="str">
            <v>Total 1044890</v>
          </cell>
          <cell r="C2457">
            <v>652354249</v>
          </cell>
          <cell r="D2457">
            <v>613489755</v>
          </cell>
          <cell r="E2457">
            <v>641900365.26950002</v>
          </cell>
          <cell r="F2457">
            <v>271949094</v>
          </cell>
          <cell r="G2457">
            <v>11025001</v>
          </cell>
          <cell r="H2457">
            <v>282974095</v>
          </cell>
          <cell r="I2457">
            <v>652354249</v>
          </cell>
          <cell r="J2457">
            <v>613489755</v>
          </cell>
          <cell r="K2457">
            <v>641900365.26950002</v>
          </cell>
          <cell r="L2457">
            <v>271949094</v>
          </cell>
          <cell r="M2457">
            <v>11025001</v>
          </cell>
          <cell r="N2457">
            <v>282974095</v>
          </cell>
          <cell r="O2457">
            <v>127327745.60960755</v>
          </cell>
          <cell r="P2457">
            <v>1102500.1000000001</v>
          </cell>
          <cell r="Q2457">
            <v>28297409.5</v>
          </cell>
          <cell r="R2457">
            <v>28297409.5</v>
          </cell>
          <cell r="S2457">
            <v>312374004.60000002</v>
          </cell>
          <cell r="T2457">
            <v>80237545.658687502</v>
          </cell>
          <cell r="U2457">
            <v>0</v>
          </cell>
          <cell r="V2457">
            <v>121961069.401205</v>
          </cell>
          <cell r="W2457">
            <v>117</v>
          </cell>
          <cell r="X2457">
            <v>80237545.658687502</v>
          </cell>
          <cell r="Y2457">
            <v>0</v>
          </cell>
          <cell r="Z2457">
            <v>0</v>
          </cell>
          <cell r="AA2457">
            <v>117</v>
          </cell>
          <cell r="AB2457">
            <v>127327745.60960755</v>
          </cell>
          <cell r="AC2457">
            <v>117</v>
          </cell>
        </row>
        <row r="2458">
          <cell r="H2458" t="str">
            <v>Total DIAZ DIAZ GUSTAVO ORLANDO</v>
          </cell>
          <cell r="I2458">
            <v>1222226371.75</v>
          </cell>
          <cell r="J2458">
            <v>1155572377.3125</v>
          </cell>
          <cell r="K2458">
            <v>1204533303.957</v>
          </cell>
          <cell r="L2458">
            <v>449255696</v>
          </cell>
          <cell r="M2458">
            <v>42187067</v>
          </cell>
          <cell r="N2458">
            <v>491442763</v>
          </cell>
          <cell r="O2458">
            <v>4218706.7</v>
          </cell>
          <cell r="P2458">
            <v>4218706.7</v>
          </cell>
          <cell r="Q2458">
            <v>544805746</v>
          </cell>
          <cell r="R2458">
            <v>49144276.300000004</v>
          </cell>
          <cell r="S2458">
            <v>544805746</v>
          </cell>
          <cell r="T2458">
            <v>0</v>
          </cell>
          <cell r="U2458">
            <v>280299567.21054506</v>
          </cell>
          <cell r="V2458">
            <v>228861327.75183001</v>
          </cell>
          <cell r="W2458">
            <v>150566662.994625</v>
          </cell>
          <cell r="X2458">
            <v>150566662.994625</v>
          </cell>
          <cell r="Y2458">
            <v>280299567.21054506</v>
          </cell>
          <cell r="Z2458">
            <v>0</v>
          </cell>
          <cell r="AA2458">
            <v>280299567.21054506</v>
          </cell>
          <cell r="AB2458">
            <v>280299567.21054506</v>
          </cell>
          <cell r="AC2458">
            <v>170</v>
          </cell>
        </row>
        <row r="2459">
          <cell r="A2459" t="str">
            <v>Tunja</v>
          </cell>
          <cell r="B2459">
            <v>515936</v>
          </cell>
          <cell r="C2459">
            <v>36952</v>
          </cell>
          <cell r="D2459">
            <v>37316</v>
          </cell>
          <cell r="E2459" t="str">
            <v>M</v>
          </cell>
          <cell r="F2459" t="str">
            <v>AUCOL98</v>
          </cell>
          <cell r="G2459">
            <v>67951</v>
          </cell>
          <cell r="H2459" t="str">
            <v>FONDO DE EMPLEADOS DE CEMENTOS BOYACA S.A.</v>
          </cell>
          <cell r="I2459">
            <v>100232035</v>
          </cell>
          <cell r="J2459">
            <v>100250507</v>
          </cell>
          <cell r="K2459">
            <v>100232035.0115</v>
          </cell>
          <cell r="L2459">
            <v>56648378</v>
          </cell>
          <cell r="M2459">
            <v>200002</v>
          </cell>
          <cell r="N2459">
            <v>56848380</v>
          </cell>
          <cell r="O2459">
            <v>0.1</v>
          </cell>
          <cell r="P2459">
            <v>20000.2</v>
          </cell>
          <cell r="Q2459">
            <v>0.1</v>
          </cell>
          <cell r="R2459">
            <v>5684838</v>
          </cell>
          <cell r="S2459">
            <v>62553218.200000003</v>
          </cell>
          <cell r="T2459">
            <v>0.62408408841367968</v>
          </cell>
          <cell r="U2459">
            <v>0.19</v>
          </cell>
          <cell r="V2459">
            <v>19044086.652185</v>
          </cell>
          <cell r="W2459">
            <v>0.125</v>
          </cell>
          <cell r="X2459">
            <v>12529004.3764375</v>
          </cell>
          <cell r="Y2459">
            <v>0</v>
          </cell>
          <cell r="Z2459">
            <v>0</v>
          </cell>
          <cell r="AA2459">
            <v>6.091591158632037E-2</v>
          </cell>
          <cell r="AB2459">
            <v>6105725.782877502</v>
          </cell>
          <cell r="AC2459">
            <v>120.39560699462891</v>
          </cell>
          <cell r="AD2459">
            <v>120.39560699462891</v>
          </cell>
        </row>
        <row r="2460">
          <cell r="A2460" t="str">
            <v>Tunja</v>
          </cell>
          <cell r="B2460">
            <v>515936</v>
          </cell>
          <cell r="C2460">
            <v>37317</v>
          </cell>
          <cell r="D2460">
            <v>37681</v>
          </cell>
          <cell r="E2460" t="str">
            <v>M</v>
          </cell>
          <cell r="F2460" t="str">
            <v>AUCOL98</v>
          </cell>
          <cell r="G2460">
            <v>67951</v>
          </cell>
          <cell r="H2460" t="str">
            <v>FONDO DE EMPLEADOS DE CEMENTOS BOYACA S.A.</v>
          </cell>
          <cell r="I2460">
            <v>100464720</v>
          </cell>
          <cell r="J2460">
            <v>100488260</v>
          </cell>
          <cell r="K2460">
            <v>100464720.0283</v>
          </cell>
          <cell r="L2460">
            <v>59025462</v>
          </cell>
          <cell r="M2460">
            <v>18969839</v>
          </cell>
          <cell r="N2460">
            <v>77995301</v>
          </cell>
          <cell r="O2460">
            <v>0.1</v>
          </cell>
          <cell r="P2460">
            <v>1896983.9000000001</v>
          </cell>
          <cell r="Q2460">
            <v>0.1</v>
          </cell>
          <cell r="R2460">
            <v>7799530.1000000006</v>
          </cell>
          <cell r="S2460">
            <v>87691815</v>
          </cell>
          <cell r="T2460">
            <v>0.87286178645894807</v>
          </cell>
          <cell r="U2460">
            <v>0.19</v>
          </cell>
          <cell r="V2460">
            <v>19088296.805376999</v>
          </cell>
          <cell r="W2460">
            <v>0.125</v>
          </cell>
          <cell r="X2460">
            <v>12558090.0035375</v>
          </cell>
          <cell r="Y2460">
            <v>0</v>
          </cell>
          <cell r="Z2460">
            <v>0</v>
          </cell>
          <cell r="AA2460">
            <v>-0.18786178645894802</v>
          </cell>
          <cell r="AB2460">
            <v>-18873481.780614495</v>
          </cell>
          <cell r="AC2460">
            <v>138.12637329101563</v>
          </cell>
          <cell r="AD2460">
            <v>138.12637329101563</v>
          </cell>
        </row>
        <row r="2461">
          <cell r="A2461" t="str">
            <v>Tunja</v>
          </cell>
          <cell r="B2461">
            <v>515936</v>
          </cell>
          <cell r="C2461">
            <v>37682</v>
          </cell>
          <cell r="D2461">
            <v>37777</v>
          </cell>
          <cell r="E2461" t="str">
            <v>M</v>
          </cell>
          <cell r="F2461" t="str">
            <v>AUCOL98</v>
          </cell>
          <cell r="G2461">
            <v>67951</v>
          </cell>
          <cell r="H2461" t="str">
            <v>FONDO DE EMPLEADOS DE CEMENTOS BOYACA S.A.</v>
          </cell>
          <cell r="I2461">
            <v>29273196</v>
          </cell>
          <cell r="J2461">
            <v>17235647</v>
          </cell>
          <cell r="K2461">
            <v>23014115.475499999</v>
          </cell>
          <cell r="L2461">
            <v>1820373</v>
          </cell>
          <cell r="M2461">
            <v>0</v>
          </cell>
          <cell r="N2461">
            <v>1820373</v>
          </cell>
          <cell r="O2461">
            <v>0.1</v>
          </cell>
          <cell r="P2461">
            <v>0</v>
          </cell>
          <cell r="Q2461">
            <v>0.1</v>
          </cell>
          <cell r="R2461">
            <v>182037.30000000002</v>
          </cell>
          <cell r="S2461">
            <v>2002410.3</v>
          </cell>
          <cell r="T2461">
            <v>8.7007919210785836E-2</v>
          </cell>
          <cell r="U2461">
            <v>0.19</v>
          </cell>
          <cell r="V2461">
            <v>4372681.9403449995</v>
          </cell>
          <cell r="W2461">
            <v>0.125</v>
          </cell>
          <cell r="X2461">
            <v>2876764.4344374998</v>
          </cell>
          <cell r="Y2461">
            <v>0</v>
          </cell>
          <cell r="Z2461">
            <v>0</v>
          </cell>
          <cell r="AA2461">
            <v>0.59799208078921418</v>
          </cell>
          <cell r="AB2461">
            <v>13762258.800717499</v>
          </cell>
          <cell r="AC2461">
            <v>48</v>
          </cell>
          <cell r="AD2461">
            <v>48.115791320800781</v>
          </cell>
        </row>
        <row r="2462">
          <cell r="B2462" t="str">
            <v>Total 515936</v>
          </cell>
          <cell r="C2462">
            <v>229969951</v>
          </cell>
          <cell r="D2462">
            <v>217974414</v>
          </cell>
          <cell r="E2462">
            <v>223710870.51529998</v>
          </cell>
          <cell r="F2462">
            <v>117494213</v>
          </cell>
          <cell r="G2462">
            <v>19169841</v>
          </cell>
          <cell r="H2462">
            <v>136664054</v>
          </cell>
          <cell r="I2462">
            <v>229969951</v>
          </cell>
          <cell r="J2462">
            <v>217974414</v>
          </cell>
          <cell r="K2462">
            <v>223710870.51529998</v>
          </cell>
          <cell r="L2462">
            <v>117494213</v>
          </cell>
          <cell r="M2462">
            <v>19169841</v>
          </cell>
          <cell r="N2462">
            <v>136664054</v>
          </cell>
          <cell r="O2462">
            <v>994502.80298050493</v>
          </cell>
          <cell r="P2462">
            <v>1916984.1</v>
          </cell>
          <cell r="Q2462">
            <v>13666405.400000002</v>
          </cell>
          <cell r="R2462">
            <v>13666405.400000002</v>
          </cell>
          <cell r="S2462">
            <v>152247443.5</v>
          </cell>
          <cell r="T2462">
            <v>27963858.814412497</v>
          </cell>
          <cell r="U2462">
            <v>0</v>
          </cell>
          <cell r="V2462">
            <v>42505065.397906996</v>
          </cell>
          <cell r="W2462">
            <v>48</v>
          </cell>
          <cell r="X2462">
            <v>27963858.814412497</v>
          </cell>
          <cell r="Y2462">
            <v>0</v>
          </cell>
          <cell r="Z2462">
            <v>0</v>
          </cell>
          <cell r="AA2462">
            <v>48</v>
          </cell>
          <cell r="AB2462">
            <v>994502.80298050493</v>
          </cell>
          <cell r="AC2462">
            <v>48</v>
          </cell>
        </row>
        <row r="2463">
          <cell r="H2463" t="str">
            <v>Total FONDO DE EMPLEADOS DE CEMENTOS BOYACA S.A.</v>
          </cell>
          <cell r="I2463">
            <v>229969951</v>
          </cell>
          <cell r="J2463">
            <v>217974414</v>
          </cell>
          <cell r="K2463">
            <v>223710870.51529998</v>
          </cell>
          <cell r="L2463">
            <v>117494213</v>
          </cell>
          <cell r="M2463">
            <v>19169841</v>
          </cell>
          <cell r="N2463">
            <v>136664054</v>
          </cell>
          <cell r="O2463">
            <v>1916984.1</v>
          </cell>
          <cell r="P2463">
            <v>1916984.1</v>
          </cell>
          <cell r="Q2463">
            <v>152247443.5</v>
          </cell>
          <cell r="R2463">
            <v>13666405.400000002</v>
          </cell>
          <cell r="S2463">
            <v>152247443.5</v>
          </cell>
          <cell r="T2463">
            <v>0</v>
          </cell>
          <cell r="U2463">
            <v>994502.80298050493</v>
          </cell>
          <cell r="V2463">
            <v>42505065.397906996</v>
          </cell>
          <cell r="W2463">
            <v>27963858.814412497</v>
          </cell>
          <cell r="X2463">
            <v>27963858.814412497</v>
          </cell>
          <cell r="Y2463">
            <v>994502.80298050493</v>
          </cell>
          <cell r="Z2463">
            <v>0</v>
          </cell>
          <cell r="AA2463">
            <v>994502.80298050493</v>
          </cell>
          <cell r="AB2463">
            <v>994502.80298050493</v>
          </cell>
          <cell r="AC2463">
            <v>48</v>
          </cell>
        </row>
        <row r="2464">
          <cell r="A2464" t="str">
            <v>Tunja</v>
          </cell>
          <cell r="B2464">
            <v>10373883</v>
          </cell>
          <cell r="C2464">
            <v>37317</v>
          </cell>
          <cell r="D2464">
            <v>37681</v>
          </cell>
          <cell r="E2464" t="str">
            <v>M</v>
          </cell>
          <cell r="F2464" t="str">
            <v>AUCOL98</v>
          </cell>
          <cell r="G2464">
            <v>65379</v>
          </cell>
          <cell r="H2464" t="str">
            <v>FONDO EDUCATIVO REGIONAL DE BOYACA</v>
          </cell>
          <cell r="I2464">
            <v>58559975</v>
          </cell>
          <cell r="J2464">
            <v>58604939</v>
          </cell>
          <cell r="K2464">
            <v>58559974.920900002</v>
          </cell>
          <cell r="L2464">
            <v>29697788</v>
          </cell>
          <cell r="M2464">
            <v>11424028</v>
          </cell>
          <cell r="N2464">
            <v>41121816</v>
          </cell>
          <cell r="O2464">
            <v>0.1</v>
          </cell>
          <cell r="P2464">
            <v>1142402.8</v>
          </cell>
          <cell r="Q2464">
            <v>0.1</v>
          </cell>
          <cell r="R2464">
            <v>4112181.6</v>
          </cell>
          <cell r="S2464">
            <v>46376400.399999999</v>
          </cell>
          <cell r="T2464">
            <v>0.79194706730395648</v>
          </cell>
          <cell r="U2464">
            <v>0.19</v>
          </cell>
          <cell r="V2464">
            <v>11126395.234971</v>
          </cell>
          <cell r="W2464">
            <v>0.125</v>
          </cell>
          <cell r="X2464">
            <v>7319996.8651125003</v>
          </cell>
          <cell r="Y2464">
            <v>0</v>
          </cell>
          <cell r="Z2464">
            <v>0</v>
          </cell>
          <cell r="AA2464">
            <v>-0.10694706730395642</v>
          </cell>
          <cell r="AB2464">
            <v>-6262817.5791834928</v>
          </cell>
          <cell r="AC2464">
            <v>84.068679809570313</v>
          </cell>
          <cell r="AD2464">
            <v>84.068679809570313</v>
          </cell>
        </row>
        <row r="2465">
          <cell r="A2465" t="str">
            <v>Tunja</v>
          </cell>
          <cell r="B2465">
            <v>10373883</v>
          </cell>
          <cell r="C2465">
            <v>37682</v>
          </cell>
          <cell r="D2465">
            <v>37777</v>
          </cell>
          <cell r="E2465" t="str">
            <v>M</v>
          </cell>
          <cell r="F2465" t="str">
            <v>AUCOL98</v>
          </cell>
          <cell r="G2465">
            <v>65379</v>
          </cell>
          <cell r="H2465" t="str">
            <v>FONDO EDUCATIVO REGIONAL DE BOYACA</v>
          </cell>
          <cell r="I2465">
            <v>29778291</v>
          </cell>
          <cell r="J2465">
            <v>15982028</v>
          </cell>
          <cell r="K2465">
            <v>23023702.446800001</v>
          </cell>
          <cell r="L2465">
            <v>3703373</v>
          </cell>
          <cell r="M2465">
            <v>2046547</v>
          </cell>
          <cell r="N2465">
            <v>5749920</v>
          </cell>
          <cell r="O2465">
            <v>0.1</v>
          </cell>
          <cell r="P2465">
            <v>204654.7</v>
          </cell>
          <cell r="Q2465">
            <v>0.1</v>
          </cell>
          <cell r="R2465">
            <v>574992</v>
          </cell>
          <cell r="S2465">
            <v>6529566.7000000002</v>
          </cell>
          <cell r="T2465">
            <v>0.28360194087322066</v>
          </cell>
          <cell r="U2465">
            <v>0.19</v>
          </cell>
          <cell r="V2465">
            <v>4374503.464892</v>
          </cell>
          <cell r="W2465">
            <v>0.125</v>
          </cell>
          <cell r="X2465">
            <v>2877962.8058500001</v>
          </cell>
          <cell r="Y2465">
            <v>0</v>
          </cell>
          <cell r="Z2465">
            <v>0</v>
          </cell>
          <cell r="AA2465">
            <v>0.40139805912677939</v>
          </cell>
          <cell r="AB2465">
            <v>9241669.4760580026</v>
          </cell>
          <cell r="AC2465">
            <v>121</v>
          </cell>
          <cell r="AD2465">
            <v>113.93684387207031</v>
          </cell>
        </row>
        <row r="2466">
          <cell r="B2466" t="str">
            <v>Total 10373883</v>
          </cell>
          <cell r="C2466">
            <v>88338266</v>
          </cell>
          <cell r="D2466">
            <v>74586967</v>
          </cell>
          <cell r="E2466">
            <v>81583677.367700011</v>
          </cell>
          <cell r="F2466">
            <v>33401161</v>
          </cell>
          <cell r="G2466">
            <v>13470575</v>
          </cell>
          <cell r="H2466">
            <v>46871736</v>
          </cell>
          <cell r="I2466">
            <v>88338266</v>
          </cell>
          <cell r="J2466">
            <v>74586967</v>
          </cell>
          <cell r="K2466">
            <v>81583677.367700011</v>
          </cell>
          <cell r="L2466">
            <v>33401161</v>
          </cell>
          <cell r="M2466">
            <v>13470575</v>
          </cell>
          <cell r="N2466">
            <v>46871736</v>
          </cell>
          <cell r="O2466">
            <v>2978851.8968745098</v>
          </cell>
          <cell r="P2466">
            <v>1347057.5</v>
          </cell>
          <cell r="Q2466">
            <v>4687173.5999999996</v>
          </cell>
          <cell r="R2466">
            <v>4687173.5999999996</v>
          </cell>
          <cell r="S2466">
            <v>52905967.100000001</v>
          </cell>
          <cell r="T2466">
            <v>10197959.670962501</v>
          </cell>
          <cell r="U2466">
            <v>0</v>
          </cell>
          <cell r="V2466">
            <v>15500898.699863</v>
          </cell>
          <cell r="W2466">
            <v>121</v>
          </cell>
          <cell r="X2466">
            <v>10197959.670962501</v>
          </cell>
          <cell r="Y2466">
            <v>0</v>
          </cell>
          <cell r="Z2466">
            <v>0</v>
          </cell>
          <cell r="AA2466">
            <v>121</v>
          </cell>
          <cell r="AB2466">
            <v>2978851.8968745098</v>
          </cell>
          <cell r="AC2466">
            <v>121</v>
          </cell>
        </row>
        <row r="2467">
          <cell r="H2467" t="str">
            <v>Total FONDO EDUCATIVO REGIONAL DE BOYACA</v>
          </cell>
          <cell r="I2467">
            <v>88338266</v>
          </cell>
          <cell r="J2467">
            <v>74586967</v>
          </cell>
          <cell r="K2467">
            <v>81583677.367700011</v>
          </cell>
          <cell r="L2467">
            <v>33401161</v>
          </cell>
          <cell r="M2467">
            <v>13470575</v>
          </cell>
          <cell r="N2467">
            <v>46871736</v>
          </cell>
          <cell r="O2467">
            <v>1347057.5</v>
          </cell>
          <cell r="P2467">
            <v>1347057.5</v>
          </cell>
          <cell r="Q2467">
            <v>52905967.100000001</v>
          </cell>
          <cell r="R2467">
            <v>4687173.5999999996</v>
          </cell>
          <cell r="S2467">
            <v>52905967.100000001</v>
          </cell>
          <cell r="T2467">
            <v>0</v>
          </cell>
          <cell r="U2467">
            <v>2978851.8968745098</v>
          </cell>
          <cell r="V2467">
            <v>15500898.699863</v>
          </cell>
          <cell r="W2467">
            <v>10197959.670962501</v>
          </cell>
          <cell r="X2467">
            <v>10197959.670962501</v>
          </cell>
          <cell r="Y2467">
            <v>2978851.8968745098</v>
          </cell>
          <cell r="Z2467">
            <v>0</v>
          </cell>
          <cell r="AA2467">
            <v>2978851.8968745098</v>
          </cell>
          <cell r="AB2467">
            <v>2978851.8968745098</v>
          </cell>
          <cell r="AC2467">
            <v>121</v>
          </cell>
        </row>
        <row r="2468">
          <cell r="A2468" t="str">
            <v>Tunja</v>
          </cell>
          <cell r="B2468">
            <v>515927</v>
          </cell>
          <cell r="C2468">
            <v>36951</v>
          </cell>
          <cell r="D2468">
            <v>37315</v>
          </cell>
          <cell r="E2468" t="str">
            <v>M</v>
          </cell>
          <cell r="F2468" t="str">
            <v>AUCOL98</v>
          </cell>
          <cell r="G2468">
            <v>68154</v>
          </cell>
          <cell r="H2468" t="str">
            <v>FONDO EMP. PLANTA Y MINAS ACERIAS PAZ DEL RIO</v>
          </cell>
          <cell r="I2468">
            <v>71113579</v>
          </cell>
          <cell r="J2468">
            <v>71113579</v>
          </cell>
          <cell r="K2468">
            <v>71113579.0088</v>
          </cell>
          <cell r="L2468">
            <v>48432317</v>
          </cell>
          <cell r="M2468">
            <v>0</v>
          </cell>
          <cell r="N2468">
            <v>48432317</v>
          </cell>
          <cell r="O2468">
            <v>0.1</v>
          </cell>
          <cell r="P2468">
            <v>0</v>
          </cell>
          <cell r="Q2468">
            <v>0.1</v>
          </cell>
          <cell r="R2468">
            <v>4843231.7</v>
          </cell>
          <cell r="S2468">
            <v>53275548.700000003</v>
          </cell>
          <cell r="T2468">
            <v>0.74916140408862542</v>
          </cell>
          <cell r="U2468">
            <v>0.19</v>
          </cell>
          <cell r="V2468">
            <v>13511580.011671999</v>
          </cell>
          <cell r="W2468">
            <v>0.125</v>
          </cell>
          <cell r="X2468">
            <v>8889197.3761</v>
          </cell>
          <cell r="Y2468">
            <v>0.05</v>
          </cell>
          <cell r="Z2468">
            <v>3555678.9504400003</v>
          </cell>
          <cell r="AA2468">
            <v>-0.11416140408862541</v>
          </cell>
          <cell r="AB2468">
            <v>-8118426.029412006</v>
          </cell>
          <cell r="AC2468">
            <v>127.91208648681641</v>
          </cell>
          <cell r="AD2468">
            <v>127.91208648681641</v>
          </cell>
        </row>
        <row r="2469">
          <cell r="A2469" t="str">
            <v>Tunja</v>
          </cell>
          <cell r="B2469">
            <v>515927</v>
          </cell>
          <cell r="C2469">
            <v>37316</v>
          </cell>
          <cell r="D2469">
            <v>37680</v>
          </cell>
          <cell r="E2469" t="str">
            <v>M</v>
          </cell>
          <cell r="F2469" t="str">
            <v>AUCOL98</v>
          </cell>
          <cell r="G2469">
            <v>68154</v>
          </cell>
          <cell r="H2469" t="str">
            <v>FONDO EMP. PLANTA Y MINAS ACERIAS PAZ DEL RIO</v>
          </cell>
          <cell r="I2469">
            <v>62654599</v>
          </cell>
          <cell r="J2469">
            <v>62713877</v>
          </cell>
          <cell r="K2469">
            <v>62654599.034199998</v>
          </cell>
          <cell r="L2469">
            <v>16225239</v>
          </cell>
          <cell r="M2469">
            <v>10944000</v>
          </cell>
          <cell r="N2469">
            <v>27169239</v>
          </cell>
          <cell r="O2469">
            <v>0.1</v>
          </cell>
          <cell r="P2469">
            <v>1094400</v>
          </cell>
          <cell r="Q2469">
            <v>0.1</v>
          </cell>
          <cell r="R2469">
            <v>2716923.9000000004</v>
          </cell>
          <cell r="S2469">
            <v>30980562.899999999</v>
          </cell>
          <cell r="T2469">
            <v>0.49446590318276978</v>
          </cell>
          <cell r="U2469">
            <v>0.19</v>
          </cell>
          <cell r="V2469">
            <v>11904373.816498</v>
          </cell>
          <cell r="W2469">
            <v>0.125</v>
          </cell>
          <cell r="X2469">
            <v>7831824.8792749997</v>
          </cell>
          <cell r="Y2469">
            <v>0.05</v>
          </cell>
          <cell r="Z2469">
            <v>3132729.9517100002</v>
          </cell>
          <cell r="AA2469">
            <v>0.14053409681723023</v>
          </cell>
          <cell r="AB2469">
            <v>8805107.4867170025</v>
          </cell>
          <cell r="AC2469">
            <v>141.06593322753906</v>
          </cell>
          <cell r="AD2469">
            <v>141.06593322753906</v>
          </cell>
        </row>
        <row r="2470">
          <cell r="A2470" t="str">
            <v>Tunja</v>
          </cell>
          <cell r="B2470">
            <v>515927</v>
          </cell>
          <cell r="C2470">
            <v>37681</v>
          </cell>
          <cell r="D2470">
            <v>37777</v>
          </cell>
          <cell r="E2470" t="str">
            <v>M</v>
          </cell>
          <cell r="F2470" t="str">
            <v>AUCOL98</v>
          </cell>
          <cell r="G2470">
            <v>68154</v>
          </cell>
          <cell r="H2470" t="str">
            <v>FONDO EMP. PLANTA Y MINAS ACERIAS PAZ DEL RIO</v>
          </cell>
          <cell r="I2470">
            <v>24622021</v>
          </cell>
          <cell r="J2470">
            <v>5957279</v>
          </cell>
          <cell r="K2470">
            <v>19213284.103</v>
          </cell>
          <cell r="L2470">
            <v>681179</v>
          </cell>
          <cell r="M2470">
            <v>13635270</v>
          </cell>
          <cell r="N2470">
            <v>14316449</v>
          </cell>
          <cell r="O2470">
            <v>0.1</v>
          </cell>
          <cell r="P2470">
            <v>1363527</v>
          </cell>
          <cell r="Q2470">
            <v>0.1</v>
          </cell>
          <cell r="R2470">
            <v>1431644.9000000001</v>
          </cell>
          <cell r="S2470">
            <v>17111620.899999999</v>
          </cell>
          <cell r="T2470">
            <v>0.89061405682999073</v>
          </cell>
          <cell r="U2470">
            <v>0.19</v>
          </cell>
          <cell r="V2470">
            <v>3650523.97957</v>
          </cell>
          <cell r="W2470">
            <v>0.125</v>
          </cell>
          <cell r="X2470">
            <v>2401660.512875</v>
          </cell>
          <cell r="Y2470">
            <v>0.05</v>
          </cell>
          <cell r="Z2470">
            <v>960664.20515000005</v>
          </cell>
          <cell r="AA2470">
            <v>-0.25561405682999072</v>
          </cell>
          <cell r="AB2470">
            <v>-4911185.4945949996</v>
          </cell>
          <cell r="AC2470">
            <v>89</v>
          </cell>
          <cell r="AD2470">
            <v>82.104164123535156</v>
          </cell>
        </row>
        <row r="2471">
          <cell r="B2471" t="str">
            <v>Total 515927</v>
          </cell>
          <cell r="C2471">
            <v>158390199</v>
          </cell>
          <cell r="D2471">
            <v>139784735</v>
          </cell>
          <cell r="E2471">
            <v>152981462.146</v>
          </cell>
          <cell r="F2471">
            <v>65338735</v>
          </cell>
          <cell r="G2471">
            <v>24579270</v>
          </cell>
          <cell r="H2471">
            <v>89918005</v>
          </cell>
          <cell r="I2471">
            <v>158390199</v>
          </cell>
          <cell r="J2471">
            <v>139784735</v>
          </cell>
          <cell r="K2471">
            <v>152981462.146</v>
          </cell>
          <cell r="L2471">
            <v>65338735</v>
          </cell>
          <cell r="M2471">
            <v>24579270</v>
          </cell>
          <cell r="N2471">
            <v>89918005</v>
          </cell>
          <cell r="O2471">
            <v>-4224504.0372900032</v>
          </cell>
          <cell r="P2471">
            <v>2457927</v>
          </cell>
          <cell r="Q2471">
            <v>8991800.5</v>
          </cell>
          <cell r="R2471">
            <v>8991800.5</v>
          </cell>
          <cell r="S2471">
            <v>101367732.5</v>
          </cell>
          <cell r="T2471">
            <v>19122682.76825</v>
          </cell>
          <cell r="U2471">
            <v>7649073.1073000003</v>
          </cell>
          <cell r="V2471">
            <v>29066477.807740003</v>
          </cell>
          <cell r="W2471">
            <v>89</v>
          </cell>
          <cell r="X2471">
            <v>19122682.76825</v>
          </cell>
          <cell r="Y2471">
            <v>7649073.1073000003</v>
          </cell>
          <cell r="Z2471">
            <v>7649073.1073000003</v>
          </cell>
          <cell r="AA2471">
            <v>89</v>
          </cell>
          <cell r="AB2471">
            <v>-4224504.0372900032</v>
          </cell>
          <cell r="AC2471">
            <v>89</v>
          </cell>
        </row>
        <row r="2472">
          <cell r="H2472" t="str">
            <v>Total FONDO EMP. PLANTA Y MINAS ACERIAS PAZ DEL RIO</v>
          </cell>
          <cell r="I2472">
            <v>158390199</v>
          </cell>
          <cell r="J2472">
            <v>139784735</v>
          </cell>
          <cell r="K2472">
            <v>152981462.146</v>
          </cell>
          <cell r="L2472">
            <v>65338735</v>
          </cell>
          <cell r="M2472">
            <v>24579270</v>
          </cell>
          <cell r="N2472">
            <v>89918005</v>
          </cell>
          <cell r="O2472">
            <v>2457927</v>
          </cell>
          <cell r="P2472">
            <v>2457927</v>
          </cell>
          <cell r="Q2472">
            <v>101367732.5</v>
          </cell>
          <cell r="R2472">
            <v>8991800.5</v>
          </cell>
          <cell r="S2472">
            <v>101367732.5</v>
          </cell>
          <cell r="T2472">
            <v>7649073.1073000003</v>
          </cell>
          <cell r="U2472">
            <v>-4224504.0372900032</v>
          </cell>
          <cell r="V2472">
            <v>29066477.807740003</v>
          </cell>
          <cell r="W2472">
            <v>19122682.76825</v>
          </cell>
          <cell r="X2472">
            <v>19122682.76825</v>
          </cell>
          <cell r="Y2472">
            <v>-4224504.0372900032</v>
          </cell>
          <cell r="Z2472">
            <v>7649073.1073000003</v>
          </cell>
          <cell r="AA2472">
            <v>-4224504.0372900032</v>
          </cell>
          <cell r="AB2472">
            <v>-4224504.0372900032</v>
          </cell>
          <cell r="AC2472">
            <v>89</v>
          </cell>
        </row>
        <row r="2473">
          <cell r="A2473" t="str">
            <v>Tunja</v>
          </cell>
          <cell r="B2473">
            <v>7279003</v>
          </cell>
          <cell r="C2473">
            <v>36982</v>
          </cell>
          <cell r="D2473">
            <v>37346</v>
          </cell>
          <cell r="E2473" t="str">
            <v>M</v>
          </cell>
          <cell r="F2473" t="str">
            <v>AUCOL98</v>
          </cell>
          <cell r="G2473">
            <v>61800</v>
          </cell>
          <cell r="H2473" t="str">
            <v>JAIME GARCIA G. Y CIA. LTDA. ASRA DE SEG.</v>
          </cell>
          <cell r="I2473">
            <v>41583640</v>
          </cell>
          <cell r="J2473">
            <v>41583640</v>
          </cell>
          <cell r="K2473">
            <v>41583640.0176</v>
          </cell>
          <cell r="L2473">
            <v>34989356</v>
          </cell>
          <cell r="M2473">
            <v>0</v>
          </cell>
          <cell r="N2473">
            <v>34989356</v>
          </cell>
          <cell r="O2473">
            <v>0.1</v>
          </cell>
          <cell r="P2473">
            <v>0</v>
          </cell>
          <cell r="Q2473">
            <v>0.1</v>
          </cell>
          <cell r="R2473">
            <v>3498935.6</v>
          </cell>
          <cell r="S2473">
            <v>38488291.600000001</v>
          </cell>
          <cell r="T2473">
            <v>0.92556331248803825</v>
          </cell>
          <cell r="U2473">
            <v>0.19</v>
          </cell>
          <cell r="V2473">
            <v>7900891.6033439999</v>
          </cell>
          <cell r="W2473">
            <v>0.125</v>
          </cell>
          <cell r="X2473">
            <v>5197955.0022</v>
          </cell>
          <cell r="Y2473">
            <v>0</v>
          </cell>
          <cell r="Z2473">
            <v>0</v>
          </cell>
          <cell r="AA2473">
            <v>-0.24056331248803819</v>
          </cell>
          <cell r="AB2473">
            <v>-10003498.187943999</v>
          </cell>
          <cell r="AC2473">
            <v>56.236263275146484</v>
          </cell>
          <cell r="AD2473">
            <v>56.236263275146484</v>
          </cell>
        </row>
        <row r="2474">
          <cell r="A2474" t="str">
            <v>Tunja</v>
          </cell>
          <cell r="B2474">
            <v>7279003</v>
          </cell>
          <cell r="C2474">
            <v>37347</v>
          </cell>
          <cell r="D2474">
            <v>37711</v>
          </cell>
          <cell r="E2474" t="str">
            <v>M</v>
          </cell>
          <cell r="F2474" t="str">
            <v>AUCOL98</v>
          </cell>
          <cell r="G2474">
            <v>61800</v>
          </cell>
          <cell r="H2474" t="str">
            <v>JAIME GARCIA G. Y CIA. LTDA. ASRA DE SEG.</v>
          </cell>
          <cell r="I2474">
            <v>40109652</v>
          </cell>
          <cell r="J2474">
            <v>40166703</v>
          </cell>
          <cell r="K2474">
            <v>40109652</v>
          </cell>
          <cell r="L2474">
            <v>17345212</v>
          </cell>
          <cell r="M2474">
            <v>1578163</v>
          </cell>
          <cell r="N2474">
            <v>18923375</v>
          </cell>
          <cell r="O2474">
            <v>0.1</v>
          </cell>
          <cell r="P2474">
            <v>157816.30000000002</v>
          </cell>
          <cell r="Q2474">
            <v>0.1</v>
          </cell>
          <cell r="R2474">
            <v>1892337.5</v>
          </cell>
          <cell r="S2474">
            <v>20973528.800000001</v>
          </cell>
          <cell r="T2474">
            <v>0.52290478112350613</v>
          </cell>
          <cell r="U2474">
            <v>0.19</v>
          </cell>
          <cell r="V2474">
            <v>7620833.8799999999</v>
          </cell>
          <cell r="W2474">
            <v>0.125</v>
          </cell>
          <cell r="X2474">
            <v>5013706.5</v>
          </cell>
          <cell r="Y2474">
            <v>0</v>
          </cell>
          <cell r="Z2474">
            <v>0</v>
          </cell>
          <cell r="AA2474">
            <v>0.16209521887649392</v>
          </cell>
          <cell r="AB2474">
            <v>6501582.8200000022</v>
          </cell>
          <cell r="AC2474">
            <v>57.777473449707031</v>
          </cell>
          <cell r="AD2474">
            <v>57.777473449707031</v>
          </cell>
        </row>
        <row r="2475">
          <cell r="A2475" t="str">
            <v>Tunja</v>
          </cell>
          <cell r="B2475">
            <v>7279003</v>
          </cell>
          <cell r="C2475">
            <v>37712</v>
          </cell>
          <cell r="D2475">
            <v>37777</v>
          </cell>
          <cell r="E2475" t="str">
            <v>M</v>
          </cell>
          <cell r="F2475" t="str">
            <v>AUCOL98</v>
          </cell>
          <cell r="G2475">
            <v>61800</v>
          </cell>
          <cell r="H2475" t="str">
            <v>JAIME GARCIA G. Y CIA. LTDA. ASRA DE SEG.</v>
          </cell>
          <cell r="I2475">
            <v>10463488</v>
          </cell>
          <cell r="J2475">
            <v>5604499</v>
          </cell>
          <cell r="K2475">
            <v>7516900.4873000002</v>
          </cell>
          <cell r="L2475">
            <v>0</v>
          </cell>
          <cell r="M2475">
            <v>8876890</v>
          </cell>
          <cell r="N2475">
            <v>8876890</v>
          </cell>
          <cell r="O2475">
            <v>0.1</v>
          </cell>
          <cell r="P2475">
            <v>887689</v>
          </cell>
          <cell r="Q2475">
            <v>0.1</v>
          </cell>
          <cell r="R2475">
            <v>887689</v>
          </cell>
          <cell r="S2475">
            <v>10652268</v>
          </cell>
          <cell r="T2475">
            <v>1.4171090887789835</v>
          </cell>
          <cell r="U2475">
            <v>0.19</v>
          </cell>
          <cell r="V2475">
            <v>1428211.092587</v>
          </cell>
          <cell r="W2475">
            <v>0.125</v>
          </cell>
          <cell r="X2475">
            <v>939612.56091250002</v>
          </cell>
          <cell r="Y2475">
            <v>0</v>
          </cell>
          <cell r="Z2475">
            <v>0</v>
          </cell>
          <cell r="AA2475">
            <v>-0.7321090887789834</v>
          </cell>
          <cell r="AB2475">
            <v>-5503191.1661994997</v>
          </cell>
          <cell r="AC2475">
            <v>23</v>
          </cell>
          <cell r="AD2475">
            <v>21.876922607421875</v>
          </cell>
        </row>
        <row r="2476">
          <cell r="B2476" t="str">
            <v>Total 7279003</v>
          </cell>
          <cell r="C2476">
            <v>92156780</v>
          </cell>
          <cell r="D2476">
            <v>87354842</v>
          </cell>
          <cell r="E2476">
            <v>89210192.504899994</v>
          </cell>
          <cell r="F2476">
            <v>52334568</v>
          </cell>
          <cell r="G2476">
            <v>10455053</v>
          </cell>
          <cell r="H2476">
            <v>62789621</v>
          </cell>
          <cell r="I2476">
            <v>92156780</v>
          </cell>
          <cell r="J2476">
            <v>87354842</v>
          </cell>
          <cell r="K2476">
            <v>89210192.504899994</v>
          </cell>
          <cell r="L2476">
            <v>52334568</v>
          </cell>
          <cell r="M2476">
            <v>10455053</v>
          </cell>
          <cell r="N2476">
            <v>62789621</v>
          </cell>
          <cell r="O2476">
            <v>-9005106.5341434963</v>
          </cell>
          <cell r="P2476">
            <v>1045505.3</v>
          </cell>
          <cell r="Q2476">
            <v>6278962.0999999996</v>
          </cell>
          <cell r="R2476">
            <v>6278962.0999999996</v>
          </cell>
          <cell r="S2476">
            <v>70114088.400000006</v>
          </cell>
          <cell r="T2476">
            <v>11151274.063112499</v>
          </cell>
          <cell r="U2476">
            <v>0</v>
          </cell>
          <cell r="V2476">
            <v>16949936.575931001</v>
          </cell>
          <cell r="W2476">
            <v>23</v>
          </cell>
          <cell r="X2476">
            <v>11151274.063112499</v>
          </cell>
          <cell r="Y2476">
            <v>0</v>
          </cell>
          <cell r="Z2476">
            <v>0</v>
          </cell>
          <cell r="AA2476">
            <v>23</v>
          </cell>
          <cell r="AB2476">
            <v>-9005106.5341434963</v>
          </cell>
          <cell r="AC2476">
            <v>23</v>
          </cell>
        </row>
        <row r="2477">
          <cell r="A2477" t="str">
            <v>Tunja</v>
          </cell>
          <cell r="B2477">
            <v>7290141</v>
          </cell>
          <cell r="C2477">
            <v>36982</v>
          </cell>
          <cell r="D2477">
            <v>37346</v>
          </cell>
          <cell r="E2477" t="str">
            <v>M</v>
          </cell>
          <cell r="F2477" t="str">
            <v>AUCOL98</v>
          </cell>
          <cell r="G2477">
            <v>61800</v>
          </cell>
          <cell r="H2477" t="str">
            <v>JAIME GARCIA G. Y CIA. LTDA. ASRA DE SEG.</v>
          </cell>
          <cell r="I2477">
            <v>116868324</v>
          </cell>
          <cell r="J2477">
            <v>116868324</v>
          </cell>
          <cell r="K2477">
            <v>116868324.0592</v>
          </cell>
          <cell r="L2477">
            <v>53113727</v>
          </cell>
          <cell r="M2477">
            <v>6132884</v>
          </cell>
          <cell r="N2477">
            <v>59246611</v>
          </cell>
          <cell r="O2477">
            <v>0.1</v>
          </cell>
          <cell r="P2477">
            <v>613288.4</v>
          </cell>
          <cell r="Q2477">
            <v>0.1</v>
          </cell>
          <cell r="R2477">
            <v>5924661.1000000006</v>
          </cell>
          <cell r="S2477">
            <v>65784560.5</v>
          </cell>
          <cell r="T2477">
            <v>0.56289470247452711</v>
          </cell>
          <cell r="U2477">
            <v>0.19</v>
          </cell>
          <cell r="V2477">
            <v>22204981.571248002</v>
          </cell>
          <cell r="W2477">
            <v>0.15</v>
          </cell>
          <cell r="X2477">
            <v>17530248.608879998</v>
          </cell>
          <cell r="Y2477">
            <v>0</v>
          </cell>
          <cell r="Z2477">
            <v>0</v>
          </cell>
          <cell r="AA2477">
            <v>9.7105297525472811E-2</v>
          </cell>
          <cell r="AB2477">
            <v>11348533.379071988</v>
          </cell>
          <cell r="AC2477">
            <v>133.31044006347656</v>
          </cell>
          <cell r="AD2477">
            <v>133.31044006347656</v>
          </cell>
        </row>
        <row r="2478">
          <cell r="A2478" t="str">
            <v>Tunja</v>
          </cell>
          <cell r="B2478">
            <v>7290141</v>
          </cell>
          <cell r="C2478">
            <v>37347</v>
          </cell>
          <cell r="D2478">
            <v>37711</v>
          </cell>
          <cell r="E2478" t="str">
            <v>M</v>
          </cell>
          <cell r="F2478" t="str">
            <v>AUCOL98</v>
          </cell>
          <cell r="G2478">
            <v>61800</v>
          </cell>
          <cell r="H2478" t="str">
            <v>JAIME GARCIA G. Y CIA. LTDA. ASRA DE SEG.</v>
          </cell>
          <cell r="I2478">
            <v>144274131</v>
          </cell>
          <cell r="J2478">
            <v>144157909</v>
          </cell>
          <cell r="K2478">
            <v>144274131.02590001</v>
          </cell>
          <cell r="L2478">
            <v>97250601</v>
          </cell>
          <cell r="M2478">
            <v>21164483</v>
          </cell>
          <cell r="N2478">
            <v>118415084</v>
          </cell>
          <cell r="O2478">
            <v>0.1</v>
          </cell>
          <cell r="P2478">
            <v>2116448.3000000003</v>
          </cell>
          <cell r="Q2478">
            <v>0.1</v>
          </cell>
          <cell r="R2478">
            <v>11841508.4</v>
          </cell>
          <cell r="S2478">
            <v>132373040.7</v>
          </cell>
          <cell r="T2478">
            <v>0.91751057350840304</v>
          </cell>
          <cell r="U2478">
            <v>0.19</v>
          </cell>
          <cell r="V2478">
            <v>27412084.894921001</v>
          </cell>
          <cell r="W2478">
            <v>0.15</v>
          </cell>
          <cell r="X2478">
            <v>21641119.653884999</v>
          </cell>
          <cell r="Y2478">
            <v>0</v>
          </cell>
          <cell r="Z2478">
            <v>0</v>
          </cell>
          <cell r="AA2478">
            <v>-0.25751057350840312</v>
          </cell>
          <cell r="AB2478">
            <v>-37152114.222906008</v>
          </cell>
          <cell r="AC2478">
            <v>170.90934753417969</v>
          </cell>
          <cell r="AD2478">
            <v>170.90934753417969</v>
          </cell>
        </row>
        <row r="2479">
          <cell r="A2479" t="str">
            <v>Tunja</v>
          </cell>
          <cell r="B2479">
            <v>7290141</v>
          </cell>
          <cell r="C2479">
            <v>37712</v>
          </cell>
          <cell r="D2479">
            <v>37777</v>
          </cell>
          <cell r="E2479" t="str">
            <v>M</v>
          </cell>
          <cell r="F2479" t="str">
            <v>AUCOL98</v>
          </cell>
          <cell r="G2479">
            <v>61800</v>
          </cell>
          <cell r="H2479" t="str">
            <v>JAIME GARCIA G. Y CIA. LTDA. ASRA DE SEG.</v>
          </cell>
          <cell r="I2479">
            <v>37613720</v>
          </cell>
          <cell r="J2479">
            <v>19562200</v>
          </cell>
          <cell r="K2479">
            <v>27159381.686500002</v>
          </cell>
          <cell r="L2479">
            <v>0</v>
          </cell>
          <cell r="M2479">
            <v>26500000</v>
          </cell>
          <cell r="N2479">
            <v>26500000</v>
          </cell>
          <cell r="O2479">
            <v>0.1</v>
          </cell>
          <cell r="P2479">
            <v>2650000</v>
          </cell>
          <cell r="Q2479">
            <v>0.1</v>
          </cell>
          <cell r="R2479">
            <v>2650000</v>
          </cell>
          <cell r="S2479">
            <v>31800000</v>
          </cell>
          <cell r="T2479">
            <v>1.1708661252699537</v>
          </cell>
          <cell r="U2479">
            <v>0.19</v>
          </cell>
          <cell r="V2479">
            <v>5160282.5204350008</v>
          </cell>
          <cell r="W2479">
            <v>0.15</v>
          </cell>
          <cell r="X2479">
            <v>4073907.2529750001</v>
          </cell>
          <cell r="Y2479">
            <v>0</v>
          </cell>
          <cell r="Z2479">
            <v>0</v>
          </cell>
          <cell r="AA2479">
            <v>-0.51086612526995379</v>
          </cell>
          <cell r="AB2479">
            <v>-13874808.086909998</v>
          </cell>
          <cell r="AC2479">
            <v>118</v>
          </cell>
          <cell r="AD2479">
            <v>112.06153869628906</v>
          </cell>
        </row>
        <row r="2480">
          <cell r="B2480" t="str">
            <v>Total 7290141</v>
          </cell>
          <cell r="C2480">
            <v>298756175</v>
          </cell>
          <cell r="D2480">
            <v>280588433</v>
          </cell>
          <cell r="E2480">
            <v>288301836.77160001</v>
          </cell>
          <cell r="F2480">
            <v>150364328</v>
          </cell>
          <cell r="G2480">
            <v>53797367</v>
          </cell>
          <cell r="H2480">
            <v>204161695</v>
          </cell>
          <cell r="I2480">
            <v>298756175</v>
          </cell>
          <cell r="J2480">
            <v>280588433</v>
          </cell>
          <cell r="K2480">
            <v>288301836.77160001</v>
          </cell>
          <cell r="L2480">
            <v>150364328</v>
          </cell>
          <cell r="M2480">
            <v>53797367</v>
          </cell>
          <cell r="N2480">
            <v>204161695</v>
          </cell>
          <cell r="O2480">
            <v>-39678388.930744022</v>
          </cell>
          <cell r="P2480">
            <v>5379736.7000000002</v>
          </cell>
          <cell r="Q2480">
            <v>20416169.5</v>
          </cell>
          <cell r="R2480">
            <v>20416169.5</v>
          </cell>
          <cell r="S2480">
            <v>229957601.19999999</v>
          </cell>
          <cell r="T2480">
            <v>43245275.51574</v>
          </cell>
          <cell r="U2480">
            <v>0</v>
          </cell>
          <cell r="V2480">
            <v>54777348.986603998</v>
          </cell>
          <cell r="W2480">
            <v>118</v>
          </cell>
          <cell r="X2480">
            <v>43245275.51574</v>
          </cell>
          <cell r="Y2480">
            <v>0</v>
          </cell>
          <cell r="Z2480">
            <v>0</v>
          </cell>
          <cell r="AA2480">
            <v>118</v>
          </cell>
          <cell r="AB2480">
            <v>-39678388.930744022</v>
          </cell>
          <cell r="AC2480">
            <v>118</v>
          </cell>
        </row>
        <row r="2481">
          <cell r="H2481" t="str">
            <v>Total JAIME GARCIA G. Y CIA. LTDA. ASRA DE SEG.</v>
          </cell>
          <cell r="I2481">
            <v>390912955</v>
          </cell>
          <cell r="J2481">
            <v>367943275</v>
          </cell>
          <cell r="K2481">
            <v>377512029.27650005</v>
          </cell>
          <cell r="L2481">
            <v>202698896</v>
          </cell>
          <cell r="M2481">
            <v>64252420</v>
          </cell>
          <cell r="N2481">
            <v>266951316</v>
          </cell>
          <cell r="O2481">
            <v>6425242</v>
          </cell>
          <cell r="P2481">
            <v>6425242</v>
          </cell>
          <cell r="Q2481">
            <v>300071689.60000002</v>
          </cell>
          <cell r="R2481">
            <v>26695131.600000001</v>
          </cell>
          <cell r="S2481">
            <v>300071689.60000002</v>
          </cell>
          <cell r="T2481">
            <v>0</v>
          </cell>
          <cell r="U2481">
            <v>-48683495.464887515</v>
          </cell>
          <cell r="V2481">
            <v>71727285.562535018</v>
          </cell>
          <cell r="W2481">
            <v>54396549.578852497</v>
          </cell>
          <cell r="X2481">
            <v>54396549.578852497</v>
          </cell>
          <cell r="Y2481">
            <v>-48683495.464887515</v>
          </cell>
          <cell r="Z2481">
            <v>0</v>
          </cell>
          <cell r="AA2481">
            <v>-48683495.464887515</v>
          </cell>
          <cell r="AB2481">
            <v>-48683495.464887515</v>
          </cell>
          <cell r="AC2481">
            <v>141</v>
          </cell>
        </row>
        <row r="2482">
          <cell r="A2482" t="str">
            <v>Tunja</v>
          </cell>
          <cell r="B2482">
            <v>799639</v>
          </cell>
          <cell r="C2482">
            <v>36708</v>
          </cell>
          <cell r="D2482">
            <v>37072</v>
          </cell>
          <cell r="E2482" t="str">
            <v>M</v>
          </cell>
          <cell r="F2482" t="str">
            <v>AUCOL98</v>
          </cell>
          <cell r="G2482">
            <v>67887</v>
          </cell>
          <cell r="H2482" t="str">
            <v>LUIS ERNESTO FIGUEROA CIA. LTDA. AG. DE SGRS.</v>
          </cell>
          <cell r="I2482">
            <v>98106197</v>
          </cell>
          <cell r="J2482">
            <v>98106197</v>
          </cell>
          <cell r="K2482">
            <v>98106197.022499993</v>
          </cell>
          <cell r="L2482">
            <v>69977196</v>
          </cell>
          <cell r="M2482">
            <v>0</v>
          </cell>
          <cell r="N2482">
            <v>69977196</v>
          </cell>
          <cell r="O2482">
            <v>0.1</v>
          </cell>
          <cell r="P2482">
            <v>0</v>
          </cell>
          <cell r="Q2482">
            <v>0.1</v>
          </cell>
          <cell r="R2482">
            <v>6997719.6000000006</v>
          </cell>
          <cell r="S2482">
            <v>76974915.599999994</v>
          </cell>
          <cell r="T2482">
            <v>0.78460808731935983</v>
          </cell>
          <cell r="U2482">
            <v>0.19</v>
          </cell>
          <cell r="V2482">
            <v>18640177.434274998</v>
          </cell>
          <cell r="W2482">
            <v>0.125</v>
          </cell>
          <cell r="X2482">
            <v>12263274.627812499</v>
          </cell>
          <cell r="Y2482">
            <v>0</v>
          </cell>
          <cell r="Z2482">
            <v>0</v>
          </cell>
          <cell r="AA2482">
            <v>-9.9608087319359773E-2</v>
          </cell>
          <cell r="AB2482">
            <v>-9772170.6395874936</v>
          </cell>
          <cell r="AC2482">
            <v>112.92032623291016</v>
          </cell>
          <cell r="AD2482">
            <v>112.92032623291016</v>
          </cell>
        </row>
        <row r="2483">
          <cell r="A2483" t="str">
            <v>Tunja</v>
          </cell>
          <cell r="B2483">
            <v>799639</v>
          </cell>
          <cell r="C2483">
            <v>37073</v>
          </cell>
          <cell r="D2483">
            <v>37437</v>
          </cell>
          <cell r="E2483" t="str">
            <v>M</v>
          </cell>
          <cell r="F2483" t="str">
            <v>AUCOL98</v>
          </cell>
          <cell r="G2483">
            <v>67887</v>
          </cell>
          <cell r="H2483" t="str">
            <v>LUIS ERNESTO FIGUEROA CIA. LTDA. AG. DE SGRS.</v>
          </cell>
          <cell r="I2483">
            <v>98163188</v>
          </cell>
          <cell r="J2483">
            <v>98192323</v>
          </cell>
          <cell r="K2483">
            <v>98163188.178200006</v>
          </cell>
          <cell r="L2483">
            <v>38159119</v>
          </cell>
          <cell r="M2483">
            <v>0</v>
          </cell>
          <cell r="N2483">
            <v>38159119</v>
          </cell>
          <cell r="O2483">
            <v>0.1</v>
          </cell>
          <cell r="P2483">
            <v>0</v>
          </cell>
          <cell r="Q2483">
            <v>0.1</v>
          </cell>
          <cell r="R2483">
            <v>3815911.9000000004</v>
          </cell>
          <cell r="S2483">
            <v>41975030.899999999</v>
          </cell>
          <cell r="T2483">
            <v>0.42760460085914137</v>
          </cell>
          <cell r="U2483">
            <v>0.19</v>
          </cell>
          <cell r="V2483">
            <v>18651005.753858</v>
          </cell>
          <cell r="W2483">
            <v>0.125</v>
          </cell>
          <cell r="X2483">
            <v>12270398.522275001</v>
          </cell>
          <cell r="Y2483">
            <v>0</v>
          </cell>
          <cell r="Z2483">
            <v>0</v>
          </cell>
          <cell r="AA2483">
            <v>0.25739539914085868</v>
          </cell>
          <cell r="AB2483">
            <v>25266753.002067011</v>
          </cell>
          <cell r="AC2483">
            <v>124.35164642333984</v>
          </cell>
          <cell r="AD2483">
            <v>124.35164642333984</v>
          </cell>
        </row>
        <row r="2484">
          <cell r="A2484" t="str">
            <v>Tunja</v>
          </cell>
          <cell r="B2484">
            <v>799639</v>
          </cell>
          <cell r="C2484">
            <v>37438</v>
          </cell>
          <cell r="D2484">
            <v>37777</v>
          </cell>
          <cell r="E2484" t="str">
            <v>M</v>
          </cell>
          <cell r="F2484" t="str">
            <v>AUCOL98</v>
          </cell>
          <cell r="G2484">
            <v>67887</v>
          </cell>
          <cell r="H2484" t="str">
            <v>LUIS ERNESTO FIGUEROA CIA. LTDA. AG. DE SGRS.</v>
          </cell>
          <cell r="I2484">
            <v>114490756</v>
          </cell>
          <cell r="J2484">
            <v>97572967</v>
          </cell>
          <cell r="K2484">
            <v>107305062.803</v>
          </cell>
          <cell r="L2484">
            <v>65409066</v>
          </cell>
          <cell r="M2484">
            <v>14817467</v>
          </cell>
          <cell r="N2484">
            <v>80226533</v>
          </cell>
          <cell r="O2484">
            <v>0.1</v>
          </cell>
          <cell r="P2484">
            <v>1481746.7000000002</v>
          </cell>
          <cell r="Q2484">
            <v>0.1</v>
          </cell>
          <cell r="R2484">
            <v>8022653.3000000007</v>
          </cell>
          <cell r="S2484">
            <v>89730933</v>
          </cell>
          <cell r="T2484">
            <v>0.83622273410096104</v>
          </cell>
          <cell r="U2484">
            <v>0.19</v>
          </cell>
          <cell r="V2484">
            <v>20387961.932569999</v>
          </cell>
          <cell r="W2484">
            <v>0.125</v>
          </cell>
          <cell r="X2484">
            <v>13413132.850375</v>
          </cell>
          <cell r="Y2484">
            <v>0</v>
          </cell>
          <cell r="Z2484">
            <v>0</v>
          </cell>
          <cell r="AA2484">
            <v>-0.15122273410096099</v>
          </cell>
          <cell r="AB2484">
            <v>-16226964.979944989</v>
          </cell>
          <cell r="AC2484">
            <v>137</v>
          </cell>
          <cell r="AD2484">
            <v>143.65782165527344</v>
          </cell>
        </row>
        <row r="2485">
          <cell r="B2485" t="str">
            <v>Total 799639</v>
          </cell>
          <cell r="C2485">
            <v>310760141</v>
          </cell>
          <cell r="D2485">
            <v>293871487</v>
          </cell>
          <cell r="E2485">
            <v>303574448.00370002</v>
          </cell>
          <cell r="F2485">
            <v>173545381</v>
          </cell>
          <cell r="G2485">
            <v>14817467</v>
          </cell>
          <cell r="H2485">
            <v>188362848</v>
          </cell>
          <cell r="I2485">
            <v>310760141</v>
          </cell>
          <cell r="J2485">
            <v>293871487</v>
          </cell>
          <cell r="K2485">
            <v>303574448.00370002</v>
          </cell>
          <cell r="L2485">
            <v>173545381</v>
          </cell>
          <cell r="M2485">
            <v>14817467</v>
          </cell>
          <cell r="N2485">
            <v>188362848</v>
          </cell>
          <cell r="O2485">
            <v>-732382.61746547185</v>
          </cell>
          <cell r="P2485">
            <v>1481746.7000000002</v>
          </cell>
          <cell r="Q2485">
            <v>18836284.800000001</v>
          </cell>
          <cell r="R2485">
            <v>18836284.800000001</v>
          </cell>
          <cell r="S2485">
            <v>208680879.5</v>
          </cell>
          <cell r="T2485">
            <v>37946806.000462502</v>
          </cell>
          <cell r="U2485">
            <v>0</v>
          </cell>
          <cell r="V2485">
            <v>57679145.120702997</v>
          </cell>
          <cell r="W2485">
            <v>137</v>
          </cell>
          <cell r="X2485">
            <v>37946806.000462502</v>
          </cell>
          <cell r="Y2485">
            <v>0</v>
          </cell>
          <cell r="Z2485">
            <v>0</v>
          </cell>
          <cell r="AA2485">
            <v>137</v>
          </cell>
          <cell r="AB2485">
            <v>-732382.61746547185</v>
          </cell>
          <cell r="AC2485">
            <v>137</v>
          </cell>
        </row>
        <row r="2486">
          <cell r="A2486" t="str">
            <v>Tunja</v>
          </cell>
          <cell r="B2486">
            <v>799700</v>
          </cell>
          <cell r="C2486">
            <v>36708</v>
          </cell>
          <cell r="D2486">
            <v>37072</v>
          </cell>
          <cell r="E2486" t="str">
            <v>M</v>
          </cell>
          <cell r="F2486" t="str">
            <v>AUCOL98</v>
          </cell>
          <cell r="G2486">
            <v>67887</v>
          </cell>
          <cell r="H2486" t="str">
            <v>LUIS ERNESTO FIGUEROA CIA. LTDA. AG. DE SGRS.</v>
          </cell>
          <cell r="I2486">
            <v>50005108</v>
          </cell>
          <cell r="J2486">
            <v>50005108</v>
          </cell>
          <cell r="K2486">
            <v>50005107.992200002</v>
          </cell>
          <cell r="L2486">
            <v>0</v>
          </cell>
          <cell r="M2486">
            <v>0.1</v>
          </cell>
          <cell r="N2486">
            <v>0</v>
          </cell>
          <cell r="O2486">
            <v>0.1</v>
          </cell>
          <cell r="P2486">
            <v>0</v>
          </cell>
          <cell r="Q2486">
            <v>0.1</v>
          </cell>
          <cell r="R2486">
            <v>0</v>
          </cell>
          <cell r="S2486">
            <v>0</v>
          </cell>
          <cell r="T2486">
            <v>0</v>
          </cell>
          <cell r="U2486">
            <v>0.19</v>
          </cell>
          <cell r="V2486">
            <v>9500970.5185180008</v>
          </cell>
          <cell r="W2486">
            <v>0.125</v>
          </cell>
          <cell r="X2486">
            <v>6250638.4990250003</v>
          </cell>
          <cell r="Y2486">
            <v>0</v>
          </cell>
          <cell r="Z2486">
            <v>0</v>
          </cell>
          <cell r="AA2486">
            <v>0.68500000000000005</v>
          </cell>
          <cell r="AB2486">
            <v>34253498.974657007</v>
          </cell>
          <cell r="AC2486">
            <v>19.909339904785156</v>
          </cell>
          <cell r="AD2486">
            <v>19.909339904785156</v>
          </cell>
        </row>
        <row r="2487">
          <cell r="A2487" t="str">
            <v>Tunja</v>
          </cell>
          <cell r="B2487">
            <v>799700</v>
          </cell>
          <cell r="C2487">
            <v>37073</v>
          </cell>
          <cell r="D2487">
            <v>37437</v>
          </cell>
          <cell r="E2487" t="str">
            <v>M</v>
          </cell>
          <cell r="F2487" t="str">
            <v>AUCOL98</v>
          </cell>
          <cell r="G2487">
            <v>67887</v>
          </cell>
          <cell r="H2487" t="str">
            <v>LUIS ERNESTO FIGUEROA CIA. LTDA. AG. DE SGRS.</v>
          </cell>
          <cell r="I2487">
            <v>37589392</v>
          </cell>
          <cell r="J2487">
            <v>37589392</v>
          </cell>
          <cell r="K2487">
            <v>37589391.976599999</v>
          </cell>
          <cell r="L2487">
            <v>1266817</v>
          </cell>
          <cell r="M2487">
            <v>9200000</v>
          </cell>
          <cell r="N2487">
            <v>10466817</v>
          </cell>
          <cell r="O2487">
            <v>0.1</v>
          </cell>
          <cell r="P2487">
            <v>920000</v>
          </cell>
          <cell r="Q2487">
            <v>0.1</v>
          </cell>
          <cell r="R2487">
            <v>1046681.7000000001</v>
          </cell>
          <cell r="S2487">
            <v>12433498.699999999</v>
          </cell>
          <cell r="T2487">
            <v>0.33077147690337882</v>
          </cell>
          <cell r="U2487">
            <v>0.19</v>
          </cell>
          <cell r="V2487">
            <v>7141984.4755539997</v>
          </cell>
          <cell r="W2487">
            <v>0.125</v>
          </cell>
          <cell r="X2487">
            <v>4698673.9970749998</v>
          </cell>
          <cell r="Y2487">
            <v>0</v>
          </cell>
          <cell r="Z2487">
            <v>0</v>
          </cell>
          <cell r="AA2487">
            <v>0.35422852309662123</v>
          </cell>
          <cell r="AB2487">
            <v>13315234.803971002</v>
          </cell>
          <cell r="AC2487">
            <v>19.719779968261719</v>
          </cell>
          <cell r="AD2487">
            <v>19.719779968261719</v>
          </cell>
        </row>
        <row r="2488">
          <cell r="A2488" t="str">
            <v>Tunja</v>
          </cell>
          <cell r="B2488">
            <v>799700</v>
          </cell>
          <cell r="C2488">
            <v>37438</v>
          </cell>
          <cell r="D2488">
            <v>37777</v>
          </cell>
          <cell r="E2488" t="str">
            <v>M</v>
          </cell>
          <cell r="F2488" t="str">
            <v>AUCOL98</v>
          </cell>
          <cell r="G2488">
            <v>67887</v>
          </cell>
          <cell r="H2488" t="str">
            <v>LUIS ERNESTO FIGUEROA CIA. LTDA. AG. DE SGRS.</v>
          </cell>
          <cell r="I2488">
            <v>38076097</v>
          </cell>
          <cell r="J2488">
            <v>31899727</v>
          </cell>
          <cell r="K2488">
            <v>35540810.344499998</v>
          </cell>
          <cell r="L2488">
            <v>0</v>
          </cell>
          <cell r="M2488">
            <v>0.1</v>
          </cell>
          <cell r="N2488">
            <v>0</v>
          </cell>
          <cell r="O2488">
            <v>0.1</v>
          </cell>
          <cell r="P2488">
            <v>0</v>
          </cell>
          <cell r="Q2488">
            <v>0.1</v>
          </cell>
          <cell r="R2488">
            <v>0</v>
          </cell>
          <cell r="S2488">
            <v>0</v>
          </cell>
          <cell r="T2488">
            <v>0</v>
          </cell>
          <cell r="U2488">
            <v>0.19</v>
          </cell>
          <cell r="V2488">
            <v>6752753.9654549994</v>
          </cell>
          <cell r="W2488">
            <v>0.125</v>
          </cell>
          <cell r="X2488">
            <v>4442601.2930624997</v>
          </cell>
          <cell r="Y2488">
            <v>0</v>
          </cell>
          <cell r="Z2488">
            <v>0</v>
          </cell>
          <cell r="AA2488">
            <v>0.68500000000000005</v>
          </cell>
          <cell r="AB2488">
            <v>24345455.085982502</v>
          </cell>
          <cell r="AC2488">
            <v>22</v>
          </cell>
          <cell r="AD2488">
            <v>21.935102462768555</v>
          </cell>
        </row>
        <row r="2489">
          <cell r="B2489" t="str">
            <v>Total 799700</v>
          </cell>
          <cell r="C2489">
            <v>125670597</v>
          </cell>
          <cell r="D2489">
            <v>119494227</v>
          </cell>
          <cell r="E2489">
            <v>123135310.31330001</v>
          </cell>
          <cell r="F2489">
            <v>1266817</v>
          </cell>
          <cell r="G2489">
            <v>9200000</v>
          </cell>
          <cell r="H2489">
            <v>10466817</v>
          </cell>
          <cell r="I2489">
            <v>125670597</v>
          </cell>
          <cell r="J2489">
            <v>119494227</v>
          </cell>
          <cell r="K2489">
            <v>123135310.31330001</v>
          </cell>
          <cell r="L2489">
            <v>1266817</v>
          </cell>
          <cell r="M2489">
            <v>9200000</v>
          </cell>
          <cell r="N2489">
            <v>10466817</v>
          </cell>
          <cell r="O2489">
            <v>71914188.864610508</v>
          </cell>
          <cell r="P2489">
            <v>920000</v>
          </cell>
          <cell r="Q2489">
            <v>1046681.7000000001</v>
          </cell>
          <cell r="R2489">
            <v>1046681.7000000001</v>
          </cell>
          <cell r="S2489">
            <v>12433498.699999999</v>
          </cell>
          <cell r="T2489">
            <v>15391913.789162502</v>
          </cell>
          <cell r="U2489">
            <v>0</v>
          </cell>
          <cell r="V2489">
            <v>23395708.959527001</v>
          </cell>
          <cell r="W2489">
            <v>22</v>
          </cell>
          <cell r="X2489">
            <v>15391913.789162502</v>
          </cell>
          <cell r="Y2489">
            <v>0</v>
          </cell>
          <cell r="Z2489">
            <v>0</v>
          </cell>
          <cell r="AA2489">
            <v>22</v>
          </cell>
          <cell r="AB2489">
            <v>71914188.864610508</v>
          </cell>
          <cell r="AC2489">
            <v>22</v>
          </cell>
        </row>
        <row r="2490">
          <cell r="H2490" t="str">
            <v>Total LUIS ERNESTO FIGUEROA CIA. LTDA. AG. DE SGRS.</v>
          </cell>
          <cell r="I2490">
            <v>436430738</v>
          </cell>
          <cell r="J2490">
            <v>413365714</v>
          </cell>
          <cell r="K2490">
            <v>426709758.31700003</v>
          </cell>
          <cell r="L2490">
            <v>174812198</v>
          </cell>
          <cell r="M2490">
            <v>24017467</v>
          </cell>
          <cell r="N2490">
            <v>198829665</v>
          </cell>
          <cell r="O2490">
            <v>2401746.7000000002</v>
          </cell>
          <cell r="P2490">
            <v>2401746.7000000002</v>
          </cell>
          <cell r="Q2490">
            <v>221114378.19999999</v>
          </cell>
          <cell r="R2490">
            <v>19882966.5</v>
          </cell>
          <cell r="S2490">
            <v>221114378.19999999</v>
          </cell>
          <cell r="T2490">
            <v>0</v>
          </cell>
          <cell r="U2490">
            <v>71181806.247145027</v>
          </cell>
          <cell r="V2490">
            <v>81074854.080229998</v>
          </cell>
          <cell r="W2490">
            <v>53338719.789625004</v>
          </cell>
          <cell r="X2490">
            <v>53338719.789625004</v>
          </cell>
          <cell r="Y2490">
            <v>71181806.247145027</v>
          </cell>
          <cell r="Z2490">
            <v>0</v>
          </cell>
          <cell r="AA2490">
            <v>71181806.247145027</v>
          </cell>
          <cell r="AB2490">
            <v>71181806.247145027</v>
          </cell>
          <cell r="AC2490">
            <v>159</v>
          </cell>
        </row>
        <row r="2491">
          <cell r="A2491" t="str">
            <v>Tunja</v>
          </cell>
          <cell r="B2491">
            <v>682933</v>
          </cell>
          <cell r="C2491">
            <v>37012</v>
          </cell>
          <cell r="D2491">
            <v>37376</v>
          </cell>
          <cell r="E2491" t="str">
            <v>M</v>
          </cell>
          <cell r="F2491" t="str">
            <v>AUCOL98</v>
          </cell>
          <cell r="G2491">
            <v>68302</v>
          </cell>
          <cell r="H2491" t="str">
            <v>MARTHA NOVOA Y CÍA. LTDA. ASRS.DE SGRS.</v>
          </cell>
          <cell r="I2491">
            <v>63898979</v>
          </cell>
          <cell r="J2491">
            <v>63906775</v>
          </cell>
          <cell r="K2491">
            <v>63898978.960900001</v>
          </cell>
          <cell r="L2491">
            <v>55411943</v>
          </cell>
          <cell r="M2491">
            <v>0</v>
          </cell>
          <cell r="N2491">
            <v>55411943</v>
          </cell>
          <cell r="O2491">
            <v>0.1</v>
          </cell>
          <cell r="P2491">
            <v>0</v>
          </cell>
          <cell r="Q2491">
            <v>0.1</v>
          </cell>
          <cell r="R2491">
            <v>5541194.3000000007</v>
          </cell>
          <cell r="S2491">
            <v>60953137.299999997</v>
          </cell>
          <cell r="T2491">
            <v>0.95389845489232972</v>
          </cell>
          <cell r="U2491">
            <v>0.19</v>
          </cell>
          <cell r="V2491">
            <v>12140806.002571</v>
          </cell>
          <cell r="W2491">
            <v>0.125</v>
          </cell>
          <cell r="X2491">
            <v>7987372.3701125002</v>
          </cell>
          <cell r="Y2491">
            <v>0</v>
          </cell>
          <cell r="Z2491">
            <v>0</v>
          </cell>
          <cell r="AA2491">
            <v>-0.26889845489232966</v>
          </cell>
          <cell r="AB2491">
            <v>-17182336.711783491</v>
          </cell>
          <cell r="AC2491">
            <v>62.368133544921875</v>
          </cell>
          <cell r="AD2491">
            <v>62.368133544921875</v>
          </cell>
        </row>
        <row r="2492">
          <cell r="A2492" t="str">
            <v>Tunja</v>
          </cell>
          <cell r="B2492">
            <v>682933</v>
          </cell>
          <cell r="C2492">
            <v>37377</v>
          </cell>
          <cell r="D2492">
            <v>37741</v>
          </cell>
          <cell r="E2492" t="str">
            <v>M</v>
          </cell>
          <cell r="F2492" t="str">
            <v>AUCOL98</v>
          </cell>
          <cell r="G2492">
            <v>68302</v>
          </cell>
          <cell r="H2492" t="str">
            <v>MARTHA NOVOA Y CÍA. LTDA. ASRS.DE SGRS.</v>
          </cell>
          <cell r="I2492">
            <v>80167249</v>
          </cell>
          <cell r="J2492">
            <v>80131321</v>
          </cell>
          <cell r="K2492">
            <v>80167249.003900006</v>
          </cell>
          <cell r="L2492">
            <v>28428955</v>
          </cell>
          <cell r="M2492">
            <v>0</v>
          </cell>
          <cell r="N2492">
            <v>28428955</v>
          </cell>
          <cell r="O2492">
            <v>0.1</v>
          </cell>
          <cell r="P2492">
            <v>0</v>
          </cell>
          <cell r="Q2492">
            <v>0.1</v>
          </cell>
          <cell r="R2492">
            <v>2842895.5</v>
          </cell>
          <cell r="S2492">
            <v>31271850.5</v>
          </cell>
          <cell r="T2492">
            <v>0.39008261963035146</v>
          </cell>
          <cell r="U2492">
            <v>0.19</v>
          </cell>
          <cell r="V2492">
            <v>15231777.310741002</v>
          </cell>
          <cell r="W2492">
            <v>0.125</v>
          </cell>
          <cell r="X2492">
            <v>10020906.125487501</v>
          </cell>
          <cell r="Y2492">
            <v>0</v>
          </cell>
          <cell r="Z2492">
            <v>0</v>
          </cell>
          <cell r="AA2492">
            <v>0.2949173803696486</v>
          </cell>
          <cell r="AB2492">
            <v>23642715.067671511</v>
          </cell>
          <cell r="AC2492">
            <v>86.467033386230469</v>
          </cell>
          <cell r="AD2492">
            <v>86.467033386230469</v>
          </cell>
        </row>
        <row r="2493">
          <cell r="A2493" t="str">
            <v>Tunja</v>
          </cell>
          <cell r="B2493">
            <v>682933</v>
          </cell>
          <cell r="C2493">
            <v>37742</v>
          </cell>
          <cell r="D2493">
            <v>37777</v>
          </cell>
          <cell r="E2493" t="str">
            <v>M</v>
          </cell>
          <cell r="F2493" t="str">
            <v>AUCOL98</v>
          </cell>
          <cell r="G2493">
            <v>68302</v>
          </cell>
          <cell r="H2493" t="str">
            <v>MARTHA NOVOA Y CÍA. LTDA. ASRS.DE SGRS.</v>
          </cell>
          <cell r="I2493">
            <v>14625012</v>
          </cell>
          <cell r="J2493">
            <v>4517828</v>
          </cell>
          <cell r="K2493">
            <v>8560161.3081</v>
          </cell>
          <cell r="L2493">
            <v>0</v>
          </cell>
          <cell r="M2493">
            <v>5843924</v>
          </cell>
          <cell r="N2493">
            <v>5843924</v>
          </cell>
          <cell r="O2493">
            <v>0.1</v>
          </cell>
          <cell r="P2493">
            <v>584392.4</v>
          </cell>
          <cell r="Q2493">
            <v>0.1</v>
          </cell>
          <cell r="R2493">
            <v>584392.4</v>
          </cell>
          <cell r="S2493">
            <v>7012708.8000000007</v>
          </cell>
          <cell r="T2493">
            <v>0.81922624441250513</v>
          </cell>
          <cell r="U2493">
            <v>0.19</v>
          </cell>
          <cell r="V2493">
            <v>1626430.648539</v>
          </cell>
          <cell r="W2493">
            <v>0.125</v>
          </cell>
          <cell r="X2493">
            <v>1070020.1635125</v>
          </cell>
          <cell r="Y2493">
            <v>0</v>
          </cell>
          <cell r="Z2493">
            <v>0</v>
          </cell>
          <cell r="AA2493">
            <v>-0.13422624441250508</v>
          </cell>
          <cell r="AB2493">
            <v>-1148998.3039514998</v>
          </cell>
          <cell r="AC2493">
            <v>80</v>
          </cell>
          <cell r="AD2493">
            <v>77.5142822265625</v>
          </cell>
        </row>
        <row r="2494">
          <cell r="B2494" t="str">
            <v>Total 682933</v>
          </cell>
          <cell r="C2494">
            <v>158691240</v>
          </cell>
          <cell r="D2494">
            <v>148555924</v>
          </cell>
          <cell r="E2494">
            <v>152626389.27289999</v>
          </cell>
          <cell r="F2494">
            <v>83840898</v>
          </cell>
          <cell r="G2494">
            <v>5843924</v>
          </cell>
          <cell r="H2494">
            <v>89684822</v>
          </cell>
          <cell r="I2494">
            <v>158691240</v>
          </cell>
          <cell r="J2494">
            <v>148555924</v>
          </cell>
          <cell r="K2494">
            <v>152626389.27289999</v>
          </cell>
          <cell r="L2494">
            <v>83840898</v>
          </cell>
          <cell r="M2494">
            <v>5843924</v>
          </cell>
          <cell r="N2494">
            <v>89684822</v>
          </cell>
          <cell r="O2494">
            <v>5311380.0519365203</v>
          </cell>
          <cell r="P2494">
            <v>584392.4</v>
          </cell>
          <cell r="Q2494">
            <v>8968482.2000000011</v>
          </cell>
          <cell r="R2494">
            <v>8968482.2000000011</v>
          </cell>
          <cell r="S2494">
            <v>99237696.599999994</v>
          </cell>
          <cell r="T2494">
            <v>19078298.659112498</v>
          </cell>
          <cell r="U2494">
            <v>0</v>
          </cell>
          <cell r="V2494">
            <v>28999013.961851001</v>
          </cell>
          <cell r="W2494">
            <v>80</v>
          </cell>
          <cell r="X2494">
            <v>19078298.659112498</v>
          </cell>
          <cell r="Y2494">
            <v>0</v>
          </cell>
          <cell r="Z2494">
            <v>0</v>
          </cell>
          <cell r="AA2494">
            <v>80</v>
          </cell>
          <cell r="AB2494">
            <v>5311380.0519365203</v>
          </cell>
          <cell r="AC2494">
            <v>80</v>
          </cell>
        </row>
        <row r="2495">
          <cell r="H2495" t="str">
            <v>Total MARTHA NOVOA Y CÍA. LTDA. ASRS.DE SGRS.</v>
          </cell>
          <cell r="I2495">
            <v>158691240</v>
          </cell>
          <cell r="J2495">
            <v>148555924</v>
          </cell>
          <cell r="K2495">
            <v>152626389.27289999</v>
          </cell>
          <cell r="L2495">
            <v>83840898</v>
          </cell>
          <cell r="M2495">
            <v>5843924</v>
          </cell>
          <cell r="N2495">
            <v>89684822</v>
          </cell>
          <cell r="O2495">
            <v>584392.4</v>
          </cell>
          <cell r="P2495">
            <v>584392.4</v>
          </cell>
          <cell r="Q2495">
            <v>99237696.599999994</v>
          </cell>
          <cell r="R2495">
            <v>8968482.2000000011</v>
          </cell>
          <cell r="S2495">
            <v>99237696.599999994</v>
          </cell>
          <cell r="T2495">
            <v>0</v>
          </cell>
          <cell r="U2495">
            <v>5311380.0519365203</v>
          </cell>
          <cell r="V2495">
            <v>28999013.961851001</v>
          </cell>
          <cell r="W2495">
            <v>19078298.659112498</v>
          </cell>
          <cell r="X2495">
            <v>19078298.659112498</v>
          </cell>
          <cell r="Y2495">
            <v>5311380.0519365203</v>
          </cell>
          <cell r="Z2495">
            <v>0</v>
          </cell>
          <cell r="AA2495">
            <v>5311380.0519365203</v>
          </cell>
          <cell r="AB2495">
            <v>5311380.0519365203</v>
          </cell>
          <cell r="AC2495">
            <v>80</v>
          </cell>
        </row>
        <row r="2496">
          <cell r="A2496" t="str">
            <v>Tunja</v>
          </cell>
          <cell r="B2496">
            <v>7570955</v>
          </cell>
          <cell r="C2496">
            <v>36905</v>
          </cell>
          <cell r="D2496">
            <v>37269</v>
          </cell>
          <cell r="E2496" t="str">
            <v>M</v>
          </cell>
          <cell r="F2496" t="str">
            <v>AUCOL98</v>
          </cell>
          <cell r="G2496">
            <v>63197</v>
          </cell>
          <cell r="H2496" t="str">
            <v>MURCIA RODRIGUEZ S. EN C.</v>
          </cell>
          <cell r="I2496">
            <v>10729404</v>
          </cell>
          <cell r="J2496">
            <v>10729404</v>
          </cell>
          <cell r="K2496">
            <v>10729404</v>
          </cell>
          <cell r="L2496">
            <v>0</v>
          </cell>
          <cell r="M2496">
            <v>0.1</v>
          </cell>
          <cell r="N2496">
            <v>0</v>
          </cell>
          <cell r="O2496">
            <v>0.1</v>
          </cell>
          <cell r="P2496">
            <v>0</v>
          </cell>
          <cell r="Q2496">
            <v>0.1</v>
          </cell>
          <cell r="R2496">
            <v>0</v>
          </cell>
          <cell r="S2496">
            <v>0</v>
          </cell>
          <cell r="T2496">
            <v>0</v>
          </cell>
          <cell r="U2496">
            <v>0.19</v>
          </cell>
          <cell r="V2496">
            <v>2038586.76</v>
          </cell>
          <cell r="W2496">
            <v>0.125</v>
          </cell>
          <cell r="X2496">
            <v>1341175.5</v>
          </cell>
          <cell r="Y2496">
            <v>0</v>
          </cell>
          <cell r="Z2496">
            <v>0</v>
          </cell>
          <cell r="AA2496">
            <v>0.68500000000000005</v>
          </cell>
          <cell r="AB2496">
            <v>7349641.7400000002</v>
          </cell>
          <cell r="AC2496">
            <v>11.156593322753906</v>
          </cell>
          <cell r="AD2496">
            <v>11.156593322753906</v>
          </cell>
        </row>
        <row r="2497">
          <cell r="A2497" t="str">
            <v>Tunja</v>
          </cell>
          <cell r="B2497">
            <v>7570955</v>
          </cell>
          <cell r="C2497">
            <v>37270</v>
          </cell>
          <cell r="D2497">
            <v>37634</v>
          </cell>
          <cell r="E2497" t="str">
            <v>M</v>
          </cell>
          <cell r="F2497" t="str">
            <v>AUCOL98</v>
          </cell>
          <cell r="G2497">
            <v>63197</v>
          </cell>
          <cell r="H2497" t="str">
            <v>MURCIA RODRIGUEZ S. EN C.</v>
          </cell>
          <cell r="I2497">
            <v>12845327</v>
          </cell>
          <cell r="J2497">
            <v>12845327</v>
          </cell>
          <cell r="K2497">
            <v>12845327</v>
          </cell>
          <cell r="L2497">
            <v>0</v>
          </cell>
          <cell r="M2497">
            <v>0.1</v>
          </cell>
          <cell r="N2497">
            <v>0</v>
          </cell>
          <cell r="O2497">
            <v>0.1</v>
          </cell>
          <cell r="P2497">
            <v>0</v>
          </cell>
          <cell r="Q2497">
            <v>0.1</v>
          </cell>
          <cell r="R2497">
            <v>0</v>
          </cell>
          <cell r="S2497">
            <v>0</v>
          </cell>
          <cell r="T2497">
            <v>0</v>
          </cell>
          <cell r="U2497">
            <v>0.19</v>
          </cell>
          <cell r="V2497">
            <v>2440612.13</v>
          </cell>
          <cell r="W2497">
            <v>0.125</v>
          </cell>
          <cell r="X2497">
            <v>1605665.875</v>
          </cell>
          <cell r="Y2497">
            <v>0</v>
          </cell>
          <cell r="Z2497">
            <v>0</v>
          </cell>
          <cell r="AA2497">
            <v>0.68500000000000005</v>
          </cell>
          <cell r="AB2497">
            <v>8799048.995000001</v>
          </cell>
          <cell r="AC2497">
            <v>11</v>
          </cell>
          <cell r="AD2497">
            <v>11</v>
          </cell>
        </row>
        <row r="2498">
          <cell r="A2498" t="str">
            <v>Tunja</v>
          </cell>
          <cell r="B2498">
            <v>7570955</v>
          </cell>
          <cell r="C2498">
            <v>37635</v>
          </cell>
          <cell r="D2498">
            <v>37777</v>
          </cell>
          <cell r="E2498" t="str">
            <v>M</v>
          </cell>
          <cell r="F2498" t="str">
            <v>AUCOL98</v>
          </cell>
          <cell r="G2498">
            <v>63197</v>
          </cell>
          <cell r="H2498" t="str">
            <v>MURCIA RODRIGUEZ S. EN C.</v>
          </cell>
          <cell r="I2498">
            <v>5390160</v>
          </cell>
          <cell r="J2498">
            <v>5397555</v>
          </cell>
          <cell r="K2498">
            <v>5117555.4556999998</v>
          </cell>
          <cell r="L2498">
            <v>0</v>
          </cell>
          <cell r="M2498">
            <v>0.1</v>
          </cell>
          <cell r="N2498">
            <v>0</v>
          </cell>
          <cell r="O2498">
            <v>0.1</v>
          </cell>
          <cell r="P2498">
            <v>0</v>
          </cell>
          <cell r="Q2498">
            <v>0.1</v>
          </cell>
          <cell r="R2498">
            <v>0</v>
          </cell>
          <cell r="S2498">
            <v>0</v>
          </cell>
          <cell r="T2498">
            <v>0</v>
          </cell>
          <cell r="U2498">
            <v>0.19</v>
          </cell>
          <cell r="V2498">
            <v>972335.53658299998</v>
          </cell>
          <cell r="W2498">
            <v>0.125</v>
          </cell>
          <cell r="X2498">
            <v>639694.43196249998</v>
          </cell>
          <cell r="Y2498">
            <v>0</v>
          </cell>
          <cell r="Z2498">
            <v>0</v>
          </cell>
          <cell r="AA2498">
            <v>0.68500000000000005</v>
          </cell>
          <cell r="AB2498">
            <v>3505525.4871545001</v>
          </cell>
          <cell r="AC2498">
            <v>10</v>
          </cell>
          <cell r="AD2498">
            <v>10</v>
          </cell>
        </row>
        <row r="2499">
          <cell r="B2499" t="str">
            <v>Total 7570955</v>
          </cell>
          <cell r="C2499">
            <v>28964891</v>
          </cell>
          <cell r="D2499">
            <v>28972286</v>
          </cell>
          <cell r="E2499">
            <v>28692286.455699999</v>
          </cell>
          <cell r="F2499">
            <v>0</v>
          </cell>
          <cell r="G2499">
            <v>0</v>
          </cell>
          <cell r="H2499">
            <v>0</v>
          </cell>
          <cell r="I2499">
            <v>28964891</v>
          </cell>
          <cell r="J2499">
            <v>28972286</v>
          </cell>
          <cell r="K2499">
            <v>28692286.455699999</v>
          </cell>
          <cell r="L2499">
            <v>0</v>
          </cell>
          <cell r="M2499">
            <v>0</v>
          </cell>
          <cell r="N2499">
            <v>0</v>
          </cell>
          <cell r="O2499">
            <v>19654216.222154502</v>
          </cell>
          <cell r="P2499">
            <v>0</v>
          </cell>
          <cell r="Q2499">
            <v>0</v>
          </cell>
          <cell r="R2499">
            <v>0</v>
          </cell>
          <cell r="S2499">
            <v>0</v>
          </cell>
          <cell r="T2499">
            <v>3586535.8069624999</v>
          </cell>
          <cell r="U2499">
            <v>0</v>
          </cell>
          <cell r="V2499">
            <v>5451534.4265829995</v>
          </cell>
          <cell r="W2499">
            <v>10</v>
          </cell>
          <cell r="X2499">
            <v>3586535.8069624999</v>
          </cell>
          <cell r="Y2499">
            <v>0</v>
          </cell>
          <cell r="Z2499">
            <v>0</v>
          </cell>
          <cell r="AA2499">
            <v>10</v>
          </cell>
          <cell r="AB2499">
            <v>19654216.222154502</v>
          </cell>
          <cell r="AC2499">
            <v>10</v>
          </cell>
        </row>
        <row r="2500">
          <cell r="H2500" t="str">
            <v>Total MURCIA RODRIGUEZ S. EN C.</v>
          </cell>
          <cell r="I2500">
            <v>28964891</v>
          </cell>
          <cell r="J2500">
            <v>28972286</v>
          </cell>
          <cell r="K2500">
            <v>28692286.455699999</v>
          </cell>
          <cell r="L2500">
            <v>0</v>
          </cell>
          <cell r="M2500">
            <v>0</v>
          </cell>
          <cell r="N2500">
            <v>0</v>
          </cell>
          <cell r="O2500">
            <v>0</v>
          </cell>
          <cell r="P2500">
            <v>0</v>
          </cell>
          <cell r="Q2500">
            <v>0</v>
          </cell>
          <cell r="R2500">
            <v>0</v>
          </cell>
          <cell r="S2500">
            <v>0</v>
          </cell>
          <cell r="T2500">
            <v>0</v>
          </cell>
          <cell r="U2500">
            <v>19654216.222154502</v>
          </cell>
          <cell r="V2500">
            <v>5451534.4265829995</v>
          </cell>
          <cell r="W2500">
            <v>3586535.8069624999</v>
          </cell>
          <cell r="X2500">
            <v>3586535.8069624999</v>
          </cell>
          <cell r="Y2500">
            <v>19654216.222154502</v>
          </cell>
          <cell r="Z2500">
            <v>0</v>
          </cell>
          <cell r="AA2500">
            <v>19654216.222154502</v>
          </cell>
          <cell r="AB2500">
            <v>19654216.222154502</v>
          </cell>
          <cell r="AC2500">
            <v>10</v>
          </cell>
        </row>
        <row r="2501">
          <cell r="A2501" t="str">
            <v>Tunja</v>
          </cell>
          <cell r="B2501">
            <v>7418957</v>
          </cell>
          <cell r="C2501">
            <v>36739</v>
          </cell>
          <cell r="D2501">
            <v>37103</v>
          </cell>
          <cell r="E2501" t="str">
            <v>M</v>
          </cell>
          <cell r="F2501" t="str">
            <v>AUCOL98</v>
          </cell>
          <cell r="G2501">
            <v>56630</v>
          </cell>
          <cell r="H2501" t="str">
            <v>ROJAS PRIETO CARLOS EDUARDO</v>
          </cell>
          <cell r="I2501">
            <v>43393468</v>
          </cell>
          <cell r="J2501">
            <v>43401218</v>
          </cell>
          <cell r="K2501">
            <v>43447302.261699997</v>
          </cell>
          <cell r="L2501">
            <v>1683065</v>
          </cell>
          <cell r="M2501">
            <v>0</v>
          </cell>
          <cell r="N2501">
            <v>1683065</v>
          </cell>
          <cell r="O2501">
            <v>0.1</v>
          </cell>
          <cell r="P2501">
            <v>0</v>
          </cell>
          <cell r="Q2501">
            <v>0.1</v>
          </cell>
          <cell r="R2501">
            <v>168306.5</v>
          </cell>
          <cell r="S2501">
            <v>1851371.5</v>
          </cell>
          <cell r="T2501">
            <v>4.261188620753642E-2</v>
          </cell>
          <cell r="U2501">
            <v>0.19</v>
          </cell>
          <cell r="V2501">
            <v>8254987.4297229992</v>
          </cell>
          <cell r="W2501">
            <v>0.125</v>
          </cell>
          <cell r="X2501">
            <v>5430912.7827124996</v>
          </cell>
          <cell r="Y2501">
            <v>0</v>
          </cell>
          <cell r="Z2501">
            <v>0</v>
          </cell>
          <cell r="AA2501">
            <v>0.64238811379246363</v>
          </cell>
          <cell r="AB2501">
            <v>27910030.549264502</v>
          </cell>
          <cell r="AC2501">
            <v>37.969779968261719</v>
          </cell>
          <cell r="AD2501">
            <v>37.969779968261719</v>
          </cell>
        </row>
        <row r="2502">
          <cell r="A2502" t="str">
            <v>Tunja</v>
          </cell>
          <cell r="B2502">
            <v>7418957</v>
          </cell>
          <cell r="C2502">
            <v>37104</v>
          </cell>
          <cell r="D2502">
            <v>37468</v>
          </cell>
          <cell r="E2502" t="str">
            <v>M</v>
          </cell>
          <cell r="F2502" t="str">
            <v>AUCOL98</v>
          </cell>
          <cell r="G2502">
            <v>56630</v>
          </cell>
          <cell r="H2502" t="str">
            <v>ROJAS PRIETO CARLOS EDUARDO</v>
          </cell>
          <cell r="I2502">
            <v>59574851</v>
          </cell>
          <cell r="J2502">
            <v>59602329</v>
          </cell>
          <cell r="K2502">
            <v>59521016.5801</v>
          </cell>
          <cell r="L2502">
            <v>29003090</v>
          </cell>
          <cell r="M2502">
            <v>1492201</v>
          </cell>
          <cell r="N2502">
            <v>30495291</v>
          </cell>
          <cell r="O2502">
            <v>0.1</v>
          </cell>
          <cell r="P2502">
            <v>149220.1</v>
          </cell>
          <cell r="Q2502">
            <v>0.1</v>
          </cell>
          <cell r="R2502">
            <v>3049529.1</v>
          </cell>
          <cell r="S2502">
            <v>33694040.200000003</v>
          </cell>
          <cell r="T2502">
            <v>0.56608643695889294</v>
          </cell>
          <cell r="U2502">
            <v>0.19</v>
          </cell>
          <cell r="V2502">
            <v>11308993.150219001</v>
          </cell>
          <cell r="W2502">
            <v>0.125</v>
          </cell>
          <cell r="X2502">
            <v>7440127.0725125</v>
          </cell>
          <cell r="Y2502">
            <v>0</v>
          </cell>
          <cell r="Z2502">
            <v>0</v>
          </cell>
          <cell r="AA2502">
            <v>0.11891356304110712</v>
          </cell>
          <cell r="AB2502">
            <v>7077856.1573685035</v>
          </cell>
          <cell r="AC2502">
            <v>66.032966613769531</v>
          </cell>
          <cell r="AD2502">
            <v>66.032966613769531</v>
          </cell>
        </row>
        <row r="2503">
          <cell r="A2503" t="str">
            <v>Tunja</v>
          </cell>
          <cell r="B2503">
            <v>7418957</v>
          </cell>
          <cell r="C2503">
            <v>37469</v>
          </cell>
          <cell r="D2503">
            <v>37777</v>
          </cell>
          <cell r="E2503" t="str">
            <v>M</v>
          </cell>
          <cell r="F2503" t="str">
            <v>AUCOL98</v>
          </cell>
          <cell r="G2503">
            <v>56630</v>
          </cell>
          <cell r="H2503" t="str">
            <v>ROJAS PRIETO CARLOS EDUARDO</v>
          </cell>
          <cell r="I2503">
            <v>67345675</v>
          </cell>
          <cell r="J2503">
            <v>57032428</v>
          </cell>
          <cell r="K2503">
            <v>62296308.351599999</v>
          </cell>
          <cell r="L2503">
            <v>17647379</v>
          </cell>
          <cell r="M2503">
            <v>69550000</v>
          </cell>
          <cell r="N2503">
            <v>87197379</v>
          </cell>
          <cell r="O2503">
            <v>0.1</v>
          </cell>
          <cell r="P2503">
            <v>6955000</v>
          </cell>
          <cell r="Q2503">
            <v>0.1</v>
          </cell>
          <cell r="R2503">
            <v>8719737.9000000004</v>
          </cell>
          <cell r="S2503">
            <v>102872116.90000001</v>
          </cell>
          <cell r="T2503">
            <v>1.6513356829973036</v>
          </cell>
          <cell r="U2503">
            <v>0.19</v>
          </cell>
          <cell r="V2503">
            <v>11836298.586804001</v>
          </cell>
          <cell r="W2503">
            <v>0.125</v>
          </cell>
          <cell r="X2503">
            <v>7787038.5439499998</v>
          </cell>
          <cell r="Y2503">
            <v>0</v>
          </cell>
          <cell r="Z2503">
            <v>0</v>
          </cell>
          <cell r="AA2503">
            <v>-0.96633568299730355</v>
          </cell>
          <cell r="AB2503">
            <v>-60199145.679154009</v>
          </cell>
          <cell r="AC2503">
            <v>91</v>
          </cell>
          <cell r="AD2503">
            <v>87.542205810546875</v>
          </cell>
        </row>
        <row r="2504">
          <cell r="B2504" t="str">
            <v>Total 7418957</v>
          </cell>
          <cell r="C2504">
            <v>170313994</v>
          </cell>
          <cell r="D2504">
            <v>160035975</v>
          </cell>
          <cell r="E2504">
            <v>165264627.1934</v>
          </cell>
          <cell r="F2504">
            <v>48333534</v>
          </cell>
          <cell r="G2504">
            <v>71042201</v>
          </cell>
          <cell r="H2504">
            <v>119375735</v>
          </cell>
          <cell r="I2504">
            <v>170313994</v>
          </cell>
          <cell r="J2504">
            <v>160035975</v>
          </cell>
          <cell r="K2504">
            <v>165264627.1934</v>
          </cell>
          <cell r="L2504">
            <v>48333534</v>
          </cell>
          <cell r="M2504">
            <v>71042201</v>
          </cell>
          <cell r="N2504">
            <v>119375735</v>
          </cell>
          <cell r="O2504">
            <v>-25211258.972521007</v>
          </cell>
          <cell r="P2504">
            <v>7104220.0999999996</v>
          </cell>
          <cell r="Q2504">
            <v>11937573.5</v>
          </cell>
          <cell r="R2504">
            <v>11937573.5</v>
          </cell>
          <cell r="S2504">
            <v>138417528.60000002</v>
          </cell>
          <cell r="T2504">
            <v>20658078.399174999</v>
          </cell>
          <cell r="U2504">
            <v>0</v>
          </cell>
          <cell r="V2504">
            <v>31400279.166745998</v>
          </cell>
          <cell r="W2504">
            <v>91</v>
          </cell>
          <cell r="X2504">
            <v>20658078.399174999</v>
          </cell>
          <cell r="Y2504">
            <v>0</v>
          </cell>
          <cell r="Z2504">
            <v>0</v>
          </cell>
          <cell r="AA2504">
            <v>91</v>
          </cell>
          <cell r="AB2504">
            <v>-25211258.972521007</v>
          </cell>
          <cell r="AC2504">
            <v>91</v>
          </cell>
        </row>
        <row r="2505">
          <cell r="H2505" t="str">
            <v>Total ROJAS PRIETO CARLOS EDUARDO</v>
          </cell>
          <cell r="I2505">
            <v>170313994</v>
          </cell>
          <cell r="J2505">
            <v>160035975</v>
          </cell>
          <cell r="K2505">
            <v>165264627.1934</v>
          </cell>
          <cell r="L2505">
            <v>48333534</v>
          </cell>
          <cell r="M2505">
            <v>71042201</v>
          </cell>
          <cell r="N2505">
            <v>119375735</v>
          </cell>
          <cell r="O2505">
            <v>7104220.0999999996</v>
          </cell>
          <cell r="P2505">
            <v>7104220.0999999996</v>
          </cell>
          <cell r="Q2505">
            <v>138417528.60000002</v>
          </cell>
          <cell r="R2505">
            <v>11937573.5</v>
          </cell>
          <cell r="S2505">
            <v>138417528.60000002</v>
          </cell>
          <cell r="T2505">
            <v>0</v>
          </cell>
          <cell r="U2505">
            <v>-25211258.972521007</v>
          </cell>
          <cell r="V2505">
            <v>31400279.166745998</v>
          </cell>
          <cell r="W2505">
            <v>20658078.399174999</v>
          </cell>
          <cell r="X2505">
            <v>20658078.399174999</v>
          </cell>
          <cell r="Y2505">
            <v>-25211258.972521007</v>
          </cell>
          <cell r="Z2505">
            <v>0</v>
          </cell>
          <cell r="AA2505">
            <v>-25211258.972521007</v>
          </cell>
          <cell r="AB2505">
            <v>-25211258.972521007</v>
          </cell>
          <cell r="AC2505">
            <v>91</v>
          </cell>
        </row>
        <row r="2506">
          <cell r="A2506" t="str">
            <v>Total Tunja</v>
          </cell>
          <cell r="B2506">
            <v>8581407408.6875</v>
          </cell>
          <cell r="C2506">
            <v>8112758417.5</v>
          </cell>
          <cell r="D2506">
            <v>8362430204.133399</v>
          </cell>
          <cell r="E2506">
            <v>3688796126</v>
          </cell>
          <cell r="F2506">
            <v>693962615</v>
          </cell>
          <cell r="G2506">
            <v>4382758741</v>
          </cell>
          <cell r="H2506">
            <v>69396261.5</v>
          </cell>
          <cell r="I2506">
            <v>8581407408.6875</v>
          </cell>
          <cell r="J2506">
            <v>8112758417.5</v>
          </cell>
          <cell r="K2506">
            <v>8362430204.133399</v>
          </cell>
          <cell r="L2506">
            <v>3688796126</v>
          </cell>
          <cell r="M2506">
            <v>693962615</v>
          </cell>
          <cell r="N2506">
            <v>4382758741</v>
          </cell>
          <cell r="O2506">
            <v>1875</v>
          </cell>
          <cell r="P2506">
            <v>69396261.5</v>
          </cell>
          <cell r="Q2506">
            <v>438275874.10000008</v>
          </cell>
          <cell r="R2506">
            <v>438275874.10000008</v>
          </cell>
          <cell r="S2506">
            <v>4890430876.5999994</v>
          </cell>
          <cell r="T2506">
            <v>1326643796.2643299</v>
          </cell>
          <cell r="U2506">
            <v>281781547.93566495</v>
          </cell>
          <cell r="V2506">
            <v>1588861738.7853463</v>
          </cell>
          <cell r="W2506">
            <v>1875</v>
          </cell>
          <cell r="X2506">
            <v>1326643796.2643299</v>
          </cell>
          <cell r="Y2506">
            <v>281781547.93566495</v>
          </cell>
          <cell r="Z2506">
            <v>281781547.93566495</v>
          </cell>
          <cell r="AA2506">
            <v>1875</v>
          </cell>
          <cell r="AB2506">
            <v>274712244.54805875</v>
          </cell>
          <cell r="AC2506">
            <v>1875</v>
          </cell>
        </row>
        <row r="2507">
          <cell r="A2507" t="str">
            <v>Villavicencio</v>
          </cell>
          <cell r="B2507">
            <v>10977829</v>
          </cell>
          <cell r="C2507">
            <v>37459</v>
          </cell>
          <cell r="D2507">
            <v>37777</v>
          </cell>
          <cell r="E2507" t="str">
            <v>D</v>
          </cell>
          <cell r="F2507" t="str">
            <v>AUCOLESP</v>
          </cell>
          <cell r="G2507">
            <v>66991</v>
          </cell>
          <cell r="H2507" t="str">
            <v>GALVAN BARBOSA GLORIA MARGARITA</v>
          </cell>
          <cell r="I2507">
            <v>553491</v>
          </cell>
          <cell r="J2507">
            <v>553491</v>
          </cell>
          <cell r="K2507">
            <v>553491</v>
          </cell>
          <cell r="L2507">
            <v>0</v>
          </cell>
          <cell r="M2507">
            <v>0.1</v>
          </cell>
          <cell r="N2507">
            <v>0</v>
          </cell>
          <cell r="O2507">
            <v>0.1</v>
          </cell>
          <cell r="P2507">
            <v>0</v>
          </cell>
          <cell r="Q2507">
            <v>0.1</v>
          </cell>
          <cell r="R2507">
            <v>0</v>
          </cell>
          <cell r="S2507">
            <v>0</v>
          </cell>
          <cell r="T2507">
            <v>0</v>
          </cell>
          <cell r="U2507">
            <v>0.19</v>
          </cell>
          <cell r="V2507">
            <v>105163.29000000001</v>
          </cell>
          <cell r="W2507">
            <v>0.125</v>
          </cell>
          <cell r="X2507">
            <v>69186.375</v>
          </cell>
          <cell r="Y2507">
            <v>0</v>
          </cell>
          <cell r="Z2507">
            <v>0</v>
          </cell>
          <cell r="AA2507">
            <v>0.68500000000000005</v>
          </cell>
          <cell r="AB2507">
            <v>379141.33500000002</v>
          </cell>
          <cell r="AC2507">
            <v>0</v>
          </cell>
          <cell r="AD2507">
            <v>0.6603773832321167</v>
          </cell>
        </row>
        <row r="2508">
          <cell r="B2508" t="str">
            <v>Total 10977829</v>
          </cell>
          <cell r="C2508">
            <v>553491</v>
          </cell>
          <cell r="D2508">
            <v>553491</v>
          </cell>
          <cell r="E2508">
            <v>553491</v>
          </cell>
          <cell r="F2508">
            <v>0</v>
          </cell>
          <cell r="G2508">
            <v>0</v>
          </cell>
          <cell r="H2508">
            <v>0</v>
          </cell>
          <cell r="I2508">
            <v>553491</v>
          </cell>
          <cell r="J2508">
            <v>553491</v>
          </cell>
          <cell r="K2508">
            <v>553491</v>
          </cell>
          <cell r="L2508">
            <v>0</v>
          </cell>
          <cell r="M2508">
            <v>0</v>
          </cell>
          <cell r="N2508">
            <v>0</v>
          </cell>
          <cell r="O2508">
            <v>379141.33500000002</v>
          </cell>
          <cell r="P2508">
            <v>0</v>
          </cell>
          <cell r="Q2508">
            <v>0</v>
          </cell>
          <cell r="R2508">
            <v>0</v>
          </cell>
          <cell r="S2508">
            <v>0</v>
          </cell>
          <cell r="T2508">
            <v>69186.375</v>
          </cell>
          <cell r="U2508">
            <v>0</v>
          </cell>
          <cell r="V2508">
            <v>105163.29000000001</v>
          </cell>
          <cell r="W2508">
            <v>0</v>
          </cell>
          <cell r="X2508">
            <v>69186.375</v>
          </cell>
          <cell r="Y2508">
            <v>0</v>
          </cell>
          <cell r="Z2508">
            <v>0</v>
          </cell>
          <cell r="AA2508">
            <v>0</v>
          </cell>
          <cell r="AB2508">
            <v>379141.33500000002</v>
          </cell>
          <cell r="AC2508">
            <v>0</v>
          </cell>
        </row>
        <row r="2509">
          <cell r="H2509" t="str">
            <v>Total GALVAN BARBOSA GLORIA MARGARITA</v>
          </cell>
          <cell r="I2509">
            <v>553491</v>
          </cell>
          <cell r="J2509">
            <v>553491</v>
          </cell>
          <cell r="K2509">
            <v>553491</v>
          </cell>
          <cell r="L2509">
            <v>0</v>
          </cell>
          <cell r="M2509">
            <v>0</v>
          </cell>
          <cell r="N2509">
            <v>0</v>
          </cell>
          <cell r="O2509">
            <v>0</v>
          </cell>
          <cell r="P2509">
            <v>0</v>
          </cell>
          <cell r="Q2509">
            <v>0</v>
          </cell>
          <cell r="R2509">
            <v>0</v>
          </cell>
          <cell r="S2509">
            <v>0</v>
          </cell>
          <cell r="T2509">
            <v>0</v>
          </cell>
          <cell r="U2509">
            <v>379141.33500000002</v>
          </cell>
          <cell r="V2509">
            <v>105163.29000000001</v>
          </cell>
          <cell r="W2509">
            <v>69186.375</v>
          </cell>
          <cell r="X2509">
            <v>69186.375</v>
          </cell>
          <cell r="Y2509">
            <v>379141.33500000002</v>
          </cell>
          <cell r="Z2509">
            <v>0</v>
          </cell>
          <cell r="AA2509">
            <v>379141.33500000002</v>
          </cell>
          <cell r="AB2509">
            <v>379141.33500000002</v>
          </cell>
          <cell r="AC2509">
            <v>0</v>
          </cell>
        </row>
        <row r="2510">
          <cell r="A2510" t="str">
            <v>Villavicencio</v>
          </cell>
          <cell r="B2510">
            <v>8711236</v>
          </cell>
          <cell r="C2510">
            <v>36937</v>
          </cell>
          <cell r="D2510">
            <v>37301</v>
          </cell>
          <cell r="E2510" t="str">
            <v>A</v>
          </cell>
          <cell r="F2510" t="str">
            <v>AUCOL98</v>
          </cell>
          <cell r="G2510">
            <v>65312</v>
          </cell>
          <cell r="H2510" t="str">
            <v>M Y S LTDA.</v>
          </cell>
          <cell r="I2510">
            <v>16881993.8125</v>
          </cell>
          <cell r="J2510">
            <v>16881993.8125</v>
          </cell>
          <cell r="K2510">
            <v>11016145.468800001</v>
          </cell>
          <cell r="L2510">
            <v>791238</v>
          </cell>
          <cell r="M2510">
            <v>5000000</v>
          </cell>
          <cell r="N2510">
            <v>5791238</v>
          </cell>
          <cell r="O2510">
            <v>0.1</v>
          </cell>
          <cell r="P2510">
            <v>500000</v>
          </cell>
          <cell r="Q2510">
            <v>0.1</v>
          </cell>
          <cell r="R2510">
            <v>579123.80000000005</v>
          </cell>
          <cell r="S2510">
            <v>6870361.7999999998</v>
          </cell>
          <cell r="T2510">
            <v>0.62366295175188846</v>
          </cell>
          <cell r="U2510">
            <v>0.19</v>
          </cell>
          <cell r="V2510">
            <v>2093067.6390720003</v>
          </cell>
          <cell r="W2510">
            <v>0.125</v>
          </cell>
          <cell r="X2510">
            <v>1377018.1836000001</v>
          </cell>
          <cell r="Y2510">
            <v>0</v>
          </cell>
          <cell r="Z2510">
            <v>0</v>
          </cell>
          <cell r="AA2510">
            <v>6.1337048248111592E-2</v>
          </cell>
          <cell r="AB2510">
            <v>675697.84612800158</v>
          </cell>
          <cell r="AC2510">
            <v>6.7115383148193359</v>
          </cell>
          <cell r="AD2510">
            <v>6.7115383148193359</v>
          </cell>
        </row>
        <row r="2511">
          <cell r="A2511" t="str">
            <v>Villavicencio</v>
          </cell>
          <cell r="B2511">
            <v>8711236</v>
          </cell>
          <cell r="C2511">
            <v>37302</v>
          </cell>
          <cell r="D2511">
            <v>37666</v>
          </cell>
          <cell r="E2511" t="str">
            <v>A</v>
          </cell>
          <cell r="F2511" t="str">
            <v>AUCOL98</v>
          </cell>
          <cell r="G2511">
            <v>65312</v>
          </cell>
          <cell r="H2511" t="str">
            <v>M Y S LTDA.</v>
          </cell>
          <cell r="I2511">
            <v>-398973</v>
          </cell>
          <cell r="J2511">
            <v>-398973</v>
          </cell>
          <cell r="K2511">
            <v>5466875.3359000003</v>
          </cell>
          <cell r="L2511">
            <v>745295</v>
          </cell>
          <cell r="M2511">
            <v>6892206</v>
          </cell>
          <cell r="N2511">
            <v>7637501</v>
          </cell>
          <cell r="O2511">
            <v>0.1</v>
          </cell>
          <cell r="P2511">
            <v>689220.60000000009</v>
          </cell>
          <cell r="Q2511">
            <v>0.1</v>
          </cell>
          <cell r="R2511">
            <v>763750.10000000009</v>
          </cell>
          <cell r="S2511">
            <v>9090471.6999999993</v>
          </cell>
          <cell r="T2511">
            <v>1.6628276925037022</v>
          </cell>
          <cell r="U2511">
            <v>0.19</v>
          </cell>
          <cell r="V2511">
            <v>1038706.313821</v>
          </cell>
          <cell r="W2511">
            <v>0.125</v>
          </cell>
          <cell r="X2511">
            <v>683359.41698750004</v>
          </cell>
          <cell r="Y2511">
            <v>0</v>
          </cell>
          <cell r="Z2511">
            <v>0</v>
          </cell>
          <cell r="AA2511">
            <v>-0.97782769250370216</v>
          </cell>
          <cell r="AB2511">
            <v>-5345662.0949084992</v>
          </cell>
          <cell r="AC2511">
            <v>3.6373627185821533</v>
          </cell>
          <cell r="AD2511">
            <v>3.6373627185821533</v>
          </cell>
        </row>
      </sheetData>
      <sheetData sheetId="5"/>
      <sheetData sheetId="6" refreshError="1"/>
      <sheetData sheetId="7" refreshError="1"/>
      <sheetData sheetId="8"/>
      <sheetData sheetId="9"/>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ow r="2">
          <cell r="B2">
            <v>0</v>
          </cell>
        </row>
      </sheetData>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INFORMACION"/>
      <sheetName val="II. RELACION DE VEHÍCULOS"/>
      <sheetName val="II. SINIESTROS FASECOLDA"/>
      <sheetName val="III. SINIESTRALIDAD ESTIMADA"/>
      <sheetName val="IV. PRIMAS DE RIESGO"/>
      <sheetName val="V. ASISTENCIA Y OTROS"/>
      <sheetName val="VI. PYG AUTOS"/>
      <sheetName val="Fasecolda"/>
      <sheetName val="Tablas"/>
      <sheetName val="TASAS"/>
      <sheetName val="VI. PYG AXA COLPATRIA"/>
      <sheetName val="VII. CONDICIONES"/>
      <sheetName val="VIII. SLIP"/>
      <sheetName val="IX. FORMATO DE REPORTE"/>
      <sheetName val="ANEX DET PPALES ASISTENCIAS LIV"/>
      <sheetName val="INF30052003"/>
      <sheetName val="budget_mexico"/>
      <sheetName val="INTERLOM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Modelo"/>
      <sheetName val="PYG"/>
      <sheetName val="Tarifas y Comisiones"/>
      <sheetName val="PYG Actual (Reno)"/>
      <sheetName val="I. INFORMACION"/>
      <sheetName val="Listas"/>
      <sheetName val="VALIDACIONES"/>
    </sheetNames>
    <sheetDataSet>
      <sheetData sheetId="0" refreshError="1"/>
      <sheetData sheetId="1"/>
      <sheetData sheetId="2" refreshError="1"/>
      <sheetData sheetId="3">
        <row r="53">
          <cell r="B53" t="str">
            <v>COMISIONES NUEVOS</v>
          </cell>
          <cell r="C53" t="str">
            <v>Política</v>
          </cell>
          <cell r="D53" t="str">
            <v>Def</v>
          </cell>
          <cell r="E53" t="str">
            <v>100 - 200 mill</v>
          </cell>
          <cell r="F53" t="str">
            <v>200 - 500 mill</v>
          </cell>
          <cell r="G53" t="str">
            <v>500 - 1000</v>
          </cell>
          <cell r="H53" t="str">
            <v>&gt; 1000</v>
          </cell>
        </row>
        <row r="54">
          <cell r="B54" t="str">
            <v>AUTOS DE NEGOCIOS Y TAXIS</v>
          </cell>
          <cell r="C54">
            <v>0.08</v>
          </cell>
          <cell r="D54">
            <v>0.09</v>
          </cell>
          <cell r="E54">
            <v>0.09</v>
          </cell>
          <cell r="F54">
            <v>0.1</v>
          </cell>
          <cell r="G54">
            <v>0.11</v>
          </cell>
          <cell r="H54">
            <v>0.12</v>
          </cell>
        </row>
        <row r="55">
          <cell r="B55" t="str">
            <v>AUTOS FAMILIARES</v>
          </cell>
          <cell r="C55">
            <v>0.11</v>
          </cell>
          <cell r="D55">
            <v>0.12</v>
          </cell>
          <cell r="E55">
            <v>0.12</v>
          </cell>
          <cell r="F55">
            <v>0.13</v>
          </cell>
          <cell r="G55">
            <v>0.14000000000000001</v>
          </cell>
          <cell r="H55">
            <v>0.15</v>
          </cell>
        </row>
        <row r="56">
          <cell r="B56" t="str">
            <v>BUSES Y BUSETAS DE SERVICIO PUBLICO URBANO</v>
          </cell>
          <cell r="C56">
            <v>0.08</v>
          </cell>
          <cell r="D56">
            <v>0.08</v>
          </cell>
          <cell r="E56">
            <v>0.08</v>
          </cell>
          <cell r="F56">
            <v>0.08</v>
          </cell>
          <cell r="G56">
            <v>0.08</v>
          </cell>
          <cell r="H56">
            <v>0.08</v>
          </cell>
        </row>
        <row r="57">
          <cell r="B57" t="str">
            <v>CAMPEROS Y CAMIONETAS</v>
          </cell>
          <cell r="C57">
            <v>0</v>
          </cell>
          <cell r="D57">
            <v>0</v>
          </cell>
          <cell r="E57">
            <v>0</v>
          </cell>
          <cell r="F57">
            <v>0</v>
          </cell>
          <cell r="G57">
            <v>0</v>
          </cell>
          <cell r="H57">
            <v>0</v>
          </cell>
        </row>
        <row r="58">
          <cell r="B58" t="str">
            <v>CARGA O MIXTO</v>
          </cell>
          <cell r="C58">
            <v>0.11</v>
          </cell>
          <cell r="D58">
            <v>0.12</v>
          </cell>
          <cell r="E58">
            <v>0.12</v>
          </cell>
          <cell r="F58">
            <v>0.13</v>
          </cell>
          <cell r="G58">
            <v>0.14000000000000001</v>
          </cell>
          <cell r="H58">
            <v>0.15</v>
          </cell>
        </row>
        <row r="59">
          <cell r="B59" t="str">
            <v>MOTOS</v>
          </cell>
          <cell r="C59">
            <v>0.1</v>
          </cell>
          <cell r="D59">
            <v>0.11</v>
          </cell>
          <cell r="E59">
            <v>0.11</v>
          </cell>
          <cell r="F59">
            <v>0.1</v>
          </cell>
          <cell r="G59">
            <v>0.1</v>
          </cell>
          <cell r="H59">
            <v>0.1</v>
          </cell>
        </row>
        <row r="60">
          <cell r="B60" t="str">
            <v>OFICIALES ESPECIALES</v>
          </cell>
          <cell r="C60">
            <v>0</v>
          </cell>
          <cell r="D60">
            <v>0</v>
          </cell>
          <cell r="E60">
            <v>0</v>
          </cell>
          <cell r="F60">
            <v>0</v>
          </cell>
          <cell r="G60">
            <v>0</v>
          </cell>
          <cell r="H60">
            <v>0</v>
          </cell>
        </row>
        <row r="61">
          <cell r="B61" t="str">
            <v>SERVICIO PUBLICO INTERMUNICIPAL</v>
          </cell>
          <cell r="C61">
            <v>0.08</v>
          </cell>
          <cell r="D61">
            <v>0.09</v>
          </cell>
          <cell r="E61">
            <v>0.09</v>
          </cell>
          <cell r="F61">
            <v>0.1</v>
          </cell>
          <cell r="G61">
            <v>0.11</v>
          </cell>
          <cell r="H61">
            <v>0.12</v>
          </cell>
        </row>
        <row r="62">
          <cell r="B62" t="str">
            <v>VEHICULOS PARA SEIS O MAS PASAJEROS</v>
          </cell>
          <cell r="C62">
            <v>0</v>
          </cell>
          <cell r="D62">
            <v>0</v>
          </cell>
          <cell r="E62">
            <v>0</v>
          </cell>
          <cell r="F62">
            <v>0</v>
          </cell>
          <cell r="G62">
            <v>0</v>
          </cell>
          <cell r="H62">
            <v>0</v>
          </cell>
        </row>
        <row r="65">
          <cell r="B65" t="str">
            <v>COMISIONES RENOVACIONES</v>
          </cell>
          <cell r="C65" t="str">
            <v>Política</v>
          </cell>
          <cell r="D65" t="str">
            <v>Def</v>
          </cell>
          <cell r="E65" t="str">
            <v>100 - 200 mill</v>
          </cell>
          <cell r="F65" t="str">
            <v>200 - 500 mill</v>
          </cell>
          <cell r="G65" t="str">
            <v>500 - 1000</v>
          </cell>
          <cell r="H65" t="str">
            <v>&gt; 1000</v>
          </cell>
        </row>
        <row r="66">
          <cell r="B66" t="str">
            <v>AUTOS DE NEGOCIOS Y TAXIS</v>
          </cell>
          <cell r="C66">
            <v>0.08</v>
          </cell>
          <cell r="D66">
            <v>0.12</v>
          </cell>
          <cell r="E66">
            <v>0.12</v>
          </cell>
          <cell r="F66">
            <v>0.13</v>
          </cell>
          <cell r="G66">
            <v>0.14000000000000001</v>
          </cell>
          <cell r="H66">
            <v>0.15</v>
          </cell>
        </row>
        <row r="67">
          <cell r="B67" t="str">
            <v>AUTOS FAMILIARES</v>
          </cell>
          <cell r="C67">
            <v>0.16</v>
          </cell>
          <cell r="D67">
            <v>0.18000000000000002</v>
          </cell>
          <cell r="E67">
            <v>0.18000000000000002</v>
          </cell>
          <cell r="F67">
            <v>0.19</v>
          </cell>
          <cell r="G67">
            <v>0.2</v>
          </cell>
          <cell r="H67">
            <v>0.21000000000000002</v>
          </cell>
        </row>
        <row r="68">
          <cell r="B68" t="str">
            <v>BUSES Y BUSETAS DE SERVICIO PUBLICO URBANO</v>
          </cell>
          <cell r="C68">
            <v>0.08</v>
          </cell>
          <cell r="D68">
            <v>0.08</v>
          </cell>
          <cell r="E68">
            <v>0.08</v>
          </cell>
          <cell r="F68">
            <v>0.08</v>
          </cell>
          <cell r="G68">
            <v>0.08</v>
          </cell>
          <cell r="H68">
            <v>0.08</v>
          </cell>
        </row>
        <row r="69">
          <cell r="B69" t="str">
            <v>CAMPEROS Y CAMIONETAS</v>
          </cell>
          <cell r="C69">
            <v>0.16</v>
          </cell>
          <cell r="D69">
            <v>0.16</v>
          </cell>
          <cell r="E69">
            <v>0.16</v>
          </cell>
          <cell r="F69">
            <v>0.16</v>
          </cell>
          <cell r="G69">
            <v>0.16</v>
          </cell>
          <cell r="H69">
            <v>0.16</v>
          </cell>
        </row>
        <row r="70">
          <cell r="B70" t="str">
            <v>CARGA O MIXTO</v>
          </cell>
          <cell r="C70">
            <v>0.16</v>
          </cell>
          <cell r="D70">
            <v>0.18000000000000002</v>
          </cell>
          <cell r="E70">
            <v>0.18000000000000002</v>
          </cell>
          <cell r="F70">
            <v>0.19</v>
          </cell>
          <cell r="G70">
            <v>0.2</v>
          </cell>
          <cell r="H70">
            <v>0.21000000000000002</v>
          </cell>
        </row>
        <row r="71">
          <cell r="B71" t="str">
            <v>MOTOS</v>
          </cell>
          <cell r="C71">
            <v>0.18</v>
          </cell>
          <cell r="D71">
            <v>0.18</v>
          </cell>
          <cell r="E71">
            <v>0.18</v>
          </cell>
          <cell r="F71">
            <v>0.18</v>
          </cell>
          <cell r="G71">
            <v>0.18</v>
          </cell>
          <cell r="H71">
            <v>0.19</v>
          </cell>
        </row>
        <row r="72">
          <cell r="B72" t="str">
            <v>OFICIALES ESPECIALES</v>
          </cell>
          <cell r="C72">
            <v>0</v>
          </cell>
          <cell r="D72">
            <v>0</v>
          </cell>
          <cell r="E72">
            <v>0</v>
          </cell>
          <cell r="F72">
            <v>0</v>
          </cell>
          <cell r="G72">
            <v>0</v>
          </cell>
          <cell r="H72">
            <v>0</v>
          </cell>
        </row>
        <row r="73">
          <cell r="B73" t="str">
            <v>SERVICIO PUBLICO INTERMUNICIPAL</v>
          </cell>
          <cell r="C73">
            <v>0.08</v>
          </cell>
          <cell r="D73">
            <v>0.09</v>
          </cell>
          <cell r="E73">
            <v>0.09</v>
          </cell>
          <cell r="F73">
            <v>0.1</v>
          </cell>
          <cell r="G73">
            <v>0.11</v>
          </cell>
          <cell r="H73">
            <v>0.12</v>
          </cell>
        </row>
        <row r="74">
          <cell r="B74" t="str">
            <v>VEHICULOS PARA SEIS O MAS PASAJEROS</v>
          </cell>
          <cell r="C74">
            <v>0</v>
          </cell>
          <cell r="D74">
            <v>0</v>
          </cell>
          <cell r="E74">
            <v>0</v>
          </cell>
          <cell r="F74">
            <v>0</v>
          </cell>
          <cell r="G74">
            <v>0</v>
          </cell>
          <cell r="H74">
            <v>0</v>
          </cell>
        </row>
      </sheetData>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ECONOMICO"/>
      <sheetName val="RELACIÓN DE BIENES "/>
      <sheetName val="VAL. ASEGURABLES E INFORMACION"/>
      <sheetName val="P Y G cambios"/>
      <sheetName val="SINIESTRALIDAD VER ANEXO"/>
      <sheetName val="CALCULO RIESGO MAYOR"/>
      <sheetName val="Parameters"/>
      <sheetName val="TABLAS VALIDADORAS"/>
      <sheetName val="P Y G LICITACIONES"/>
      <sheetName val="LIMITES CONTRATOS"/>
      <sheetName val="LIQUIDACION SOAT"/>
      <sheetName val="TARIFAS ICA"/>
      <sheetName val="LIMITES GUL"/>
      <sheetName val="Gastos Administrativos"/>
      <sheetName val="Tarifas y Comisiones"/>
      <sheetName val="INF30052003"/>
      <sheetName val="VALIDACIONES"/>
      <sheetName val="PARAMETROS"/>
    </sheetNames>
    <sheetDataSet>
      <sheetData sheetId="0"/>
      <sheetData sheetId="1">
        <row r="9">
          <cell r="C9">
            <v>0</v>
          </cell>
        </row>
      </sheetData>
      <sheetData sheetId="2">
        <row r="9">
          <cell r="C9">
            <v>0</v>
          </cell>
        </row>
      </sheetData>
      <sheetData sheetId="3"/>
      <sheetData sheetId="4"/>
      <sheetData sheetId="5"/>
      <sheetData sheetId="6">
        <row r="2">
          <cell r="B2" t="str">
            <v>Autos</v>
          </cell>
        </row>
      </sheetData>
      <sheetData sheetId="7">
        <row r="2">
          <cell r="B2" t="str">
            <v>Autos</v>
          </cell>
        </row>
        <row r="88">
          <cell r="B88" t="str">
            <v>Autos</v>
          </cell>
          <cell r="C88">
            <v>4.5374095549012623E-2</v>
          </cell>
          <cell r="D88">
            <v>4.1229385430090214E-2</v>
          </cell>
          <cell r="E88">
            <v>1.2019740292986747E-2</v>
          </cell>
          <cell r="F88">
            <v>4.6304450017189774E-2</v>
          </cell>
          <cell r="G88">
            <v>4.7105985393233907E-2</v>
          </cell>
          <cell r="H88">
            <v>1.8122469684472318E-2</v>
          </cell>
          <cell r="I88">
            <v>2.1988191726399049E-2</v>
          </cell>
        </row>
        <row r="89">
          <cell r="B89" t="str">
            <v>SOAT</v>
          </cell>
          <cell r="C89">
            <v>3.2922611181141301E-2</v>
          </cell>
          <cell r="D89">
            <v>0.41093396867070731</v>
          </cell>
          <cell r="E89">
            <v>0.10000755727609711</v>
          </cell>
          <cell r="F89">
            <v>0</v>
          </cell>
          <cell r="G89">
            <v>8.2164427278872529E-5</v>
          </cell>
          <cell r="H89">
            <v>4.4382530244187077E-2</v>
          </cell>
          <cell r="I89">
            <v>0</v>
          </cell>
        </row>
        <row r="90">
          <cell r="B90" t="str">
            <v>Incendio</v>
          </cell>
          <cell r="C90">
            <v>8.7122555154463856E-3</v>
          </cell>
          <cell r="D90">
            <v>5.6855013993417384E-3</v>
          </cell>
          <cell r="E90">
            <v>4.4654073907992725E-3</v>
          </cell>
          <cell r="F90">
            <v>1.3320731613806121E-2</v>
          </cell>
          <cell r="G90">
            <v>3.1534775700778672E-2</v>
          </cell>
          <cell r="H90">
            <v>4.0581475217428336E-3</v>
          </cell>
          <cell r="I90">
            <v>0.01</v>
          </cell>
        </row>
        <row r="91">
          <cell r="B91" t="str">
            <v>Ramos Técnicos</v>
          </cell>
          <cell r="C91">
            <v>0.25066067870210074</v>
          </cell>
          <cell r="D91">
            <v>0.22289172442890515</v>
          </cell>
          <cell r="E91">
            <v>6.2116065790890178E-2</v>
          </cell>
          <cell r="F91">
            <v>0.12249708961879058</v>
          </cell>
          <cell r="G91">
            <v>8.4369171829267467E-2</v>
          </cell>
          <cell r="H91">
            <v>9.7961409902324909E-2</v>
          </cell>
          <cell r="I91">
            <v>1.2E-2</v>
          </cell>
        </row>
        <row r="92">
          <cell r="B92" t="str">
            <v>Sustracción</v>
          </cell>
          <cell r="C92">
            <v>1.1543477230519815E-2</v>
          </cell>
          <cell r="D92">
            <v>4.1560248935331189E-2</v>
          </cell>
          <cell r="E92">
            <v>3.2589104592337902E-3</v>
          </cell>
          <cell r="F92">
            <v>1.8081004822757835E-2</v>
          </cell>
          <cell r="G92">
            <v>1.5697581330215839E-2</v>
          </cell>
          <cell r="H92">
            <v>7.400325465225773E-3</v>
          </cell>
          <cell r="I92">
            <v>4.0000000000000001E-3</v>
          </cell>
        </row>
        <row r="93">
          <cell r="B93" t="str">
            <v>MINAS_Y_PETROLEOS</v>
          </cell>
          <cell r="C93">
            <v>0</v>
          </cell>
          <cell r="D93">
            <v>0</v>
          </cell>
          <cell r="E93">
            <v>0</v>
          </cell>
          <cell r="F93">
            <v>-5.4586841611857285E-6</v>
          </cell>
          <cell r="G93">
            <v>0.14077063642305504</v>
          </cell>
          <cell r="H93">
            <v>0</v>
          </cell>
          <cell r="I93">
            <v>1.2999999999999999E-2</v>
          </cell>
        </row>
        <row r="94">
          <cell r="B94" t="str">
            <v>Cumplimiento</v>
          </cell>
          <cell r="C94">
            <v>8.4318010427259046E-2</v>
          </cell>
          <cell r="D94">
            <v>4.6427962917670519E-2</v>
          </cell>
          <cell r="E94">
            <v>2.9768308388649342E-2</v>
          </cell>
          <cell r="F94">
            <v>3.0401723234575975E-2</v>
          </cell>
          <cell r="G94">
            <v>6.8757796485757708E-2</v>
          </cell>
          <cell r="H94">
            <v>5.7214938442541462E-2</v>
          </cell>
          <cell r="I94">
            <v>0.01</v>
          </cell>
        </row>
        <row r="95">
          <cell r="B95" t="str">
            <v>RC Pasajeros</v>
          </cell>
          <cell r="C95">
            <v>0</v>
          </cell>
          <cell r="D95">
            <v>2.0430119508223689E-2</v>
          </cell>
          <cell r="E95">
            <v>0</v>
          </cell>
          <cell r="F95">
            <v>0</v>
          </cell>
          <cell r="G95">
            <v>0</v>
          </cell>
          <cell r="H95">
            <v>0</v>
          </cell>
          <cell r="I95">
            <v>1.9E-2</v>
          </cell>
        </row>
        <row r="96">
          <cell r="B96" t="str">
            <v>RC General</v>
          </cell>
          <cell r="C96">
            <v>6.0679325984044118E-3</v>
          </cell>
          <cell r="D96">
            <v>8.3731334156297132E-2</v>
          </cell>
          <cell r="E96">
            <v>1.1174337759427062E-2</v>
          </cell>
          <cell r="F96">
            <v>4.7894394055263897E-2</v>
          </cell>
          <cell r="G96">
            <v>7.7418521572073778E-3</v>
          </cell>
          <cell r="H96">
            <v>1.596758407639242E-2</v>
          </cell>
          <cell r="I96">
            <v>1.9E-2</v>
          </cell>
        </row>
        <row r="97">
          <cell r="B97" t="str">
            <v>Transportes</v>
          </cell>
          <cell r="C97">
            <v>8.2431496001249098E-3</v>
          </cell>
          <cell r="D97">
            <v>8.0719454184162067E-3</v>
          </cell>
          <cell r="E97">
            <v>8.3030479034082949E-2</v>
          </cell>
          <cell r="F97">
            <v>6.731521777497726E-2</v>
          </cell>
          <cell r="G97">
            <v>1.4333001929482964E-2</v>
          </cell>
          <cell r="H97">
            <v>7.4095902511298172E-3</v>
          </cell>
          <cell r="I97">
            <v>0.01</v>
          </cell>
        </row>
        <row r="98">
          <cell r="B98" t="str">
            <v>BBB</v>
          </cell>
          <cell r="C98">
            <v>8.319053016559864E-4</v>
          </cell>
          <cell r="D98">
            <v>2.165762845332728E-2</v>
          </cell>
          <cell r="E98">
            <v>1.0866403757826986</v>
          </cell>
          <cell r="F98">
            <v>1.2778593683883489E-2</v>
          </cell>
          <cell r="G98">
            <v>-3.9610489185412108E-2</v>
          </cell>
          <cell r="H98">
            <v>0.29529316705399383</v>
          </cell>
          <cell r="I98">
            <v>5.0000000000000001E-3</v>
          </cell>
        </row>
        <row r="99">
          <cell r="B99" t="str">
            <v>MANEJO</v>
          </cell>
          <cell r="C99">
            <v>1.032979287793321E-2</v>
          </cell>
          <cell r="D99">
            <v>5.2969309425915743E-3</v>
          </cell>
          <cell r="E99">
            <v>9.3033647134651114E-3</v>
          </cell>
          <cell r="F99">
            <v>3.2625459123180829E-2</v>
          </cell>
          <cell r="G99">
            <v>7.8962990345408293E-3</v>
          </cell>
          <cell r="H99">
            <v>6.4174487277074673E-3</v>
          </cell>
          <cell r="I99">
            <v>7.0000000000000001E-3</v>
          </cell>
        </row>
        <row r="100">
          <cell r="B100" t="str">
            <v>Casco</v>
          </cell>
          <cell r="C100">
            <v>-6.7326651338126625E-2</v>
          </cell>
          <cell r="D100">
            <v>6.2593531372265296E-2</v>
          </cell>
          <cell r="E100">
            <v>5.1393060811219672E-6</v>
          </cell>
          <cell r="F100">
            <v>-1.0660237154234304</v>
          </cell>
          <cell r="G100">
            <v>3.4639245779317456E-3</v>
          </cell>
          <cell r="H100">
            <v>1.4966694232158365E-4</v>
          </cell>
          <cell r="I100">
            <v>5.0000000000000001E-3</v>
          </cell>
        </row>
        <row r="101">
          <cell r="B101" t="str">
            <v>Vida</v>
          </cell>
          <cell r="C101">
            <v>0.21155552885714179</v>
          </cell>
          <cell r="D101">
            <v>2.2189089424198567E-2</v>
          </cell>
          <cell r="E101">
            <v>1.6331821268783145E-2</v>
          </cell>
          <cell r="F101">
            <v>5.0590221123834348E-3</v>
          </cell>
          <cell r="G101">
            <v>2.833256151743364E-2</v>
          </cell>
          <cell r="H101">
            <v>2.0023269469907904E-2</v>
          </cell>
          <cell r="I101">
            <v>1.0907932182260294E-2</v>
          </cell>
        </row>
        <row r="102">
          <cell r="B102" t="str">
            <v>Exequiales</v>
          </cell>
          <cell r="C102">
            <v>0</v>
          </cell>
          <cell r="D102">
            <v>4.5608713789914001E-3</v>
          </cell>
          <cell r="E102">
            <v>9.72628861527467E-4</v>
          </cell>
          <cell r="F102">
            <v>4.4178459406531648E-3</v>
          </cell>
          <cell r="G102">
            <v>0</v>
          </cell>
          <cell r="H102">
            <v>0</v>
          </cell>
          <cell r="I102">
            <v>8.20644175585542E-3</v>
          </cell>
        </row>
        <row r="103">
          <cell r="B103" t="str">
            <v>ACCIDENTES PERSONALES COLECTIVO</v>
          </cell>
          <cell r="C103">
            <v>0</v>
          </cell>
          <cell r="D103">
            <v>0</v>
          </cell>
          <cell r="E103">
            <v>0</v>
          </cell>
          <cell r="F103">
            <v>5.7770962669991249E-4</v>
          </cell>
          <cell r="G103">
            <v>0</v>
          </cell>
          <cell r="H103">
            <v>0</v>
          </cell>
          <cell r="I103">
            <v>5.0000000000000001E-3</v>
          </cell>
        </row>
        <row r="104">
          <cell r="B104" t="str">
            <v>Desempleo</v>
          </cell>
          <cell r="C104">
            <v>0</v>
          </cell>
          <cell r="D104">
            <v>0</v>
          </cell>
          <cell r="E104">
            <v>0</v>
          </cell>
          <cell r="F104">
            <v>0</v>
          </cell>
          <cell r="G104">
            <v>0</v>
          </cell>
          <cell r="H104">
            <v>0</v>
          </cell>
          <cell r="I104">
            <v>2E-3</v>
          </cell>
        </row>
      </sheetData>
      <sheetData sheetId="8">
        <row r="6">
          <cell r="F6">
            <v>2000000</v>
          </cell>
        </row>
      </sheetData>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MenuPal"/>
      <sheetName val="FRMASIST"/>
      <sheetName val="TABLAS VALIDADORAS"/>
      <sheetName val="I. INFORMACION"/>
      <sheetName val="PARAMETROS"/>
      <sheetName val="budget_mexico"/>
    </sheetNames>
    <definedNames>
      <definedName name="IrMenu"/>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Version"/>
      <sheetName val="LEEME"/>
      <sheetName val="SARLAFT"/>
      <sheetName val="SIN "/>
      <sheetName val="SIN JARGU"/>
      <sheetName val="PROSEGUROS-MARSH-JARDINE-JARG  "/>
      <sheetName val="ANALISIS POOL"/>
      <sheetName val="SIN AXA"/>
      <sheetName val="Resumen"/>
      <sheetName val="Ajustes P&amp;G"/>
      <sheetName val="RESUMEN ECONOMICO"/>
      <sheetName val="TRDM"/>
      <sheetName val="Detalle_Riesgos"/>
      <sheetName val="SumaAseg"/>
      <sheetName val="RiesgosAutofac"/>
      <sheetName val="VIDA"/>
      <sheetName val="Relacion_Vida"/>
      <sheetName val="Criterio_vida"/>
      <sheetName val="Tabla de Mortalidad"/>
      <sheetName val="Valor Aseg"/>
      <sheetName val="RCC"/>
      <sheetName val="VEHICULO RCC"/>
      <sheetName val="RCH"/>
      <sheetName val="RCSP_FAC"/>
      <sheetName val="RCSP_CONTRATO"/>
      <sheetName val="IRF"/>
      <sheetName val="BONOS"/>
      <sheetName val="TM"/>
      <sheetName val="TV"/>
      <sheetName val="INCDEU"/>
      <sheetName val="BASE INCENDIO FUNCIONARIOS"/>
      <sheetName val="Hoja1"/>
      <sheetName val="POLIZA INCENDIO EXFUNCIONARIOS"/>
      <sheetName val="AUTOS"/>
      <sheetName val="Drivers"/>
      <sheetName val="Gastos_2023"/>
    </sheetNames>
    <sheetDataSet>
      <sheetData sheetId="0"/>
      <sheetData sheetId="1"/>
      <sheetData sheetId="2"/>
      <sheetData sheetId="3"/>
      <sheetData sheetId="4"/>
      <sheetData sheetId="5"/>
      <sheetData sheetId="6"/>
      <sheetData sheetId="7"/>
      <sheetData sheetId="8">
        <row r="5">
          <cell r="H5">
            <v>0</v>
          </cell>
        </row>
      </sheetData>
      <sheetData sheetId="9"/>
      <sheetData sheetId="10"/>
      <sheetData sheetId="11"/>
      <sheetData sheetId="12"/>
      <sheetData sheetId="13"/>
      <sheetData sheetId="14"/>
      <sheetData sheetId="15"/>
      <sheetData sheetId="16"/>
      <sheetData sheetId="17">
        <row r="26">
          <cell r="B26" t="str">
            <v>Grupo</v>
          </cell>
        </row>
        <row r="27">
          <cell r="B27">
            <v>1</v>
          </cell>
        </row>
        <row r="28">
          <cell r="B28">
            <v>2</v>
          </cell>
        </row>
        <row r="29">
          <cell r="B29">
            <v>3</v>
          </cell>
        </row>
        <row r="30">
          <cell r="B30">
            <v>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2">
          <cell r="F2" t="str">
            <v>INDUSTRIA Y COMERCIO</v>
          </cell>
        </row>
        <row r="3">
          <cell r="F3" t="str">
            <v>TRANSPORTE Y SERVICIOS</v>
          </cell>
        </row>
        <row r="4">
          <cell r="F4" t="str">
            <v>CONSTRUCCION Y CONTRATISTA</v>
          </cell>
        </row>
        <row r="5">
          <cell r="F5" t="str">
            <v>NEGOCIOS ESPECIALES</v>
          </cell>
        </row>
        <row r="6">
          <cell r="F6" t="str">
            <v>ESTADO</v>
          </cell>
        </row>
        <row r="112">
          <cell r="B112" t="str">
            <v>Autos</v>
          </cell>
          <cell r="G112">
            <v>3.3867438723754828E-3</v>
          </cell>
          <cell r="H112" t="str">
            <v>Acordado, rev presuesto de 2023</v>
          </cell>
        </row>
        <row r="113">
          <cell r="B113" t="str">
            <v>SOAT</v>
          </cell>
          <cell r="G113">
            <v>0</v>
          </cell>
        </row>
        <row r="114">
          <cell r="B114" t="str">
            <v>Incendio</v>
          </cell>
          <cell r="C114">
            <v>0.34809929828023661</v>
          </cell>
          <cell r="D114">
            <v>0.214</v>
          </cell>
          <cell r="E114">
            <v>0.186</v>
          </cell>
          <cell r="F114">
            <v>0.17667980573606501</v>
          </cell>
          <cell r="G114">
            <v>0.17664239541737525</v>
          </cell>
        </row>
        <row r="115">
          <cell r="B115" t="str">
            <v>Ramos Técnicos</v>
          </cell>
          <cell r="C115">
            <v>0.14071027903329303</v>
          </cell>
          <cell r="D115">
            <v>0.33702835783991286</v>
          </cell>
          <cell r="E115">
            <v>0.36214866217674058</v>
          </cell>
          <cell r="F115">
            <v>0.25152026555665741</v>
          </cell>
          <cell r="G115">
            <v>0.23916661521101548</v>
          </cell>
        </row>
        <row r="116">
          <cell r="B116" t="str">
            <v>Sustracción</v>
          </cell>
          <cell r="C116">
            <v>8.3000000000000004E-2</v>
          </cell>
          <cell r="D116">
            <v>8.3000000000000004E-2</v>
          </cell>
          <cell r="E116">
            <v>8.3000000000000004E-2</v>
          </cell>
          <cell r="F116">
            <v>8.2695330547689294E-2</v>
          </cell>
          <cell r="G116">
            <v>6.2E-2</v>
          </cell>
        </row>
        <row r="117">
          <cell r="B117" t="str">
            <v>MINAS_Y_PETROLEOS</v>
          </cell>
          <cell r="C117">
            <v>0</v>
          </cell>
          <cell r="D117">
            <v>0</v>
          </cell>
          <cell r="E117">
            <v>0</v>
          </cell>
          <cell r="F117">
            <v>0</v>
          </cell>
          <cell r="G117">
            <v>0</v>
          </cell>
        </row>
        <row r="118">
          <cell r="B118" t="str">
            <v>Cumplimiento</v>
          </cell>
          <cell r="G118">
            <v>0.15233695360791047</v>
          </cell>
        </row>
        <row r="119">
          <cell r="B119" t="str">
            <v>RC Pasajeros</v>
          </cell>
          <cell r="G119">
            <v>2.9248561678952158E-2</v>
          </cell>
        </row>
        <row r="120">
          <cell r="B120" t="str">
            <v>RC General</v>
          </cell>
          <cell r="C120">
            <v>2.5000000000000001E-2</v>
          </cell>
          <cell r="D120">
            <v>2.5999999999999999E-2</v>
          </cell>
          <cell r="E120">
            <v>2.5999999999999999E-2</v>
          </cell>
          <cell r="F120">
            <v>2.5949409194249502E-2</v>
          </cell>
          <cell r="G120">
            <v>2.9248561678952158E-2</v>
          </cell>
        </row>
        <row r="121">
          <cell r="B121" t="str">
            <v>Transportes</v>
          </cell>
          <cell r="C121">
            <v>2.7E-2</v>
          </cell>
          <cell r="D121">
            <v>2.4E-2</v>
          </cell>
          <cell r="E121">
            <v>2.3882727610733592E-2</v>
          </cell>
          <cell r="F121">
            <v>2.6673664797742899E-2</v>
          </cell>
          <cell r="G121">
            <v>0.09</v>
          </cell>
        </row>
        <row r="122">
          <cell r="B122" t="str">
            <v>BBB</v>
          </cell>
          <cell r="C122">
            <v>0</v>
          </cell>
          <cell r="D122">
            <v>0</v>
          </cell>
          <cell r="E122">
            <v>0</v>
          </cell>
          <cell r="F122">
            <v>0</v>
          </cell>
          <cell r="G122">
            <v>0</v>
          </cell>
        </row>
        <row r="123">
          <cell r="B123" t="str">
            <v>Manejo</v>
          </cell>
          <cell r="C123">
            <v>0</v>
          </cell>
          <cell r="D123">
            <v>0</v>
          </cell>
          <cell r="E123">
            <v>0</v>
          </cell>
          <cell r="F123">
            <v>0</v>
          </cell>
          <cell r="G123">
            <v>0</v>
          </cell>
        </row>
        <row r="124">
          <cell r="B124" t="str">
            <v>Casco</v>
          </cell>
          <cell r="C124">
            <v>1.2E-2</v>
          </cell>
          <cell r="D124">
            <v>0.01</v>
          </cell>
          <cell r="E124">
            <v>0</v>
          </cell>
          <cell r="F124">
            <v>0</v>
          </cell>
          <cell r="G124">
            <v>0.12</v>
          </cell>
        </row>
        <row r="125">
          <cell r="B125" t="str">
            <v>Vida</v>
          </cell>
          <cell r="C125">
            <v>2.1889057060635413E-2</v>
          </cell>
          <cell r="D125">
            <v>2.5999999999999999E-2</v>
          </cell>
          <cell r="E125">
            <v>2.5999999999999999E-2</v>
          </cell>
          <cell r="F125">
            <v>2.5636458930791195E-2</v>
          </cell>
          <cell r="G125">
            <v>1.8466236489316556E-2</v>
          </cell>
        </row>
        <row r="126">
          <cell r="B126" t="str">
            <v>Exequiales</v>
          </cell>
          <cell r="G126">
            <v>0</v>
          </cell>
        </row>
        <row r="127">
          <cell r="B127" t="str">
            <v>Accidentes</v>
          </cell>
          <cell r="C127">
            <v>0</v>
          </cell>
          <cell r="D127">
            <v>0</v>
          </cell>
          <cell r="E127">
            <v>0</v>
          </cell>
          <cell r="F127">
            <v>0</v>
          </cell>
          <cell r="G127">
            <v>0</v>
          </cell>
        </row>
        <row r="128">
          <cell r="B128" t="str">
            <v>Desempleo</v>
          </cell>
          <cell r="C128">
            <v>0</v>
          </cell>
          <cell r="D128">
            <v>0</v>
          </cell>
          <cell r="E128">
            <v>0</v>
          </cell>
          <cell r="F128">
            <v>0</v>
          </cell>
          <cell r="G128">
            <v>0</v>
          </cell>
        </row>
        <row r="132">
          <cell r="B132" t="str">
            <v>Autos</v>
          </cell>
        </row>
        <row r="133">
          <cell r="B133" t="str">
            <v>SOAT</v>
          </cell>
        </row>
        <row r="134">
          <cell r="B134" t="str">
            <v>Incendio</v>
          </cell>
          <cell r="C134">
            <v>3.5000000000000003E-2</v>
          </cell>
        </row>
        <row r="135">
          <cell r="B135" t="str">
            <v>Ramos Técnicos</v>
          </cell>
          <cell r="C135">
            <v>8.1000000000000003E-2</v>
          </cell>
        </row>
        <row r="136">
          <cell r="B136" t="str">
            <v>Sustracción</v>
          </cell>
          <cell r="C136">
            <v>0.05</v>
          </cell>
        </row>
        <row r="137">
          <cell r="B137" t="str">
            <v>MINAS_Y_PETROLEOS</v>
          </cell>
          <cell r="C137">
            <v>0.05</v>
          </cell>
        </row>
        <row r="138">
          <cell r="B138" t="str">
            <v>CUMPLIMIENTO</v>
          </cell>
        </row>
        <row r="139">
          <cell r="B139" t="str">
            <v>RC Pasajeros</v>
          </cell>
        </row>
        <row r="140">
          <cell r="B140" t="str">
            <v>RC General</v>
          </cell>
          <cell r="C140">
            <v>0.17399999999999999</v>
          </cell>
        </row>
        <row r="141">
          <cell r="B141" t="str">
            <v>Transportes</v>
          </cell>
          <cell r="C141">
            <v>0.09</v>
          </cell>
        </row>
        <row r="142">
          <cell r="B142" t="str">
            <v>BBB</v>
          </cell>
          <cell r="C142">
            <v>0.12</v>
          </cell>
        </row>
        <row r="143">
          <cell r="B143" t="str">
            <v>Manejo</v>
          </cell>
          <cell r="C143">
            <v>0.1</v>
          </cell>
        </row>
        <row r="144">
          <cell r="B144" t="str">
            <v>Casco</v>
          </cell>
          <cell r="C144">
            <v>0.1</v>
          </cell>
        </row>
        <row r="145">
          <cell r="B145" t="str">
            <v>Vida</v>
          </cell>
          <cell r="C145">
            <v>0</v>
          </cell>
        </row>
        <row r="146">
          <cell r="B146" t="str">
            <v>Exequiales</v>
          </cell>
        </row>
        <row r="147">
          <cell r="B147" t="str">
            <v>Accidentes</v>
          </cell>
          <cell r="C147">
            <v>0</v>
          </cell>
        </row>
        <row r="148">
          <cell r="B148" t="str">
            <v>Desempleo</v>
          </cell>
          <cell r="C148">
            <v>0</v>
          </cell>
        </row>
        <row r="181">
          <cell r="B181" t="str">
            <v>Autos</v>
          </cell>
        </row>
        <row r="182">
          <cell r="B182" t="str">
            <v>SOAT</v>
          </cell>
        </row>
        <row r="183">
          <cell r="B183" t="str">
            <v>Incendio</v>
          </cell>
          <cell r="I183">
            <v>2.0470035177803349E-2</v>
          </cell>
        </row>
        <row r="184">
          <cell r="B184" t="str">
            <v>Ramos Técnicos</v>
          </cell>
          <cell r="I184">
            <v>8.0000000000000002E-3</v>
          </cell>
        </row>
        <row r="185">
          <cell r="B185" t="str">
            <v>Sustracción</v>
          </cell>
          <cell r="I185">
            <v>5.8000000000000003E-2</v>
          </cell>
        </row>
        <row r="186">
          <cell r="B186" t="str">
            <v>MINAS_Y_PETROLEOS</v>
          </cell>
          <cell r="I186">
            <v>0.02</v>
          </cell>
        </row>
        <row r="187">
          <cell r="B187" t="str">
            <v>Cumplimiento</v>
          </cell>
        </row>
        <row r="188">
          <cell r="B188" t="str">
            <v>RC Pasajeros</v>
          </cell>
        </row>
        <row r="189">
          <cell r="B189" t="str">
            <v>RC General</v>
          </cell>
          <cell r="I189">
            <v>0.01</v>
          </cell>
        </row>
        <row r="190">
          <cell r="B190" t="str">
            <v>Transportes</v>
          </cell>
          <cell r="I190">
            <v>1.2E-2</v>
          </cell>
        </row>
        <row r="191">
          <cell r="B191" t="str">
            <v>BBB</v>
          </cell>
          <cell r="I191">
            <v>1.4999999999999999E-2</v>
          </cell>
        </row>
        <row r="192">
          <cell r="B192" t="str">
            <v>Manejo</v>
          </cell>
          <cell r="I192">
            <v>1.4999999999999999E-2</v>
          </cell>
        </row>
        <row r="193">
          <cell r="B193" t="str">
            <v>Casco</v>
          </cell>
          <cell r="I193">
            <v>2.7E-2</v>
          </cell>
        </row>
        <row r="194">
          <cell r="B194" t="str">
            <v>Vida</v>
          </cell>
          <cell r="I194">
            <v>5.0000000000000001E-3</v>
          </cell>
        </row>
        <row r="195">
          <cell r="B195" t="str">
            <v>Exequiales</v>
          </cell>
        </row>
        <row r="196">
          <cell r="B196" t="str">
            <v>Accidentes</v>
          </cell>
          <cell r="I196">
            <v>0</v>
          </cell>
        </row>
        <row r="197">
          <cell r="B197" t="str">
            <v>Desempleo</v>
          </cell>
          <cell r="I197">
            <v>5.0000000000000001E-3</v>
          </cell>
        </row>
        <row r="202">
          <cell r="B202" t="str">
            <v>Autos</v>
          </cell>
        </row>
        <row r="203">
          <cell r="B203" t="str">
            <v>SOAT</v>
          </cell>
        </row>
        <row r="204">
          <cell r="B204" t="str">
            <v>Incendio</v>
          </cell>
          <cell r="I204">
            <v>7.0000000000000001E-3</v>
          </cell>
        </row>
        <row r="205">
          <cell r="B205" t="str">
            <v>Ramos Técnicos</v>
          </cell>
          <cell r="I205">
            <v>0.01</v>
          </cell>
        </row>
        <row r="206">
          <cell r="B206" t="str">
            <v>Sustracción</v>
          </cell>
          <cell r="I206">
            <v>4.0000000000000001E-3</v>
          </cell>
        </row>
        <row r="207">
          <cell r="B207" t="str">
            <v>MINAS_Y_PETROLEOS</v>
          </cell>
          <cell r="I207">
            <v>5.0000000000000001E-3</v>
          </cell>
        </row>
        <row r="208">
          <cell r="B208" t="str">
            <v>Cumplimiento</v>
          </cell>
        </row>
        <row r="209">
          <cell r="B209" t="str">
            <v>RC Pasajeros</v>
          </cell>
        </row>
        <row r="210">
          <cell r="B210" t="str">
            <v>RC General</v>
          </cell>
          <cell r="I210">
            <v>1.9E-2</v>
          </cell>
        </row>
        <row r="211">
          <cell r="B211" t="str">
            <v>Transportes</v>
          </cell>
          <cell r="I211">
            <v>1.0999999999999999E-2</v>
          </cell>
        </row>
        <row r="212">
          <cell r="B212" t="str">
            <v>BBB</v>
          </cell>
          <cell r="I212">
            <v>5.0000000000000001E-3</v>
          </cell>
        </row>
        <row r="213">
          <cell r="B213" t="str">
            <v>Manejo</v>
          </cell>
          <cell r="I213">
            <v>0.01</v>
          </cell>
        </row>
        <row r="214">
          <cell r="B214" t="str">
            <v>Casco</v>
          </cell>
          <cell r="I214">
            <v>5.0000000000000001E-3</v>
          </cell>
        </row>
        <row r="215">
          <cell r="B215" t="str">
            <v>Vida</v>
          </cell>
          <cell r="I215">
            <v>3.0000000000000001E-3</v>
          </cell>
        </row>
        <row r="216">
          <cell r="B216" t="str">
            <v>Exequiales</v>
          </cell>
        </row>
        <row r="217">
          <cell r="B217" t="str">
            <v>Accidentes</v>
          </cell>
          <cell r="I217">
            <v>3.0000000000000001E-3</v>
          </cell>
        </row>
        <row r="218">
          <cell r="B218" t="str">
            <v>Desempleo</v>
          </cell>
          <cell r="I218">
            <v>1E-3</v>
          </cell>
        </row>
      </sheetData>
      <sheetData sheetId="3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
      <sheetName val="CONTABLE"/>
      <sheetName val="CRM"/>
      <sheetName val="GRÁFICO"/>
      <sheetName val="Drivers"/>
      <sheetName val="RESUMEN"/>
      <sheetName val="Criterio_vida"/>
      <sheetName val="I. INFORMACION"/>
      <sheetName val="Tarifas y Comisiones"/>
    </sheetNames>
    <sheetDataSet>
      <sheetData sheetId="0" refreshError="1"/>
      <sheetData sheetId="1">
        <row r="1">
          <cell r="K1" t="str">
            <v>Orden</v>
          </cell>
          <cell r="L1" t="str">
            <v>PESOS FINAL</v>
          </cell>
          <cell r="M1" t="str">
            <v>DOLARES FINAL</v>
          </cell>
        </row>
        <row r="2">
          <cell r="K2" t="str">
            <v>M26051</v>
          </cell>
          <cell r="L2">
            <v>5277638</v>
          </cell>
          <cell r="M2">
            <v>1981.94</v>
          </cell>
        </row>
        <row r="3">
          <cell r="K3" t="str">
            <v>M27132A</v>
          </cell>
          <cell r="L3">
            <v>2458943</v>
          </cell>
          <cell r="M3">
            <v>872.42</v>
          </cell>
        </row>
        <row r="4">
          <cell r="K4" t="str">
            <v>M27133A</v>
          </cell>
          <cell r="L4">
            <v>2458943</v>
          </cell>
          <cell r="M4">
            <v>872.42</v>
          </cell>
        </row>
        <row r="5">
          <cell r="K5" t="str">
            <v>M27134A</v>
          </cell>
          <cell r="L5">
            <v>2458943</v>
          </cell>
          <cell r="M5">
            <v>872.42</v>
          </cell>
        </row>
        <row r="6">
          <cell r="K6" t="str">
            <v>M27135A</v>
          </cell>
          <cell r="L6">
            <v>2458943</v>
          </cell>
          <cell r="M6">
            <v>872.42</v>
          </cell>
        </row>
        <row r="7">
          <cell r="K7" t="str">
            <v>M27509A</v>
          </cell>
          <cell r="L7">
            <v>12126187</v>
          </cell>
          <cell r="M7">
            <v>4210.5600000000004</v>
          </cell>
        </row>
        <row r="8">
          <cell r="K8" t="str">
            <v>M27842</v>
          </cell>
          <cell r="L8">
            <v>128249752</v>
          </cell>
          <cell r="M8">
            <v>54317.31</v>
          </cell>
        </row>
        <row r="9">
          <cell r="K9" t="str">
            <v>M28042</v>
          </cell>
          <cell r="L9">
            <v>132718797</v>
          </cell>
          <cell r="M9">
            <v>56046.07</v>
          </cell>
        </row>
        <row r="10">
          <cell r="K10" t="str">
            <v>M28046</v>
          </cell>
          <cell r="L10">
            <v>12335188</v>
          </cell>
          <cell r="M10">
            <v>5280.42</v>
          </cell>
        </row>
        <row r="11">
          <cell r="K11" t="str">
            <v>M28271</v>
          </cell>
          <cell r="L11">
            <v>56775916</v>
          </cell>
          <cell r="M11">
            <v>24207.43</v>
          </cell>
        </row>
        <row r="12">
          <cell r="K12" t="str">
            <v>M28932</v>
          </cell>
          <cell r="L12">
            <v>66883336</v>
          </cell>
          <cell r="M12">
            <v>29208.36</v>
          </cell>
        </row>
        <row r="13">
          <cell r="K13" t="str">
            <v>M29063</v>
          </cell>
          <cell r="L13">
            <v>219394134</v>
          </cell>
          <cell r="M13">
            <v>91813.19</v>
          </cell>
        </row>
        <row r="14">
          <cell r="K14" t="str">
            <v>M29116</v>
          </cell>
          <cell r="L14">
            <v>188862102</v>
          </cell>
          <cell r="M14">
            <v>75209.83</v>
          </cell>
        </row>
        <row r="15">
          <cell r="K15" t="str">
            <v>M29117</v>
          </cell>
          <cell r="L15">
            <v>178857832</v>
          </cell>
          <cell r="M15">
            <v>71139.55</v>
          </cell>
        </row>
        <row r="16">
          <cell r="K16" t="str">
            <v>M29156</v>
          </cell>
          <cell r="L16">
            <v>26520325</v>
          </cell>
          <cell r="M16">
            <v>11646.72</v>
          </cell>
        </row>
        <row r="17">
          <cell r="K17" t="str">
            <v>M29244</v>
          </cell>
          <cell r="L17">
            <v>152182030</v>
          </cell>
          <cell r="M17">
            <v>59478.98</v>
          </cell>
        </row>
        <row r="18">
          <cell r="K18" t="str">
            <v>M29267</v>
          </cell>
          <cell r="L18">
            <v>63316899</v>
          </cell>
          <cell r="M18">
            <v>25212.39</v>
          </cell>
        </row>
        <row r="19">
          <cell r="K19" t="str">
            <v>M29472</v>
          </cell>
          <cell r="L19">
            <v>161144270</v>
          </cell>
          <cell r="M19">
            <v>72470.75</v>
          </cell>
        </row>
        <row r="20">
          <cell r="K20" t="str">
            <v>M29474</v>
          </cell>
          <cell r="L20">
            <v>57105215</v>
          </cell>
          <cell r="M20">
            <v>24475.68</v>
          </cell>
        </row>
        <row r="21">
          <cell r="K21" t="str">
            <v>M29548</v>
          </cell>
          <cell r="L21">
            <v>28359102</v>
          </cell>
          <cell r="M21">
            <v>11879.11</v>
          </cell>
        </row>
        <row r="22">
          <cell r="K22" t="str">
            <v>M29550</v>
          </cell>
          <cell r="L22">
            <v>92871093</v>
          </cell>
          <cell r="M22">
            <v>38813.89</v>
          </cell>
        </row>
        <row r="23">
          <cell r="K23" t="str">
            <v>M29872</v>
          </cell>
          <cell r="L23">
            <v>50364587</v>
          </cell>
          <cell r="M23">
            <v>22743.439999999999</v>
          </cell>
        </row>
        <row r="24">
          <cell r="K24" t="str">
            <v>M29889</v>
          </cell>
          <cell r="L24">
            <v>128566421</v>
          </cell>
          <cell r="M24">
            <v>57426.54</v>
          </cell>
        </row>
        <row r="25">
          <cell r="K25" t="str">
            <v>M30105</v>
          </cell>
          <cell r="L25">
            <v>53938716</v>
          </cell>
          <cell r="M25">
            <v>24361.84</v>
          </cell>
        </row>
        <row r="26">
          <cell r="K26" t="str">
            <v>M30106</v>
          </cell>
          <cell r="L26">
            <v>51627170</v>
          </cell>
          <cell r="M26">
            <v>23246.29</v>
          </cell>
        </row>
        <row r="27">
          <cell r="K27" t="str">
            <v>M51250</v>
          </cell>
          <cell r="L27">
            <v>816654690</v>
          </cell>
          <cell r="M27">
            <v>349613.6</v>
          </cell>
        </row>
        <row r="28">
          <cell r="K28" t="str">
            <v>M30505</v>
          </cell>
          <cell r="L28">
            <v>17075205</v>
          </cell>
          <cell r="M28">
            <v>7710.84</v>
          </cell>
        </row>
        <row r="29">
          <cell r="K29" t="str">
            <v>M27646</v>
          </cell>
          <cell r="L29">
            <v>161914699</v>
          </cell>
          <cell r="M29">
            <v>60664.04</v>
          </cell>
        </row>
        <row r="30">
          <cell r="K30" t="str">
            <v>M29663</v>
          </cell>
          <cell r="L30">
            <v>36342183</v>
          </cell>
          <cell r="M30">
            <v>16963.68</v>
          </cell>
        </row>
        <row r="31">
          <cell r="K31" t="str">
            <v>M29823</v>
          </cell>
          <cell r="L31">
            <v>98170386</v>
          </cell>
          <cell r="M31">
            <v>45884.98</v>
          </cell>
        </row>
        <row r="32">
          <cell r="K32" t="str">
            <v>M30546</v>
          </cell>
          <cell r="L32">
            <v>60455148</v>
          </cell>
          <cell r="M32">
            <v>27843.59</v>
          </cell>
        </row>
        <row r="33">
          <cell r="K33" t="str">
            <v>M25936</v>
          </cell>
          <cell r="L33">
            <v>10720172</v>
          </cell>
          <cell r="M33">
            <v>4527.5600000000004</v>
          </cell>
        </row>
        <row r="34">
          <cell r="K34" t="str">
            <v>M30755</v>
          </cell>
          <cell r="L34">
            <v>31720424</v>
          </cell>
          <cell r="M34">
            <v>15298</v>
          </cell>
        </row>
        <row r="35">
          <cell r="K35" t="str">
            <v>M30070</v>
          </cell>
          <cell r="L35">
            <v>219014273</v>
          </cell>
          <cell r="M35">
            <v>104479.67</v>
          </cell>
        </row>
        <row r="36">
          <cell r="K36" t="str">
            <v>M30071</v>
          </cell>
          <cell r="L36">
            <v>219632807</v>
          </cell>
          <cell r="M36">
            <v>104777.09</v>
          </cell>
        </row>
        <row r="37">
          <cell r="K37" t="str">
            <v>M30072</v>
          </cell>
          <cell r="L37">
            <v>222103728</v>
          </cell>
          <cell r="M37">
            <v>105569.51</v>
          </cell>
        </row>
        <row r="38">
          <cell r="K38" t="str">
            <v>M30856</v>
          </cell>
          <cell r="L38">
            <v>145396931</v>
          </cell>
          <cell r="M38">
            <v>74997.14</v>
          </cell>
        </row>
        <row r="39">
          <cell r="K39" t="str">
            <v>M30397</v>
          </cell>
          <cell r="L39">
            <v>293534331</v>
          </cell>
          <cell r="M39">
            <v>153969.81</v>
          </cell>
        </row>
        <row r="40">
          <cell r="K40" t="str">
            <v>M30756</v>
          </cell>
          <cell r="L40">
            <v>29741049</v>
          </cell>
          <cell r="M40">
            <v>15418.15</v>
          </cell>
        </row>
        <row r="41">
          <cell r="K41" t="str">
            <v>M30468</v>
          </cell>
          <cell r="L41">
            <v>42259184</v>
          </cell>
          <cell r="M41">
            <v>20952.57</v>
          </cell>
        </row>
        <row r="42">
          <cell r="K42" t="str">
            <v>M30527</v>
          </cell>
          <cell r="L42">
            <v>350665613</v>
          </cell>
          <cell r="M42">
            <v>173749.49</v>
          </cell>
        </row>
        <row r="43">
          <cell r="K43" t="str">
            <v>M30541</v>
          </cell>
          <cell r="L43">
            <v>51262919</v>
          </cell>
          <cell r="M43">
            <v>24708.39</v>
          </cell>
        </row>
        <row r="44">
          <cell r="K44" t="str">
            <v>M30543</v>
          </cell>
          <cell r="L44">
            <v>52165489</v>
          </cell>
          <cell r="M44">
            <v>25143.439999999999</v>
          </cell>
        </row>
        <row r="45">
          <cell r="K45" t="str">
            <v>M30469</v>
          </cell>
          <cell r="L45">
            <v>42739367</v>
          </cell>
          <cell r="M45">
            <v>21163.81</v>
          </cell>
        </row>
        <row r="46">
          <cell r="K46" t="str">
            <v>M31210A</v>
          </cell>
          <cell r="L46">
            <v>273787727</v>
          </cell>
          <cell r="M46">
            <v>140607.15</v>
          </cell>
        </row>
        <row r="47">
          <cell r="K47" t="str">
            <v>M30729</v>
          </cell>
          <cell r="L47">
            <v>200046122</v>
          </cell>
          <cell r="M47">
            <v>106261.55</v>
          </cell>
        </row>
        <row r="48">
          <cell r="K48" t="str">
            <v>M30798</v>
          </cell>
          <cell r="L48">
            <v>133660594</v>
          </cell>
          <cell r="M48">
            <v>70921.919999999998</v>
          </cell>
        </row>
        <row r="49">
          <cell r="K49" t="str">
            <v>M31670</v>
          </cell>
          <cell r="L49">
            <v>109722417</v>
          </cell>
          <cell r="M49">
            <v>60585.08</v>
          </cell>
        </row>
        <row r="50">
          <cell r="K50" t="str">
            <v>M29059</v>
          </cell>
          <cell r="L50">
            <v>131169642</v>
          </cell>
          <cell r="M50">
            <v>74062.570000000007</v>
          </cell>
        </row>
        <row r="51">
          <cell r="K51" t="str">
            <v>M27083E</v>
          </cell>
          <cell r="L51">
            <v>159601801</v>
          </cell>
          <cell r="M51">
            <v>69486.44</v>
          </cell>
        </row>
        <row r="52">
          <cell r="K52" t="str">
            <v>M27647E</v>
          </cell>
          <cell r="L52">
            <v>175043070</v>
          </cell>
          <cell r="M52">
            <v>67077.27</v>
          </cell>
        </row>
        <row r="53">
          <cell r="K53" t="str">
            <v>M27136E</v>
          </cell>
          <cell r="L53">
            <v>215263799</v>
          </cell>
          <cell r="M53">
            <v>93840.42</v>
          </cell>
        </row>
        <row r="54">
          <cell r="K54" t="str">
            <v>M31703</v>
          </cell>
          <cell r="L54">
            <v>41821910</v>
          </cell>
          <cell r="M54">
            <v>23820.41</v>
          </cell>
        </row>
        <row r="55">
          <cell r="K55" t="str">
            <v>M31793</v>
          </cell>
          <cell r="L55">
            <v>204432008</v>
          </cell>
          <cell r="M55">
            <v>91204.160000000003</v>
          </cell>
        </row>
        <row r="56">
          <cell r="K56" t="str">
            <v>M32740A</v>
          </cell>
          <cell r="L56">
            <v>357004184</v>
          </cell>
          <cell r="M56">
            <v>171433.58</v>
          </cell>
        </row>
        <row r="57">
          <cell r="K57" t="str">
            <v>M32231</v>
          </cell>
          <cell r="L57">
            <v>147783365</v>
          </cell>
          <cell r="M57">
            <v>69765.679999999993</v>
          </cell>
        </row>
        <row r="58">
          <cell r="K58" t="str">
            <v>M32458</v>
          </cell>
          <cell r="L58">
            <v>225875978</v>
          </cell>
          <cell r="M58">
            <v>106712.15</v>
          </cell>
        </row>
        <row r="59">
          <cell r="K59" t="str">
            <v>M32917</v>
          </cell>
          <cell r="L59">
            <v>381143107</v>
          </cell>
          <cell r="M59">
            <v>165360.60999999999</v>
          </cell>
        </row>
        <row r="60">
          <cell r="K60" t="str">
            <v>M32918</v>
          </cell>
          <cell r="L60">
            <v>372480177</v>
          </cell>
          <cell r="M60">
            <v>161638.92000000001</v>
          </cell>
        </row>
        <row r="61">
          <cell r="K61" t="str">
            <v>M32959</v>
          </cell>
          <cell r="L61">
            <v>60735329</v>
          </cell>
          <cell r="M61">
            <v>28791.1</v>
          </cell>
        </row>
        <row r="62">
          <cell r="K62" t="str">
            <v>M33025</v>
          </cell>
          <cell r="L62">
            <v>390232608</v>
          </cell>
          <cell r="M62">
            <v>170298.14</v>
          </cell>
        </row>
        <row r="63">
          <cell r="K63" t="str">
            <v>M33026</v>
          </cell>
          <cell r="L63">
            <v>395208187</v>
          </cell>
          <cell r="M63">
            <v>173214.19</v>
          </cell>
        </row>
        <row r="64">
          <cell r="K64" t="str">
            <v>M32402</v>
          </cell>
          <cell r="L64">
            <v>52602421</v>
          </cell>
          <cell r="M64">
            <v>26284.94</v>
          </cell>
        </row>
        <row r="65">
          <cell r="K65" t="str">
            <v>M32896</v>
          </cell>
          <cell r="L65">
            <v>107857187</v>
          </cell>
          <cell r="M65">
            <v>55801.740000000005</v>
          </cell>
        </row>
        <row r="66">
          <cell r="K66" t="str">
            <v>M32401</v>
          </cell>
          <cell r="L66">
            <v>49423591</v>
          </cell>
          <cell r="M66">
            <v>25579.21</v>
          </cell>
        </row>
        <row r="67">
          <cell r="K67" t="str">
            <v>M33027</v>
          </cell>
          <cell r="L67">
            <v>387970617</v>
          </cell>
          <cell r="M67">
            <v>166041.01</v>
          </cell>
        </row>
        <row r="68">
          <cell r="K68" t="str">
            <v>M33179</v>
          </cell>
          <cell r="L68">
            <v>400352982</v>
          </cell>
          <cell r="M68">
            <v>171918.21</v>
          </cell>
        </row>
        <row r="69">
          <cell r="K69" t="str">
            <v>M32968</v>
          </cell>
          <cell r="L69">
            <v>61776742</v>
          </cell>
          <cell r="M69">
            <v>27601.599999999999</v>
          </cell>
        </row>
        <row r="70">
          <cell r="K70" t="str">
            <v>M33333</v>
          </cell>
          <cell r="L70">
            <v>308430282</v>
          </cell>
          <cell r="M70">
            <v>167683.25</v>
          </cell>
        </row>
        <row r="71">
          <cell r="K71" t="str">
            <v>M33577</v>
          </cell>
          <cell r="L71">
            <v>317781357</v>
          </cell>
          <cell r="M71">
            <v>139544.29</v>
          </cell>
        </row>
        <row r="72">
          <cell r="K72" t="str">
            <v>M33295</v>
          </cell>
          <cell r="L72">
            <v>392279858</v>
          </cell>
          <cell r="M72">
            <v>169830.7</v>
          </cell>
        </row>
        <row r="73">
          <cell r="K73" t="str">
            <v>M33184</v>
          </cell>
          <cell r="L73">
            <v>397462248</v>
          </cell>
          <cell r="M73">
            <v>171096.25</v>
          </cell>
        </row>
        <row r="74">
          <cell r="K74" t="str">
            <v>M32478</v>
          </cell>
          <cell r="L74">
            <v>227159407</v>
          </cell>
          <cell r="M74">
            <v>101425.99</v>
          </cell>
        </row>
        <row r="75">
          <cell r="K75" t="str">
            <v>M33334</v>
          </cell>
          <cell r="L75">
            <v>307877249</v>
          </cell>
          <cell r="M75">
            <v>167403.18</v>
          </cell>
        </row>
        <row r="76">
          <cell r="K76" t="str">
            <v>M32625</v>
          </cell>
          <cell r="L76">
            <v>43090754</v>
          </cell>
          <cell r="M76">
            <v>17685.64</v>
          </cell>
        </row>
        <row r="77">
          <cell r="K77" t="str">
            <v>M31095</v>
          </cell>
          <cell r="L77">
            <v>161687975</v>
          </cell>
          <cell r="M77">
            <v>84440</v>
          </cell>
        </row>
        <row r="78">
          <cell r="K78" t="str">
            <v>M32785</v>
          </cell>
          <cell r="L78">
            <v>133525324</v>
          </cell>
          <cell r="M78">
            <v>68707.11</v>
          </cell>
        </row>
        <row r="79">
          <cell r="K79" t="str">
            <v>M32786</v>
          </cell>
          <cell r="L79">
            <v>134069207</v>
          </cell>
          <cell r="M79">
            <v>68984.639999999999</v>
          </cell>
        </row>
        <row r="80">
          <cell r="K80" t="str">
            <v>M32787</v>
          </cell>
          <cell r="L80">
            <v>103215395</v>
          </cell>
          <cell r="M80">
            <v>52680.42</v>
          </cell>
        </row>
        <row r="81">
          <cell r="K81" t="str">
            <v>M31407</v>
          </cell>
          <cell r="L81">
            <v>91238635</v>
          </cell>
          <cell r="M81">
            <v>43944.59</v>
          </cell>
        </row>
        <row r="82">
          <cell r="K82" t="str">
            <v>M32658</v>
          </cell>
          <cell r="L82">
            <v>102418094</v>
          </cell>
          <cell r="M82">
            <v>49443.32</v>
          </cell>
        </row>
        <row r="83">
          <cell r="K83" t="str">
            <v>M32163</v>
          </cell>
          <cell r="L83">
            <v>50930270</v>
          </cell>
          <cell r="M83">
            <v>25581.61</v>
          </cell>
        </row>
        <row r="84">
          <cell r="K84" t="str">
            <v>M32403</v>
          </cell>
          <cell r="L84">
            <v>50585267</v>
          </cell>
          <cell r="M84">
            <v>25222.05</v>
          </cell>
        </row>
        <row r="85">
          <cell r="K85" t="str">
            <v>M33323</v>
          </cell>
          <cell r="L85">
            <v>296106085</v>
          </cell>
          <cell r="M85">
            <v>164199.32</v>
          </cell>
        </row>
        <row r="86">
          <cell r="K86" t="str">
            <v>M32487</v>
          </cell>
          <cell r="L86">
            <v>62621052</v>
          </cell>
          <cell r="M86">
            <v>28680.63</v>
          </cell>
        </row>
        <row r="87">
          <cell r="K87" t="str">
            <v>M51854</v>
          </cell>
          <cell r="L87">
            <v>209285261</v>
          </cell>
          <cell r="M87">
            <v>105496.76</v>
          </cell>
        </row>
        <row r="88">
          <cell r="K88" t="str">
            <v>M33193</v>
          </cell>
          <cell r="L88">
            <v>12193152</v>
          </cell>
          <cell r="M88">
            <v>6258.72</v>
          </cell>
        </row>
        <row r="89">
          <cell r="K89" t="str">
            <v>M31499</v>
          </cell>
          <cell r="L89">
            <v>36149527</v>
          </cell>
          <cell r="M89">
            <v>18629.21</v>
          </cell>
        </row>
        <row r="90">
          <cell r="K90" t="str">
            <v>M34057</v>
          </cell>
          <cell r="L90">
            <v>39780885</v>
          </cell>
          <cell r="M90">
            <v>20285.440000000002</v>
          </cell>
        </row>
        <row r="91">
          <cell r="K91" t="str">
            <v>M51858</v>
          </cell>
          <cell r="L91">
            <v>217496094</v>
          </cell>
          <cell r="M91">
            <v>109670.6</v>
          </cell>
        </row>
        <row r="92">
          <cell r="K92" t="str">
            <v>M51857</v>
          </cell>
          <cell r="L92">
            <v>216025091</v>
          </cell>
          <cell r="M92">
            <v>108954.51999999999</v>
          </cell>
        </row>
        <row r="93">
          <cell r="K93" t="str">
            <v>M51851</v>
          </cell>
          <cell r="L93">
            <v>205063040</v>
          </cell>
          <cell r="M93">
            <v>106202.48</v>
          </cell>
        </row>
        <row r="94">
          <cell r="K94" t="str">
            <v>M34343</v>
          </cell>
          <cell r="L94">
            <v>19861031</v>
          </cell>
          <cell r="M94">
            <v>10102.780000000001</v>
          </cell>
        </row>
        <row r="95">
          <cell r="K95" t="str">
            <v>M34344</v>
          </cell>
          <cell r="L95">
            <v>19861031</v>
          </cell>
          <cell r="M95">
            <v>10103.290000000001</v>
          </cell>
        </row>
        <row r="96">
          <cell r="K96" t="str">
            <v>M34466</v>
          </cell>
          <cell r="L96">
            <v>334170585</v>
          </cell>
          <cell r="M96">
            <v>170842.73</v>
          </cell>
        </row>
        <row r="97">
          <cell r="K97" t="str">
            <v>M34469</v>
          </cell>
          <cell r="L97">
            <v>333100909</v>
          </cell>
          <cell r="M97">
            <v>171355.74</v>
          </cell>
        </row>
        <row r="98">
          <cell r="K98" t="str">
            <v>M34470</v>
          </cell>
          <cell r="L98">
            <v>332898024</v>
          </cell>
          <cell r="M98">
            <v>171250.59</v>
          </cell>
        </row>
        <row r="99">
          <cell r="K99" t="str">
            <v>M34468</v>
          </cell>
          <cell r="L99">
            <v>332782409</v>
          </cell>
          <cell r="M99">
            <v>171195.03</v>
          </cell>
        </row>
        <row r="100">
          <cell r="K100" t="str">
            <v>M33981</v>
          </cell>
          <cell r="L100">
            <v>325639518</v>
          </cell>
          <cell r="M100">
            <v>167539.53</v>
          </cell>
        </row>
        <row r="101">
          <cell r="K101" t="str">
            <v>M51891</v>
          </cell>
          <cell r="L101">
            <v>221672693</v>
          </cell>
          <cell r="M101">
            <v>112617.8</v>
          </cell>
        </row>
        <row r="102">
          <cell r="K102" t="str">
            <v>M51882</v>
          </cell>
          <cell r="L102">
            <v>253839730</v>
          </cell>
          <cell r="M102">
            <v>131522.9</v>
          </cell>
        </row>
        <row r="103">
          <cell r="K103" t="str">
            <v>M51883</v>
          </cell>
          <cell r="L103">
            <v>254360468</v>
          </cell>
          <cell r="M103">
            <v>132034.01999999999</v>
          </cell>
        </row>
        <row r="104">
          <cell r="K104" t="str">
            <v>M34530</v>
          </cell>
          <cell r="L104">
            <v>60737732</v>
          </cell>
          <cell r="M104">
            <v>30102.77</v>
          </cell>
        </row>
        <row r="105">
          <cell r="K105" t="str">
            <v>M51913</v>
          </cell>
          <cell r="L105">
            <v>242339824</v>
          </cell>
          <cell r="M105">
            <v>135512.22999999998</v>
          </cell>
        </row>
        <row r="106">
          <cell r="K106" t="str">
            <v>M34047</v>
          </cell>
          <cell r="L106">
            <v>53867268</v>
          </cell>
          <cell r="M106">
            <v>27938.47</v>
          </cell>
        </row>
        <row r="107">
          <cell r="K107" t="str">
            <v>M34386</v>
          </cell>
          <cell r="L107">
            <v>372812408</v>
          </cell>
          <cell r="M107">
            <v>199155.18</v>
          </cell>
        </row>
        <row r="108">
          <cell r="K108" t="str">
            <v>M34204</v>
          </cell>
          <cell r="L108">
            <v>171162879</v>
          </cell>
          <cell r="M108">
            <v>94507.77</v>
          </cell>
        </row>
        <row r="109">
          <cell r="K109" t="str">
            <v>M34203</v>
          </cell>
          <cell r="L109">
            <v>171485415</v>
          </cell>
          <cell r="M109">
            <v>94687.75</v>
          </cell>
        </row>
        <row r="110">
          <cell r="K110" t="str">
            <v>M34136</v>
          </cell>
          <cell r="L110">
            <v>61746370</v>
          </cell>
          <cell r="M110">
            <v>32061.48</v>
          </cell>
        </row>
        <row r="111">
          <cell r="K111" t="str">
            <v>M34212</v>
          </cell>
          <cell r="L111">
            <v>290000979</v>
          </cell>
          <cell r="M111">
            <v>155588.00999999998</v>
          </cell>
        </row>
        <row r="112">
          <cell r="K112" t="str">
            <v>M34893</v>
          </cell>
          <cell r="L112">
            <v>75898613</v>
          </cell>
          <cell r="M112">
            <v>41914.839999999997</v>
          </cell>
        </row>
        <row r="113">
          <cell r="K113" t="str">
            <v>M34436</v>
          </cell>
          <cell r="L113">
            <v>88587424</v>
          </cell>
          <cell r="M113">
            <v>48920.200000000004</v>
          </cell>
        </row>
        <row r="114">
          <cell r="K114" t="str">
            <v>M34437</v>
          </cell>
          <cell r="L114">
            <v>88637418</v>
          </cell>
          <cell r="M114">
            <v>48947.820000000007</v>
          </cell>
        </row>
        <row r="115">
          <cell r="K115" t="str">
            <v>M51954</v>
          </cell>
          <cell r="L115">
            <v>83546932</v>
          </cell>
          <cell r="M115">
            <v>45938.780000000006</v>
          </cell>
        </row>
        <row r="116">
          <cell r="K116" t="str">
            <v>M34449</v>
          </cell>
          <cell r="L116">
            <v>106595477</v>
          </cell>
          <cell r="M116">
            <v>58598.36</v>
          </cell>
        </row>
        <row r="117">
          <cell r="K117" t="str">
            <v>M34547</v>
          </cell>
          <cell r="L117">
            <v>51847546</v>
          </cell>
          <cell r="M117">
            <v>28781.93</v>
          </cell>
        </row>
        <row r="118">
          <cell r="K118" t="str">
            <v>M51988</v>
          </cell>
          <cell r="L118">
            <v>44673162</v>
          </cell>
          <cell r="M118">
            <v>24647.38</v>
          </cell>
        </row>
        <row r="119">
          <cell r="K119" t="str">
            <v>M51989</v>
          </cell>
          <cell r="L119">
            <v>43754543</v>
          </cell>
          <cell r="M119">
            <v>24166.59</v>
          </cell>
        </row>
        <row r="120">
          <cell r="K120" t="str">
            <v>M34590</v>
          </cell>
          <cell r="L120">
            <v>48684493</v>
          </cell>
          <cell r="M120">
            <v>25766.749999999996</v>
          </cell>
        </row>
        <row r="121">
          <cell r="K121" t="str">
            <v>M51960</v>
          </cell>
          <cell r="L121">
            <v>245878633</v>
          </cell>
          <cell r="M121">
            <v>133273.22999999998</v>
          </cell>
        </row>
        <row r="122">
          <cell r="K122" t="str">
            <v>M51963</v>
          </cell>
          <cell r="L122">
            <v>240973794</v>
          </cell>
          <cell r="M122">
            <v>130643.35</v>
          </cell>
        </row>
        <row r="123">
          <cell r="K123" t="str">
            <v>M34820</v>
          </cell>
          <cell r="L123">
            <v>109238643</v>
          </cell>
          <cell r="M123">
            <v>57516.17</v>
          </cell>
        </row>
        <row r="124">
          <cell r="K124" t="str">
            <v>M34819</v>
          </cell>
          <cell r="L124">
            <v>107396014</v>
          </cell>
          <cell r="M124">
            <v>56492.19</v>
          </cell>
        </row>
        <row r="125">
          <cell r="K125" t="str">
            <v>M34831</v>
          </cell>
          <cell r="L125">
            <v>90378144</v>
          </cell>
          <cell r="M125">
            <v>47004.639999999999</v>
          </cell>
        </row>
        <row r="126">
          <cell r="K126" t="str">
            <v>M35477</v>
          </cell>
          <cell r="L126">
            <v>358549276</v>
          </cell>
          <cell r="M126">
            <v>188441.53999999998</v>
          </cell>
        </row>
        <row r="127">
          <cell r="K127" t="str">
            <v>M35037</v>
          </cell>
          <cell r="L127">
            <v>153074832</v>
          </cell>
          <cell r="M127">
            <v>79462.959999999992</v>
          </cell>
        </row>
        <row r="128">
          <cell r="K128" t="str">
            <v>M32241</v>
          </cell>
          <cell r="L128">
            <v>197885023</v>
          </cell>
          <cell r="M128">
            <v>87005.71</v>
          </cell>
        </row>
        <row r="129">
          <cell r="K129" t="str">
            <v>M28549</v>
          </cell>
          <cell r="L129">
            <v>98536010</v>
          </cell>
          <cell r="M129">
            <v>43492.33</v>
          </cell>
        </row>
        <row r="130">
          <cell r="K130" t="str">
            <v>M29400</v>
          </cell>
          <cell r="L130">
            <v>18561691</v>
          </cell>
          <cell r="M130">
            <v>8382.34</v>
          </cell>
        </row>
        <row r="131">
          <cell r="K131" t="str">
            <v>M29426</v>
          </cell>
          <cell r="L131">
            <v>54621770</v>
          </cell>
          <cell r="M131">
            <v>22935.87</v>
          </cell>
        </row>
        <row r="132">
          <cell r="K132" t="str">
            <v>M29481</v>
          </cell>
          <cell r="L132">
            <v>28141331</v>
          </cell>
          <cell r="M132">
            <v>12455.06</v>
          </cell>
        </row>
        <row r="133">
          <cell r="K133" t="str">
            <v>M29803</v>
          </cell>
          <cell r="L133">
            <v>18467121</v>
          </cell>
          <cell r="M133">
            <v>7559.49</v>
          </cell>
        </row>
        <row r="134">
          <cell r="K134" t="str">
            <v>M29865</v>
          </cell>
          <cell r="L134">
            <v>51006122</v>
          </cell>
          <cell r="M134">
            <v>22339.87</v>
          </cell>
        </row>
        <row r="135">
          <cell r="K135" t="str">
            <v>M29895</v>
          </cell>
          <cell r="L135">
            <v>18613808</v>
          </cell>
          <cell r="M135">
            <v>8040.37</v>
          </cell>
        </row>
        <row r="136">
          <cell r="K136" t="str">
            <v>M29897</v>
          </cell>
          <cell r="L136">
            <v>30800052</v>
          </cell>
          <cell r="M136">
            <v>13571.03</v>
          </cell>
        </row>
        <row r="137">
          <cell r="K137" t="str">
            <v>M30429</v>
          </cell>
          <cell r="L137">
            <v>74195940</v>
          </cell>
          <cell r="M137">
            <v>33742.99</v>
          </cell>
        </row>
        <row r="138">
          <cell r="K138" t="str">
            <v>M30430</v>
          </cell>
          <cell r="L138">
            <v>39384849</v>
          </cell>
          <cell r="M138">
            <v>17785.47</v>
          </cell>
        </row>
        <row r="139">
          <cell r="K139" t="str">
            <v>M30431</v>
          </cell>
          <cell r="L139">
            <v>40195849</v>
          </cell>
          <cell r="M139">
            <v>18227.63</v>
          </cell>
        </row>
        <row r="140">
          <cell r="K140" t="str">
            <v>M30432</v>
          </cell>
          <cell r="L140">
            <v>30193688</v>
          </cell>
          <cell r="M140">
            <v>13634.91</v>
          </cell>
        </row>
        <row r="141">
          <cell r="K141" t="str">
            <v>REM107</v>
          </cell>
          <cell r="L141">
            <v>970834</v>
          </cell>
          <cell r="M141">
            <v>791.23</v>
          </cell>
        </row>
        <row r="142">
          <cell r="K142" t="str">
            <v>T50033</v>
          </cell>
          <cell r="L142">
            <v>9484570</v>
          </cell>
          <cell r="M142">
            <v>4005.73</v>
          </cell>
        </row>
        <row r="143">
          <cell r="K143" t="str">
            <v>M30710</v>
          </cell>
          <cell r="L143">
            <v>30428483</v>
          </cell>
          <cell r="M143">
            <v>13542.55</v>
          </cell>
        </row>
        <row r="144">
          <cell r="K144" t="str">
            <v>M29563</v>
          </cell>
          <cell r="L144">
            <v>22198782</v>
          </cell>
          <cell r="M144">
            <v>10645.33</v>
          </cell>
        </row>
        <row r="145">
          <cell r="K145" t="str">
            <v>M30073</v>
          </cell>
          <cell r="L145">
            <v>236072229</v>
          </cell>
          <cell r="M145">
            <v>112595.74</v>
          </cell>
        </row>
        <row r="146">
          <cell r="K146" t="str">
            <v>M30435</v>
          </cell>
          <cell r="L146">
            <v>52509482</v>
          </cell>
          <cell r="M146">
            <v>24757.73</v>
          </cell>
        </row>
        <row r="147">
          <cell r="K147" t="str">
            <v>M30436</v>
          </cell>
          <cell r="L147">
            <v>54370085</v>
          </cell>
          <cell r="M147">
            <v>25745.88</v>
          </cell>
        </row>
        <row r="148">
          <cell r="K148" t="str">
            <v>M30439</v>
          </cell>
          <cell r="L148">
            <v>58150624</v>
          </cell>
          <cell r="M148">
            <v>27421.71</v>
          </cell>
        </row>
        <row r="149">
          <cell r="K149" t="str">
            <v>M30441</v>
          </cell>
          <cell r="L149">
            <v>67030006</v>
          </cell>
          <cell r="M149">
            <v>32448.239999999998</v>
          </cell>
        </row>
        <row r="150">
          <cell r="K150" t="str">
            <v>M29698</v>
          </cell>
          <cell r="L150">
            <v>169741537</v>
          </cell>
          <cell r="M150">
            <v>85268.3</v>
          </cell>
        </row>
        <row r="151">
          <cell r="K151" t="str">
            <v>M30467</v>
          </cell>
          <cell r="L151">
            <v>41405982</v>
          </cell>
          <cell r="M151">
            <v>20519.71</v>
          </cell>
        </row>
        <row r="152">
          <cell r="K152" t="str">
            <v>M30879</v>
          </cell>
          <cell r="L152">
            <v>53033512</v>
          </cell>
          <cell r="M152">
            <v>25741.95</v>
          </cell>
        </row>
        <row r="153">
          <cell r="K153" t="str">
            <v>M31070</v>
          </cell>
          <cell r="L153">
            <v>57962088</v>
          </cell>
          <cell r="M153">
            <v>28192.03</v>
          </cell>
        </row>
        <row r="154">
          <cell r="K154" t="str">
            <v>M31021</v>
          </cell>
          <cell r="L154">
            <v>46618117</v>
          </cell>
          <cell r="M154">
            <v>23109.759999999998</v>
          </cell>
        </row>
        <row r="155">
          <cell r="K155" t="str">
            <v>M30934</v>
          </cell>
          <cell r="L155">
            <v>40501543</v>
          </cell>
          <cell r="M155">
            <v>21964.23</v>
          </cell>
        </row>
        <row r="156">
          <cell r="K156" t="str">
            <v>M31412</v>
          </cell>
          <cell r="L156">
            <v>62097579</v>
          </cell>
          <cell r="M156">
            <v>33427.83</v>
          </cell>
        </row>
        <row r="157">
          <cell r="K157" t="str">
            <v>M31416</v>
          </cell>
          <cell r="L157">
            <v>74204300</v>
          </cell>
          <cell r="M157">
            <v>40098.68</v>
          </cell>
        </row>
        <row r="158">
          <cell r="K158" t="str">
            <v>M31409</v>
          </cell>
          <cell r="L158">
            <v>75135041</v>
          </cell>
          <cell r="M158">
            <v>40554.15</v>
          </cell>
        </row>
        <row r="159">
          <cell r="K159" t="str">
            <v>M31003</v>
          </cell>
          <cell r="L159">
            <v>40025474</v>
          </cell>
          <cell r="M159">
            <v>22105.22</v>
          </cell>
        </row>
        <row r="160">
          <cell r="K160" t="str">
            <v>M31410</v>
          </cell>
          <cell r="L160">
            <v>58569533</v>
          </cell>
          <cell r="M160">
            <v>32104.639999999999</v>
          </cell>
        </row>
        <row r="161">
          <cell r="K161" t="str">
            <v>M32204</v>
          </cell>
          <cell r="L161">
            <v>53907450</v>
          </cell>
          <cell r="M161">
            <v>30087.88</v>
          </cell>
        </row>
        <row r="162">
          <cell r="K162" t="str">
            <v>M31348</v>
          </cell>
          <cell r="L162">
            <v>37203665</v>
          </cell>
          <cell r="M162">
            <v>20754.439999999999</v>
          </cell>
        </row>
        <row r="163">
          <cell r="K163" t="str">
            <v>M31318</v>
          </cell>
          <cell r="L163">
            <v>43914225</v>
          </cell>
          <cell r="M163">
            <v>24515.99</v>
          </cell>
        </row>
        <row r="164">
          <cell r="K164" t="str">
            <v>M31359</v>
          </cell>
          <cell r="L164">
            <v>47541948</v>
          </cell>
          <cell r="M164">
            <v>25815.06</v>
          </cell>
        </row>
        <row r="165">
          <cell r="K165" t="str">
            <v>M32648</v>
          </cell>
          <cell r="L165">
            <v>70202051</v>
          </cell>
          <cell r="M165">
            <v>40983.72</v>
          </cell>
        </row>
        <row r="166">
          <cell r="K166" t="str">
            <v>M31961</v>
          </cell>
          <cell r="L166">
            <v>46552392</v>
          </cell>
          <cell r="M166">
            <v>27853.23</v>
          </cell>
        </row>
        <row r="167">
          <cell r="K167" t="str">
            <v>M31960</v>
          </cell>
          <cell r="L167">
            <v>46455904</v>
          </cell>
          <cell r="M167">
            <v>27795.22</v>
          </cell>
        </row>
        <row r="168">
          <cell r="K168" t="str">
            <v>M31959</v>
          </cell>
          <cell r="L168">
            <v>47359063</v>
          </cell>
          <cell r="M168">
            <v>28294.05</v>
          </cell>
        </row>
        <row r="169">
          <cell r="K169" t="str">
            <v>M31731</v>
          </cell>
          <cell r="L169">
            <v>95806349</v>
          </cell>
          <cell r="M169">
            <v>40171.599999999999</v>
          </cell>
        </row>
        <row r="170">
          <cell r="K170" t="str">
            <v>M32639</v>
          </cell>
          <cell r="L170">
            <v>47383664</v>
          </cell>
          <cell r="M170">
            <v>23477.88</v>
          </cell>
        </row>
        <row r="171">
          <cell r="K171" t="str">
            <v>M32640</v>
          </cell>
          <cell r="L171">
            <v>47383664</v>
          </cell>
          <cell r="M171">
            <v>23476.07</v>
          </cell>
        </row>
        <row r="172">
          <cell r="K172" t="str">
            <v>M32643</v>
          </cell>
          <cell r="L172">
            <v>47545691</v>
          </cell>
          <cell r="M172">
            <v>23556.959999999999</v>
          </cell>
        </row>
        <row r="173">
          <cell r="K173" t="str">
            <v>M32638</v>
          </cell>
          <cell r="L173">
            <v>47908573</v>
          </cell>
          <cell r="M173">
            <v>23740</v>
          </cell>
        </row>
        <row r="174">
          <cell r="K174" t="str">
            <v>M32636</v>
          </cell>
          <cell r="L174">
            <v>47911873</v>
          </cell>
          <cell r="M174">
            <v>23741.59</v>
          </cell>
        </row>
        <row r="175">
          <cell r="K175" t="str">
            <v>M32637</v>
          </cell>
          <cell r="L175">
            <v>47931673</v>
          </cell>
          <cell r="M175">
            <v>23751.1</v>
          </cell>
        </row>
        <row r="176">
          <cell r="K176" t="str">
            <v>M32635</v>
          </cell>
          <cell r="L176">
            <v>50737773</v>
          </cell>
          <cell r="M176">
            <v>25242.799999999999</v>
          </cell>
        </row>
        <row r="177">
          <cell r="K177" t="str">
            <v>M32105</v>
          </cell>
          <cell r="L177">
            <v>63368563</v>
          </cell>
          <cell r="M177">
            <v>28982.28</v>
          </cell>
        </row>
        <row r="178">
          <cell r="K178" t="str">
            <v>M32644</v>
          </cell>
          <cell r="L178">
            <v>85927391</v>
          </cell>
          <cell r="M178">
            <v>42029.14</v>
          </cell>
        </row>
        <row r="179">
          <cell r="K179" t="str">
            <v>M32398</v>
          </cell>
          <cell r="L179">
            <v>52149328</v>
          </cell>
          <cell r="M179">
            <v>26303.37</v>
          </cell>
        </row>
        <row r="180">
          <cell r="K180" t="str">
            <v>M31965</v>
          </cell>
          <cell r="L180">
            <v>56809958</v>
          </cell>
          <cell r="M180">
            <v>28247.83</v>
          </cell>
        </row>
        <row r="181">
          <cell r="K181" t="str">
            <v>M31964</v>
          </cell>
          <cell r="L181">
            <v>55898293</v>
          </cell>
          <cell r="M181">
            <v>27892.28</v>
          </cell>
        </row>
        <row r="182">
          <cell r="K182" t="str">
            <v>M33120</v>
          </cell>
          <cell r="L182">
            <v>12629748</v>
          </cell>
          <cell r="M182">
            <v>5433.9</v>
          </cell>
        </row>
        <row r="183">
          <cell r="K183" t="str">
            <v>M33290</v>
          </cell>
          <cell r="L183">
            <v>327070281</v>
          </cell>
          <cell r="M183">
            <v>167417.98000000001</v>
          </cell>
        </row>
        <row r="184">
          <cell r="K184" t="str">
            <v>M33289</v>
          </cell>
          <cell r="L184">
            <v>325415265</v>
          </cell>
          <cell r="M184">
            <v>166577.67000000001</v>
          </cell>
        </row>
        <row r="185">
          <cell r="K185" t="str">
            <v>M31482</v>
          </cell>
          <cell r="L185">
            <v>15582104</v>
          </cell>
          <cell r="M185">
            <v>7563.65</v>
          </cell>
        </row>
        <row r="186">
          <cell r="K186" t="str">
            <v>M31405</v>
          </cell>
          <cell r="L186">
            <v>74698740</v>
          </cell>
          <cell r="M186">
            <v>38817.730000000003</v>
          </cell>
        </row>
        <row r="187">
          <cell r="K187" t="str">
            <v>M32495</v>
          </cell>
          <cell r="L187">
            <v>16956766</v>
          </cell>
          <cell r="M187">
            <v>9528.4699999999993</v>
          </cell>
        </row>
        <row r="188">
          <cell r="K188" t="str">
            <v>M31966</v>
          </cell>
          <cell r="L188">
            <v>50718815</v>
          </cell>
          <cell r="M188">
            <v>25229.32</v>
          </cell>
        </row>
        <row r="189">
          <cell r="K189" t="str">
            <v>M32774</v>
          </cell>
          <cell r="L189">
            <v>110578190</v>
          </cell>
          <cell r="M189">
            <v>54239.35</v>
          </cell>
        </row>
        <row r="190">
          <cell r="K190" t="str">
            <v>M32773</v>
          </cell>
          <cell r="L190">
            <v>110368350</v>
          </cell>
          <cell r="M190">
            <v>54136.639999999999</v>
          </cell>
        </row>
        <row r="191">
          <cell r="K191" t="str">
            <v>M51885</v>
          </cell>
          <cell r="L191">
            <v>221341380</v>
          </cell>
          <cell r="M191">
            <v>114768.5</v>
          </cell>
        </row>
        <row r="192">
          <cell r="K192" t="str">
            <v>M51889</v>
          </cell>
          <cell r="L192">
            <v>208384628</v>
          </cell>
          <cell r="M192">
            <v>115314.43</v>
          </cell>
        </row>
        <row r="193">
          <cell r="K193" t="str">
            <v>M51904</v>
          </cell>
          <cell r="L193">
            <v>104777535</v>
          </cell>
          <cell r="M193">
            <v>53921.66</v>
          </cell>
        </row>
        <row r="194">
          <cell r="K194" t="str">
            <v>M51909</v>
          </cell>
          <cell r="L194">
            <v>232873944</v>
          </cell>
          <cell r="M194">
            <v>126469.13</v>
          </cell>
        </row>
        <row r="195">
          <cell r="K195" t="str">
            <v>M51912</v>
          </cell>
          <cell r="L195">
            <v>241833671</v>
          </cell>
          <cell r="M195">
            <v>131263.08000000002</v>
          </cell>
        </row>
        <row r="196">
          <cell r="K196" t="str">
            <v>M51953</v>
          </cell>
          <cell r="L196">
            <v>86583904</v>
          </cell>
          <cell r="M196">
            <v>47729.1</v>
          </cell>
        </row>
        <row r="197">
          <cell r="K197" t="str">
            <v>M51987</v>
          </cell>
          <cell r="L197">
            <v>44437613</v>
          </cell>
          <cell r="M197">
            <v>24542.61</v>
          </cell>
        </row>
        <row r="198">
          <cell r="K198" t="str">
            <v>M34398</v>
          </cell>
          <cell r="L198">
            <v>16334815</v>
          </cell>
          <cell r="M198">
            <v>8601.880000000001</v>
          </cell>
        </row>
        <row r="199">
          <cell r="K199" t="str">
            <v>M35016</v>
          </cell>
          <cell r="L199">
            <v>29006904</v>
          </cell>
          <cell r="M199">
            <v>15242.61</v>
          </cell>
        </row>
        <row r="200">
          <cell r="K200" t="str">
            <v>M51962</v>
          </cell>
          <cell r="L200">
            <v>245314061</v>
          </cell>
          <cell r="M200">
            <v>127860.22</v>
          </cell>
        </row>
        <row r="201">
          <cell r="K201" t="str">
            <v>M34542</v>
          </cell>
          <cell r="L201">
            <v>117583570</v>
          </cell>
          <cell r="M201">
            <v>62280.7</v>
          </cell>
        </row>
        <row r="202">
          <cell r="K202" t="str">
            <v>M34543</v>
          </cell>
          <cell r="L202">
            <v>117549985</v>
          </cell>
          <cell r="M202">
            <v>62247.430000000008</v>
          </cell>
        </row>
        <row r="203">
          <cell r="K203" t="str">
            <v>M29883</v>
          </cell>
          <cell r="L203">
            <v>61849155</v>
          </cell>
          <cell r="M203">
            <v>27694.22</v>
          </cell>
        </row>
        <row r="204">
          <cell r="K204" t="str">
            <v>M29890</v>
          </cell>
          <cell r="L204">
            <v>16913011</v>
          </cell>
          <cell r="M204">
            <v>7122.74</v>
          </cell>
        </row>
        <row r="205">
          <cell r="K205" t="str">
            <v>M29891</v>
          </cell>
          <cell r="L205">
            <v>21856937</v>
          </cell>
          <cell r="M205">
            <v>9543.51</v>
          </cell>
        </row>
        <row r="206">
          <cell r="K206" t="str">
            <v>M29892</v>
          </cell>
          <cell r="L206">
            <v>21294108</v>
          </cell>
          <cell r="M206">
            <v>9153.66</v>
          </cell>
        </row>
        <row r="207">
          <cell r="K207" t="str">
            <v>M29894</v>
          </cell>
          <cell r="L207">
            <v>18365686</v>
          </cell>
          <cell r="M207">
            <v>8004.39</v>
          </cell>
        </row>
        <row r="208">
          <cell r="K208" t="str">
            <v>M29896</v>
          </cell>
          <cell r="L208">
            <v>23890259</v>
          </cell>
          <cell r="M208">
            <v>10742.939999999999</v>
          </cell>
        </row>
        <row r="209">
          <cell r="K209" t="str">
            <v>M29898</v>
          </cell>
          <cell r="L209">
            <v>26344264</v>
          </cell>
          <cell r="M209">
            <v>11556.32</v>
          </cell>
        </row>
        <row r="210">
          <cell r="K210" t="str">
            <v>M29899</v>
          </cell>
          <cell r="L210">
            <v>21295612</v>
          </cell>
          <cell r="M210">
            <v>9561.5299999999988</v>
          </cell>
        </row>
        <row r="211">
          <cell r="K211" t="str">
            <v>M30242</v>
          </cell>
          <cell r="L211">
            <v>61685717</v>
          </cell>
          <cell r="M211">
            <v>27797.02</v>
          </cell>
        </row>
        <row r="212">
          <cell r="K212" t="str">
            <v>M30413</v>
          </cell>
          <cell r="L212">
            <v>176073337</v>
          </cell>
          <cell r="M212">
            <v>80419.22</v>
          </cell>
        </row>
        <row r="213">
          <cell r="K213" t="str">
            <v>M30426</v>
          </cell>
          <cell r="L213">
            <v>57762411</v>
          </cell>
          <cell r="M213">
            <v>26084.51</v>
          </cell>
        </row>
        <row r="214">
          <cell r="K214" t="str">
            <v>M51349</v>
          </cell>
          <cell r="L214">
            <v>271484400</v>
          </cell>
          <cell r="M214">
            <v>117810.26000000001</v>
          </cell>
        </row>
        <row r="215">
          <cell r="K215" t="str">
            <v>M51395</v>
          </cell>
          <cell r="L215">
            <v>141982843</v>
          </cell>
          <cell r="M215">
            <v>64267.06</v>
          </cell>
        </row>
        <row r="216">
          <cell r="K216" t="str">
            <v>M30414</v>
          </cell>
          <cell r="L216">
            <v>207752406</v>
          </cell>
          <cell r="M216">
            <v>100019.45</v>
          </cell>
        </row>
        <row r="217">
          <cell r="K217" t="str">
            <v>M30424</v>
          </cell>
          <cell r="L217">
            <v>73164990</v>
          </cell>
          <cell r="M217">
            <v>36271.599999999999</v>
          </cell>
        </row>
        <row r="218">
          <cell r="K218" t="str">
            <v>M30421</v>
          </cell>
          <cell r="L218">
            <v>54931433</v>
          </cell>
          <cell r="M218">
            <v>28522.240000000002</v>
          </cell>
        </row>
        <row r="219">
          <cell r="K219" t="str">
            <v>M30422</v>
          </cell>
          <cell r="L219">
            <v>52637265</v>
          </cell>
          <cell r="M219">
            <v>27251.35</v>
          </cell>
        </row>
        <row r="220">
          <cell r="K220" t="str">
            <v>M30420</v>
          </cell>
          <cell r="L220">
            <v>52589893</v>
          </cell>
          <cell r="M220">
            <v>27234.28</v>
          </cell>
        </row>
        <row r="221">
          <cell r="K221" t="str">
            <v>M30723</v>
          </cell>
          <cell r="L221">
            <v>94400281</v>
          </cell>
          <cell r="M221">
            <v>52539.200000000004</v>
          </cell>
        </row>
        <row r="222">
          <cell r="K222" t="str">
            <v>M30899</v>
          </cell>
          <cell r="L222">
            <v>331822230</v>
          </cell>
          <cell r="M222">
            <v>184780.21</v>
          </cell>
        </row>
        <row r="223">
          <cell r="K223" t="str">
            <v>M31509</v>
          </cell>
          <cell r="L223">
            <v>7837357</v>
          </cell>
          <cell r="M223">
            <v>3804.82</v>
          </cell>
        </row>
        <row r="224">
          <cell r="K224" t="str">
            <v>M31483</v>
          </cell>
          <cell r="L224">
            <v>15752104</v>
          </cell>
          <cell r="M224">
            <v>7646.15</v>
          </cell>
        </row>
        <row r="225">
          <cell r="K225" t="str">
            <v>M30552</v>
          </cell>
          <cell r="L225">
            <v>79377825</v>
          </cell>
          <cell r="M225">
            <v>39655.550000000003</v>
          </cell>
        </row>
        <row r="226">
          <cell r="K226" t="str">
            <v>M30545</v>
          </cell>
          <cell r="L226">
            <v>59142830</v>
          </cell>
          <cell r="M226">
            <v>28754.75</v>
          </cell>
        </row>
        <row r="227">
          <cell r="K227" t="str">
            <v>M30721</v>
          </cell>
          <cell r="L227">
            <v>93472410</v>
          </cell>
          <cell r="M227">
            <v>49613.1</v>
          </cell>
        </row>
        <row r="228">
          <cell r="K228" t="str">
            <v>M31411</v>
          </cell>
          <cell r="L228">
            <v>59110674</v>
          </cell>
          <cell r="M228">
            <v>31849.89</v>
          </cell>
        </row>
        <row r="229">
          <cell r="K229" t="str">
            <v>M31309</v>
          </cell>
          <cell r="L229">
            <v>36536132</v>
          </cell>
          <cell r="M229">
            <v>20377.78</v>
          </cell>
        </row>
        <row r="230">
          <cell r="K230" t="str">
            <v>M31707</v>
          </cell>
          <cell r="L230">
            <v>49467386</v>
          </cell>
          <cell r="M230">
            <v>27887.919999999998</v>
          </cell>
        </row>
        <row r="231">
          <cell r="K231" t="str">
            <v>M32809</v>
          </cell>
          <cell r="L231">
            <v>132244414</v>
          </cell>
          <cell r="M231">
            <v>79037.39</v>
          </cell>
        </row>
        <row r="232">
          <cell r="K232" t="str">
            <v>M32407</v>
          </cell>
          <cell r="L232">
            <v>48746878</v>
          </cell>
          <cell r="M232">
            <v>26459.11</v>
          </cell>
        </row>
        <row r="233">
          <cell r="K233" t="str">
            <v>M31973</v>
          </cell>
          <cell r="L233">
            <v>81036290</v>
          </cell>
          <cell r="M233">
            <v>38910.89</v>
          </cell>
        </row>
        <row r="234">
          <cell r="K234" t="str">
            <v>M32000</v>
          </cell>
          <cell r="L234">
            <v>37045393</v>
          </cell>
          <cell r="M234">
            <v>16432.79</v>
          </cell>
        </row>
        <row r="235">
          <cell r="K235" t="str">
            <v>M33015</v>
          </cell>
          <cell r="L235">
            <v>539611777</v>
          </cell>
          <cell r="M235">
            <v>238206.36</v>
          </cell>
        </row>
        <row r="236">
          <cell r="K236" t="str">
            <v>M31496</v>
          </cell>
          <cell r="L236">
            <v>35756069</v>
          </cell>
          <cell r="M236">
            <v>16877.29</v>
          </cell>
        </row>
        <row r="237">
          <cell r="K237" t="str">
            <v>M31497</v>
          </cell>
          <cell r="L237">
            <v>37767137</v>
          </cell>
          <cell r="M237">
            <v>17909.830000000002</v>
          </cell>
        </row>
        <row r="238">
          <cell r="K238" t="str">
            <v>M32404</v>
          </cell>
          <cell r="L238">
            <v>46414472</v>
          </cell>
          <cell r="M238">
            <v>25185.91</v>
          </cell>
        </row>
        <row r="239">
          <cell r="K239" t="str">
            <v>M32408</v>
          </cell>
          <cell r="L239">
            <v>48308462</v>
          </cell>
          <cell r="M239">
            <v>26228.09</v>
          </cell>
        </row>
        <row r="240">
          <cell r="K240" t="str">
            <v>M32164</v>
          </cell>
          <cell r="L240">
            <v>51212243</v>
          </cell>
          <cell r="M240">
            <v>25367.86</v>
          </cell>
        </row>
        <row r="241">
          <cell r="K241" t="str">
            <v>M33183</v>
          </cell>
          <cell r="L241">
            <v>438240045</v>
          </cell>
          <cell r="M241">
            <v>190629.69</v>
          </cell>
        </row>
        <row r="242">
          <cell r="K242" t="str">
            <v>M32746</v>
          </cell>
          <cell r="L242">
            <v>151618069</v>
          </cell>
          <cell r="M242">
            <v>65557.08</v>
          </cell>
        </row>
        <row r="243">
          <cell r="K243" t="str">
            <v>M33018</v>
          </cell>
          <cell r="L243">
            <v>419629169</v>
          </cell>
          <cell r="M243">
            <v>207011.24000000002</v>
          </cell>
        </row>
        <row r="244">
          <cell r="K244" t="str">
            <v>M32406</v>
          </cell>
          <cell r="L244">
            <v>49135497</v>
          </cell>
          <cell r="M244">
            <v>26682.649999999998</v>
          </cell>
        </row>
        <row r="245">
          <cell r="K245" t="str">
            <v>M33968</v>
          </cell>
          <cell r="L245">
            <v>55559051</v>
          </cell>
          <cell r="M245">
            <v>28144.16</v>
          </cell>
        </row>
        <row r="246">
          <cell r="K246" t="str">
            <v>M33911</v>
          </cell>
          <cell r="L246">
            <v>125883016</v>
          </cell>
          <cell r="M246">
            <v>61732.130000000005</v>
          </cell>
        </row>
        <row r="247">
          <cell r="K247" t="str">
            <v>M51869</v>
          </cell>
          <cell r="L247">
            <v>108246592</v>
          </cell>
          <cell r="M247">
            <v>58985.33</v>
          </cell>
        </row>
        <row r="248">
          <cell r="K248" t="str">
            <v>M33967</v>
          </cell>
          <cell r="L248">
            <v>50155951</v>
          </cell>
          <cell r="M248">
            <v>26212.7</v>
          </cell>
        </row>
        <row r="249">
          <cell r="K249" t="str">
            <v>M33976</v>
          </cell>
          <cell r="L249">
            <v>43623100</v>
          </cell>
          <cell r="M249">
            <v>22649.82</v>
          </cell>
        </row>
        <row r="250">
          <cell r="K250" t="str">
            <v>M34051</v>
          </cell>
          <cell r="L250">
            <v>52538859</v>
          </cell>
          <cell r="M250">
            <v>27054.57</v>
          </cell>
        </row>
        <row r="251">
          <cell r="K251" t="str">
            <v>M33966</v>
          </cell>
          <cell r="L251">
            <v>77040049</v>
          </cell>
          <cell r="M251">
            <v>39878.160000000003</v>
          </cell>
        </row>
        <row r="252">
          <cell r="K252" t="str">
            <v>M33965</v>
          </cell>
          <cell r="L252">
            <v>51368663</v>
          </cell>
          <cell r="M252">
            <v>26589.82</v>
          </cell>
        </row>
        <row r="253">
          <cell r="K253" t="str">
            <v>M34325</v>
          </cell>
          <cell r="L253">
            <v>207595976</v>
          </cell>
          <cell r="M253">
            <v>102897.86</v>
          </cell>
        </row>
        <row r="254">
          <cell r="K254" t="str">
            <v>M34395</v>
          </cell>
          <cell r="L254">
            <v>67395212</v>
          </cell>
          <cell r="M254">
            <v>34380.089999999997</v>
          </cell>
        </row>
        <row r="255">
          <cell r="K255" t="str">
            <v>M33326</v>
          </cell>
          <cell r="L255">
            <v>279773854</v>
          </cell>
          <cell r="M255">
            <v>142396.28999999998</v>
          </cell>
        </row>
        <row r="256">
          <cell r="K256" t="str">
            <v>M34651</v>
          </cell>
          <cell r="L256">
            <v>330253626</v>
          </cell>
          <cell r="M256">
            <v>174934.77000000002</v>
          </cell>
        </row>
        <row r="257">
          <cell r="K257" t="str">
            <v>M34133</v>
          </cell>
          <cell r="L257">
            <v>47671982</v>
          </cell>
          <cell r="M257">
            <v>25132.48</v>
          </cell>
        </row>
        <row r="258">
          <cell r="K258" t="str">
            <v>M51938</v>
          </cell>
          <cell r="L258">
            <v>86871987</v>
          </cell>
          <cell r="M258">
            <v>45788.85</v>
          </cell>
        </row>
        <row r="259">
          <cell r="K259" t="str">
            <v>M51948</v>
          </cell>
          <cell r="L259">
            <v>148562162</v>
          </cell>
          <cell r="M259">
            <v>79921.48000000001</v>
          </cell>
        </row>
        <row r="260">
          <cell r="K260" t="str">
            <v>M34841</v>
          </cell>
          <cell r="L260">
            <v>89136987</v>
          </cell>
          <cell r="M260">
            <v>49207.270000000004</v>
          </cell>
        </row>
        <row r="261">
          <cell r="K261" t="str">
            <v>M51986</v>
          </cell>
          <cell r="L261">
            <v>49785463</v>
          </cell>
          <cell r="M261">
            <v>27485.129999999997</v>
          </cell>
        </row>
        <row r="262">
          <cell r="K262" t="str">
            <v>M34710</v>
          </cell>
          <cell r="L262">
            <v>45601534</v>
          </cell>
          <cell r="M262">
            <v>25526.98</v>
          </cell>
        </row>
        <row r="263">
          <cell r="K263" t="str">
            <v>M34711</v>
          </cell>
          <cell r="L263">
            <v>45549934</v>
          </cell>
          <cell r="M263">
            <v>25498.18</v>
          </cell>
        </row>
        <row r="264">
          <cell r="K264" t="str">
            <v>M34969</v>
          </cell>
          <cell r="L264">
            <v>46621250</v>
          </cell>
          <cell r="M264">
            <v>24505.309999999998</v>
          </cell>
        </row>
        <row r="265">
          <cell r="K265" t="str">
            <v>M29685</v>
          </cell>
          <cell r="L265">
            <v>317228865</v>
          </cell>
          <cell r="M265">
            <v>135565.93</v>
          </cell>
        </row>
        <row r="266">
          <cell r="K266" t="str">
            <v>M30301</v>
          </cell>
          <cell r="L266">
            <v>189767601</v>
          </cell>
          <cell r="M266">
            <v>85820.58</v>
          </cell>
        </row>
        <row r="267">
          <cell r="K267" t="str">
            <v>M26594</v>
          </cell>
          <cell r="L267">
            <v>22463753</v>
          </cell>
          <cell r="M267">
            <v>9978.75</v>
          </cell>
        </row>
        <row r="268">
          <cell r="K268" t="str">
            <v>M29928</v>
          </cell>
          <cell r="L268">
            <v>139282514</v>
          </cell>
          <cell r="M268">
            <v>78271.47</v>
          </cell>
        </row>
        <row r="269">
          <cell r="K269" t="str">
            <v>M32456</v>
          </cell>
          <cell r="L269">
            <v>222924473</v>
          </cell>
          <cell r="M269">
            <v>105236.95</v>
          </cell>
        </row>
        <row r="270">
          <cell r="K270" t="str">
            <v>M32945A</v>
          </cell>
          <cell r="L270">
            <v>151021082</v>
          </cell>
          <cell r="M270">
            <v>65255.38</v>
          </cell>
        </row>
        <row r="271">
          <cell r="K271" t="str">
            <v>M32946A</v>
          </cell>
          <cell r="L271">
            <v>146739222</v>
          </cell>
          <cell r="M271">
            <v>62981.52</v>
          </cell>
        </row>
        <row r="272">
          <cell r="K272" t="str">
            <v>M32052</v>
          </cell>
          <cell r="L272">
            <v>142818674</v>
          </cell>
          <cell r="M272">
            <v>61450.71</v>
          </cell>
        </row>
        <row r="273">
          <cell r="K273" t="str">
            <v>M33874</v>
          </cell>
          <cell r="L273">
            <v>144525070</v>
          </cell>
          <cell r="M273">
            <v>73488.25</v>
          </cell>
        </row>
        <row r="274">
          <cell r="K274" t="str">
            <v>M51879</v>
          </cell>
          <cell r="L274">
            <v>259658613</v>
          </cell>
          <cell r="M274">
            <v>134718.35</v>
          </cell>
        </row>
        <row r="275">
          <cell r="K275" t="str">
            <v>M34037</v>
          </cell>
          <cell r="L275">
            <v>329825224</v>
          </cell>
          <cell r="M275">
            <v>168309.32</v>
          </cell>
        </row>
        <row r="276">
          <cell r="K276" t="str">
            <v>M51952</v>
          </cell>
          <cell r="L276">
            <v>83323338</v>
          </cell>
          <cell r="M276">
            <v>45977.77</v>
          </cell>
        </row>
        <row r="277">
          <cell r="K277" t="str">
            <v>M51973</v>
          </cell>
          <cell r="L277">
            <v>115880675</v>
          </cell>
          <cell r="M277">
            <v>63642.49</v>
          </cell>
        </row>
        <row r="278">
          <cell r="K278" t="str">
            <v>M52009</v>
          </cell>
          <cell r="L278">
            <v>228489284</v>
          </cell>
          <cell r="M278">
            <v>124174.36</v>
          </cell>
        </row>
        <row r="279">
          <cell r="K279" t="str">
            <v>M52003</v>
          </cell>
          <cell r="L279">
            <v>103314454</v>
          </cell>
          <cell r="M279">
            <v>56300.090000000004</v>
          </cell>
        </row>
        <row r="280">
          <cell r="K280" t="str">
            <v>M27849</v>
          </cell>
          <cell r="L280">
            <v>70739620</v>
          </cell>
          <cell r="M280">
            <v>28763.88</v>
          </cell>
        </row>
        <row r="281">
          <cell r="K281" t="str">
            <v>M28620</v>
          </cell>
          <cell r="L281">
            <v>22503185</v>
          </cell>
          <cell r="M281">
            <v>8799.94</v>
          </cell>
        </row>
        <row r="282">
          <cell r="K282" t="str">
            <v>M28771</v>
          </cell>
          <cell r="L282">
            <v>451033757</v>
          </cell>
          <cell r="M282">
            <v>190458.83</v>
          </cell>
        </row>
        <row r="283">
          <cell r="K283" t="str">
            <v>M29541</v>
          </cell>
          <cell r="L283">
            <v>54051149</v>
          </cell>
          <cell r="M283">
            <v>20967.02</v>
          </cell>
        </row>
        <row r="284">
          <cell r="K284" t="str">
            <v>M29681</v>
          </cell>
          <cell r="L284">
            <v>129852303</v>
          </cell>
          <cell r="M284">
            <v>56297.57</v>
          </cell>
        </row>
        <row r="285">
          <cell r="K285" t="str">
            <v>M29689</v>
          </cell>
          <cell r="L285">
            <v>401553709</v>
          </cell>
          <cell r="M285">
            <v>166810.32</v>
          </cell>
        </row>
        <row r="286">
          <cell r="K286" t="str">
            <v>M29807</v>
          </cell>
          <cell r="L286">
            <v>13429132</v>
          </cell>
          <cell r="M286">
            <v>5674.76</v>
          </cell>
        </row>
        <row r="287">
          <cell r="K287" t="str">
            <v>M30246</v>
          </cell>
          <cell r="L287">
            <v>61685728</v>
          </cell>
          <cell r="M287">
            <v>27797.02</v>
          </cell>
        </row>
        <row r="288">
          <cell r="K288" t="str">
            <v>M30406</v>
          </cell>
          <cell r="L288">
            <v>91534764</v>
          </cell>
          <cell r="M288">
            <v>40878.33</v>
          </cell>
        </row>
        <row r="289">
          <cell r="K289" t="str">
            <v>M30425</v>
          </cell>
          <cell r="L289">
            <v>57762411</v>
          </cell>
          <cell r="M289">
            <v>26084.51</v>
          </cell>
        </row>
        <row r="290">
          <cell r="K290" t="str">
            <v>M51305</v>
          </cell>
          <cell r="L290">
            <v>72702810</v>
          </cell>
          <cell r="M290">
            <v>31993.97</v>
          </cell>
        </row>
        <row r="291">
          <cell r="K291" t="str">
            <v>M29884</v>
          </cell>
          <cell r="L291">
            <v>54268286</v>
          </cell>
          <cell r="M291">
            <v>25210.42</v>
          </cell>
        </row>
        <row r="292">
          <cell r="K292" t="str">
            <v>M30238</v>
          </cell>
          <cell r="L292">
            <v>60074098</v>
          </cell>
          <cell r="M292">
            <v>27881.27</v>
          </cell>
        </row>
        <row r="293">
          <cell r="K293" t="str">
            <v>M30293</v>
          </cell>
          <cell r="L293">
            <v>304007954</v>
          </cell>
          <cell r="M293">
            <v>141410.51999999999</v>
          </cell>
        </row>
        <row r="294">
          <cell r="K294" t="str">
            <v>M30475</v>
          </cell>
          <cell r="L294">
            <v>30870920</v>
          </cell>
          <cell r="M294">
            <v>14906.41</v>
          </cell>
        </row>
        <row r="295">
          <cell r="K295" t="str">
            <v>M29485</v>
          </cell>
          <cell r="L295">
            <v>63875589</v>
          </cell>
          <cell r="M295">
            <v>30220.47</v>
          </cell>
        </row>
        <row r="296">
          <cell r="K296" t="str">
            <v>M30440</v>
          </cell>
          <cell r="L296">
            <v>58150624</v>
          </cell>
          <cell r="M296">
            <v>27421.71</v>
          </cell>
        </row>
        <row r="297">
          <cell r="K297" t="str">
            <v>M31196</v>
          </cell>
          <cell r="L297">
            <v>13705707</v>
          </cell>
          <cell r="M297">
            <v>6402.49</v>
          </cell>
        </row>
        <row r="298">
          <cell r="K298" t="str">
            <v>M30536</v>
          </cell>
          <cell r="L298">
            <v>50808650</v>
          </cell>
          <cell r="M298">
            <v>25237.69</v>
          </cell>
        </row>
        <row r="299">
          <cell r="K299" t="str">
            <v>M31647</v>
          </cell>
          <cell r="L299">
            <v>51987863</v>
          </cell>
          <cell r="M299">
            <v>27448.79</v>
          </cell>
        </row>
        <row r="300">
          <cell r="K300" t="str">
            <v>M30812</v>
          </cell>
          <cell r="L300">
            <v>168683301</v>
          </cell>
          <cell r="M300">
            <v>95256.99</v>
          </cell>
        </row>
        <row r="301">
          <cell r="K301" t="str">
            <v>M31607</v>
          </cell>
          <cell r="L301">
            <v>16902549</v>
          </cell>
          <cell r="M301">
            <v>9274.56</v>
          </cell>
        </row>
        <row r="302">
          <cell r="K302" t="str">
            <v>M31706</v>
          </cell>
          <cell r="L302">
            <v>41811910</v>
          </cell>
          <cell r="M302">
            <v>23814.71</v>
          </cell>
        </row>
        <row r="303">
          <cell r="K303" t="str">
            <v>M32423</v>
          </cell>
          <cell r="L303">
            <v>79630264</v>
          </cell>
          <cell r="M303">
            <v>44409.7</v>
          </cell>
        </row>
        <row r="304">
          <cell r="K304" t="str">
            <v>M31702</v>
          </cell>
          <cell r="L304">
            <v>42064156</v>
          </cell>
          <cell r="M304">
            <v>23962.080000000002</v>
          </cell>
        </row>
        <row r="305">
          <cell r="K305" t="str">
            <v>M32489</v>
          </cell>
          <cell r="L305">
            <v>58134523</v>
          </cell>
          <cell r="M305">
            <v>27437.599999999999</v>
          </cell>
        </row>
        <row r="306">
          <cell r="K306" t="str">
            <v>M32731</v>
          </cell>
          <cell r="L306">
            <v>96659161</v>
          </cell>
          <cell r="M306">
            <v>44214.63</v>
          </cell>
        </row>
        <row r="307">
          <cell r="K307" t="str">
            <v>M32432</v>
          </cell>
          <cell r="L307">
            <v>57018547</v>
          </cell>
          <cell r="M307">
            <v>26906.04</v>
          </cell>
        </row>
        <row r="308">
          <cell r="K308" t="str">
            <v>M32425</v>
          </cell>
          <cell r="L308">
            <v>142099708</v>
          </cell>
          <cell r="M308">
            <v>61660.33</v>
          </cell>
        </row>
        <row r="309">
          <cell r="K309" t="str">
            <v>M29632</v>
          </cell>
          <cell r="L309">
            <v>18636469</v>
          </cell>
          <cell r="M309">
            <v>8076.19</v>
          </cell>
        </row>
        <row r="310">
          <cell r="K310" t="str">
            <v>M32397</v>
          </cell>
          <cell r="L310">
            <v>52349166</v>
          </cell>
          <cell r="M310">
            <v>26400.639999999999</v>
          </cell>
        </row>
        <row r="311">
          <cell r="K311" t="str">
            <v>M32399</v>
          </cell>
          <cell r="L311">
            <v>52280655</v>
          </cell>
          <cell r="M311">
            <v>26355.5</v>
          </cell>
        </row>
        <row r="312">
          <cell r="K312" t="str">
            <v>M33182</v>
          </cell>
          <cell r="L312">
            <v>413137336</v>
          </cell>
          <cell r="M312">
            <v>178598.84</v>
          </cell>
        </row>
        <row r="313">
          <cell r="K313" t="str">
            <v>M33296</v>
          </cell>
          <cell r="L313">
            <v>385030017</v>
          </cell>
          <cell r="M313">
            <v>165746.88</v>
          </cell>
        </row>
        <row r="314">
          <cell r="K314" t="str">
            <v>M32175</v>
          </cell>
          <cell r="L314">
            <v>51379213</v>
          </cell>
          <cell r="M314">
            <v>28439.75</v>
          </cell>
        </row>
        <row r="315">
          <cell r="K315" t="str">
            <v>M33063</v>
          </cell>
          <cell r="L315">
            <v>228425237</v>
          </cell>
          <cell r="M315">
            <v>114911.28</v>
          </cell>
        </row>
        <row r="316">
          <cell r="K316" t="str">
            <v>M33062</v>
          </cell>
          <cell r="L316">
            <v>205738264</v>
          </cell>
          <cell r="M316">
            <v>102221.56</v>
          </cell>
        </row>
        <row r="317">
          <cell r="K317" t="str">
            <v>M33798</v>
          </cell>
          <cell r="L317">
            <v>212908301</v>
          </cell>
          <cell r="M317">
            <v>115815.13</v>
          </cell>
        </row>
        <row r="318">
          <cell r="K318" t="str">
            <v>M51837</v>
          </cell>
          <cell r="L318">
            <v>95967281</v>
          </cell>
          <cell r="M318">
            <v>47598.8</v>
          </cell>
        </row>
        <row r="319">
          <cell r="K319" t="str">
            <v>M51838</v>
          </cell>
          <cell r="L319">
            <v>95967281</v>
          </cell>
          <cell r="M319">
            <v>47598.8</v>
          </cell>
        </row>
        <row r="320">
          <cell r="K320" t="str">
            <v>M33975</v>
          </cell>
          <cell r="L320">
            <v>279437448</v>
          </cell>
          <cell r="M320">
            <v>140422.9</v>
          </cell>
        </row>
        <row r="321">
          <cell r="K321" t="str">
            <v>M33982</v>
          </cell>
          <cell r="L321">
            <v>5019257</v>
          </cell>
          <cell r="M321">
            <v>2491.2000000000003</v>
          </cell>
        </row>
        <row r="322">
          <cell r="K322" t="str">
            <v>M34202</v>
          </cell>
          <cell r="L322">
            <v>279506691</v>
          </cell>
          <cell r="M322">
            <v>140866.32999999999</v>
          </cell>
        </row>
        <row r="323">
          <cell r="K323" t="str">
            <v>M34322</v>
          </cell>
          <cell r="L323">
            <v>237777682</v>
          </cell>
          <cell r="M323">
            <v>122442.44</v>
          </cell>
        </row>
        <row r="324">
          <cell r="K324" t="str">
            <v>M33985</v>
          </cell>
          <cell r="L324">
            <v>7051867</v>
          </cell>
          <cell r="M324">
            <v>3719.04</v>
          </cell>
        </row>
        <row r="325">
          <cell r="K325" t="str">
            <v>M33983</v>
          </cell>
          <cell r="L325">
            <v>1530425</v>
          </cell>
          <cell r="M325">
            <v>807.12</v>
          </cell>
        </row>
        <row r="326">
          <cell r="K326" t="str">
            <v>M51880</v>
          </cell>
          <cell r="L326">
            <v>261607292</v>
          </cell>
          <cell r="M326">
            <v>135449.10999999999</v>
          </cell>
        </row>
        <row r="327">
          <cell r="K327" t="str">
            <v>M34642</v>
          </cell>
          <cell r="L327">
            <v>10942792</v>
          </cell>
          <cell r="M327">
            <v>6040.26</v>
          </cell>
        </row>
        <row r="328">
          <cell r="K328" t="str">
            <v>M51936</v>
          </cell>
          <cell r="L328">
            <v>107917399</v>
          </cell>
          <cell r="M328">
            <v>56732.23</v>
          </cell>
        </row>
        <row r="329">
          <cell r="K329" t="str">
            <v>M51937</v>
          </cell>
          <cell r="L329">
            <v>104644319</v>
          </cell>
          <cell r="M329">
            <v>55156.160000000003</v>
          </cell>
        </row>
        <row r="330">
          <cell r="K330" t="str">
            <v>M35043</v>
          </cell>
          <cell r="L330">
            <v>57833822</v>
          </cell>
          <cell r="M330">
            <v>32083.87</v>
          </cell>
        </row>
        <row r="331">
          <cell r="K331" t="str">
            <v>M34097</v>
          </cell>
          <cell r="L331">
            <v>7274366</v>
          </cell>
          <cell r="M331">
            <v>4072.54</v>
          </cell>
        </row>
        <row r="332">
          <cell r="K332" t="str">
            <v>M34094</v>
          </cell>
          <cell r="L332">
            <v>5307438</v>
          </cell>
          <cell r="M332">
            <v>2971.36</v>
          </cell>
        </row>
        <row r="333">
          <cell r="K333" t="str">
            <v>M34808</v>
          </cell>
          <cell r="L333">
            <v>5307438</v>
          </cell>
          <cell r="M333">
            <v>2971.35</v>
          </cell>
        </row>
        <row r="334">
          <cell r="K334" t="str">
            <v>M34809</v>
          </cell>
          <cell r="L334">
            <v>5307438</v>
          </cell>
          <cell r="M334">
            <v>2971.35</v>
          </cell>
        </row>
        <row r="335">
          <cell r="K335" t="str">
            <v>M34096</v>
          </cell>
          <cell r="L335">
            <v>4002561</v>
          </cell>
          <cell r="M335">
            <v>2240.8200000000002</v>
          </cell>
        </row>
        <row r="336">
          <cell r="K336" t="str">
            <v>M34095</v>
          </cell>
          <cell r="L336">
            <v>951018</v>
          </cell>
          <cell r="M336">
            <v>532.42999999999995</v>
          </cell>
        </row>
        <row r="337">
          <cell r="K337" t="str">
            <v>M52014</v>
          </cell>
          <cell r="L337">
            <v>134879028</v>
          </cell>
          <cell r="M337">
            <v>72186.469999999987</v>
          </cell>
        </row>
        <row r="338">
          <cell r="K338" t="str">
            <v>M52008</v>
          </cell>
          <cell r="L338">
            <v>241955061</v>
          </cell>
          <cell r="M338">
            <v>125494.48000000001</v>
          </cell>
        </row>
        <row r="339">
          <cell r="K339" t="str">
            <v>M52011</v>
          </cell>
          <cell r="L339">
            <v>244252399</v>
          </cell>
          <cell r="M339">
            <v>126737.90000000001</v>
          </cell>
        </row>
        <row r="340">
          <cell r="K340" t="str">
            <v>M52012</v>
          </cell>
          <cell r="L340">
            <v>242970541</v>
          </cell>
          <cell r="M340">
            <v>126044.58</v>
          </cell>
        </row>
        <row r="341">
          <cell r="K341" t="str">
            <v>M52017</v>
          </cell>
          <cell r="L341">
            <v>133054434</v>
          </cell>
          <cell r="M341">
            <v>71205.939999999988</v>
          </cell>
        </row>
        <row r="342">
          <cell r="K342" t="str">
            <v>M52016</v>
          </cell>
          <cell r="L342">
            <v>132190416</v>
          </cell>
          <cell r="M342">
            <v>70748.94</v>
          </cell>
        </row>
        <row r="343">
          <cell r="K343" t="str">
            <v>M52015</v>
          </cell>
          <cell r="L343">
            <v>132038112</v>
          </cell>
          <cell r="M343">
            <v>70663.859999999986</v>
          </cell>
        </row>
        <row r="344">
          <cell r="K344" t="str">
            <v>M34797</v>
          </cell>
          <cell r="L344">
            <v>90246546</v>
          </cell>
          <cell r="M344">
            <v>47102.77</v>
          </cell>
        </row>
        <row r="345">
          <cell r="K345" t="str">
            <v>M33984</v>
          </cell>
          <cell r="L345">
            <v>3615630</v>
          </cell>
          <cell r="M345">
            <v>1906.83</v>
          </cell>
        </row>
        <row r="346">
          <cell r="K346" t="str">
            <v>M29082</v>
          </cell>
          <cell r="L346">
            <v>270596327</v>
          </cell>
          <cell r="M346">
            <v>105662.22</v>
          </cell>
        </row>
        <row r="347">
          <cell r="K347" t="str">
            <v>RS176A</v>
          </cell>
          <cell r="L347">
            <v>993644</v>
          </cell>
          <cell r="M347">
            <v>739.4</v>
          </cell>
        </row>
        <row r="348">
          <cell r="K348" t="str">
            <v>T50053</v>
          </cell>
          <cell r="L348">
            <v>296777788</v>
          </cell>
          <cell r="M348">
            <v>147245</v>
          </cell>
        </row>
        <row r="349">
          <cell r="K349" t="str">
            <v>M33576</v>
          </cell>
          <cell r="L349">
            <v>339179672</v>
          </cell>
          <cell r="M349">
            <v>148522.35</v>
          </cell>
        </row>
        <row r="350">
          <cell r="K350" t="str">
            <v>M34036</v>
          </cell>
          <cell r="L350">
            <v>324185289</v>
          </cell>
          <cell r="M350">
            <v>165752.84</v>
          </cell>
        </row>
        <row r="351">
          <cell r="K351" t="str">
            <v>M35432</v>
          </cell>
          <cell r="L351">
            <v>227433880</v>
          </cell>
          <cell r="M351">
            <v>124878.95000000001</v>
          </cell>
        </row>
        <row r="352">
          <cell r="K352" t="str">
            <v>REM128</v>
          </cell>
          <cell r="L352">
            <v>852480</v>
          </cell>
          <cell r="M352">
            <v>430.13</v>
          </cell>
        </row>
        <row r="353">
          <cell r="K353" t="str">
            <v>M29866</v>
          </cell>
          <cell r="L353">
            <v>49526385</v>
          </cell>
          <cell r="M353">
            <v>21691.8</v>
          </cell>
        </row>
        <row r="354">
          <cell r="K354" t="str">
            <v>M30428</v>
          </cell>
          <cell r="L354">
            <v>60822259</v>
          </cell>
          <cell r="M354">
            <v>27466.21</v>
          </cell>
        </row>
        <row r="355">
          <cell r="K355" t="str">
            <v>M30712</v>
          </cell>
          <cell r="L355">
            <v>77671209</v>
          </cell>
          <cell r="M355">
            <v>35771.89</v>
          </cell>
        </row>
        <row r="356">
          <cell r="K356" t="str">
            <v>M30423</v>
          </cell>
          <cell r="L356">
            <v>57477312</v>
          </cell>
          <cell r="M356">
            <v>27104.76</v>
          </cell>
        </row>
        <row r="357">
          <cell r="K357" t="str">
            <v>M30480</v>
          </cell>
          <cell r="L357">
            <v>129356893</v>
          </cell>
          <cell r="M357">
            <v>65260.800000000003</v>
          </cell>
        </row>
        <row r="358">
          <cell r="K358" t="str">
            <v>M32203</v>
          </cell>
          <cell r="L358">
            <v>53907450</v>
          </cell>
          <cell r="M358">
            <v>30087.88</v>
          </cell>
        </row>
        <row r="359">
          <cell r="K359" t="str">
            <v>M32426</v>
          </cell>
          <cell r="L359">
            <v>143669727</v>
          </cell>
          <cell r="M359">
            <v>62381.82</v>
          </cell>
        </row>
        <row r="360">
          <cell r="K360" t="str">
            <v>M29688</v>
          </cell>
          <cell r="L360">
            <v>99186406</v>
          </cell>
          <cell r="M360">
            <v>41978.27</v>
          </cell>
        </row>
        <row r="361">
          <cell r="K361" t="str">
            <v>M51959</v>
          </cell>
          <cell r="L361">
            <v>235679561</v>
          </cell>
          <cell r="M361">
            <v>129466.21</v>
          </cell>
        </row>
        <row r="362">
          <cell r="K362" t="str">
            <v>M26491</v>
          </cell>
          <cell r="L362">
            <v>16905636</v>
          </cell>
          <cell r="M362">
            <v>7139.93</v>
          </cell>
        </row>
        <row r="363">
          <cell r="K363" t="str">
            <v>M26722</v>
          </cell>
          <cell r="L363">
            <v>28502204</v>
          </cell>
          <cell r="M363">
            <v>12015.25</v>
          </cell>
        </row>
        <row r="364">
          <cell r="K364" t="str">
            <v>M26867</v>
          </cell>
          <cell r="L364">
            <v>49570839.979999997</v>
          </cell>
          <cell r="M364">
            <v>21462.639999999999</v>
          </cell>
        </row>
        <row r="365">
          <cell r="K365" t="str">
            <v>M26868</v>
          </cell>
          <cell r="L365">
            <v>49793270.489999995</v>
          </cell>
          <cell r="M365">
            <v>21565.72</v>
          </cell>
        </row>
        <row r="366">
          <cell r="K366" t="str">
            <v>M28500C</v>
          </cell>
          <cell r="L366">
            <v>3020148</v>
          </cell>
          <cell r="M366">
            <v>1295.76</v>
          </cell>
        </row>
        <row r="367">
          <cell r="K367" t="str">
            <v>M28501</v>
          </cell>
          <cell r="L367">
            <v>4347758</v>
          </cell>
          <cell r="M367">
            <v>1866.46</v>
          </cell>
        </row>
        <row r="368">
          <cell r="K368" t="str">
            <v>M28501A</v>
          </cell>
          <cell r="L368">
            <v>4978535</v>
          </cell>
          <cell r="M368">
            <v>2143.39</v>
          </cell>
        </row>
        <row r="369">
          <cell r="K369" t="str">
            <v>M28502</v>
          </cell>
          <cell r="L369">
            <v>6041887</v>
          </cell>
          <cell r="M369">
            <v>2592.67</v>
          </cell>
        </row>
        <row r="370">
          <cell r="K370" t="str">
            <v>M29239</v>
          </cell>
          <cell r="L370">
            <v>1868350</v>
          </cell>
          <cell r="M370">
            <v>819.38</v>
          </cell>
        </row>
        <row r="371">
          <cell r="K371" t="str">
            <v>M29908</v>
          </cell>
          <cell r="L371">
            <v>26484527</v>
          </cell>
          <cell r="M371">
            <v>10198.59</v>
          </cell>
        </row>
        <row r="372">
          <cell r="K372" t="str">
            <v>M29909</v>
          </cell>
          <cell r="L372">
            <v>26484527</v>
          </cell>
          <cell r="M372">
            <v>10198.620000000001</v>
          </cell>
        </row>
        <row r="373">
          <cell r="K373" t="str">
            <v>M29910</v>
          </cell>
          <cell r="L373">
            <v>28642367</v>
          </cell>
          <cell r="M373">
            <v>11018.12</v>
          </cell>
        </row>
        <row r="374">
          <cell r="K374" t="str">
            <v>M30076</v>
          </cell>
          <cell r="L374">
            <v>1076356</v>
          </cell>
          <cell r="M374">
            <v>458.91</v>
          </cell>
        </row>
        <row r="375">
          <cell r="K375" t="str">
            <v>M30077</v>
          </cell>
          <cell r="L375">
            <v>1076356</v>
          </cell>
          <cell r="M375">
            <v>458.91</v>
          </cell>
        </row>
        <row r="376">
          <cell r="K376" t="str">
            <v>M30080</v>
          </cell>
          <cell r="L376">
            <v>1076356</v>
          </cell>
          <cell r="M376">
            <v>458.91</v>
          </cell>
        </row>
        <row r="377">
          <cell r="K377" t="str">
            <v>M30094</v>
          </cell>
          <cell r="L377">
            <v>1979754</v>
          </cell>
          <cell r="M377">
            <v>844.07</v>
          </cell>
        </row>
        <row r="378">
          <cell r="K378" t="str">
            <v>M30312</v>
          </cell>
          <cell r="L378">
            <v>24044141</v>
          </cell>
          <cell r="M378">
            <v>10774.98</v>
          </cell>
        </row>
        <row r="379">
          <cell r="K379" t="str">
            <v>M30313</v>
          </cell>
          <cell r="L379">
            <v>24136111</v>
          </cell>
          <cell r="M379">
            <v>10819.33</v>
          </cell>
        </row>
        <row r="380">
          <cell r="K380" t="str">
            <v>M30410</v>
          </cell>
          <cell r="L380">
            <v>32550307</v>
          </cell>
          <cell r="M380">
            <v>14699.11</v>
          </cell>
        </row>
        <row r="381">
          <cell r="K381" t="str">
            <v>RAL103</v>
          </cell>
          <cell r="L381">
            <v>3217226.9</v>
          </cell>
          <cell r="M381">
            <v>1697.47</v>
          </cell>
        </row>
        <row r="382">
          <cell r="K382" t="str">
            <v>RBS202</v>
          </cell>
          <cell r="L382">
            <v>1039385.98</v>
          </cell>
          <cell r="M382">
            <v>541.15</v>
          </cell>
        </row>
        <row r="383">
          <cell r="K383" t="str">
            <v>RBS204</v>
          </cell>
          <cell r="L383">
            <v>962886</v>
          </cell>
          <cell r="M383">
            <v>508.04</v>
          </cell>
        </row>
        <row r="384">
          <cell r="K384" t="str">
            <v>RBT307</v>
          </cell>
          <cell r="L384">
            <v>4218853</v>
          </cell>
          <cell r="M384">
            <v>1478.13</v>
          </cell>
        </row>
        <row r="385">
          <cell r="K385" t="str">
            <v>RBT308</v>
          </cell>
          <cell r="L385">
            <v>4218852</v>
          </cell>
          <cell r="M385">
            <v>1478.13</v>
          </cell>
        </row>
        <row r="386">
          <cell r="K386" t="str">
            <v>RBT309</v>
          </cell>
          <cell r="L386">
            <v>4218852</v>
          </cell>
          <cell r="M386">
            <v>1478.13</v>
          </cell>
        </row>
        <row r="387">
          <cell r="K387" t="str">
            <v>RBT310</v>
          </cell>
          <cell r="L387">
            <v>4218852</v>
          </cell>
          <cell r="M387">
            <v>1478.13</v>
          </cell>
        </row>
        <row r="388">
          <cell r="K388" t="str">
            <v>RCL103</v>
          </cell>
          <cell r="L388">
            <v>3670239</v>
          </cell>
          <cell r="M388">
            <v>1857.34</v>
          </cell>
        </row>
        <row r="389">
          <cell r="K389" t="str">
            <v>RCL104</v>
          </cell>
          <cell r="L389">
            <v>3670239.35</v>
          </cell>
          <cell r="M389">
            <v>1857.34</v>
          </cell>
        </row>
        <row r="390">
          <cell r="K390" t="str">
            <v>RCL105</v>
          </cell>
          <cell r="L390">
            <v>3670239</v>
          </cell>
          <cell r="M390">
            <v>1857.34</v>
          </cell>
        </row>
        <row r="391">
          <cell r="K391" t="str">
            <v>RDV101</v>
          </cell>
          <cell r="L391">
            <v>6605582</v>
          </cell>
          <cell r="M391">
            <v>5383.57</v>
          </cell>
        </row>
        <row r="392">
          <cell r="K392" t="str">
            <v>RHL101</v>
          </cell>
          <cell r="L392">
            <v>3099313.54</v>
          </cell>
          <cell r="M392">
            <v>1568.42</v>
          </cell>
        </row>
        <row r="393">
          <cell r="K393" t="str">
            <v>RMG102</v>
          </cell>
          <cell r="L393">
            <v>7198946</v>
          </cell>
          <cell r="M393">
            <v>3493.1</v>
          </cell>
        </row>
        <row r="394">
          <cell r="K394" t="str">
            <v>RMG103</v>
          </cell>
          <cell r="L394">
            <v>3376946.2</v>
          </cell>
          <cell r="M394">
            <v>1183.1600000000001</v>
          </cell>
        </row>
        <row r="395">
          <cell r="K395" t="str">
            <v>RMG104</v>
          </cell>
          <cell r="L395">
            <v>3376946</v>
          </cell>
          <cell r="M395">
            <v>1781.74</v>
          </cell>
        </row>
        <row r="396">
          <cell r="K396" t="str">
            <v>RMN101</v>
          </cell>
          <cell r="L396">
            <v>1705833.6</v>
          </cell>
          <cell r="M396">
            <v>865.23</v>
          </cell>
        </row>
        <row r="397">
          <cell r="K397" t="str">
            <v>RMN102</v>
          </cell>
          <cell r="L397">
            <v>1705833.6</v>
          </cell>
          <cell r="M397">
            <v>865.23</v>
          </cell>
        </row>
        <row r="398">
          <cell r="K398" t="str">
            <v>RMN104</v>
          </cell>
          <cell r="L398">
            <v>1705833.6</v>
          </cell>
          <cell r="M398">
            <v>865.23</v>
          </cell>
        </row>
        <row r="399">
          <cell r="K399" t="str">
            <v>RMN107</v>
          </cell>
          <cell r="L399">
            <v>1705833.6</v>
          </cell>
          <cell r="M399">
            <v>865.23</v>
          </cell>
        </row>
        <row r="400">
          <cell r="K400" t="str">
            <v>RMN201</v>
          </cell>
          <cell r="L400">
            <v>1798041.2</v>
          </cell>
          <cell r="M400">
            <v>912</v>
          </cell>
        </row>
        <row r="401">
          <cell r="K401" t="str">
            <v>RMN204</v>
          </cell>
          <cell r="L401">
            <v>1798041.2</v>
          </cell>
          <cell r="M401">
            <v>912</v>
          </cell>
        </row>
        <row r="402">
          <cell r="K402" t="str">
            <v>RMN205</v>
          </cell>
          <cell r="L402">
            <v>1798041.2</v>
          </cell>
          <cell r="M402">
            <v>912</v>
          </cell>
        </row>
        <row r="403">
          <cell r="K403" t="str">
            <v>RMN206</v>
          </cell>
          <cell r="L403">
            <v>1798041.2</v>
          </cell>
          <cell r="M403">
            <v>912</v>
          </cell>
        </row>
        <row r="404">
          <cell r="K404" t="str">
            <v>RMS302</v>
          </cell>
          <cell r="L404">
            <v>3309489.85</v>
          </cell>
          <cell r="M404">
            <v>1679.86</v>
          </cell>
        </row>
        <row r="405">
          <cell r="K405" t="str">
            <v>RPT201</v>
          </cell>
          <cell r="L405">
            <v>4798732</v>
          </cell>
          <cell r="M405">
            <v>2026.7</v>
          </cell>
        </row>
        <row r="406">
          <cell r="K406" t="str">
            <v>RPV102</v>
          </cell>
          <cell r="L406">
            <v>2490200.4</v>
          </cell>
          <cell r="M406">
            <v>1260.1500000000001</v>
          </cell>
        </row>
        <row r="407">
          <cell r="K407" t="str">
            <v>RPV103</v>
          </cell>
          <cell r="L407">
            <v>2490200.4</v>
          </cell>
          <cell r="M407">
            <v>1260.1500000000001</v>
          </cell>
        </row>
        <row r="408">
          <cell r="K408" t="str">
            <v>RPV302</v>
          </cell>
          <cell r="L408">
            <v>17367411</v>
          </cell>
          <cell r="M408">
            <v>8809.07</v>
          </cell>
        </row>
        <row r="409">
          <cell r="K409" t="str">
            <v>RS112A</v>
          </cell>
          <cell r="L409">
            <v>919145.06</v>
          </cell>
          <cell r="M409">
            <v>398.53</v>
          </cell>
        </row>
        <row r="410">
          <cell r="K410" t="str">
            <v>RS113A</v>
          </cell>
          <cell r="L410">
            <v>4400237.1100000003</v>
          </cell>
          <cell r="M410">
            <v>1909.18</v>
          </cell>
        </row>
        <row r="411">
          <cell r="K411" t="str">
            <v>RS115A</v>
          </cell>
          <cell r="L411">
            <v>4002599</v>
          </cell>
          <cell r="M411">
            <v>1696.35</v>
          </cell>
        </row>
        <row r="412">
          <cell r="K412" t="str">
            <v>RS116A</v>
          </cell>
          <cell r="L412">
            <v>4002599</v>
          </cell>
          <cell r="M412">
            <v>1696.35</v>
          </cell>
        </row>
        <row r="413">
          <cell r="K413" t="str">
            <v>RS118A</v>
          </cell>
          <cell r="L413">
            <v>1837225.35</v>
          </cell>
          <cell r="M413">
            <v>797.02</v>
          </cell>
        </row>
        <row r="414">
          <cell r="K414" t="str">
            <v>RS119A</v>
          </cell>
          <cell r="L414">
            <v>1837225.35</v>
          </cell>
          <cell r="M414">
            <v>797.02</v>
          </cell>
        </row>
        <row r="415">
          <cell r="K415" t="str">
            <v>RS120A</v>
          </cell>
          <cell r="L415">
            <v>613118.29</v>
          </cell>
          <cell r="M415">
            <v>265.7</v>
          </cell>
        </row>
        <row r="416">
          <cell r="K416" t="str">
            <v>RS121A</v>
          </cell>
          <cell r="L416">
            <v>613118.29</v>
          </cell>
          <cell r="M416">
            <v>265.7</v>
          </cell>
        </row>
        <row r="417">
          <cell r="K417" t="str">
            <v>RS122A</v>
          </cell>
          <cell r="L417">
            <v>613118.27</v>
          </cell>
          <cell r="M417">
            <v>265.7</v>
          </cell>
        </row>
        <row r="418">
          <cell r="K418" t="str">
            <v>RS123A</v>
          </cell>
          <cell r="L418">
            <v>4209609.3899999997</v>
          </cell>
          <cell r="M418">
            <v>1826.75</v>
          </cell>
        </row>
        <row r="419">
          <cell r="K419" t="str">
            <v>RS124A</v>
          </cell>
          <cell r="L419">
            <v>4209609.83</v>
          </cell>
          <cell r="M419">
            <v>1826.75</v>
          </cell>
        </row>
        <row r="420">
          <cell r="K420" t="str">
            <v>RS140A</v>
          </cell>
          <cell r="L420">
            <v>3767152</v>
          </cell>
          <cell r="M420">
            <v>1596.56</v>
          </cell>
        </row>
        <row r="421">
          <cell r="K421" t="str">
            <v>RS141A</v>
          </cell>
          <cell r="L421">
            <v>3767152</v>
          </cell>
          <cell r="M421">
            <v>1596.56</v>
          </cell>
        </row>
        <row r="422">
          <cell r="K422" t="str">
            <v>RS143A</v>
          </cell>
          <cell r="L422">
            <v>3995510.83</v>
          </cell>
          <cell r="M422">
            <v>1733.65</v>
          </cell>
        </row>
        <row r="423">
          <cell r="K423" t="str">
            <v>RS144A</v>
          </cell>
          <cell r="L423">
            <v>3846710.83</v>
          </cell>
          <cell r="M423">
            <v>1669.23</v>
          </cell>
        </row>
        <row r="424">
          <cell r="K424" t="str">
            <v>RS146A</v>
          </cell>
          <cell r="L424">
            <v>5075330</v>
          </cell>
          <cell r="M424">
            <v>2192.5500000000002</v>
          </cell>
        </row>
        <row r="425">
          <cell r="K425" t="str">
            <v>RS152A</v>
          </cell>
          <cell r="L425">
            <v>4874607.47</v>
          </cell>
          <cell r="M425">
            <v>2115.39</v>
          </cell>
        </row>
        <row r="426">
          <cell r="K426" t="str">
            <v>RS153A</v>
          </cell>
          <cell r="L426">
            <v>4874607.47</v>
          </cell>
          <cell r="M426">
            <v>2115.39</v>
          </cell>
        </row>
        <row r="427">
          <cell r="K427" t="str">
            <v>RS168A</v>
          </cell>
          <cell r="L427">
            <v>922952</v>
          </cell>
          <cell r="M427">
            <v>391.16</v>
          </cell>
        </row>
        <row r="428">
          <cell r="K428" t="str">
            <v>RS209A</v>
          </cell>
          <cell r="L428">
            <v>3096446</v>
          </cell>
          <cell r="M428">
            <v>1302.96</v>
          </cell>
        </row>
        <row r="429">
          <cell r="K429" t="str">
            <v>RS210A</v>
          </cell>
          <cell r="L429">
            <v>3000000</v>
          </cell>
          <cell r="M429">
            <v>1262.43</v>
          </cell>
        </row>
        <row r="430">
          <cell r="K430" t="str">
            <v>RS211A</v>
          </cell>
          <cell r="L430">
            <v>3827200</v>
          </cell>
          <cell r="M430">
            <v>1680.13</v>
          </cell>
        </row>
        <row r="431">
          <cell r="K431" t="str">
            <v>RSC101</v>
          </cell>
          <cell r="L431">
            <v>2635502.6235662177</v>
          </cell>
          <cell r="M431">
            <v>1113.07517352436</v>
          </cell>
        </row>
        <row r="432">
          <cell r="K432" t="str">
            <v>RTE202</v>
          </cell>
          <cell r="L432">
            <v>1291286</v>
          </cell>
          <cell r="M432">
            <v>654.91999999999996</v>
          </cell>
        </row>
        <row r="433">
          <cell r="K433" t="str">
            <v>RTE301</v>
          </cell>
          <cell r="L433">
            <v>3655911.02</v>
          </cell>
          <cell r="M433">
            <v>1850.09</v>
          </cell>
        </row>
        <row r="434">
          <cell r="K434" t="str">
            <v>RVG102</v>
          </cell>
          <cell r="L434">
            <v>1444329.02</v>
          </cell>
          <cell r="M434">
            <v>762.05</v>
          </cell>
        </row>
        <row r="435">
          <cell r="K435" t="str">
            <v>M30408</v>
          </cell>
          <cell r="L435">
            <v>69428394</v>
          </cell>
          <cell r="M435">
            <v>34881.1</v>
          </cell>
        </row>
        <row r="436">
          <cell r="K436" t="str">
            <v>M31056</v>
          </cell>
          <cell r="L436">
            <v>16916448</v>
          </cell>
          <cell r="M436">
            <v>7807.83</v>
          </cell>
        </row>
        <row r="437">
          <cell r="K437" t="str">
            <v>M30938</v>
          </cell>
          <cell r="L437">
            <v>22123977</v>
          </cell>
          <cell r="M437">
            <v>11997.54</v>
          </cell>
        </row>
        <row r="438">
          <cell r="K438" t="str">
            <v>M30939</v>
          </cell>
          <cell r="L438">
            <v>22123977</v>
          </cell>
          <cell r="M438">
            <v>11997.54</v>
          </cell>
        </row>
        <row r="439">
          <cell r="K439" t="str">
            <v>M30937</v>
          </cell>
          <cell r="L439">
            <v>22128759</v>
          </cell>
          <cell r="M439">
            <v>12000.09</v>
          </cell>
        </row>
        <row r="440">
          <cell r="K440" t="str">
            <v>M31989</v>
          </cell>
          <cell r="L440">
            <v>16217647</v>
          </cell>
          <cell r="M440">
            <v>9046.32</v>
          </cell>
        </row>
        <row r="441">
          <cell r="K441" t="str">
            <v>M32006</v>
          </cell>
          <cell r="L441">
            <v>63296553</v>
          </cell>
          <cell r="M441">
            <v>34965.389999999992</v>
          </cell>
        </row>
        <row r="442">
          <cell r="K442" t="str">
            <v>M32007</v>
          </cell>
          <cell r="L442">
            <v>62594553</v>
          </cell>
          <cell r="M442">
            <v>34569.589999999997</v>
          </cell>
        </row>
        <row r="443">
          <cell r="K443" t="str">
            <v>M32008</v>
          </cell>
          <cell r="L443">
            <v>69326550</v>
          </cell>
          <cell r="M443">
            <v>38287.53</v>
          </cell>
        </row>
        <row r="444">
          <cell r="K444" t="str">
            <v>M32116</v>
          </cell>
          <cell r="L444">
            <v>13109805</v>
          </cell>
          <cell r="M444">
            <v>7188.91</v>
          </cell>
        </row>
        <row r="445">
          <cell r="K445" t="str">
            <v>M32118</v>
          </cell>
          <cell r="L445">
            <v>15723322</v>
          </cell>
          <cell r="M445">
            <v>8683.6</v>
          </cell>
        </row>
        <row r="446">
          <cell r="K446" t="str">
            <v>M34351</v>
          </cell>
          <cell r="L446">
            <v>19534701</v>
          </cell>
          <cell r="M446">
            <v>9936.31</v>
          </cell>
        </row>
        <row r="447">
          <cell r="K447" t="str">
            <v>M34480</v>
          </cell>
          <cell r="L447">
            <v>18820388</v>
          </cell>
          <cell r="M447">
            <v>9921.48</v>
          </cell>
        </row>
        <row r="448">
          <cell r="K448" t="str">
            <v>M34481</v>
          </cell>
          <cell r="L448">
            <v>18820388</v>
          </cell>
          <cell r="M448">
            <v>9921.48</v>
          </cell>
        </row>
        <row r="449">
          <cell r="K449" t="str">
            <v>M30405</v>
          </cell>
          <cell r="L449">
            <v>123240371</v>
          </cell>
          <cell r="M449">
            <v>55652.82</v>
          </cell>
        </row>
        <row r="450">
          <cell r="K450" t="str">
            <v>M33542</v>
          </cell>
          <cell r="L450">
            <v>68229826</v>
          </cell>
          <cell r="M450">
            <v>27079.99</v>
          </cell>
        </row>
        <row r="451">
          <cell r="K451" t="str">
            <v>26512A</v>
          </cell>
          <cell r="L451">
            <v>1123876.94</v>
          </cell>
          <cell r="M451">
            <v>487.92</v>
          </cell>
        </row>
        <row r="452">
          <cell r="K452" t="str">
            <v>26512B</v>
          </cell>
          <cell r="L452">
            <v>1123876.94</v>
          </cell>
          <cell r="M452">
            <v>487.92</v>
          </cell>
        </row>
        <row r="453">
          <cell r="K453" t="str">
            <v>26513B</v>
          </cell>
          <cell r="L453">
            <v>1033819.53</v>
          </cell>
          <cell r="M453">
            <v>448.82</v>
          </cell>
        </row>
        <row r="454">
          <cell r="K454" t="str">
            <v>M30411</v>
          </cell>
          <cell r="L454">
            <v>20815227</v>
          </cell>
          <cell r="M454">
            <v>9379.82</v>
          </cell>
        </row>
        <row r="455">
          <cell r="K455" t="str">
            <v>RCV102</v>
          </cell>
          <cell r="L455">
            <v>3011870.8</v>
          </cell>
          <cell r="M455">
            <v>1589.1177696524578</v>
          </cell>
        </row>
        <row r="456">
          <cell r="K456" t="str">
            <v>RCV103</v>
          </cell>
          <cell r="L456">
            <v>3869063.59</v>
          </cell>
          <cell r="M456">
            <v>1695.46</v>
          </cell>
        </row>
        <row r="457">
          <cell r="K457" t="str">
            <v>RMG101</v>
          </cell>
          <cell r="L457">
            <v>3376946.6</v>
          </cell>
          <cell r="M457">
            <v>1781.7381853100549</v>
          </cell>
        </row>
        <row r="458">
          <cell r="K458" t="str">
            <v>RMG105</v>
          </cell>
          <cell r="L458">
            <v>3376946.2</v>
          </cell>
          <cell r="M458">
            <v>1781.7381853100549</v>
          </cell>
        </row>
        <row r="459">
          <cell r="K459" t="str">
            <v>RMN105</v>
          </cell>
          <cell r="L459">
            <v>1705833.6</v>
          </cell>
          <cell r="M459">
            <v>865.2290087951551</v>
          </cell>
        </row>
        <row r="460">
          <cell r="K460" t="str">
            <v>RMS201</v>
          </cell>
          <cell r="L460">
            <v>3313166.06</v>
          </cell>
          <cell r="M460">
            <v>1514.64</v>
          </cell>
        </row>
        <row r="461">
          <cell r="K461" t="str">
            <v>RMS202</v>
          </cell>
          <cell r="L461">
            <v>12839719</v>
          </cell>
          <cell r="M461">
            <v>7488.08</v>
          </cell>
        </row>
        <row r="462">
          <cell r="K462" t="str">
            <v>RMS301</v>
          </cell>
          <cell r="L462">
            <v>3309429.1834999998</v>
          </cell>
          <cell r="M462">
            <v>1772.59637473415</v>
          </cell>
        </row>
        <row r="463">
          <cell r="K463" t="str">
            <v>RRM1A</v>
          </cell>
          <cell r="L463">
            <v>68009.923800000004</v>
          </cell>
          <cell r="M463">
            <v>34.52117101249182</v>
          </cell>
        </row>
        <row r="464">
          <cell r="K464" t="str">
            <v>RRM1B</v>
          </cell>
          <cell r="L464">
            <v>70130.392499999987</v>
          </cell>
          <cell r="M464">
            <v>35.597557725789173</v>
          </cell>
        </row>
        <row r="465">
          <cell r="K465" t="str">
            <v>RRM1B1</v>
          </cell>
          <cell r="L465">
            <v>70130.392499999987</v>
          </cell>
          <cell r="M465">
            <v>35.597557725789173</v>
          </cell>
        </row>
        <row r="466">
          <cell r="K466" t="str">
            <v>RRM2B</v>
          </cell>
          <cell r="L466">
            <v>140260.78499999997</v>
          </cell>
          <cell r="M466">
            <v>71.195115451578346</v>
          </cell>
        </row>
        <row r="467">
          <cell r="K467" t="str">
            <v>M30407</v>
          </cell>
          <cell r="L467">
            <v>69428394</v>
          </cell>
          <cell r="M467">
            <v>34881.1</v>
          </cell>
        </row>
        <row r="468">
          <cell r="K468" t="str">
            <v>M30409</v>
          </cell>
          <cell r="L468">
            <v>74766306</v>
          </cell>
          <cell r="M468">
            <v>37690.92</v>
          </cell>
        </row>
        <row r="469">
          <cell r="K469" t="str">
            <v>M30944</v>
          </cell>
          <cell r="L469">
            <v>12907320</v>
          </cell>
          <cell r="M469">
            <v>6996.57</v>
          </cell>
        </row>
        <row r="470">
          <cell r="K470" t="str">
            <v>M30942</v>
          </cell>
          <cell r="L470">
            <v>26488066</v>
          </cell>
          <cell r="M470">
            <v>14363.15</v>
          </cell>
        </row>
        <row r="471">
          <cell r="K471" t="str">
            <v>M32020</v>
          </cell>
          <cell r="L471">
            <v>26266360</v>
          </cell>
          <cell r="M471">
            <v>14506.3</v>
          </cell>
        </row>
        <row r="472">
          <cell r="K472" t="str">
            <v>M31972</v>
          </cell>
          <cell r="L472">
            <v>81851390</v>
          </cell>
          <cell r="M472">
            <v>39345.519999999997</v>
          </cell>
        </row>
        <row r="473">
          <cell r="K473" t="str">
            <v>M33459</v>
          </cell>
          <cell r="L473">
            <v>94258881</v>
          </cell>
          <cell r="M473">
            <v>48415.960000000006</v>
          </cell>
        </row>
        <row r="474">
          <cell r="K474" t="str">
            <v>M34941</v>
          </cell>
          <cell r="L474">
            <v>18012284</v>
          </cell>
          <cell r="M474">
            <v>9992.6200000000008</v>
          </cell>
        </row>
        <row r="475">
          <cell r="K475" t="str">
            <v>M34940</v>
          </cell>
          <cell r="L475">
            <v>18366284</v>
          </cell>
          <cell r="M475">
            <v>10193.01</v>
          </cell>
        </row>
        <row r="476">
          <cell r="K476" t="str">
            <v>M35066</v>
          </cell>
          <cell r="L476">
            <v>19831643</v>
          </cell>
          <cell r="M476">
            <v>10648.369999999999</v>
          </cell>
        </row>
        <row r="477">
          <cell r="K477" t="str">
            <v>M30412</v>
          </cell>
          <cell r="L477">
            <v>21833525</v>
          </cell>
          <cell r="M477">
            <v>9911.02</v>
          </cell>
        </row>
        <row r="478">
          <cell r="K478" t="str">
            <v>M30081</v>
          </cell>
          <cell r="L478">
            <v>1979754</v>
          </cell>
          <cell r="M478">
            <v>844.07</v>
          </cell>
        </row>
        <row r="479">
          <cell r="K479" t="str">
            <v>M30230</v>
          </cell>
          <cell r="L479">
            <v>22723536</v>
          </cell>
          <cell r="M479">
            <v>10886.820000000002</v>
          </cell>
        </row>
        <row r="480">
          <cell r="K480" t="str">
            <v>M30946</v>
          </cell>
          <cell r="L480">
            <v>51538532</v>
          </cell>
          <cell r="M480">
            <v>27497.309999999998</v>
          </cell>
        </row>
        <row r="481">
          <cell r="K481" t="str">
            <v>M32018</v>
          </cell>
          <cell r="L481">
            <v>24445383</v>
          </cell>
          <cell r="M481">
            <v>13500.61</v>
          </cell>
        </row>
        <row r="482">
          <cell r="K482" t="str">
            <v>M32021</v>
          </cell>
          <cell r="L482">
            <v>26010075</v>
          </cell>
          <cell r="M482">
            <v>14516.92</v>
          </cell>
        </row>
        <row r="483">
          <cell r="K483" t="str">
            <v>M32022</v>
          </cell>
          <cell r="L483">
            <v>26005575</v>
          </cell>
          <cell r="M483">
            <v>14514.42</v>
          </cell>
        </row>
        <row r="484">
          <cell r="K484" t="str">
            <v>M32015</v>
          </cell>
          <cell r="L484">
            <v>22108579</v>
          </cell>
          <cell r="M484">
            <v>11269.86</v>
          </cell>
        </row>
        <row r="485">
          <cell r="K485" t="str">
            <v>M32119</v>
          </cell>
          <cell r="L485">
            <v>18660671</v>
          </cell>
          <cell r="M485">
            <v>9477.3300000000017</v>
          </cell>
        </row>
        <row r="486">
          <cell r="K486" t="str">
            <v>M33351</v>
          </cell>
          <cell r="L486">
            <v>58124878</v>
          </cell>
          <cell r="M486">
            <v>24802.959999999999</v>
          </cell>
        </row>
        <row r="487">
          <cell r="K487" t="str">
            <v>M33198</v>
          </cell>
          <cell r="L487">
            <v>144366135</v>
          </cell>
          <cell r="M487">
            <v>62139.69</v>
          </cell>
        </row>
        <row r="488">
          <cell r="K488" t="str">
            <v>M33546</v>
          </cell>
          <cell r="L488">
            <v>68104984</v>
          </cell>
          <cell r="M488">
            <v>27034.76</v>
          </cell>
        </row>
        <row r="489">
          <cell r="K489" t="str">
            <v>M33540</v>
          </cell>
          <cell r="L489">
            <v>73110311</v>
          </cell>
          <cell r="M489">
            <v>29773.41</v>
          </cell>
        </row>
        <row r="490">
          <cell r="K490" t="str">
            <v>M33541</v>
          </cell>
          <cell r="L490">
            <v>68162978</v>
          </cell>
          <cell r="M490">
            <v>27053.47</v>
          </cell>
        </row>
        <row r="491">
          <cell r="K491" t="str">
            <v>M32109</v>
          </cell>
          <cell r="L491">
            <v>13022393</v>
          </cell>
          <cell r="M491">
            <v>5939.35</v>
          </cell>
        </row>
        <row r="492">
          <cell r="K492" t="str">
            <v>M33372</v>
          </cell>
          <cell r="L492">
            <v>18944314</v>
          </cell>
          <cell r="M492">
            <v>9652.26</v>
          </cell>
        </row>
        <row r="493">
          <cell r="K493" t="str">
            <v>M35067</v>
          </cell>
          <cell r="L493">
            <v>20017222</v>
          </cell>
          <cell r="M493">
            <v>10744.6</v>
          </cell>
        </row>
        <row r="494">
          <cell r="K494" t="str">
            <v>M33520</v>
          </cell>
          <cell r="L494">
            <v>21165797</v>
          </cell>
          <cell r="M494">
            <v>9407.94</v>
          </cell>
        </row>
        <row r="495">
          <cell r="K495" t="str">
            <v>M33521</v>
          </cell>
          <cell r="L495">
            <v>21027797</v>
          </cell>
          <cell r="M495">
            <v>9346.75</v>
          </cell>
        </row>
        <row r="496">
          <cell r="K496" t="str">
            <v>M33664</v>
          </cell>
          <cell r="L496">
            <v>124490849</v>
          </cell>
          <cell r="M496">
            <v>50778.48</v>
          </cell>
        </row>
        <row r="497">
          <cell r="K497" t="str">
            <v>M33665</v>
          </cell>
          <cell r="L497">
            <v>124490800</v>
          </cell>
          <cell r="M497">
            <v>50778.46</v>
          </cell>
        </row>
        <row r="498">
          <cell r="K498" t="str">
            <v>M33666</v>
          </cell>
          <cell r="L498">
            <v>124490800</v>
          </cell>
          <cell r="M498">
            <v>50778.46</v>
          </cell>
        </row>
        <row r="499">
          <cell r="K499" t="str">
            <v>M26870</v>
          </cell>
          <cell r="L499">
            <v>61380046.489999995</v>
          </cell>
          <cell r="M499">
            <v>26460.39</v>
          </cell>
        </row>
        <row r="500">
          <cell r="K500" t="str">
            <v>M30054</v>
          </cell>
          <cell r="L500">
            <v>26577547</v>
          </cell>
          <cell r="M500">
            <v>11331.34</v>
          </cell>
        </row>
        <row r="501">
          <cell r="K501" t="str">
            <v>M30055</v>
          </cell>
          <cell r="L501">
            <v>26734317</v>
          </cell>
          <cell r="M501">
            <v>11413.45</v>
          </cell>
        </row>
        <row r="502">
          <cell r="K502" t="str">
            <v>M30057</v>
          </cell>
          <cell r="L502">
            <v>26537540</v>
          </cell>
          <cell r="M502">
            <v>11314.28</v>
          </cell>
        </row>
        <row r="503">
          <cell r="K503" t="str">
            <v>M30061</v>
          </cell>
          <cell r="L503">
            <v>35143947</v>
          </cell>
          <cell r="M503">
            <v>14983.63</v>
          </cell>
        </row>
        <row r="504">
          <cell r="K504" t="str">
            <v>RMS101</v>
          </cell>
          <cell r="L504">
            <v>19964644</v>
          </cell>
          <cell r="M504">
            <v>10831.65</v>
          </cell>
        </row>
        <row r="505">
          <cell r="K505" t="str">
            <v>M30404</v>
          </cell>
          <cell r="L505">
            <v>137162942</v>
          </cell>
          <cell r="M505">
            <v>63173.36</v>
          </cell>
        </row>
        <row r="506">
          <cell r="K506" t="str">
            <v>M30956</v>
          </cell>
          <cell r="L506">
            <v>19248171</v>
          </cell>
          <cell r="M506">
            <v>9827.7800000000007</v>
          </cell>
        </row>
        <row r="507">
          <cell r="K507" t="str">
            <v>M32003</v>
          </cell>
          <cell r="L507">
            <v>38734571</v>
          </cell>
          <cell r="M507">
            <v>21392.23</v>
          </cell>
        </row>
        <row r="508">
          <cell r="K508" t="str">
            <v>M33312</v>
          </cell>
          <cell r="L508">
            <v>171969261</v>
          </cell>
          <cell r="M508">
            <v>72943.930000000008</v>
          </cell>
        </row>
        <row r="509">
          <cell r="K509" t="str">
            <v>M33538</v>
          </cell>
          <cell r="L509">
            <v>68815249</v>
          </cell>
          <cell r="M509">
            <v>27415.87</v>
          </cell>
        </row>
        <row r="510">
          <cell r="K510" t="str">
            <v>M33350</v>
          </cell>
          <cell r="L510">
            <v>59395359</v>
          </cell>
          <cell r="M510">
            <v>26756.13</v>
          </cell>
        </row>
        <row r="511">
          <cell r="K511" t="str">
            <v>M33353</v>
          </cell>
          <cell r="L511">
            <v>58545552</v>
          </cell>
          <cell r="M511">
            <v>25038.46</v>
          </cell>
        </row>
        <row r="512">
          <cell r="K512" t="str">
            <v>M33924</v>
          </cell>
          <cell r="L512">
            <v>22786637</v>
          </cell>
          <cell r="M512">
            <v>11841.21</v>
          </cell>
        </row>
        <row r="513">
          <cell r="K513" t="str">
            <v>M33925</v>
          </cell>
          <cell r="L513">
            <v>3538941</v>
          </cell>
          <cell r="M513">
            <v>1765.62</v>
          </cell>
        </row>
        <row r="514">
          <cell r="K514" t="str">
            <v>M33916</v>
          </cell>
          <cell r="L514">
            <v>48775050</v>
          </cell>
          <cell r="M514">
            <v>24364.86</v>
          </cell>
        </row>
        <row r="515">
          <cell r="K515" t="str">
            <v>M34348</v>
          </cell>
          <cell r="L515">
            <v>19548681</v>
          </cell>
          <cell r="M515">
            <v>9943.4</v>
          </cell>
        </row>
        <row r="516">
          <cell r="K516" t="str">
            <v>M34347</v>
          </cell>
          <cell r="L516">
            <v>19534681</v>
          </cell>
          <cell r="M516">
            <v>9936.2999999999993</v>
          </cell>
        </row>
        <row r="517">
          <cell r="K517" t="str">
            <v>M34353</v>
          </cell>
          <cell r="L517">
            <v>19315979</v>
          </cell>
          <cell r="M517">
            <v>9849.2900000000009</v>
          </cell>
        </row>
        <row r="518">
          <cell r="K518" t="str">
            <v>M34354</v>
          </cell>
          <cell r="L518">
            <v>19315979</v>
          </cell>
          <cell r="M518">
            <v>9849.2900000000009</v>
          </cell>
        </row>
        <row r="519">
          <cell r="K519" t="str">
            <v>M34786</v>
          </cell>
          <cell r="L519">
            <v>25944387</v>
          </cell>
          <cell r="M519">
            <v>14390.9</v>
          </cell>
        </row>
        <row r="520">
          <cell r="K520" t="str">
            <v>M34788</v>
          </cell>
          <cell r="L520">
            <v>26760009</v>
          </cell>
          <cell r="M520">
            <v>14772.85</v>
          </cell>
        </row>
        <row r="521">
          <cell r="K521" t="str">
            <v>M34807</v>
          </cell>
          <cell r="L521">
            <v>49615000</v>
          </cell>
          <cell r="M521">
            <v>27439.8</v>
          </cell>
        </row>
        <row r="522">
          <cell r="K522" t="str">
            <v>M34947</v>
          </cell>
          <cell r="L522">
            <v>3790000</v>
          </cell>
          <cell r="M522">
            <v>2084.1400000000003</v>
          </cell>
        </row>
        <row r="523">
          <cell r="K523" t="str">
            <v>M35108</v>
          </cell>
          <cell r="L523">
            <v>30532511</v>
          </cell>
          <cell r="M523">
            <v>16750.18</v>
          </cell>
        </row>
        <row r="524">
          <cell r="K524" t="str">
            <v>M35109</v>
          </cell>
          <cell r="L524">
            <v>30379311</v>
          </cell>
          <cell r="M524">
            <v>16666.12</v>
          </cell>
        </row>
        <row r="525">
          <cell r="K525" t="str">
            <v>M35064</v>
          </cell>
          <cell r="L525">
            <v>18765676</v>
          </cell>
          <cell r="M525">
            <v>10054.800000000001</v>
          </cell>
        </row>
        <row r="526">
          <cell r="K526" t="str">
            <v>M34946</v>
          </cell>
          <cell r="L526">
            <v>8499000</v>
          </cell>
          <cell r="M526">
            <v>4673.63</v>
          </cell>
        </row>
        <row r="527">
          <cell r="K527" t="str">
            <v>M31621</v>
          </cell>
          <cell r="L527">
            <v>59967846</v>
          </cell>
          <cell r="M527">
            <v>26921.38</v>
          </cell>
        </row>
        <row r="528">
          <cell r="K528" t="str">
            <v>M31564</v>
          </cell>
          <cell r="L528">
            <v>19987744</v>
          </cell>
          <cell r="M528">
            <v>10958.21</v>
          </cell>
        </row>
        <row r="529">
          <cell r="K529" t="str">
            <v>M34117</v>
          </cell>
          <cell r="L529">
            <v>56643299</v>
          </cell>
          <cell r="M529">
            <v>29984.22</v>
          </cell>
        </row>
        <row r="530">
          <cell r="K530" t="str">
            <v>M51955</v>
          </cell>
          <cell r="L530">
            <v>100133379</v>
          </cell>
          <cell r="M530">
            <v>53751.14</v>
          </cell>
        </row>
        <row r="531">
          <cell r="K531" t="str">
            <v>M34561</v>
          </cell>
          <cell r="L531">
            <v>54864304</v>
          </cell>
          <cell r="M531">
            <v>29042.560000000001</v>
          </cell>
        </row>
        <row r="532">
          <cell r="K532" t="str">
            <v>M34559</v>
          </cell>
          <cell r="L532">
            <v>53530835</v>
          </cell>
          <cell r="M532">
            <v>29255.82</v>
          </cell>
        </row>
        <row r="533">
          <cell r="K533" t="str">
            <v>M34186</v>
          </cell>
          <cell r="L533">
            <v>56310352</v>
          </cell>
          <cell r="M533">
            <v>30008.44</v>
          </cell>
        </row>
        <row r="534">
          <cell r="K534" t="str">
            <v>M34447</v>
          </cell>
          <cell r="L534">
            <v>187670148</v>
          </cell>
          <cell r="M534">
            <v>99343.679999999993</v>
          </cell>
        </row>
        <row r="535">
          <cell r="K535" t="str">
            <v>M34446</v>
          </cell>
          <cell r="L535">
            <v>187640098</v>
          </cell>
          <cell r="M535">
            <v>99327.78</v>
          </cell>
        </row>
        <row r="536">
          <cell r="K536" t="str">
            <v>M34554</v>
          </cell>
          <cell r="L536">
            <v>53629469</v>
          </cell>
          <cell r="M536">
            <v>28997.69</v>
          </cell>
        </row>
        <row r="537">
          <cell r="K537" t="str">
            <v>M34557</v>
          </cell>
          <cell r="L537">
            <v>54042196</v>
          </cell>
          <cell r="M537">
            <v>29535.3</v>
          </cell>
        </row>
        <row r="538">
          <cell r="K538" t="str">
            <v>M34580</v>
          </cell>
          <cell r="L538">
            <v>54005455</v>
          </cell>
          <cell r="M538">
            <v>29821.93</v>
          </cell>
        </row>
        <row r="539">
          <cell r="K539" t="str">
            <v>M34582</v>
          </cell>
          <cell r="L539">
            <v>54021062</v>
          </cell>
          <cell r="M539">
            <v>29829.64</v>
          </cell>
        </row>
        <row r="540">
          <cell r="K540" t="str">
            <v>M34589</v>
          </cell>
          <cell r="L540">
            <v>56106839</v>
          </cell>
          <cell r="M540">
            <v>29322.83</v>
          </cell>
        </row>
        <row r="541">
          <cell r="K541" t="str">
            <v>M34579</v>
          </cell>
          <cell r="L541">
            <v>54409060</v>
          </cell>
          <cell r="M541">
            <v>30042.81</v>
          </cell>
        </row>
        <row r="542">
          <cell r="K542" t="str">
            <v>M34581</v>
          </cell>
          <cell r="L542">
            <v>54573052</v>
          </cell>
          <cell r="M542">
            <v>30137.439999999999</v>
          </cell>
        </row>
        <row r="543">
          <cell r="K543" t="str">
            <v>M34587</v>
          </cell>
          <cell r="L543">
            <v>55807524</v>
          </cell>
          <cell r="M543">
            <v>29166.23</v>
          </cell>
        </row>
        <row r="544">
          <cell r="K544" t="str">
            <v>M34588</v>
          </cell>
          <cell r="L544">
            <v>56130639</v>
          </cell>
          <cell r="M544">
            <v>29334.42</v>
          </cell>
        </row>
        <row r="545">
          <cell r="K545" t="str">
            <v>M34586</v>
          </cell>
          <cell r="L545">
            <v>55793524</v>
          </cell>
          <cell r="M545">
            <v>29157.62</v>
          </cell>
        </row>
        <row r="546">
          <cell r="K546" t="str">
            <v>M34585</v>
          </cell>
          <cell r="L546">
            <v>68393840</v>
          </cell>
          <cell r="M546">
            <v>35738</v>
          </cell>
        </row>
        <row r="547">
          <cell r="K547" t="str">
            <v>M34577</v>
          </cell>
          <cell r="L547">
            <v>55640104</v>
          </cell>
          <cell r="M547">
            <v>29453.24</v>
          </cell>
        </row>
        <row r="548">
          <cell r="K548" t="str">
            <v>M34681</v>
          </cell>
          <cell r="L548">
            <v>79479259</v>
          </cell>
          <cell r="M548">
            <v>43750.36</v>
          </cell>
        </row>
        <row r="549">
          <cell r="K549" t="str">
            <v>M35256</v>
          </cell>
          <cell r="L549">
            <v>239781574</v>
          </cell>
          <cell r="M549">
            <v>126307.86</v>
          </cell>
        </row>
        <row r="550">
          <cell r="K550" t="str">
            <v>M35258</v>
          </cell>
          <cell r="L550">
            <v>239411961</v>
          </cell>
          <cell r="M550">
            <v>126733.34</v>
          </cell>
        </row>
        <row r="551">
          <cell r="K551" t="str">
            <v>M35061</v>
          </cell>
          <cell r="L551">
            <v>22590450</v>
          </cell>
          <cell r="M551">
            <v>11878.15</v>
          </cell>
        </row>
        <row r="552">
          <cell r="K552" t="str">
            <v>M35211</v>
          </cell>
          <cell r="L552">
            <v>23453252</v>
          </cell>
          <cell r="M552">
            <v>12407.9</v>
          </cell>
        </row>
        <row r="553">
          <cell r="K553" t="str">
            <v>M35142</v>
          </cell>
          <cell r="L553">
            <v>71551355</v>
          </cell>
          <cell r="M553">
            <v>38378.9</v>
          </cell>
        </row>
        <row r="554">
          <cell r="K554" t="str">
            <v>M35143</v>
          </cell>
          <cell r="L554">
            <v>71026727</v>
          </cell>
          <cell r="M554">
            <v>38097.230000000003</v>
          </cell>
        </row>
        <row r="555">
          <cell r="K555" t="str">
            <v>M35144</v>
          </cell>
          <cell r="L555">
            <v>69739702</v>
          </cell>
          <cell r="M555">
            <v>37406.83</v>
          </cell>
        </row>
        <row r="556">
          <cell r="K556" t="str">
            <v>M35140</v>
          </cell>
          <cell r="L556">
            <v>69661284</v>
          </cell>
          <cell r="M556">
            <v>37364.720000000001</v>
          </cell>
        </row>
        <row r="557">
          <cell r="K557" t="str">
            <v>M35141</v>
          </cell>
          <cell r="L557">
            <v>69631656</v>
          </cell>
          <cell r="M557">
            <v>37348.82</v>
          </cell>
        </row>
        <row r="558">
          <cell r="K558" t="str">
            <v>M35147</v>
          </cell>
          <cell r="L558">
            <v>69391384</v>
          </cell>
          <cell r="M558">
            <v>37220.379999999997</v>
          </cell>
        </row>
        <row r="559">
          <cell r="K559" t="str">
            <v>M35145</v>
          </cell>
          <cell r="L559">
            <v>69451656</v>
          </cell>
          <cell r="M559">
            <v>37252.28</v>
          </cell>
        </row>
        <row r="560">
          <cell r="K560" t="str">
            <v>M35146</v>
          </cell>
          <cell r="L560">
            <v>68748692</v>
          </cell>
          <cell r="M560">
            <v>36875.230000000003</v>
          </cell>
        </row>
        <row r="561">
          <cell r="K561" t="str">
            <v>M35615</v>
          </cell>
          <cell r="L561">
            <v>263189622</v>
          </cell>
          <cell r="M561">
            <v>142296.5</v>
          </cell>
        </row>
        <row r="562">
          <cell r="K562" t="str">
            <v>M34840</v>
          </cell>
          <cell r="L562">
            <v>158426063</v>
          </cell>
          <cell r="M562">
            <v>84976.62</v>
          </cell>
        </row>
        <row r="563">
          <cell r="K563" t="str">
            <v>M35274</v>
          </cell>
          <cell r="L563">
            <v>375174549</v>
          </cell>
          <cell r="M563">
            <v>198599.62</v>
          </cell>
        </row>
        <row r="564">
          <cell r="K564" t="str">
            <v>M35273</v>
          </cell>
          <cell r="L564">
            <v>366914840</v>
          </cell>
          <cell r="M564">
            <v>198376.31</v>
          </cell>
        </row>
        <row r="565">
          <cell r="K565" t="str">
            <v>M34922</v>
          </cell>
          <cell r="L565">
            <v>150457557</v>
          </cell>
          <cell r="M565">
            <v>78609.789999999994</v>
          </cell>
        </row>
        <row r="566">
          <cell r="K566" t="str">
            <v>M34923</v>
          </cell>
          <cell r="L566">
            <v>161396776</v>
          </cell>
          <cell r="M566">
            <v>86507.85</v>
          </cell>
        </row>
        <row r="567">
          <cell r="K567" t="str">
            <v>M35627</v>
          </cell>
          <cell r="L567">
            <v>20828541</v>
          </cell>
          <cell r="M567">
            <v>11179.93</v>
          </cell>
        </row>
        <row r="568">
          <cell r="K568" t="str">
            <v>M34680</v>
          </cell>
          <cell r="L568">
            <v>105399135</v>
          </cell>
          <cell r="M568">
            <v>58315.67</v>
          </cell>
        </row>
        <row r="569">
          <cell r="K569" t="str">
            <v>M35581</v>
          </cell>
          <cell r="L569">
            <v>26765517</v>
          </cell>
          <cell r="M569">
            <v>14356.41</v>
          </cell>
        </row>
        <row r="570">
          <cell r="K570" t="str">
            <v>M34908</v>
          </cell>
          <cell r="L570">
            <v>23136886</v>
          </cell>
          <cell r="M570">
            <v>12414.96</v>
          </cell>
        </row>
        <row r="571">
          <cell r="K571" t="str">
            <v>M34968</v>
          </cell>
          <cell r="L571">
            <v>52417878</v>
          </cell>
          <cell r="M571">
            <v>28135.82</v>
          </cell>
        </row>
        <row r="572">
          <cell r="K572" t="str">
            <v>M35138</v>
          </cell>
          <cell r="L572">
            <v>69463927</v>
          </cell>
          <cell r="M572">
            <v>37372.32</v>
          </cell>
        </row>
        <row r="573">
          <cell r="K573" t="str">
            <v>M35154</v>
          </cell>
          <cell r="L573">
            <v>387521172</v>
          </cell>
          <cell r="M573">
            <v>205135.34</v>
          </cell>
        </row>
        <row r="574">
          <cell r="K574" t="str">
            <v>M35560</v>
          </cell>
          <cell r="L574">
            <v>66520372</v>
          </cell>
          <cell r="M574">
            <v>35212.730000000003</v>
          </cell>
        </row>
        <row r="575">
          <cell r="K575" t="str">
            <v>M35606</v>
          </cell>
          <cell r="L575">
            <v>51294165</v>
          </cell>
          <cell r="M575">
            <v>27152.7</v>
          </cell>
        </row>
        <row r="576">
          <cell r="K576" t="str">
            <v>M35626</v>
          </cell>
          <cell r="L576">
            <v>20993461</v>
          </cell>
          <cell r="M576">
            <v>11266.6</v>
          </cell>
        </row>
        <row r="577">
          <cell r="K577" t="str">
            <v>M35824</v>
          </cell>
          <cell r="L577">
            <v>565035473</v>
          </cell>
          <cell r="M577">
            <v>299102.99</v>
          </cell>
        </row>
        <row r="578">
          <cell r="K578" t="str">
            <v>M35848</v>
          </cell>
          <cell r="L578">
            <v>21712866</v>
          </cell>
          <cell r="M578">
            <v>11467.3</v>
          </cell>
        </row>
        <row r="579">
          <cell r="K579" t="str">
            <v>M35902</v>
          </cell>
          <cell r="L579">
            <v>340138843</v>
          </cell>
          <cell r="M579">
            <v>180053.38</v>
          </cell>
        </row>
        <row r="580">
          <cell r="K580" t="str">
            <v>M51998</v>
          </cell>
          <cell r="L580">
            <v>109360689</v>
          </cell>
          <cell r="M580">
            <v>57890.36</v>
          </cell>
        </row>
        <row r="581">
          <cell r="K581" t="str">
            <v>M35433</v>
          </cell>
          <cell r="L581">
            <v>489780351</v>
          </cell>
          <cell r="M581">
            <v>277097.17000000004</v>
          </cell>
        </row>
        <row r="582">
          <cell r="K582" t="str">
            <v>M35354</v>
          </cell>
          <cell r="L582">
            <v>342695886</v>
          </cell>
          <cell r="M582">
            <v>183741.3</v>
          </cell>
        </row>
        <row r="583">
          <cell r="K583" t="str">
            <v>M35355</v>
          </cell>
          <cell r="L583">
            <v>341976984</v>
          </cell>
          <cell r="M583">
            <v>183374.04</v>
          </cell>
        </row>
        <row r="584">
          <cell r="K584" t="str">
            <v>M35335</v>
          </cell>
          <cell r="L584">
            <v>364020716</v>
          </cell>
          <cell r="M584">
            <v>194601.05</v>
          </cell>
        </row>
        <row r="585">
          <cell r="K585" t="str">
            <v>M34677</v>
          </cell>
          <cell r="L585">
            <v>32102830</v>
          </cell>
          <cell r="M585">
            <v>16910.14</v>
          </cell>
        </row>
        <row r="586">
          <cell r="K586" t="str">
            <v>M34821</v>
          </cell>
          <cell r="L586">
            <v>212721856</v>
          </cell>
          <cell r="M586">
            <v>113635.29</v>
          </cell>
        </row>
        <row r="587">
          <cell r="K587" t="str">
            <v>M35314</v>
          </cell>
          <cell r="L587">
            <v>26298355</v>
          </cell>
          <cell r="M587">
            <v>13852.6</v>
          </cell>
        </row>
        <row r="588">
          <cell r="K588" t="str">
            <v>M35356</v>
          </cell>
          <cell r="L588">
            <v>407422555</v>
          </cell>
          <cell r="M588">
            <v>214614.78</v>
          </cell>
        </row>
        <row r="589">
          <cell r="K589" t="str">
            <v>M35357</v>
          </cell>
          <cell r="L589">
            <v>398608871</v>
          </cell>
          <cell r="M589">
            <v>210518.77</v>
          </cell>
        </row>
        <row r="590">
          <cell r="K590" t="str">
            <v>M35674</v>
          </cell>
          <cell r="L590">
            <v>70950122</v>
          </cell>
          <cell r="M590">
            <v>37804.18</v>
          </cell>
        </row>
        <row r="591">
          <cell r="K591" t="str">
            <v>M35675</v>
          </cell>
          <cell r="L591">
            <v>70840122</v>
          </cell>
          <cell r="M591">
            <v>37745.56</v>
          </cell>
        </row>
        <row r="592">
          <cell r="K592" t="str">
            <v>M35676</v>
          </cell>
          <cell r="L592">
            <v>70940122</v>
          </cell>
          <cell r="M592">
            <v>37798.85</v>
          </cell>
        </row>
        <row r="593">
          <cell r="K593" t="str">
            <v>M35678</v>
          </cell>
          <cell r="L593">
            <v>70950122</v>
          </cell>
          <cell r="M593">
            <v>37804.18</v>
          </cell>
        </row>
        <row r="594">
          <cell r="K594" t="str">
            <v>M35963</v>
          </cell>
          <cell r="L594">
            <v>22695649</v>
          </cell>
          <cell r="M594">
            <v>11954.14</v>
          </cell>
        </row>
        <row r="595">
          <cell r="K595" t="str">
            <v>M36371</v>
          </cell>
          <cell r="L595">
            <v>320942892</v>
          </cell>
          <cell r="M595">
            <v>169060.57</v>
          </cell>
        </row>
        <row r="596">
          <cell r="K596" t="str">
            <v>M36372</v>
          </cell>
          <cell r="L596">
            <v>320942892</v>
          </cell>
          <cell r="M596">
            <v>169060.57</v>
          </cell>
        </row>
        <row r="597">
          <cell r="K597" t="str">
            <v>M52049</v>
          </cell>
          <cell r="L597">
            <v>114749682</v>
          </cell>
          <cell r="M597">
            <v>63472.66</v>
          </cell>
        </row>
        <row r="598">
          <cell r="K598" t="str">
            <v>M52051</v>
          </cell>
          <cell r="L598">
            <v>99978132</v>
          </cell>
          <cell r="M598">
            <v>55301.919999999998</v>
          </cell>
        </row>
        <row r="599">
          <cell r="K599" t="str">
            <v>M35967</v>
          </cell>
          <cell r="L599">
            <v>26505552</v>
          </cell>
          <cell r="M599">
            <v>14979.460000000001</v>
          </cell>
        </row>
        <row r="600">
          <cell r="K600" t="str">
            <v>M35338</v>
          </cell>
          <cell r="L600">
            <v>363730716</v>
          </cell>
          <cell r="M600">
            <v>194446.02</v>
          </cell>
        </row>
        <row r="601">
          <cell r="K601" t="str">
            <v>M36046</v>
          </cell>
          <cell r="L601">
            <v>306294854</v>
          </cell>
          <cell r="M601">
            <v>169120.9</v>
          </cell>
        </row>
        <row r="602">
          <cell r="K602" t="str">
            <v>M36229</v>
          </cell>
          <cell r="L602">
            <v>52706173</v>
          </cell>
          <cell r="M602">
            <v>30145.200000000001</v>
          </cell>
        </row>
        <row r="603">
          <cell r="K603" t="str">
            <v>M34826</v>
          </cell>
          <cell r="L603">
            <v>209109655</v>
          </cell>
          <cell r="M603">
            <v>115212.57</v>
          </cell>
        </row>
        <row r="604">
          <cell r="K604" t="str">
            <v>M35583</v>
          </cell>
          <cell r="L604">
            <v>26605377</v>
          </cell>
          <cell r="M604">
            <v>15032.259999999998</v>
          </cell>
        </row>
        <row r="605">
          <cell r="K605" t="str">
            <v>M36376</v>
          </cell>
          <cell r="L605">
            <v>55078739</v>
          </cell>
          <cell r="M605">
            <v>30345.25</v>
          </cell>
        </row>
        <row r="606">
          <cell r="K606" t="str">
            <v>M36622</v>
          </cell>
          <cell r="L606">
            <v>181823678</v>
          </cell>
          <cell r="M606">
            <v>100570.09</v>
          </cell>
        </row>
        <row r="607">
          <cell r="K607" t="str">
            <v>M36623</v>
          </cell>
          <cell r="L607">
            <v>182401936</v>
          </cell>
          <cell r="M607">
            <v>100494.36</v>
          </cell>
        </row>
        <row r="608">
          <cell r="K608" t="str">
            <v>M36710</v>
          </cell>
          <cell r="L608">
            <v>60297879</v>
          </cell>
          <cell r="M608">
            <v>32954.839999999997</v>
          </cell>
        </row>
        <row r="609">
          <cell r="K609" t="str">
            <v>M52088</v>
          </cell>
          <cell r="L609">
            <v>111275836</v>
          </cell>
          <cell r="M609">
            <v>62230.98</v>
          </cell>
        </row>
        <row r="610">
          <cell r="K610" t="str">
            <v>M35702</v>
          </cell>
          <cell r="L610">
            <v>128825371</v>
          </cell>
          <cell r="M610">
            <v>72206.679999999993</v>
          </cell>
        </row>
        <row r="611">
          <cell r="K611" t="str">
            <v>M35703</v>
          </cell>
          <cell r="L611">
            <v>128825371</v>
          </cell>
          <cell r="M611">
            <v>72206.679999999993</v>
          </cell>
        </row>
        <row r="612">
          <cell r="K612" t="str">
            <v>M35704</v>
          </cell>
          <cell r="L612">
            <v>128825371</v>
          </cell>
          <cell r="M612">
            <v>72206.679999999993</v>
          </cell>
        </row>
        <row r="613">
          <cell r="K613" t="str">
            <v>M35705</v>
          </cell>
          <cell r="L613">
            <v>128791026</v>
          </cell>
          <cell r="M613">
            <v>72026.350000000006</v>
          </cell>
        </row>
        <row r="614">
          <cell r="K614" t="str">
            <v>M35709</v>
          </cell>
          <cell r="L614">
            <v>128075450</v>
          </cell>
          <cell r="M614">
            <v>72253.289999999994</v>
          </cell>
        </row>
        <row r="615">
          <cell r="K615" t="str">
            <v>M36055</v>
          </cell>
          <cell r="L615">
            <v>194060099</v>
          </cell>
          <cell r="M615">
            <v>108773.35</v>
          </cell>
        </row>
        <row r="616">
          <cell r="K616" t="str">
            <v>M36601</v>
          </cell>
          <cell r="L616">
            <v>54798071</v>
          </cell>
          <cell r="M616">
            <v>29294.38</v>
          </cell>
        </row>
        <row r="617">
          <cell r="K617" t="str">
            <v>M36195</v>
          </cell>
          <cell r="L617">
            <v>153514187</v>
          </cell>
          <cell r="M617">
            <v>85852.76</v>
          </cell>
        </row>
        <row r="618">
          <cell r="K618" t="str">
            <v>M36125</v>
          </cell>
          <cell r="L618">
            <v>22542784</v>
          </cell>
          <cell r="M618">
            <v>12719.36</v>
          </cell>
        </row>
        <row r="619">
          <cell r="K619" t="str">
            <v>M35586</v>
          </cell>
          <cell r="L619">
            <v>25940147</v>
          </cell>
          <cell r="M619">
            <v>14743.92</v>
          </cell>
        </row>
        <row r="620">
          <cell r="K620" t="str">
            <v>M36551</v>
          </cell>
          <cell r="L620">
            <v>38246271</v>
          </cell>
          <cell r="M620">
            <v>21738.5</v>
          </cell>
        </row>
        <row r="621">
          <cell r="K621" t="str">
            <v>M36552</v>
          </cell>
          <cell r="L621">
            <v>38246271</v>
          </cell>
          <cell r="M621">
            <v>21738.5</v>
          </cell>
        </row>
        <row r="622">
          <cell r="K622" t="str">
            <v>M36115</v>
          </cell>
          <cell r="L622">
            <v>37560792</v>
          </cell>
          <cell r="M622">
            <v>21482.83</v>
          </cell>
        </row>
        <row r="623">
          <cell r="K623" t="str">
            <v>M37234</v>
          </cell>
          <cell r="L623">
            <v>26224832</v>
          </cell>
          <cell r="M623">
            <v>14999.25</v>
          </cell>
        </row>
        <row r="624">
          <cell r="K624" t="str">
            <v>M37235</v>
          </cell>
          <cell r="L624">
            <v>26976832</v>
          </cell>
          <cell r="M624">
            <v>15429.36</v>
          </cell>
        </row>
        <row r="625">
          <cell r="K625" t="str">
            <v>M37236</v>
          </cell>
          <cell r="L625">
            <v>26224832</v>
          </cell>
          <cell r="M625">
            <v>14999.25</v>
          </cell>
        </row>
        <row r="626">
          <cell r="K626" t="str">
            <v>M37237</v>
          </cell>
          <cell r="L626">
            <v>32205832</v>
          </cell>
          <cell r="M626">
            <v>18420.07</v>
          </cell>
        </row>
        <row r="627">
          <cell r="K627" t="str">
            <v>M34448</v>
          </cell>
          <cell r="L627">
            <v>151400176</v>
          </cell>
          <cell r="M627">
            <v>85655.87000000001</v>
          </cell>
        </row>
        <row r="628">
          <cell r="K628" t="str">
            <v>M34546</v>
          </cell>
          <cell r="L628">
            <v>60794564</v>
          </cell>
          <cell r="M628">
            <v>32024.27</v>
          </cell>
        </row>
        <row r="629">
          <cell r="K629" t="str">
            <v>M34399</v>
          </cell>
          <cell r="L629">
            <v>16823023</v>
          </cell>
          <cell r="M629">
            <v>8832.24</v>
          </cell>
        </row>
        <row r="630">
          <cell r="K630" t="str">
            <v>M51961</v>
          </cell>
          <cell r="L630">
            <v>280137771</v>
          </cell>
          <cell r="M630">
            <v>145407.72</v>
          </cell>
        </row>
        <row r="631">
          <cell r="K631" t="str">
            <v>M35139</v>
          </cell>
          <cell r="L631">
            <v>69661284</v>
          </cell>
          <cell r="M631">
            <v>37364.720000000001</v>
          </cell>
        </row>
        <row r="632">
          <cell r="K632" t="str">
            <v>M52031</v>
          </cell>
          <cell r="L632">
            <v>785045673</v>
          </cell>
          <cell r="M632">
            <v>424443.07</v>
          </cell>
        </row>
        <row r="633">
          <cell r="K633" t="str">
            <v>M35949</v>
          </cell>
          <cell r="L633">
            <v>56172458</v>
          </cell>
          <cell r="M633">
            <v>30285.719999999998</v>
          </cell>
        </row>
        <row r="634">
          <cell r="K634" t="str">
            <v>M35950</v>
          </cell>
          <cell r="L634">
            <v>56172458</v>
          </cell>
          <cell r="M634">
            <v>30285.719999999998</v>
          </cell>
        </row>
        <row r="635">
          <cell r="K635" t="str">
            <v>M35951</v>
          </cell>
          <cell r="L635">
            <v>56172458</v>
          </cell>
          <cell r="M635">
            <v>30285.719999999998</v>
          </cell>
        </row>
        <row r="636">
          <cell r="K636" t="str">
            <v>M35952</v>
          </cell>
          <cell r="L636">
            <v>56172458</v>
          </cell>
          <cell r="M636">
            <v>30285.719999999998</v>
          </cell>
        </row>
        <row r="637">
          <cell r="K637" t="str">
            <v>M35579</v>
          </cell>
          <cell r="L637">
            <v>26755517</v>
          </cell>
          <cell r="M637">
            <v>14351.05</v>
          </cell>
        </row>
        <row r="638">
          <cell r="K638" t="str">
            <v>M35580</v>
          </cell>
          <cell r="L638">
            <v>26755517</v>
          </cell>
          <cell r="M638">
            <v>14351.05</v>
          </cell>
        </row>
        <row r="639">
          <cell r="K639" t="str">
            <v>M34798</v>
          </cell>
          <cell r="L639">
            <v>121244188</v>
          </cell>
          <cell r="M639">
            <v>67957.42</v>
          </cell>
        </row>
        <row r="640">
          <cell r="K640" t="str">
            <v>M35243</v>
          </cell>
          <cell r="L640">
            <v>33557041</v>
          </cell>
          <cell r="M640">
            <v>18054.04</v>
          </cell>
        </row>
        <row r="641">
          <cell r="K641" t="str">
            <v>M35244</v>
          </cell>
          <cell r="L641">
            <v>33557041</v>
          </cell>
          <cell r="M641">
            <v>18054.04</v>
          </cell>
        </row>
        <row r="642">
          <cell r="K642" t="str">
            <v>M35245</v>
          </cell>
          <cell r="L642">
            <v>33557041</v>
          </cell>
          <cell r="M642">
            <v>18054.04</v>
          </cell>
        </row>
        <row r="643">
          <cell r="K643" t="str">
            <v>M35246</v>
          </cell>
          <cell r="L643">
            <v>33557041</v>
          </cell>
          <cell r="M643">
            <v>18054.04</v>
          </cell>
        </row>
        <row r="644">
          <cell r="K644" t="str">
            <v>M35578</v>
          </cell>
          <cell r="L644">
            <v>26955517</v>
          </cell>
          <cell r="M644">
            <v>14458.32</v>
          </cell>
        </row>
        <row r="645">
          <cell r="K645" t="str">
            <v>M36092</v>
          </cell>
          <cell r="L645">
            <v>55881939</v>
          </cell>
          <cell r="M645">
            <v>30222.239999999998</v>
          </cell>
        </row>
        <row r="646">
          <cell r="K646" t="str">
            <v>M36093</v>
          </cell>
          <cell r="L646">
            <v>55881936</v>
          </cell>
          <cell r="M646">
            <v>30222.239999999998</v>
          </cell>
        </row>
        <row r="647">
          <cell r="K647" t="str">
            <v>M52030</v>
          </cell>
          <cell r="L647">
            <v>524664594</v>
          </cell>
          <cell r="M647">
            <v>282271.87</v>
          </cell>
        </row>
        <row r="648">
          <cell r="K648" t="str">
            <v>M35679</v>
          </cell>
          <cell r="L648">
            <v>70950122</v>
          </cell>
          <cell r="M648">
            <v>37804.18</v>
          </cell>
        </row>
        <row r="649">
          <cell r="K649" t="str">
            <v>M36455</v>
          </cell>
          <cell r="L649">
            <v>56178827</v>
          </cell>
          <cell r="M649">
            <v>30280.329999999998</v>
          </cell>
        </row>
        <row r="650">
          <cell r="K650" t="str">
            <v>M52062</v>
          </cell>
          <cell r="L650">
            <v>181896509</v>
          </cell>
          <cell r="M650">
            <v>99664.4</v>
          </cell>
        </row>
        <row r="651">
          <cell r="K651" t="str">
            <v>M35042</v>
          </cell>
          <cell r="L651">
            <v>289846300</v>
          </cell>
          <cell r="M651">
            <v>163982.88</v>
          </cell>
        </row>
        <row r="652">
          <cell r="K652" t="str">
            <v>M35584</v>
          </cell>
          <cell r="L652">
            <v>26596389</v>
          </cell>
          <cell r="M652">
            <v>14825.91</v>
          </cell>
        </row>
        <row r="653">
          <cell r="K653" t="str">
            <v>M35706</v>
          </cell>
          <cell r="L653">
            <v>126599344</v>
          </cell>
          <cell r="M653">
            <v>71420.55</v>
          </cell>
        </row>
        <row r="654">
          <cell r="K654" t="str">
            <v>M36793</v>
          </cell>
          <cell r="L654">
            <v>16708355</v>
          </cell>
          <cell r="M654">
            <v>9450.32</v>
          </cell>
        </row>
        <row r="655">
          <cell r="K655" t="str">
            <v>M37238</v>
          </cell>
          <cell r="L655">
            <v>26131082</v>
          </cell>
          <cell r="M655">
            <v>14852.43</v>
          </cell>
        </row>
        <row r="656">
          <cell r="L656">
            <v>63992741590.920845</v>
          </cell>
          <cell r="M656">
            <v>32015126.516099248</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ratula"/>
      <sheetName val="Daños"/>
      <sheetName val="RCE"/>
      <sheetName val="MAN"/>
      <sheetName val="TRV"/>
      <sheetName val="TRM Imp"/>
      <sheetName val="TRM Imp "/>
      <sheetName val="TRM Nalx - Cemex"/>
      <sheetName val="Relación"/>
      <sheetName val="Reportes"/>
      <sheetName val="TRM Nal"/>
      <sheetName val="RESUMTOTAL"/>
      <sheetName val="AU-FULL"/>
      <sheetName val="Relación (2)"/>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tuacion (3)"/>
      <sheetName val="FrmAsistek"/>
      <sheetName val="RESUMTOTAL"/>
      <sheetName val="Drivers"/>
      <sheetName val="RESUMEN"/>
      <sheetName val="Criterio_vida"/>
      <sheetName val="TABLAS VALIDADORAS"/>
    </sheetNames>
    <definedNames>
      <definedName name="IrMenu"/>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VTA 03"/>
      <sheetName val="ANUAL SEPTIEMBRE"/>
      <sheetName val="SEPTIEMBRE"/>
      <sheetName val="ANUAL AGOSTO"/>
      <sheetName val="AGOSTO"/>
      <sheetName val="ANUAL JULIO"/>
      <sheetName val="JULIO"/>
      <sheetName val="ANUAL JUNIO"/>
      <sheetName val="JUNIO"/>
      <sheetName val="ANUAL MAYO"/>
      <sheetName val="MAYO"/>
      <sheetName val="ANUAL ABR"/>
      <sheetName val="ABRIL"/>
      <sheetName val="ANUAL MZO"/>
      <sheetName val="MARZO"/>
      <sheetName val="ANUAL FEB"/>
      <sheetName val="FEBRERO"/>
      <sheetName val="ENERO"/>
      <sheetName val="BASE DATOS"/>
      <sheetName val="ANUAL SEPT VALORES"/>
      <sheetName val="SEPTIEMBRE VALORES"/>
      <sheetName val="VENTAS1"/>
      <sheetName val="CON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RMINOS COTIZACION"/>
      <sheetName val="VEH"/>
      <sheetName val="PRESUPUESTO"/>
      <sheetName val="RESUMTOTAL"/>
      <sheetName val="Drivers"/>
      <sheetName val="Resumen"/>
      <sheetName val="Criterio_vida"/>
      <sheetName val="ANALISIS DE CUENTA"/>
      <sheetName val="Gastos_2022"/>
      <sheetName val="TERMINOS_COTIZAC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OS "/>
      <sheetName val="Hoja Control"/>
      <sheetName val="CERRADOS "/>
      <sheetName val="TABLA"/>
      <sheetName val="INFORME "/>
      <sheetName val="Informe"/>
      <sheetName val="ACTIVOS_"/>
      <sheetName val="Hoja_Control"/>
      <sheetName val="CERRADOS_"/>
      <sheetName val="INFORME_"/>
      <sheetName val="TERMINOS COTIZACION"/>
      <sheetName val="YAMID"/>
      <sheetName val="Drivers"/>
      <sheetName val="RESUMEN"/>
      <sheetName val="Criterio_vida"/>
    </sheetNames>
    <sheetDataSet>
      <sheetData sheetId="0"/>
      <sheetData sheetId="1"/>
      <sheetData sheetId="2"/>
      <sheetData sheetId="3">
        <row r="2">
          <cell r="B2" t="str">
            <v xml:space="preserve">OBJETADO </v>
          </cell>
        </row>
        <row r="3">
          <cell r="B3" t="str">
            <v>DESISTIDO</v>
          </cell>
        </row>
        <row r="4">
          <cell r="B4" t="str">
            <v>PAGADO</v>
          </cell>
        </row>
        <row r="5">
          <cell r="B5" t="str">
            <v>DEVUELTO</v>
          </cell>
        </row>
        <row r="6">
          <cell r="B6" t="str">
            <v>PRESCRITO</v>
          </cell>
        </row>
        <row r="7">
          <cell r="B7" t="str">
            <v>ACCION JUDICIAL</v>
          </cell>
        </row>
        <row r="8">
          <cell r="B8" t="str">
            <v>PAGO COMERCIAL</v>
          </cell>
        </row>
      </sheetData>
      <sheetData sheetId="4"/>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FINITIVO"/>
      <sheetName val="Hoja4"/>
      <sheetName val="Hoja1"/>
      <sheetName val="TABLA"/>
      <sheetName val="PRESUPUESTO"/>
      <sheetName val="Drivers"/>
      <sheetName val="CONTABLE"/>
      <sheetName val="RESUMEN"/>
      <sheetName val="Criterio_vida"/>
    </sheetNames>
    <sheetDataSet>
      <sheetData sheetId="0"/>
      <sheetData sheetId="1">
        <row r="2">
          <cell r="A2" t="str">
            <v>Accidentes Personales -  Incapacidad Total y Permanente por Accidente</v>
          </cell>
          <cell r="B2" t="str">
            <v>Anulado</v>
          </cell>
        </row>
        <row r="3">
          <cell r="A3" t="str">
            <v>Accidentes Personales - Desmembración e invalidez de origen accidental</v>
          </cell>
          <cell r="B3" t="str">
            <v>Desistido</v>
          </cell>
        </row>
        <row r="4">
          <cell r="A4" t="str">
            <v>Accidentes Personales - Gastos médicos</v>
          </cell>
          <cell r="B4" t="str">
            <v>Indemnizado - Con Soporte de Pago</v>
          </cell>
        </row>
        <row r="5">
          <cell r="A5" t="str">
            <v>Accidentes Personales - Muerte por cualquier causa incluido el homicidio o la tentativa de homicidio</v>
          </cell>
          <cell r="B5" t="str">
            <v>Indemnizado - Sin Soporte de Pago</v>
          </cell>
        </row>
        <row r="6">
          <cell r="A6" t="str">
            <v>Automóviles - Pérdida Parcial por Hurto</v>
          </cell>
          <cell r="B6" t="str">
            <v>Objetado</v>
          </cell>
        </row>
        <row r="7">
          <cell r="A7" t="str">
            <v>Automóviles - Pérdida Total por Hurto</v>
          </cell>
          <cell r="B7" t="str">
            <v>Prescrito</v>
          </cell>
        </row>
        <row r="8">
          <cell r="A8" t="str">
            <v xml:space="preserve">Automóviles - Pérdida Parcial por Daños </v>
          </cell>
          <cell r="B8" t="str">
            <v>Tramite - Aceptacion de Liquidación y Cobro</v>
          </cell>
        </row>
        <row r="9">
          <cell r="A9" t="str">
            <v>Infidelidad y Riesgos Financieros - Sección II: Crimen por computador LSW983</v>
          </cell>
          <cell r="B9" t="str">
            <v>Tramite - Pdte Doc. Por la Entidad</v>
          </cell>
        </row>
        <row r="10">
          <cell r="A10" t="str">
            <v xml:space="preserve">Automóviles - Pérdida Total por Daños </v>
          </cell>
          <cell r="B10" t="str">
            <v>Tramite - Pdte Gestión Ajustador</v>
          </cell>
        </row>
        <row r="11">
          <cell r="A11" t="str">
            <v xml:space="preserve">Automóviles - Responsabilidad Civil Extracontractual </v>
          </cell>
          <cell r="B11" t="str">
            <v>Tramite - Pdte Reparación y Entrega Vehiculo</v>
          </cell>
        </row>
        <row r="12">
          <cell r="A12" t="str">
            <v>Infidelidad y Riesgos Financieros - Sección III: Responsabilidad civil profesional NMA2273</v>
          </cell>
          <cell r="B12" t="str">
            <v>Tramite - Pdte Respuesta Aseguradora</v>
          </cell>
        </row>
        <row r="13">
          <cell r="A13" t="str">
            <v>Automóviles - Terremoto, Temblor y/o Erupción Volcánica</v>
          </cell>
          <cell r="B13" t="str">
            <v>Tramite - Pdte Soporte de pago</v>
          </cell>
        </row>
        <row r="14">
          <cell r="A14" t="str">
            <v>Infidelidad y Riesgos Financieros - Sección I: Infidelidad (Global Bancaria DHP84)</v>
          </cell>
          <cell r="B14" t="str">
            <v>Tramite - Reclamación de la Víctima</v>
          </cell>
        </row>
        <row r="15">
          <cell r="A15" t="str">
            <v>Manejo Oficial - Cajas menores</v>
          </cell>
          <cell r="B15" t="str">
            <v>Tramite - Terminación del Proceso</v>
          </cell>
        </row>
        <row r="16">
          <cell r="A16" t="str">
            <v>Manejo Oficial - Coberturas de Costos en juicio</v>
          </cell>
        </row>
        <row r="17">
          <cell r="A17" t="str">
            <v>Manejo Oficial - Contratistas y subcontratistas independientes</v>
          </cell>
        </row>
        <row r="18">
          <cell r="A18" t="str">
            <v>Manejo Oficial - Depósitos bancarios</v>
          </cell>
        </row>
        <row r="19">
          <cell r="A19" t="str">
            <v>Manejo Oficial - Empleados no identificados</v>
          </cell>
        </row>
        <row r="20">
          <cell r="A20" t="str">
            <v>Manejo Oficial - Delitos contra la Administracion Publica (Básico)</v>
          </cell>
        </row>
        <row r="21">
          <cell r="A21" t="str">
            <v>R.C.E. - Predios, Labores y Operaciones</v>
          </cell>
        </row>
        <row r="22">
          <cell r="A22" t="str">
            <v>R.C.E. - Patronal</v>
          </cell>
        </row>
        <row r="23">
          <cell r="A23" t="str">
            <v>R.C.E. - Contratistas y Subcontratistas</v>
          </cell>
        </row>
        <row r="24">
          <cell r="A24" t="str">
            <v>R.C.E. - Cruzada</v>
          </cell>
        </row>
        <row r="25">
          <cell r="A25" t="str">
            <v>R.C.E. - Viajes de funcionarios en comision o estudios en el exterior.</v>
          </cell>
        </row>
        <row r="26">
          <cell r="A26" t="str">
            <v>R.C.E. - Viajes de funcionarios dentro del territorio Nal.</v>
          </cell>
        </row>
        <row r="27">
          <cell r="A27" t="str">
            <v>R.C.E. - Avisos y Vallas</v>
          </cell>
        </row>
        <row r="28">
          <cell r="A28" t="str">
            <v>R.C.E. - Parqueaderos</v>
          </cell>
        </row>
        <row r="29">
          <cell r="A29" t="str">
            <v>R.C.E. - Gastos Médicos</v>
          </cell>
        </row>
        <row r="30">
          <cell r="A30" t="str">
            <v xml:space="preserve">R.C.E. - Actividades Deportivas, Sociales y Culturales dentro o fuera de los predios </v>
          </cell>
        </row>
        <row r="31">
          <cell r="A31" t="str">
            <v>R. C. S. P. - Básico</v>
          </cell>
        </row>
        <row r="32">
          <cell r="A32" t="str">
            <v>R. C. S. P. - Gastos de defensa</v>
          </cell>
        </row>
        <row r="33">
          <cell r="A33" t="str">
            <v>R. C. S. P. - Cauciones</v>
          </cell>
        </row>
        <row r="34">
          <cell r="A34" t="str">
            <v xml:space="preserve">R. C. S. P. - Multas, sanciones administrativas </v>
          </cell>
        </row>
        <row r="35">
          <cell r="A35" t="str">
            <v>T R D M - AMIT, HMCC, TERRORISMO Y SABOTAJE</v>
          </cell>
        </row>
        <row r="36">
          <cell r="A36" t="str">
            <v>T R D M -  Daño interno en equipo electrico y electronico</v>
          </cell>
        </row>
        <row r="37">
          <cell r="A37" t="str">
            <v>T R D M -  Demas eventos</v>
          </cell>
        </row>
        <row r="38">
          <cell r="A38" t="str">
            <v>T R D M - Extende Coverage</v>
          </cell>
        </row>
        <row r="39">
          <cell r="A39" t="str">
            <v xml:space="preserve">T R D M - Hurto calificado para cualquier bien </v>
          </cell>
        </row>
        <row r="40">
          <cell r="A40" t="str">
            <v>T R D M - Extravío, Pérdida o daños a celulares y otros</v>
          </cell>
        </row>
        <row r="41">
          <cell r="A41" t="str">
            <v>T R D M - Hurto simple para cualquier bien</v>
          </cell>
        </row>
        <row r="42">
          <cell r="A42" t="str">
            <v>T R D M - Rotura de vidrios</v>
          </cell>
        </row>
        <row r="43">
          <cell r="A43" t="str">
            <v>T R D M -Terremoto, temblor y/o erupción volcánica.</v>
          </cell>
        </row>
        <row r="44">
          <cell r="A44" t="str">
            <v>T R M y E.- AMIT, HMACCP, Terrorismo y Sabotaje</v>
          </cell>
        </row>
        <row r="45">
          <cell r="A45" t="str">
            <v>T R M y E - Demás amparos</v>
          </cell>
        </row>
        <row r="46">
          <cell r="A46" t="str">
            <v xml:space="preserve">T R M y E - Hurto simple y hurto calificado </v>
          </cell>
        </row>
        <row r="47">
          <cell r="A47" t="str">
            <v>T R M y E - Terremoto, Temblor y/o Erupción Volcánica</v>
          </cell>
        </row>
        <row r="48">
          <cell r="A48" t="str">
            <v>Transp. de Mcia - Avería particular</v>
          </cell>
        </row>
        <row r="49">
          <cell r="A49" t="str">
            <v>Transp. de Mcia- Falta de entrega</v>
          </cell>
        </row>
        <row r="50">
          <cell r="A50" t="str">
            <v>Transp. de Mcia - Guerra Y/o Huelga  y terrorismo</v>
          </cell>
        </row>
        <row r="51">
          <cell r="A51" t="str">
            <v>Transp. de Mcia  - Saqueo</v>
          </cell>
        </row>
        <row r="52">
          <cell r="A52" t="str">
            <v>Transp. de Valores - Transporte de  Valores</v>
          </cell>
        </row>
        <row r="53">
          <cell r="A53" t="str">
            <v>Vida Grupo - Amparo básico</v>
          </cell>
        </row>
        <row r="54">
          <cell r="A54" t="str">
            <v>Vida Grupo - Enfermedades graves</v>
          </cell>
        </row>
        <row r="55">
          <cell r="A55" t="str">
            <v>Vida Grupo - Doble Indemnización por Muerte Accidental</v>
          </cell>
        </row>
        <row r="56">
          <cell r="A56" t="str">
            <v>Vida Grupo - ITP</v>
          </cell>
        </row>
        <row r="57">
          <cell r="A57" t="str">
            <v>Vida Grupo - Muerte Accidental</v>
          </cell>
        </row>
      </sheetData>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lemarketing"/>
      <sheetName val="SLIP_Condiciones_Técnicas_"/>
      <sheetName val="Hoja4"/>
      <sheetName val="RESUMTOTAL"/>
    </sheetNames>
    <sheetDataSet>
      <sheetData sheetId="0" refreshError="1">
        <row r="49">
          <cell r="AN49" t="str">
            <v>PAYROLL &amp; BENEFITS</v>
          </cell>
        </row>
        <row r="50">
          <cell r="AN50" t="str">
            <v>TELEMARKETING</v>
          </cell>
        </row>
        <row r="52">
          <cell r="AN52" t="str">
            <v>Average Increase</v>
          </cell>
          <cell r="AO52">
            <v>0</v>
          </cell>
        </row>
        <row r="54">
          <cell r="AN54" t="str">
            <v>Nombre</v>
          </cell>
          <cell r="AO54" t="str">
            <v>Nivel</v>
          </cell>
          <cell r="AP54" t="str">
            <v>Anniversary</v>
          </cell>
          <cell r="AQ54">
            <v>0</v>
          </cell>
          <cell r="AR54" t="str">
            <v>January</v>
          </cell>
          <cell r="AS54" t="str">
            <v>February</v>
          </cell>
          <cell r="AT54" t="str">
            <v>March</v>
          </cell>
          <cell r="AU54" t="str">
            <v>April</v>
          </cell>
          <cell r="AV54" t="str">
            <v>May</v>
          </cell>
          <cell r="AW54" t="str">
            <v>June</v>
          </cell>
          <cell r="AX54" t="str">
            <v>July</v>
          </cell>
          <cell r="AY54" t="str">
            <v>August</v>
          </cell>
          <cell r="AZ54" t="str">
            <v>September</v>
          </cell>
          <cell r="BA54" t="str">
            <v>October</v>
          </cell>
          <cell r="BB54" t="str">
            <v>November</v>
          </cell>
          <cell r="BC54" t="str">
            <v>December</v>
          </cell>
        </row>
        <row r="56">
          <cell r="AN56" t="str">
            <v>Jorge Solera</v>
          </cell>
          <cell r="AO56" t="str">
            <v>GerenteG</v>
          </cell>
          <cell r="AP56" t="str">
            <v>August</v>
          </cell>
          <cell r="AQ56">
            <v>0</v>
          </cell>
          <cell r="AR56">
            <v>0</v>
          </cell>
          <cell r="AS56">
            <v>0</v>
          </cell>
          <cell r="AT56">
            <v>0</v>
          </cell>
          <cell r="AU56">
            <v>0</v>
          </cell>
          <cell r="AV56">
            <v>0</v>
          </cell>
          <cell r="AW56">
            <v>0</v>
          </cell>
          <cell r="AX56">
            <v>0</v>
          </cell>
          <cell r="AY56">
            <v>0</v>
          </cell>
          <cell r="AZ56">
            <v>0</v>
          </cell>
          <cell r="BA56">
            <v>0</v>
          </cell>
          <cell r="BB56">
            <v>0</v>
          </cell>
          <cell r="BC56">
            <v>0</v>
          </cell>
        </row>
        <row r="57">
          <cell r="AN57" t="str">
            <v>Gerentes (3)</v>
          </cell>
          <cell r="AO57" t="str">
            <v>Gerente</v>
          </cell>
          <cell r="AP57" t="str">
            <v>July</v>
          </cell>
          <cell r="AQ57">
            <v>0</v>
          </cell>
          <cell r="AR57">
            <v>0</v>
          </cell>
          <cell r="AS57">
            <v>0</v>
          </cell>
          <cell r="AT57">
            <v>0</v>
          </cell>
          <cell r="AU57">
            <v>0</v>
          </cell>
          <cell r="AV57">
            <v>0</v>
          </cell>
          <cell r="AW57">
            <v>0</v>
          </cell>
          <cell r="AX57">
            <v>0</v>
          </cell>
          <cell r="AY57">
            <v>0</v>
          </cell>
          <cell r="AZ57">
            <v>0</v>
          </cell>
          <cell r="BA57">
            <v>0</v>
          </cell>
          <cell r="BB57">
            <v>0</v>
          </cell>
          <cell r="BC57">
            <v>0</v>
          </cell>
        </row>
        <row r="58">
          <cell r="AN58" t="str">
            <v>Empleados (71)</v>
          </cell>
          <cell r="AO58" t="str">
            <v>Empleado</v>
          </cell>
          <cell r="AP58" t="str">
            <v>April</v>
          </cell>
          <cell r="AQ58">
            <v>0</v>
          </cell>
          <cell r="AR58">
            <v>0</v>
          </cell>
          <cell r="AS58">
            <v>0</v>
          </cell>
          <cell r="AT58">
            <v>0</v>
          </cell>
          <cell r="AU58">
            <v>0</v>
          </cell>
          <cell r="AV58">
            <v>0</v>
          </cell>
          <cell r="AW58">
            <v>0</v>
          </cell>
          <cell r="AX58">
            <v>0</v>
          </cell>
          <cell r="AY58">
            <v>0</v>
          </cell>
          <cell r="AZ58">
            <v>0</v>
          </cell>
          <cell r="BA58">
            <v>0</v>
          </cell>
          <cell r="BB58">
            <v>0</v>
          </cell>
          <cell r="BC58">
            <v>0</v>
          </cell>
        </row>
        <row r="59">
          <cell r="AQ59">
            <v>0</v>
          </cell>
          <cell r="AR59">
            <v>0</v>
          </cell>
          <cell r="AS59">
            <v>0</v>
          </cell>
          <cell r="AT59">
            <v>0</v>
          </cell>
          <cell r="AU59">
            <v>0</v>
          </cell>
          <cell r="AV59">
            <v>0</v>
          </cell>
          <cell r="AW59">
            <v>0</v>
          </cell>
          <cell r="AX59">
            <v>0</v>
          </cell>
          <cell r="AY59">
            <v>0</v>
          </cell>
          <cell r="AZ59">
            <v>0</v>
          </cell>
          <cell r="BA59">
            <v>0</v>
          </cell>
          <cell r="BB59">
            <v>0</v>
          </cell>
          <cell r="BC59">
            <v>0</v>
          </cell>
        </row>
        <row r="60">
          <cell r="AQ60">
            <v>0</v>
          </cell>
          <cell r="AR60">
            <v>0</v>
          </cell>
          <cell r="AS60">
            <v>0</v>
          </cell>
          <cell r="AT60">
            <v>0</v>
          </cell>
          <cell r="AU60">
            <v>0</v>
          </cell>
          <cell r="AV60">
            <v>0</v>
          </cell>
          <cell r="AW60">
            <v>0</v>
          </cell>
          <cell r="AX60">
            <v>0</v>
          </cell>
          <cell r="AY60">
            <v>0</v>
          </cell>
          <cell r="AZ60">
            <v>0</v>
          </cell>
          <cell r="BA60">
            <v>0</v>
          </cell>
          <cell r="BB60">
            <v>0</v>
          </cell>
          <cell r="BC60">
            <v>0</v>
          </cell>
        </row>
        <row r="61">
          <cell r="AN61" t="str">
            <v>Addition</v>
          </cell>
          <cell r="AO61" t="str">
            <v>Vendedores (3)</v>
          </cell>
          <cell r="AP61" t="str">
            <v>February</v>
          </cell>
          <cell r="AQ61">
            <v>20000</v>
          </cell>
          <cell r="AR61">
            <v>0</v>
          </cell>
          <cell r="AS61">
            <v>20000</v>
          </cell>
          <cell r="AT61">
            <v>20000</v>
          </cell>
          <cell r="AU61">
            <v>20000</v>
          </cell>
          <cell r="AV61">
            <v>20000</v>
          </cell>
          <cell r="AW61">
            <v>20000</v>
          </cell>
          <cell r="AX61">
            <v>20000</v>
          </cell>
          <cell r="AY61">
            <v>20000</v>
          </cell>
          <cell r="AZ61">
            <v>20000</v>
          </cell>
          <cell r="BA61">
            <v>20000</v>
          </cell>
          <cell r="BB61">
            <v>20000</v>
          </cell>
          <cell r="BC61">
            <v>20000</v>
          </cell>
        </row>
        <row r="62">
          <cell r="AN62" t="str">
            <v>Addition</v>
          </cell>
          <cell r="AO62" t="str">
            <v>Vendedores (3)</v>
          </cell>
          <cell r="AP62" t="str">
            <v>May</v>
          </cell>
          <cell r="AQ62">
            <v>20000</v>
          </cell>
          <cell r="AR62">
            <v>0</v>
          </cell>
          <cell r="AS62">
            <v>0</v>
          </cell>
          <cell r="AT62">
            <v>0</v>
          </cell>
          <cell r="AU62">
            <v>0</v>
          </cell>
          <cell r="AV62">
            <v>20000</v>
          </cell>
          <cell r="AW62">
            <v>20000</v>
          </cell>
          <cell r="AX62">
            <v>20000</v>
          </cell>
          <cell r="AY62">
            <v>20000</v>
          </cell>
          <cell r="AZ62">
            <v>20000</v>
          </cell>
          <cell r="BA62">
            <v>20000</v>
          </cell>
          <cell r="BB62">
            <v>20000</v>
          </cell>
          <cell r="BC62">
            <v>20000</v>
          </cell>
        </row>
        <row r="63">
          <cell r="AN63" t="str">
            <v>Addition</v>
          </cell>
          <cell r="AO63" t="str">
            <v>Vendedores (3)</v>
          </cell>
          <cell r="AP63" t="str">
            <v>June</v>
          </cell>
          <cell r="AQ63">
            <v>0</v>
          </cell>
          <cell r="AR63">
            <v>0</v>
          </cell>
          <cell r="AS63">
            <v>0</v>
          </cell>
          <cell r="AT63">
            <v>0</v>
          </cell>
          <cell r="AU63">
            <v>0</v>
          </cell>
          <cell r="AV63">
            <v>0</v>
          </cell>
          <cell r="AW63">
            <v>0</v>
          </cell>
          <cell r="AX63">
            <v>0</v>
          </cell>
          <cell r="AY63">
            <v>0</v>
          </cell>
          <cell r="AZ63">
            <v>0</v>
          </cell>
          <cell r="BA63">
            <v>0</v>
          </cell>
          <cell r="BB63">
            <v>0</v>
          </cell>
          <cell r="BC63">
            <v>0</v>
          </cell>
        </row>
        <row r="64">
          <cell r="AN64" t="str">
            <v>Addition</v>
          </cell>
          <cell r="AO64" t="str">
            <v>Vendedores (3)</v>
          </cell>
          <cell r="AP64" t="str">
            <v>August</v>
          </cell>
          <cell r="AQ64">
            <v>0</v>
          </cell>
          <cell r="AR64">
            <v>0</v>
          </cell>
          <cell r="AS64">
            <v>0</v>
          </cell>
          <cell r="AT64">
            <v>0</v>
          </cell>
          <cell r="AU64">
            <v>0</v>
          </cell>
          <cell r="AV64">
            <v>0</v>
          </cell>
          <cell r="AW64">
            <v>0</v>
          </cell>
          <cell r="AX64">
            <v>0</v>
          </cell>
          <cell r="AY64">
            <v>0</v>
          </cell>
          <cell r="AZ64">
            <v>0</v>
          </cell>
          <cell r="BA64">
            <v>0</v>
          </cell>
          <cell r="BB64">
            <v>0</v>
          </cell>
          <cell r="BC64">
            <v>0</v>
          </cell>
        </row>
        <row r="65">
          <cell r="AN65" t="str">
            <v>Addition</v>
          </cell>
          <cell r="AO65" t="str">
            <v>Vendedores (3)</v>
          </cell>
          <cell r="AP65" t="str">
            <v>November</v>
          </cell>
          <cell r="AQ65">
            <v>0</v>
          </cell>
          <cell r="AR65">
            <v>0</v>
          </cell>
          <cell r="AS65">
            <v>0</v>
          </cell>
          <cell r="AT65">
            <v>0</v>
          </cell>
          <cell r="AU65">
            <v>0</v>
          </cell>
          <cell r="AV65">
            <v>0</v>
          </cell>
          <cell r="AW65">
            <v>0</v>
          </cell>
          <cell r="AX65">
            <v>0</v>
          </cell>
          <cell r="AY65">
            <v>0</v>
          </cell>
          <cell r="AZ65">
            <v>0</v>
          </cell>
          <cell r="BA65">
            <v>0</v>
          </cell>
          <cell r="BB65">
            <v>0</v>
          </cell>
          <cell r="BC65">
            <v>0</v>
          </cell>
        </row>
        <row r="66">
          <cell r="AN66" t="str">
            <v>Addition</v>
          </cell>
          <cell r="AO66" t="str">
            <v>Operador (3)</v>
          </cell>
          <cell r="AP66" t="str">
            <v>February</v>
          </cell>
          <cell r="AQ66">
            <v>0</v>
          </cell>
          <cell r="AR66">
            <v>0</v>
          </cell>
          <cell r="AS66">
            <v>0</v>
          </cell>
          <cell r="AT66">
            <v>0</v>
          </cell>
          <cell r="AU66">
            <v>0</v>
          </cell>
          <cell r="AV66">
            <v>0</v>
          </cell>
          <cell r="AW66">
            <v>0</v>
          </cell>
          <cell r="AX66">
            <v>0</v>
          </cell>
          <cell r="AY66">
            <v>0</v>
          </cell>
          <cell r="AZ66">
            <v>0</v>
          </cell>
          <cell r="BA66">
            <v>0</v>
          </cell>
          <cell r="BB66">
            <v>0</v>
          </cell>
          <cell r="BC66">
            <v>0</v>
          </cell>
        </row>
        <row r="67">
          <cell r="AN67" t="str">
            <v>Addition</v>
          </cell>
          <cell r="AO67" t="str">
            <v>Operador (3)</v>
          </cell>
          <cell r="AP67" t="str">
            <v>June</v>
          </cell>
          <cell r="AQ67">
            <v>9000</v>
          </cell>
          <cell r="AR67">
            <v>0</v>
          </cell>
          <cell r="AS67">
            <v>0</v>
          </cell>
          <cell r="AT67">
            <v>0</v>
          </cell>
          <cell r="AU67">
            <v>0</v>
          </cell>
          <cell r="AV67">
            <v>0</v>
          </cell>
          <cell r="AW67">
            <v>9000</v>
          </cell>
          <cell r="AX67">
            <v>9000</v>
          </cell>
          <cell r="AY67">
            <v>9000</v>
          </cell>
          <cell r="AZ67">
            <v>9000</v>
          </cell>
          <cell r="BA67">
            <v>9000</v>
          </cell>
          <cell r="BB67">
            <v>9000</v>
          </cell>
          <cell r="BC67">
            <v>9000</v>
          </cell>
        </row>
        <row r="68">
          <cell r="AN68" t="str">
            <v>Addition</v>
          </cell>
          <cell r="AO68" t="str">
            <v>Operador (3)</v>
          </cell>
          <cell r="AP68" t="str">
            <v>October</v>
          </cell>
          <cell r="AQ68">
            <v>9000</v>
          </cell>
          <cell r="AR68">
            <v>0</v>
          </cell>
          <cell r="AS68">
            <v>0</v>
          </cell>
          <cell r="AT68">
            <v>0</v>
          </cell>
          <cell r="AU68">
            <v>0</v>
          </cell>
          <cell r="AV68">
            <v>0</v>
          </cell>
          <cell r="AW68">
            <v>0</v>
          </cell>
          <cell r="AX68">
            <v>0</v>
          </cell>
          <cell r="AY68">
            <v>0</v>
          </cell>
          <cell r="AZ68">
            <v>0</v>
          </cell>
          <cell r="BA68">
            <v>9000</v>
          </cell>
          <cell r="BB68">
            <v>9000</v>
          </cell>
          <cell r="BC68">
            <v>9000</v>
          </cell>
        </row>
        <row r="79">
          <cell r="BF79" t="str">
            <v>OFFICE DEPOT MEXICO</v>
          </cell>
        </row>
        <row r="80">
          <cell r="BF80" t="str">
            <v>FIXED ASSETS ADDITIONS</v>
          </cell>
        </row>
        <row r="81">
          <cell r="BF81" t="str">
            <v>Telemarketing</v>
          </cell>
        </row>
        <row r="82">
          <cell r="BG82" t="str">
            <v>%</v>
          </cell>
          <cell r="BH82" t="str">
            <v>January</v>
          </cell>
          <cell r="BI82" t="str">
            <v>February</v>
          </cell>
          <cell r="BJ82" t="str">
            <v>March</v>
          </cell>
          <cell r="BK82" t="str">
            <v>April</v>
          </cell>
          <cell r="BL82" t="str">
            <v>May</v>
          </cell>
          <cell r="BM82" t="str">
            <v>June</v>
          </cell>
          <cell r="BN82" t="str">
            <v>July</v>
          </cell>
          <cell r="BO82" t="str">
            <v>August</v>
          </cell>
          <cell r="BP82" t="str">
            <v>September</v>
          </cell>
          <cell r="BQ82" t="str">
            <v>October</v>
          </cell>
          <cell r="BR82" t="str">
            <v>November</v>
          </cell>
          <cell r="BS82" t="str">
            <v>December</v>
          </cell>
        </row>
      </sheetData>
      <sheetData sheetId="1" refreshError="1"/>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
      <sheetName val="BASE CAPTURA"/>
      <sheetName val="TABLAS"/>
      <sheetName val="REPORTE ESTADÍSTICO"/>
      <sheetName val="TablasEstadisticosMCC"/>
      <sheetName val="TablasEstadisticosPAIS"/>
      <sheetName val="EstadisticosMontoPromedio"/>
      <sheetName val="EstadisticosModoCanal CR"/>
      <sheetName val="EstadisticosModoCanal DB"/>
      <sheetName val="ORIGEN_EFECTIVIDAD"/>
      <sheetName val="TablasEstadisticosOFICINAS"/>
      <sheetName val="FRAUDExDIAS"/>
      <sheetName val="FRAUDExHORAS"/>
      <sheetName val="INDICE_SINIESTRALIDAD"/>
      <sheetName val="FRAUDE POR MODALIDAD"/>
      <sheetName val="DatosFacturación"/>
      <sheetName val="REPORTE PPC"/>
      <sheetName val="PPC"/>
      <sheetName val="Provisional"/>
      <sheetName val="TEMPORAL"/>
      <sheetName val="Telemarketing"/>
      <sheetName val="SLIP_Condiciones_Técnicas_"/>
      <sheetName val="PRESUPUESTO"/>
      <sheetName val="TERMINOS COTIZACION"/>
    </sheetNames>
    <sheetDataSet>
      <sheetData sheetId="0" refreshError="1"/>
      <sheetData sheetId="1" refreshError="1"/>
      <sheetData sheetId="2">
        <row r="2">
          <cell r="Y2" t="str">
            <v>0 Normal</v>
          </cell>
          <cell r="AW2" t="str">
            <v>RECUPERACION DE M/CIA</v>
          </cell>
        </row>
        <row r="3">
          <cell r="Y3" t="str">
            <v>1 Falsificación Banda Magnética</v>
          </cell>
          <cell r="AW3" t="str">
            <v>PRUEBAS</v>
          </cell>
        </row>
        <row r="4">
          <cell r="Y4" t="str">
            <v>2 Internet</v>
          </cell>
          <cell r="AW4" t="str">
            <v>NORMAL</v>
          </cell>
        </row>
        <row r="5">
          <cell r="Y5" t="str">
            <v>3 Telemercadeo</v>
          </cell>
          <cell r="AW5" t="str">
            <v>FRAUDE NO COMPENSADO</v>
          </cell>
        </row>
        <row r="6">
          <cell r="Y6" t="str">
            <v>4 Tarjeta Robada o perdida</v>
          </cell>
        </row>
        <row r="7">
          <cell r="Y7" t="str">
            <v>5 Tarjeta Adulterada</v>
          </cell>
        </row>
        <row r="8">
          <cell r="Y8" t="str">
            <v>6 Falsificación Integral</v>
          </cell>
        </row>
        <row r="9">
          <cell r="Y9" t="str">
            <v>7 Perdida en poder del Banco</v>
          </cell>
        </row>
        <row r="10">
          <cell r="Y10" t="str">
            <v>8 Tarjeta Expedida con Datos Falsos</v>
          </cell>
        </row>
        <row r="11">
          <cell r="Y11" t="str">
            <v>9 Prueba Tarjeta</v>
          </cell>
        </row>
        <row r="12">
          <cell r="Y12" t="str">
            <v>10 Punto de Compromiso</v>
          </cell>
        </row>
        <row r="13">
          <cell r="Y13" t="str">
            <v>11 Recuperación Mercancia</v>
          </cell>
        </row>
        <row r="14">
          <cell r="Y14" t="str">
            <v>12 Uso Indebido</v>
          </cell>
        </row>
        <row r="15">
          <cell r="Y15" t="str">
            <v>13 Cambiazo</v>
          </cell>
        </row>
        <row r="16">
          <cell r="Y16" t="str">
            <v>14 Suplantación</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O"/>
      <sheetName val="SEP"/>
      <sheetName val="ENE"/>
      <sheetName val="FEB"/>
      <sheetName val="MAR"/>
      <sheetName val="ABR"/>
      <sheetName val="MAY"/>
      <sheetName val="JUN"/>
      <sheetName val="JUL"/>
      <sheetName val="Hoja8"/>
      <sheetName val="Hoja9"/>
      <sheetName val="Hoja10"/>
      <sheetName val="Hoja11"/>
      <sheetName val="Hoja12"/>
      <sheetName val="Hoja13"/>
      <sheetName val="Hoja14"/>
      <sheetName val="Hoja15"/>
      <sheetName val="Hoja16"/>
      <sheetName val="ACUM"/>
      <sheetName val="Hoja7"/>
      <sheetName val="OCT"/>
      <sheetName val="NOV"/>
      <sheetName val="SQ_FEET"/>
      <sheetName val="TABLAS"/>
      <sheetName val="Relacion Grupo Vida"/>
      <sheetName val="TERMINOS COTIZACION"/>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COBERTURAS"/>
      <sheetName val="DEDUCIBLES"/>
      <sheetName val="NO ASEGURABLES"/>
      <sheetName val="GENERALES"/>
      <sheetName val="ADICIONALES"/>
      <sheetName val="ADMINISTRATIVAS"/>
      <sheetName val="ASISTENCIA_ROYAL"/>
      <sheetName val="TASAS"/>
      <sheetName val="SEGURIDAD"/>
      <sheetName val="LIQUIDACION"/>
      <sheetName val="TABLAS"/>
      <sheetName val="P1_Nal"/>
      <sheetName val="NO_ASEGURABLES"/>
      <sheetName val="ABR"/>
      <sheetName val="JUN"/>
      <sheetName val="MAR"/>
      <sheetName val="MAY"/>
      <sheetName val="Telemarketing"/>
      <sheetName val="TABLA"/>
      <sheetName val="Hoja4"/>
      <sheetName val="MENU"/>
      <sheetName val="Información Cotización"/>
      <sheetName val="DISTRIBUCIÓN TASAS"/>
      <sheetName val="COSTOS"/>
      <sheetName val="TRDM"/>
      <sheetName val="DEFINICION DE BIENES"/>
      <sheetName val="RCE"/>
      <sheetName val="MANEJO"/>
      <sheetName val="TRANS VALORES"/>
      <sheetName val="TRANS AUT"/>
      <sheetName val="MERCANCIAS EXCLUIDAS"/>
      <sheetName val="ACTIVIDADES RESTRING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
          <cell r="B2" t="str">
            <v>SI</v>
          </cell>
          <cell r="C2" t="str">
            <v>Intermediario :</v>
          </cell>
        </row>
        <row r="3">
          <cell r="B3" t="str">
            <v>NO</v>
          </cell>
          <cell r="C3" t="str">
            <v>Corredor :</v>
          </cell>
        </row>
      </sheetData>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31122002"/>
      <sheetName val="INF 31012003"/>
      <sheetName val="INF28022003"/>
      <sheetName val="INF30042003"/>
      <sheetName val="INF30052003"/>
      <sheetName val="INF30062003"/>
      <sheetName val="TABLAS"/>
      <sheetName val="Hoja4"/>
      <sheetName val="SLIP_Condiciones_Técnicas_"/>
    </sheetNames>
    <sheetDataSet>
      <sheetData sheetId="0"/>
      <sheetData sheetId="1"/>
      <sheetData sheetId="2"/>
      <sheetData sheetId="3"/>
      <sheetData sheetId="4">
        <row r="2">
          <cell r="A2" t="str">
            <v>Armenia</v>
          </cell>
          <cell r="B2">
            <v>10350595</v>
          </cell>
          <cell r="C2">
            <v>37267</v>
          </cell>
          <cell r="D2">
            <v>37631</v>
          </cell>
          <cell r="E2" t="str">
            <v>A</v>
          </cell>
          <cell r="F2" t="str">
            <v>AUCOLESP</v>
          </cell>
          <cell r="G2">
            <v>57130</v>
          </cell>
          <cell r="H2" t="str">
            <v>COOPERATIVA_DE AHORRO Y CREDITO CAFETERA</v>
          </cell>
          <cell r="I2">
            <v>50350817</v>
          </cell>
          <cell r="J2">
            <v>50350817</v>
          </cell>
          <cell r="K2">
            <v>36077670.4912</v>
          </cell>
          <cell r="L2">
            <v>0</v>
          </cell>
          <cell r="M2">
            <v>4000000</v>
          </cell>
          <cell r="N2">
            <v>4000000</v>
          </cell>
          <cell r="O2">
            <v>0.1</v>
          </cell>
          <cell r="P2">
            <v>400000</v>
          </cell>
          <cell r="Q2">
            <v>0.1</v>
          </cell>
          <cell r="R2">
            <v>400000</v>
          </cell>
          <cell r="S2">
            <v>4800000</v>
          </cell>
          <cell r="T2">
            <v>0.13304628415991568</v>
          </cell>
          <cell r="U2">
            <v>0.19</v>
          </cell>
          <cell r="V2">
            <v>6854757.3933279999</v>
          </cell>
          <cell r="X2">
            <v>0</v>
          </cell>
          <cell r="Y2">
            <v>0</v>
          </cell>
          <cell r="Z2">
            <v>0</v>
          </cell>
          <cell r="AA2">
            <v>0.67695371584008435</v>
          </cell>
          <cell r="AB2">
            <v>24422913.097872</v>
          </cell>
          <cell r="AD2">
            <v>35.829669952392578</v>
          </cell>
        </row>
        <row r="3">
          <cell r="A3" t="str">
            <v>Armenia</v>
          </cell>
          <cell r="B3">
            <v>10350595</v>
          </cell>
          <cell r="C3">
            <v>37632</v>
          </cell>
          <cell r="D3">
            <v>37777</v>
          </cell>
          <cell r="E3" t="str">
            <v>A</v>
          </cell>
          <cell r="F3" t="str">
            <v>AUCOLESP</v>
          </cell>
          <cell r="G3">
            <v>57130</v>
          </cell>
          <cell r="H3" t="str">
            <v>COOPERATIVA_DE AHORRO Y CREDITO CAFETERA</v>
          </cell>
          <cell r="I3">
            <v>-926317</v>
          </cell>
          <cell r="J3">
            <v>-926317</v>
          </cell>
          <cell r="K3">
            <v>11255701.7305</v>
          </cell>
          <cell r="L3">
            <v>0</v>
          </cell>
          <cell r="M3">
            <v>0</v>
          </cell>
          <cell r="N3">
            <v>0</v>
          </cell>
          <cell r="O3">
            <v>0.1</v>
          </cell>
          <cell r="P3">
            <v>0</v>
          </cell>
          <cell r="Q3">
            <v>0.1</v>
          </cell>
          <cell r="R3">
            <v>0</v>
          </cell>
          <cell r="S3">
            <v>0</v>
          </cell>
          <cell r="T3">
            <v>0</v>
          </cell>
          <cell r="U3">
            <v>0.19</v>
          </cell>
          <cell r="V3">
            <v>2138583.328795</v>
          </cell>
          <cell r="W3">
            <v>0.125</v>
          </cell>
          <cell r="X3">
            <v>1406962.7163124999</v>
          </cell>
          <cell r="Y3">
            <v>0</v>
          </cell>
          <cell r="Z3">
            <v>0</v>
          </cell>
          <cell r="AA3">
            <v>0.68500000000000005</v>
          </cell>
          <cell r="AB3">
            <v>7710155.6853924999</v>
          </cell>
          <cell r="AC3">
            <v>15</v>
          </cell>
          <cell r="AD3">
            <v>27.510345458984375</v>
          </cell>
        </row>
        <row r="4">
          <cell r="B4" t="str">
            <v>Total 10350595</v>
          </cell>
          <cell r="I4">
            <v>49424500</v>
          </cell>
          <cell r="J4">
            <v>49424500</v>
          </cell>
          <cell r="K4">
            <v>47333372.221699998</v>
          </cell>
          <cell r="L4">
            <v>0</v>
          </cell>
          <cell r="M4">
            <v>4000000</v>
          </cell>
          <cell r="N4">
            <v>4000000</v>
          </cell>
          <cell r="P4">
            <v>400000</v>
          </cell>
          <cell r="R4">
            <v>400000</v>
          </cell>
          <cell r="S4">
            <v>4800000</v>
          </cell>
          <cell r="V4">
            <v>8993340.7221230008</v>
          </cell>
          <cell r="X4">
            <v>1406962.7163124999</v>
          </cell>
          <cell r="Z4">
            <v>0</v>
          </cell>
          <cell r="AB4">
            <v>32133068.783264499</v>
          </cell>
          <cell r="AC4">
            <v>15</v>
          </cell>
        </row>
        <row r="5">
          <cell r="H5" t="str">
            <v>Total COOPERATIVA_DE AHORRO Y CREDITO CAFETERA</v>
          </cell>
          <cell r="I5">
            <v>49424500</v>
          </cell>
          <cell r="J5">
            <v>49424500</v>
          </cell>
          <cell r="K5">
            <v>47333372.221699998</v>
          </cell>
          <cell r="L5">
            <v>0</v>
          </cell>
          <cell r="M5">
            <v>4000000</v>
          </cell>
          <cell r="N5">
            <v>4000000</v>
          </cell>
          <cell r="P5">
            <v>400000</v>
          </cell>
          <cell r="R5">
            <v>400000</v>
          </cell>
          <cell r="S5">
            <v>4800000</v>
          </cell>
          <cell r="V5">
            <v>8993340.7221230008</v>
          </cell>
          <cell r="X5">
            <v>1406962.7163124999</v>
          </cell>
          <cell r="Z5">
            <v>0</v>
          </cell>
          <cell r="AB5">
            <v>32133068.783264499</v>
          </cell>
          <cell r="AC5">
            <v>15</v>
          </cell>
        </row>
        <row r="6">
          <cell r="A6" t="str">
            <v>Armenia</v>
          </cell>
          <cell r="B6">
            <v>10346495</v>
          </cell>
          <cell r="C6">
            <v>37225</v>
          </cell>
          <cell r="D6">
            <v>37589</v>
          </cell>
          <cell r="E6" t="str">
            <v>M</v>
          </cell>
          <cell r="F6" t="str">
            <v>AUCOLESP</v>
          </cell>
          <cell r="G6">
            <v>72690</v>
          </cell>
          <cell r="H6" t="str">
            <v>HEATH LAMBERT BENEFICIOS INTEGRALES OPORTUNOS</v>
          </cell>
          <cell r="I6">
            <v>1233668</v>
          </cell>
          <cell r="J6">
            <v>1233668</v>
          </cell>
          <cell r="K6">
            <v>1233668</v>
          </cell>
          <cell r="L6">
            <v>2398457</v>
          </cell>
          <cell r="M6">
            <v>0</v>
          </cell>
          <cell r="N6">
            <v>2398457</v>
          </cell>
          <cell r="O6">
            <v>0.1</v>
          </cell>
          <cell r="P6">
            <v>0</v>
          </cell>
          <cell r="Q6">
            <v>0.1</v>
          </cell>
          <cell r="R6">
            <v>239845.7</v>
          </cell>
          <cell r="S6">
            <v>2638302.7000000002</v>
          </cell>
          <cell r="T6">
            <v>2.1385840436811203</v>
          </cell>
          <cell r="U6">
            <v>0.19</v>
          </cell>
          <cell r="V6">
            <v>234396.92</v>
          </cell>
          <cell r="W6">
            <v>0.125</v>
          </cell>
          <cell r="X6">
            <v>154208.5</v>
          </cell>
          <cell r="Y6">
            <v>0</v>
          </cell>
          <cell r="Z6">
            <v>0</v>
          </cell>
          <cell r="AA6">
            <v>-1.4535840436811203</v>
          </cell>
          <cell r="AB6">
            <v>-1793240.1200000003</v>
          </cell>
          <cell r="AD6">
            <v>1.8049451112747192</v>
          </cell>
        </row>
        <row r="7">
          <cell r="B7" t="str">
            <v>Total 10346495</v>
          </cell>
          <cell r="I7">
            <v>1233668</v>
          </cell>
          <cell r="J7">
            <v>1233668</v>
          </cell>
          <cell r="K7">
            <v>1233668</v>
          </cell>
          <cell r="L7">
            <v>2398457</v>
          </cell>
          <cell r="M7">
            <v>0</v>
          </cell>
          <cell r="N7">
            <v>2398457</v>
          </cell>
          <cell r="P7">
            <v>0</v>
          </cell>
          <cell r="R7">
            <v>239845.7</v>
          </cell>
          <cell r="S7">
            <v>2638302.7000000002</v>
          </cell>
          <cell r="V7">
            <v>234396.92</v>
          </cell>
          <cell r="X7">
            <v>154208.5</v>
          </cell>
          <cell r="Z7">
            <v>0</v>
          </cell>
          <cell r="AB7">
            <v>-1793240.1200000003</v>
          </cell>
          <cell r="AC7">
            <v>0</v>
          </cell>
        </row>
        <row r="8">
          <cell r="H8" t="str">
            <v>Total HEATH LAMBERT BENEFICIOS INTEGRALES OPORTUNOS</v>
          </cell>
          <cell r="I8">
            <v>1233668</v>
          </cell>
          <cell r="J8">
            <v>1233668</v>
          </cell>
          <cell r="K8">
            <v>1233668</v>
          </cell>
          <cell r="L8">
            <v>2398457</v>
          </cell>
          <cell r="M8">
            <v>0</v>
          </cell>
          <cell r="N8">
            <v>2398457</v>
          </cell>
          <cell r="P8">
            <v>0</v>
          </cell>
          <cell r="R8">
            <v>239845.7</v>
          </cell>
          <cell r="S8">
            <v>2638302.7000000002</v>
          </cell>
          <cell r="V8">
            <v>234396.92</v>
          </cell>
          <cell r="X8">
            <v>154208.5</v>
          </cell>
          <cell r="Z8">
            <v>0</v>
          </cell>
          <cell r="AB8">
            <v>-1793240.1200000003</v>
          </cell>
          <cell r="AC8">
            <v>0</v>
          </cell>
        </row>
        <row r="9">
          <cell r="A9" t="str">
            <v>Total Armenia</v>
          </cell>
          <cell r="I9">
            <v>50658168</v>
          </cell>
          <cell r="J9">
            <v>50658168</v>
          </cell>
          <cell r="K9">
            <v>48567040.221699998</v>
          </cell>
          <cell r="L9">
            <v>2398457</v>
          </cell>
          <cell r="M9">
            <v>4000000</v>
          </cell>
          <cell r="N9">
            <v>6398457</v>
          </cell>
          <cell r="P9">
            <v>400000</v>
          </cell>
          <cell r="R9">
            <v>639845.69999999995</v>
          </cell>
          <cell r="S9">
            <v>7438302.7000000002</v>
          </cell>
          <cell r="V9">
            <v>9227737.6421230007</v>
          </cell>
          <cell r="X9">
            <v>1561171.2163124999</v>
          </cell>
          <cell r="Z9">
            <v>0</v>
          </cell>
          <cell r="AB9">
            <v>30339828.663264498</v>
          </cell>
          <cell r="AC9">
            <v>15</v>
          </cell>
        </row>
        <row r="10">
          <cell r="A10" t="str">
            <v>Barranquilla</v>
          </cell>
          <cell r="B10">
            <v>1065887</v>
          </cell>
          <cell r="C10">
            <v>36831</v>
          </cell>
          <cell r="D10">
            <v>37195</v>
          </cell>
          <cell r="E10" t="str">
            <v>A</v>
          </cell>
          <cell r="F10" t="str">
            <v>AUCOL98</v>
          </cell>
          <cell r="G10">
            <v>66670</v>
          </cell>
          <cell r="H10" t="str">
            <v>ASEO TECNICO S.A.</v>
          </cell>
          <cell r="I10">
            <v>227906955.71880001</v>
          </cell>
          <cell r="J10">
            <v>230443879.17969999</v>
          </cell>
          <cell r="K10">
            <v>227906957.15630001</v>
          </cell>
          <cell r="L10">
            <v>40116558</v>
          </cell>
          <cell r="M10">
            <v>0</v>
          </cell>
          <cell r="N10">
            <v>40116558</v>
          </cell>
          <cell r="O10">
            <v>0.1</v>
          </cell>
          <cell r="P10">
            <v>0</v>
          </cell>
          <cell r="Q10">
            <v>0.1</v>
          </cell>
          <cell r="R10">
            <v>4011655.8000000003</v>
          </cell>
          <cell r="S10">
            <v>44128213.799999997</v>
          </cell>
          <cell r="T10">
            <v>0.19362381188625405</v>
          </cell>
          <cell r="U10">
            <v>0.19</v>
          </cell>
          <cell r="V10">
            <v>43302321.859696999</v>
          </cell>
          <cell r="W10">
            <v>0.125</v>
          </cell>
          <cell r="X10">
            <v>28488369.644537501</v>
          </cell>
          <cell r="Y10">
            <v>0</v>
          </cell>
          <cell r="Z10">
            <v>0</v>
          </cell>
          <cell r="AA10">
            <v>0.491376188113746</v>
          </cell>
          <cell r="AB10">
            <v>111988051.85206552</v>
          </cell>
          <cell r="AD10">
            <v>115.32417297363281</v>
          </cell>
        </row>
        <row r="11">
          <cell r="A11" t="str">
            <v>Barranquilla</v>
          </cell>
          <cell r="B11">
            <v>1065887</v>
          </cell>
          <cell r="C11">
            <v>37196</v>
          </cell>
          <cell r="D11">
            <v>37560</v>
          </cell>
          <cell r="E11" t="str">
            <v>A</v>
          </cell>
          <cell r="F11" t="str">
            <v>AUCOL98</v>
          </cell>
          <cell r="G11">
            <v>66670</v>
          </cell>
          <cell r="H11" t="str">
            <v>ASEO TECNICO S.A.</v>
          </cell>
          <cell r="I11">
            <v>269781528.75</v>
          </cell>
          <cell r="J11">
            <v>269827488.75</v>
          </cell>
          <cell r="K11">
            <v>269781529.84380001</v>
          </cell>
          <cell r="L11">
            <v>20184600</v>
          </cell>
          <cell r="M11">
            <v>0</v>
          </cell>
          <cell r="N11">
            <v>20184600</v>
          </cell>
          <cell r="O11">
            <v>0.1</v>
          </cell>
          <cell r="P11">
            <v>0</v>
          </cell>
          <cell r="Q11">
            <v>0.1</v>
          </cell>
          <cell r="R11">
            <v>2018460</v>
          </cell>
          <cell r="S11">
            <v>22203060</v>
          </cell>
          <cell r="T11">
            <v>8.2300148616012675E-2</v>
          </cell>
          <cell r="U11">
            <v>0.19</v>
          </cell>
          <cell r="V11">
            <v>51258490.670322001</v>
          </cell>
          <cell r="W11">
            <v>0.125</v>
          </cell>
          <cell r="X11">
            <v>33722691.230475001</v>
          </cell>
          <cell r="Y11">
            <v>0</v>
          </cell>
          <cell r="Z11">
            <v>0</v>
          </cell>
          <cell r="AA11">
            <v>0.60269985138398741</v>
          </cell>
          <cell r="AB11">
            <v>162597287.94300303</v>
          </cell>
          <cell r="AD11">
            <v>119.06593322753906</v>
          </cell>
        </row>
        <row r="12">
          <cell r="A12" t="str">
            <v>Barranquilla</v>
          </cell>
          <cell r="B12">
            <v>1065887</v>
          </cell>
          <cell r="C12">
            <v>37561</v>
          </cell>
          <cell r="D12">
            <v>37777</v>
          </cell>
          <cell r="E12" t="str">
            <v>A</v>
          </cell>
          <cell r="F12" t="str">
            <v>AUCOL98</v>
          </cell>
          <cell r="G12">
            <v>66670</v>
          </cell>
          <cell r="H12" t="str">
            <v>ASEO TECNICO S.A.</v>
          </cell>
          <cell r="I12">
            <v>218326375.1602</v>
          </cell>
          <cell r="J12">
            <v>218326375.1602</v>
          </cell>
          <cell r="K12">
            <v>130328230.45900001</v>
          </cell>
          <cell r="L12">
            <v>4987292</v>
          </cell>
          <cell r="M12">
            <v>2500000</v>
          </cell>
          <cell r="N12">
            <v>7487292</v>
          </cell>
          <cell r="O12">
            <v>0.1</v>
          </cell>
          <cell r="P12">
            <v>250000</v>
          </cell>
          <cell r="Q12">
            <v>0.1</v>
          </cell>
          <cell r="R12">
            <v>748729.20000000007</v>
          </cell>
          <cell r="S12">
            <v>8486021.1999999993</v>
          </cell>
          <cell r="T12">
            <v>6.5112686408104178E-2</v>
          </cell>
          <cell r="U12">
            <v>0.19</v>
          </cell>
          <cell r="V12">
            <v>24762363.787210003</v>
          </cell>
          <cell r="W12">
            <v>0.125</v>
          </cell>
          <cell r="X12">
            <v>16291028.807375001</v>
          </cell>
          <cell r="Y12">
            <v>0</v>
          </cell>
          <cell r="Z12">
            <v>0</v>
          </cell>
          <cell r="AA12">
            <v>0.61988731359189586</v>
          </cell>
          <cell r="AB12">
            <v>80788816.664415017</v>
          </cell>
          <cell r="AC12">
            <v>118</v>
          </cell>
          <cell r="AD12">
            <v>119.07407379150391</v>
          </cell>
        </row>
        <row r="13">
          <cell r="B13" t="str">
            <v>Total 1065887</v>
          </cell>
          <cell r="I13">
            <v>716014859.62899995</v>
          </cell>
          <cell r="J13">
            <v>718597743.08990002</v>
          </cell>
          <cell r="K13">
            <v>628016717.45910001</v>
          </cell>
          <cell r="L13">
            <v>65288450</v>
          </cell>
          <cell r="M13">
            <v>2500000</v>
          </cell>
          <cell r="N13">
            <v>67788450</v>
          </cell>
          <cell r="P13">
            <v>250000</v>
          </cell>
          <cell r="R13">
            <v>6778845.0000000009</v>
          </cell>
          <cell r="S13">
            <v>74817295</v>
          </cell>
          <cell r="V13">
            <v>119323176.317229</v>
          </cell>
          <cell r="X13">
            <v>78502089.682387501</v>
          </cell>
          <cell r="Z13">
            <v>0</v>
          </cell>
          <cell r="AB13">
            <v>355374156.45948356</v>
          </cell>
          <cell r="AC13">
            <v>118</v>
          </cell>
        </row>
        <row r="14">
          <cell r="H14" t="str">
            <v>Total ASEO TECNICO S.A.</v>
          </cell>
          <cell r="I14">
            <v>716014859.62899995</v>
          </cell>
          <cell r="J14">
            <v>718597743.08990002</v>
          </cell>
          <cell r="K14">
            <v>628016717.45910001</v>
          </cell>
          <cell r="L14">
            <v>65288450</v>
          </cell>
          <cell r="M14">
            <v>2500000</v>
          </cell>
          <cell r="N14">
            <v>67788450</v>
          </cell>
          <cell r="P14">
            <v>250000</v>
          </cell>
          <cell r="R14">
            <v>6778845.0000000009</v>
          </cell>
          <cell r="S14">
            <v>74817295</v>
          </cell>
          <cell r="V14">
            <v>119323176.317229</v>
          </cell>
          <cell r="X14">
            <v>78502089.682387501</v>
          </cell>
          <cell r="Z14">
            <v>0</v>
          </cell>
          <cell r="AB14">
            <v>355374156.45948356</v>
          </cell>
          <cell r="AC14">
            <v>118</v>
          </cell>
        </row>
        <row r="15">
          <cell r="A15" t="str">
            <v>Barranquilla</v>
          </cell>
          <cell r="B15">
            <v>12025239</v>
          </cell>
          <cell r="C15">
            <v>37586</v>
          </cell>
          <cell r="D15">
            <v>37777</v>
          </cell>
          <cell r="E15" t="str">
            <v>A</v>
          </cell>
          <cell r="F15" t="str">
            <v>AUCOL98</v>
          </cell>
          <cell r="G15">
            <v>65922</v>
          </cell>
          <cell r="H15" t="str">
            <v>BUSES &amp; AUTOS DE COLOMBIA BYAC S.A.</v>
          </cell>
          <cell r="I15">
            <v>24534138</v>
          </cell>
          <cell r="J15">
            <v>24534138</v>
          </cell>
          <cell r="K15">
            <v>12905630</v>
          </cell>
          <cell r="N15">
            <v>0</v>
          </cell>
          <cell r="O15">
            <v>0.1</v>
          </cell>
          <cell r="P15">
            <v>0</v>
          </cell>
          <cell r="Q15">
            <v>0.1</v>
          </cell>
          <cell r="R15">
            <v>0</v>
          </cell>
          <cell r="S15">
            <v>0</v>
          </cell>
          <cell r="T15">
            <v>0</v>
          </cell>
          <cell r="U15">
            <v>0.19</v>
          </cell>
          <cell r="V15">
            <v>2452069.7000000002</v>
          </cell>
          <cell r="W15">
            <v>0.125</v>
          </cell>
          <cell r="X15">
            <v>1613203.75</v>
          </cell>
          <cell r="Y15">
            <v>0</v>
          </cell>
          <cell r="Z15">
            <v>0</v>
          </cell>
          <cell r="AA15">
            <v>0.68500000000000005</v>
          </cell>
          <cell r="AB15">
            <v>8840356.5500000007</v>
          </cell>
          <cell r="AC15">
            <v>1</v>
          </cell>
          <cell r="AD15">
            <v>1</v>
          </cell>
        </row>
        <row r="16">
          <cell r="B16" t="str">
            <v>Total 12025239</v>
          </cell>
          <cell r="I16">
            <v>24534138</v>
          </cell>
          <cell r="J16">
            <v>24534138</v>
          </cell>
          <cell r="K16">
            <v>12905630</v>
          </cell>
          <cell r="L16">
            <v>0</v>
          </cell>
          <cell r="M16">
            <v>0</v>
          </cell>
          <cell r="N16">
            <v>0</v>
          </cell>
          <cell r="P16">
            <v>0</v>
          </cell>
          <cell r="R16">
            <v>0</v>
          </cell>
          <cell r="S16">
            <v>0</v>
          </cell>
          <cell r="V16">
            <v>2452069.7000000002</v>
          </cell>
          <cell r="X16">
            <v>1613203.75</v>
          </cell>
          <cell r="Z16">
            <v>0</v>
          </cell>
          <cell r="AB16">
            <v>8840356.5500000007</v>
          </cell>
          <cell r="AC16">
            <v>1</v>
          </cell>
        </row>
        <row r="17">
          <cell r="A17" t="str">
            <v>Barranquilla</v>
          </cell>
          <cell r="B17">
            <v>12026700</v>
          </cell>
          <cell r="C17">
            <v>37586</v>
          </cell>
          <cell r="D17">
            <v>37777</v>
          </cell>
          <cell r="E17" t="str">
            <v>A</v>
          </cell>
          <cell r="F17" t="str">
            <v>AUCOL98</v>
          </cell>
          <cell r="G17">
            <v>65922</v>
          </cell>
          <cell r="H17" t="str">
            <v>BUSES &amp; AUTOS DE COLOMBIA BYAC S.A.</v>
          </cell>
          <cell r="I17">
            <v>9013738</v>
          </cell>
          <cell r="J17">
            <v>9013738</v>
          </cell>
          <cell r="K17">
            <v>4803353.625</v>
          </cell>
          <cell r="N17">
            <v>0</v>
          </cell>
          <cell r="O17">
            <v>0.1</v>
          </cell>
          <cell r="P17">
            <v>0</v>
          </cell>
          <cell r="Q17">
            <v>0.1</v>
          </cell>
          <cell r="R17">
            <v>0</v>
          </cell>
          <cell r="S17">
            <v>0</v>
          </cell>
          <cell r="T17">
            <v>0</v>
          </cell>
          <cell r="U17">
            <v>0.19</v>
          </cell>
          <cell r="V17">
            <v>912637.18874999997</v>
          </cell>
          <cell r="W17">
            <v>0.125</v>
          </cell>
          <cell r="X17">
            <v>600419.203125</v>
          </cell>
          <cell r="Y17">
            <v>0</v>
          </cell>
          <cell r="Z17">
            <v>0</v>
          </cell>
          <cell r="AA17">
            <v>0.68500000000000005</v>
          </cell>
          <cell r="AB17">
            <v>3290297.2331250003</v>
          </cell>
          <cell r="AC17">
            <v>3</v>
          </cell>
          <cell r="AD17">
            <v>3.2251307964324951</v>
          </cell>
        </row>
        <row r="18">
          <cell r="B18" t="str">
            <v>Total 12026700</v>
          </cell>
          <cell r="I18">
            <v>9013738</v>
          </cell>
          <cell r="J18">
            <v>9013738</v>
          </cell>
          <cell r="K18">
            <v>4803353.625</v>
          </cell>
          <cell r="L18">
            <v>0</v>
          </cell>
          <cell r="M18">
            <v>0</v>
          </cell>
          <cell r="N18">
            <v>0</v>
          </cell>
          <cell r="P18">
            <v>0</v>
          </cell>
          <cell r="R18">
            <v>0</v>
          </cell>
          <cell r="S18">
            <v>0</v>
          </cell>
          <cell r="V18">
            <v>912637.18874999997</v>
          </cell>
          <cell r="X18">
            <v>600419.203125</v>
          </cell>
          <cell r="Z18">
            <v>0</v>
          </cell>
          <cell r="AB18">
            <v>3290297.2331250003</v>
          </cell>
          <cell r="AC18">
            <v>3</v>
          </cell>
        </row>
        <row r="19">
          <cell r="H19" t="str">
            <v>Total BUSES &amp; AUTOS DE COLOMBIA BYAC S.A.</v>
          </cell>
          <cell r="I19">
            <v>33547876</v>
          </cell>
          <cell r="J19">
            <v>33547876</v>
          </cell>
          <cell r="K19">
            <v>17708983.625</v>
          </cell>
          <cell r="L19">
            <v>0</v>
          </cell>
          <cell r="M19">
            <v>0</v>
          </cell>
          <cell r="N19">
            <v>0</v>
          </cell>
          <cell r="P19">
            <v>0</v>
          </cell>
          <cell r="R19">
            <v>0</v>
          </cell>
          <cell r="S19">
            <v>0</v>
          </cell>
          <cell r="V19">
            <v>3364706.8887499999</v>
          </cell>
          <cell r="X19">
            <v>2213622.953125</v>
          </cell>
          <cell r="Z19">
            <v>0</v>
          </cell>
          <cell r="AB19">
            <v>12130653.783125002</v>
          </cell>
          <cell r="AC19">
            <v>4</v>
          </cell>
        </row>
        <row r="20">
          <cell r="A20" t="str">
            <v>Barranquilla</v>
          </cell>
          <cell r="B20">
            <v>244756</v>
          </cell>
          <cell r="C20">
            <v>36891</v>
          </cell>
          <cell r="D20">
            <v>37255</v>
          </cell>
          <cell r="E20" t="str">
            <v>A</v>
          </cell>
          <cell r="F20" t="str">
            <v>AUCOL98</v>
          </cell>
          <cell r="G20">
            <v>71167</v>
          </cell>
          <cell r="H20" t="str">
            <v>CERVECERIA AGUILA S.A</v>
          </cell>
          <cell r="I20">
            <v>92175638.592500001</v>
          </cell>
          <cell r="J20">
            <v>92206878.592500001</v>
          </cell>
          <cell r="K20">
            <v>92206566.805500001</v>
          </cell>
          <cell r="L20">
            <v>48843507</v>
          </cell>
          <cell r="M20">
            <v>818680</v>
          </cell>
          <cell r="N20">
            <v>49662187</v>
          </cell>
          <cell r="O20">
            <v>0.1</v>
          </cell>
          <cell r="P20">
            <v>81868</v>
          </cell>
          <cell r="Q20">
            <v>0.1</v>
          </cell>
          <cell r="R20">
            <v>4966218.7</v>
          </cell>
          <cell r="S20">
            <v>54710273.700000003</v>
          </cell>
          <cell r="T20">
            <v>0.59334465641048684</v>
          </cell>
          <cell r="U20">
            <v>0.19</v>
          </cell>
          <cell r="V20">
            <v>17519247.693045001</v>
          </cell>
          <cell r="W20">
            <v>0.125</v>
          </cell>
          <cell r="X20">
            <v>11525820.8506875</v>
          </cell>
          <cell r="Y20">
            <v>0</v>
          </cell>
          <cell r="Z20">
            <v>0</v>
          </cell>
          <cell r="AA20">
            <v>9.1655343589513216E-2</v>
          </cell>
          <cell r="AB20">
            <v>8451224.5617675073</v>
          </cell>
          <cell r="AD20">
            <v>98.961540222167969</v>
          </cell>
        </row>
        <row r="21">
          <cell r="A21" t="str">
            <v>Barranquilla</v>
          </cell>
          <cell r="B21">
            <v>244756</v>
          </cell>
          <cell r="C21">
            <v>37256</v>
          </cell>
          <cell r="D21">
            <v>37620</v>
          </cell>
          <cell r="E21" t="str">
            <v>A</v>
          </cell>
          <cell r="F21" t="str">
            <v>AUCOL98</v>
          </cell>
          <cell r="G21">
            <v>71167</v>
          </cell>
          <cell r="H21" t="str">
            <v>CERVECERIA AGUILA S.A</v>
          </cell>
          <cell r="I21">
            <v>105422346.09810001</v>
          </cell>
          <cell r="J21">
            <v>111139653.825</v>
          </cell>
          <cell r="K21">
            <v>105422346.9104</v>
          </cell>
          <cell r="L21">
            <v>71057359</v>
          </cell>
          <cell r="M21">
            <v>44685797</v>
          </cell>
          <cell r="N21">
            <v>115743156</v>
          </cell>
          <cell r="O21">
            <v>0.1</v>
          </cell>
          <cell r="P21">
            <v>4468579.7</v>
          </cell>
          <cell r="Q21">
            <v>0.1</v>
          </cell>
          <cell r="R21">
            <v>11574315.600000001</v>
          </cell>
          <cell r="S21">
            <v>131786051.30000001</v>
          </cell>
          <cell r="T21">
            <v>1.2500770013402083</v>
          </cell>
          <cell r="U21">
            <v>0.19</v>
          </cell>
          <cell r="V21">
            <v>20030245.912976</v>
          </cell>
          <cell r="W21">
            <v>0.125</v>
          </cell>
          <cell r="X21">
            <v>13177793.3638</v>
          </cell>
          <cell r="Y21">
            <v>0</v>
          </cell>
          <cell r="Z21">
            <v>0</v>
          </cell>
          <cell r="AA21">
            <v>-0.56507700134020822</v>
          </cell>
          <cell r="AB21">
            <v>-59571743.666375995</v>
          </cell>
          <cell r="AD21">
            <v>83.725273132324219</v>
          </cell>
        </row>
        <row r="22">
          <cell r="A22" t="str">
            <v>Barranquilla</v>
          </cell>
          <cell r="B22">
            <v>244756</v>
          </cell>
          <cell r="C22">
            <v>37621</v>
          </cell>
          <cell r="D22">
            <v>37777</v>
          </cell>
          <cell r="E22" t="str">
            <v>A</v>
          </cell>
          <cell r="F22" t="str">
            <v>AUCOL98</v>
          </cell>
          <cell r="G22">
            <v>71167</v>
          </cell>
          <cell r="H22" t="str">
            <v>CERVECERIA AGUILA S.A</v>
          </cell>
          <cell r="I22">
            <v>108110239.9883</v>
          </cell>
          <cell r="J22">
            <v>108110239.9883</v>
          </cell>
          <cell r="K22">
            <v>46141542.3398</v>
          </cell>
          <cell r="N22">
            <v>0</v>
          </cell>
          <cell r="O22">
            <v>0.1</v>
          </cell>
          <cell r="P22">
            <v>0</v>
          </cell>
          <cell r="Q22">
            <v>0.1</v>
          </cell>
          <cell r="R22">
            <v>0</v>
          </cell>
          <cell r="S22">
            <v>0</v>
          </cell>
          <cell r="T22">
            <v>0</v>
          </cell>
          <cell r="U22">
            <v>0.19</v>
          </cell>
          <cell r="V22">
            <v>8766893.0445620008</v>
          </cell>
          <cell r="W22">
            <v>0.125</v>
          </cell>
          <cell r="X22">
            <v>5767692.792475</v>
          </cell>
          <cell r="Y22">
            <v>0</v>
          </cell>
          <cell r="Z22">
            <v>0</v>
          </cell>
          <cell r="AA22">
            <v>0.68500000000000005</v>
          </cell>
          <cell r="AB22">
            <v>31606956.502763003</v>
          </cell>
          <cell r="AC22">
            <v>81</v>
          </cell>
          <cell r="AD22">
            <v>81</v>
          </cell>
        </row>
        <row r="23">
          <cell r="B23" t="str">
            <v>Total 244756</v>
          </cell>
          <cell r="I23">
            <v>305708224.6789</v>
          </cell>
          <cell r="J23">
            <v>311456772.40579998</v>
          </cell>
          <cell r="K23">
            <v>243770456.0557</v>
          </cell>
          <cell r="L23">
            <v>119900866</v>
          </cell>
          <cell r="M23">
            <v>45504477</v>
          </cell>
          <cell r="N23">
            <v>165405343</v>
          </cell>
          <cell r="P23">
            <v>4550447.7</v>
          </cell>
          <cell r="R23">
            <v>16540534.300000001</v>
          </cell>
          <cell r="S23">
            <v>186496325</v>
          </cell>
          <cell r="V23">
            <v>46316386.650582999</v>
          </cell>
          <cell r="X23">
            <v>30471307.006962501</v>
          </cell>
          <cell r="Z23">
            <v>0</v>
          </cell>
          <cell r="AB23">
            <v>-19513562.601845488</v>
          </cell>
          <cell r="AC23">
            <v>81</v>
          </cell>
        </row>
        <row r="24">
          <cell r="A24" t="str">
            <v>Barranquilla</v>
          </cell>
          <cell r="B24">
            <v>354039</v>
          </cell>
          <cell r="C24">
            <v>36891</v>
          </cell>
          <cell r="D24">
            <v>37255</v>
          </cell>
          <cell r="E24" t="str">
            <v>A</v>
          </cell>
          <cell r="F24" t="str">
            <v>AUCOL98</v>
          </cell>
          <cell r="G24">
            <v>71167</v>
          </cell>
          <cell r="H24" t="str">
            <v>CERVECERIA AGUILA S.A</v>
          </cell>
          <cell r="I24">
            <v>83160249.299199998</v>
          </cell>
          <cell r="J24">
            <v>83160249.299199998</v>
          </cell>
          <cell r="K24">
            <v>83160249.343099996</v>
          </cell>
          <cell r="L24">
            <v>22013246</v>
          </cell>
          <cell r="M24">
            <v>4879730</v>
          </cell>
          <cell r="N24">
            <v>26892976</v>
          </cell>
          <cell r="O24">
            <v>0.1</v>
          </cell>
          <cell r="P24">
            <v>487973</v>
          </cell>
          <cell r="Q24">
            <v>0.1</v>
          </cell>
          <cell r="R24">
            <v>2689297.6</v>
          </cell>
          <cell r="S24">
            <v>30070246.600000001</v>
          </cell>
          <cell r="T24">
            <v>0.36159399277336346</v>
          </cell>
          <cell r="U24">
            <v>0.19</v>
          </cell>
          <cell r="V24">
            <v>15800447.375188999</v>
          </cell>
          <cell r="W24">
            <v>0.125</v>
          </cell>
          <cell r="X24">
            <v>10395031.1678875</v>
          </cell>
          <cell r="Y24">
            <v>0</v>
          </cell>
          <cell r="Z24">
            <v>0</v>
          </cell>
          <cell r="AA24">
            <v>0.32340600722663659</v>
          </cell>
          <cell r="AB24">
            <v>26894524.200023498</v>
          </cell>
          <cell r="AD24">
            <v>107.34615325927734</v>
          </cell>
        </row>
        <row r="25">
          <cell r="A25" t="str">
            <v>Barranquilla</v>
          </cell>
          <cell r="B25">
            <v>354039</v>
          </cell>
          <cell r="C25">
            <v>37256</v>
          </cell>
          <cell r="D25">
            <v>37620</v>
          </cell>
          <cell r="E25" t="str">
            <v>A</v>
          </cell>
          <cell r="F25" t="str">
            <v>AUCOL98</v>
          </cell>
          <cell r="G25">
            <v>71167</v>
          </cell>
          <cell r="H25" t="str">
            <v>CERVECERIA AGUILA S.A</v>
          </cell>
          <cell r="I25">
            <v>72401224.898699999</v>
          </cell>
          <cell r="J25">
            <v>77585902.924600005</v>
          </cell>
          <cell r="K25">
            <v>72401225.363499999</v>
          </cell>
          <cell r="L25">
            <v>11691106</v>
          </cell>
          <cell r="M25">
            <v>390644</v>
          </cell>
          <cell r="N25">
            <v>12081750</v>
          </cell>
          <cell r="O25">
            <v>0.1</v>
          </cell>
          <cell r="P25">
            <v>39064.400000000001</v>
          </cell>
          <cell r="Q25">
            <v>0.1</v>
          </cell>
          <cell r="R25">
            <v>1208175</v>
          </cell>
          <cell r="S25">
            <v>13328989.4</v>
          </cell>
          <cell r="T25">
            <v>0.1840989476777504</v>
          </cell>
          <cell r="U25">
            <v>0.19</v>
          </cell>
          <cell r="V25">
            <v>13756232.819065001</v>
          </cell>
          <cell r="W25">
            <v>0.125</v>
          </cell>
          <cell r="X25">
            <v>9050153.1704374999</v>
          </cell>
          <cell r="Y25">
            <v>0</v>
          </cell>
          <cell r="Z25">
            <v>0</v>
          </cell>
          <cell r="AA25">
            <v>0.50090105232224968</v>
          </cell>
          <cell r="AB25">
            <v>36265849.973997504</v>
          </cell>
          <cell r="AD25">
            <v>80.530220031738281</v>
          </cell>
        </row>
        <row r="26">
          <cell r="A26" t="str">
            <v>Barranquilla</v>
          </cell>
          <cell r="B26">
            <v>354039</v>
          </cell>
          <cell r="C26">
            <v>37621</v>
          </cell>
          <cell r="D26">
            <v>37777</v>
          </cell>
          <cell r="E26" t="str">
            <v>A</v>
          </cell>
          <cell r="F26" t="str">
            <v>AUCOL98</v>
          </cell>
          <cell r="G26">
            <v>71167</v>
          </cell>
          <cell r="H26" t="str">
            <v>CERVECERIA AGUILA S.A</v>
          </cell>
          <cell r="I26">
            <v>81272392.664100006</v>
          </cell>
          <cell r="J26">
            <v>82989067.664100006</v>
          </cell>
          <cell r="K26">
            <v>33734413.202600002</v>
          </cell>
          <cell r="L26">
            <v>7520408</v>
          </cell>
          <cell r="M26">
            <v>0</v>
          </cell>
          <cell r="N26">
            <v>7520408</v>
          </cell>
          <cell r="O26">
            <v>0.1</v>
          </cell>
          <cell r="P26">
            <v>0</v>
          </cell>
          <cell r="Q26">
            <v>0.1</v>
          </cell>
          <cell r="R26">
            <v>752040.8</v>
          </cell>
          <cell r="S26">
            <v>8272448.7999999998</v>
          </cell>
          <cell r="T26">
            <v>0.24522284559443353</v>
          </cell>
          <cell r="U26">
            <v>0.19</v>
          </cell>
          <cell r="V26">
            <v>6409538.5084940009</v>
          </cell>
          <cell r="W26">
            <v>0.125</v>
          </cell>
          <cell r="X26">
            <v>4216801.6503250003</v>
          </cell>
          <cell r="Y26">
            <v>0</v>
          </cell>
          <cell r="Z26">
            <v>0</v>
          </cell>
          <cell r="AA26">
            <v>0.43977715440556653</v>
          </cell>
          <cell r="AB26">
            <v>14835624.243781004</v>
          </cell>
          <cell r="AC26">
            <v>94</v>
          </cell>
          <cell r="AD26">
            <v>89.480766296386719</v>
          </cell>
        </row>
        <row r="27">
          <cell r="B27" t="str">
            <v>Total 354039</v>
          </cell>
          <cell r="I27">
            <v>236833866.86199999</v>
          </cell>
          <cell r="J27">
            <v>243735219.88789999</v>
          </cell>
          <cell r="K27">
            <v>189295887.90920001</v>
          </cell>
          <cell r="L27">
            <v>41224760</v>
          </cell>
          <cell r="M27">
            <v>5270374</v>
          </cell>
          <cell r="N27">
            <v>46495134</v>
          </cell>
          <cell r="P27">
            <v>527037.4</v>
          </cell>
          <cell r="R27">
            <v>4649513.4000000004</v>
          </cell>
          <cell r="S27">
            <v>51671684.799999997</v>
          </cell>
          <cell r="V27">
            <v>35966218.702748001</v>
          </cell>
          <cell r="X27">
            <v>23661985.988650002</v>
          </cell>
          <cell r="Z27">
            <v>0</v>
          </cell>
          <cell r="AB27">
            <v>77995998.417802006</v>
          </cell>
          <cell r="AC27">
            <v>94</v>
          </cell>
        </row>
        <row r="28">
          <cell r="A28" t="str">
            <v>Barranquilla</v>
          </cell>
          <cell r="B28">
            <v>452227</v>
          </cell>
          <cell r="C28">
            <v>36891</v>
          </cell>
          <cell r="D28">
            <v>37255</v>
          </cell>
          <cell r="E28" t="str">
            <v>A</v>
          </cell>
          <cell r="F28" t="str">
            <v>AUCOL98</v>
          </cell>
          <cell r="G28">
            <v>71167</v>
          </cell>
          <cell r="H28" t="str">
            <v>CERVECERIA AGUILA S.A</v>
          </cell>
          <cell r="I28">
            <v>52044153.8477</v>
          </cell>
          <cell r="J28">
            <v>52044153.8477</v>
          </cell>
          <cell r="K28">
            <v>52044153.923799999</v>
          </cell>
          <cell r="L28">
            <v>36441214</v>
          </cell>
          <cell r="M28">
            <v>0</v>
          </cell>
          <cell r="N28">
            <v>36441214</v>
          </cell>
          <cell r="O28">
            <v>0.1</v>
          </cell>
          <cell r="P28">
            <v>0</v>
          </cell>
          <cell r="Q28">
            <v>0.1</v>
          </cell>
          <cell r="R28">
            <v>3644121.4000000004</v>
          </cell>
          <cell r="S28">
            <v>40085335.399999999</v>
          </cell>
          <cell r="T28">
            <v>0.77021783193345017</v>
          </cell>
          <cell r="U28">
            <v>0.19</v>
          </cell>
          <cell r="V28">
            <v>9888389.2455219999</v>
          </cell>
          <cell r="W28">
            <v>0.125</v>
          </cell>
          <cell r="X28">
            <v>6505519.2404749999</v>
          </cell>
          <cell r="Y28">
            <v>0</v>
          </cell>
          <cell r="Z28">
            <v>0</v>
          </cell>
          <cell r="AA28">
            <v>-8.5217831933450117E-2</v>
          </cell>
          <cell r="AB28">
            <v>-4435089.9621969964</v>
          </cell>
          <cell r="AD28">
            <v>43.021976470947266</v>
          </cell>
        </row>
        <row r="29">
          <cell r="A29" t="str">
            <v>Barranquilla</v>
          </cell>
          <cell r="B29">
            <v>452227</v>
          </cell>
          <cell r="C29">
            <v>37256</v>
          </cell>
          <cell r="D29">
            <v>37620</v>
          </cell>
          <cell r="E29" t="str">
            <v>A</v>
          </cell>
          <cell r="F29" t="str">
            <v>AUCOL98</v>
          </cell>
          <cell r="G29">
            <v>71167</v>
          </cell>
          <cell r="H29" t="str">
            <v>CERVECERIA AGUILA S.A</v>
          </cell>
          <cell r="I29">
            <v>54985982.9375</v>
          </cell>
          <cell r="J29">
            <v>54995990.937700003</v>
          </cell>
          <cell r="K29">
            <v>54985982.8398</v>
          </cell>
          <cell r="N29">
            <v>0</v>
          </cell>
          <cell r="O29">
            <v>0.1</v>
          </cell>
          <cell r="P29">
            <v>0</v>
          </cell>
          <cell r="Q29">
            <v>0.1</v>
          </cell>
          <cell r="R29">
            <v>0</v>
          </cell>
          <cell r="S29">
            <v>0</v>
          </cell>
          <cell r="T29">
            <v>0</v>
          </cell>
          <cell r="U29">
            <v>0.19</v>
          </cell>
          <cell r="V29">
            <v>10447336.739562001</v>
          </cell>
          <cell r="W29">
            <v>0.125</v>
          </cell>
          <cell r="X29">
            <v>6873247.854975</v>
          </cell>
          <cell r="Y29">
            <v>0</v>
          </cell>
          <cell r="Z29">
            <v>0</v>
          </cell>
          <cell r="AA29">
            <v>0.68500000000000005</v>
          </cell>
          <cell r="AB29">
            <v>37665398.245263003</v>
          </cell>
          <cell r="AD29">
            <v>46.00274658203125</v>
          </cell>
        </row>
        <row r="30">
          <cell r="A30" t="str">
            <v>Barranquilla</v>
          </cell>
          <cell r="B30">
            <v>452227</v>
          </cell>
          <cell r="C30">
            <v>37621</v>
          </cell>
          <cell r="D30">
            <v>37777</v>
          </cell>
          <cell r="E30" t="str">
            <v>A</v>
          </cell>
          <cell r="F30" t="str">
            <v>AUCOL98</v>
          </cell>
          <cell r="G30">
            <v>71167</v>
          </cell>
          <cell r="H30" t="str">
            <v>CERVECERIA AGUILA S.A</v>
          </cell>
          <cell r="I30">
            <v>56478046.136699997</v>
          </cell>
          <cell r="J30">
            <v>56478046.136699997</v>
          </cell>
          <cell r="K30">
            <v>24293296.556600001</v>
          </cell>
          <cell r="L30">
            <v>0</v>
          </cell>
          <cell r="M30">
            <v>895000</v>
          </cell>
          <cell r="N30">
            <v>895000</v>
          </cell>
          <cell r="O30">
            <v>0.1</v>
          </cell>
          <cell r="P30">
            <v>89500</v>
          </cell>
          <cell r="Q30">
            <v>0.1</v>
          </cell>
          <cell r="R30">
            <v>89500</v>
          </cell>
          <cell r="S30">
            <v>1074000</v>
          </cell>
          <cell r="T30">
            <v>4.4209726641986587E-2</v>
          </cell>
          <cell r="U30">
            <v>0.19</v>
          </cell>
          <cell r="V30">
            <v>4615726.3457540004</v>
          </cell>
          <cell r="W30">
            <v>0.125</v>
          </cell>
          <cell r="X30">
            <v>3036662.0695750001</v>
          </cell>
          <cell r="Y30">
            <v>0</v>
          </cell>
          <cell r="Z30">
            <v>0</v>
          </cell>
          <cell r="AA30">
            <v>0.64079027335801342</v>
          </cell>
          <cell r="AB30">
            <v>15566908.141271001</v>
          </cell>
          <cell r="AC30">
            <v>47</v>
          </cell>
          <cell r="AD30">
            <v>47</v>
          </cell>
        </row>
        <row r="31">
          <cell r="B31" t="str">
            <v>Total 452227</v>
          </cell>
          <cell r="I31">
            <v>163508182.9219</v>
          </cell>
          <cell r="J31">
            <v>163518190.92210001</v>
          </cell>
          <cell r="K31">
            <v>131323433.3202</v>
          </cell>
          <cell r="L31">
            <v>36441214</v>
          </cell>
          <cell r="M31">
            <v>895000</v>
          </cell>
          <cell r="N31">
            <v>37336214</v>
          </cell>
          <cell r="P31">
            <v>89500</v>
          </cell>
          <cell r="R31">
            <v>3733621.4000000004</v>
          </cell>
          <cell r="S31">
            <v>41159335.399999999</v>
          </cell>
          <cell r="V31">
            <v>24951452.330838002</v>
          </cell>
          <cell r="X31">
            <v>16415429.165025</v>
          </cell>
          <cell r="Z31">
            <v>0</v>
          </cell>
          <cell r="AB31">
            <v>48797216.424337007</v>
          </cell>
          <cell r="AC31">
            <v>47</v>
          </cell>
        </row>
        <row r="32">
          <cell r="A32" t="str">
            <v>Barranquilla</v>
          </cell>
          <cell r="B32">
            <v>1118629</v>
          </cell>
          <cell r="C32">
            <v>36891</v>
          </cell>
          <cell r="D32">
            <v>37255</v>
          </cell>
          <cell r="E32" t="str">
            <v>A</v>
          </cell>
          <cell r="F32" t="str">
            <v>AUCOL98</v>
          </cell>
          <cell r="G32">
            <v>60888</v>
          </cell>
          <cell r="H32" t="str">
            <v>CERVECERIA AGUILA S.A</v>
          </cell>
          <cell r="I32">
            <v>13980562.875</v>
          </cell>
          <cell r="J32">
            <v>13980562.875</v>
          </cell>
          <cell r="K32">
            <v>13980562.6875</v>
          </cell>
          <cell r="L32">
            <v>0</v>
          </cell>
          <cell r="M32">
            <v>0</v>
          </cell>
          <cell r="N32">
            <v>0</v>
          </cell>
          <cell r="O32">
            <v>0.1</v>
          </cell>
          <cell r="P32">
            <v>0</v>
          </cell>
          <cell r="Q32">
            <v>0.1</v>
          </cell>
          <cell r="R32">
            <v>0</v>
          </cell>
          <cell r="S32">
            <v>0</v>
          </cell>
          <cell r="T32">
            <v>0</v>
          </cell>
          <cell r="U32">
            <v>0.19</v>
          </cell>
          <cell r="V32">
            <v>2656306.910625</v>
          </cell>
          <cell r="W32">
            <v>0.125</v>
          </cell>
          <cell r="X32">
            <v>1747570.3359375</v>
          </cell>
          <cell r="Y32">
            <v>0</v>
          </cell>
          <cell r="Z32">
            <v>0</v>
          </cell>
          <cell r="AA32">
            <v>0.68500000000000005</v>
          </cell>
          <cell r="AB32">
            <v>9576685.4409375004</v>
          </cell>
          <cell r="AD32">
            <v>12.34890079498291</v>
          </cell>
        </row>
        <row r="33">
          <cell r="A33" t="str">
            <v>Barranquilla</v>
          </cell>
          <cell r="B33">
            <v>1118629</v>
          </cell>
          <cell r="C33">
            <v>37256</v>
          </cell>
          <cell r="D33">
            <v>37620</v>
          </cell>
          <cell r="E33" t="str">
            <v>A</v>
          </cell>
          <cell r="F33" t="str">
            <v>AUCOL98</v>
          </cell>
          <cell r="G33">
            <v>60888</v>
          </cell>
          <cell r="H33" t="str">
            <v>CERVECERIA AGUILA S.A</v>
          </cell>
          <cell r="I33">
            <v>13562359.6875</v>
          </cell>
          <cell r="J33">
            <v>13562359.6875</v>
          </cell>
          <cell r="K33">
            <v>13562359.468800001</v>
          </cell>
          <cell r="N33">
            <v>0</v>
          </cell>
          <cell r="O33">
            <v>0.1</v>
          </cell>
          <cell r="P33">
            <v>0</v>
          </cell>
          <cell r="Q33">
            <v>0.1</v>
          </cell>
          <cell r="R33">
            <v>0</v>
          </cell>
          <cell r="S33">
            <v>0</v>
          </cell>
          <cell r="T33">
            <v>0</v>
          </cell>
          <cell r="U33">
            <v>0.19</v>
          </cell>
          <cell r="V33">
            <v>2576848.2990720002</v>
          </cell>
          <cell r="W33">
            <v>0.125</v>
          </cell>
          <cell r="X33">
            <v>1695294.9336000001</v>
          </cell>
          <cell r="Y33">
            <v>0</v>
          </cell>
          <cell r="Z33">
            <v>0</v>
          </cell>
          <cell r="AA33">
            <v>0.68500000000000005</v>
          </cell>
          <cell r="AB33">
            <v>9290216.2361280005</v>
          </cell>
          <cell r="AD33">
            <v>12</v>
          </cell>
        </row>
        <row r="34">
          <cell r="A34" t="str">
            <v>Barranquilla</v>
          </cell>
          <cell r="B34">
            <v>1118629</v>
          </cell>
          <cell r="C34">
            <v>37621</v>
          </cell>
          <cell r="D34">
            <v>37777</v>
          </cell>
          <cell r="E34" t="str">
            <v>A</v>
          </cell>
          <cell r="F34" t="str">
            <v>AUCOL98</v>
          </cell>
          <cell r="G34">
            <v>60888</v>
          </cell>
          <cell r="H34" t="str">
            <v>CERVECERIA AGUILA S.A</v>
          </cell>
          <cell r="I34">
            <v>12946203</v>
          </cell>
          <cell r="J34">
            <v>12946203</v>
          </cell>
          <cell r="K34">
            <v>55686.330099999999</v>
          </cell>
          <cell r="N34">
            <v>0</v>
          </cell>
          <cell r="O34">
            <v>0.1</v>
          </cell>
          <cell r="P34">
            <v>0</v>
          </cell>
          <cell r="Q34">
            <v>0.1</v>
          </cell>
          <cell r="R34">
            <v>0</v>
          </cell>
          <cell r="S34">
            <v>0</v>
          </cell>
          <cell r="T34">
            <v>0</v>
          </cell>
          <cell r="U34">
            <v>0.19</v>
          </cell>
          <cell r="V34">
            <v>10580.402719</v>
          </cell>
          <cell r="W34">
            <v>0.125</v>
          </cell>
          <cell r="X34">
            <v>6960.7912624999999</v>
          </cell>
          <cell r="Y34">
            <v>0</v>
          </cell>
          <cell r="Z34">
            <v>0</v>
          </cell>
          <cell r="AA34">
            <v>0.68500000000000005</v>
          </cell>
          <cell r="AB34">
            <v>38145.136118500006</v>
          </cell>
          <cell r="AC34">
            <v>4</v>
          </cell>
          <cell r="AD34">
            <v>4</v>
          </cell>
        </row>
        <row r="35">
          <cell r="B35" t="str">
            <v>Total 1118629</v>
          </cell>
          <cell r="I35">
            <v>40489125.5625</v>
          </cell>
          <cell r="J35">
            <v>40489125.5625</v>
          </cell>
          <cell r="K35">
            <v>27598608.486400001</v>
          </cell>
          <cell r="L35">
            <v>0</v>
          </cell>
          <cell r="M35">
            <v>0</v>
          </cell>
          <cell r="N35">
            <v>0</v>
          </cell>
          <cell r="P35">
            <v>0</v>
          </cell>
          <cell r="R35">
            <v>0</v>
          </cell>
          <cell r="S35">
            <v>0</v>
          </cell>
          <cell r="V35">
            <v>5243735.612416001</v>
          </cell>
          <cell r="X35">
            <v>3449826.0608000001</v>
          </cell>
          <cell r="Z35">
            <v>0</v>
          </cell>
          <cell r="AB35">
            <v>18905046.813184001</v>
          </cell>
          <cell r="AC35">
            <v>4</v>
          </cell>
        </row>
        <row r="36">
          <cell r="H36" t="str">
            <v>Total CERVECERIA AGUILA S.A</v>
          </cell>
          <cell r="I36">
            <v>746539400.02530003</v>
          </cell>
          <cell r="J36">
            <v>759199308.77830005</v>
          </cell>
          <cell r="K36">
            <v>591988385.77149999</v>
          </cell>
          <cell r="L36">
            <v>197566840</v>
          </cell>
          <cell r="M36">
            <v>51669851</v>
          </cell>
          <cell r="N36">
            <v>249236691</v>
          </cell>
          <cell r="P36">
            <v>5166985.1000000006</v>
          </cell>
          <cell r="R36">
            <v>24923669.100000001</v>
          </cell>
          <cell r="S36">
            <v>279327345.19999999</v>
          </cell>
          <cell r="V36">
            <v>112477793.29658499</v>
          </cell>
          <cell r="X36">
            <v>73998548.221437499</v>
          </cell>
          <cell r="Z36">
            <v>0</v>
          </cell>
          <cell r="AB36">
            <v>126184699.05347753</v>
          </cell>
          <cell r="AC36">
            <v>226</v>
          </cell>
        </row>
        <row r="37">
          <cell r="A37" t="str">
            <v>Barranquilla</v>
          </cell>
          <cell r="B37">
            <v>819760</v>
          </cell>
          <cell r="C37">
            <v>36734</v>
          </cell>
          <cell r="D37">
            <v>37098</v>
          </cell>
          <cell r="E37" t="str">
            <v>A</v>
          </cell>
          <cell r="F37" t="str">
            <v>AUCOL98</v>
          </cell>
          <cell r="G37">
            <v>91420</v>
          </cell>
          <cell r="H37" t="str">
            <v>COOP. DE EMP. DE LA DIAN</v>
          </cell>
          <cell r="I37">
            <v>5039921.9375</v>
          </cell>
          <cell r="J37">
            <v>5039921.9375</v>
          </cell>
          <cell r="K37">
            <v>7789090.5986000001</v>
          </cell>
          <cell r="N37">
            <v>0</v>
          </cell>
          <cell r="O37">
            <v>0.1</v>
          </cell>
          <cell r="P37">
            <v>0</v>
          </cell>
          <cell r="Q37">
            <v>0.1</v>
          </cell>
          <cell r="R37">
            <v>0</v>
          </cell>
          <cell r="S37">
            <v>0</v>
          </cell>
          <cell r="T37">
            <v>0</v>
          </cell>
          <cell r="U37">
            <v>0.19</v>
          </cell>
          <cell r="V37">
            <v>1479927.213734</v>
          </cell>
          <cell r="W37">
            <v>0.125</v>
          </cell>
          <cell r="X37">
            <v>973636.32482500002</v>
          </cell>
          <cell r="Y37">
            <v>0</v>
          </cell>
          <cell r="Z37">
            <v>0</v>
          </cell>
          <cell r="AA37">
            <v>0.68500000000000005</v>
          </cell>
          <cell r="AB37">
            <v>5335527.0600410001</v>
          </cell>
          <cell r="AD37">
            <v>9.9945058822631836</v>
          </cell>
        </row>
        <row r="38">
          <cell r="A38" t="str">
            <v>Barranquilla</v>
          </cell>
          <cell r="B38">
            <v>819760</v>
          </cell>
          <cell r="C38">
            <v>37099</v>
          </cell>
          <cell r="D38">
            <v>37463</v>
          </cell>
          <cell r="E38" t="str">
            <v>A</v>
          </cell>
          <cell r="F38" t="str">
            <v>AUCOL98</v>
          </cell>
          <cell r="G38">
            <v>91420</v>
          </cell>
          <cell r="H38" t="str">
            <v>COOP. DE EMP. DE LA DIAN</v>
          </cell>
          <cell r="I38">
            <v>0</v>
          </cell>
          <cell r="J38">
            <v>0</v>
          </cell>
          <cell r="K38">
            <v>1565565.6229999999</v>
          </cell>
          <cell r="N38">
            <v>0</v>
          </cell>
          <cell r="O38">
            <v>0.1</v>
          </cell>
          <cell r="P38">
            <v>0</v>
          </cell>
          <cell r="Q38">
            <v>0.1</v>
          </cell>
          <cell r="R38">
            <v>0</v>
          </cell>
          <cell r="S38">
            <v>0</v>
          </cell>
          <cell r="T38">
            <v>0</v>
          </cell>
          <cell r="U38">
            <v>0.19</v>
          </cell>
          <cell r="V38">
            <v>297457.46836999996</v>
          </cell>
          <cell r="W38">
            <v>0.125</v>
          </cell>
          <cell r="X38">
            <v>195695.70287499999</v>
          </cell>
          <cell r="Y38">
            <v>0</v>
          </cell>
          <cell r="Z38">
            <v>0</v>
          </cell>
          <cell r="AA38">
            <v>0.68500000000000005</v>
          </cell>
          <cell r="AB38">
            <v>1072412.451755</v>
          </cell>
          <cell r="AD38">
            <v>2.3296704292297363</v>
          </cell>
        </row>
        <row r="39">
          <cell r="B39" t="str">
            <v>Total 819760</v>
          </cell>
          <cell r="I39">
            <v>5039921.9375</v>
          </cell>
          <cell r="J39">
            <v>5039921.9375</v>
          </cell>
          <cell r="K39">
            <v>9354656.2215999998</v>
          </cell>
          <cell r="L39">
            <v>0</v>
          </cell>
          <cell r="M39">
            <v>0</v>
          </cell>
          <cell r="N39">
            <v>0</v>
          </cell>
          <cell r="P39">
            <v>0</v>
          </cell>
          <cell r="R39">
            <v>0</v>
          </cell>
          <cell r="S39">
            <v>0</v>
          </cell>
          <cell r="V39">
            <v>1777384.6821039999</v>
          </cell>
          <cell r="X39">
            <v>1169332.0277</v>
          </cell>
          <cell r="Z39">
            <v>0</v>
          </cell>
          <cell r="AB39">
            <v>6407939.5117960004</v>
          </cell>
          <cell r="AC39">
            <v>0</v>
          </cell>
        </row>
        <row r="40">
          <cell r="H40" t="str">
            <v>Total COOP. DE EMP. DE LA DIAN</v>
          </cell>
          <cell r="I40">
            <v>5039921.9375</v>
          </cell>
          <cell r="J40">
            <v>5039921.9375</v>
          </cell>
          <cell r="K40">
            <v>9354656.2215999998</v>
          </cell>
          <cell r="L40">
            <v>0</v>
          </cell>
          <cell r="M40">
            <v>0</v>
          </cell>
          <cell r="N40">
            <v>0</v>
          </cell>
          <cell r="P40">
            <v>0</v>
          </cell>
          <cell r="R40">
            <v>0</v>
          </cell>
          <cell r="S40">
            <v>0</v>
          </cell>
          <cell r="V40">
            <v>1777384.6821039999</v>
          </cell>
          <cell r="X40">
            <v>1169332.0277</v>
          </cell>
          <cell r="Z40">
            <v>0</v>
          </cell>
          <cell r="AB40">
            <v>6407939.5117960004</v>
          </cell>
          <cell r="AC40">
            <v>0</v>
          </cell>
        </row>
        <row r="41">
          <cell r="A41" t="str">
            <v>Barranquilla</v>
          </cell>
          <cell r="B41">
            <v>10909733</v>
          </cell>
          <cell r="C41">
            <v>37405</v>
          </cell>
          <cell r="D41">
            <v>37769</v>
          </cell>
          <cell r="E41" t="str">
            <v>A</v>
          </cell>
          <cell r="F41" t="str">
            <v>AUCOL98</v>
          </cell>
          <cell r="G41">
            <v>53725</v>
          </cell>
          <cell r="H41" t="str">
            <v>COOP. DE TRANS. DE BARRANQUILLA</v>
          </cell>
          <cell r="I41">
            <v>24273165</v>
          </cell>
          <cell r="J41">
            <v>24273165</v>
          </cell>
          <cell r="K41">
            <v>24273165</v>
          </cell>
          <cell r="L41">
            <v>4395735</v>
          </cell>
          <cell r="M41">
            <v>0</v>
          </cell>
          <cell r="N41">
            <v>4395735</v>
          </cell>
          <cell r="O41">
            <v>0.1</v>
          </cell>
          <cell r="P41">
            <v>0</v>
          </cell>
          <cell r="Q41">
            <v>0.1</v>
          </cell>
          <cell r="R41">
            <v>439573.5</v>
          </cell>
          <cell r="S41">
            <v>4835308.5</v>
          </cell>
          <cell r="T41">
            <v>0.19920387390766717</v>
          </cell>
          <cell r="U41">
            <v>0.19</v>
          </cell>
          <cell r="V41">
            <v>4611901.3499999996</v>
          </cell>
          <cell r="W41">
            <v>0.125</v>
          </cell>
          <cell r="X41">
            <v>3034145.625</v>
          </cell>
          <cell r="Y41">
            <v>0</v>
          </cell>
          <cell r="Z41">
            <v>0</v>
          </cell>
          <cell r="AA41">
            <v>0.48579612609233291</v>
          </cell>
          <cell r="AB41">
            <v>11791809.525000002</v>
          </cell>
          <cell r="AD41">
            <v>9</v>
          </cell>
        </row>
        <row r="42">
          <cell r="B42" t="str">
            <v>Total 10909733</v>
          </cell>
          <cell r="I42">
            <v>24273165</v>
          </cell>
          <cell r="J42">
            <v>24273165</v>
          </cell>
          <cell r="K42">
            <v>24273165</v>
          </cell>
          <cell r="L42">
            <v>4395735</v>
          </cell>
          <cell r="M42">
            <v>0</v>
          </cell>
          <cell r="N42">
            <v>4395735</v>
          </cell>
          <cell r="P42">
            <v>0</v>
          </cell>
          <cell r="R42">
            <v>439573.5</v>
          </cell>
          <cell r="S42">
            <v>4835308.5</v>
          </cell>
          <cell r="V42">
            <v>4611901.3499999996</v>
          </cell>
          <cell r="X42">
            <v>3034145.625</v>
          </cell>
          <cell r="Z42">
            <v>0</v>
          </cell>
          <cell r="AB42">
            <v>11791809.525000002</v>
          </cell>
          <cell r="AC42">
            <v>0</v>
          </cell>
        </row>
        <row r="43">
          <cell r="H43" t="str">
            <v>Total COOP. DE TRANS. DE BARRANQUILLA</v>
          </cell>
          <cell r="I43">
            <v>24273165</v>
          </cell>
          <cell r="J43">
            <v>24273165</v>
          </cell>
          <cell r="K43">
            <v>24273165</v>
          </cell>
          <cell r="L43">
            <v>4395735</v>
          </cell>
          <cell r="M43">
            <v>0</v>
          </cell>
          <cell r="N43">
            <v>4395735</v>
          </cell>
          <cell r="P43">
            <v>0</v>
          </cell>
          <cell r="R43">
            <v>439573.5</v>
          </cell>
          <cell r="S43">
            <v>4835308.5</v>
          </cell>
          <cell r="V43">
            <v>4611901.3499999996</v>
          </cell>
          <cell r="X43">
            <v>3034145.625</v>
          </cell>
          <cell r="Z43">
            <v>0</v>
          </cell>
          <cell r="AB43">
            <v>11791809.525000002</v>
          </cell>
          <cell r="AC43">
            <v>0</v>
          </cell>
        </row>
        <row r="44">
          <cell r="A44" t="str">
            <v>Barranquilla</v>
          </cell>
          <cell r="B44">
            <v>784459</v>
          </cell>
          <cell r="C44">
            <v>36706</v>
          </cell>
          <cell r="D44">
            <v>37070</v>
          </cell>
          <cell r="E44" t="str">
            <v>A</v>
          </cell>
          <cell r="F44" t="str">
            <v>AUCOL98</v>
          </cell>
          <cell r="G44">
            <v>52733</v>
          </cell>
          <cell r="H44" t="str">
            <v>COOP. TRABAJADORES METROTEL</v>
          </cell>
          <cell r="I44">
            <v>987452</v>
          </cell>
          <cell r="J44">
            <v>987452</v>
          </cell>
          <cell r="K44">
            <v>1208403.0898</v>
          </cell>
          <cell r="L44">
            <v>12268689</v>
          </cell>
          <cell r="M44">
            <v>0</v>
          </cell>
          <cell r="N44">
            <v>12268689</v>
          </cell>
          <cell r="O44">
            <v>0.1</v>
          </cell>
          <cell r="P44">
            <v>0</v>
          </cell>
          <cell r="Q44">
            <v>0.1</v>
          </cell>
          <cell r="R44">
            <v>1226868.9000000001</v>
          </cell>
          <cell r="S44">
            <v>13495557.9</v>
          </cell>
          <cell r="T44">
            <v>11.168092844113481</v>
          </cell>
          <cell r="U44">
            <v>0.19</v>
          </cell>
          <cell r="V44">
            <v>229596.58706200001</v>
          </cell>
          <cell r="W44">
            <v>0.125</v>
          </cell>
          <cell r="X44">
            <v>151050.38622499999</v>
          </cell>
          <cell r="Y44">
            <v>0</v>
          </cell>
          <cell r="Z44">
            <v>0</v>
          </cell>
          <cell r="AA44">
            <v>-10.483092844113481</v>
          </cell>
          <cell r="AB44">
            <v>-12667801.783487</v>
          </cell>
          <cell r="AD44">
            <v>2.4285714626312256</v>
          </cell>
        </row>
        <row r="45">
          <cell r="A45" t="str">
            <v>Barranquilla</v>
          </cell>
          <cell r="B45">
            <v>784459</v>
          </cell>
          <cell r="C45">
            <v>37071</v>
          </cell>
          <cell r="D45">
            <v>37435</v>
          </cell>
          <cell r="E45" t="str">
            <v>A</v>
          </cell>
          <cell r="F45" t="str">
            <v>AUCOL98</v>
          </cell>
          <cell r="G45">
            <v>52733</v>
          </cell>
          <cell r="H45" t="str">
            <v>COOP. TRABAJADORES METROTEL</v>
          </cell>
          <cell r="I45">
            <v>0</v>
          </cell>
          <cell r="J45">
            <v>0</v>
          </cell>
          <cell r="K45">
            <v>159989.83590000001</v>
          </cell>
          <cell r="N45">
            <v>0</v>
          </cell>
          <cell r="O45">
            <v>0.1</v>
          </cell>
          <cell r="P45">
            <v>0</v>
          </cell>
          <cell r="Q45">
            <v>0.1</v>
          </cell>
          <cell r="R45">
            <v>0</v>
          </cell>
          <cell r="S45">
            <v>0</v>
          </cell>
          <cell r="T45">
            <v>0</v>
          </cell>
          <cell r="U45">
            <v>0.19</v>
          </cell>
          <cell r="V45">
            <v>30398.068821000001</v>
          </cell>
          <cell r="W45">
            <v>0.125</v>
          </cell>
          <cell r="X45">
            <v>19998.729487500001</v>
          </cell>
          <cell r="Y45">
            <v>0</v>
          </cell>
          <cell r="Z45">
            <v>0</v>
          </cell>
          <cell r="AA45">
            <v>0.68500000000000005</v>
          </cell>
          <cell r="AB45">
            <v>109593.03759150002</v>
          </cell>
          <cell r="AD45">
            <v>0.34340658783912659</v>
          </cell>
        </row>
        <row r="46">
          <cell r="B46" t="str">
            <v>Total 784459</v>
          </cell>
          <cell r="I46">
            <v>987452</v>
          </cell>
          <cell r="J46">
            <v>987452</v>
          </cell>
          <cell r="K46">
            <v>1368392.9257</v>
          </cell>
          <cell r="L46">
            <v>12268689</v>
          </cell>
          <cell r="M46">
            <v>0</v>
          </cell>
          <cell r="N46">
            <v>12268689</v>
          </cell>
          <cell r="P46">
            <v>0</v>
          </cell>
          <cell r="R46">
            <v>1226868.9000000001</v>
          </cell>
          <cell r="S46">
            <v>13495557.9</v>
          </cell>
          <cell r="V46">
            <v>259994.655883</v>
          </cell>
          <cell r="X46">
            <v>171049.1157125</v>
          </cell>
          <cell r="Z46">
            <v>0</v>
          </cell>
          <cell r="AB46">
            <v>-12558208.745895499</v>
          </cell>
          <cell r="AC46">
            <v>0</v>
          </cell>
        </row>
        <row r="47">
          <cell r="H47" t="str">
            <v>Total COOP. TRABAJADORES METROTEL</v>
          </cell>
          <cell r="I47">
            <v>987452</v>
          </cell>
          <cell r="J47">
            <v>987452</v>
          </cell>
          <cell r="K47">
            <v>1368392.9257</v>
          </cell>
          <cell r="L47">
            <v>12268689</v>
          </cell>
          <cell r="M47">
            <v>0</v>
          </cell>
          <cell r="N47">
            <v>12268689</v>
          </cell>
          <cell r="P47">
            <v>0</v>
          </cell>
          <cell r="R47">
            <v>1226868.9000000001</v>
          </cell>
          <cell r="S47">
            <v>13495557.9</v>
          </cell>
          <cell r="V47">
            <v>259994.655883</v>
          </cell>
          <cell r="X47">
            <v>171049.1157125</v>
          </cell>
          <cell r="Z47">
            <v>0</v>
          </cell>
          <cell r="AB47">
            <v>-12558208.745895499</v>
          </cell>
          <cell r="AC47">
            <v>0</v>
          </cell>
        </row>
        <row r="48">
          <cell r="A48" t="str">
            <v>Barranquilla</v>
          </cell>
          <cell r="B48">
            <v>1100429</v>
          </cell>
          <cell r="C48">
            <v>36860</v>
          </cell>
          <cell r="D48">
            <v>37224</v>
          </cell>
          <cell r="E48" t="str">
            <v>A</v>
          </cell>
          <cell r="F48" t="str">
            <v>AUCOL98</v>
          </cell>
          <cell r="G48">
            <v>53725</v>
          </cell>
          <cell r="H48" t="str">
            <v>COOTRANSNORTE</v>
          </cell>
          <cell r="I48">
            <v>270261</v>
          </cell>
          <cell r="J48">
            <v>270261</v>
          </cell>
          <cell r="K48">
            <v>5509703.7890999997</v>
          </cell>
          <cell r="N48">
            <v>0</v>
          </cell>
          <cell r="O48">
            <v>0.1</v>
          </cell>
          <cell r="P48">
            <v>0</v>
          </cell>
          <cell r="Q48">
            <v>0.1</v>
          </cell>
          <cell r="R48">
            <v>0</v>
          </cell>
          <cell r="S48">
            <v>0</v>
          </cell>
          <cell r="T48">
            <v>0</v>
          </cell>
          <cell r="U48">
            <v>0.19</v>
          </cell>
          <cell r="V48">
            <v>1046843.719929</v>
          </cell>
          <cell r="W48">
            <v>0.125</v>
          </cell>
          <cell r="X48">
            <v>688712.97363749996</v>
          </cell>
          <cell r="Y48">
            <v>0</v>
          </cell>
          <cell r="Z48">
            <v>0</v>
          </cell>
          <cell r="AA48">
            <v>0.68500000000000005</v>
          </cell>
          <cell r="AB48">
            <v>3774147.0955335</v>
          </cell>
          <cell r="AD48">
            <v>2.5082416534423828</v>
          </cell>
        </row>
        <row r="49">
          <cell r="A49" t="str">
            <v>Barranquilla</v>
          </cell>
          <cell r="B49">
            <v>1100429</v>
          </cell>
          <cell r="C49">
            <v>37225</v>
          </cell>
          <cell r="D49">
            <v>37589</v>
          </cell>
          <cell r="E49" t="str">
            <v>A</v>
          </cell>
          <cell r="F49" t="str">
            <v>AUCOL98</v>
          </cell>
          <cell r="G49">
            <v>53725</v>
          </cell>
          <cell r="H49" t="str">
            <v>COOTRANSNORTE</v>
          </cell>
          <cell r="I49">
            <v>0</v>
          </cell>
          <cell r="J49">
            <v>0</v>
          </cell>
          <cell r="K49">
            <v>5463.1094000000003</v>
          </cell>
          <cell r="N49">
            <v>0</v>
          </cell>
          <cell r="O49">
            <v>0.1</v>
          </cell>
          <cell r="P49">
            <v>0</v>
          </cell>
          <cell r="Q49">
            <v>0.1</v>
          </cell>
          <cell r="R49">
            <v>0</v>
          </cell>
          <cell r="S49">
            <v>0</v>
          </cell>
          <cell r="T49">
            <v>0</v>
          </cell>
          <cell r="U49">
            <v>0.19</v>
          </cell>
          <cell r="V49">
            <v>1037.9907860000001</v>
          </cell>
          <cell r="W49">
            <v>0.125</v>
          </cell>
          <cell r="X49">
            <v>682.88867500000003</v>
          </cell>
          <cell r="Y49">
            <v>0</v>
          </cell>
          <cell r="Z49">
            <v>0</v>
          </cell>
          <cell r="AA49">
            <v>0.68500000000000005</v>
          </cell>
          <cell r="AB49">
            <v>3742.2299390000003</v>
          </cell>
          <cell r="AD49">
            <v>0</v>
          </cell>
        </row>
        <row r="50">
          <cell r="B50" t="str">
            <v>Total 1100429</v>
          </cell>
          <cell r="I50">
            <v>270261</v>
          </cell>
          <cell r="J50">
            <v>270261</v>
          </cell>
          <cell r="K50">
            <v>5515166.8985000001</v>
          </cell>
          <cell r="L50">
            <v>0</v>
          </cell>
          <cell r="M50">
            <v>0</v>
          </cell>
          <cell r="N50">
            <v>0</v>
          </cell>
          <cell r="P50">
            <v>0</v>
          </cell>
          <cell r="R50">
            <v>0</v>
          </cell>
          <cell r="S50">
            <v>0</v>
          </cell>
          <cell r="V50">
            <v>1047881.7107150001</v>
          </cell>
          <cell r="X50">
            <v>689395.86231250002</v>
          </cell>
          <cell r="Z50">
            <v>0</v>
          </cell>
          <cell r="AB50">
            <v>3777889.3254725002</v>
          </cell>
          <cell r="AC50">
            <v>0</v>
          </cell>
        </row>
        <row r="51">
          <cell r="H51" t="str">
            <v>Total COOTRANSNORTE</v>
          </cell>
          <cell r="I51">
            <v>270261</v>
          </cell>
          <cell r="J51">
            <v>270261</v>
          </cell>
          <cell r="K51">
            <v>5515166.8985000001</v>
          </cell>
          <cell r="L51">
            <v>0</v>
          </cell>
          <cell r="M51">
            <v>0</v>
          </cell>
          <cell r="N51">
            <v>0</v>
          </cell>
          <cell r="P51">
            <v>0</v>
          </cell>
          <cell r="R51">
            <v>0</v>
          </cell>
          <cell r="S51">
            <v>0</v>
          </cell>
          <cell r="V51">
            <v>1047881.7107150001</v>
          </cell>
          <cell r="X51">
            <v>689395.86231250002</v>
          </cell>
          <cell r="Z51">
            <v>0</v>
          </cell>
          <cell r="AB51">
            <v>3777889.3254725002</v>
          </cell>
          <cell r="AC51">
            <v>0</v>
          </cell>
        </row>
        <row r="52">
          <cell r="A52" t="str">
            <v>Barranquilla</v>
          </cell>
          <cell r="B52">
            <v>7216690</v>
          </cell>
          <cell r="C52">
            <v>36946</v>
          </cell>
          <cell r="D52">
            <v>37310</v>
          </cell>
          <cell r="E52" t="str">
            <v>A</v>
          </cell>
          <cell r="F52" t="str">
            <v>AUCOL98</v>
          </cell>
          <cell r="G52">
            <v>65039</v>
          </cell>
          <cell r="H52" t="str">
            <v>EMPAQUES INDUSTRIALES COLOMBIANOS</v>
          </cell>
          <cell r="I52">
            <v>34981802.171899997</v>
          </cell>
          <cell r="J52">
            <v>34981802.171899997</v>
          </cell>
          <cell r="K52">
            <v>34981802.308600001</v>
          </cell>
          <cell r="L52">
            <v>21887035</v>
          </cell>
          <cell r="M52">
            <v>5000000</v>
          </cell>
          <cell r="N52">
            <v>26887035</v>
          </cell>
          <cell r="O52">
            <v>0.1</v>
          </cell>
          <cell r="P52">
            <v>500000</v>
          </cell>
          <cell r="Q52">
            <v>0.1</v>
          </cell>
          <cell r="R52">
            <v>2688703.5</v>
          </cell>
          <cell r="S52">
            <v>30075738.5</v>
          </cell>
          <cell r="T52">
            <v>0.85975382956772683</v>
          </cell>
          <cell r="U52">
            <v>0.19</v>
          </cell>
          <cell r="V52">
            <v>6646542.4386340007</v>
          </cell>
          <cell r="W52">
            <v>0.125</v>
          </cell>
          <cell r="X52">
            <v>4372725.2885750001</v>
          </cell>
          <cell r="Y52">
            <v>0</v>
          </cell>
          <cell r="Z52">
            <v>0</v>
          </cell>
          <cell r="AA52">
            <v>-0.17475382956772678</v>
          </cell>
          <cell r="AB52">
            <v>-6113203.9186089961</v>
          </cell>
          <cell r="AD52">
            <v>47.425823211669922</v>
          </cell>
        </row>
        <row r="53">
          <cell r="A53" t="str">
            <v>Barranquilla</v>
          </cell>
          <cell r="B53">
            <v>7216690</v>
          </cell>
          <cell r="C53">
            <v>37311</v>
          </cell>
          <cell r="D53">
            <v>37675</v>
          </cell>
          <cell r="E53" t="str">
            <v>A</v>
          </cell>
          <cell r="F53" t="str">
            <v>AUCOL98</v>
          </cell>
          <cell r="G53">
            <v>65039</v>
          </cell>
          <cell r="H53" t="str">
            <v>EMPAQUES INDUSTRIALES COLOMBIANOS</v>
          </cell>
          <cell r="I53">
            <v>43670603.854500003</v>
          </cell>
          <cell r="J53">
            <v>43740478.854500003</v>
          </cell>
          <cell r="K53">
            <v>43670603.780299999</v>
          </cell>
          <cell r="L53">
            <v>18395575</v>
          </cell>
          <cell r="M53">
            <v>8446800</v>
          </cell>
          <cell r="N53">
            <v>26842375</v>
          </cell>
          <cell r="O53">
            <v>0.1</v>
          </cell>
          <cell r="P53">
            <v>844680</v>
          </cell>
          <cell r="Q53">
            <v>0.1</v>
          </cell>
          <cell r="R53">
            <v>2684237.5</v>
          </cell>
          <cell r="S53">
            <v>30371292.5</v>
          </cell>
          <cell r="T53">
            <v>0.69546307746953162</v>
          </cell>
          <cell r="U53">
            <v>0.19</v>
          </cell>
          <cell r="V53">
            <v>8297414.7182569997</v>
          </cell>
          <cell r="W53">
            <v>0.125</v>
          </cell>
          <cell r="X53">
            <v>5458825.4725374999</v>
          </cell>
          <cell r="Y53">
            <v>0</v>
          </cell>
          <cell r="Z53">
            <v>0</v>
          </cell>
          <cell r="AA53">
            <v>-1.0463077469531568E-2</v>
          </cell>
          <cell r="AB53">
            <v>-456928.91049449705</v>
          </cell>
          <cell r="AD53">
            <v>46.560440063476563</v>
          </cell>
        </row>
        <row r="54">
          <cell r="A54" t="str">
            <v>Barranquilla</v>
          </cell>
          <cell r="B54">
            <v>7216690</v>
          </cell>
          <cell r="C54">
            <v>37676</v>
          </cell>
          <cell r="D54">
            <v>37777</v>
          </cell>
          <cell r="E54" t="str">
            <v>A</v>
          </cell>
          <cell r="F54" t="str">
            <v>AUCOL98</v>
          </cell>
          <cell r="G54">
            <v>65039</v>
          </cell>
          <cell r="H54" t="str">
            <v>EMPAQUES INDUSTRIALES COLOMBIANOS</v>
          </cell>
          <cell r="I54">
            <v>33088157.695300002</v>
          </cell>
          <cell r="J54">
            <v>31445567.039099999</v>
          </cell>
          <cell r="K54">
            <v>9277495.1649999991</v>
          </cell>
          <cell r="L54">
            <v>30096858</v>
          </cell>
          <cell r="M54">
            <v>2611111</v>
          </cell>
          <cell r="N54">
            <v>32707969</v>
          </cell>
          <cell r="O54">
            <v>0.1</v>
          </cell>
          <cell r="P54">
            <v>261111.1</v>
          </cell>
          <cell r="Q54">
            <v>0.1</v>
          </cell>
          <cell r="R54">
            <v>3270796.9000000004</v>
          </cell>
          <cell r="S54">
            <v>36239877</v>
          </cell>
          <cell r="T54">
            <v>3.9062135151217836</v>
          </cell>
          <cell r="U54">
            <v>0.19</v>
          </cell>
          <cell r="V54">
            <v>1762724.0813499999</v>
          </cell>
          <cell r="W54">
            <v>0.125</v>
          </cell>
          <cell r="X54">
            <v>1159686.8956249999</v>
          </cell>
          <cell r="Y54">
            <v>0</v>
          </cell>
          <cell r="Z54">
            <v>0</v>
          </cell>
          <cell r="AA54">
            <v>-3.2212135151217836</v>
          </cell>
          <cell r="AB54">
            <v>-29884792.811974999</v>
          </cell>
          <cell r="AC54">
            <v>42</v>
          </cell>
          <cell r="AD54">
            <v>42.574256896972656</v>
          </cell>
        </row>
        <row r="55">
          <cell r="B55" t="str">
            <v>Total 7216690</v>
          </cell>
          <cell r="I55">
            <v>111740563.7217</v>
          </cell>
          <cell r="J55">
            <v>110167848.06549999</v>
          </cell>
          <cell r="K55">
            <v>87929901.253899992</v>
          </cell>
          <cell r="L55">
            <v>70379468</v>
          </cell>
          <cell r="M55">
            <v>16057911</v>
          </cell>
          <cell r="N55">
            <v>86437379</v>
          </cell>
          <cell r="P55">
            <v>1605791.1</v>
          </cell>
          <cell r="R55">
            <v>8643737.9000000004</v>
          </cell>
          <cell r="S55">
            <v>96686908</v>
          </cell>
          <cell r="V55">
            <v>16706681.238241</v>
          </cell>
          <cell r="X55">
            <v>10991237.656737499</v>
          </cell>
          <cell r="Z55">
            <v>0</v>
          </cell>
          <cell r="AB55">
            <v>-36454925.641078494</v>
          </cell>
          <cell r="AC55">
            <v>42</v>
          </cell>
        </row>
        <row r="56">
          <cell r="H56" t="str">
            <v>Total EMPAQUES INDUSTRIALES COLOMBIANOS</v>
          </cell>
          <cell r="I56">
            <v>111740563.7217</v>
          </cell>
          <cell r="J56">
            <v>110167848.06549999</v>
          </cell>
          <cell r="K56">
            <v>87929901.253899992</v>
          </cell>
          <cell r="L56">
            <v>70379468</v>
          </cell>
          <cell r="M56">
            <v>16057911</v>
          </cell>
          <cell r="N56">
            <v>86437379</v>
          </cell>
          <cell r="P56">
            <v>1605791.1</v>
          </cell>
          <cell r="R56">
            <v>8643737.9000000004</v>
          </cell>
          <cell r="S56">
            <v>96686908</v>
          </cell>
          <cell r="V56">
            <v>16706681.238241</v>
          </cell>
          <cell r="X56">
            <v>10991237.656737499</v>
          </cell>
          <cell r="Z56">
            <v>0</v>
          </cell>
          <cell r="AB56">
            <v>-36454925.641078494</v>
          </cell>
          <cell r="AC56">
            <v>42</v>
          </cell>
        </row>
        <row r="57">
          <cell r="A57" t="str">
            <v>Barranquilla</v>
          </cell>
          <cell r="B57">
            <v>904374</v>
          </cell>
          <cell r="C57">
            <v>36725</v>
          </cell>
          <cell r="D57">
            <v>37089</v>
          </cell>
          <cell r="E57" t="str">
            <v>A</v>
          </cell>
          <cell r="F57" t="str">
            <v>AUCOL98</v>
          </cell>
          <cell r="G57">
            <v>60839</v>
          </cell>
          <cell r="H57" t="str">
            <v>EUSSE JIMENEZ E HIJOS S. EN C.</v>
          </cell>
          <cell r="I57">
            <v>6805984</v>
          </cell>
          <cell r="J57">
            <v>6805984</v>
          </cell>
          <cell r="K57">
            <v>6805983.9219000004</v>
          </cell>
          <cell r="N57">
            <v>0</v>
          </cell>
          <cell r="O57">
            <v>0.1</v>
          </cell>
          <cell r="P57">
            <v>0</v>
          </cell>
          <cell r="Q57">
            <v>0.1</v>
          </cell>
          <cell r="R57">
            <v>0</v>
          </cell>
          <cell r="S57">
            <v>0</v>
          </cell>
          <cell r="T57">
            <v>0</v>
          </cell>
          <cell r="U57">
            <v>0.19</v>
          </cell>
          <cell r="V57">
            <v>1293136.9451610001</v>
          </cell>
          <cell r="W57">
            <v>0.125</v>
          </cell>
          <cell r="X57">
            <v>850747.99023750005</v>
          </cell>
          <cell r="Y57">
            <v>0</v>
          </cell>
          <cell r="Z57">
            <v>0</v>
          </cell>
          <cell r="AA57">
            <v>0.68500000000000005</v>
          </cell>
          <cell r="AB57">
            <v>4662098.9865015009</v>
          </cell>
          <cell r="AD57">
            <v>24.175825119018555</v>
          </cell>
        </row>
        <row r="58">
          <cell r="A58" t="str">
            <v>Barranquilla</v>
          </cell>
          <cell r="B58">
            <v>904374</v>
          </cell>
          <cell r="C58">
            <v>37090</v>
          </cell>
          <cell r="D58">
            <v>37454</v>
          </cell>
          <cell r="E58" t="str">
            <v>A</v>
          </cell>
          <cell r="F58" t="str">
            <v>AUCOL98</v>
          </cell>
          <cell r="G58">
            <v>60839</v>
          </cell>
          <cell r="H58" t="str">
            <v>EUSSE JIMENEZ E HIJOS S. EN C.</v>
          </cell>
          <cell r="I58">
            <v>6559666</v>
          </cell>
          <cell r="J58">
            <v>6559666</v>
          </cell>
          <cell r="K58">
            <v>6559666.0469000004</v>
          </cell>
          <cell r="N58">
            <v>0</v>
          </cell>
          <cell r="O58">
            <v>0.1</v>
          </cell>
          <cell r="P58">
            <v>0</v>
          </cell>
          <cell r="Q58">
            <v>0.1</v>
          </cell>
          <cell r="R58">
            <v>0</v>
          </cell>
          <cell r="S58">
            <v>0</v>
          </cell>
          <cell r="T58">
            <v>0</v>
          </cell>
          <cell r="U58">
            <v>0.19</v>
          </cell>
          <cell r="V58">
            <v>1246336.5489110001</v>
          </cell>
          <cell r="W58">
            <v>0.125</v>
          </cell>
          <cell r="X58">
            <v>819958.25586250005</v>
          </cell>
          <cell r="Y58">
            <v>0</v>
          </cell>
          <cell r="Z58">
            <v>0</v>
          </cell>
          <cell r="AA58">
            <v>0.68500000000000005</v>
          </cell>
          <cell r="AB58">
            <v>4493371.2421265002</v>
          </cell>
          <cell r="AD58">
            <v>24.112636566162109</v>
          </cell>
        </row>
        <row r="59">
          <cell r="A59" t="str">
            <v>Barranquilla</v>
          </cell>
          <cell r="B59">
            <v>904374</v>
          </cell>
          <cell r="C59">
            <v>37455</v>
          </cell>
          <cell r="D59">
            <v>37777</v>
          </cell>
          <cell r="E59" t="str">
            <v>A</v>
          </cell>
          <cell r="F59" t="str">
            <v>AUCOL98</v>
          </cell>
          <cell r="G59">
            <v>60839</v>
          </cell>
          <cell r="H59" t="str">
            <v>EUSSE JIMENEZ E HIJOS S. EN C.</v>
          </cell>
          <cell r="I59">
            <v>6747818</v>
          </cell>
          <cell r="J59">
            <v>6747818</v>
          </cell>
          <cell r="K59">
            <v>5956064.2910000002</v>
          </cell>
          <cell r="N59">
            <v>0</v>
          </cell>
          <cell r="O59">
            <v>0.1</v>
          </cell>
          <cell r="P59">
            <v>0</v>
          </cell>
          <cell r="Q59">
            <v>0.1</v>
          </cell>
          <cell r="R59">
            <v>0</v>
          </cell>
          <cell r="S59">
            <v>0</v>
          </cell>
          <cell r="T59">
            <v>0</v>
          </cell>
          <cell r="U59">
            <v>0.19</v>
          </cell>
          <cell r="V59">
            <v>1131652.21529</v>
          </cell>
          <cell r="W59">
            <v>0.125</v>
          </cell>
          <cell r="X59">
            <v>744508.03637500003</v>
          </cell>
          <cell r="Y59">
            <v>0</v>
          </cell>
          <cell r="Z59">
            <v>0</v>
          </cell>
          <cell r="AA59">
            <v>0.68500000000000005</v>
          </cell>
          <cell r="AB59">
            <v>4079904.0393350003</v>
          </cell>
          <cell r="AC59">
            <v>26</v>
          </cell>
          <cell r="AD59">
            <v>25.524845123291016</v>
          </cell>
        </row>
        <row r="60">
          <cell r="B60" t="str">
            <v>Total 904374</v>
          </cell>
          <cell r="I60">
            <v>20113468</v>
          </cell>
          <cell r="J60">
            <v>20113468</v>
          </cell>
          <cell r="K60">
            <v>19321714.259800002</v>
          </cell>
          <cell r="L60">
            <v>0</v>
          </cell>
          <cell r="M60">
            <v>0</v>
          </cell>
          <cell r="N60">
            <v>0</v>
          </cell>
          <cell r="P60">
            <v>0</v>
          </cell>
          <cell r="R60">
            <v>0</v>
          </cell>
          <cell r="S60">
            <v>0</v>
          </cell>
          <cell r="V60">
            <v>3671125.7093620002</v>
          </cell>
          <cell r="X60">
            <v>2415214.2824750002</v>
          </cell>
          <cell r="Z60">
            <v>0</v>
          </cell>
          <cell r="AB60">
            <v>13235374.267963003</v>
          </cell>
          <cell r="AC60">
            <v>26</v>
          </cell>
        </row>
        <row r="61">
          <cell r="H61" t="str">
            <v>Total EUSSE JIMENEZ E HIJOS S. EN C.</v>
          </cell>
          <cell r="I61">
            <v>20113468</v>
          </cell>
          <cell r="J61">
            <v>20113468</v>
          </cell>
          <cell r="K61">
            <v>19321714.259800002</v>
          </cell>
          <cell r="L61">
            <v>0</v>
          </cell>
          <cell r="M61">
            <v>0</v>
          </cell>
          <cell r="N61">
            <v>0</v>
          </cell>
          <cell r="P61">
            <v>0</v>
          </cell>
          <cell r="R61">
            <v>0</v>
          </cell>
          <cell r="S61">
            <v>0</v>
          </cell>
          <cell r="V61">
            <v>3671125.7093620002</v>
          </cell>
          <cell r="X61">
            <v>2415214.2824750002</v>
          </cell>
          <cell r="Z61">
            <v>0</v>
          </cell>
          <cell r="AB61">
            <v>13235374.267963003</v>
          </cell>
          <cell r="AC61">
            <v>26</v>
          </cell>
        </row>
        <row r="62">
          <cell r="A62" t="str">
            <v>Barranquilla</v>
          </cell>
          <cell r="B62">
            <v>7359060</v>
          </cell>
          <cell r="C62">
            <v>37012</v>
          </cell>
          <cell r="D62">
            <v>37376</v>
          </cell>
          <cell r="E62" t="str">
            <v>A</v>
          </cell>
          <cell r="F62" t="str">
            <v>AUCOL98</v>
          </cell>
          <cell r="G62">
            <v>52276</v>
          </cell>
          <cell r="H62" t="str">
            <v>EXPRESO BRASILIA S.A.</v>
          </cell>
          <cell r="I62">
            <v>1141844.9375</v>
          </cell>
          <cell r="J62">
            <v>1173610.9375</v>
          </cell>
          <cell r="K62">
            <v>90932046.195299998</v>
          </cell>
          <cell r="L62">
            <v>6590082</v>
          </cell>
          <cell r="M62">
            <v>5886268</v>
          </cell>
          <cell r="N62">
            <v>12476350</v>
          </cell>
          <cell r="O62">
            <v>0.1</v>
          </cell>
          <cell r="P62">
            <v>588626.80000000005</v>
          </cell>
          <cell r="Q62">
            <v>0.1</v>
          </cell>
          <cell r="R62">
            <v>1247635</v>
          </cell>
          <cell r="S62">
            <v>14312611.800000001</v>
          </cell>
          <cell r="T62">
            <v>0.15739898527368426</v>
          </cell>
          <cell r="U62">
            <v>0.19</v>
          </cell>
          <cell r="V62">
            <v>17277088.777107</v>
          </cell>
          <cell r="W62">
            <v>0.125</v>
          </cell>
          <cell r="X62">
            <v>11366505.7744125</v>
          </cell>
          <cell r="Y62">
            <v>0</v>
          </cell>
          <cell r="Z62">
            <v>0</v>
          </cell>
          <cell r="AA62">
            <v>0.52760101472631582</v>
          </cell>
          <cell r="AB62">
            <v>47975839.843780503</v>
          </cell>
          <cell r="AD62">
            <v>26.818681716918945</v>
          </cell>
        </row>
        <row r="63">
          <cell r="A63" t="str">
            <v>Barranquilla</v>
          </cell>
          <cell r="B63">
            <v>7359060</v>
          </cell>
          <cell r="C63">
            <v>37377</v>
          </cell>
          <cell r="D63">
            <v>37741</v>
          </cell>
          <cell r="E63" t="str">
            <v>A</v>
          </cell>
          <cell r="F63" t="str">
            <v>AUCOL98</v>
          </cell>
          <cell r="G63">
            <v>52276</v>
          </cell>
          <cell r="H63" t="str">
            <v>EXPRESO BRASILIA S.A.</v>
          </cell>
          <cell r="I63">
            <v>0</v>
          </cell>
          <cell r="J63">
            <v>0</v>
          </cell>
          <cell r="K63">
            <v>1465448.875</v>
          </cell>
          <cell r="N63">
            <v>0</v>
          </cell>
          <cell r="O63">
            <v>0.1</v>
          </cell>
          <cell r="P63">
            <v>0</v>
          </cell>
          <cell r="Q63">
            <v>0.1</v>
          </cell>
          <cell r="R63">
            <v>0</v>
          </cell>
          <cell r="S63">
            <v>0</v>
          </cell>
          <cell r="T63">
            <v>0</v>
          </cell>
          <cell r="U63">
            <v>0.19</v>
          </cell>
          <cell r="V63">
            <v>278435.28625</v>
          </cell>
          <cell r="W63">
            <v>0.125</v>
          </cell>
          <cell r="X63">
            <v>183181.109375</v>
          </cell>
          <cell r="Y63">
            <v>0</v>
          </cell>
          <cell r="Z63">
            <v>0</v>
          </cell>
          <cell r="AA63">
            <v>0.68500000000000005</v>
          </cell>
          <cell r="AB63">
            <v>1003832.4793750001</v>
          </cell>
          <cell r="AD63">
            <v>0.29120880365371704</v>
          </cell>
        </row>
        <row r="64">
          <cell r="B64" t="str">
            <v>Total 7359060</v>
          </cell>
          <cell r="I64">
            <v>1141844.9375</v>
          </cell>
          <cell r="J64">
            <v>1173610.9375</v>
          </cell>
          <cell r="K64">
            <v>92397495.070299998</v>
          </cell>
          <cell r="L64">
            <v>6590082</v>
          </cell>
          <cell r="M64">
            <v>5886268</v>
          </cell>
          <cell r="N64">
            <v>12476350</v>
          </cell>
          <cell r="P64">
            <v>588626.80000000005</v>
          </cell>
          <cell r="R64">
            <v>1247635</v>
          </cell>
          <cell r="S64">
            <v>14312611.800000001</v>
          </cell>
          <cell r="V64">
            <v>17555524.063356999</v>
          </cell>
          <cell r="X64">
            <v>11549686.8837875</v>
          </cell>
          <cell r="Z64">
            <v>0</v>
          </cell>
          <cell r="AB64">
            <v>48979672.3231555</v>
          </cell>
          <cell r="AC64">
            <v>0</v>
          </cell>
        </row>
        <row r="65">
          <cell r="A65" t="str">
            <v>Barranquilla</v>
          </cell>
          <cell r="B65">
            <v>7373004</v>
          </cell>
          <cell r="C65">
            <v>37012</v>
          </cell>
          <cell r="D65">
            <v>37376</v>
          </cell>
          <cell r="E65" t="str">
            <v>A</v>
          </cell>
          <cell r="F65" t="str">
            <v>AUCOL98</v>
          </cell>
          <cell r="G65">
            <v>65922</v>
          </cell>
          <cell r="H65" t="str">
            <v>EXPRESO BRASILIA S.A.</v>
          </cell>
          <cell r="I65">
            <v>-704056.9375</v>
          </cell>
          <cell r="J65">
            <v>-704056.9375</v>
          </cell>
          <cell r="K65">
            <v>32590212.718800001</v>
          </cell>
          <cell r="N65">
            <v>0</v>
          </cell>
          <cell r="O65">
            <v>0.1</v>
          </cell>
          <cell r="P65">
            <v>0</v>
          </cell>
          <cell r="Q65">
            <v>0.1</v>
          </cell>
          <cell r="R65">
            <v>0</v>
          </cell>
          <cell r="S65">
            <v>0</v>
          </cell>
          <cell r="T65">
            <v>0</v>
          </cell>
          <cell r="U65">
            <v>0.19</v>
          </cell>
          <cell r="V65">
            <v>6192140.4165719999</v>
          </cell>
          <cell r="W65">
            <v>0.125</v>
          </cell>
          <cell r="X65">
            <v>4073776.5898500001</v>
          </cell>
          <cell r="Y65">
            <v>0</v>
          </cell>
          <cell r="Z65">
            <v>0</v>
          </cell>
          <cell r="AA65">
            <v>0.68500000000000005</v>
          </cell>
          <cell r="AB65">
            <v>22324295.712378003</v>
          </cell>
          <cell r="AD65">
            <v>10.230769157409668</v>
          </cell>
        </row>
        <row r="66">
          <cell r="B66" t="str">
            <v>Total 7373004</v>
          </cell>
          <cell r="I66">
            <v>-704056.9375</v>
          </cell>
          <cell r="J66">
            <v>-704056.9375</v>
          </cell>
          <cell r="K66">
            <v>32590212.718800001</v>
          </cell>
          <cell r="L66">
            <v>0</v>
          </cell>
          <cell r="M66">
            <v>0</v>
          </cell>
          <cell r="N66">
            <v>0</v>
          </cell>
          <cell r="P66">
            <v>0</v>
          </cell>
          <cell r="R66">
            <v>0</v>
          </cell>
          <cell r="S66">
            <v>0</v>
          </cell>
          <cell r="V66">
            <v>6192140.4165719999</v>
          </cell>
          <cell r="X66">
            <v>4073776.5898500001</v>
          </cell>
          <cell r="Z66">
            <v>0</v>
          </cell>
          <cell r="AB66">
            <v>22324295.712378003</v>
          </cell>
          <cell r="AC66">
            <v>0</v>
          </cell>
        </row>
        <row r="67">
          <cell r="A67" t="str">
            <v>Barranquilla</v>
          </cell>
          <cell r="B67">
            <v>8715252</v>
          </cell>
          <cell r="C67">
            <v>36978</v>
          </cell>
          <cell r="D67">
            <v>37342</v>
          </cell>
          <cell r="E67" t="str">
            <v>A</v>
          </cell>
          <cell r="F67" t="str">
            <v>AUCOL98</v>
          </cell>
          <cell r="G67">
            <v>52276</v>
          </cell>
          <cell r="H67" t="str">
            <v>EXPRESO BRASILIA S.A.</v>
          </cell>
          <cell r="I67">
            <v>244084085</v>
          </cell>
          <cell r="J67">
            <v>244751759</v>
          </cell>
          <cell r="K67">
            <v>116429767.7383</v>
          </cell>
          <cell r="L67">
            <v>27591000</v>
          </cell>
          <cell r="M67">
            <v>6109000</v>
          </cell>
          <cell r="N67">
            <v>33700000</v>
          </cell>
          <cell r="O67">
            <v>0.1</v>
          </cell>
          <cell r="P67">
            <v>610900</v>
          </cell>
          <cell r="Q67">
            <v>0.1</v>
          </cell>
          <cell r="R67">
            <v>3370000</v>
          </cell>
          <cell r="S67">
            <v>37680900</v>
          </cell>
          <cell r="T67">
            <v>0.32363630652167602</v>
          </cell>
          <cell r="U67">
            <v>0.19</v>
          </cell>
          <cell r="V67">
            <v>22121655.870276999</v>
          </cell>
          <cell r="W67">
            <v>0.125</v>
          </cell>
          <cell r="X67">
            <v>14553720.967287499</v>
          </cell>
          <cell r="Y67">
            <v>0</v>
          </cell>
          <cell r="Z67">
            <v>0</v>
          </cell>
          <cell r="AA67">
            <v>0.36136369347832403</v>
          </cell>
          <cell r="AB67">
            <v>42073490.900735497</v>
          </cell>
          <cell r="AD67">
            <v>29.44505500793457</v>
          </cell>
        </row>
        <row r="68">
          <cell r="A68" t="str">
            <v>Barranquilla</v>
          </cell>
          <cell r="B68">
            <v>8715252</v>
          </cell>
          <cell r="C68">
            <v>37343</v>
          </cell>
          <cell r="D68">
            <v>37707</v>
          </cell>
          <cell r="E68" t="str">
            <v>A</v>
          </cell>
          <cell r="F68" t="str">
            <v>AUCOL98</v>
          </cell>
          <cell r="G68">
            <v>52276</v>
          </cell>
          <cell r="H68" t="str">
            <v>EXPRESO BRASILIA S.A.</v>
          </cell>
          <cell r="I68">
            <v>256385592.375</v>
          </cell>
          <cell r="J68">
            <v>257859033.375</v>
          </cell>
          <cell r="K68">
            <v>240380618.60550001</v>
          </cell>
          <cell r="L68">
            <v>182724958</v>
          </cell>
          <cell r="M68">
            <v>50754000</v>
          </cell>
          <cell r="N68">
            <v>233478958</v>
          </cell>
          <cell r="O68">
            <v>0.1</v>
          </cell>
          <cell r="P68">
            <v>5075400</v>
          </cell>
          <cell r="Q68">
            <v>0.1</v>
          </cell>
          <cell r="R68">
            <v>23347895.800000001</v>
          </cell>
          <cell r="S68">
            <v>261902253.80000001</v>
          </cell>
          <cell r="T68">
            <v>1.0895314910135088</v>
          </cell>
          <cell r="U68">
            <v>0.19</v>
          </cell>
          <cell r="V68">
            <v>45672317.535045005</v>
          </cell>
          <cell r="W68">
            <v>0.125</v>
          </cell>
          <cell r="X68">
            <v>30047577.325687502</v>
          </cell>
          <cell r="Y68">
            <v>0</v>
          </cell>
          <cell r="Z68">
            <v>0</v>
          </cell>
          <cell r="AA68">
            <v>-0.40453149101350871</v>
          </cell>
          <cell r="AB68">
            <v>-97241530.055232495</v>
          </cell>
          <cell r="AD68">
            <v>60.296703338623047</v>
          </cell>
        </row>
        <row r="69">
          <cell r="A69" t="str">
            <v>Barranquilla</v>
          </cell>
          <cell r="B69">
            <v>8715252</v>
          </cell>
          <cell r="C69">
            <v>37708</v>
          </cell>
          <cell r="D69">
            <v>37777</v>
          </cell>
          <cell r="E69" t="str">
            <v>A</v>
          </cell>
          <cell r="F69" t="str">
            <v>AUCOL98</v>
          </cell>
          <cell r="G69">
            <v>52276</v>
          </cell>
          <cell r="H69" t="str">
            <v>EXPRESO BRASILIA S.A.</v>
          </cell>
          <cell r="I69">
            <v>46531792</v>
          </cell>
          <cell r="J69">
            <v>14562360</v>
          </cell>
          <cell r="K69">
            <v>49619478.884300001</v>
          </cell>
          <cell r="L69">
            <v>0</v>
          </cell>
          <cell r="M69">
            <v>3800000</v>
          </cell>
          <cell r="N69">
            <v>3800000</v>
          </cell>
          <cell r="O69">
            <v>0.1</v>
          </cell>
          <cell r="P69">
            <v>380000</v>
          </cell>
          <cell r="Q69">
            <v>0.1</v>
          </cell>
          <cell r="R69">
            <v>380000</v>
          </cell>
          <cell r="S69">
            <v>4560000</v>
          </cell>
          <cell r="T69">
            <v>9.1899393192595991E-2</v>
          </cell>
          <cell r="U69">
            <v>0.19</v>
          </cell>
          <cell r="V69">
            <v>9427700.9880170003</v>
          </cell>
          <cell r="W69">
            <v>0.125</v>
          </cell>
          <cell r="X69">
            <v>6202434.8605375001</v>
          </cell>
          <cell r="Y69">
            <v>0</v>
          </cell>
          <cell r="Z69">
            <v>0</v>
          </cell>
          <cell r="AA69">
            <v>0.59310060680740406</v>
          </cell>
          <cell r="AB69">
            <v>29429343.035745502</v>
          </cell>
          <cell r="AC69">
            <v>59</v>
          </cell>
          <cell r="AD69">
            <v>59.391304016113281</v>
          </cell>
        </row>
        <row r="70">
          <cell r="B70" t="str">
            <v>Total 8715252</v>
          </cell>
          <cell r="I70">
            <v>547001469.375</v>
          </cell>
          <cell r="J70">
            <v>517173152.375</v>
          </cell>
          <cell r="K70">
            <v>406429865.2281</v>
          </cell>
          <cell r="L70">
            <v>210315958</v>
          </cell>
          <cell r="M70">
            <v>60663000</v>
          </cell>
          <cell r="N70">
            <v>270978958</v>
          </cell>
          <cell r="P70">
            <v>6066300</v>
          </cell>
          <cell r="R70">
            <v>27097895.800000001</v>
          </cell>
          <cell r="S70">
            <v>304143153.80000001</v>
          </cell>
          <cell r="V70">
            <v>77221674.393339008</v>
          </cell>
          <cell r="X70">
            <v>50803733.1535125</v>
          </cell>
          <cell r="Z70">
            <v>0</v>
          </cell>
          <cell r="AB70">
            <v>-25738696.118751496</v>
          </cell>
          <cell r="AC70">
            <v>59</v>
          </cell>
        </row>
        <row r="71">
          <cell r="A71" t="str">
            <v>Barranquilla</v>
          </cell>
          <cell r="B71">
            <v>8719403</v>
          </cell>
          <cell r="C71">
            <v>37012</v>
          </cell>
          <cell r="D71">
            <v>37376</v>
          </cell>
          <cell r="E71" t="str">
            <v>A</v>
          </cell>
          <cell r="F71" t="str">
            <v>AUCOL98</v>
          </cell>
          <cell r="G71">
            <v>65922</v>
          </cell>
          <cell r="H71" t="str">
            <v>EXPRESO BRASILIA S.A.</v>
          </cell>
          <cell r="I71">
            <v>95227447.75</v>
          </cell>
          <cell r="J71">
            <v>95227447.75</v>
          </cell>
          <cell r="K71">
            <v>54029682.0625</v>
          </cell>
          <cell r="L71">
            <v>2200000</v>
          </cell>
          <cell r="M71">
            <v>5000000</v>
          </cell>
          <cell r="N71">
            <v>7200000</v>
          </cell>
          <cell r="O71">
            <v>0.1</v>
          </cell>
          <cell r="P71">
            <v>500000</v>
          </cell>
          <cell r="Q71">
            <v>0.1</v>
          </cell>
          <cell r="R71">
            <v>720000</v>
          </cell>
          <cell r="S71">
            <v>8420000</v>
          </cell>
          <cell r="T71">
            <v>0.15584026554625999</v>
          </cell>
          <cell r="U71">
            <v>0.19</v>
          </cell>
          <cell r="V71">
            <v>10265639.591875</v>
          </cell>
          <cell r="W71">
            <v>0.125</v>
          </cell>
          <cell r="X71">
            <v>6753710.2578125</v>
          </cell>
          <cell r="Y71">
            <v>0</v>
          </cell>
          <cell r="Z71">
            <v>0</v>
          </cell>
          <cell r="AA71">
            <v>0.52915973445374009</v>
          </cell>
          <cell r="AB71">
            <v>28590332.212812506</v>
          </cell>
          <cell r="AD71">
            <v>12.120879173278809</v>
          </cell>
        </row>
        <row r="72">
          <cell r="A72" t="str">
            <v>Barranquilla</v>
          </cell>
          <cell r="B72">
            <v>8719403</v>
          </cell>
          <cell r="C72">
            <v>37377</v>
          </cell>
          <cell r="D72">
            <v>37741</v>
          </cell>
          <cell r="E72" t="str">
            <v>A</v>
          </cell>
          <cell r="F72" t="str">
            <v>AUCOL98</v>
          </cell>
          <cell r="G72">
            <v>65922</v>
          </cell>
          <cell r="H72" t="str">
            <v>EXPRESO BRASILIA S.A.</v>
          </cell>
          <cell r="I72">
            <v>46785265.125</v>
          </cell>
          <cell r="J72">
            <v>46835339.125</v>
          </cell>
          <cell r="K72">
            <v>68691259.226600006</v>
          </cell>
          <cell r="L72">
            <v>92922800</v>
          </cell>
          <cell r="M72">
            <v>22417200</v>
          </cell>
          <cell r="N72">
            <v>115340000</v>
          </cell>
          <cell r="O72">
            <v>0.1</v>
          </cell>
          <cell r="P72">
            <v>2241720</v>
          </cell>
          <cell r="Q72">
            <v>0.1</v>
          </cell>
          <cell r="R72">
            <v>11534000</v>
          </cell>
          <cell r="S72">
            <v>129115720</v>
          </cell>
          <cell r="T72">
            <v>1.8796528328891258</v>
          </cell>
          <cell r="U72">
            <v>0.19</v>
          </cell>
          <cell r="V72">
            <v>13051339.253054</v>
          </cell>
          <cell r="W72">
            <v>0.125</v>
          </cell>
          <cell r="X72">
            <v>8586407.4033250008</v>
          </cell>
          <cell r="Y72">
            <v>0</v>
          </cell>
          <cell r="Z72">
            <v>0</v>
          </cell>
          <cell r="AA72">
            <v>-1.1946528328891257</v>
          </cell>
          <cell r="AB72">
            <v>-82062207.429778993</v>
          </cell>
          <cell r="AD72">
            <v>16.846153259277344</v>
          </cell>
        </row>
        <row r="73">
          <cell r="A73" t="str">
            <v>Barranquilla</v>
          </cell>
          <cell r="B73">
            <v>8719403</v>
          </cell>
          <cell r="C73">
            <v>37742</v>
          </cell>
          <cell r="D73">
            <v>37777</v>
          </cell>
          <cell r="E73" t="str">
            <v>A</v>
          </cell>
          <cell r="F73" t="str">
            <v>AUCOL98</v>
          </cell>
          <cell r="G73">
            <v>65922</v>
          </cell>
          <cell r="H73" t="str">
            <v>EXPRESO BRASILIA S.A.</v>
          </cell>
          <cell r="I73">
            <v>0</v>
          </cell>
          <cell r="J73">
            <v>0</v>
          </cell>
          <cell r="K73">
            <v>4689877.1523000002</v>
          </cell>
          <cell r="N73">
            <v>0</v>
          </cell>
          <cell r="O73">
            <v>0.1</v>
          </cell>
          <cell r="P73">
            <v>0</v>
          </cell>
          <cell r="Q73">
            <v>0.1</v>
          </cell>
          <cell r="R73">
            <v>0</v>
          </cell>
          <cell r="S73">
            <v>0</v>
          </cell>
          <cell r="T73">
            <v>0</v>
          </cell>
          <cell r="U73">
            <v>0.19</v>
          </cell>
          <cell r="V73">
            <v>891076.65893700009</v>
          </cell>
          <cell r="W73">
            <v>0.125</v>
          </cell>
          <cell r="X73">
            <v>586234.64403750002</v>
          </cell>
          <cell r="Y73">
            <v>0</v>
          </cell>
          <cell r="Z73">
            <v>0</v>
          </cell>
          <cell r="AA73">
            <v>0.68500000000000005</v>
          </cell>
          <cell r="AB73">
            <v>3212565.8493255004</v>
          </cell>
          <cell r="AC73">
            <v>9</v>
          </cell>
          <cell r="AD73">
            <v>9</v>
          </cell>
        </row>
        <row r="74">
          <cell r="B74" t="str">
            <v>Total 8719403</v>
          </cell>
          <cell r="I74">
            <v>142012712.875</v>
          </cell>
          <cell r="J74">
            <v>142062786.875</v>
          </cell>
          <cell r="K74">
            <v>127410818.44140001</v>
          </cell>
          <cell r="L74">
            <v>95122800</v>
          </cell>
          <cell r="M74">
            <v>27417200</v>
          </cell>
          <cell r="N74">
            <v>122540000</v>
          </cell>
          <cell r="P74">
            <v>2741720</v>
          </cell>
          <cell r="R74">
            <v>12254000</v>
          </cell>
          <cell r="S74">
            <v>137535720</v>
          </cell>
          <cell r="V74">
            <v>24208055.503866002</v>
          </cell>
          <cell r="X74">
            <v>15926352.305175001</v>
          </cell>
          <cell r="Z74">
            <v>0</v>
          </cell>
          <cell r="AB74">
            <v>-50259309.367640987</v>
          </cell>
          <cell r="AC74">
            <v>9</v>
          </cell>
        </row>
        <row r="75">
          <cell r="H75" t="str">
            <v>Total EXPRESO BRASILIA S.A.</v>
          </cell>
          <cell r="I75">
            <v>689451970.25</v>
          </cell>
          <cell r="J75">
            <v>659705493.25</v>
          </cell>
          <cell r="K75">
            <v>658828391.45860004</v>
          </cell>
          <cell r="L75">
            <v>312028840</v>
          </cell>
          <cell r="M75">
            <v>93966468</v>
          </cell>
          <cell r="N75">
            <v>405995308</v>
          </cell>
          <cell r="P75">
            <v>9396646.8000000007</v>
          </cell>
          <cell r="R75">
            <v>40599530.799999997</v>
          </cell>
          <cell r="S75">
            <v>455991485.60000002</v>
          </cell>
          <cell r="V75">
            <v>125177394.37713403</v>
          </cell>
          <cell r="X75">
            <v>82353548.932325006</v>
          </cell>
          <cell r="Z75">
            <v>0</v>
          </cell>
          <cell r="AB75">
            <v>-4694037.4508589879</v>
          </cell>
          <cell r="AC75">
            <v>68</v>
          </cell>
        </row>
        <row r="76">
          <cell r="A76" t="str">
            <v>Barranquilla</v>
          </cell>
          <cell r="B76">
            <v>7500333</v>
          </cell>
          <cell r="C76">
            <v>36812</v>
          </cell>
          <cell r="D76">
            <v>37176</v>
          </cell>
          <cell r="E76" t="str">
            <v>A</v>
          </cell>
          <cell r="F76" t="str">
            <v>AUCOL98</v>
          </cell>
          <cell r="G76">
            <v>65922</v>
          </cell>
          <cell r="H76" t="str">
            <v>FLOTA ROJA LTDA.</v>
          </cell>
          <cell r="I76">
            <v>21618126</v>
          </cell>
          <cell r="J76">
            <v>21618126</v>
          </cell>
          <cell r="K76">
            <v>21618125.25</v>
          </cell>
          <cell r="L76">
            <v>12739015</v>
          </cell>
          <cell r="M76">
            <v>0</v>
          </cell>
          <cell r="N76">
            <v>12739015</v>
          </cell>
          <cell r="O76">
            <v>0.1</v>
          </cell>
          <cell r="P76">
            <v>0</v>
          </cell>
          <cell r="Q76">
            <v>0.1</v>
          </cell>
          <cell r="R76">
            <v>1273901.5</v>
          </cell>
          <cell r="S76">
            <v>14012916.5</v>
          </cell>
          <cell r="T76">
            <v>0.64820220708083831</v>
          </cell>
          <cell r="U76">
            <v>0.19</v>
          </cell>
          <cell r="V76">
            <v>4107443.7974999999</v>
          </cell>
          <cell r="W76">
            <v>0.125</v>
          </cell>
          <cell r="X76">
            <v>2702265.65625</v>
          </cell>
          <cell r="Y76">
            <v>0</v>
          </cell>
          <cell r="Z76">
            <v>0</v>
          </cell>
          <cell r="AA76">
            <v>3.6797792919161743E-2</v>
          </cell>
          <cell r="AB76">
            <v>795499.29625000164</v>
          </cell>
          <cell r="AD76">
            <v>49</v>
          </cell>
        </row>
        <row r="77">
          <cell r="A77" t="str">
            <v>Barranquilla</v>
          </cell>
          <cell r="B77">
            <v>7500333</v>
          </cell>
          <cell r="C77">
            <v>37177</v>
          </cell>
          <cell r="D77">
            <v>37541</v>
          </cell>
          <cell r="E77" t="str">
            <v>A</v>
          </cell>
          <cell r="F77" t="str">
            <v>AUCOL98</v>
          </cell>
          <cell r="G77">
            <v>65922</v>
          </cell>
          <cell r="H77" t="str">
            <v>FLOTA ROJA LTDA.</v>
          </cell>
          <cell r="I77">
            <v>18001785</v>
          </cell>
          <cell r="J77">
            <v>18001785</v>
          </cell>
          <cell r="K77">
            <v>18001784.968800001</v>
          </cell>
          <cell r="L77">
            <v>13545000</v>
          </cell>
          <cell r="M77">
            <v>0</v>
          </cell>
          <cell r="N77">
            <v>13545000</v>
          </cell>
          <cell r="O77">
            <v>0.1</v>
          </cell>
          <cell r="P77">
            <v>0</v>
          </cell>
          <cell r="Q77">
            <v>0.1</v>
          </cell>
          <cell r="R77">
            <v>1354500</v>
          </cell>
          <cell r="S77">
            <v>14899500</v>
          </cell>
          <cell r="T77">
            <v>0.82766792436545811</v>
          </cell>
          <cell r="U77">
            <v>0.19</v>
          </cell>
          <cell r="V77">
            <v>3420339.1440720004</v>
          </cell>
          <cell r="W77">
            <v>0.125</v>
          </cell>
          <cell r="X77">
            <v>2250223.1211000001</v>
          </cell>
          <cell r="Y77">
            <v>0</v>
          </cell>
          <cell r="Z77">
            <v>0</v>
          </cell>
          <cell r="AA77">
            <v>-0.14266792436545805</v>
          </cell>
          <cell r="AB77">
            <v>-2568277.2963719983</v>
          </cell>
          <cell r="AD77">
            <v>47</v>
          </cell>
        </row>
        <row r="78">
          <cell r="A78" t="str">
            <v>Barranquilla</v>
          </cell>
          <cell r="B78">
            <v>7500333</v>
          </cell>
          <cell r="C78">
            <v>37542</v>
          </cell>
          <cell r="D78">
            <v>37777</v>
          </cell>
          <cell r="E78" t="str">
            <v>A</v>
          </cell>
          <cell r="F78" t="str">
            <v>AUCOL98</v>
          </cell>
          <cell r="G78">
            <v>65922</v>
          </cell>
          <cell r="H78" t="str">
            <v>FLOTA ROJA LTDA.</v>
          </cell>
          <cell r="I78">
            <v>17426155</v>
          </cell>
          <cell r="J78">
            <v>17811217</v>
          </cell>
          <cell r="K78">
            <v>11500174.9531</v>
          </cell>
          <cell r="N78">
            <v>0</v>
          </cell>
          <cell r="O78">
            <v>0.1</v>
          </cell>
          <cell r="P78">
            <v>0</v>
          </cell>
          <cell r="Q78">
            <v>0.1</v>
          </cell>
          <cell r="R78">
            <v>0</v>
          </cell>
          <cell r="S78">
            <v>0</v>
          </cell>
          <cell r="T78">
            <v>0</v>
          </cell>
          <cell r="U78">
            <v>0.19</v>
          </cell>
          <cell r="V78">
            <v>2185033.2410889999</v>
          </cell>
          <cell r="W78">
            <v>0.125</v>
          </cell>
          <cell r="X78">
            <v>1437521.8691374999</v>
          </cell>
          <cell r="Y78">
            <v>0</v>
          </cell>
          <cell r="Z78">
            <v>0</v>
          </cell>
          <cell r="AA78">
            <v>0.68500000000000005</v>
          </cell>
          <cell r="AB78">
            <v>7877619.8428735007</v>
          </cell>
          <cell r="AC78">
            <v>44</v>
          </cell>
          <cell r="AD78">
            <v>46.340427398681641</v>
          </cell>
        </row>
        <row r="79">
          <cell r="B79" t="str">
            <v>Total 7500333</v>
          </cell>
          <cell r="I79">
            <v>57046066</v>
          </cell>
          <cell r="J79">
            <v>57431128</v>
          </cell>
          <cell r="K79">
            <v>51120085.171900004</v>
          </cell>
          <cell r="L79">
            <v>26284015</v>
          </cell>
          <cell r="M79">
            <v>0</v>
          </cell>
          <cell r="N79">
            <v>26284015</v>
          </cell>
          <cell r="P79">
            <v>0</v>
          </cell>
          <cell r="R79">
            <v>2628401.5</v>
          </cell>
          <cell r="S79">
            <v>28912416.5</v>
          </cell>
          <cell r="V79">
            <v>9712816.1826610006</v>
          </cell>
          <cell r="X79">
            <v>6390010.6464875005</v>
          </cell>
          <cell r="Z79">
            <v>0</v>
          </cell>
          <cell r="AB79">
            <v>6104841.8427515039</v>
          </cell>
          <cell r="AC79">
            <v>44</v>
          </cell>
        </row>
        <row r="80">
          <cell r="H80" t="str">
            <v>Total FLOTA ROJA LTDA.</v>
          </cell>
          <cell r="I80">
            <v>57046066</v>
          </cell>
          <cell r="J80">
            <v>57431128</v>
          </cell>
          <cell r="K80">
            <v>51120085.171900004</v>
          </cell>
          <cell r="L80">
            <v>26284015</v>
          </cell>
          <cell r="M80">
            <v>0</v>
          </cell>
          <cell r="N80">
            <v>26284015</v>
          </cell>
          <cell r="P80">
            <v>0</v>
          </cell>
          <cell r="R80">
            <v>2628401.5</v>
          </cell>
          <cell r="S80">
            <v>28912416.5</v>
          </cell>
          <cell r="V80">
            <v>9712816.1826610006</v>
          </cell>
          <cell r="X80">
            <v>6390010.6464875005</v>
          </cell>
          <cell r="Z80">
            <v>0</v>
          </cell>
          <cell r="AB80">
            <v>6104841.8427515039</v>
          </cell>
          <cell r="AC80">
            <v>44</v>
          </cell>
        </row>
        <row r="81">
          <cell r="A81" t="str">
            <v>Barranquilla</v>
          </cell>
          <cell r="B81">
            <v>630829</v>
          </cell>
          <cell r="C81">
            <v>36993</v>
          </cell>
          <cell r="D81">
            <v>37357</v>
          </cell>
          <cell r="E81" t="str">
            <v>A</v>
          </cell>
          <cell r="F81" t="str">
            <v>AUCOL98</v>
          </cell>
          <cell r="G81">
            <v>66407</v>
          </cell>
          <cell r="H81" t="str">
            <v>FUNDACION MARIO SANTODOMINGO</v>
          </cell>
          <cell r="I81">
            <v>36562417.5625</v>
          </cell>
          <cell r="J81">
            <v>36562417.5625</v>
          </cell>
          <cell r="K81">
            <v>36562417.0625</v>
          </cell>
          <cell r="L81">
            <v>2685610</v>
          </cell>
          <cell r="M81">
            <v>0</v>
          </cell>
          <cell r="N81">
            <v>2685610</v>
          </cell>
          <cell r="O81">
            <v>0.1</v>
          </cell>
          <cell r="P81">
            <v>0</v>
          </cell>
          <cell r="Q81">
            <v>0.1</v>
          </cell>
          <cell r="R81">
            <v>268561</v>
          </cell>
          <cell r="S81">
            <v>2954171</v>
          </cell>
          <cell r="T81">
            <v>8.0798022596540148E-2</v>
          </cell>
          <cell r="U81">
            <v>0.19</v>
          </cell>
          <cell r="V81">
            <v>6946859.2418750003</v>
          </cell>
          <cell r="W81">
            <v>0.125</v>
          </cell>
          <cell r="X81">
            <v>4570302.1328125</v>
          </cell>
          <cell r="Y81">
            <v>0</v>
          </cell>
          <cell r="Z81">
            <v>0</v>
          </cell>
          <cell r="AA81">
            <v>0.60420197740345993</v>
          </cell>
          <cell r="AB81">
            <v>22091084.687812503</v>
          </cell>
          <cell r="AD81">
            <v>19</v>
          </cell>
        </row>
        <row r="82">
          <cell r="A82" t="str">
            <v>Barranquilla</v>
          </cell>
          <cell r="B82">
            <v>630829</v>
          </cell>
          <cell r="C82">
            <v>37358</v>
          </cell>
          <cell r="D82">
            <v>37722</v>
          </cell>
          <cell r="E82" t="str">
            <v>A</v>
          </cell>
          <cell r="F82" t="str">
            <v>AUCOL98</v>
          </cell>
          <cell r="G82">
            <v>66407</v>
          </cell>
          <cell r="H82" t="str">
            <v>FUNDACION MARIO SANTODOMINGO</v>
          </cell>
          <cell r="I82">
            <v>33893530.5</v>
          </cell>
          <cell r="J82">
            <v>33893530.5</v>
          </cell>
          <cell r="K82">
            <v>33893530.5</v>
          </cell>
          <cell r="N82">
            <v>0</v>
          </cell>
          <cell r="O82">
            <v>0.1</v>
          </cell>
          <cell r="P82">
            <v>0</v>
          </cell>
          <cell r="Q82">
            <v>0.1</v>
          </cell>
          <cell r="R82">
            <v>0</v>
          </cell>
          <cell r="S82">
            <v>0</v>
          </cell>
          <cell r="T82">
            <v>0</v>
          </cell>
          <cell r="U82">
            <v>0.19</v>
          </cell>
          <cell r="V82">
            <v>6439770.7949999999</v>
          </cell>
          <cell r="W82">
            <v>0.125</v>
          </cell>
          <cell r="X82">
            <v>4236691.3125</v>
          </cell>
          <cell r="Y82">
            <v>0</v>
          </cell>
          <cell r="Z82">
            <v>0</v>
          </cell>
          <cell r="AA82">
            <v>0.68500000000000005</v>
          </cell>
          <cell r="AB82">
            <v>23217068.392500002</v>
          </cell>
          <cell r="AD82">
            <v>18</v>
          </cell>
        </row>
        <row r="83">
          <cell r="A83" t="str">
            <v>Barranquilla</v>
          </cell>
          <cell r="B83">
            <v>630829</v>
          </cell>
          <cell r="C83">
            <v>37723</v>
          </cell>
          <cell r="D83">
            <v>37777</v>
          </cell>
          <cell r="E83" t="str">
            <v>A</v>
          </cell>
          <cell r="F83" t="str">
            <v>AUCOL98</v>
          </cell>
          <cell r="G83">
            <v>66407</v>
          </cell>
          <cell r="H83" t="str">
            <v>FUNDACION MARIO SANTODOMINGO</v>
          </cell>
          <cell r="I83">
            <v>35471099.25</v>
          </cell>
          <cell r="J83">
            <v>36268243.25</v>
          </cell>
          <cell r="K83">
            <v>5330356.4609000003</v>
          </cell>
          <cell r="N83">
            <v>0</v>
          </cell>
          <cell r="O83">
            <v>0.1</v>
          </cell>
          <cell r="P83">
            <v>0</v>
          </cell>
          <cell r="Q83">
            <v>0.1</v>
          </cell>
          <cell r="R83">
            <v>0</v>
          </cell>
          <cell r="S83">
            <v>0</v>
          </cell>
          <cell r="T83">
            <v>0</v>
          </cell>
          <cell r="U83">
            <v>0.19</v>
          </cell>
          <cell r="V83">
            <v>1012767.7275710001</v>
          </cell>
          <cell r="W83">
            <v>0.125</v>
          </cell>
          <cell r="X83">
            <v>666294.55761250004</v>
          </cell>
          <cell r="Y83">
            <v>0</v>
          </cell>
          <cell r="Z83">
            <v>0</v>
          </cell>
          <cell r="AA83">
            <v>0.68500000000000005</v>
          </cell>
          <cell r="AB83">
            <v>3651294.1757165003</v>
          </cell>
          <cell r="AC83">
            <v>3</v>
          </cell>
          <cell r="AD83">
            <v>3</v>
          </cell>
        </row>
        <row r="84">
          <cell r="B84" t="str">
            <v>Total 630829</v>
          </cell>
          <cell r="I84">
            <v>105927047.3125</v>
          </cell>
          <cell r="J84">
            <v>106724191.3125</v>
          </cell>
          <cell r="K84">
            <v>75786304.023399994</v>
          </cell>
          <cell r="L84">
            <v>2685610</v>
          </cell>
          <cell r="M84">
            <v>0</v>
          </cell>
          <cell r="N84">
            <v>2685610</v>
          </cell>
          <cell r="P84">
            <v>0</v>
          </cell>
          <cell r="R84">
            <v>268561</v>
          </cell>
          <cell r="S84">
            <v>2954171</v>
          </cell>
          <cell r="V84">
            <v>14399397.764446</v>
          </cell>
          <cell r="X84">
            <v>9473288.0029249992</v>
          </cell>
          <cell r="Z84">
            <v>0</v>
          </cell>
          <cell r="AB84">
            <v>48959447.256029002</v>
          </cell>
          <cell r="AC84">
            <v>3</v>
          </cell>
        </row>
        <row r="85">
          <cell r="H85" t="str">
            <v>Total FUNDACION MARIO SANTODOMINGO</v>
          </cell>
          <cell r="I85">
            <v>105927047.3125</v>
          </cell>
          <cell r="J85">
            <v>106724191.3125</v>
          </cell>
          <cell r="K85">
            <v>75786304.023399994</v>
          </cell>
          <cell r="L85">
            <v>2685610</v>
          </cell>
          <cell r="M85">
            <v>0</v>
          </cell>
          <cell r="N85">
            <v>2685610</v>
          </cell>
          <cell r="P85">
            <v>0</v>
          </cell>
          <cell r="R85">
            <v>268561</v>
          </cell>
          <cell r="S85">
            <v>2954171</v>
          </cell>
          <cell r="V85">
            <v>14399397.764446</v>
          </cell>
          <cell r="X85">
            <v>9473288.0029249992</v>
          </cell>
          <cell r="Z85">
            <v>0</v>
          </cell>
          <cell r="AB85">
            <v>48959447.256029002</v>
          </cell>
          <cell r="AC85">
            <v>3</v>
          </cell>
        </row>
        <row r="86">
          <cell r="A86" t="str">
            <v>Barranquilla</v>
          </cell>
          <cell r="B86">
            <v>7549025</v>
          </cell>
          <cell r="C86">
            <v>37239</v>
          </cell>
          <cell r="D86">
            <v>37603</v>
          </cell>
          <cell r="E86" t="str">
            <v>M</v>
          </cell>
          <cell r="F86" t="str">
            <v>AUCOL98</v>
          </cell>
          <cell r="G86">
            <v>52278</v>
          </cell>
          <cell r="H86" t="str">
            <v>FUNDACION UNIVERSIDAD DEL NORTE</v>
          </cell>
          <cell r="I86">
            <v>32032807.0625</v>
          </cell>
          <cell r="J86">
            <v>33001243</v>
          </cell>
          <cell r="K86">
            <v>32032807.0352</v>
          </cell>
          <cell r="L86">
            <v>9676138</v>
          </cell>
          <cell r="M86">
            <v>1299539</v>
          </cell>
          <cell r="N86">
            <v>10975677</v>
          </cell>
          <cell r="O86">
            <v>0.1</v>
          </cell>
          <cell r="P86">
            <v>129953.90000000001</v>
          </cell>
          <cell r="Q86">
            <v>0.1</v>
          </cell>
          <cell r="R86">
            <v>1097567.7</v>
          </cell>
          <cell r="S86">
            <v>12203198.6</v>
          </cell>
          <cell r="T86">
            <v>0.38095938912222799</v>
          </cell>
          <cell r="U86">
            <v>0.19</v>
          </cell>
          <cell r="V86">
            <v>6086233.3366879998</v>
          </cell>
          <cell r="W86">
            <v>0.125</v>
          </cell>
          <cell r="X86">
            <v>4004100.8794</v>
          </cell>
          <cell r="Y86">
            <v>0</v>
          </cell>
          <cell r="Z86">
            <v>0</v>
          </cell>
          <cell r="AA86">
            <v>0.30404061087777207</v>
          </cell>
          <cell r="AB86">
            <v>9739274.2191120032</v>
          </cell>
          <cell r="AD86">
            <v>28.986263275146484</v>
          </cell>
        </row>
        <row r="87">
          <cell r="A87" t="str">
            <v>Barranquilla</v>
          </cell>
          <cell r="B87">
            <v>7549025</v>
          </cell>
          <cell r="C87">
            <v>37604</v>
          </cell>
          <cell r="D87">
            <v>37777</v>
          </cell>
          <cell r="E87" t="str">
            <v>M</v>
          </cell>
          <cell r="F87" t="str">
            <v>AUCOL98</v>
          </cell>
          <cell r="G87">
            <v>52278</v>
          </cell>
          <cell r="H87" t="str">
            <v>FUNDACION UNIVERSIDAD DEL NORTE</v>
          </cell>
          <cell r="I87">
            <v>14792168</v>
          </cell>
          <cell r="J87">
            <v>14422555</v>
          </cell>
          <cell r="K87">
            <v>14792168</v>
          </cell>
          <cell r="N87">
            <v>0</v>
          </cell>
          <cell r="O87">
            <v>0.1</v>
          </cell>
          <cell r="P87">
            <v>0</v>
          </cell>
          <cell r="Q87">
            <v>0.1</v>
          </cell>
          <cell r="R87">
            <v>0</v>
          </cell>
          <cell r="S87">
            <v>0</v>
          </cell>
          <cell r="T87">
            <v>0</v>
          </cell>
          <cell r="U87">
            <v>0.19</v>
          </cell>
          <cell r="V87">
            <v>2810511.92</v>
          </cell>
          <cell r="W87">
            <v>0.125</v>
          </cell>
          <cell r="X87">
            <v>1849021</v>
          </cell>
          <cell r="Y87">
            <v>0</v>
          </cell>
          <cell r="Z87">
            <v>0</v>
          </cell>
          <cell r="AA87">
            <v>0.68500000000000005</v>
          </cell>
          <cell r="AB87">
            <v>10132635.08</v>
          </cell>
          <cell r="AC87">
            <v>33</v>
          </cell>
          <cell r="AD87">
            <v>33.138729095458984</v>
          </cell>
        </row>
        <row r="88">
          <cell r="B88" t="str">
            <v>Total 7549025</v>
          </cell>
          <cell r="I88">
            <v>46824975.0625</v>
          </cell>
          <cell r="J88">
            <v>47423798</v>
          </cell>
          <cell r="K88">
            <v>46824975.0352</v>
          </cell>
          <cell r="L88">
            <v>9676138</v>
          </cell>
          <cell r="M88">
            <v>1299539</v>
          </cell>
          <cell r="N88">
            <v>10975677</v>
          </cell>
          <cell r="P88">
            <v>129953.90000000001</v>
          </cell>
          <cell r="R88">
            <v>1097567.7</v>
          </cell>
          <cell r="S88">
            <v>12203198.6</v>
          </cell>
          <cell r="V88">
            <v>8896745.2566879988</v>
          </cell>
          <cell r="X88">
            <v>5853121.8794</v>
          </cell>
          <cell r="Z88">
            <v>0</v>
          </cell>
          <cell r="AB88">
            <v>19871909.299112003</v>
          </cell>
          <cell r="AC88">
            <v>33</v>
          </cell>
        </row>
        <row r="89">
          <cell r="H89" t="str">
            <v>Total FUNDACION UNIVERSIDAD DEL NORTE</v>
          </cell>
          <cell r="I89">
            <v>46824975.0625</v>
          </cell>
          <cell r="J89">
            <v>47423798</v>
          </cell>
          <cell r="K89">
            <v>46824975.0352</v>
          </cell>
          <cell r="L89">
            <v>9676138</v>
          </cell>
          <cell r="M89">
            <v>1299539</v>
          </cell>
          <cell r="N89">
            <v>10975677</v>
          </cell>
          <cell r="P89">
            <v>129953.90000000001</v>
          </cell>
          <cell r="R89">
            <v>1097567.7</v>
          </cell>
          <cell r="S89">
            <v>12203198.6</v>
          </cell>
          <cell r="V89">
            <v>8896745.2566879988</v>
          </cell>
          <cell r="X89">
            <v>5853121.8794</v>
          </cell>
          <cell r="Z89">
            <v>0</v>
          </cell>
          <cell r="AB89">
            <v>19871909.299112003</v>
          </cell>
          <cell r="AC89">
            <v>33</v>
          </cell>
        </row>
        <row r="90">
          <cell r="A90" t="str">
            <v>Barranquilla</v>
          </cell>
          <cell r="B90">
            <v>952794</v>
          </cell>
          <cell r="C90">
            <v>36774</v>
          </cell>
          <cell r="D90">
            <v>37138</v>
          </cell>
          <cell r="E90" t="str">
            <v>A</v>
          </cell>
          <cell r="F90" t="str">
            <v>AUCOL98</v>
          </cell>
          <cell r="G90">
            <v>66259</v>
          </cell>
          <cell r="H90" t="str">
            <v>GRANJA EL SOCORRO LTDA</v>
          </cell>
          <cell r="I90">
            <v>23661528</v>
          </cell>
          <cell r="J90">
            <v>23661528</v>
          </cell>
          <cell r="K90">
            <v>23661528.0625</v>
          </cell>
          <cell r="N90">
            <v>0</v>
          </cell>
          <cell r="O90">
            <v>0.1</v>
          </cell>
          <cell r="P90">
            <v>0</v>
          </cell>
          <cell r="Q90">
            <v>0.1</v>
          </cell>
          <cell r="R90">
            <v>0</v>
          </cell>
          <cell r="S90">
            <v>0</v>
          </cell>
          <cell r="T90">
            <v>0</v>
          </cell>
          <cell r="U90">
            <v>0.19</v>
          </cell>
          <cell r="V90">
            <v>4495690.3318750001</v>
          </cell>
          <cell r="W90">
            <v>0.125</v>
          </cell>
          <cell r="X90">
            <v>2957691.0078125</v>
          </cell>
          <cell r="Y90">
            <v>0</v>
          </cell>
          <cell r="Z90">
            <v>0</v>
          </cell>
          <cell r="AA90">
            <v>0.68500000000000005</v>
          </cell>
          <cell r="AB90">
            <v>16208146.722812502</v>
          </cell>
          <cell r="AD90">
            <v>26.255495071411133</v>
          </cell>
        </row>
        <row r="91">
          <cell r="A91" t="str">
            <v>Barranquilla</v>
          </cell>
          <cell r="B91">
            <v>952794</v>
          </cell>
          <cell r="C91">
            <v>37139</v>
          </cell>
          <cell r="D91">
            <v>37503</v>
          </cell>
          <cell r="E91" t="str">
            <v>A</v>
          </cell>
          <cell r="F91" t="str">
            <v>AUCOL98</v>
          </cell>
          <cell r="G91">
            <v>66259</v>
          </cell>
          <cell r="H91" t="str">
            <v>GRANJA EL SOCORRO LTDA</v>
          </cell>
          <cell r="I91">
            <v>22669077.6875</v>
          </cell>
          <cell r="J91">
            <v>22669077.6875</v>
          </cell>
          <cell r="K91">
            <v>22669077.656300001</v>
          </cell>
          <cell r="L91">
            <v>0</v>
          </cell>
          <cell r="M91">
            <v>0</v>
          </cell>
          <cell r="N91">
            <v>0</v>
          </cell>
          <cell r="O91">
            <v>0.1</v>
          </cell>
          <cell r="P91">
            <v>0</v>
          </cell>
          <cell r="Q91">
            <v>0.1</v>
          </cell>
          <cell r="R91">
            <v>0</v>
          </cell>
          <cell r="S91">
            <v>0</v>
          </cell>
          <cell r="T91">
            <v>0</v>
          </cell>
          <cell r="U91">
            <v>0.19</v>
          </cell>
          <cell r="V91">
            <v>4307124.7546970006</v>
          </cell>
          <cell r="W91">
            <v>0.125</v>
          </cell>
          <cell r="X91">
            <v>2833634.7070375001</v>
          </cell>
          <cell r="Y91">
            <v>0</v>
          </cell>
          <cell r="Z91">
            <v>0</v>
          </cell>
          <cell r="AA91">
            <v>0.68500000000000005</v>
          </cell>
          <cell r="AB91">
            <v>15528318.194565501</v>
          </cell>
          <cell r="AD91">
            <v>23.744504928588867</v>
          </cell>
        </row>
        <row r="92">
          <cell r="A92" t="str">
            <v>Barranquilla</v>
          </cell>
          <cell r="B92">
            <v>952794</v>
          </cell>
          <cell r="C92">
            <v>37504</v>
          </cell>
          <cell r="D92">
            <v>37777</v>
          </cell>
          <cell r="E92" t="str">
            <v>A</v>
          </cell>
          <cell r="F92" t="str">
            <v>AUCOL98</v>
          </cell>
          <cell r="G92">
            <v>66259</v>
          </cell>
          <cell r="H92" t="str">
            <v>GRANJA EL SOCORRO LTDA</v>
          </cell>
          <cell r="I92">
            <v>22356664</v>
          </cell>
          <cell r="J92">
            <v>22356664</v>
          </cell>
          <cell r="K92">
            <v>16782810.875</v>
          </cell>
          <cell r="L92">
            <v>0</v>
          </cell>
          <cell r="M92">
            <v>0</v>
          </cell>
          <cell r="N92">
            <v>0</v>
          </cell>
          <cell r="O92">
            <v>0.1</v>
          </cell>
          <cell r="P92">
            <v>0</v>
          </cell>
          <cell r="Q92">
            <v>0.1</v>
          </cell>
          <cell r="R92">
            <v>0</v>
          </cell>
          <cell r="S92">
            <v>0</v>
          </cell>
          <cell r="T92">
            <v>0</v>
          </cell>
          <cell r="U92">
            <v>0.19</v>
          </cell>
          <cell r="V92">
            <v>3188734.0662500001</v>
          </cell>
          <cell r="W92">
            <v>0.125</v>
          </cell>
          <cell r="X92">
            <v>2097851.359375</v>
          </cell>
          <cell r="Y92">
            <v>0</v>
          </cell>
          <cell r="Z92">
            <v>0</v>
          </cell>
          <cell r="AA92">
            <v>0.68500000000000005</v>
          </cell>
          <cell r="AB92">
            <v>11496225.449375002</v>
          </cell>
          <cell r="AC92">
            <v>22</v>
          </cell>
          <cell r="AD92">
            <v>22</v>
          </cell>
        </row>
        <row r="93">
          <cell r="B93" t="str">
            <v>Total 952794</v>
          </cell>
          <cell r="I93">
            <v>68687269.6875</v>
          </cell>
          <cell r="J93">
            <v>68687269.6875</v>
          </cell>
          <cell r="K93">
            <v>63113416.593800001</v>
          </cell>
          <cell r="L93">
            <v>0</v>
          </cell>
          <cell r="M93">
            <v>0</v>
          </cell>
          <cell r="N93">
            <v>0</v>
          </cell>
          <cell r="P93">
            <v>0</v>
          </cell>
          <cell r="R93">
            <v>0</v>
          </cell>
          <cell r="S93">
            <v>0</v>
          </cell>
          <cell r="V93">
            <v>11991549.152822001</v>
          </cell>
          <cell r="X93">
            <v>7889177.0742250001</v>
          </cell>
          <cell r="Z93">
            <v>0</v>
          </cell>
          <cell r="AB93">
            <v>43232690.366753004</v>
          </cell>
          <cell r="AC93">
            <v>22</v>
          </cell>
        </row>
        <row r="94">
          <cell r="H94" t="str">
            <v>Total GRANJA EL SOCORRO LTDA</v>
          </cell>
          <cell r="I94">
            <v>68687269.6875</v>
          </cell>
          <cell r="J94">
            <v>68687269.6875</v>
          </cell>
          <cell r="K94">
            <v>63113416.593800001</v>
          </cell>
          <cell r="L94">
            <v>0</v>
          </cell>
          <cell r="M94">
            <v>0</v>
          </cell>
          <cell r="N94">
            <v>0</v>
          </cell>
          <cell r="P94">
            <v>0</v>
          </cell>
          <cell r="R94">
            <v>0</v>
          </cell>
          <cell r="S94">
            <v>0</v>
          </cell>
          <cell r="V94">
            <v>11991549.152822001</v>
          </cell>
          <cell r="X94">
            <v>7889177.0742250001</v>
          </cell>
          <cell r="Z94">
            <v>0</v>
          </cell>
          <cell r="AB94">
            <v>43232690.366753004</v>
          </cell>
          <cell r="AC94">
            <v>22</v>
          </cell>
        </row>
        <row r="95">
          <cell r="A95" t="str">
            <v>Barranquilla</v>
          </cell>
          <cell r="B95">
            <v>10357311</v>
          </cell>
          <cell r="C95">
            <v>37279</v>
          </cell>
          <cell r="D95">
            <v>37643</v>
          </cell>
          <cell r="E95" t="str">
            <v>M</v>
          </cell>
          <cell r="F95" t="str">
            <v>AUCOLESP</v>
          </cell>
          <cell r="G95">
            <v>72690</v>
          </cell>
          <cell r="H95" t="str">
            <v>HEATH LAMBERT BENEFICIOS INTEGRALES OPORTUNOS</v>
          </cell>
          <cell r="I95">
            <v>16096098</v>
          </cell>
          <cell r="J95">
            <v>16144031</v>
          </cell>
          <cell r="K95">
            <v>15359656.425799999</v>
          </cell>
          <cell r="L95">
            <v>4750121</v>
          </cell>
          <cell r="M95">
            <v>0</v>
          </cell>
          <cell r="N95">
            <v>4750121</v>
          </cell>
          <cell r="O95">
            <v>0.1</v>
          </cell>
          <cell r="P95">
            <v>0</v>
          </cell>
          <cell r="Q95">
            <v>0.1</v>
          </cell>
          <cell r="R95">
            <v>475012.10000000003</v>
          </cell>
          <cell r="S95">
            <v>5225133.0999999996</v>
          </cell>
          <cell r="T95">
            <v>0.34018554550629221</v>
          </cell>
          <cell r="U95">
            <v>0.19</v>
          </cell>
          <cell r="V95">
            <v>2918334.7209020001</v>
          </cell>
          <cell r="W95">
            <v>0.125</v>
          </cell>
          <cell r="X95">
            <v>1919957.0532249999</v>
          </cell>
          <cell r="Y95">
            <v>0</v>
          </cell>
          <cell r="Z95">
            <v>0</v>
          </cell>
          <cell r="AA95">
            <v>0.34481445449370784</v>
          </cell>
          <cell r="AB95">
            <v>5296231.5516730016</v>
          </cell>
          <cell r="AD95">
            <v>16.843406677246094</v>
          </cell>
        </row>
        <row r="96">
          <cell r="A96" t="str">
            <v>Barranquilla</v>
          </cell>
          <cell r="B96">
            <v>10357311</v>
          </cell>
          <cell r="C96">
            <v>37644</v>
          </cell>
          <cell r="D96">
            <v>37777</v>
          </cell>
          <cell r="E96" t="str">
            <v>M</v>
          </cell>
          <cell r="F96" t="str">
            <v>AUCOLESP</v>
          </cell>
          <cell r="G96">
            <v>72690</v>
          </cell>
          <cell r="H96" t="str">
            <v>HEATH LAMBERT BENEFICIOS INTEGRALES OPORTUNOS</v>
          </cell>
          <cell r="I96">
            <v>2280454</v>
          </cell>
          <cell r="J96">
            <v>2003370</v>
          </cell>
          <cell r="K96">
            <v>3006250.4186999998</v>
          </cell>
          <cell r="N96">
            <v>0</v>
          </cell>
          <cell r="O96">
            <v>0.1</v>
          </cell>
          <cell r="P96">
            <v>0</v>
          </cell>
          <cell r="Q96">
            <v>0.1</v>
          </cell>
          <cell r="R96">
            <v>0</v>
          </cell>
          <cell r="S96">
            <v>0</v>
          </cell>
          <cell r="T96">
            <v>0</v>
          </cell>
          <cell r="U96">
            <v>0.19</v>
          </cell>
          <cell r="V96">
            <v>571187.57955299993</v>
          </cell>
          <cell r="W96">
            <v>0.125</v>
          </cell>
          <cell r="X96">
            <v>375781.30233749998</v>
          </cell>
          <cell r="Y96">
            <v>0</v>
          </cell>
          <cell r="Z96">
            <v>0</v>
          </cell>
          <cell r="AA96">
            <v>0.68500000000000005</v>
          </cell>
          <cell r="AB96">
            <v>2059281.5368095001</v>
          </cell>
          <cell r="AC96">
            <v>16</v>
          </cell>
          <cell r="AD96">
            <v>17.428571701049805</v>
          </cell>
        </row>
        <row r="97">
          <cell r="B97" t="str">
            <v>Total 10357311</v>
          </cell>
          <cell r="I97">
            <v>18376552</v>
          </cell>
          <cell r="J97">
            <v>18147401</v>
          </cell>
          <cell r="K97">
            <v>18365906.844499998</v>
          </cell>
          <cell r="L97">
            <v>4750121</v>
          </cell>
          <cell r="M97">
            <v>0</v>
          </cell>
          <cell r="N97">
            <v>4750121</v>
          </cell>
          <cell r="P97">
            <v>0</v>
          </cell>
          <cell r="R97">
            <v>475012.10000000003</v>
          </cell>
          <cell r="S97">
            <v>5225133.0999999996</v>
          </cell>
          <cell r="V97">
            <v>3489522.3004550003</v>
          </cell>
          <cell r="X97">
            <v>2295738.3555624997</v>
          </cell>
          <cell r="Z97">
            <v>0</v>
          </cell>
          <cell r="AB97">
            <v>7355513.0884825019</v>
          </cell>
          <cell r="AC97">
            <v>16</v>
          </cell>
        </row>
        <row r="98">
          <cell r="H98" t="str">
            <v>Total HEATH LAMBERT BENEFICIOS INTEGRALES OPORTUNOS</v>
          </cell>
          <cell r="I98">
            <v>18376552</v>
          </cell>
          <cell r="J98">
            <v>18147401</v>
          </cell>
          <cell r="K98">
            <v>18365906.844499998</v>
          </cell>
          <cell r="L98">
            <v>4750121</v>
          </cell>
          <cell r="M98">
            <v>0</v>
          </cell>
          <cell r="N98">
            <v>4750121</v>
          </cell>
          <cell r="P98">
            <v>0</v>
          </cell>
          <cell r="R98">
            <v>475012.10000000003</v>
          </cell>
          <cell r="S98">
            <v>5225133.0999999996</v>
          </cell>
          <cell r="V98">
            <v>3489522.3004550003</v>
          </cell>
          <cell r="X98">
            <v>2295738.3555624997</v>
          </cell>
          <cell r="Z98">
            <v>0</v>
          </cell>
          <cell r="AB98">
            <v>7355513.0884825019</v>
          </cell>
          <cell r="AC98">
            <v>16</v>
          </cell>
        </row>
        <row r="99">
          <cell r="A99" t="str">
            <v>Barranquilla</v>
          </cell>
          <cell r="B99">
            <v>7335060</v>
          </cell>
          <cell r="C99">
            <v>37022</v>
          </cell>
          <cell r="D99">
            <v>37386</v>
          </cell>
          <cell r="E99" t="str">
            <v>A</v>
          </cell>
          <cell r="F99" t="str">
            <v>AUCOLESP</v>
          </cell>
          <cell r="G99">
            <v>65922</v>
          </cell>
          <cell r="H99" t="str">
            <v>INDUSTRIAS METALMECANICAS Y CARROCERIAS DE CO</v>
          </cell>
          <cell r="I99">
            <v>180957829.125</v>
          </cell>
          <cell r="J99">
            <v>191213841.5</v>
          </cell>
          <cell r="K99">
            <v>178095007.54879999</v>
          </cell>
          <cell r="L99">
            <v>163410170</v>
          </cell>
          <cell r="M99">
            <v>65230003</v>
          </cell>
          <cell r="N99">
            <v>228640173</v>
          </cell>
          <cell r="O99">
            <v>0.1</v>
          </cell>
          <cell r="P99">
            <v>6523000.3000000007</v>
          </cell>
          <cell r="Q99">
            <v>0.1</v>
          </cell>
          <cell r="R99">
            <v>22864017.300000001</v>
          </cell>
          <cell r="S99">
            <v>258027190.60000002</v>
          </cell>
          <cell r="T99">
            <v>1.4488176516082167</v>
          </cell>
          <cell r="U99">
            <v>0.19</v>
          </cell>
          <cell r="V99">
            <v>33838051.434271999</v>
          </cell>
          <cell r="W99">
            <v>0.125</v>
          </cell>
          <cell r="X99">
            <v>22261875.943599999</v>
          </cell>
          <cell r="Y99">
            <v>0</v>
          </cell>
          <cell r="Z99">
            <v>0</v>
          </cell>
          <cell r="AA99">
            <v>-0.76381765160821669</v>
          </cell>
          <cell r="AB99">
            <v>-136032110.42907202</v>
          </cell>
          <cell r="AD99">
            <v>63.829669952392578</v>
          </cell>
        </row>
        <row r="100">
          <cell r="A100" t="str">
            <v>Barranquilla</v>
          </cell>
          <cell r="B100">
            <v>7335060</v>
          </cell>
          <cell r="C100">
            <v>37387</v>
          </cell>
          <cell r="D100">
            <v>37751</v>
          </cell>
          <cell r="E100" t="str">
            <v>A</v>
          </cell>
          <cell r="F100" t="str">
            <v>AUCOLESP</v>
          </cell>
          <cell r="G100">
            <v>65922</v>
          </cell>
          <cell r="H100" t="str">
            <v>INDUSTRIAS METALMECANICAS Y CARROCERIAS DE CO</v>
          </cell>
          <cell r="I100">
            <v>98467419</v>
          </cell>
          <cell r="J100">
            <v>98467419</v>
          </cell>
          <cell r="K100">
            <v>159099806.55270001</v>
          </cell>
          <cell r="L100">
            <v>11379776</v>
          </cell>
          <cell r="M100">
            <v>22403346</v>
          </cell>
          <cell r="N100">
            <v>33783122</v>
          </cell>
          <cell r="O100">
            <v>0.1</v>
          </cell>
          <cell r="P100">
            <v>2240334.6</v>
          </cell>
          <cell r="Q100">
            <v>0.1</v>
          </cell>
          <cell r="R100">
            <v>3378312.2</v>
          </cell>
          <cell r="S100">
            <v>39401768.800000004</v>
          </cell>
          <cell r="T100">
            <v>0.24765441048445658</v>
          </cell>
          <cell r="U100">
            <v>0.19</v>
          </cell>
          <cell r="V100">
            <v>30228963.245013002</v>
          </cell>
          <cell r="W100">
            <v>0.125</v>
          </cell>
          <cell r="X100">
            <v>19887475.819087502</v>
          </cell>
          <cell r="Y100">
            <v>0</v>
          </cell>
          <cell r="Z100">
            <v>0</v>
          </cell>
          <cell r="AA100">
            <v>0.43734558951554348</v>
          </cell>
          <cell r="AB100">
            <v>69581598.688599512</v>
          </cell>
          <cell r="AD100">
            <v>59.170330047607422</v>
          </cell>
        </row>
        <row r="101">
          <cell r="A101" t="str">
            <v>Barranquilla</v>
          </cell>
          <cell r="B101">
            <v>7335060</v>
          </cell>
          <cell r="C101">
            <v>37752</v>
          </cell>
          <cell r="D101">
            <v>37777</v>
          </cell>
          <cell r="E101" t="str">
            <v>A</v>
          </cell>
          <cell r="F101" t="str">
            <v>AUCOLESP</v>
          </cell>
          <cell r="G101">
            <v>65922</v>
          </cell>
          <cell r="H101" t="str">
            <v>INDUSTRIAS METALMECANICAS Y CARROCERIAS DE CO</v>
          </cell>
          <cell r="I101">
            <v>0</v>
          </cell>
          <cell r="J101">
            <v>0</v>
          </cell>
          <cell r="K101">
            <v>6763021.8770000003</v>
          </cell>
          <cell r="N101">
            <v>0</v>
          </cell>
          <cell r="O101">
            <v>0.1</v>
          </cell>
          <cell r="P101">
            <v>0</v>
          </cell>
          <cell r="Q101">
            <v>0.1</v>
          </cell>
          <cell r="R101">
            <v>0</v>
          </cell>
          <cell r="S101">
            <v>0</v>
          </cell>
          <cell r="T101">
            <v>0</v>
          </cell>
          <cell r="U101">
            <v>0.19</v>
          </cell>
          <cell r="V101">
            <v>1284974.1566300001</v>
          </cell>
          <cell r="W101">
            <v>0.125</v>
          </cell>
          <cell r="X101">
            <v>845377.73462500004</v>
          </cell>
          <cell r="Y101">
            <v>0</v>
          </cell>
          <cell r="Z101">
            <v>0</v>
          </cell>
          <cell r="AA101">
            <v>0.68500000000000005</v>
          </cell>
          <cell r="AB101">
            <v>4632669.9857450007</v>
          </cell>
          <cell r="AC101">
            <v>29</v>
          </cell>
          <cell r="AD101">
            <v>34.439998626708984</v>
          </cell>
        </row>
        <row r="102">
          <cell r="B102" t="str">
            <v>Total 7335060</v>
          </cell>
          <cell r="I102">
            <v>279425248.125</v>
          </cell>
          <cell r="J102">
            <v>289681260.5</v>
          </cell>
          <cell r="K102">
            <v>343957835.97850001</v>
          </cell>
          <cell r="L102">
            <v>174789946</v>
          </cell>
          <cell r="M102">
            <v>87633349</v>
          </cell>
          <cell r="N102">
            <v>262423295</v>
          </cell>
          <cell r="P102">
            <v>8763334.9000000004</v>
          </cell>
          <cell r="R102">
            <v>26242329.5</v>
          </cell>
          <cell r="S102">
            <v>297428959.40000004</v>
          </cell>
          <cell r="V102">
            <v>65351988.835915007</v>
          </cell>
          <cell r="X102">
            <v>42994729.497312501</v>
          </cell>
          <cell r="Z102">
            <v>0</v>
          </cell>
          <cell r="AB102">
            <v>-61817841.754727513</v>
          </cell>
          <cell r="AC102">
            <v>29</v>
          </cell>
        </row>
        <row r="103">
          <cell r="H103" t="str">
            <v>Total INDUSTRIAS METALMECANICAS Y CARROCERIAS DE CO</v>
          </cell>
          <cell r="I103">
            <v>279425248.125</v>
          </cell>
          <cell r="J103">
            <v>289681260.5</v>
          </cell>
          <cell r="K103">
            <v>343957835.97850001</v>
          </cell>
          <cell r="L103">
            <v>174789946</v>
          </cell>
          <cell r="M103">
            <v>87633349</v>
          </cell>
          <cell r="N103">
            <v>262423295</v>
          </cell>
          <cell r="P103">
            <v>8763334.9000000004</v>
          </cell>
          <cell r="R103">
            <v>26242329.5</v>
          </cell>
          <cell r="S103">
            <v>297428959.40000004</v>
          </cell>
          <cell r="V103">
            <v>65351988.835915007</v>
          </cell>
          <cell r="X103">
            <v>42994729.497312501</v>
          </cell>
          <cell r="Z103">
            <v>0</v>
          </cell>
          <cell r="AB103">
            <v>-61817841.754727513</v>
          </cell>
          <cell r="AC103">
            <v>29</v>
          </cell>
        </row>
        <row r="104">
          <cell r="A104" t="str">
            <v>Barranquilla</v>
          </cell>
          <cell r="B104">
            <v>7573926</v>
          </cell>
          <cell r="C104">
            <v>36913</v>
          </cell>
          <cell r="D104">
            <v>37277</v>
          </cell>
          <cell r="E104" t="str">
            <v>A</v>
          </cell>
          <cell r="F104" t="str">
            <v>AUCOL98</v>
          </cell>
          <cell r="G104">
            <v>53976</v>
          </cell>
          <cell r="H104" t="str">
            <v>MOVILIZADORA GANADERA LTDA</v>
          </cell>
          <cell r="I104">
            <v>33968778.875</v>
          </cell>
          <cell r="J104">
            <v>33968778.875</v>
          </cell>
          <cell r="K104">
            <v>33968778.968800001</v>
          </cell>
          <cell r="L104">
            <v>7768546</v>
          </cell>
          <cell r="M104">
            <v>0</v>
          </cell>
          <cell r="N104">
            <v>7768546</v>
          </cell>
          <cell r="O104">
            <v>0.1</v>
          </cell>
          <cell r="P104">
            <v>0</v>
          </cell>
          <cell r="Q104">
            <v>0.1</v>
          </cell>
          <cell r="R104">
            <v>776854.60000000009</v>
          </cell>
          <cell r="S104">
            <v>8545400.5999999996</v>
          </cell>
          <cell r="T104">
            <v>0.25156631646515376</v>
          </cell>
          <cell r="U104">
            <v>0.19</v>
          </cell>
          <cell r="V104">
            <v>6454068.0040720003</v>
          </cell>
          <cell r="W104">
            <v>0.125</v>
          </cell>
          <cell r="X104">
            <v>4246097.3711000001</v>
          </cell>
          <cell r="Y104">
            <v>0</v>
          </cell>
          <cell r="Z104">
            <v>0</v>
          </cell>
          <cell r="AA104">
            <v>0.43343368353484629</v>
          </cell>
          <cell r="AB104">
            <v>14723212.993628003</v>
          </cell>
          <cell r="AD104">
            <v>29.318681716918945</v>
          </cell>
        </row>
        <row r="105">
          <cell r="A105" t="str">
            <v>Barranquilla</v>
          </cell>
          <cell r="B105">
            <v>7573926</v>
          </cell>
          <cell r="C105">
            <v>37278</v>
          </cell>
          <cell r="D105">
            <v>37642</v>
          </cell>
          <cell r="E105" t="str">
            <v>A</v>
          </cell>
          <cell r="F105" t="str">
            <v>AUCOL98</v>
          </cell>
          <cell r="G105">
            <v>53976</v>
          </cell>
          <cell r="H105" t="str">
            <v>MOVILIZADORA GANADERA LTDA</v>
          </cell>
          <cell r="I105">
            <v>57189732.5</v>
          </cell>
          <cell r="J105">
            <v>57491184.5</v>
          </cell>
          <cell r="K105">
            <v>57189732.25</v>
          </cell>
          <cell r="L105">
            <v>44780000</v>
          </cell>
          <cell r="M105">
            <v>0</v>
          </cell>
          <cell r="N105">
            <v>44780000</v>
          </cell>
          <cell r="O105">
            <v>0.1</v>
          </cell>
          <cell r="P105">
            <v>0</v>
          </cell>
          <cell r="Q105">
            <v>0.1</v>
          </cell>
          <cell r="R105">
            <v>4478000</v>
          </cell>
          <cell r="S105">
            <v>49258000</v>
          </cell>
          <cell r="T105">
            <v>0.8613084562919946</v>
          </cell>
          <cell r="U105">
            <v>0.19</v>
          </cell>
          <cell r="V105">
            <v>10866049.127499999</v>
          </cell>
          <cell r="W105">
            <v>0.125</v>
          </cell>
          <cell r="X105">
            <v>7148716.53125</v>
          </cell>
          <cell r="Y105">
            <v>0</v>
          </cell>
          <cell r="Z105">
            <v>0</v>
          </cell>
          <cell r="AA105">
            <v>-0.17630845629199454</v>
          </cell>
          <cell r="AB105">
            <v>-10083033.408749996</v>
          </cell>
          <cell r="AD105">
            <v>29.357143402099609</v>
          </cell>
        </row>
        <row r="106">
          <cell r="A106" t="str">
            <v>Barranquilla</v>
          </cell>
          <cell r="B106">
            <v>7573926</v>
          </cell>
          <cell r="C106">
            <v>37643</v>
          </cell>
          <cell r="D106">
            <v>37777</v>
          </cell>
          <cell r="E106" t="str">
            <v>A</v>
          </cell>
          <cell r="F106" t="str">
            <v>AUCOL98</v>
          </cell>
          <cell r="G106">
            <v>53976</v>
          </cell>
          <cell r="H106" t="str">
            <v>MOVILIZADORA GANADERA LTDA</v>
          </cell>
          <cell r="I106">
            <v>58770485.875</v>
          </cell>
          <cell r="J106">
            <v>58831548.875</v>
          </cell>
          <cell r="K106">
            <v>22077503.308600001</v>
          </cell>
          <cell r="N106">
            <v>0</v>
          </cell>
          <cell r="O106">
            <v>0.1</v>
          </cell>
          <cell r="P106">
            <v>0</v>
          </cell>
          <cell r="Q106">
            <v>0.1</v>
          </cell>
          <cell r="R106">
            <v>0</v>
          </cell>
          <cell r="S106">
            <v>0</v>
          </cell>
          <cell r="T106">
            <v>0</v>
          </cell>
          <cell r="U106">
            <v>0.19</v>
          </cell>
          <cell r="V106">
            <v>4194725.6286340002</v>
          </cell>
          <cell r="W106">
            <v>0.125</v>
          </cell>
          <cell r="X106">
            <v>2759687.9135750001</v>
          </cell>
          <cell r="Y106">
            <v>0</v>
          </cell>
          <cell r="Z106">
            <v>0</v>
          </cell>
          <cell r="AA106">
            <v>0.68500000000000005</v>
          </cell>
          <cell r="AB106">
            <v>15123089.766391002</v>
          </cell>
          <cell r="AC106">
            <v>21</v>
          </cell>
          <cell r="AD106">
            <v>22.91044807434082</v>
          </cell>
        </row>
        <row r="107">
          <cell r="B107" t="str">
            <v>Total 7573926</v>
          </cell>
          <cell r="I107">
            <v>149928997.25</v>
          </cell>
          <cell r="J107">
            <v>150291512.25</v>
          </cell>
          <cell r="K107">
            <v>113236014.52740002</v>
          </cell>
          <cell r="L107">
            <v>52548546</v>
          </cell>
          <cell r="M107">
            <v>0</v>
          </cell>
          <cell r="N107">
            <v>52548546</v>
          </cell>
          <cell r="P107">
            <v>0</v>
          </cell>
          <cell r="R107">
            <v>5254854.5999999996</v>
          </cell>
          <cell r="S107">
            <v>57803400.600000001</v>
          </cell>
          <cell r="V107">
            <v>21514842.760205999</v>
          </cell>
          <cell r="X107">
            <v>14154501.815925002</v>
          </cell>
          <cell r="Z107">
            <v>0</v>
          </cell>
          <cell r="AB107">
            <v>19763269.351269007</v>
          </cell>
          <cell r="AC107">
            <v>21</v>
          </cell>
        </row>
        <row r="108">
          <cell r="H108" t="str">
            <v>Total MOVILIZADORA GANADERA LTDA</v>
          </cell>
          <cell r="I108">
            <v>149928997.25</v>
          </cell>
          <cell r="J108">
            <v>150291512.25</v>
          </cell>
          <cell r="K108">
            <v>113236014.52740002</v>
          </cell>
          <cell r="L108">
            <v>52548546</v>
          </cell>
          <cell r="M108">
            <v>0</v>
          </cell>
          <cell r="N108">
            <v>52548546</v>
          </cell>
          <cell r="P108">
            <v>0</v>
          </cell>
          <cell r="R108">
            <v>5254854.5999999996</v>
          </cell>
          <cell r="S108">
            <v>57803400.600000001</v>
          </cell>
          <cell r="V108">
            <v>21514842.760205999</v>
          </cell>
          <cell r="X108">
            <v>14154501.815925002</v>
          </cell>
          <cell r="Z108">
            <v>0</v>
          </cell>
          <cell r="AB108">
            <v>19763269.351269007</v>
          </cell>
          <cell r="AC108">
            <v>21</v>
          </cell>
        </row>
        <row r="109">
          <cell r="A109" t="str">
            <v>Barranquilla</v>
          </cell>
          <cell r="B109">
            <v>12013171</v>
          </cell>
          <cell r="C109">
            <v>37553</v>
          </cell>
          <cell r="D109">
            <v>37777</v>
          </cell>
          <cell r="E109" t="str">
            <v>A</v>
          </cell>
          <cell r="F109" t="str">
            <v>AUCOL98</v>
          </cell>
          <cell r="G109">
            <v>65922</v>
          </cell>
          <cell r="H109" t="str">
            <v>SODETRANS LTDA</v>
          </cell>
          <cell r="I109">
            <v>134837191.9375</v>
          </cell>
          <cell r="J109">
            <v>134761944.9375</v>
          </cell>
          <cell r="K109">
            <v>83166015.828099996</v>
          </cell>
          <cell r="L109">
            <v>1588600</v>
          </cell>
          <cell r="M109">
            <v>63100001</v>
          </cell>
          <cell r="N109">
            <v>64688601</v>
          </cell>
          <cell r="O109">
            <v>0.1</v>
          </cell>
          <cell r="P109">
            <v>6310000.1000000006</v>
          </cell>
          <cell r="Q109">
            <v>0.1</v>
          </cell>
          <cell r="R109">
            <v>6468860.1000000006</v>
          </cell>
          <cell r="S109">
            <v>77467461.199999988</v>
          </cell>
          <cell r="T109">
            <v>0.93147976885319794</v>
          </cell>
          <cell r="U109">
            <v>0.19</v>
          </cell>
          <cell r="V109">
            <v>15801543.007338999</v>
          </cell>
          <cell r="W109">
            <v>0.125</v>
          </cell>
          <cell r="X109">
            <v>10395751.978512499</v>
          </cell>
          <cell r="Y109">
            <v>0</v>
          </cell>
          <cell r="Z109">
            <v>0</v>
          </cell>
          <cell r="AA109">
            <v>-0.24647976885319789</v>
          </cell>
          <cell r="AB109">
            <v>-20498740.357751485</v>
          </cell>
          <cell r="AC109">
            <v>172</v>
          </cell>
          <cell r="AD109">
            <v>174.72767639160156</v>
          </cell>
        </row>
        <row r="110">
          <cell r="B110" t="str">
            <v>Total 12013171</v>
          </cell>
          <cell r="I110">
            <v>134837191.9375</v>
          </cell>
          <cell r="J110">
            <v>134761944.9375</v>
          </cell>
          <cell r="K110">
            <v>83166015.828099996</v>
          </cell>
          <cell r="L110">
            <v>1588600</v>
          </cell>
          <cell r="M110">
            <v>63100001</v>
          </cell>
          <cell r="N110">
            <v>64688601</v>
          </cell>
          <cell r="P110">
            <v>6310000.1000000006</v>
          </cell>
          <cell r="R110">
            <v>6468860.1000000006</v>
          </cell>
          <cell r="S110">
            <v>77467461.199999988</v>
          </cell>
          <cell r="V110">
            <v>15801543.007338999</v>
          </cell>
          <cell r="X110">
            <v>10395751.978512499</v>
          </cell>
          <cell r="Z110">
            <v>0</v>
          </cell>
          <cell r="AB110">
            <v>-20498740.357751485</v>
          </cell>
          <cell r="AC110">
            <v>172</v>
          </cell>
        </row>
        <row r="111">
          <cell r="H111" t="str">
            <v>Total SODETRANS LTDA</v>
          </cell>
          <cell r="I111">
            <v>134837191.9375</v>
          </cell>
          <cell r="J111">
            <v>134761944.9375</v>
          </cell>
          <cell r="K111">
            <v>83166015.828099996</v>
          </cell>
          <cell r="L111">
            <v>1588600</v>
          </cell>
          <cell r="M111">
            <v>63100001</v>
          </cell>
          <cell r="N111">
            <v>64688601</v>
          </cell>
          <cell r="P111">
            <v>6310000.1000000006</v>
          </cell>
          <cell r="R111">
            <v>6468860.1000000006</v>
          </cell>
          <cell r="S111">
            <v>77467461.199999988</v>
          </cell>
          <cell r="V111">
            <v>15801543.007338999</v>
          </cell>
          <cell r="X111">
            <v>10395751.978512499</v>
          </cell>
          <cell r="Z111">
            <v>0</v>
          </cell>
          <cell r="AB111">
            <v>-20498740.357751485</v>
          </cell>
          <cell r="AC111">
            <v>172</v>
          </cell>
        </row>
        <row r="112">
          <cell r="A112" t="str">
            <v>Barranquilla</v>
          </cell>
          <cell r="B112">
            <v>12010245</v>
          </cell>
          <cell r="C112">
            <v>37549</v>
          </cell>
          <cell r="D112">
            <v>37777</v>
          </cell>
          <cell r="E112" t="str">
            <v>A</v>
          </cell>
          <cell r="F112" t="str">
            <v>AUCOL98</v>
          </cell>
          <cell r="G112">
            <v>66984</v>
          </cell>
          <cell r="H112" t="str">
            <v>TRANSPORTE SERVI BUS LTDA.</v>
          </cell>
          <cell r="I112">
            <v>4210273</v>
          </cell>
          <cell r="J112">
            <v>4210273</v>
          </cell>
          <cell r="K112">
            <v>2641513.75</v>
          </cell>
          <cell r="N112">
            <v>0</v>
          </cell>
          <cell r="O112">
            <v>0.1</v>
          </cell>
          <cell r="P112">
            <v>0</v>
          </cell>
          <cell r="Q112">
            <v>0.1</v>
          </cell>
          <cell r="R112">
            <v>0</v>
          </cell>
          <cell r="S112">
            <v>0</v>
          </cell>
          <cell r="T112">
            <v>0</v>
          </cell>
          <cell r="U112">
            <v>0.19</v>
          </cell>
          <cell r="V112">
            <v>501887.61249999999</v>
          </cell>
          <cell r="W112">
            <v>0.125</v>
          </cell>
          <cell r="X112">
            <v>330189.21875</v>
          </cell>
          <cell r="Y112">
            <v>0</v>
          </cell>
          <cell r="Z112">
            <v>0</v>
          </cell>
          <cell r="AA112">
            <v>0.68500000000000005</v>
          </cell>
          <cell r="AB112">
            <v>1809436.9187500002</v>
          </cell>
          <cell r="AC112">
            <v>1</v>
          </cell>
          <cell r="AD112">
            <v>1</v>
          </cell>
        </row>
        <row r="113">
          <cell r="B113" t="str">
            <v>Total 12010245</v>
          </cell>
          <cell r="I113">
            <v>4210273</v>
          </cell>
          <cell r="J113">
            <v>4210273</v>
          </cell>
          <cell r="K113">
            <v>2641513.75</v>
          </cell>
          <cell r="L113">
            <v>0</v>
          </cell>
          <cell r="M113">
            <v>0</v>
          </cell>
          <cell r="N113">
            <v>0</v>
          </cell>
          <cell r="P113">
            <v>0</v>
          </cell>
          <cell r="R113">
            <v>0</v>
          </cell>
          <cell r="S113">
            <v>0</v>
          </cell>
          <cell r="V113">
            <v>501887.61249999999</v>
          </cell>
          <cell r="X113">
            <v>330189.21875</v>
          </cell>
          <cell r="Z113">
            <v>0</v>
          </cell>
          <cell r="AB113">
            <v>1809436.9187500002</v>
          </cell>
          <cell r="AC113">
            <v>1</v>
          </cell>
        </row>
        <row r="114">
          <cell r="H114" t="str">
            <v>Total TRANSPORTE SERVI BUS LTDA.</v>
          </cell>
          <cell r="I114">
            <v>4210273</v>
          </cell>
          <cell r="J114">
            <v>4210273</v>
          </cell>
          <cell r="K114">
            <v>2641513.75</v>
          </cell>
          <cell r="L114">
            <v>0</v>
          </cell>
          <cell r="M114">
            <v>0</v>
          </cell>
          <cell r="N114">
            <v>0</v>
          </cell>
          <cell r="P114">
            <v>0</v>
          </cell>
          <cell r="R114">
            <v>0</v>
          </cell>
          <cell r="S114">
            <v>0</v>
          </cell>
          <cell r="V114">
            <v>501887.61249999999</v>
          </cell>
          <cell r="X114">
            <v>330189.21875</v>
          </cell>
          <cell r="Z114">
            <v>0</v>
          </cell>
          <cell r="AB114">
            <v>1809436.9187500002</v>
          </cell>
          <cell r="AC114">
            <v>1</v>
          </cell>
        </row>
        <row r="115">
          <cell r="A115" t="str">
            <v>Barranquilla</v>
          </cell>
          <cell r="B115">
            <v>7584519</v>
          </cell>
          <cell r="C115">
            <v>36907</v>
          </cell>
          <cell r="D115">
            <v>37271</v>
          </cell>
          <cell r="E115" t="str">
            <v>A</v>
          </cell>
          <cell r="F115" t="str">
            <v>AUCOL98</v>
          </cell>
          <cell r="G115">
            <v>65922</v>
          </cell>
          <cell r="H115" t="str">
            <v>TRANSPORTES E. DANIES &amp; CIA. LTDA.</v>
          </cell>
          <cell r="I115">
            <v>70390814.875</v>
          </cell>
          <cell r="J115">
            <v>71260695.9375</v>
          </cell>
          <cell r="K115">
            <v>70390815.122999996</v>
          </cell>
          <cell r="L115">
            <v>9228800</v>
          </cell>
          <cell r="M115">
            <v>15613200</v>
          </cell>
          <cell r="N115">
            <v>24842000</v>
          </cell>
          <cell r="O115">
            <v>0.1</v>
          </cell>
          <cell r="P115">
            <v>1561320</v>
          </cell>
          <cell r="Q115">
            <v>0.1</v>
          </cell>
          <cell r="R115">
            <v>2484200</v>
          </cell>
          <cell r="S115">
            <v>28887520</v>
          </cell>
          <cell r="T115">
            <v>0.41038763295356534</v>
          </cell>
          <cell r="U115">
            <v>0.19</v>
          </cell>
          <cell r="V115">
            <v>13374254.873369999</v>
          </cell>
          <cell r="W115">
            <v>0.125</v>
          </cell>
          <cell r="X115">
            <v>8798851.8903749995</v>
          </cell>
          <cell r="Y115">
            <v>0</v>
          </cell>
          <cell r="Z115">
            <v>0</v>
          </cell>
          <cell r="AA115">
            <v>0.27461236704643471</v>
          </cell>
          <cell r="AB115">
            <v>19330188.359255001</v>
          </cell>
          <cell r="AD115">
            <v>25.956043243408203</v>
          </cell>
        </row>
        <row r="116">
          <cell r="A116" t="str">
            <v>Barranquilla</v>
          </cell>
          <cell r="B116">
            <v>7584519</v>
          </cell>
          <cell r="C116">
            <v>37272</v>
          </cell>
          <cell r="D116">
            <v>37636</v>
          </cell>
          <cell r="E116" t="str">
            <v>A</v>
          </cell>
          <cell r="F116" t="str">
            <v>AUCOL98</v>
          </cell>
          <cell r="G116">
            <v>65922</v>
          </cell>
          <cell r="H116" t="str">
            <v>TRANSPORTES E. DANIES &amp; CIA. LTDA.</v>
          </cell>
          <cell r="I116">
            <v>75224806.75</v>
          </cell>
          <cell r="J116">
            <v>75717976.75</v>
          </cell>
          <cell r="K116">
            <v>75224806.781299993</v>
          </cell>
          <cell r="L116">
            <v>0</v>
          </cell>
          <cell r="M116">
            <v>0</v>
          </cell>
          <cell r="N116">
            <v>0</v>
          </cell>
          <cell r="O116">
            <v>0.1</v>
          </cell>
          <cell r="P116">
            <v>0</v>
          </cell>
          <cell r="Q116">
            <v>0.1</v>
          </cell>
          <cell r="R116">
            <v>0</v>
          </cell>
          <cell r="S116">
            <v>0</v>
          </cell>
          <cell r="T116">
            <v>0</v>
          </cell>
          <cell r="U116">
            <v>0.19</v>
          </cell>
          <cell r="V116">
            <v>14292713.288446998</v>
          </cell>
          <cell r="W116">
            <v>0.125</v>
          </cell>
          <cell r="X116">
            <v>9403100.8476624992</v>
          </cell>
          <cell r="Y116">
            <v>0</v>
          </cell>
          <cell r="Z116">
            <v>0</v>
          </cell>
          <cell r="AA116">
            <v>0.68500000000000005</v>
          </cell>
          <cell r="AB116">
            <v>51528992.6451905</v>
          </cell>
          <cell r="AD116">
            <v>20.189559936523438</v>
          </cell>
        </row>
        <row r="117">
          <cell r="A117" t="str">
            <v>Barranquilla</v>
          </cell>
          <cell r="B117">
            <v>7584519</v>
          </cell>
          <cell r="C117">
            <v>37637</v>
          </cell>
          <cell r="D117">
            <v>37777</v>
          </cell>
          <cell r="E117" t="str">
            <v>A</v>
          </cell>
          <cell r="F117" t="str">
            <v>AUCOL98</v>
          </cell>
          <cell r="G117">
            <v>65922</v>
          </cell>
          <cell r="H117" t="str">
            <v>TRANSPORTES E. DANIES &amp; CIA. LTDA.</v>
          </cell>
          <cell r="I117">
            <v>72971011.875</v>
          </cell>
          <cell r="J117">
            <v>72971011.875</v>
          </cell>
          <cell r="K117">
            <v>28147979.406300001</v>
          </cell>
          <cell r="L117">
            <v>1688350</v>
          </cell>
          <cell r="M117">
            <v>2590683</v>
          </cell>
          <cell r="N117">
            <v>4279033</v>
          </cell>
          <cell r="O117">
            <v>0.1</v>
          </cell>
          <cell r="P117">
            <v>259068.30000000002</v>
          </cell>
          <cell r="Q117">
            <v>0.1</v>
          </cell>
          <cell r="R117">
            <v>427903.30000000005</v>
          </cell>
          <cell r="S117">
            <v>4966004.5999999996</v>
          </cell>
          <cell r="T117">
            <v>0.17642490525939927</v>
          </cell>
          <cell r="U117">
            <v>0.19</v>
          </cell>
          <cell r="V117">
            <v>5348116.0871970002</v>
          </cell>
          <cell r="W117">
            <v>0.125</v>
          </cell>
          <cell r="X117">
            <v>3518497.4257875001</v>
          </cell>
          <cell r="Y117">
            <v>0</v>
          </cell>
          <cell r="Z117">
            <v>0</v>
          </cell>
          <cell r="AA117">
            <v>0.50857509474060081</v>
          </cell>
          <cell r="AB117">
            <v>14315361.293315504</v>
          </cell>
          <cell r="AC117">
            <v>14</v>
          </cell>
          <cell r="AD117">
            <v>13.764286041259766</v>
          </cell>
        </row>
        <row r="118">
          <cell r="B118" t="str">
            <v>Total 7584519</v>
          </cell>
          <cell r="I118">
            <v>218586633.5</v>
          </cell>
          <cell r="J118">
            <v>219949684.5625</v>
          </cell>
          <cell r="K118">
            <v>173763601.31059998</v>
          </cell>
          <cell r="L118">
            <v>10917150</v>
          </cell>
          <cell r="M118">
            <v>18203883</v>
          </cell>
          <cell r="N118">
            <v>29121033</v>
          </cell>
          <cell r="P118">
            <v>1820388.3</v>
          </cell>
          <cell r="R118">
            <v>2912103.3</v>
          </cell>
          <cell r="S118">
            <v>33853524.600000001</v>
          </cell>
          <cell r="V118">
            <v>33015084.249013998</v>
          </cell>
          <cell r="X118">
            <v>21720450.163824998</v>
          </cell>
          <cell r="Z118">
            <v>0</v>
          </cell>
          <cell r="AB118">
            <v>85174542.297760993</v>
          </cell>
          <cell r="AC118">
            <v>14</v>
          </cell>
        </row>
        <row r="119">
          <cell r="H119" t="str">
            <v>Total TRANSPORTES E. DANIES &amp; CIA. LTDA.</v>
          </cell>
          <cell r="I119">
            <v>218586633.5</v>
          </cell>
          <cell r="J119">
            <v>219949684.5625</v>
          </cell>
          <cell r="K119">
            <v>173763601.31059998</v>
          </cell>
          <cell r="L119">
            <v>10917150</v>
          </cell>
          <cell r="M119">
            <v>18203883</v>
          </cell>
          <cell r="N119">
            <v>29121033</v>
          </cell>
          <cell r="P119">
            <v>1820388.3</v>
          </cell>
          <cell r="R119">
            <v>2912103.3</v>
          </cell>
          <cell r="S119">
            <v>33853524.600000001</v>
          </cell>
          <cell r="V119">
            <v>33015084.249013998</v>
          </cell>
          <cell r="X119">
            <v>21720450.163824998</v>
          </cell>
          <cell r="Z119">
            <v>0</v>
          </cell>
          <cell r="AB119">
            <v>85174542.297760993</v>
          </cell>
          <cell r="AC119">
            <v>14</v>
          </cell>
        </row>
        <row r="120">
          <cell r="A120" t="str">
            <v>Barranquilla</v>
          </cell>
          <cell r="B120">
            <v>10945980</v>
          </cell>
          <cell r="C120">
            <v>37459</v>
          </cell>
          <cell r="D120">
            <v>37777</v>
          </cell>
          <cell r="E120" t="str">
            <v>A</v>
          </cell>
          <cell r="F120" t="str">
            <v>AUCOL98</v>
          </cell>
          <cell r="G120">
            <v>53725</v>
          </cell>
          <cell r="H120" t="str">
            <v>TRANSPORTES MONTERREY LTDA.</v>
          </cell>
          <cell r="I120">
            <v>3239702</v>
          </cell>
          <cell r="J120">
            <v>3239702</v>
          </cell>
          <cell r="K120">
            <v>2742651.75</v>
          </cell>
          <cell r="N120">
            <v>0</v>
          </cell>
          <cell r="O120">
            <v>0.1</v>
          </cell>
          <cell r="P120">
            <v>0</v>
          </cell>
          <cell r="Q120">
            <v>0.1</v>
          </cell>
          <cell r="R120">
            <v>0</v>
          </cell>
          <cell r="S120">
            <v>0</v>
          </cell>
          <cell r="T120">
            <v>0</v>
          </cell>
          <cell r="U120">
            <v>0.19</v>
          </cell>
          <cell r="V120">
            <v>521103.83250000002</v>
          </cell>
          <cell r="W120">
            <v>0.125</v>
          </cell>
          <cell r="X120">
            <v>342831.46875</v>
          </cell>
          <cell r="Y120">
            <v>0</v>
          </cell>
          <cell r="Z120">
            <v>0</v>
          </cell>
          <cell r="AA120">
            <v>0.68500000000000005</v>
          </cell>
          <cell r="AB120">
            <v>1878716.4487500002</v>
          </cell>
          <cell r="AC120">
            <v>2</v>
          </cell>
          <cell r="AD120">
            <v>1.9371069669723511</v>
          </cell>
        </row>
        <row r="121">
          <cell r="B121" t="str">
            <v>Total 10945980</v>
          </cell>
          <cell r="I121">
            <v>3239702</v>
          </cell>
          <cell r="J121">
            <v>3239702</v>
          </cell>
          <cell r="K121">
            <v>2742651.75</v>
          </cell>
          <cell r="L121">
            <v>0</v>
          </cell>
          <cell r="M121">
            <v>0</v>
          </cell>
          <cell r="N121">
            <v>0</v>
          </cell>
          <cell r="P121">
            <v>0</v>
          </cell>
          <cell r="R121">
            <v>0</v>
          </cell>
          <cell r="S121">
            <v>0</v>
          </cell>
          <cell r="V121">
            <v>521103.83250000002</v>
          </cell>
          <cell r="X121">
            <v>342831.46875</v>
          </cell>
          <cell r="Z121">
            <v>0</v>
          </cell>
          <cell r="AB121">
            <v>1878716.4487500002</v>
          </cell>
          <cell r="AC121">
            <v>2</v>
          </cell>
        </row>
        <row r="122">
          <cell r="H122" t="str">
            <v>Total TRANSPORTES MONTERREY LTDA.</v>
          </cell>
          <cell r="I122">
            <v>3239702</v>
          </cell>
          <cell r="J122">
            <v>3239702</v>
          </cell>
          <cell r="K122">
            <v>2742651.75</v>
          </cell>
          <cell r="L122">
            <v>0</v>
          </cell>
          <cell r="M122">
            <v>0</v>
          </cell>
          <cell r="N122">
            <v>0</v>
          </cell>
          <cell r="P122">
            <v>0</v>
          </cell>
          <cell r="R122">
            <v>0</v>
          </cell>
          <cell r="S122">
            <v>0</v>
          </cell>
          <cell r="V122">
            <v>521103.83250000002</v>
          </cell>
          <cell r="X122">
            <v>342831.46875</v>
          </cell>
          <cell r="Z122">
            <v>0</v>
          </cell>
          <cell r="AB122">
            <v>1878716.4487500002</v>
          </cell>
          <cell r="AC122">
            <v>2</v>
          </cell>
        </row>
        <row r="123">
          <cell r="A123" t="str">
            <v>Barranquilla</v>
          </cell>
          <cell r="B123">
            <v>7521552</v>
          </cell>
          <cell r="C123">
            <v>36846</v>
          </cell>
          <cell r="D123">
            <v>37210</v>
          </cell>
          <cell r="E123" t="str">
            <v>A</v>
          </cell>
          <cell r="F123" t="str">
            <v>AUCOL98</v>
          </cell>
          <cell r="G123">
            <v>65922</v>
          </cell>
          <cell r="H123" t="str">
            <v>TRANSPORTES SAN CARLOS LTDA.</v>
          </cell>
          <cell r="I123">
            <v>28535461</v>
          </cell>
          <cell r="J123">
            <v>28584089</v>
          </cell>
          <cell r="K123">
            <v>28535459.324200001</v>
          </cell>
          <cell r="L123">
            <v>1145026</v>
          </cell>
          <cell r="M123">
            <v>9200000</v>
          </cell>
          <cell r="N123">
            <v>10345026</v>
          </cell>
          <cell r="O123">
            <v>0.1</v>
          </cell>
          <cell r="P123">
            <v>920000</v>
          </cell>
          <cell r="Q123">
            <v>0.1</v>
          </cell>
          <cell r="R123">
            <v>1034502.6000000001</v>
          </cell>
          <cell r="S123">
            <v>12299528.6</v>
          </cell>
          <cell r="T123">
            <v>0.43102612999010559</v>
          </cell>
          <cell r="U123">
            <v>0.19</v>
          </cell>
          <cell r="V123">
            <v>5421737.2715980001</v>
          </cell>
          <cell r="W123">
            <v>0.125</v>
          </cell>
          <cell r="X123">
            <v>3566932.4155250001</v>
          </cell>
          <cell r="Y123">
            <v>0</v>
          </cell>
          <cell r="Z123">
            <v>0</v>
          </cell>
          <cell r="AA123">
            <v>0.25397387000989446</v>
          </cell>
          <cell r="AB123">
            <v>7247261.0370770022</v>
          </cell>
          <cell r="AD123">
            <v>62.239009857177734</v>
          </cell>
        </row>
        <row r="124">
          <cell r="A124" t="str">
            <v>Barranquilla</v>
          </cell>
          <cell r="B124">
            <v>7521552</v>
          </cell>
          <cell r="C124">
            <v>37211</v>
          </cell>
          <cell r="D124">
            <v>37575</v>
          </cell>
          <cell r="E124" t="str">
            <v>A</v>
          </cell>
          <cell r="F124" t="str">
            <v>AUCOL98</v>
          </cell>
          <cell r="G124">
            <v>65922</v>
          </cell>
          <cell r="H124" t="str">
            <v>TRANSPORTES SAN CARLOS LTDA.</v>
          </cell>
          <cell r="I124">
            <v>21815157</v>
          </cell>
          <cell r="J124">
            <v>21798040</v>
          </cell>
          <cell r="K124">
            <v>21815156.793000001</v>
          </cell>
          <cell r="L124">
            <v>18092038</v>
          </cell>
          <cell r="M124">
            <v>15391238</v>
          </cell>
          <cell r="N124">
            <v>33483276</v>
          </cell>
          <cell r="O124">
            <v>0.1</v>
          </cell>
          <cell r="P124">
            <v>1539123.8</v>
          </cell>
          <cell r="Q124">
            <v>0.1</v>
          </cell>
          <cell r="R124">
            <v>3348327.6</v>
          </cell>
          <cell r="S124">
            <v>38370727.399999999</v>
          </cell>
          <cell r="T124">
            <v>1.7589022056587882</v>
          </cell>
          <cell r="U124">
            <v>0.19</v>
          </cell>
          <cell r="V124">
            <v>4144879.7906700005</v>
          </cell>
          <cell r="W124">
            <v>0.125</v>
          </cell>
          <cell r="X124">
            <v>2726894.5991250002</v>
          </cell>
          <cell r="Y124">
            <v>0</v>
          </cell>
          <cell r="Z124">
            <v>0</v>
          </cell>
          <cell r="AA124">
            <v>-1.0739022056587881</v>
          </cell>
          <cell r="AB124">
            <v>-23427344.996794995</v>
          </cell>
          <cell r="AD124">
            <v>63.590660095214844</v>
          </cell>
        </row>
        <row r="125">
          <cell r="A125" t="str">
            <v>Barranquilla</v>
          </cell>
          <cell r="B125">
            <v>7521552</v>
          </cell>
          <cell r="C125">
            <v>37576</v>
          </cell>
          <cell r="D125">
            <v>37777</v>
          </cell>
          <cell r="E125" t="str">
            <v>A</v>
          </cell>
          <cell r="F125" t="str">
            <v>AUCOL98</v>
          </cell>
          <cell r="G125">
            <v>65922</v>
          </cell>
          <cell r="H125" t="str">
            <v>TRANSPORTES SAN CARLOS LTDA.</v>
          </cell>
          <cell r="I125">
            <v>24681438.0625</v>
          </cell>
          <cell r="J125">
            <v>22530081.0625</v>
          </cell>
          <cell r="K125">
            <v>12930758.091800001</v>
          </cell>
          <cell r="L125">
            <v>550000</v>
          </cell>
          <cell r="M125">
            <v>18350000</v>
          </cell>
          <cell r="N125">
            <v>18900000</v>
          </cell>
          <cell r="O125">
            <v>0.1</v>
          </cell>
          <cell r="P125">
            <v>1835000</v>
          </cell>
          <cell r="Q125">
            <v>0.1</v>
          </cell>
          <cell r="R125">
            <v>1890000</v>
          </cell>
          <cell r="S125">
            <v>22625000</v>
          </cell>
          <cell r="T125">
            <v>1.7497040652510214</v>
          </cell>
          <cell r="U125">
            <v>0.19</v>
          </cell>
          <cell r="V125">
            <v>2456844.0374420001</v>
          </cell>
          <cell r="W125">
            <v>0.125</v>
          </cell>
          <cell r="X125">
            <v>1616344.7614750001</v>
          </cell>
          <cell r="Y125">
            <v>0</v>
          </cell>
          <cell r="Z125">
            <v>0</v>
          </cell>
          <cell r="AA125">
            <v>-1.0647040652510213</v>
          </cell>
          <cell r="AB125">
            <v>-13767430.707117001</v>
          </cell>
          <cell r="AC125">
            <v>61</v>
          </cell>
          <cell r="AD125">
            <v>55.965175628662109</v>
          </cell>
        </row>
        <row r="126">
          <cell r="B126" t="str">
            <v>Total 7521552</v>
          </cell>
          <cell r="I126">
            <v>75032056.0625</v>
          </cell>
          <cell r="J126">
            <v>72912210.0625</v>
          </cell>
          <cell r="K126">
            <v>63281374.209000006</v>
          </cell>
          <cell r="L126">
            <v>19787064</v>
          </cell>
          <cell r="M126">
            <v>42941238</v>
          </cell>
          <cell r="N126">
            <v>62728302</v>
          </cell>
          <cell r="P126">
            <v>4294123.8</v>
          </cell>
          <cell r="R126">
            <v>6272830.2000000002</v>
          </cell>
          <cell r="S126">
            <v>73295256</v>
          </cell>
          <cell r="V126">
            <v>12023461.099710001</v>
          </cell>
          <cell r="X126">
            <v>7910171.7761250008</v>
          </cell>
          <cell r="Z126">
            <v>0</v>
          </cell>
          <cell r="AB126">
            <v>-29947514.666834995</v>
          </cell>
          <cell r="AC126">
            <v>61</v>
          </cell>
        </row>
        <row r="127">
          <cell r="H127" t="str">
            <v>Total TRANSPORTES SAN CARLOS LTDA.</v>
          </cell>
          <cell r="I127">
            <v>75032056.0625</v>
          </cell>
          <cell r="J127">
            <v>72912210.0625</v>
          </cell>
          <cell r="K127">
            <v>63281374.209000006</v>
          </cell>
          <cell r="L127">
            <v>19787064</v>
          </cell>
          <cell r="M127">
            <v>42941238</v>
          </cell>
          <cell r="N127">
            <v>62728302</v>
          </cell>
          <cell r="P127">
            <v>4294123.8</v>
          </cell>
          <cell r="R127">
            <v>6272830.2000000002</v>
          </cell>
          <cell r="S127">
            <v>73295256</v>
          </cell>
          <cell r="V127">
            <v>12023461.099710001</v>
          </cell>
          <cell r="X127">
            <v>7910171.7761250008</v>
          </cell>
          <cell r="Z127">
            <v>0</v>
          </cell>
          <cell r="AB127">
            <v>-29947514.666834995</v>
          </cell>
          <cell r="AC127">
            <v>61</v>
          </cell>
        </row>
        <row r="128">
          <cell r="A128" t="str">
            <v>Barranquilla</v>
          </cell>
          <cell r="B128">
            <v>7616360</v>
          </cell>
          <cell r="C128">
            <v>36919</v>
          </cell>
          <cell r="D128">
            <v>37283</v>
          </cell>
          <cell r="E128" t="str">
            <v>A</v>
          </cell>
          <cell r="F128" t="str">
            <v>AUCOL98</v>
          </cell>
          <cell r="G128">
            <v>66984</v>
          </cell>
          <cell r="H128" t="str">
            <v>TRASALIANCO S.A.</v>
          </cell>
          <cell r="I128">
            <v>222646220.5625</v>
          </cell>
          <cell r="J128">
            <v>223568060.5625</v>
          </cell>
          <cell r="K128">
            <v>222646219.84380001</v>
          </cell>
          <cell r="L128">
            <v>59000676</v>
          </cell>
          <cell r="M128">
            <v>10110139</v>
          </cell>
          <cell r="N128">
            <v>69110815</v>
          </cell>
          <cell r="O128">
            <v>0.1</v>
          </cell>
          <cell r="P128">
            <v>1011013.9</v>
          </cell>
          <cell r="Q128">
            <v>0.1</v>
          </cell>
          <cell r="R128">
            <v>6911081.5</v>
          </cell>
          <cell r="S128">
            <v>77032910.400000006</v>
          </cell>
          <cell r="T128">
            <v>0.34598795548401101</v>
          </cell>
          <cell r="U128">
            <v>0.19</v>
          </cell>
          <cell r="V128">
            <v>42302781.770322002</v>
          </cell>
          <cell r="W128">
            <v>0.125</v>
          </cell>
          <cell r="X128">
            <v>27830777.480475001</v>
          </cell>
          <cell r="Y128">
            <v>0</v>
          </cell>
          <cell r="Z128">
            <v>0</v>
          </cell>
          <cell r="AA128">
            <v>0.33901204451598904</v>
          </cell>
          <cell r="AB128">
            <v>75479750.193003014</v>
          </cell>
          <cell r="AD128">
            <v>141.91209411621094</v>
          </cell>
        </row>
        <row r="129">
          <cell r="A129" t="str">
            <v>Barranquilla</v>
          </cell>
          <cell r="B129">
            <v>7616360</v>
          </cell>
          <cell r="C129">
            <v>37284</v>
          </cell>
          <cell r="D129">
            <v>37648</v>
          </cell>
          <cell r="E129" t="str">
            <v>A</v>
          </cell>
          <cell r="F129" t="str">
            <v>AUCOL98</v>
          </cell>
          <cell r="G129">
            <v>66984</v>
          </cell>
          <cell r="H129" t="str">
            <v>TRASALIANCO S.A.</v>
          </cell>
          <cell r="I129">
            <v>267981284.125</v>
          </cell>
          <cell r="J129">
            <v>270143313.25</v>
          </cell>
          <cell r="K129">
            <v>267981284.53130001</v>
          </cell>
          <cell r="L129">
            <v>56615380</v>
          </cell>
          <cell r="M129">
            <v>47238889</v>
          </cell>
          <cell r="N129">
            <v>103854269</v>
          </cell>
          <cell r="O129">
            <v>0.1</v>
          </cell>
          <cell r="P129">
            <v>4723888.9000000004</v>
          </cell>
          <cell r="Q129">
            <v>0.1</v>
          </cell>
          <cell r="R129">
            <v>10385426.9</v>
          </cell>
          <cell r="S129">
            <v>118963584.80000001</v>
          </cell>
          <cell r="T129">
            <v>0.44392497411924731</v>
          </cell>
          <cell r="U129">
            <v>0.19</v>
          </cell>
          <cell r="V129">
            <v>50916444.060947001</v>
          </cell>
          <cell r="W129">
            <v>0.125</v>
          </cell>
          <cell r="X129">
            <v>33497660.566412501</v>
          </cell>
          <cell r="Y129">
            <v>0</v>
          </cell>
          <cell r="Z129">
            <v>0</v>
          </cell>
          <cell r="AA129">
            <v>0.24107502588075275</v>
          </cell>
          <cell r="AB129">
            <v>64603595.103940517</v>
          </cell>
          <cell r="AD129">
            <v>144.55769348144531</v>
          </cell>
        </row>
        <row r="130">
          <cell r="A130" t="str">
            <v>Barranquilla</v>
          </cell>
          <cell r="B130">
            <v>7616360</v>
          </cell>
          <cell r="C130">
            <v>37649</v>
          </cell>
          <cell r="D130">
            <v>37777</v>
          </cell>
          <cell r="E130" t="str">
            <v>A</v>
          </cell>
          <cell r="F130" t="str">
            <v>AUCOL98</v>
          </cell>
          <cell r="G130">
            <v>66984</v>
          </cell>
          <cell r="H130" t="str">
            <v>TRASALIANCO S.A.</v>
          </cell>
          <cell r="I130">
            <v>279394819.9375</v>
          </cell>
          <cell r="J130">
            <v>282871837.8125</v>
          </cell>
          <cell r="K130">
            <v>96259810.987299994</v>
          </cell>
          <cell r="L130">
            <v>0</v>
          </cell>
          <cell r="M130">
            <v>7600000</v>
          </cell>
          <cell r="N130">
            <v>7600000</v>
          </cell>
          <cell r="O130">
            <v>0.1</v>
          </cell>
          <cell r="P130">
            <v>760000</v>
          </cell>
          <cell r="Q130">
            <v>0.1</v>
          </cell>
          <cell r="R130">
            <v>760000</v>
          </cell>
          <cell r="S130">
            <v>9120000</v>
          </cell>
          <cell r="T130">
            <v>9.4743589317905941E-2</v>
          </cell>
          <cell r="U130">
            <v>0.19</v>
          </cell>
          <cell r="V130">
            <v>18289364.087586999</v>
          </cell>
          <cell r="W130">
            <v>0.125</v>
          </cell>
          <cell r="X130">
            <v>12032476.373412499</v>
          </cell>
          <cell r="Y130">
            <v>0</v>
          </cell>
          <cell r="Z130">
            <v>0</v>
          </cell>
          <cell r="AA130">
            <v>0.59025641068209411</v>
          </cell>
          <cell r="AB130">
            <v>56817970.526300497</v>
          </cell>
          <cell r="AC130">
            <v>87</v>
          </cell>
          <cell r="AD130">
            <v>83.8359375</v>
          </cell>
        </row>
        <row r="131">
          <cell r="B131" t="str">
            <v>Total 7616360</v>
          </cell>
          <cell r="I131">
            <v>770022324.625</v>
          </cell>
          <cell r="J131">
            <v>776583211.625</v>
          </cell>
          <cell r="K131">
            <v>586887315.36240005</v>
          </cell>
          <cell r="L131">
            <v>115616056</v>
          </cell>
          <cell r="M131">
            <v>64949028</v>
          </cell>
          <cell r="N131">
            <v>180565084</v>
          </cell>
          <cell r="P131">
            <v>6494902.8000000007</v>
          </cell>
          <cell r="R131">
            <v>18056508.399999999</v>
          </cell>
          <cell r="S131">
            <v>205116495.20000002</v>
          </cell>
          <cell r="V131">
            <v>111508589.91885599</v>
          </cell>
          <cell r="X131">
            <v>73360914.420300007</v>
          </cell>
          <cell r="Z131">
            <v>0</v>
          </cell>
          <cell r="AB131">
            <v>196901315.82324404</v>
          </cell>
          <cell r="AC131">
            <v>87</v>
          </cell>
        </row>
        <row r="132">
          <cell r="H132" t="str">
            <v>Total TRASALIANCO S.A.</v>
          </cell>
          <cell r="I132">
            <v>770022324.625</v>
          </cell>
          <cell r="J132">
            <v>776583211.625</v>
          </cell>
          <cell r="K132">
            <v>586887315.36240005</v>
          </cell>
          <cell r="L132">
            <v>115616056</v>
          </cell>
          <cell r="M132">
            <v>64949028</v>
          </cell>
          <cell r="N132">
            <v>180565084</v>
          </cell>
          <cell r="P132">
            <v>6494902.8000000007</v>
          </cell>
          <cell r="R132">
            <v>18056508.399999999</v>
          </cell>
          <cell r="S132">
            <v>205116495.20000002</v>
          </cell>
          <cell r="V132">
            <v>111508589.91885599</v>
          </cell>
          <cell r="X132">
            <v>73360914.420300007</v>
          </cell>
          <cell r="Z132">
            <v>0</v>
          </cell>
          <cell r="AB132">
            <v>196901315.82324404</v>
          </cell>
          <cell r="AC132">
            <v>87</v>
          </cell>
        </row>
        <row r="133">
          <cell r="A133" t="str">
            <v>Barranquilla</v>
          </cell>
          <cell r="B133">
            <v>7532351</v>
          </cell>
          <cell r="C133">
            <v>36861</v>
          </cell>
          <cell r="D133">
            <v>37225</v>
          </cell>
          <cell r="E133" t="str">
            <v>A</v>
          </cell>
          <cell r="F133" t="str">
            <v>AUCOL98</v>
          </cell>
          <cell r="G133">
            <v>65922</v>
          </cell>
          <cell r="H133" t="str">
            <v>UNION DE TRANSPORTADORES DE LA COSTA S.A</v>
          </cell>
          <cell r="I133">
            <v>242738661.4375</v>
          </cell>
          <cell r="J133">
            <v>242995476.4375</v>
          </cell>
          <cell r="K133">
            <v>242738661.96880001</v>
          </cell>
          <cell r="L133">
            <v>19242282</v>
          </cell>
          <cell r="M133">
            <v>6100000</v>
          </cell>
          <cell r="N133">
            <v>25342282</v>
          </cell>
          <cell r="O133">
            <v>0.1</v>
          </cell>
          <cell r="P133">
            <v>610000</v>
          </cell>
          <cell r="Q133">
            <v>0.1</v>
          </cell>
          <cell r="R133">
            <v>2534228.2000000002</v>
          </cell>
          <cell r="S133">
            <v>28486510.199999999</v>
          </cell>
          <cell r="T133">
            <v>0.11735464787089196</v>
          </cell>
          <cell r="U133">
            <v>0.19</v>
          </cell>
          <cell r="V133">
            <v>46120345.774071999</v>
          </cell>
          <cell r="W133">
            <v>0.125</v>
          </cell>
          <cell r="X133">
            <v>30342332.746100001</v>
          </cell>
          <cell r="Y133">
            <v>0</v>
          </cell>
          <cell r="Z133">
            <v>0</v>
          </cell>
          <cell r="AA133">
            <v>0.56764535212910805</v>
          </cell>
          <cell r="AB133">
            <v>137789473.24862802</v>
          </cell>
          <cell r="AD133">
            <v>63.447803497314453</v>
          </cell>
        </row>
        <row r="134">
          <cell r="A134" t="str">
            <v>Barranquilla</v>
          </cell>
          <cell r="B134">
            <v>7532351</v>
          </cell>
          <cell r="C134">
            <v>37226</v>
          </cell>
          <cell r="D134">
            <v>37590</v>
          </cell>
          <cell r="E134" t="str">
            <v>A</v>
          </cell>
          <cell r="F134" t="str">
            <v>AUCOL98</v>
          </cell>
          <cell r="G134">
            <v>65922</v>
          </cell>
          <cell r="H134" t="str">
            <v>UNION DE TRANSPORTADORES DE LA COSTA S.A</v>
          </cell>
          <cell r="I134">
            <v>317461017.8125</v>
          </cell>
          <cell r="J134">
            <v>317144943.8125</v>
          </cell>
          <cell r="K134">
            <v>317461018.98439997</v>
          </cell>
          <cell r="L134">
            <v>233574157</v>
          </cell>
          <cell r="M134">
            <v>77176600</v>
          </cell>
          <cell r="N134">
            <v>310750757</v>
          </cell>
          <cell r="O134">
            <v>0.1</v>
          </cell>
          <cell r="P134">
            <v>7717660</v>
          </cell>
          <cell r="Q134">
            <v>0.1</v>
          </cell>
          <cell r="R134">
            <v>31075075.700000003</v>
          </cell>
          <cell r="S134">
            <v>349543492.69999999</v>
          </cell>
          <cell r="T134">
            <v>1.1010595688826179</v>
          </cell>
          <cell r="U134">
            <v>0.19</v>
          </cell>
          <cell r="V134">
            <v>60317593.607035995</v>
          </cell>
          <cell r="W134">
            <v>0.125</v>
          </cell>
          <cell r="X134">
            <v>39682627.373049997</v>
          </cell>
          <cell r="Y134">
            <v>0</v>
          </cell>
          <cell r="Z134">
            <v>0</v>
          </cell>
          <cell r="AA134">
            <v>-0.41605956888261786</v>
          </cell>
          <cell r="AB134">
            <v>-132082694.69568601</v>
          </cell>
          <cell r="AD134">
            <v>77.057693481445313</v>
          </cell>
        </row>
        <row r="135">
          <cell r="A135" t="str">
            <v>Barranquilla</v>
          </cell>
          <cell r="B135">
            <v>7532351</v>
          </cell>
          <cell r="C135">
            <v>37591</v>
          </cell>
          <cell r="D135">
            <v>37777</v>
          </cell>
          <cell r="E135" t="str">
            <v>A</v>
          </cell>
          <cell r="F135" t="str">
            <v>AUCOL98</v>
          </cell>
          <cell r="G135">
            <v>65922</v>
          </cell>
          <cell r="H135" t="str">
            <v>UNION DE TRANSPORTADORES DE LA COSTA S.A</v>
          </cell>
          <cell r="I135">
            <v>409217078.15630001</v>
          </cell>
          <cell r="J135">
            <v>399817829.5</v>
          </cell>
          <cell r="K135">
            <v>217614723.71090001</v>
          </cell>
          <cell r="L135">
            <v>8667179</v>
          </cell>
          <cell r="M135">
            <v>18232821</v>
          </cell>
          <cell r="N135">
            <v>26900000</v>
          </cell>
          <cell r="O135">
            <v>0.1</v>
          </cell>
          <cell r="P135">
            <v>1823282.1</v>
          </cell>
          <cell r="Q135">
            <v>0.1</v>
          </cell>
          <cell r="R135">
            <v>2690000</v>
          </cell>
          <cell r="S135">
            <v>31413282.100000001</v>
          </cell>
          <cell r="T135">
            <v>0.14435274215053748</v>
          </cell>
          <cell r="U135">
            <v>0.19</v>
          </cell>
          <cell r="V135">
            <v>41346797.505070999</v>
          </cell>
          <cell r="W135">
            <v>0.125</v>
          </cell>
          <cell r="X135">
            <v>27201840.463862501</v>
          </cell>
          <cell r="Y135">
            <v>0</v>
          </cell>
          <cell r="Z135">
            <v>0</v>
          </cell>
          <cell r="AA135">
            <v>0.54064725784946255</v>
          </cell>
          <cell r="AB135">
            <v>117652803.64196651</v>
          </cell>
          <cell r="AC135">
            <v>73</v>
          </cell>
          <cell r="AD135">
            <v>76.994621276855469</v>
          </cell>
        </row>
        <row r="136">
          <cell r="B136" t="str">
            <v>Total 7532351</v>
          </cell>
          <cell r="I136">
            <v>969416757.40630007</v>
          </cell>
          <cell r="J136">
            <v>959958249.75</v>
          </cell>
          <cell r="K136">
            <v>777814404.66409993</v>
          </cell>
          <cell r="L136">
            <v>261483618</v>
          </cell>
          <cell r="M136">
            <v>101509421</v>
          </cell>
          <cell r="N136">
            <v>362993039</v>
          </cell>
          <cell r="P136">
            <v>10150942.1</v>
          </cell>
          <cell r="R136">
            <v>36299303.900000006</v>
          </cell>
          <cell r="S136">
            <v>409443285</v>
          </cell>
          <cell r="V136">
            <v>147784736.88617897</v>
          </cell>
          <cell r="X136">
            <v>97226800.583012491</v>
          </cell>
          <cell r="Z136">
            <v>0</v>
          </cell>
          <cell r="AB136">
            <v>123359582.19490851</v>
          </cell>
          <cell r="AC136">
            <v>73</v>
          </cell>
        </row>
        <row r="137">
          <cell r="H137" t="str">
            <v>Total UNION DE TRANSPORTADORES DE LA COSTA S.A</v>
          </cell>
          <cell r="I137">
            <v>969416757.40630007</v>
          </cell>
          <cell r="J137">
            <v>959958249.75</v>
          </cell>
          <cell r="K137">
            <v>777814404.66409993</v>
          </cell>
          <cell r="L137">
            <v>261483618</v>
          </cell>
          <cell r="M137">
            <v>101509421</v>
          </cell>
          <cell r="N137">
            <v>362993039</v>
          </cell>
          <cell r="P137">
            <v>10150942.1</v>
          </cell>
          <cell r="R137">
            <v>36299303.900000006</v>
          </cell>
          <cell r="S137">
            <v>409443285</v>
          </cell>
          <cell r="V137">
            <v>147784736.88617897</v>
          </cell>
          <cell r="X137">
            <v>97226800.583012491</v>
          </cell>
          <cell r="Z137">
            <v>0</v>
          </cell>
          <cell r="AB137">
            <v>123359582.19490851</v>
          </cell>
          <cell r="AC137">
            <v>73</v>
          </cell>
        </row>
        <row r="138">
          <cell r="A138" t="str">
            <v>Barranquilla</v>
          </cell>
          <cell r="B138">
            <v>1045020</v>
          </cell>
          <cell r="C138">
            <v>36831</v>
          </cell>
          <cell r="D138">
            <v>37195</v>
          </cell>
          <cell r="E138" t="str">
            <v>A</v>
          </cell>
          <cell r="F138" t="str">
            <v>AUCOL98</v>
          </cell>
          <cell r="G138">
            <v>67920</v>
          </cell>
          <cell r="H138" t="str">
            <v>VIGINORTE LTDA.</v>
          </cell>
          <cell r="I138">
            <v>24712366.875</v>
          </cell>
          <cell r="J138">
            <v>24867328.875</v>
          </cell>
          <cell r="K138">
            <v>24712366.843800001</v>
          </cell>
          <cell r="L138">
            <v>30397799</v>
          </cell>
          <cell r="M138">
            <v>0</v>
          </cell>
          <cell r="N138">
            <v>30397799</v>
          </cell>
          <cell r="O138">
            <v>0.1</v>
          </cell>
          <cell r="P138">
            <v>0</v>
          </cell>
          <cell r="Q138">
            <v>0.1</v>
          </cell>
          <cell r="R138">
            <v>3039779.9000000004</v>
          </cell>
          <cell r="S138">
            <v>33437578.899999999</v>
          </cell>
          <cell r="T138">
            <v>1.3530706755589068</v>
          </cell>
          <cell r="U138">
            <v>0.19</v>
          </cell>
          <cell r="V138">
            <v>4695349.7003220003</v>
          </cell>
          <cell r="W138">
            <v>0.125</v>
          </cell>
          <cell r="X138">
            <v>3089045.8554750001</v>
          </cell>
          <cell r="Y138">
            <v>0</v>
          </cell>
          <cell r="Z138">
            <v>0</v>
          </cell>
          <cell r="AA138">
            <v>-0.66807067555890676</v>
          </cell>
          <cell r="AB138">
            <v>-16509607.611996995</v>
          </cell>
          <cell r="AD138">
            <v>30.241758346557617</v>
          </cell>
        </row>
        <row r="139">
          <cell r="A139" t="str">
            <v>Barranquilla</v>
          </cell>
          <cell r="B139">
            <v>1045020</v>
          </cell>
          <cell r="C139">
            <v>37196</v>
          </cell>
          <cell r="D139">
            <v>37560</v>
          </cell>
          <cell r="E139" t="str">
            <v>A</v>
          </cell>
          <cell r="F139" t="str">
            <v>AUCOL98</v>
          </cell>
          <cell r="G139">
            <v>67920</v>
          </cell>
          <cell r="H139" t="str">
            <v>VIGINORTE LTDA.</v>
          </cell>
          <cell r="I139">
            <v>42996821</v>
          </cell>
          <cell r="J139">
            <v>43195178</v>
          </cell>
          <cell r="K139">
            <v>42996821.117200002</v>
          </cell>
          <cell r="L139">
            <v>51723683</v>
          </cell>
          <cell r="M139">
            <v>2228391</v>
          </cell>
          <cell r="N139">
            <v>53952074</v>
          </cell>
          <cell r="O139">
            <v>0.1</v>
          </cell>
          <cell r="P139">
            <v>222839.1</v>
          </cell>
          <cell r="Q139">
            <v>0.1</v>
          </cell>
          <cell r="R139">
            <v>5395207.4000000004</v>
          </cell>
          <cell r="S139">
            <v>59570120.5</v>
          </cell>
          <cell r="T139">
            <v>1.3854540626997698</v>
          </cell>
          <cell r="U139">
            <v>0.19</v>
          </cell>
          <cell r="V139">
            <v>8169396.0122680003</v>
          </cell>
          <cell r="W139">
            <v>0.125</v>
          </cell>
          <cell r="X139">
            <v>5374602.6396500003</v>
          </cell>
          <cell r="Y139">
            <v>0</v>
          </cell>
          <cell r="Z139">
            <v>0</v>
          </cell>
          <cell r="AA139">
            <v>-0.70045406269976973</v>
          </cell>
          <cell r="AB139">
            <v>-30117298.034717992</v>
          </cell>
          <cell r="AD139">
            <v>39.134616851806641</v>
          </cell>
        </row>
        <row r="140">
          <cell r="A140" t="str">
            <v>Barranquilla</v>
          </cell>
          <cell r="B140">
            <v>1045020</v>
          </cell>
          <cell r="C140">
            <v>37561</v>
          </cell>
          <cell r="D140">
            <v>37777</v>
          </cell>
          <cell r="E140" t="str">
            <v>A</v>
          </cell>
          <cell r="F140" t="str">
            <v>AUCOL98</v>
          </cell>
          <cell r="G140">
            <v>67920</v>
          </cell>
          <cell r="H140" t="str">
            <v>VIGINORTE LTDA.</v>
          </cell>
          <cell r="I140">
            <v>61116584.875</v>
          </cell>
          <cell r="J140">
            <v>59552357.875</v>
          </cell>
          <cell r="K140">
            <v>33500249.324200001</v>
          </cell>
          <cell r="L140">
            <v>3577573</v>
          </cell>
          <cell r="M140">
            <v>0</v>
          </cell>
          <cell r="N140">
            <v>3577573</v>
          </cell>
          <cell r="O140">
            <v>0.1</v>
          </cell>
          <cell r="P140">
            <v>0</v>
          </cell>
          <cell r="Q140">
            <v>0.1</v>
          </cell>
          <cell r="R140">
            <v>357757.30000000005</v>
          </cell>
          <cell r="S140">
            <v>3935330.3</v>
          </cell>
          <cell r="T140">
            <v>0.11747167198415999</v>
          </cell>
          <cell r="U140">
            <v>0.19</v>
          </cell>
          <cell r="V140">
            <v>6365047.3715980006</v>
          </cell>
          <cell r="W140">
            <v>0.125</v>
          </cell>
          <cell r="X140">
            <v>4187531.1655250001</v>
          </cell>
          <cell r="Y140">
            <v>0</v>
          </cell>
          <cell r="Z140">
            <v>0</v>
          </cell>
          <cell r="AA140">
            <v>0.56752832801584008</v>
          </cell>
          <cell r="AB140">
            <v>19012340.487077001</v>
          </cell>
          <cell r="AC140">
            <v>41</v>
          </cell>
          <cell r="AD140">
            <v>36.361110687255859</v>
          </cell>
        </row>
        <row r="141">
          <cell r="B141" t="str">
            <v>Total 1045020</v>
          </cell>
          <cell r="I141">
            <v>128825772.75</v>
          </cell>
          <cell r="J141">
            <v>127614864.75</v>
          </cell>
          <cell r="K141">
            <v>101209437.2852</v>
          </cell>
          <cell r="L141">
            <v>85699055</v>
          </cell>
          <cell r="M141">
            <v>2228391</v>
          </cell>
          <cell r="N141">
            <v>87927446</v>
          </cell>
          <cell r="P141">
            <v>222839.1</v>
          </cell>
          <cell r="R141">
            <v>8792744.6000000015</v>
          </cell>
          <cell r="S141">
            <v>96943029.700000003</v>
          </cell>
          <cell r="V141">
            <v>19229793.084188003</v>
          </cell>
          <cell r="X141">
            <v>12651179.66065</v>
          </cell>
          <cell r="Z141">
            <v>0</v>
          </cell>
          <cell r="AB141">
            <v>-27614565.159637984</v>
          </cell>
          <cell r="AC141">
            <v>41</v>
          </cell>
        </row>
        <row r="142">
          <cell r="H142" t="str">
            <v>Total VIGINORTE LTDA.</v>
          </cell>
          <cell r="I142">
            <v>128825772.75</v>
          </cell>
          <cell r="J142">
            <v>127614864.75</v>
          </cell>
          <cell r="K142">
            <v>101209437.2852</v>
          </cell>
          <cell r="L142">
            <v>85699055</v>
          </cell>
          <cell r="M142">
            <v>2228391</v>
          </cell>
          <cell r="N142">
            <v>87927446</v>
          </cell>
          <cell r="P142">
            <v>222839.1</v>
          </cell>
          <cell r="R142">
            <v>8792744.6000000015</v>
          </cell>
          <cell r="S142">
            <v>96943029.700000003</v>
          </cell>
          <cell r="V142">
            <v>19229793.084188003</v>
          </cell>
          <cell r="X142">
            <v>12651179.66065</v>
          </cell>
          <cell r="Z142">
            <v>0</v>
          </cell>
          <cell r="AB142">
            <v>-27614565.159637984</v>
          </cell>
          <cell r="AC142">
            <v>41</v>
          </cell>
        </row>
        <row r="143">
          <cell r="A143" t="str">
            <v>Total Barranquilla</v>
          </cell>
          <cell r="I143">
            <v>5378365804.282299</v>
          </cell>
          <cell r="J143">
            <v>5369519238.5586996</v>
          </cell>
          <cell r="K143">
            <v>4548216327.2077999</v>
          </cell>
          <cell r="L143">
            <v>1427753941</v>
          </cell>
          <cell r="M143">
            <v>546059080</v>
          </cell>
          <cell r="N143">
            <v>1973813021</v>
          </cell>
          <cell r="P143">
            <v>54605908</v>
          </cell>
          <cell r="R143">
            <v>197381302.10000002</v>
          </cell>
          <cell r="S143">
            <v>2225800231.0999999</v>
          </cell>
          <cell r="V143">
            <v>864161102.16948223</v>
          </cell>
          <cell r="X143">
            <v>568527040.90097499</v>
          </cell>
          <cell r="Z143">
            <v>0</v>
          </cell>
          <cell r="AB143">
            <v>889727953.0373435</v>
          </cell>
          <cell r="AC143">
            <v>1103</v>
          </cell>
        </row>
        <row r="144">
          <cell r="A144" t="str">
            <v>Bucaramanga</v>
          </cell>
          <cell r="B144">
            <v>661144</v>
          </cell>
          <cell r="C144">
            <v>37042</v>
          </cell>
          <cell r="D144">
            <v>37406</v>
          </cell>
          <cell r="E144" t="str">
            <v>M</v>
          </cell>
          <cell r="F144" t="str">
            <v>AUCOL98</v>
          </cell>
          <cell r="G144">
            <v>52359</v>
          </cell>
          <cell r="H144" t="str">
            <v>ALEDAUTOS</v>
          </cell>
          <cell r="I144">
            <v>25775426.1646</v>
          </cell>
          <cell r="J144">
            <v>25695167.1646</v>
          </cell>
          <cell r="K144">
            <v>25775426.132300001</v>
          </cell>
          <cell r="L144">
            <v>9682598</v>
          </cell>
          <cell r="M144">
            <v>8511780</v>
          </cell>
          <cell r="N144">
            <v>18194378</v>
          </cell>
          <cell r="O144">
            <v>0.1</v>
          </cell>
          <cell r="P144">
            <v>851178</v>
          </cell>
          <cell r="Q144">
            <v>0.1</v>
          </cell>
          <cell r="R144">
            <v>1819437.8</v>
          </cell>
          <cell r="S144">
            <v>20864993.800000001</v>
          </cell>
          <cell r="T144">
            <v>0.80949171093832739</v>
          </cell>
          <cell r="U144">
            <v>0.19</v>
          </cell>
          <cell r="V144">
            <v>4897330.9651370002</v>
          </cell>
          <cell r="W144">
            <v>0.125</v>
          </cell>
          <cell r="X144">
            <v>3221928.2665375001</v>
          </cell>
          <cell r="Y144">
            <v>0</v>
          </cell>
          <cell r="Z144">
            <v>0</v>
          </cell>
          <cell r="AA144">
            <v>-0.12449171093832734</v>
          </cell>
          <cell r="AB144">
            <v>-3208826.8993745004</v>
          </cell>
          <cell r="AD144">
            <v>31.038461685180664</v>
          </cell>
        </row>
        <row r="145">
          <cell r="A145" t="str">
            <v>Bucaramanga</v>
          </cell>
          <cell r="B145">
            <v>661144</v>
          </cell>
          <cell r="C145">
            <v>37407</v>
          </cell>
          <cell r="D145">
            <v>37771</v>
          </cell>
          <cell r="E145" t="str">
            <v>M</v>
          </cell>
          <cell r="F145" t="str">
            <v>AUCOL98</v>
          </cell>
          <cell r="G145">
            <v>52359</v>
          </cell>
          <cell r="H145" t="str">
            <v>ALEDAUTOS</v>
          </cell>
          <cell r="I145">
            <v>29435219</v>
          </cell>
          <cell r="J145">
            <v>26399479</v>
          </cell>
          <cell r="K145">
            <v>29435219.003899999</v>
          </cell>
          <cell r="L145">
            <v>7413861</v>
          </cell>
          <cell r="M145">
            <v>2611111</v>
          </cell>
          <cell r="N145">
            <v>10024972</v>
          </cell>
          <cell r="O145">
            <v>0.1</v>
          </cell>
          <cell r="P145">
            <v>261111.1</v>
          </cell>
          <cell r="Q145">
            <v>0.1</v>
          </cell>
          <cell r="R145">
            <v>1002497.2000000001</v>
          </cell>
          <cell r="S145">
            <v>11288580.299999999</v>
          </cell>
          <cell r="T145">
            <v>0.38350590489930875</v>
          </cell>
          <cell r="U145">
            <v>0.19</v>
          </cell>
          <cell r="V145">
            <v>5592691.6107409997</v>
          </cell>
          <cell r="W145">
            <v>0.125</v>
          </cell>
          <cell r="X145">
            <v>3679402.3754874999</v>
          </cell>
          <cell r="Y145">
            <v>0</v>
          </cell>
          <cell r="Z145">
            <v>0</v>
          </cell>
          <cell r="AA145">
            <v>0.30149409510069131</v>
          </cell>
          <cell r="AB145">
            <v>8874544.7176715024</v>
          </cell>
          <cell r="AD145">
            <v>36.475273132324219</v>
          </cell>
        </row>
        <row r="146">
          <cell r="B146" t="str">
            <v>Total 661144</v>
          </cell>
          <cell r="I146">
            <v>55210645.1646</v>
          </cell>
          <cell r="J146">
            <v>52094646.1646</v>
          </cell>
          <cell r="K146">
            <v>55210645.136199996</v>
          </cell>
          <cell r="L146">
            <v>17096459</v>
          </cell>
          <cell r="M146">
            <v>11122891</v>
          </cell>
          <cell r="N146">
            <v>28219350</v>
          </cell>
          <cell r="P146">
            <v>1112289.1000000001</v>
          </cell>
          <cell r="R146">
            <v>2821935</v>
          </cell>
          <cell r="S146">
            <v>32153574.100000001</v>
          </cell>
          <cell r="V146">
            <v>10490022.575878</v>
          </cell>
          <cell r="X146">
            <v>6901330.6420249995</v>
          </cell>
          <cell r="Z146">
            <v>0</v>
          </cell>
          <cell r="AB146">
            <v>5665717.8182970025</v>
          </cell>
          <cell r="AC146">
            <v>0</v>
          </cell>
        </row>
        <row r="147">
          <cell r="A147" t="str">
            <v>Bucaramanga</v>
          </cell>
          <cell r="B147">
            <v>7349079</v>
          </cell>
          <cell r="C147">
            <v>37042</v>
          </cell>
          <cell r="D147">
            <v>37406</v>
          </cell>
          <cell r="E147" t="str">
            <v>M</v>
          </cell>
          <cell r="F147" t="str">
            <v>AUCOL98</v>
          </cell>
          <cell r="G147">
            <v>53382</v>
          </cell>
          <cell r="H147" t="str">
            <v>ALEDAUTOS</v>
          </cell>
          <cell r="I147">
            <v>93322622.067699999</v>
          </cell>
          <cell r="J147">
            <v>93322622.067699999</v>
          </cell>
          <cell r="K147">
            <v>93322622.082399994</v>
          </cell>
          <cell r="L147">
            <v>6995632</v>
          </cell>
          <cell r="M147">
            <v>0</v>
          </cell>
          <cell r="N147">
            <v>6995632</v>
          </cell>
          <cell r="O147">
            <v>0.1</v>
          </cell>
          <cell r="P147">
            <v>0</v>
          </cell>
          <cell r="Q147">
            <v>0.1</v>
          </cell>
          <cell r="R147">
            <v>699563.20000000007</v>
          </cell>
          <cell r="S147">
            <v>7695195.2000000002</v>
          </cell>
          <cell r="T147">
            <v>8.2457983158740047E-2</v>
          </cell>
          <cell r="U147">
            <v>0.19</v>
          </cell>
          <cell r="V147">
            <v>17731298.195655998</v>
          </cell>
          <cell r="W147">
            <v>0.125</v>
          </cell>
          <cell r="X147">
            <v>11665327.760299999</v>
          </cell>
          <cell r="Y147">
            <v>0</v>
          </cell>
          <cell r="Z147">
            <v>0</v>
          </cell>
          <cell r="AA147">
            <v>0.60254201684125996</v>
          </cell>
          <cell r="AB147">
            <v>56230800.926443994</v>
          </cell>
          <cell r="AD147">
            <v>29.631868362426758</v>
          </cell>
        </row>
        <row r="148">
          <cell r="A148" t="str">
            <v>Bucaramanga</v>
          </cell>
          <cell r="B148">
            <v>7349079</v>
          </cell>
          <cell r="C148">
            <v>37407</v>
          </cell>
          <cell r="D148">
            <v>37771</v>
          </cell>
          <cell r="E148" t="str">
            <v>M</v>
          </cell>
          <cell r="F148" t="str">
            <v>AUCOL98</v>
          </cell>
          <cell r="G148">
            <v>53382</v>
          </cell>
          <cell r="H148" t="str">
            <v>ALEDAUTOS</v>
          </cell>
          <cell r="I148">
            <v>56945124</v>
          </cell>
          <cell r="J148">
            <v>52023975</v>
          </cell>
          <cell r="K148">
            <v>56945123.951200001</v>
          </cell>
          <cell r="L148">
            <v>3478000</v>
          </cell>
          <cell r="M148">
            <v>0</v>
          </cell>
          <cell r="N148">
            <v>3478000</v>
          </cell>
          <cell r="O148">
            <v>0.1</v>
          </cell>
          <cell r="P148">
            <v>0</v>
          </cell>
          <cell r="Q148">
            <v>0.1</v>
          </cell>
          <cell r="R148">
            <v>347800</v>
          </cell>
          <cell r="S148">
            <v>3825800</v>
          </cell>
          <cell r="T148">
            <v>6.7183978794717839E-2</v>
          </cell>
          <cell r="U148">
            <v>0.19</v>
          </cell>
          <cell r="V148">
            <v>10819573.550728001</v>
          </cell>
          <cell r="W148">
            <v>0.125</v>
          </cell>
          <cell r="X148">
            <v>7118140.4939000001</v>
          </cell>
          <cell r="Y148">
            <v>0</v>
          </cell>
          <cell r="Z148">
            <v>0</v>
          </cell>
          <cell r="AA148">
            <v>0.61781602120528223</v>
          </cell>
          <cell r="AB148">
            <v>35181609.906572007</v>
          </cell>
          <cell r="AD148">
            <v>15.991758346557617</v>
          </cell>
        </row>
        <row r="149">
          <cell r="B149" t="str">
            <v>Total 7349079</v>
          </cell>
          <cell r="I149">
            <v>150267746.0677</v>
          </cell>
          <cell r="J149">
            <v>145346597.0677</v>
          </cell>
          <cell r="K149">
            <v>150267746.0336</v>
          </cell>
          <cell r="L149">
            <v>10473632</v>
          </cell>
          <cell r="M149">
            <v>0</v>
          </cell>
          <cell r="N149">
            <v>10473632</v>
          </cell>
          <cell r="P149">
            <v>0</v>
          </cell>
          <cell r="R149">
            <v>1047363.2000000001</v>
          </cell>
          <cell r="S149">
            <v>11520995.199999999</v>
          </cell>
          <cell r="V149">
            <v>28550871.746383999</v>
          </cell>
          <cell r="X149">
            <v>18783468.2542</v>
          </cell>
          <cell r="Z149">
            <v>0</v>
          </cell>
          <cell r="AB149">
            <v>91412410.833016008</v>
          </cell>
          <cell r="AC149">
            <v>0</v>
          </cell>
        </row>
        <row r="150">
          <cell r="H150" t="str">
            <v>Total ALEDAUTOS</v>
          </cell>
          <cell r="I150">
            <v>205478391.23229998</v>
          </cell>
          <cell r="J150">
            <v>197441243.23229998</v>
          </cell>
          <cell r="K150">
            <v>205478391.16979998</v>
          </cell>
          <cell r="L150">
            <v>27570091</v>
          </cell>
          <cell r="M150">
            <v>11122891</v>
          </cell>
          <cell r="N150">
            <v>38692982</v>
          </cell>
          <cell r="P150">
            <v>1112289.1000000001</v>
          </cell>
          <cell r="R150">
            <v>3869298.2</v>
          </cell>
          <cell r="S150">
            <v>43674569.300000004</v>
          </cell>
          <cell r="V150">
            <v>39040894.322261997</v>
          </cell>
          <cell r="X150">
            <v>25684798.896224998</v>
          </cell>
          <cell r="Z150">
            <v>0</v>
          </cell>
          <cell r="AB150">
            <v>97078128.651313007</v>
          </cell>
          <cell r="AC150">
            <v>0</v>
          </cell>
        </row>
        <row r="151">
          <cell r="A151" t="str">
            <v>Bucaramanga</v>
          </cell>
          <cell r="B151">
            <v>859093</v>
          </cell>
          <cell r="C151">
            <v>36728</v>
          </cell>
          <cell r="D151">
            <v>37092</v>
          </cell>
          <cell r="E151" t="str">
            <v>M</v>
          </cell>
          <cell r="F151" t="str">
            <v>AUCOL98</v>
          </cell>
          <cell r="G151">
            <v>65376</v>
          </cell>
          <cell r="H151" t="str">
            <v>ASES.DE SEGUROS PRADILLA DAZA Y CIA. LTDA. AS</v>
          </cell>
          <cell r="I151">
            <v>37290554</v>
          </cell>
          <cell r="J151">
            <v>37127629</v>
          </cell>
          <cell r="K151">
            <v>37290553.925800003</v>
          </cell>
          <cell r="L151">
            <v>8054321</v>
          </cell>
          <cell r="M151">
            <v>5000000</v>
          </cell>
          <cell r="N151">
            <v>13054321</v>
          </cell>
          <cell r="O151">
            <v>0.1</v>
          </cell>
          <cell r="P151">
            <v>500000</v>
          </cell>
          <cell r="Q151">
            <v>0.1</v>
          </cell>
          <cell r="R151">
            <v>1305432.1000000001</v>
          </cell>
          <cell r="S151">
            <v>14859753.1</v>
          </cell>
          <cell r="T151">
            <v>0.39848571650524789</v>
          </cell>
          <cell r="U151">
            <v>0.19</v>
          </cell>
          <cell r="V151">
            <v>7085205.2459020009</v>
          </cell>
          <cell r="W151">
            <v>0.125</v>
          </cell>
          <cell r="X151">
            <v>4661319.2407250004</v>
          </cell>
          <cell r="Y151">
            <v>0</v>
          </cell>
          <cell r="Z151">
            <v>0</v>
          </cell>
          <cell r="AA151">
            <v>0.28651428349475216</v>
          </cell>
          <cell r="AB151">
            <v>10684276.339173006</v>
          </cell>
          <cell r="AD151">
            <v>41.821430206298828</v>
          </cell>
        </row>
        <row r="152">
          <cell r="A152" t="str">
            <v>Bucaramanga</v>
          </cell>
          <cell r="B152">
            <v>859093</v>
          </cell>
          <cell r="C152">
            <v>37093</v>
          </cell>
          <cell r="D152">
            <v>37457</v>
          </cell>
          <cell r="E152" t="str">
            <v>M</v>
          </cell>
          <cell r="F152" t="str">
            <v>AUCOL98</v>
          </cell>
          <cell r="G152">
            <v>65376</v>
          </cell>
          <cell r="H152" t="str">
            <v>ASES.DE SEGUROS PRADILLA DAZA Y CIA. LTDA. AS</v>
          </cell>
          <cell r="I152">
            <v>38664315</v>
          </cell>
          <cell r="J152">
            <v>38617030</v>
          </cell>
          <cell r="K152">
            <v>38664315.060500003</v>
          </cell>
          <cell r="L152">
            <v>11188515</v>
          </cell>
          <cell r="M152">
            <v>275486</v>
          </cell>
          <cell r="N152">
            <v>11464001</v>
          </cell>
          <cell r="O152">
            <v>0.1</v>
          </cell>
          <cell r="P152">
            <v>27548.600000000002</v>
          </cell>
          <cell r="Q152">
            <v>0.1</v>
          </cell>
          <cell r="R152">
            <v>1146400.1000000001</v>
          </cell>
          <cell r="S152">
            <v>12637949.699999999</v>
          </cell>
          <cell r="T152">
            <v>0.32686340570690992</v>
          </cell>
          <cell r="U152">
            <v>0.19</v>
          </cell>
          <cell r="V152">
            <v>7346219.8614950003</v>
          </cell>
          <cell r="W152">
            <v>0.125</v>
          </cell>
          <cell r="X152">
            <v>4833039.3825625004</v>
          </cell>
          <cell r="Y152">
            <v>0</v>
          </cell>
          <cell r="Z152">
            <v>0</v>
          </cell>
          <cell r="AA152">
            <v>0.35813659429309014</v>
          </cell>
          <cell r="AB152">
            <v>13847106.116442505</v>
          </cell>
          <cell r="AD152">
            <v>45.609889984130859</v>
          </cell>
        </row>
        <row r="153">
          <cell r="A153" t="str">
            <v>Bucaramanga</v>
          </cell>
          <cell r="B153">
            <v>859093</v>
          </cell>
          <cell r="C153">
            <v>37458</v>
          </cell>
          <cell r="D153">
            <v>37777</v>
          </cell>
          <cell r="E153" t="str">
            <v>M</v>
          </cell>
          <cell r="F153" t="str">
            <v>AUCOL98</v>
          </cell>
          <cell r="G153">
            <v>65376</v>
          </cell>
          <cell r="H153" t="str">
            <v>ASES.DE SEGUROS PRADILLA DAZA Y CIA. LTDA. AS</v>
          </cell>
          <cell r="I153">
            <v>76537535</v>
          </cell>
          <cell r="J153">
            <v>62987674</v>
          </cell>
          <cell r="K153">
            <v>73087497.353499994</v>
          </cell>
          <cell r="L153">
            <v>13558150</v>
          </cell>
          <cell r="M153">
            <v>32812905</v>
          </cell>
          <cell r="N153">
            <v>46371055</v>
          </cell>
          <cell r="O153">
            <v>0.1</v>
          </cell>
          <cell r="P153">
            <v>3281290.5</v>
          </cell>
          <cell r="Q153">
            <v>0.1</v>
          </cell>
          <cell r="R153">
            <v>4637105.5</v>
          </cell>
          <cell r="S153">
            <v>54289451</v>
          </cell>
          <cell r="T153">
            <v>0.74280079310172464</v>
          </cell>
          <cell r="U153">
            <v>0.19</v>
          </cell>
          <cell r="V153">
            <v>13886624.497164998</v>
          </cell>
          <cell r="W153">
            <v>0.125</v>
          </cell>
          <cell r="X153">
            <v>9135937.1691874992</v>
          </cell>
          <cell r="Y153">
            <v>0</v>
          </cell>
          <cell r="Z153">
            <v>0</v>
          </cell>
          <cell r="AA153">
            <v>-5.780079310172459E-2</v>
          </cell>
          <cell r="AB153">
            <v>-4224515.3128524963</v>
          </cell>
          <cell r="AC153">
            <v>107</v>
          </cell>
          <cell r="AD153">
            <v>99.385581970214844</v>
          </cell>
        </row>
        <row r="154">
          <cell r="B154" t="str">
            <v>Total 859093</v>
          </cell>
          <cell r="I154">
            <v>152492404</v>
          </cell>
          <cell r="J154">
            <v>138732333</v>
          </cell>
          <cell r="K154">
            <v>149042366.3398</v>
          </cell>
          <cell r="L154">
            <v>32800986</v>
          </cell>
          <cell r="M154">
            <v>38088391</v>
          </cell>
          <cell r="N154">
            <v>70889377</v>
          </cell>
          <cell r="P154">
            <v>3808839.1</v>
          </cell>
          <cell r="R154">
            <v>7088937.7000000002</v>
          </cell>
          <cell r="S154">
            <v>81787153.799999997</v>
          </cell>
          <cell r="V154">
            <v>28318049.604561999</v>
          </cell>
          <cell r="X154">
            <v>18630295.792475</v>
          </cell>
          <cell r="Z154">
            <v>0</v>
          </cell>
          <cell r="AB154">
            <v>20306867.142763019</v>
          </cell>
          <cell r="AC154">
            <v>107</v>
          </cell>
        </row>
        <row r="155">
          <cell r="H155" t="str">
            <v>Total ASES.DE SEGUROS PRADILLA DAZA Y CIA. LTDA. AS</v>
          </cell>
          <cell r="I155">
            <v>152492404</v>
          </cell>
          <cell r="J155">
            <v>138732333</v>
          </cell>
          <cell r="K155">
            <v>149042366.3398</v>
          </cell>
          <cell r="L155">
            <v>32800986</v>
          </cell>
          <cell r="M155">
            <v>38088391</v>
          </cell>
          <cell r="N155">
            <v>70889377</v>
          </cell>
          <cell r="P155">
            <v>3808839.1</v>
          </cell>
          <cell r="R155">
            <v>7088937.7000000002</v>
          </cell>
          <cell r="S155">
            <v>81787153.799999997</v>
          </cell>
          <cell r="V155">
            <v>28318049.604561999</v>
          </cell>
          <cell r="X155">
            <v>18630295.792475</v>
          </cell>
          <cell r="Z155">
            <v>0</v>
          </cell>
          <cell r="AB155">
            <v>20306867.142763019</v>
          </cell>
          <cell r="AC155">
            <v>107</v>
          </cell>
        </row>
        <row r="156">
          <cell r="A156" t="str">
            <v>Bucaramanga</v>
          </cell>
          <cell r="B156">
            <v>790656</v>
          </cell>
          <cell r="C156">
            <v>36709</v>
          </cell>
          <cell r="D156">
            <v>37073</v>
          </cell>
          <cell r="E156" t="str">
            <v>M</v>
          </cell>
          <cell r="F156" t="str">
            <v>AUCOL98</v>
          </cell>
          <cell r="G156">
            <v>61393</v>
          </cell>
          <cell r="H156" t="str">
            <v>ASOVENTAS</v>
          </cell>
          <cell r="I156">
            <v>87336556</v>
          </cell>
          <cell r="J156">
            <v>87336556</v>
          </cell>
          <cell r="K156">
            <v>87336556.075100005</v>
          </cell>
          <cell r="L156">
            <v>4287101</v>
          </cell>
          <cell r="M156">
            <v>1000001</v>
          </cell>
          <cell r="N156">
            <v>5287102</v>
          </cell>
          <cell r="O156">
            <v>0.1</v>
          </cell>
          <cell r="P156">
            <v>100000.1</v>
          </cell>
          <cell r="Q156">
            <v>0.1</v>
          </cell>
          <cell r="R156">
            <v>528710.20000000007</v>
          </cell>
          <cell r="S156">
            <v>5915812.2999999998</v>
          </cell>
          <cell r="T156">
            <v>6.7735809217311482E-2</v>
          </cell>
          <cell r="U156">
            <v>0.19</v>
          </cell>
          <cell r="V156">
            <v>16593945.654269001</v>
          </cell>
          <cell r="W156">
            <v>0.125</v>
          </cell>
          <cell r="X156">
            <v>10917069.509387501</v>
          </cell>
          <cell r="Y156">
            <v>0</v>
          </cell>
          <cell r="Z156">
            <v>0</v>
          </cell>
          <cell r="AA156">
            <v>0.61726419078268857</v>
          </cell>
          <cell r="AB156">
            <v>53909728.611443505</v>
          </cell>
          <cell r="AD156">
            <v>96.785713195800781</v>
          </cell>
        </row>
        <row r="157">
          <cell r="A157" t="str">
            <v>Bucaramanga</v>
          </cell>
          <cell r="B157">
            <v>790656</v>
          </cell>
          <cell r="C157">
            <v>37074</v>
          </cell>
          <cell r="D157">
            <v>37438</v>
          </cell>
          <cell r="E157" t="str">
            <v>M</v>
          </cell>
          <cell r="F157" t="str">
            <v>AUCOL98</v>
          </cell>
          <cell r="G157">
            <v>61393</v>
          </cell>
          <cell r="H157" t="str">
            <v>ASOVENTAS</v>
          </cell>
          <cell r="I157">
            <v>70903071</v>
          </cell>
          <cell r="J157">
            <v>70904120</v>
          </cell>
          <cell r="K157">
            <v>70903070.972599998</v>
          </cell>
          <cell r="L157">
            <v>29263275</v>
          </cell>
          <cell r="M157">
            <v>15320598</v>
          </cell>
          <cell r="N157">
            <v>44583873</v>
          </cell>
          <cell r="O157">
            <v>0.1</v>
          </cell>
          <cell r="P157">
            <v>1532059.8</v>
          </cell>
          <cell r="Q157">
            <v>0.1</v>
          </cell>
          <cell r="R157">
            <v>4458387.3</v>
          </cell>
          <cell r="S157">
            <v>50574320.099999994</v>
          </cell>
          <cell r="T157">
            <v>0.71328814684971953</v>
          </cell>
          <cell r="U157">
            <v>0.19</v>
          </cell>
          <cell r="V157">
            <v>13471583.484794</v>
          </cell>
          <cell r="W157">
            <v>0.125</v>
          </cell>
          <cell r="X157">
            <v>8862883.8715749998</v>
          </cell>
          <cell r="Y157">
            <v>0</v>
          </cell>
          <cell r="Z157">
            <v>0</v>
          </cell>
          <cell r="AA157">
            <v>-2.8288146849719475E-2</v>
          </cell>
          <cell r="AB157">
            <v>-2005716.483768991</v>
          </cell>
          <cell r="AD157">
            <v>81.771980285644531</v>
          </cell>
        </row>
        <row r="158">
          <cell r="A158" t="str">
            <v>Bucaramanga</v>
          </cell>
          <cell r="B158">
            <v>790656</v>
          </cell>
          <cell r="C158">
            <v>37439</v>
          </cell>
          <cell r="D158">
            <v>37777</v>
          </cell>
          <cell r="E158" t="str">
            <v>M</v>
          </cell>
          <cell r="F158" t="str">
            <v>AUCOL98</v>
          </cell>
          <cell r="G158">
            <v>61393</v>
          </cell>
          <cell r="H158" t="str">
            <v>ASOVENTAS</v>
          </cell>
          <cell r="I158">
            <v>60769002</v>
          </cell>
          <cell r="J158">
            <v>56572054</v>
          </cell>
          <cell r="K158">
            <v>60745239.823200002</v>
          </cell>
          <cell r="L158">
            <v>10268526</v>
          </cell>
          <cell r="M158">
            <v>6642865</v>
          </cell>
          <cell r="N158">
            <v>16911391</v>
          </cell>
          <cell r="O158">
            <v>0.1</v>
          </cell>
          <cell r="P158">
            <v>664286.5</v>
          </cell>
          <cell r="Q158">
            <v>0.1</v>
          </cell>
          <cell r="R158">
            <v>1691139.1</v>
          </cell>
          <cell r="S158">
            <v>19266816.600000001</v>
          </cell>
          <cell r="T158">
            <v>0.31717409719800893</v>
          </cell>
          <cell r="U158">
            <v>0.19</v>
          </cell>
          <cell r="V158">
            <v>11541595.566408001</v>
          </cell>
          <cell r="W158">
            <v>0.125</v>
          </cell>
          <cell r="X158">
            <v>7593154.9779000003</v>
          </cell>
          <cell r="Y158">
            <v>0</v>
          </cell>
          <cell r="Z158">
            <v>0</v>
          </cell>
          <cell r="AA158">
            <v>0.36782590280199112</v>
          </cell>
          <cell r="AB158">
            <v>22343672.678892005</v>
          </cell>
          <cell r="AC158">
            <v>84</v>
          </cell>
          <cell r="AD158">
            <v>82.431953430175781</v>
          </cell>
        </row>
        <row r="159">
          <cell r="B159" t="str">
            <v>Total 790656</v>
          </cell>
          <cell r="I159">
            <v>219008629</v>
          </cell>
          <cell r="J159">
            <v>214812730</v>
          </cell>
          <cell r="K159">
            <v>218984866.87089998</v>
          </cell>
          <cell r="L159">
            <v>43818902</v>
          </cell>
          <cell r="M159">
            <v>22963464</v>
          </cell>
          <cell r="N159">
            <v>66782366</v>
          </cell>
          <cell r="P159">
            <v>2296346.4000000004</v>
          </cell>
          <cell r="R159">
            <v>6678236.5999999996</v>
          </cell>
          <cell r="S159">
            <v>75756949</v>
          </cell>
          <cell r="V159">
            <v>41607124.705471002</v>
          </cell>
          <cell r="X159">
            <v>27373108.358862497</v>
          </cell>
          <cell r="Z159">
            <v>0</v>
          </cell>
          <cell r="AB159">
            <v>74247684.806566522</v>
          </cell>
          <cell r="AC159">
            <v>84</v>
          </cell>
        </row>
        <row r="160">
          <cell r="A160" t="str">
            <v>Bucaramanga</v>
          </cell>
          <cell r="B160">
            <v>797347</v>
          </cell>
          <cell r="C160">
            <v>36709</v>
          </cell>
          <cell r="D160">
            <v>37073</v>
          </cell>
          <cell r="E160" t="str">
            <v>M</v>
          </cell>
          <cell r="F160" t="str">
            <v>AUCOL98</v>
          </cell>
          <cell r="G160">
            <v>61393</v>
          </cell>
          <cell r="H160" t="str">
            <v>ASOVENTAS</v>
          </cell>
          <cell r="I160">
            <v>762721144</v>
          </cell>
          <cell r="J160">
            <v>762721144</v>
          </cell>
          <cell r="K160">
            <v>762721144.57179999</v>
          </cell>
          <cell r="L160">
            <v>344257711</v>
          </cell>
          <cell r="M160">
            <v>99894472</v>
          </cell>
          <cell r="N160">
            <v>444152183</v>
          </cell>
          <cell r="O160">
            <v>0.1</v>
          </cell>
          <cell r="P160">
            <v>9989447.2000000011</v>
          </cell>
          <cell r="Q160">
            <v>0.1</v>
          </cell>
          <cell r="R160">
            <v>44415218.300000004</v>
          </cell>
          <cell r="S160">
            <v>498556848.5</v>
          </cell>
          <cell r="T160">
            <v>0.65365547034872784</v>
          </cell>
          <cell r="U160">
            <v>0.19</v>
          </cell>
          <cell r="V160">
            <v>144917017.468642</v>
          </cell>
          <cell r="W160">
            <v>0.125</v>
          </cell>
          <cell r="X160">
            <v>95340143.071474999</v>
          </cell>
          <cell r="Y160">
            <v>0</v>
          </cell>
          <cell r="Z160">
            <v>0</v>
          </cell>
          <cell r="AA160">
            <v>3.1344529651272213E-2</v>
          </cell>
          <cell r="AB160">
            <v>23907135.531683065</v>
          </cell>
          <cell r="AD160">
            <v>228.72528076171875</v>
          </cell>
        </row>
        <row r="161">
          <cell r="A161" t="str">
            <v>Bucaramanga</v>
          </cell>
          <cell r="B161">
            <v>797347</v>
          </cell>
          <cell r="C161">
            <v>37074</v>
          </cell>
          <cell r="D161">
            <v>37438</v>
          </cell>
          <cell r="E161" t="str">
            <v>M</v>
          </cell>
          <cell r="F161" t="str">
            <v>AUCOL98</v>
          </cell>
          <cell r="G161">
            <v>61393</v>
          </cell>
          <cell r="H161" t="str">
            <v>ASOVENTAS</v>
          </cell>
          <cell r="I161">
            <v>511214854.1875</v>
          </cell>
          <cell r="J161">
            <v>511222125.1875</v>
          </cell>
          <cell r="K161">
            <v>511214853.99169999</v>
          </cell>
          <cell r="L161">
            <v>129616330</v>
          </cell>
          <cell r="M161">
            <v>64935480</v>
          </cell>
          <cell r="N161">
            <v>194551810</v>
          </cell>
          <cell r="O161">
            <v>0.1</v>
          </cell>
          <cell r="P161">
            <v>6493548</v>
          </cell>
          <cell r="Q161">
            <v>0.1</v>
          </cell>
          <cell r="R161">
            <v>19455181</v>
          </cell>
          <cell r="S161">
            <v>220500539</v>
          </cell>
          <cell r="T161">
            <v>0.43132654945034132</v>
          </cell>
          <cell r="U161">
            <v>0.19</v>
          </cell>
          <cell r="V161">
            <v>97130822.258423001</v>
          </cell>
          <cell r="W161">
            <v>0.125</v>
          </cell>
          <cell r="X161">
            <v>63901856.748962499</v>
          </cell>
          <cell r="Y161">
            <v>0</v>
          </cell>
          <cell r="Z161">
            <v>0</v>
          </cell>
          <cell r="AA161">
            <v>0.25367345054965873</v>
          </cell>
          <cell r="AB161">
            <v>129681635.98431452</v>
          </cell>
          <cell r="AD161">
            <v>183.81044006347656</v>
          </cell>
        </row>
        <row r="162">
          <cell r="A162" t="str">
            <v>Bucaramanga</v>
          </cell>
          <cell r="B162">
            <v>797347</v>
          </cell>
          <cell r="C162">
            <v>37439</v>
          </cell>
          <cell r="D162">
            <v>37777</v>
          </cell>
          <cell r="E162" t="str">
            <v>M</v>
          </cell>
          <cell r="F162" t="str">
            <v>AUCOL98</v>
          </cell>
          <cell r="G162">
            <v>61393</v>
          </cell>
          <cell r="H162" t="str">
            <v>ASOVENTAS</v>
          </cell>
          <cell r="I162">
            <v>354004213.5</v>
          </cell>
          <cell r="J162">
            <v>321948279.25</v>
          </cell>
          <cell r="K162">
            <v>353896012.2615</v>
          </cell>
          <cell r="L162">
            <v>90020474</v>
          </cell>
          <cell r="M162">
            <v>67100602</v>
          </cell>
          <cell r="N162">
            <v>157121076</v>
          </cell>
          <cell r="O162">
            <v>0.1</v>
          </cell>
          <cell r="P162">
            <v>6710060.2000000002</v>
          </cell>
          <cell r="Q162">
            <v>0.1</v>
          </cell>
          <cell r="R162">
            <v>15712107.600000001</v>
          </cell>
          <cell r="S162">
            <v>179543243.79999998</v>
          </cell>
          <cell r="T162">
            <v>0.50733333402844993</v>
          </cell>
          <cell r="U162">
            <v>0.19</v>
          </cell>
          <cell r="V162">
            <v>67240242.329685003</v>
          </cell>
          <cell r="W162">
            <v>0.125</v>
          </cell>
          <cell r="X162">
            <v>44237001.5326875</v>
          </cell>
          <cell r="Y162">
            <v>0</v>
          </cell>
          <cell r="Z162">
            <v>0</v>
          </cell>
          <cell r="AA162">
            <v>0.17766666597155012</v>
          </cell>
          <cell r="AB162">
            <v>62875524.599127524</v>
          </cell>
          <cell r="AC162">
            <v>168</v>
          </cell>
          <cell r="AD162">
            <v>166</v>
          </cell>
        </row>
        <row r="163">
          <cell r="B163" t="str">
            <v>Total 797347</v>
          </cell>
          <cell r="I163">
            <v>1627940211.6875</v>
          </cell>
          <cell r="J163">
            <v>1595891548.4375</v>
          </cell>
          <cell r="K163">
            <v>1627832010.8249998</v>
          </cell>
          <cell r="L163">
            <v>563894515</v>
          </cell>
          <cell r="M163">
            <v>231930554</v>
          </cell>
          <cell r="N163">
            <v>795825069</v>
          </cell>
          <cell r="P163">
            <v>23193055.400000002</v>
          </cell>
          <cell r="R163">
            <v>79582506.900000006</v>
          </cell>
          <cell r="S163">
            <v>898600631.29999995</v>
          </cell>
          <cell r="V163">
            <v>309288082.05675</v>
          </cell>
          <cell r="X163">
            <v>203479001.35312498</v>
          </cell>
          <cell r="Z163">
            <v>0</v>
          </cell>
          <cell r="AB163">
            <v>216464296.11512512</v>
          </cell>
          <cell r="AC163">
            <v>168</v>
          </cell>
        </row>
        <row r="164">
          <cell r="A164" t="str">
            <v>Bucaramanga</v>
          </cell>
          <cell r="B164">
            <v>801546</v>
          </cell>
          <cell r="C164">
            <v>36709</v>
          </cell>
          <cell r="D164">
            <v>37073</v>
          </cell>
          <cell r="E164" t="str">
            <v>M</v>
          </cell>
          <cell r="F164" t="str">
            <v>AUCOL98</v>
          </cell>
          <cell r="G164">
            <v>61393</v>
          </cell>
          <cell r="H164" t="str">
            <v>ASOVENTAS</v>
          </cell>
          <cell r="I164">
            <v>37371363</v>
          </cell>
          <cell r="J164">
            <v>37371363</v>
          </cell>
          <cell r="K164">
            <v>37371363.001000002</v>
          </cell>
          <cell r="L164">
            <v>4196280</v>
          </cell>
          <cell r="M164">
            <v>1896050</v>
          </cell>
          <cell r="N164">
            <v>6092330</v>
          </cell>
          <cell r="O164">
            <v>0.1</v>
          </cell>
          <cell r="P164">
            <v>189605</v>
          </cell>
          <cell r="Q164">
            <v>0.1</v>
          </cell>
          <cell r="R164">
            <v>609233</v>
          </cell>
          <cell r="S164">
            <v>6891168</v>
          </cell>
          <cell r="T164">
            <v>0.18439702078341649</v>
          </cell>
          <cell r="U164">
            <v>0.19</v>
          </cell>
          <cell r="V164">
            <v>7100558.9701900007</v>
          </cell>
          <cell r="W164">
            <v>0.125</v>
          </cell>
          <cell r="X164">
            <v>4671420.3751250003</v>
          </cell>
          <cell r="Y164">
            <v>0</v>
          </cell>
          <cell r="Z164">
            <v>0</v>
          </cell>
          <cell r="AA164">
            <v>0.50060297921658359</v>
          </cell>
          <cell r="AB164">
            <v>18708215.655685004</v>
          </cell>
          <cell r="AD164">
            <v>24.318681716918945</v>
          </cell>
        </row>
        <row r="165">
          <cell r="A165" t="str">
            <v>Bucaramanga</v>
          </cell>
          <cell r="B165">
            <v>801546</v>
          </cell>
          <cell r="C165">
            <v>37074</v>
          </cell>
          <cell r="D165">
            <v>37438</v>
          </cell>
          <cell r="E165" t="str">
            <v>M</v>
          </cell>
          <cell r="F165" t="str">
            <v>AUCOL98</v>
          </cell>
          <cell r="G165">
            <v>61393</v>
          </cell>
          <cell r="H165" t="str">
            <v>ASOVENTAS</v>
          </cell>
          <cell r="I165">
            <v>42951913</v>
          </cell>
          <cell r="J165">
            <v>42951913</v>
          </cell>
          <cell r="K165">
            <v>42951912.970899999</v>
          </cell>
          <cell r="L165">
            <v>0</v>
          </cell>
          <cell r="M165">
            <v>19600000</v>
          </cell>
          <cell r="N165">
            <v>19600000</v>
          </cell>
          <cell r="O165">
            <v>0.1</v>
          </cell>
          <cell r="P165">
            <v>1960000</v>
          </cell>
          <cell r="Q165">
            <v>0.1</v>
          </cell>
          <cell r="R165">
            <v>1960000</v>
          </cell>
          <cell r="S165">
            <v>23520000</v>
          </cell>
          <cell r="T165">
            <v>0.54758911473709782</v>
          </cell>
          <cell r="U165">
            <v>0.19</v>
          </cell>
          <cell r="V165">
            <v>8160863.4644710002</v>
          </cell>
          <cell r="W165">
            <v>0.125</v>
          </cell>
          <cell r="X165">
            <v>5368989.1213624999</v>
          </cell>
          <cell r="Y165">
            <v>0</v>
          </cell>
          <cell r="Z165">
            <v>0</v>
          </cell>
          <cell r="AA165">
            <v>0.13741088526290224</v>
          </cell>
          <cell r="AB165">
            <v>5902060.3850665018</v>
          </cell>
          <cell r="AD165">
            <v>26.178571701049805</v>
          </cell>
        </row>
        <row r="166">
          <cell r="A166" t="str">
            <v>Bucaramanga</v>
          </cell>
          <cell r="B166">
            <v>801546</v>
          </cell>
          <cell r="C166">
            <v>37439</v>
          </cell>
          <cell r="D166">
            <v>37777</v>
          </cell>
          <cell r="E166" t="str">
            <v>M</v>
          </cell>
          <cell r="F166" t="str">
            <v>AUCOL98</v>
          </cell>
          <cell r="G166">
            <v>61393</v>
          </cell>
          <cell r="H166" t="str">
            <v>ASOVENTAS</v>
          </cell>
          <cell r="I166">
            <v>73255483</v>
          </cell>
          <cell r="J166">
            <v>67954085</v>
          </cell>
          <cell r="K166">
            <v>73255482.980499998</v>
          </cell>
          <cell r="L166">
            <v>13255738</v>
          </cell>
          <cell r="M166">
            <v>27298350</v>
          </cell>
          <cell r="N166">
            <v>40554088</v>
          </cell>
          <cell r="O166">
            <v>0.1</v>
          </cell>
          <cell r="P166">
            <v>2729835</v>
          </cell>
          <cell r="Q166">
            <v>0.1</v>
          </cell>
          <cell r="R166">
            <v>4055408.8000000003</v>
          </cell>
          <cell r="S166">
            <v>47339331.799999997</v>
          </cell>
          <cell r="T166">
            <v>0.64622236962933322</v>
          </cell>
          <cell r="U166">
            <v>0.19</v>
          </cell>
          <cell r="V166">
            <v>13918541.766294999</v>
          </cell>
          <cell r="W166">
            <v>0.125</v>
          </cell>
          <cell r="X166">
            <v>9156935.3725624997</v>
          </cell>
          <cell r="Y166">
            <v>0</v>
          </cell>
          <cell r="Z166">
            <v>0</v>
          </cell>
          <cell r="AA166">
            <v>3.8777630370666838E-2</v>
          </cell>
          <cell r="AB166">
            <v>2840674.0416425043</v>
          </cell>
          <cell r="AC166">
            <v>48</v>
          </cell>
          <cell r="AD166">
            <v>39.363906860351563</v>
          </cell>
        </row>
        <row r="167">
          <cell r="B167" t="str">
            <v>Total 801546</v>
          </cell>
          <cell r="I167">
            <v>153578759</v>
          </cell>
          <cell r="J167">
            <v>148277361</v>
          </cell>
          <cell r="K167">
            <v>153578758.9524</v>
          </cell>
          <cell r="L167">
            <v>17452018</v>
          </cell>
          <cell r="M167">
            <v>48794400</v>
          </cell>
          <cell r="N167">
            <v>66246418</v>
          </cell>
          <cell r="P167">
            <v>4879440</v>
          </cell>
          <cell r="R167">
            <v>6624641.8000000007</v>
          </cell>
          <cell r="S167">
            <v>77750499.799999997</v>
          </cell>
          <cell r="V167">
            <v>29179964.200956002</v>
          </cell>
          <cell r="X167">
            <v>19197344.86905</v>
          </cell>
          <cell r="Z167">
            <v>0</v>
          </cell>
          <cell r="AB167">
            <v>27450950.082394011</v>
          </cell>
          <cell r="AC167">
            <v>48</v>
          </cell>
        </row>
        <row r="168">
          <cell r="A168" t="str">
            <v>Bucaramanga</v>
          </cell>
          <cell r="B168">
            <v>7411556</v>
          </cell>
          <cell r="C168">
            <v>36709</v>
          </cell>
          <cell r="D168">
            <v>37073</v>
          </cell>
          <cell r="E168" t="str">
            <v>M</v>
          </cell>
          <cell r="F168" t="str">
            <v>AUCOL98</v>
          </cell>
          <cell r="G168">
            <v>61393</v>
          </cell>
          <cell r="H168" t="str">
            <v>ASOVENTAS</v>
          </cell>
          <cell r="I168">
            <v>334131928</v>
          </cell>
          <cell r="J168">
            <v>334032484</v>
          </cell>
          <cell r="K168">
            <v>334131927.98030001</v>
          </cell>
          <cell r="L168">
            <v>62176815</v>
          </cell>
          <cell r="M168">
            <v>20111112</v>
          </cell>
          <cell r="N168">
            <v>82287927</v>
          </cell>
          <cell r="O168">
            <v>0.1</v>
          </cell>
          <cell r="P168">
            <v>2011111.2000000002</v>
          </cell>
          <cell r="Q168">
            <v>0.1</v>
          </cell>
          <cell r="R168">
            <v>8228792.7000000002</v>
          </cell>
          <cell r="S168">
            <v>92527830.900000006</v>
          </cell>
          <cell r="T168">
            <v>0.27692005208629844</v>
          </cell>
          <cell r="U168">
            <v>0.19</v>
          </cell>
          <cell r="V168">
            <v>63485066.316257</v>
          </cell>
          <cell r="W168">
            <v>0.125</v>
          </cell>
          <cell r="X168">
            <v>41766490.997537501</v>
          </cell>
          <cell r="Y168">
            <v>0</v>
          </cell>
          <cell r="Z168">
            <v>0</v>
          </cell>
          <cell r="AA168">
            <v>0.40807994791370161</v>
          </cell>
          <cell r="AB168">
            <v>136352539.76650554</v>
          </cell>
          <cell r="AD168">
            <v>151.0164794921875</v>
          </cell>
        </row>
        <row r="169">
          <cell r="A169" t="str">
            <v>Bucaramanga</v>
          </cell>
          <cell r="B169">
            <v>7411556</v>
          </cell>
          <cell r="C169">
            <v>37074</v>
          </cell>
          <cell r="D169">
            <v>37438</v>
          </cell>
          <cell r="E169" t="str">
            <v>M</v>
          </cell>
          <cell r="F169" t="str">
            <v>AUCOL98</v>
          </cell>
          <cell r="G169">
            <v>61393</v>
          </cell>
          <cell r="H169" t="str">
            <v>ASOVENTAS</v>
          </cell>
          <cell r="I169">
            <v>199392359.0625</v>
          </cell>
          <cell r="J169">
            <v>199437794.0625</v>
          </cell>
          <cell r="K169">
            <v>199392359.28130001</v>
          </cell>
          <cell r="L169">
            <v>45576628</v>
          </cell>
          <cell r="M169">
            <v>16157728</v>
          </cell>
          <cell r="N169">
            <v>61734356</v>
          </cell>
          <cell r="O169">
            <v>0.1</v>
          </cell>
          <cell r="P169">
            <v>1615772.8</v>
          </cell>
          <cell r="Q169">
            <v>0.1</v>
          </cell>
          <cell r="R169">
            <v>6173435.6000000006</v>
          </cell>
          <cell r="S169">
            <v>69523564.399999991</v>
          </cell>
          <cell r="T169">
            <v>0.34867717424375877</v>
          </cell>
          <cell r="U169">
            <v>0.19</v>
          </cell>
          <cell r="V169">
            <v>37884548.263447002</v>
          </cell>
          <cell r="W169">
            <v>0.125</v>
          </cell>
          <cell r="X169">
            <v>24924044.910162501</v>
          </cell>
          <cell r="Y169">
            <v>0</v>
          </cell>
          <cell r="Z169">
            <v>0</v>
          </cell>
          <cell r="AA169">
            <v>0.33632282575624128</v>
          </cell>
          <cell r="AB169">
            <v>67060201.707690522</v>
          </cell>
          <cell r="AD169">
            <v>92.417579650878906</v>
          </cell>
        </row>
        <row r="170">
          <cell r="A170" t="str">
            <v>Bucaramanga</v>
          </cell>
          <cell r="B170">
            <v>7411556</v>
          </cell>
          <cell r="C170">
            <v>37439</v>
          </cell>
          <cell r="D170">
            <v>37777</v>
          </cell>
          <cell r="E170" t="str">
            <v>M</v>
          </cell>
          <cell r="F170" t="str">
            <v>AUCOL98</v>
          </cell>
          <cell r="G170">
            <v>61393</v>
          </cell>
          <cell r="H170" t="str">
            <v>ASOVENTAS</v>
          </cell>
          <cell r="I170">
            <v>112616458</v>
          </cell>
          <cell r="J170">
            <v>103882193</v>
          </cell>
          <cell r="K170">
            <v>112616457.96879999</v>
          </cell>
          <cell r="L170">
            <v>17695909</v>
          </cell>
          <cell r="M170">
            <v>14900000</v>
          </cell>
          <cell r="N170">
            <v>32595909</v>
          </cell>
          <cell r="O170">
            <v>0.1</v>
          </cell>
          <cell r="P170">
            <v>1490000</v>
          </cell>
          <cell r="Q170">
            <v>0.1</v>
          </cell>
          <cell r="R170">
            <v>3259590.9000000004</v>
          </cell>
          <cell r="S170">
            <v>37345499.899999999</v>
          </cell>
          <cell r="T170">
            <v>0.3316167154746284</v>
          </cell>
          <cell r="U170">
            <v>0.19</v>
          </cell>
          <cell r="V170">
            <v>21397127.014071997</v>
          </cell>
          <cell r="W170">
            <v>0.125</v>
          </cell>
          <cell r="X170">
            <v>14077057.246099999</v>
          </cell>
          <cell r="Y170">
            <v>0</v>
          </cell>
          <cell r="Z170">
            <v>0</v>
          </cell>
          <cell r="AA170">
            <v>0.35338328452537165</v>
          </cell>
          <cell r="AB170">
            <v>39796773.808628008</v>
          </cell>
          <cell r="AC170">
            <v>61</v>
          </cell>
          <cell r="AD170">
            <v>66.035499572753906</v>
          </cell>
        </row>
        <row r="171">
          <cell r="B171" t="str">
            <v>Total 7411556</v>
          </cell>
          <cell r="I171">
            <v>646140745.0625</v>
          </cell>
          <cell r="J171">
            <v>637352471.0625</v>
          </cell>
          <cell r="K171">
            <v>646140745.23039997</v>
          </cell>
          <cell r="L171">
            <v>125449352</v>
          </cell>
          <cell r="M171">
            <v>51168840</v>
          </cell>
          <cell r="N171">
            <v>176618192</v>
          </cell>
          <cell r="P171">
            <v>5116884</v>
          </cell>
          <cell r="R171">
            <v>17661819.200000003</v>
          </cell>
          <cell r="S171">
            <v>199396895.20000002</v>
          </cell>
          <cell r="V171">
            <v>122766741.593776</v>
          </cell>
          <cell r="X171">
            <v>80767593.153799996</v>
          </cell>
          <cell r="Z171">
            <v>0</v>
          </cell>
          <cell r="AB171">
            <v>243209515.2828241</v>
          </cell>
          <cell r="AC171">
            <v>61</v>
          </cell>
        </row>
        <row r="172">
          <cell r="A172" t="str">
            <v>Bucaramanga</v>
          </cell>
          <cell r="B172">
            <v>7411705</v>
          </cell>
          <cell r="C172">
            <v>36709</v>
          </cell>
          <cell r="D172">
            <v>37073</v>
          </cell>
          <cell r="E172" t="str">
            <v>M</v>
          </cell>
          <cell r="F172" t="str">
            <v>AUCOL98</v>
          </cell>
          <cell r="G172">
            <v>61393</v>
          </cell>
          <cell r="H172" t="str">
            <v>ASOVENTAS</v>
          </cell>
          <cell r="I172">
            <v>1218527947.9375</v>
          </cell>
          <cell r="J172">
            <v>1218002988.9375</v>
          </cell>
          <cell r="K172">
            <v>1218527947.8559</v>
          </cell>
          <cell r="L172">
            <v>871698702</v>
          </cell>
          <cell r="M172">
            <v>44718497</v>
          </cell>
          <cell r="N172">
            <v>916417199</v>
          </cell>
          <cell r="O172">
            <v>0.1</v>
          </cell>
          <cell r="P172">
            <v>4471849.7</v>
          </cell>
          <cell r="Q172">
            <v>0.1</v>
          </cell>
          <cell r="R172">
            <v>91641719.900000006</v>
          </cell>
          <cell r="S172">
            <v>1012530768.6</v>
          </cell>
          <cell r="T172">
            <v>0.83094587233853034</v>
          </cell>
          <cell r="U172">
            <v>0.19</v>
          </cell>
          <cell r="V172">
            <v>231520310.092621</v>
          </cell>
          <cell r="W172">
            <v>0.125</v>
          </cell>
          <cell r="X172">
            <v>152315993.48198751</v>
          </cell>
          <cell r="Y172">
            <v>0</v>
          </cell>
          <cell r="Z172">
            <v>0</v>
          </cell>
          <cell r="AA172">
            <v>-0.14594587233853029</v>
          </cell>
          <cell r="AB172">
            <v>-177839124.31870848</v>
          </cell>
          <cell r="AD172">
            <v>331.11538696289063</v>
          </cell>
        </row>
        <row r="173">
          <cell r="A173" t="str">
            <v>Bucaramanga</v>
          </cell>
          <cell r="B173">
            <v>7411705</v>
          </cell>
          <cell r="C173">
            <v>37074</v>
          </cell>
          <cell r="D173">
            <v>37438</v>
          </cell>
          <cell r="E173" t="str">
            <v>M</v>
          </cell>
          <cell r="F173" t="str">
            <v>AUCOL98</v>
          </cell>
          <cell r="G173">
            <v>61393</v>
          </cell>
          <cell r="H173" t="str">
            <v>ASOVENTAS</v>
          </cell>
          <cell r="I173">
            <v>863247284.5625</v>
          </cell>
          <cell r="J173">
            <v>863134935.5625</v>
          </cell>
          <cell r="K173">
            <v>863247283.29299998</v>
          </cell>
          <cell r="L173">
            <v>149677303</v>
          </cell>
          <cell r="M173">
            <v>46651039</v>
          </cell>
          <cell r="N173">
            <v>196328342</v>
          </cell>
          <cell r="O173">
            <v>0.1</v>
          </cell>
          <cell r="P173">
            <v>4665103.9000000004</v>
          </cell>
          <cell r="Q173">
            <v>0.1</v>
          </cell>
          <cell r="R173">
            <v>19632834.199999999</v>
          </cell>
          <cell r="S173">
            <v>220626280.09999999</v>
          </cell>
          <cell r="T173">
            <v>0.25557714964173933</v>
          </cell>
          <cell r="U173">
            <v>0.19</v>
          </cell>
          <cell r="V173">
            <v>164016983.82567</v>
          </cell>
          <cell r="W173">
            <v>0.125</v>
          </cell>
          <cell r="X173">
            <v>107905910.411625</v>
          </cell>
          <cell r="Y173">
            <v>0</v>
          </cell>
          <cell r="Z173">
            <v>0</v>
          </cell>
          <cell r="AA173">
            <v>0.42942285035826072</v>
          </cell>
          <cell r="AB173">
            <v>370698108.95570505</v>
          </cell>
          <cell r="AD173">
            <v>261.4505615234375</v>
          </cell>
        </row>
        <row r="174">
          <cell r="A174" t="str">
            <v>Bucaramanga</v>
          </cell>
          <cell r="B174">
            <v>7411705</v>
          </cell>
          <cell r="C174">
            <v>37439</v>
          </cell>
          <cell r="D174">
            <v>37777</v>
          </cell>
          <cell r="E174" t="str">
            <v>M</v>
          </cell>
          <cell r="F174" t="str">
            <v>AUCOL98</v>
          </cell>
          <cell r="G174">
            <v>61393</v>
          </cell>
          <cell r="H174" t="str">
            <v>ASOVENTAS</v>
          </cell>
          <cell r="I174">
            <v>670692860.375</v>
          </cell>
          <cell r="J174">
            <v>617564913.375</v>
          </cell>
          <cell r="K174">
            <v>670181967.94729996</v>
          </cell>
          <cell r="L174">
            <v>177501799</v>
          </cell>
          <cell r="M174">
            <v>227456071</v>
          </cell>
          <cell r="N174">
            <v>404957870</v>
          </cell>
          <cell r="O174">
            <v>0.1</v>
          </cell>
          <cell r="P174">
            <v>22745607.100000001</v>
          </cell>
          <cell r="Q174">
            <v>0.1</v>
          </cell>
          <cell r="R174">
            <v>40495787</v>
          </cell>
          <cell r="S174">
            <v>468199264.10000002</v>
          </cell>
          <cell r="T174">
            <v>0.69861513214694115</v>
          </cell>
          <cell r="U174">
            <v>0.19</v>
          </cell>
          <cell r="V174">
            <v>127334573.90998699</v>
          </cell>
          <cell r="W174">
            <v>0.125</v>
          </cell>
          <cell r="X174">
            <v>83772745.993412495</v>
          </cell>
          <cell r="Y174">
            <v>0</v>
          </cell>
          <cell r="Z174">
            <v>0</v>
          </cell>
          <cell r="AA174">
            <v>-1.36151321469411E-2</v>
          </cell>
          <cell r="AB174">
            <v>-9124616.056099534</v>
          </cell>
          <cell r="AC174">
            <v>239</v>
          </cell>
          <cell r="AD174">
            <v>235.60946655273438</v>
          </cell>
        </row>
        <row r="175">
          <cell r="B175" t="str">
            <v>Total 7411705</v>
          </cell>
          <cell r="I175">
            <v>2752468092.875</v>
          </cell>
          <cell r="J175">
            <v>2698702837.875</v>
          </cell>
          <cell r="K175">
            <v>2751957199.0962</v>
          </cell>
          <cell r="L175">
            <v>1198877804</v>
          </cell>
          <cell r="M175">
            <v>318825607</v>
          </cell>
          <cell r="N175">
            <v>1517703411</v>
          </cell>
          <cell r="P175">
            <v>31882560.700000003</v>
          </cell>
          <cell r="R175">
            <v>151770341.10000002</v>
          </cell>
          <cell r="S175">
            <v>1701356312.8000002</v>
          </cell>
          <cell r="V175">
            <v>522871867.82827795</v>
          </cell>
          <cell r="X175">
            <v>343994649.887025</v>
          </cell>
          <cell r="Z175">
            <v>0</v>
          </cell>
          <cell r="AB175">
            <v>183734368.58089703</v>
          </cell>
          <cell r="AC175">
            <v>239</v>
          </cell>
        </row>
        <row r="176">
          <cell r="H176" t="str">
            <v>Total ASOVENTAS</v>
          </cell>
          <cell r="I176">
            <v>5399136437.625</v>
          </cell>
          <cell r="J176">
            <v>5295036948.375</v>
          </cell>
          <cell r="K176">
            <v>5398493580.9749002</v>
          </cell>
          <cell r="L176">
            <v>1949492591</v>
          </cell>
          <cell r="M176">
            <v>673682865</v>
          </cell>
          <cell r="N176">
            <v>2623175456</v>
          </cell>
          <cell r="P176">
            <v>67368286.5</v>
          </cell>
          <cell r="R176">
            <v>262317545.59999999</v>
          </cell>
          <cell r="S176">
            <v>2952861288.0999999</v>
          </cell>
          <cell r="V176">
            <v>1025713780.3852309</v>
          </cell>
          <cell r="X176">
            <v>674811697.62186253</v>
          </cell>
          <cell r="Z176">
            <v>0</v>
          </cell>
          <cell r="AB176">
            <v>745106814.86780679</v>
          </cell>
          <cell r="AC176">
            <v>600</v>
          </cell>
        </row>
        <row r="177">
          <cell r="A177" t="str">
            <v>Bucaramanga</v>
          </cell>
          <cell r="B177">
            <v>686608</v>
          </cell>
          <cell r="C177">
            <v>37031</v>
          </cell>
          <cell r="D177">
            <v>37395</v>
          </cell>
          <cell r="E177" t="str">
            <v>M</v>
          </cell>
          <cell r="F177" t="str">
            <v>AUCOL98</v>
          </cell>
          <cell r="G177">
            <v>66331</v>
          </cell>
          <cell r="H177" t="str">
            <v>CARYMA ASRS. DE SGRS. LTDA.</v>
          </cell>
          <cell r="I177">
            <v>127769606.00229999</v>
          </cell>
          <cell r="J177">
            <v>127769606.00229999</v>
          </cell>
          <cell r="K177">
            <v>127769605.8356</v>
          </cell>
          <cell r="L177">
            <v>76756919</v>
          </cell>
          <cell r="M177">
            <v>28944582</v>
          </cell>
          <cell r="N177">
            <v>105701501</v>
          </cell>
          <cell r="O177">
            <v>0.1</v>
          </cell>
          <cell r="P177">
            <v>2894458.2</v>
          </cell>
          <cell r="Q177">
            <v>0.1</v>
          </cell>
          <cell r="R177">
            <v>10570150.100000001</v>
          </cell>
          <cell r="S177">
            <v>119166109.30000001</v>
          </cell>
          <cell r="T177">
            <v>0.93266398155231034</v>
          </cell>
          <cell r="U177">
            <v>0.19</v>
          </cell>
          <cell r="V177">
            <v>24276225.108764</v>
          </cell>
          <cell r="W177">
            <v>0.125</v>
          </cell>
          <cell r="X177">
            <v>15971200.72945</v>
          </cell>
          <cell r="Y177">
            <v>0</v>
          </cell>
          <cell r="Z177">
            <v>0</v>
          </cell>
          <cell r="AA177">
            <v>-0.24766398155231029</v>
          </cell>
          <cell r="AB177">
            <v>-31643929.302613996</v>
          </cell>
          <cell r="AD177">
            <v>159.45054626464844</v>
          </cell>
        </row>
        <row r="178">
          <cell r="A178" t="str">
            <v>Bucaramanga</v>
          </cell>
          <cell r="B178">
            <v>686608</v>
          </cell>
          <cell r="C178">
            <v>37396</v>
          </cell>
          <cell r="D178">
            <v>37760</v>
          </cell>
          <cell r="E178" t="str">
            <v>M</v>
          </cell>
          <cell r="F178" t="str">
            <v>AUCOL98</v>
          </cell>
          <cell r="G178">
            <v>66331</v>
          </cell>
          <cell r="H178" t="str">
            <v>CARYMA ASRS. DE SGRS. LTDA.</v>
          </cell>
          <cell r="I178">
            <v>128153221</v>
          </cell>
          <cell r="J178">
            <v>123893505</v>
          </cell>
          <cell r="K178">
            <v>128153221.103</v>
          </cell>
          <cell r="L178">
            <v>25800609</v>
          </cell>
          <cell r="M178">
            <v>8084962</v>
          </cell>
          <cell r="N178">
            <v>33885571</v>
          </cell>
          <cell r="O178">
            <v>0.1</v>
          </cell>
          <cell r="P178">
            <v>808496.20000000007</v>
          </cell>
          <cell r="Q178">
            <v>0.1</v>
          </cell>
          <cell r="R178">
            <v>3388557.1</v>
          </cell>
          <cell r="S178">
            <v>38082624.300000004</v>
          </cell>
          <cell r="T178">
            <v>0.29716478424987874</v>
          </cell>
          <cell r="U178">
            <v>0.19</v>
          </cell>
          <cell r="V178">
            <v>24349112.009569999</v>
          </cell>
          <cell r="W178">
            <v>0.125</v>
          </cell>
          <cell r="X178">
            <v>16019152.637875</v>
          </cell>
          <cell r="Y178">
            <v>0</v>
          </cell>
          <cell r="Z178">
            <v>0</v>
          </cell>
          <cell r="AA178">
            <v>0.38783521575012131</v>
          </cell>
          <cell r="AB178">
            <v>49702332.155555002</v>
          </cell>
          <cell r="AD178">
            <v>151.78021240234375</v>
          </cell>
        </row>
        <row r="179">
          <cell r="A179" t="str">
            <v>Bucaramanga</v>
          </cell>
          <cell r="B179">
            <v>686608</v>
          </cell>
          <cell r="C179">
            <v>37761</v>
          </cell>
          <cell r="D179">
            <v>37777</v>
          </cell>
          <cell r="E179" t="str">
            <v>M</v>
          </cell>
          <cell r="F179" t="str">
            <v>AUCOL98</v>
          </cell>
          <cell r="G179">
            <v>66331</v>
          </cell>
          <cell r="H179" t="str">
            <v>CARYMA ASRS. DE SGRS. LTDA.</v>
          </cell>
          <cell r="I179">
            <v>8658575</v>
          </cell>
          <cell r="J179">
            <v>0</v>
          </cell>
          <cell r="K179">
            <v>4745934.7832000004</v>
          </cell>
          <cell r="N179">
            <v>0</v>
          </cell>
          <cell r="O179">
            <v>0.1</v>
          </cell>
          <cell r="P179">
            <v>0</v>
          </cell>
          <cell r="Q179">
            <v>0.1</v>
          </cell>
          <cell r="R179">
            <v>0</v>
          </cell>
          <cell r="S179">
            <v>0</v>
          </cell>
          <cell r="T179">
            <v>0</v>
          </cell>
          <cell r="U179">
            <v>0.19</v>
          </cell>
          <cell r="V179">
            <v>901727.60880800011</v>
          </cell>
          <cell r="W179">
            <v>0.125</v>
          </cell>
          <cell r="X179">
            <v>593241.84790000005</v>
          </cell>
          <cell r="Y179">
            <v>0</v>
          </cell>
          <cell r="Z179">
            <v>0</v>
          </cell>
          <cell r="AA179">
            <v>0.68500000000000005</v>
          </cell>
          <cell r="AB179">
            <v>3250965.3264920004</v>
          </cell>
          <cell r="AC179">
            <v>74</v>
          </cell>
          <cell r="AD179">
            <v>73.875</v>
          </cell>
        </row>
        <row r="180">
          <cell r="B180" t="str">
            <v>Total 686608</v>
          </cell>
          <cell r="I180">
            <v>264581402.00229999</v>
          </cell>
          <cell r="J180">
            <v>251663111.00229999</v>
          </cell>
          <cell r="K180">
            <v>260668761.7218</v>
          </cell>
          <cell r="L180">
            <v>102557528</v>
          </cell>
          <cell r="M180">
            <v>37029544</v>
          </cell>
          <cell r="N180">
            <v>139587072</v>
          </cell>
          <cell r="P180">
            <v>3702954.4000000004</v>
          </cell>
          <cell r="R180">
            <v>13958707.200000001</v>
          </cell>
          <cell r="S180">
            <v>157248733.60000002</v>
          </cell>
          <cell r="V180">
            <v>49527064.727141999</v>
          </cell>
          <cell r="X180">
            <v>32583595.215225</v>
          </cell>
          <cell r="Z180">
            <v>0</v>
          </cell>
          <cell r="AB180">
            <v>21309368.179433007</v>
          </cell>
          <cell r="AC180">
            <v>74</v>
          </cell>
        </row>
        <row r="181">
          <cell r="H181" t="str">
            <v>Total CARYMA ASRS. DE SGRS. LTDA.</v>
          </cell>
          <cell r="I181">
            <v>264581402.00229999</v>
          </cell>
          <cell r="J181">
            <v>251663111.00229999</v>
          </cell>
          <cell r="K181">
            <v>260668761.7218</v>
          </cell>
          <cell r="L181">
            <v>102557528</v>
          </cell>
          <cell r="M181">
            <v>37029544</v>
          </cell>
          <cell r="N181">
            <v>139587072</v>
          </cell>
          <cell r="P181">
            <v>3702954.4000000004</v>
          </cell>
          <cell r="R181">
            <v>13958707.200000001</v>
          </cell>
          <cell r="S181">
            <v>157248733.60000002</v>
          </cell>
          <cell r="V181">
            <v>49527064.727141999</v>
          </cell>
          <cell r="X181">
            <v>32583595.215225</v>
          </cell>
          <cell r="Z181">
            <v>0</v>
          </cell>
          <cell r="AB181">
            <v>21309368.179433007</v>
          </cell>
          <cell r="AC181">
            <v>74</v>
          </cell>
        </row>
        <row r="182">
          <cell r="A182" t="str">
            <v>Bucaramanga</v>
          </cell>
          <cell r="B182">
            <v>798890</v>
          </cell>
          <cell r="C182">
            <v>36688</v>
          </cell>
          <cell r="D182">
            <v>37052</v>
          </cell>
          <cell r="E182" t="str">
            <v>M</v>
          </cell>
          <cell r="F182" t="str">
            <v>AUCOL98</v>
          </cell>
          <cell r="G182">
            <v>65872</v>
          </cell>
          <cell r="H182" t="str">
            <v>CODIESEL S.A.</v>
          </cell>
          <cell r="I182">
            <v>40733629.75</v>
          </cell>
          <cell r="J182">
            <v>40733629.75</v>
          </cell>
          <cell r="K182">
            <v>40733629.906499997</v>
          </cell>
          <cell r="L182">
            <v>44633500</v>
          </cell>
          <cell r="M182">
            <v>0</v>
          </cell>
          <cell r="N182">
            <v>44633500</v>
          </cell>
          <cell r="O182">
            <v>0.1</v>
          </cell>
          <cell r="P182">
            <v>0</v>
          </cell>
          <cell r="Q182">
            <v>0.1</v>
          </cell>
          <cell r="R182">
            <v>4463350</v>
          </cell>
          <cell r="S182">
            <v>49096850</v>
          </cell>
          <cell r="T182">
            <v>1.2053148740413497</v>
          </cell>
          <cell r="U182">
            <v>0.19</v>
          </cell>
          <cell r="V182">
            <v>7739389.6822349997</v>
          </cell>
          <cell r="W182">
            <v>0.125</v>
          </cell>
          <cell r="X182">
            <v>5091703.7383124996</v>
          </cell>
          <cell r="Y182">
            <v>0</v>
          </cell>
          <cell r="Z182">
            <v>0</v>
          </cell>
          <cell r="AA182">
            <v>-0.52031487404134968</v>
          </cell>
          <cell r="AB182">
            <v>-21194313.5140475</v>
          </cell>
          <cell r="AD182">
            <v>10.730769157409668</v>
          </cell>
        </row>
        <row r="183">
          <cell r="A183" t="str">
            <v>Bucaramanga</v>
          </cell>
          <cell r="B183">
            <v>798890</v>
          </cell>
          <cell r="C183">
            <v>37053</v>
          </cell>
          <cell r="D183">
            <v>37417</v>
          </cell>
          <cell r="E183" t="str">
            <v>M</v>
          </cell>
          <cell r="F183" t="str">
            <v>AUCOL98</v>
          </cell>
          <cell r="G183">
            <v>65872</v>
          </cell>
          <cell r="H183" t="str">
            <v>CODIESEL S.A.</v>
          </cell>
          <cell r="I183">
            <v>44907250.0625</v>
          </cell>
          <cell r="J183">
            <v>44907250.0625</v>
          </cell>
          <cell r="K183">
            <v>44907250.070299998</v>
          </cell>
          <cell r="L183">
            <v>37075064</v>
          </cell>
          <cell r="M183">
            <v>0</v>
          </cell>
          <cell r="N183">
            <v>37075064</v>
          </cell>
          <cell r="O183">
            <v>0.1</v>
          </cell>
          <cell r="P183">
            <v>0</v>
          </cell>
          <cell r="Q183">
            <v>0.1</v>
          </cell>
          <cell r="R183">
            <v>3707506.4000000004</v>
          </cell>
          <cell r="S183">
            <v>40782570.399999999</v>
          </cell>
          <cell r="T183">
            <v>0.90815114121120699</v>
          </cell>
          <cell r="U183">
            <v>0.19</v>
          </cell>
          <cell r="V183">
            <v>8532377.5133570004</v>
          </cell>
          <cell r="W183">
            <v>0.125</v>
          </cell>
          <cell r="X183">
            <v>5613406.2587874997</v>
          </cell>
          <cell r="Y183">
            <v>0</v>
          </cell>
          <cell r="Z183">
            <v>0</v>
          </cell>
          <cell r="AA183">
            <v>-0.22315114121120694</v>
          </cell>
          <cell r="AB183">
            <v>-10021104.101844497</v>
          </cell>
          <cell r="AD183">
            <v>10.813186645507813</v>
          </cell>
        </row>
        <row r="184">
          <cell r="A184" t="str">
            <v>Bucaramanga</v>
          </cell>
          <cell r="B184">
            <v>798890</v>
          </cell>
          <cell r="C184">
            <v>37418</v>
          </cell>
          <cell r="D184">
            <v>37777</v>
          </cell>
          <cell r="E184" t="str">
            <v>M</v>
          </cell>
          <cell r="F184" t="str">
            <v>AUCOL98</v>
          </cell>
          <cell r="G184">
            <v>65872</v>
          </cell>
          <cell r="H184" t="str">
            <v>CODIESEL S.A.</v>
          </cell>
          <cell r="I184">
            <v>44567283.75</v>
          </cell>
          <cell r="J184">
            <v>40646610.6875</v>
          </cell>
          <cell r="K184">
            <v>43934917.132799998</v>
          </cell>
          <cell r="N184">
            <v>0</v>
          </cell>
          <cell r="O184">
            <v>0.1</v>
          </cell>
          <cell r="P184">
            <v>0</v>
          </cell>
          <cell r="Q184">
            <v>0.1</v>
          </cell>
          <cell r="R184">
            <v>0</v>
          </cell>
          <cell r="S184">
            <v>0</v>
          </cell>
          <cell r="T184">
            <v>0</v>
          </cell>
          <cell r="U184">
            <v>0.19</v>
          </cell>
          <cell r="V184">
            <v>8347634.2552319998</v>
          </cell>
          <cell r="W184">
            <v>0.125</v>
          </cell>
          <cell r="X184">
            <v>5491864.6415999997</v>
          </cell>
          <cell r="Y184">
            <v>0</v>
          </cell>
          <cell r="Z184">
            <v>0</v>
          </cell>
          <cell r="AA184">
            <v>0.68500000000000005</v>
          </cell>
          <cell r="AB184">
            <v>30095418.235968001</v>
          </cell>
          <cell r="AC184">
            <v>5</v>
          </cell>
          <cell r="AD184">
            <v>8.4456825256347656</v>
          </cell>
        </row>
        <row r="185">
          <cell r="B185" t="str">
            <v>Total 798890</v>
          </cell>
          <cell r="I185">
            <v>130208163.5625</v>
          </cell>
          <cell r="J185">
            <v>126287490.5</v>
          </cell>
          <cell r="K185">
            <v>129575797.10959999</v>
          </cell>
          <cell r="L185">
            <v>81708564</v>
          </cell>
          <cell r="M185">
            <v>0</v>
          </cell>
          <cell r="N185">
            <v>81708564</v>
          </cell>
          <cell r="P185">
            <v>0</v>
          </cell>
          <cell r="R185">
            <v>8170856.4000000004</v>
          </cell>
          <cell r="S185">
            <v>89879420.400000006</v>
          </cell>
          <cell r="V185">
            <v>24619401.450824</v>
          </cell>
          <cell r="X185">
            <v>16196974.638699999</v>
          </cell>
          <cell r="Z185">
            <v>0</v>
          </cell>
          <cell r="AB185">
            <v>-1119999.3799239956</v>
          </cell>
          <cell r="AC185">
            <v>5</v>
          </cell>
        </row>
        <row r="186">
          <cell r="A186" t="str">
            <v>Bucaramanga</v>
          </cell>
          <cell r="B186">
            <v>1087055</v>
          </cell>
          <cell r="C186">
            <v>36850</v>
          </cell>
          <cell r="D186">
            <v>37214</v>
          </cell>
          <cell r="E186" t="str">
            <v>M</v>
          </cell>
          <cell r="F186" t="str">
            <v>AUCOL98</v>
          </cell>
          <cell r="G186">
            <v>65872</v>
          </cell>
          <cell r="H186" t="str">
            <v>CODIESEL S.A.</v>
          </cell>
          <cell r="I186">
            <v>175209509</v>
          </cell>
          <cell r="J186">
            <v>175209509</v>
          </cell>
          <cell r="K186">
            <v>175209508.96880001</v>
          </cell>
          <cell r="L186">
            <v>10295561</v>
          </cell>
          <cell r="M186">
            <v>2200000</v>
          </cell>
          <cell r="N186">
            <v>12495561</v>
          </cell>
          <cell r="O186">
            <v>0.1</v>
          </cell>
          <cell r="P186">
            <v>220000</v>
          </cell>
          <cell r="Q186">
            <v>0.1</v>
          </cell>
          <cell r="R186">
            <v>1249556.1000000001</v>
          </cell>
          <cell r="S186">
            <v>13965117.1</v>
          </cell>
          <cell r="T186">
            <v>7.9705246491426462E-2</v>
          </cell>
          <cell r="U186">
            <v>0.19</v>
          </cell>
          <cell r="V186">
            <v>33289806.704072002</v>
          </cell>
          <cell r="W186">
            <v>0.125</v>
          </cell>
          <cell r="X186">
            <v>21901188.621100001</v>
          </cell>
          <cell r="Y186">
            <v>0</v>
          </cell>
          <cell r="Z186">
            <v>0</v>
          </cell>
          <cell r="AA186">
            <v>0.60529475350857354</v>
          </cell>
          <cell r="AB186">
            <v>106053396.54362801</v>
          </cell>
          <cell r="AD186">
            <v>51.596153259277344</v>
          </cell>
        </row>
        <row r="187">
          <cell r="A187" t="str">
            <v>Bucaramanga</v>
          </cell>
          <cell r="B187">
            <v>1087055</v>
          </cell>
          <cell r="C187">
            <v>37215</v>
          </cell>
          <cell r="D187">
            <v>37579</v>
          </cell>
          <cell r="E187" t="str">
            <v>M</v>
          </cell>
          <cell r="F187" t="str">
            <v>AUCOL98</v>
          </cell>
          <cell r="G187">
            <v>65872</v>
          </cell>
          <cell r="H187" t="str">
            <v>CODIESEL S.A.</v>
          </cell>
          <cell r="I187">
            <v>168470771</v>
          </cell>
          <cell r="J187">
            <v>168470771</v>
          </cell>
          <cell r="K187">
            <v>168470771.08590001</v>
          </cell>
          <cell r="L187">
            <v>13966833</v>
          </cell>
          <cell r="M187">
            <v>3036692</v>
          </cell>
          <cell r="N187">
            <v>17003525</v>
          </cell>
          <cell r="O187">
            <v>0.1</v>
          </cell>
          <cell r="P187">
            <v>303669.2</v>
          </cell>
          <cell r="Q187">
            <v>0.1</v>
          </cell>
          <cell r="R187">
            <v>1700352.5</v>
          </cell>
          <cell r="S187">
            <v>19007546.699999999</v>
          </cell>
          <cell r="T187">
            <v>0.11282400251084751</v>
          </cell>
          <cell r="U187">
            <v>0.19</v>
          </cell>
          <cell r="V187">
            <v>32009446.506321002</v>
          </cell>
          <cell r="W187">
            <v>0.125</v>
          </cell>
          <cell r="X187">
            <v>21058846.385737501</v>
          </cell>
          <cell r="Y187">
            <v>0</v>
          </cell>
          <cell r="Z187">
            <v>0</v>
          </cell>
          <cell r="AA187">
            <v>0.57217599748915249</v>
          </cell>
          <cell r="AB187">
            <v>96394931.493841514</v>
          </cell>
          <cell r="AD187">
            <v>46.299449920654297</v>
          </cell>
        </row>
        <row r="188">
          <cell r="A188" t="str">
            <v>Bucaramanga</v>
          </cell>
          <cell r="B188">
            <v>1087055</v>
          </cell>
          <cell r="C188">
            <v>37580</v>
          </cell>
          <cell r="D188">
            <v>37777</v>
          </cell>
          <cell r="E188" t="str">
            <v>M</v>
          </cell>
          <cell r="F188" t="str">
            <v>AUCOL98</v>
          </cell>
          <cell r="G188">
            <v>65872</v>
          </cell>
          <cell r="H188" t="str">
            <v>CODIESEL S.A.</v>
          </cell>
          <cell r="I188">
            <v>82459732</v>
          </cell>
          <cell r="J188">
            <v>59057419</v>
          </cell>
          <cell r="K188">
            <v>77059358.511700004</v>
          </cell>
          <cell r="L188">
            <v>0</v>
          </cell>
          <cell r="M188">
            <v>5600000</v>
          </cell>
          <cell r="N188">
            <v>5600000</v>
          </cell>
          <cell r="O188">
            <v>0.1</v>
          </cell>
          <cell r="P188">
            <v>560000</v>
          </cell>
          <cell r="Q188">
            <v>0.1</v>
          </cell>
          <cell r="R188">
            <v>560000</v>
          </cell>
          <cell r="S188">
            <v>6720000</v>
          </cell>
          <cell r="T188">
            <v>8.7205501444444222E-2</v>
          </cell>
          <cell r="U188">
            <v>0.19</v>
          </cell>
          <cell r="V188">
            <v>14641278.117223</v>
          </cell>
          <cell r="W188">
            <v>0.125</v>
          </cell>
          <cell r="X188">
            <v>9632419.8139625005</v>
          </cell>
          <cell r="Y188">
            <v>0</v>
          </cell>
          <cell r="Z188">
            <v>0</v>
          </cell>
          <cell r="AA188">
            <v>0.59779449855555589</v>
          </cell>
          <cell r="AB188">
            <v>46065660.580514513</v>
          </cell>
          <cell r="AC188">
            <v>28</v>
          </cell>
          <cell r="AD188">
            <v>27.208122253417969</v>
          </cell>
        </row>
        <row r="189">
          <cell r="B189" t="str">
            <v>Total 1087055</v>
          </cell>
          <cell r="I189">
            <v>426140012</v>
          </cell>
          <cell r="J189">
            <v>402737699</v>
          </cell>
          <cell r="K189">
            <v>420739638.56640005</v>
          </cell>
          <cell r="L189">
            <v>24262394</v>
          </cell>
          <cell r="M189">
            <v>10836692</v>
          </cell>
          <cell r="N189">
            <v>35099086</v>
          </cell>
          <cell r="P189">
            <v>1083669.2</v>
          </cell>
          <cell r="R189">
            <v>3509908.6</v>
          </cell>
          <cell r="S189">
            <v>39692663.799999997</v>
          </cell>
          <cell r="V189">
            <v>79940531.327616006</v>
          </cell>
          <cell r="X189">
            <v>52592454.820800006</v>
          </cell>
          <cell r="Z189">
            <v>0</v>
          </cell>
          <cell r="AB189">
            <v>248513988.61798403</v>
          </cell>
          <cell r="AC189">
            <v>28</v>
          </cell>
        </row>
        <row r="190">
          <cell r="A190" t="str">
            <v>Bucaramanga</v>
          </cell>
          <cell r="B190">
            <v>1115682</v>
          </cell>
          <cell r="C190">
            <v>36869</v>
          </cell>
          <cell r="D190">
            <v>37233</v>
          </cell>
          <cell r="E190" t="str">
            <v>M</v>
          </cell>
          <cell r="F190" t="str">
            <v>AUCOL98</v>
          </cell>
          <cell r="G190">
            <v>65872</v>
          </cell>
          <cell r="H190" t="str">
            <v>CODIESEL S.A.</v>
          </cell>
          <cell r="I190">
            <v>51887631</v>
          </cell>
          <cell r="J190">
            <v>51887631</v>
          </cell>
          <cell r="K190">
            <v>51887631.0537</v>
          </cell>
          <cell r="L190">
            <v>41971949</v>
          </cell>
          <cell r="M190">
            <v>0</v>
          </cell>
          <cell r="N190">
            <v>41971949</v>
          </cell>
          <cell r="O190">
            <v>0.1</v>
          </cell>
          <cell r="P190">
            <v>0</v>
          </cell>
          <cell r="Q190">
            <v>0.1</v>
          </cell>
          <cell r="R190">
            <v>4197194.9000000004</v>
          </cell>
          <cell r="S190">
            <v>46169143.899999999</v>
          </cell>
          <cell r="T190">
            <v>0.88979093788687758</v>
          </cell>
          <cell r="U190">
            <v>0.19</v>
          </cell>
          <cell r="V190">
            <v>9858649.9002030008</v>
          </cell>
          <cell r="W190">
            <v>0.125</v>
          </cell>
          <cell r="X190">
            <v>6485953.8817125</v>
          </cell>
          <cell r="Y190">
            <v>0</v>
          </cell>
          <cell r="Z190">
            <v>0</v>
          </cell>
          <cell r="AA190">
            <v>-0.20479093788687752</v>
          </cell>
          <cell r="AB190">
            <v>-10626116.628215494</v>
          </cell>
          <cell r="AD190">
            <v>47.142856597900391</v>
          </cell>
        </row>
        <row r="191">
          <cell r="A191" t="str">
            <v>Bucaramanga</v>
          </cell>
          <cell r="B191">
            <v>1115682</v>
          </cell>
          <cell r="C191">
            <v>37234</v>
          </cell>
          <cell r="D191">
            <v>37598</v>
          </cell>
          <cell r="E191" t="str">
            <v>M</v>
          </cell>
          <cell r="F191" t="str">
            <v>AUCOL98</v>
          </cell>
          <cell r="G191">
            <v>65872</v>
          </cell>
          <cell r="H191" t="str">
            <v>CODIESEL S.A.</v>
          </cell>
          <cell r="I191">
            <v>68068342</v>
          </cell>
          <cell r="J191">
            <v>68077018</v>
          </cell>
          <cell r="K191">
            <v>68068342.000100002</v>
          </cell>
          <cell r="L191">
            <v>31661051</v>
          </cell>
          <cell r="M191">
            <v>3811111</v>
          </cell>
          <cell r="N191">
            <v>35472162</v>
          </cell>
          <cell r="O191">
            <v>0.1</v>
          </cell>
          <cell r="P191">
            <v>381111.10000000003</v>
          </cell>
          <cell r="Q191">
            <v>0.1</v>
          </cell>
          <cell r="R191">
            <v>3547216.2</v>
          </cell>
          <cell r="S191">
            <v>39400489.300000004</v>
          </cell>
          <cell r="T191">
            <v>0.57883721187071258</v>
          </cell>
          <cell r="U191">
            <v>0.19</v>
          </cell>
          <cell r="V191">
            <v>12932984.980019001</v>
          </cell>
          <cell r="W191">
            <v>0.125</v>
          </cell>
          <cell r="X191">
            <v>8508542.7500125002</v>
          </cell>
          <cell r="Y191">
            <v>0</v>
          </cell>
          <cell r="Z191">
            <v>0</v>
          </cell>
          <cell r="AA191">
            <v>0.10616278812928748</v>
          </cell>
          <cell r="AB191">
            <v>7226324.9700684967</v>
          </cell>
          <cell r="AD191">
            <v>66.107139587402344</v>
          </cell>
        </row>
        <row r="192">
          <cell r="A192" t="str">
            <v>Bucaramanga</v>
          </cell>
          <cell r="B192">
            <v>1115682</v>
          </cell>
          <cell r="C192">
            <v>37599</v>
          </cell>
          <cell r="D192">
            <v>37777</v>
          </cell>
          <cell r="E192" t="str">
            <v>M</v>
          </cell>
          <cell r="F192" t="str">
            <v>AUCOL98</v>
          </cell>
          <cell r="G192">
            <v>65872</v>
          </cell>
          <cell r="H192" t="str">
            <v>CODIESEL S.A.</v>
          </cell>
          <cell r="I192">
            <v>38210852</v>
          </cell>
          <cell r="J192">
            <v>31283966</v>
          </cell>
          <cell r="K192">
            <v>37499623.091799997</v>
          </cell>
          <cell r="L192">
            <v>7921781</v>
          </cell>
          <cell r="M192">
            <v>5122222</v>
          </cell>
          <cell r="N192">
            <v>13044003</v>
          </cell>
          <cell r="O192">
            <v>0.1</v>
          </cell>
          <cell r="P192">
            <v>512222.2</v>
          </cell>
          <cell r="Q192">
            <v>0.1</v>
          </cell>
          <cell r="R192">
            <v>1304400.3</v>
          </cell>
          <cell r="S192">
            <v>14860625.5</v>
          </cell>
          <cell r="T192">
            <v>0.39628732970517661</v>
          </cell>
          <cell r="U192">
            <v>0.19</v>
          </cell>
          <cell r="V192">
            <v>7124928.3874419993</v>
          </cell>
          <cell r="W192">
            <v>0.125</v>
          </cell>
          <cell r="X192">
            <v>4687452.8864749996</v>
          </cell>
          <cell r="Y192">
            <v>0</v>
          </cell>
          <cell r="Z192">
            <v>0</v>
          </cell>
          <cell r="AA192">
            <v>0.28871267029482345</v>
          </cell>
          <cell r="AB192">
            <v>10826616.317883</v>
          </cell>
          <cell r="AC192">
            <v>95</v>
          </cell>
          <cell r="AD192">
            <v>85.471908569335938</v>
          </cell>
        </row>
        <row r="193">
          <cell r="B193" t="str">
            <v>Total 1115682</v>
          </cell>
          <cell r="I193">
            <v>158166825</v>
          </cell>
          <cell r="J193">
            <v>151248615</v>
          </cell>
          <cell r="K193">
            <v>157455596.14559999</v>
          </cell>
          <cell r="L193">
            <v>81554781</v>
          </cell>
          <cell r="M193">
            <v>8933333</v>
          </cell>
          <cell r="N193">
            <v>90488114</v>
          </cell>
          <cell r="P193">
            <v>893333.3</v>
          </cell>
          <cell r="R193">
            <v>9048811.4000000004</v>
          </cell>
          <cell r="S193">
            <v>100430258.7</v>
          </cell>
          <cell r="V193">
            <v>29916563.267664</v>
          </cell>
          <cell r="X193">
            <v>19681949.518199999</v>
          </cell>
          <cell r="Z193">
            <v>0</v>
          </cell>
          <cell r="AB193">
            <v>7426824.6597360028</v>
          </cell>
          <cell r="AC193">
            <v>95</v>
          </cell>
        </row>
        <row r="194">
          <cell r="H194" t="str">
            <v>Total CODIESEL S.A.</v>
          </cell>
          <cell r="I194">
            <v>714515000.5625</v>
          </cell>
          <cell r="J194">
            <v>680273804.5</v>
          </cell>
          <cell r="K194">
            <v>707771031.82159996</v>
          </cell>
          <cell r="L194">
            <v>187525739</v>
          </cell>
          <cell r="M194">
            <v>19770025</v>
          </cell>
          <cell r="N194">
            <v>207295764</v>
          </cell>
          <cell r="P194">
            <v>1977002.5</v>
          </cell>
          <cell r="R194">
            <v>20729576.400000002</v>
          </cell>
          <cell r="S194">
            <v>230002342.90000001</v>
          </cell>
          <cell r="V194">
            <v>134476496.04610401</v>
          </cell>
          <cell r="X194">
            <v>88471378.977699995</v>
          </cell>
          <cell r="Z194">
            <v>0</v>
          </cell>
          <cell r="AB194">
            <v>254820813.89779603</v>
          </cell>
          <cell r="AC194">
            <v>128</v>
          </cell>
        </row>
        <row r="195">
          <cell r="A195" t="str">
            <v>Bucaramanga</v>
          </cell>
          <cell r="B195">
            <v>865932</v>
          </cell>
          <cell r="C195">
            <v>36739</v>
          </cell>
          <cell r="D195">
            <v>37103</v>
          </cell>
          <cell r="E195" t="str">
            <v>M</v>
          </cell>
          <cell r="F195" t="str">
            <v>AUCOL98</v>
          </cell>
          <cell r="G195">
            <v>65255</v>
          </cell>
          <cell r="H195" t="str">
            <v>CONADIL LTDA CONADIL LTDA CONADIL LTDA</v>
          </cell>
          <cell r="I195">
            <v>38473123</v>
          </cell>
          <cell r="J195">
            <v>38473123</v>
          </cell>
          <cell r="K195">
            <v>38473123.076300003</v>
          </cell>
          <cell r="L195">
            <v>19690811</v>
          </cell>
          <cell r="M195">
            <v>0</v>
          </cell>
          <cell r="N195">
            <v>19690811</v>
          </cell>
          <cell r="O195">
            <v>0.1</v>
          </cell>
          <cell r="P195">
            <v>0</v>
          </cell>
          <cell r="Q195">
            <v>0.1</v>
          </cell>
          <cell r="R195">
            <v>1969081.1</v>
          </cell>
          <cell r="S195">
            <v>21659892.100000001</v>
          </cell>
          <cell r="T195">
            <v>0.56298762273715197</v>
          </cell>
          <cell r="U195">
            <v>0.19</v>
          </cell>
          <cell r="V195">
            <v>7309893.3844970008</v>
          </cell>
          <cell r="W195">
            <v>0.125</v>
          </cell>
          <cell r="X195">
            <v>4809140.3845375003</v>
          </cell>
          <cell r="Y195">
            <v>0</v>
          </cell>
          <cell r="Z195">
            <v>0</v>
          </cell>
          <cell r="AA195">
            <v>0.12201237726284808</v>
          </cell>
          <cell r="AB195">
            <v>4694197.2072655018</v>
          </cell>
          <cell r="AD195">
            <v>13.395604133605957</v>
          </cell>
        </row>
        <row r="196">
          <cell r="A196" t="str">
            <v>Bucaramanga</v>
          </cell>
          <cell r="B196">
            <v>865932</v>
          </cell>
          <cell r="C196">
            <v>37104</v>
          </cell>
          <cell r="D196">
            <v>37468</v>
          </cell>
          <cell r="E196" t="str">
            <v>M</v>
          </cell>
          <cell r="F196" t="str">
            <v>AUCOL98</v>
          </cell>
          <cell r="G196">
            <v>65255</v>
          </cell>
          <cell r="H196" t="str">
            <v>CONADIL LTDA CONADIL LTDA CONADIL LTDA</v>
          </cell>
          <cell r="I196">
            <v>35227469.5625</v>
          </cell>
          <cell r="J196">
            <v>35227469.5625</v>
          </cell>
          <cell r="K196">
            <v>35227469.460900001</v>
          </cell>
          <cell r="L196">
            <v>0</v>
          </cell>
          <cell r="M196">
            <v>2000000</v>
          </cell>
          <cell r="N196">
            <v>2000000</v>
          </cell>
          <cell r="O196">
            <v>0.1</v>
          </cell>
          <cell r="P196">
            <v>200000</v>
          </cell>
          <cell r="Q196">
            <v>0.1</v>
          </cell>
          <cell r="R196">
            <v>200000</v>
          </cell>
          <cell r="S196">
            <v>2400000</v>
          </cell>
          <cell r="T196">
            <v>6.8128651780220262E-2</v>
          </cell>
          <cell r="U196">
            <v>0.19</v>
          </cell>
          <cell r="V196">
            <v>6693219.1975710001</v>
          </cell>
          <cell r="W196">
            <v>0.125</v>
          </cell>
          <cell r="X196">
            <v>4403433.6826125002</v>
          </cell>
          <cell r="Y196">
            <v>0</v>
          </cell>
          <cell r="Z196">
            <v>0</v>
          </cell>
          <cell r="AA196">
            <v>0.61687134821977985</v>
          </cell>
          <cell r="AB196">
            <v>21730816.580716506</v>
          </cell>
          <cell r="AD196">
            <v>10.752747535705566</v>
          </cell>
        </row>
        <row r="197">
          <cell r="A197" t="str">
            <v>Bucaramanga</v>
          </cell>
          <cell r="B197">
            <v>865932</v>
          </cell>
          <cell r="C197">
            <v>37469</v>
          </cell>
          <cell r="D197">
            <v>37777</v>
          </cell>
          <cell r="E197" t="str">
            <v>M</v>
          </cell>
          <cell r="F197" t="str">
            <v>AUCOL98</v>
          </cell>
          <cell r="G197">
            <v>65255</v>
          </cell>
          <cell r="H197" t="str">
            <v>CONADIL LTDA CONADIL LTDA CONADIL LTDA</v>
          </cell>
          <cell r="I197">
            <v>23237862</v>
          </cell>
          <cell r="J197">
            <v>19884612</v>
          </cell>
          <cell r="K197">
            <v>23237862</v>
          </cell>
          <cell r="N197">
            <v>0</v>
          </cell>
          <cell r="O197">
            <v>0.1</v>
          </cell>
          <cell r="P197">
            <v>0</v>
          </cell>
          <cell r="Q197">
            <v>0.1</v>
          </cell>
          <cell r="R197">
            <v>0</v>
          </cell>
          <cell r="S197">
            <v>0</v>
          </cell>
          <cell r="T197">
            <v>0</v>
          </cell>
          <cell r="U197">
            <v>0.19</v>
          </cell>
          <cell r="V197">
            <v>4415193.78</v>
          </cell>
          <cell r="W197">
            <v>0.125</v>
          </cell>
          <cell r="X197">
            <v>2904732.75</v>
          </cell>
          <cell r="Y197">
            <v>0</v>
          </cell>
          <cell r="Z197">
            <v>0</v>
          </cell>
          <cell r="AA197">
            <v>0.68500000000000005</v>
          </cell>
          <cell r="AB197">
            <v>15917935.470000001</v>
          </cell>
          <cell r="AC197">
            <v>11</v>
          </cell>
          <cell r="AD197">
            <v>8.6038961410522461</v>
          </cell>
        </row>
        <row r="198">
          <cell r="B198" t="str">
            <v>Total 865932</v>
          </cell>
          <cell r="I198">
            <v>96938454.5625</v>
          </cell>
          <cell r="J198">
            <v>93585204.5625</v>
          </cell>
          <cell r="K198">
            <v>96938454.537200004</v>
          </cell>
          <cell r="L198">
            <v>19690811</v>
          </cell>
          <cell r="M198">
            <v>2000000</v>
          </cell>
          <cell r="N198">
            <v>21690811</v>
          </cell>
          <cell r="P198">
            <v>200000</v>
          </cell>
          <cell r="R198">
            <v>2169081.1</v>
          </cell>
          <cell r="S198">
            <v>24059892.100000001</v>
          </cell>
          <cell r="V198">
            <v>18418306.362068001</v>
          </cell>
          <cell r="X198">
            <v>12117306.81715</v>
          </cell>
          <cell r="Z198">
            <v>0</v>
          </cell>
          <cell r="AB198">
            <v>42342949.257982008</v>
          </cell>
          <cell r="AC198">
            <v>11</v>
          </cell>
        </row>
        <row r="199">
          <cell r="H199" t="str">
            <v>Total CONADIL LTDA CONADIL LTDA CONADIL LTDA</v>
          </cell>
          <cell r="I199">
            <v>96938454.5625</v>
          </cell>
          <cell r="J199">
            <v>93585204.5625</v>
          </cell>
          <cell r="K199">
            <v>96938454.537200004</v>
          </cell>
          <cell r="L199">
            <v>19690811</v>
          </cell>
          <cell r="M199">
            <v>2000000</v>
          </cell>
          <cell r="N199">
            <v>21690811</v>
          </cell>
          <cell r="P199">
            <v>200000</v>
          </cell>
          <cell r="R199">
            <v>2169081.1</v>
          </cell>
          <cell r="S199">
            <v>24059892.100000001</v>
          </cell>
          <cell r="V199">
            <v>18418306.362068001</v>
          </cell>
          <cell r="X199">
            <v>12117306.81715</v>
          </cell>
          <cell r="Z199">
            <v>0</v>
          </cell>
          <cell r="AB199">
            <v>42342949.257982008</v>
          </cell>
          <cell r="AC199">
            <v>11</v>
          </cell>
        </row>
        <row r="200">
          <cell r="A200" t="str">
            <v>Bucaramanga</v>
          </cell>
          <cell r="B200">
            <v>7396732</v>
          </cell>
          <cell r="C200">
            <v>36689</v>
          </cell>
          <cell r="D200">
            <v>37053</v>
          </cell>
          <cell r="E200" t="str">
            <v>M</v>
          </cell>
          <cell r="F200" t="str">
            <v>AUCOL98</v>
          </cell>
          <cell r="G200">
            <v>53379</v>
          </cell>
          <cell r="H200" t="str">
            <v>CONFINAUTOS LTDA</v>
          </cell>
          <cell r="I200">
            <v>37860099</v>
          </cell>
          <cell r="J200">
            <v>37860099</v>
          </cell>
          <cell r="K200">
            <v>35577817.644500002</v>
          </cell>
          <cell r="L200">
            <v>9740000</v>
          </cell>
          <cell r="M200">
            <v>0</v>
          </cell>
          <cell r="N200">
            <v>9740000</v>
          </cell>
          <cell r="O200">
            <v>0.1</v>
          </cell>
          <cell r="P200">
            <v>0</v>
          </cell>
          <cell r="Q200">
            <v>0.1</v>
          </cell>
          <cell r="R200">
            <v>974000</v>
          </cell>
          <cell r="S200">
            <v>10714000</v>
          </cell>
          <cell r="T200">
            <v>0.30114269815693107</v>
          </cell>
          <cell r="U200">
            <v>0.19</v>
          </cell>
          <cell r="V200">
            <v>6759785.3524550004</v>
          </cell>
          <cell r="W200">
            <v>0.125</v>
          </cell>
          <cell r="X200">
            <v>4447227.2055625003</v>
          </cell>
          <cell r="Y200">
            <v>0</v>
          </cell>
          <cell r="Z200">
            <v>0</v>
          </cell>
          <cell r="AA200">
            <v>0.38385730184306899</v>
          </cell>
          <cell r="AB200">
            <v>13656805.086482503</v>
          </cell>
          <cell r="AD200">
            <v>17.406593322753906</v>
          </cell>
        </row>
        <row r="201">
          <cell r="A201" t="str">
            <v>Bucaramanga</v>
          </cell>
          <cell r="B201">
            <v>7396732</v>
          </cell>
          <cell r="C201">
            <v>37054</v>
          </cell>
          <cell r="D201">
            <v>37418</v>
          </cell>
          <cell r="E201" t="str">
            <v>M</v>
          </cell>
          <cell r="F201" t="str">
            <v>AUCOL98</v>
          </cell>
          <cell r="G201">
            <v>53379</v>
          </cell>
          <cell r="H201" t="str">
            <v>CONFINAUTOS LTDA</v>
          </cell>
          <cell r="I201">
            <v>9541387</v>
          </cell>
          <cell r="J201">
            <v>9541387</v>
          </cell>
          <cell r="K201">
            <v>11823668.478499999</v>
          </cell>
          <cell r="L201">
            <v>1707000</v>
          </cell>
          <cell r="M201">
            <v>0</v>
          </cell>
          <cell r="N201">
            <v>1707000</v>
          </cell>
          <cell r="O201">
            <v>0.1</v>
          </cell>
          <cell r="P201">
            <v>0</v>
          </cell>
          <cell r="Q201">
            <v>0.1</v>
          </cell>
          <cell r="R201">
            <v>170700</v>
          </cell>
          <cell r="S201">
            <v>1877700</v>
          </cell>
          <cell r="T201">
            <v>0.15880857987640506</v>
          </cell>
          <cell r="U201">
            <v>0.19</v>
          </cell>
          <cell r="V201">
            <v>2246497.010915</v>
          </cell>
          <cell r="W201">
            <v>0.125</v>
          </cell>
          <cell r="X201">
            <v>1477958.5598124999</v>
          </cell>
          <cell r="Y201">
            <v>0</v>
          </cell>
          <cell r="Z201">
            <v>0</v>
          </cell>
          <cell r="AA201">
            <v>0.52619142012359499</v>
          </cell>
          <cell r="AB201">
            <v>6221512.9077725001</v>
          </cell>
          <cell r="AD201">
            <v>5.1950550079345703</v>
          </cell>
        </row>
        <row r="202">
          <cell r="B202" t="str">
            <v>Total 7396732</v>
          </cell>
          <cell r="I202">
            <v>47401486</v>
          </cell>
          <cell r="J202">
            <v>47401486</v>
          </cell>
          <cell r="K202">
            <v>47401486.123000003</v>
          </cell>
          <cell r="L202">
            <v>11447000</v>
          </cell>
          <cell r="M202">
            <v>0</v>
          </cell>
          <cell r="N202">
            <v>11447000</v>
          </cell>
          <cell r="P202">
            <v>0</v>
          </cell>
          <cell r="R202">
            <v>1144700</v>
          </cell>
          <cell r="S202">
            <v>12591700</v>
          </cell>
          <cell r="V202">
            <v>9006282.3633700013</v>
          </cell>
          <cell r="X202">
            <v>5925185.7653750004</v>
          </cell>
          <cell r="Z202">
            <v>0</v>
          </cell>
          <cell r="AB202">
            <v>19878317.994255003</v>
          </cell>
          <cell r="AC202">
            <v>0</v>
          </cell>
        </row>
        <row r="203">
          <cell r="H203" t="str">
            <v>Total CONFINAUTOS LTDA</v>
          </cell>
          <cell r="I203">
            <v>47401486</v>
          </cell>
          <cell r="J203">
            <v>47401486</v>
          </cell>
          <cell r="K203">
            <v>47401486.123000003</v>
          </cell>
          <cell r="L203">
            <v>11447000</v>
          </cell>
          <cell r="M203">
            <v>0</v>
          </cell>
          <cell r="N203">
            <v>11447000</v>
          </cell>
          <cell r="P203">
            <v>0</v>
          </cell>
          <cell r="R203">
            <v>1144700</v>
          </cell>
          <cell r="S203">
            <v>12591700</v>
          </cell>
          <cell r="V203">
            <v>9006282.3633700013</v>
          </cell>
          <cell r="X203">
            <v>5925185.7653750004</v>
          </cell>
          <cell r="Z203">
            <v>0</v>
          </cell>
          <cell r="AB203">
            <v>19878317.994255003</v>
          </cell>
          <cell r="AC203">
            <v>0</v>
          </cell>
        </row>
        <row r="204">
          <cell r="A204" t="str">
            <v>Bucaramanga</v>
          </cell>
          <cell r="B204">
            <v>974912</v>
          </cell>
          <cell r="C204">
            <v>36782</v>
          </cell>
          <cell r="D204">
            <v>37146</v>
          </cell>
          <cell r="E204" t="str">
            <v>M</v>
          </cell>
          <cell r="F204" t="str">
            <v>AUCOL98</v>
          </cell>
          <cell r="G204">
            <v>52618</v>
          </cell>
          <cell r="H204" t="str">
            <v>COOPERATIVA DE TRANSPORTES DEL SUR LTDA -COTR</v>
          </cell>
          <cell r="I204">
            <v>20061910</v>
          </cell>
          <cell r="J204">
            <v>20061910</v>
          </cell>
          <cell r="K204">
            <v>20061910.019499999</v>
          </cell>
          <cell r="L204">
            <v>1546400</v>
          </cell>
          <cell r="M204">
            <v>0</v>
          </cell>
          <cell r="N204">
            <v>1546400</v>
          </cell>
          <cell r="O204">
            <v>0.1</v>
          </cell>
          <cell r="P204">
            <v>0</v>
          </cell>
          <cell r="Q204">
            <v>0.1</v>
          </cell>
          <cell r="R204">
            <v>154640</v>
          </cell>
          <cell r="S204">
            <v>1701040</v>
          </cell>
          <cell r="T204">
            <v>8.4789533915096027E-2</v>
          </cell>
          <cell r="U204">
            <v>0.19</v>
          </cell>
          <cell r="V204">
            <v>3811762.9037049999</v>
          </cell>
          <cell r="W204">
            <v>0.125</v>
          </cell>
          <cell r="X204">
            <v>2507738.7524374998</v>
          </cell>
          <cell r="Y204">
            <v>0</v>
          </cell>
          <cell r="Z204">
            <v>0</v>
          </cell>
          <cell r="AA204">
            <v>0.60021046608490403</v>
          </cell>
          <cell r="AB204">
            <v>12041368.363357499</v>
          </cell>
          <cell r="AD204">
            <v>21.129121780395508</v>
          </cell>
        </row>
        <row r="205">
          <cell r="A205" t="str">
            <v>Bucaramanga</v>
          </cell>
          <cell r="B205">
            <v>974912</v>
          </cell>
          <cell r="C205">
            <v>37147</v>
          </cell>
          <cell r="D205">
            <v>37511</v>
          </cell>
          <cell r="E205" t="str">
            <v>M</v>
          </cell>
          <cell r="F205" t="str">
            <v>AUCOL98</v>
          </cell>
          <cell r="G205">
            <v>52618</v>
          </cell>
          <cell r="H205" t="str">
            <v>COOPERATIVA DE TRANSPORTES DEL SUR LTDA -COTR</v>
          </cell>
          <cell r="I205">
            <v>30434878</v>
          </cell>
          <cell r="J205">
            <v>30434878</v>
          </cell>
          <cell r="K205">
            <v>30434877.992199998</v>
          </cell>
          <cell r="N205">
            <v>0</v>
          </cell>
          <cell r="O205">
            <v>0.1</v>
          </cell>
          <cell r="P205">
            <v>0</v>
          </cell>
          <cell r="Q205">
            <v>0.1</v>
          </cell>
          <cell r="R205">
            <v>0</v>
          </cell>
          <cell r="S205">
            <v>0</v>
          </cell>
          <cell r="T205">
            <v>0</v>
          </cell>
          <cell r="U205">
            <v>0.19</v>
          </cell>
          <cell r="V205">
            <v>5782626.8185179997</v>
          </cell>
          <cell r="W205">
            <v>0.125</v>
          </cell>
          <cell r="X205">
            <v>3804359.7490249998</v>
          </cell>
          <cell r="Y205">
            <v>0</v>
          </cell>
          <cell r="Z205">
            <v>0</v>
          </cell>
          <cell r="AA205">
            <v>0.68500000000000005</v>
          </cell>
          <cell r="AB205">
            <v>20847891.424657002</v>
          </cell>
          <cell r="AD205">
            <v>32.118133544921875</v>
          </cell>
        </row>
        <row r="206">
          <cell r="B206" t="str">
            <v>Total 974912</v>
          </cell>
          <cell r="I206">
            <v>50496788</v>
          </cell>
          <cell r="J206">
            <v>50496788</v>
          </cell>
          <cell r="K206">
            <v>50496788.011699997</v>
          </cell>
          <cell r="L206">
            <v>1546400</v>
          </cell>
          <cell r="M206">
            <v>0</v>
          </cell>
          <cell r="N206">
            <v>1546400</v>
          </cell>
          <cell r="P206">
            <v>0</v>
          </cell>
          <cell r="R206">
            <v>154640</v>
          </cell>
          <cell r="S206">
            <v>1701040</v>
          </cell>
          <cell r="V206">
            <v>9594389.7222229987</v>
          </cell>
          <cell r="X206">
            <v>6312098.5014624996</v>
          </cell>
          <cell r="Z206">
            <v>0</v>
          </cell>
          <cell r="AB206">
            <v>32889259.788014501</v>
          </cell>
          <cell r="AC206">
            <v>0</v>
          </cell>
        </row>
        <row r="207">
          <cell r="A207" t="str">
            <v>Bucaramanga</v>
          </cell>
          <cell r="B207">
            <v>10272625</v>
          </cell>
          <cell r="C207">
            <v>37104</v>
          </cell>
          <cell r="D207">
            <v>37468</v>
          </cell>
          <cell r="E207" t="str">
            <v>A</v>
          </cell>
          <cell r="F207" t="str">
            <v>AUCOL98</v>
          </cell>
          <cell r="G207">
            <v>52618</v>
          </cell>
          <cell r="H207" t="str">
            <v>COOPERATIVA DE TRANSPORTES DEL SUR LTDA -COTR</v>
          </cell>
          <cell r="I207">
            <v>197195774.875</v>
          </cell>
          <cell r="J207">
            <v>197513589.875</v>
          </cell>
          <cell r="K207">
            <v>197195785.49219999</v>
          </cell>
          <cell r="L207">
            <v>41890064</v>
          </cell>
          <cell r="M207">
            <v>42085200</v>
          </cell>
          <cell r="N207">
            <v>83975264</v>
          </cell>
          <cell r="O207">
            <v>0.1</v>
          </cell>
          <cell r="P207">
            <v>4208520</v>
          </cell>
          <cell r="Q207">
            <v>0.1</v>
          </cell>
          <cell r="R207">
            <v>8397526.4000000004</v>
          </cell>
          <cell r="S207">
            <v>96581310.400000006</v>
          </cell>
          <cell r="T207">
            <v>0.48977370464045872</v>
          </cell>
          <cell r="U207">
            <v>0.19</v>
          </cell>
          <cell r="V207">
            <v>37467199.243517995</v>
          </cell>
          <cell r="W207">
            <v>0.125</v>
          </cell>
          <cell r="X207">
            <v>24649473.186524998</v>
          </cell>
          <cell r="Y207">
            <v>0</v>
          </cell>
          <cell r="Z207">
            <v>0</v>
          </cell>
          <cell r="AA207">
            <v>0.19522629535954134</v>
          </cell>
          <cell r="AB207">
            <v>38497802.662156992</v>
          </cell>
          <cell r="AD207">
            <v>269.41757202148438</v>
          </cell>
        </row>
        <row r="208">
          <cell r="A208" t="str">
            <v>Bucaramanga</v>
          </cell>
          <cell r="B208">
            <v>10272625</v>
          </cell>
          <cell r="C208">
            <v>37469</v>
          </cell>
          <cell r="D208">
            <v>37777</v>
          </cell>
          <cell r="E208" t="str">
            <v>A</v>
          </cell>
          <cell r="F208" t="str">
            <v>AUCOL98</v>
          </cell>
          <cell r="G208">
            <v>52618</v>
          </cell>
          <cell r="H208" t="str">
            <v>COOPERATIVA DE TRANSPORTES DEL SUR LTDA -COTR</v>
          </cell>
          <cell r="I208">
            <v>208984191.8125</v>
          </cell>
          <cell r="J208">
            <v>207376499.8125</v>
          </cell>
          <cell r="K208">
            <v>176065189.1719</v>
          </cell>
          <cell r="L208">
            <v>15292975</v>
          </cell>
          <cell r="M208">
            <v>29091731</v>
          </cell>
          <cell r="N208">
            <v>44384706</v>
          </cell>
          <cell r="O208">
            <v>0.1</v>
          </cell>
          <cell r="P208">
            <v>2909173.1</v>
          </cell>
          <cell r="Q208">
            <v>0.1</v>
          </cell>
          <cell r="R208">
            <v>4438470.6000000006</v>
          </cell>
          <cell r="S208">
            <v>51732349.700000003</v>
          </cell>
          <cell r="T208">
            <v>0.29382497439338501</v>
          </cell>
          <cell r="U208">
            <v>0.19</v>
          </cell>
          <cell r="V208">
            <v>33452385.942661002</v>
          </cell>
          <cell r="W208">
            <v>0.125</v>
          </cell>
          <cell r="X208">
            <v>22008148.646487501</v>
          </cell>
          <cell r="Y208">
            <v>0</v>
          </cell>
          <cell r="Z208">
            <v>0</v>
          </cell>
          <cell r="AA208">
            <v>0.39117502560661505</v>
          </cell>
          <cell r="AB208">
            <v>68872304.88275151</v>
          </cell>
          <cell r="AC208">
            <v>327</v>
          </cell>
          <cell r="AD208">
            <v>320.08767700195313</v>
          </cell>
        </row>
        <row r="209">
          <cell r="B209" t="str">
            <v>Total 10272625</v>
          </cell>
          <cell r="I209">
            <v>406179966.6875</v>
          </cell>
          <cell r="J209">
            <v>404890089.6875</v>
          </cell>
          <cell r="K209">
            <v>373260974.66409999</v>
          </cell>
          <cell r="L209">
            <v>57183039</v>
          </cell>
          <cell r="M209">
            <v>71176931</v>
          </cell>
          <cell r="N209">
            <v>128359970</v>
          </cell>
          <cell r="P209">
            <v>7117693.0999999996</v>
          </cell>
          <cell r="R209">
            <v>12835997</v>
          </cell>
          <cell r="S209">
            <v>148313660.10000002</v>
          </cell>
          <cell r="V209">
            <v>70919585.186178997</v>
          </cell>
          <cell r="X209">
            <v>46657621.833012499</v>
          </cell>
          <cell r="Z209">
            <v>0</v>
          </cell>
          <cell r="AB209">
            <v>107370107.54490849</v>
          </cell>
          <cell r="AC209">
            <v>327</v>
          </cell>
        </row>
        <row r="210">
          <cell r="H210" t="str">
            <v>Total COOPERATIVA DE TRANSPORTES DEL SUR LTDA -COTR</v>
          </cell>
          <cell r="I210">
            <v>456676754.6875</v>
          </cell>
          <cell r="J210">
            <v>455386877.6875</v>
          </cell>
          <cell r="K210">
            <v>423757762.67579997</v>
          </cell>
          <cell r="L210">
            <v>58729439</v>
          </cell>
          <cell r="M210">
            <v>71176931</v>
          </cell>
          <cell r="N210">
            <v>129906370</v>
          </cell>
          <cell r="P210">
            <v>7117693.0999999996</v>
          </cell>
          <cell r="R210">
            <v>12990637</v>
          </cell>
          <cell r="S210">
            <v>150014700.10000002</v>
          </cell>
          <cell r="V210">
            <v>80513974.908401996</v>
          </cell>
          <cell r="X210">
            <v>52969720.334474996</v>
          </cell>
          <cell r="Z210">
            <v>0</v>
          </cell>
          <cell r="AB210">
            <v>140259367.332923</v>
          </cell>
          <cell r="AC210">
            <v>327</v>
          </cell>
        </row>
        <row r="211">
          <cell r="A211" t="str">
            <v>Bucaramanga</v>
          </cell>
          <cell r="B211">
            <v>10916896</v>
          </cell>
          <cell r="C211">
            <v>37407</v>
          </cell>
          <cell r="D211">
            <v>37771</v>
          </cell>
          <cell r="E211" t="str">
            <v>M</v>
          </cell>
          <cell r="F211" t="str">
            <v>AUCOL98</v>
          </cell>
          <cell r="G211">
            <v>72690</v>
          </cell>
          <cell r="H211" t="str">
            <v>COOPRUIS</v>
          </cell>
          <cell r="I211">
            <v>283567433</v>
          </cell>
          <cell r="J211">
            <v>259774081</v>
          </cell>
          <cell r="K211">
            <v>283567432.91500002</v>
          </cell>
          <cell r="L211">
            <v>68247696</v>
          </cell>
          <cell r="M211">
            <v>64037069</v>
          </cell>
          <cell r="N211">
            <v>132284765</v>
          </cell>
          <cell r="O211">
            <v>0.1</v>
          </cell>
          <cell r="P211">
            <v>6403706.9000000004</v>
          </cell>
          <cell r="Q211">
            <v>0.1</v>
          </cell>
          <cell r="R211">
            <v>13228476.5</v>
          </cell>
          <cell r="S211">
            <v>151916948.40000001</v>
          </cell>
          <cell r="T211">
            <v>0.53573482271335948</v>
          </cell>
          <cell r="U211">
            <v>0.19</v>
          </cell>
          <cell r="V211">
            <v>53877812.253850006</v>
          </cell>
          <cell r="W211">
            <v>0.125</v>
          </cell>
          <cell r="X211">
            <v>35445929.114375003</v>
          </cell>
          <cell r="Y211">
            <v>0</v>
          </cell>
          <cell r="Z211">
            <v>0</v>
          </cell>
          <cell r="AA211">
            <v>0.14926517728664057</v>
          </cell>
          <cell r="AB211">
            <v>42326743.146775037</v>
          </cell>
          <cell r="AD211">
            <v>387.9835205078125</v>
          </cell>
        </row>
        <row r="212">
          <cell r="A212" t="str">
            <v>Bucaramanga</v>
          </cell>
          <cell r="B212">
            <v>10916896</v>
          </cell>
          <cell r="C212">
            <v>37772</v>
          </cell>
          <cell r="D212">
            <v>37777</v>
          </cell>
          <cell r="E212" t="str">
            <v>M</v>
          </cell>
          <cell r="F212" t="str">
            <v>AUCOL98</v>
          </cell>
          <cell r="G212">
            <v>72690</v>
          </cell>
          <cell r="H212" t="str">
            <v>COOPRUIS</v>
          </cell>
          <cell r="I212">
            <v>26219554</v>
          </cell>
          <cell r="J212">
            <v>0</v>
          </cell>
          <cell r="K212">
            <v>5243910.7907999996</v>
          </cell>
          <cell r="N212">
            <v>0</v>
          </cell>
          <cell r="O212">
            <v>0.1</v>
          </cell>
          <cell r="P212">
            <v>0</v>
          </cell>
          <cell r="Q212">
            <v>0.1</v>
          </cell>
          <cell r="R212">
            <v>0</v>
          </cell>
          <cell r="S212">
            <v>0</v>
          </cell>
          <cell r="T212">
            <v>0</v>
          </cell>
          <cell r="U212">
            <v>0.19</v>
          </cell>
          <cell r="V212">
            <v>996343.05025199999</v>
          </cell>
          <cell r="W212">
            <v>0.125</v>
          </cell>
          <cell r="X212">
            <v>655488.84884999995</v>
          </cell>
          <cell r="Y212">
            <v>0</v>
          </cell>
          <cell r="Z212">
            <v>0</v>
          </cell>
          <cell r="AA212">
            <v>0.68500000000000005</v>
          </cell>
          <cell r="AB212">
            <v>3592078.891698</v>
          </cell>
          <cell r="AC212">
            <v>370</v>
          </cell>
          <cell r="AD212">
            <v>370</v>
          </cell>
        </row>
        <row r="213">
          <cell r="B213" t="str">
            <v>Total 10916896</v>
          </cell>
          <cell r="I213">
            <v>309786987</v>
          </cell>
          <cell r="J213">
            <v>259774081</v>
          </cell>
          <cell r="K213">
            <v>288811343.7058</v>
          </cell>
          <cell r="L213">
            <v>68247696</v>
          </cell>
          <cell r="M213">
            <v>64037069</v>
          </cell>
          <cell r="N213">
            <v>132284765</v>
          </cell>
          <cell r="P213">
            <v>6403706.9000000004</v>
          </cell>
          <cell r="R213">
            <v>13228476.5</v>
          </cell>
          <cell r="S213">
            <v>151916948.40000001</v>
          </cell>
          <cell r="V213">
            <v>54874155.304102004</v>
          </cell>
          <cell r="X213">
            <v>36101417.963225</v>
          </cell>
          <cell r="Z213">
            <v>0</v>
          </cell>
          <cell r="AB213">
            <v>45918822.03847304</v>
          </cell>
          <cell r="AC213">
            <v>370</v>
          </cell>
        </row>
        <row r="214">
          <cell r="H214" t="str">
            <v>Total COOPRUIS</v>
          </cell>
          <cell r="I214">
            <v>309786987</v>
          </cell>
          <cell r="J214">
            <v>259774081</v>
          </cell>
          <cell r="K214">
            <v>288811343.7058</v>
          </cell>
          <cell r="L214">
            <v>68247696</v>
          </cell>
          <cell r="M214">
            <v>64037069</v>
          </cell>
          <cell r="N214">
            <v>132284765</v>
          </cell>
          <cell r="P214">
            <v>6403706.9000000004</v>
          </cell>
          <cell r="R214">
            <v>13228476.5</v>
          </cell>
          <cell r="S214">
            <v>151916948.40000001</v>
          </cell>
          <cell r="V214">
            <v>54874155.304102004</v>
          </cell>
          <cell r="X214">
            <v>36101417.963225</v>
          </cell>
          <cell r="Z214">
            <v>0</v>
          </cell>
          <cell r="AB214">
            <v>45918822.03847304</v>
          </cell>
          <cell r="AC214">
            <v>370</v>
          </cell>
        </row>
        <row r="215">
          <cell r="A215" t="str">
            <v>Bucaramanga</v>
          </cell>
          <cell r="B215">
            <v>390810</v>
          </cell>
          <cell r="C215">
            <v>36890</v>
          </cell>
          <cell r="D215">
            <v>37254</v>
          </cell>
          <cell r="E215" t="str">
            <v>M</v>
          </cell>
          <cell r="F215" t="str">
            <v>AUCOL98</v>
          </cell>
          <cell r="G215">
            <v>65903</v>
          </cell>
          <cell r="H215" t="str">
            <v>COPETRAN LTDA.</v>
          </cell>
          <cell r="I215">
            <v>86683015.8125</v>
          </cell>
          <cell r="J215">
            <v>86452176.8125</v>
          </cell>
          <cell r="K215">
            <v>86683015.935499996</v>
          </cell>
          <cell r="L215">
            <v>9810796</v>
          </cell>
          <cell r="M215">
            <v>0</v>
          </cell>
          <cell r="N215">
            <v>9810796</v>
          </cell>
          <cell r="O215">
            <v>0.1</v>
          </cell>
          <cell r="P215">
            <v>0</v>
          </cell>
          <cell r="Q215">
            <v>0.1</v>
          </cell>
          <cell r="R215">
            <v>981079.60000000009</v>
          </cell>
          <cell r="S215">
            <v>10791875.6</v>
          </cell>
          <cell r="T215">
            <v>0.12449815553291467</v>
          </cell>
          <cell r="U215">
            <v>0.19</v>
          </cell>
          <cell r="V215">
            <v>16469773.027744999</v>
          </cell>
          <cell r="W215">
            <v>0.125</v>
          </cell>
          <cell r="X215">
            <v>10835376.991937499</v>
          </cell>
          <cell r="Y215">
            <v>0</v>
          </cell>
          <cell r="Z215">
            <v>0</v>
          </cell>
          <cell r="AA215">
            <v>0.5605018444670854</v>
          </cell>
          <cell r="AB215">
            <v>48585990.315817505</v>
          </cell>
          <cell r="AD215">
            <v>40.318679809570313</v>
          </cell>
        </row>
        <row r="216">
          <cell r="A216" t="str">
            <v>Bucaramanga</v>
          </cell>
          <cell r="B216">
            <v>390810</v>
          </cell>
          <cell r="C216">
            <v>37255</v>
          </cell>
          <cell r="D216">
            <v>37619</v>
          </cell>
          <cell r="E216" t="str">
            <v>M</v>
          </cell>
          <cell r="F216" t="str">
            <v>AUCOL98</v>
          </cell>
          <cell r="G216">
            <v>65903</v>
          </cell>
          <cell r="H216" t="str">
            <v>COPETRAN LTDA.</v>
          </cell>
          <cell r="I216">
            <v>129095419.0625</v>
          </cell>
          <cell r="J216">
            <v>129095501.0625</v>
          </cell>
          <cell r="K216">
            <v>129095419.1436</v>
          </cell>
          <cell r="L216">
            <v>32418351</v>
          </cell>
          <cell r="M216">
            <v>5600001</v>
          </cell>
          <cell r="N216">
            <v>38018352</v>
          </cell>
          <cell r="O216">
            <v>0.1</v>
          </cell>
          <cell r="P216">
            <v>560000.1</v>
          </cell>
          <cell r="Q216">
            <v>0.1</v>
          </cell>
          <cell r="R216">
            <v>3801835.2</v>
          </cell>
          <cell r="S216">
            <v>42380187.300000004</v>
          </cell>
          <cell r="T216">
            <v>0.32828575623475975</v>
          </cell>
          <cell r="U216">
            <v>0.19</v>
          </cell>
          <cell r="V216">
            <v>24528129.637283999</v>
          </cell>
          <cell r="W216">
            <v>0.125</v>
          </cell>
          <cell r="X216">
            <v>16136927.39295</v>
          </cell>
          <cell r="Y216">
            <v>0</v>
          </cell>
          <cell r="Z216">
            <v>0</v>
          </cell>
          <cell r="AA216">
            <v>0.3567142437652403</v>
          </cell>
          <cell r="AB216">
            <v>46050174.813366003</v>
          </cell>
          <cell r="AD216">
            <v>76.153846740722656</v>
          </cell>
        </row>
        <row r="217">
          <cell r="A217" t="str">
            <v>Bucaramanga</v>
          </cell>
          <cell r="B217">
            <v>390810</v>
          </cell>
          <cell r="C217">
            <v>37620</v>
          </cell>
          <cell r="D217">
            <v>37777</v>
          </cell>
          <cell r="E217" t="str">
            <v>M</v>
          </cell>
          <cell r="F217" t="str">
            <v>AUCOL98</v>
          </cell>
          <cell r="G217">
            <v>65903</v>
          </cell>
          <cell r="H217" t="str">
            <v>COPETRAN LTDA.</v>
          </cell>
          <cell r="I217">
            <v>66768853.125</v>
          </cell>
          <cell r="J217">
            <v>52626992.0625</v>
          </cell>
          <cell r="K217">
            <v>57934808.803199999</v>
          </cell>
          <cell r="L217">
            <v>26879841</v>
          </cell>
          <cell r="M217">
            <v>0</v>
          </cell>
          <cell r="N217">
            <v>26879841</v>
          </cell>
          <cell r="O217">
            <v>0.1</v>
          </cell>
          <cell r="P217">
            <v>0</v>
          </cell>
          <cell r="Q217">
            <v>0.1</v>
          </cell>
          <cell r="R217">
            <v>2687984.1</v>
          </cell>
          <cell r="S217">
            <v>29567825.100000001</v>
          </cell>
          <cell r="T217">
            <v>0.51036372969555455</v>
          </cell>
          <cell r="U217">
            <v>0.19</v>
          </cell>
          <cell r="V217">
            <v>11007613.672607999</v>
          </cell>
          <cell r="W217">
            <v>0.125</v>
          </cell>
          <cell r="X217">
            <v>7241851.1003999999</v>
          </cell>
          <cell r="Y217">
            <v>0</v>
          </cell>
          <cell r="Z217">
            <v>0</v>
          </cell>
          <cell r="AA217">
            <v>0.17463627030444551</v>
          </cell>
          <cell r="AB217">
            <v>10117518.930192005</v>
          </cell>
          <cell r="AC217">
            <v>85</v>
          </cell>
          <cell r="AD217">
            <v>84.5350341796875</v>
          </cell>
        </row>
        <row r="218">
          <cell r="B218" t="str">
            <v>Total 390810</v>
          </cell>
          <cell r="I218">
            <v>282547288</v>
          </cell>
          <cell r="J218">
            <v>268174669.9375</v>
          </cell>
          <cell r="K218">
            <v>273713243.88230002</v>
          </cell>
          <cell r="L218">
            <v>69108988</v>
          </cell>
          <cell r="M218">
            <v>5600001</v>
          </cell>
          <cell r="N218">
            <v>74708989</v>
          </cell>
          <cell r="P218">
            <v>560000.1</v>
          </cell>
          <cell r="R218">
            <v>7470898.9000000004</v>
          </cell>
          <cell r="S218">
            <v>82739888</v>
          </cell>
          <cell r="V218">
            <v>52005516.337636992</v>
          </cell>
          <cell r="X218">
            <v>34214155.485287502</v>
          </cell>
          <cell r="Z218">
            <v>0</v>
          </cell>
          <cell r="AB218">
            <v>104753684.05937551</v>
          </cell>
          <cell r="AC218">
            <v>85</v>
          </cell>
        </row>
        <row r="219">
          <cell r="A219" t="str">
            <v>Bucaramanga</v>
          </cell>
          <cell r="B219">
            <v>927091</v>
          </cell>
          <cell r="C219">
            <v>36799</v>
          </cell>
          <cell r="D219">
            <v>37163</v>
          </cell>
          <cell r="E219" t="str">
            <v>A</v>
          </cell>
          <cell r="F219" t="str">
            <v>AUCOL98</v>
          </cell>
          <cell r="G219">
            <v>61393</v>
          </cell>
          <cell r="H219" t="str">
            <v>COPETRAN LTDA.</v>
          </cell>
          <cell r="I219">
            <v>169139707.5853</v>
          </cell>
          <cell r="J219">
            <v>169139707.5853</v>
          </cell>
          <cell r="K219">
            <v>169139707.4262</v>
          </cell>
          <cell r="L219">
            <v>80480673</v>
          </cell>
          <cell r="M219">
            <v>41491964</v>
          </cell>
          <cell r="N219">
            <v>121972637</v>
          </cell>
          <cell r="O219">
            <v>0.1</v>
          </cell>
          <cell r="P219">
            <v>4149196.4000000004</v>
          </cell>
          <cell r="Q219">
            <v>0.1</v>
          </cell>
          <cell r="R219">
            <v>12197263.700000001</v>
          </cell>
          <cell r="S219">
            <v>138319097.09999999</v>
          </cell>
          <cell r="T219">
            <v>0.81778016058323955</v>
          </cell>
          <cell r="U219">
            <v>0.19</v>
          </cell>
          <cell r="V219">
            <v>32136544.410978001</v>
          </cell>
          <cell r="W219">
            <v>0.125</v>
          </cell>
          <cell r="X219">
            <v>21142463.428275</v>
          </cell>
          <cell r="Y219">
            <v>0</v>
          </cell>
          <cell r="Z219">
            <v>0</v>
          </cell>
          <cell r="AA219">
            <v>-0.13278016058323949</v>
          </cell>
          <cell r="AB219">
            <v>-22458397.513052981</v>
          </cell>
          <cell r="AD219">
            <v>451.39285278320313</v>
          </cell>
        </row>
        <row r="220">
          <cell r="A220" t="str">
            <v>Bucaramanga</v>
          </cell>
          <cell r="B220">
            <v>927091</v>
          </cell>
          <cell r="C220">
            <v>37164</v>
          </cell>
          <cell r="D220">
            <v>37528</v>
          </cell>
          <cell r="E220" t="str">
            <v>A</v>
          </cell>
          <cell r="F220" t="str">
            <v>AUCOL98</v>
          </cell>
          <cell r="G220">
            <v>61393</v>
          </cell>
          <cell r="H220" t="str">
            <v>COPETRAN LTDA.</v>
          </cell>
          <cell r="I220">
            <v>263815257.3154</v>
          </cell>
          <cell r="J220">
            <v>264061217.3154</v>
          </cell>
          <cell r="K220">
            <v>263815258.86570001</v>
          </cell>
          <cell r="L220">
            <v>16241485</v>
          </cell>
          <cell r="M220">
            <v>42254390</v>
          </cell>
          <cell r="N220">
            <v>58495875</v>
          </cell>
          <cell r="O220">
            <v>0.1</v>
          </cell>
          <cell r="P220">
            <v>4225439</v>
          </cell>
          <cell r="Q220">
            <v>0.1</v>
          </cell>
          <cell r="R220">
            <v>5849587.5</v>
          </cell>
          <cell r="S220">
            <v>68570901.5</v>
          </cell>
          <cell r="T220">
            <v>0.25992014940616937</v>
          </cell>
          <cell r="U220">
            <v>0.19</v>
          </cell>
          <cell r="V220">
            <v>50124899.184482999</v>
          </cell>
          <cell r="W220">
            <v>0.125</v>
          </cell>
          <cell r="X220">
            <v>32976907.358212501</v>
          </cell>
          <cell r="Y220">
            <v>0</v>
          </cell>
          <cell r="Z220">
            <v>0</v>
          </cell>
          <cell r="AA220">
            <v>0.42507985059383069</v>
          </cell>
          <cell r="AB220">
            <v>112142550.82300453</v>
          </cell>
          <cell r="AD220">
            <v>362.25274658203125</v>
          </cell>
        </row>
        <row r="221">
          <cell r="A221" t="str">
            <v>Bucaramanga</v>
          </cell>
          <cell r="B221">
            <v>927091</v>
          </cell>
          <cell r="C221">
            <v>37529</v>
          </cell>
          <cell r="D221">
            <v>37777</v>
          </cell>
          <cell r="E221" t="str">
            <v>A</v>
          </cell>
          <cell r="F221" t="str">
            <v>AUCOL98</v>
          </cell>
          <cell r="G221">
            <v>61393</v>
          </cell>
          <cell r="H221" t="str">
            <v>COPETRAN LTDA.</v>
          </cell>
          <cell r="I221">
            <v>215698489.49759999</v>
          </cell>
          <cell r="J221">
            <v>216437821.10499999</v>
          </cell>
          <cell r="K221">
            <v>148584532.01710001</v>
          </cell>
          <cell r="L221">
            <v>5712210</v>
          </cell>
          <cell r="M221">
            <v>43365790</v>
          </cell>
          <cell r="N221">
            <v>49078000</v>
          </cell>
          <cell r="O221">
            <v>0.1</v>
          </cell>
          <cell r="P221">
            <v>4336579</v>
          </cell>
          <cell r="Q221">
            <v>0.1</v>
          </cell>
          <cell r="R221">
            <v>4907800</v>
          </cell>
          <cell r="S221">
            <v>58322379</v>
          </cell>
          <cell r="T221">
            <v>0.39251985525174254</v>
          </cell>
          <cell r="U221">
            <v>0.19</v>
          </cell>
          <cell r="V221">
            <v>28231061.083249003</v>
          </cell>
          <cell r="W221">
            <v>0.125</v>
          </cell>
          <cell r="X221">
            <v>18573066.502137501</v>
          </cell>
          <cell r="Y221">
            <v>0</v>
          </cell>
          <cell r="Z221">
            <v>0</v>
          </cell>
          <cell r="AA221">
            <v>0.29248014474825751</v>
          </cell>
          <cell r="AB221">
            <v>43458025.431713514</v>
          </cell>
          <cell r="AC221">
            <v>263</v>
          </cell>
          <cell r="AD221">
            <v>272.241943359375</v>
          </cell>
        </row>
        <row r="222">
          <cell r="B222" t="str">
            <v>Total 927091</v>
          </cell>
          <cell r="I222">
            <v>648653454.39829993</v>
          </cell>
          <cell r="J222">
            <v>649638746.00569999</v>
          </cell>
          <cell r="K222">
            <v>581539498.30900002</v>
          </cell>
          <cell r="L222">
            <v>102434368</v>
          </cell>
          <cell r="M222">
            <v>127112144</v>
          </cell>
          <cell r="N222">
            <v>229546512</v>
          </cell>
          <cell r="P222">
            <v>12711214.4</v>
          </cell>
          <cell r="R222">
            <v>22954651.200000003</v>
          </cell>
          <cell r="S222">
            <v>265212377.59999999</v>
          </cell>
          <cell r="V222">
            <v>110492504.67871</v>
          </cell>
          <cell r="X222">
            <v>72692437.288625002</v>
          </cell>
          <cell r="Z222">
            <v>0</v>
          </cell>
          <cell r="AB222">
            <v>133142178.74166507</v>
          </cell>
          <cell r="AC222">
            <v>263</v>
          </cell>
        </row>
        <row r="223">
          <cell r="H223" t="str">
            <v>Total COPETRAN LTDA.</v>
          </cell>
          <cell r="I223">
            <v>931200742.39829993</v>
          </cell>
          <cell r="J223">
            <v>917813415.94319999</v>
          </cell>
          <cell r="K223">
            <v>855252742.19130003</v>
          </cell>
          <cell r="L223">
            <v>171543356</v>
          </cell>
          <cell r="M223">
            <v>132712145</v>
          </cell>
          <cell r="N223">
            <v>304255501</v>
          </cell>
          <cell r="P223">
            <v>13271214.5</v>
          </cell>
          <cell r="R223">
            <v>30425550.100000001</v>
          </cell>
          <cell r="S223">
            <v>347952265.60000002</v>
          </cell>
          <cell r="V223">
            <v>162498021.01634699</v>
          </cell>
          <cell r="X223">
            <v>106906592.7739125</v>
          </cell>
          <cell r="Z223">
            <v>0</v>
          </cell>
          <cell r="AB223">
            <v>237895862.80104059</v>
          </cell>
          <cell r="AC223">
            <v>348</v>
          </cell>
        </row>
        <row r="224">
          <cell r="A224" t="str">
            <v>Bucaramanga</v>
          </cell>
          <cell r="B224">
            <v>12020412</v>
          </cell>
          <cell r="C224">
            <v>37544</v>
          </cell>
          <cell r="D224">
            <v>37777</v>
          </cell>
          <cell r="E224" t="str">
            <v>M</v>
          </cell>
          <cell r="F224" t="str">
            <v>AUCOL98</v>
          </cell>
          <cell r="H224" t="str">
            <v>COVOLCO LTDA.</v>
          </cell>
          <cell r="I224">
            <v>18097272</v>
          </cell>
          <cell r="J224">
            <v>15022852</v>
          </cell>
          <cell r="K224">
            <v>17394907.992199998</v>
          </cell>
          <cell r="L224">
            <v>5931885</v>
          </cell>
          <cell r="M224">
            <v>5984115</v>
          </cell>
          <cell r="N224">
            <v>11916000</v>
          </cell>
          <cell r="O224">
            <v>0.1</v>
          </cell>
          <cell r="P224">
            <v>598411.5</v>
          </cell>
          <cell r="Q224">
            <v>0.1</v>
          </cell>
          <cell r="R224">
            <v>1191600</v>
          </cell>
          <cell r="S224">
            <v>13706011.5</v>
          </cell>
          <cell r="T224">
            <v>0.78793239413199967</v>
          </cell>
          <cell r="U224">
            <v>0.19</v>
          </cell>
          <cell r="V224">
            <v>3305032.5185179999</v>
          </cell>
          <cell r="W224">
            <v>0.125</v>
          </cell>
          <cell r="X224">
            <v>2174363.4990249998</v>
          </cell>
          <cell r="Y224">
            <v>0</v>
          </cell>
          <cell r="Z224">
            <v>0</v>
          </cell>
          <cell r="AA224">
            <v>-0.10293239413199962</v>
          </cell>
          <cell r="AB224">
            <v>-1790499.5253430004</v>
          </cell>
          <cell r="AC224">
            <v>10</v>
          </cell>
          <cell r="AD224">
            <v>8.3562231063842773</v>
          </cell>
        </row>
        <row r="225">
          <cell r="B225" t="str">
            <v>Total 12020412</v>
          </cell>
          <cell r="I225">
            <v>18097272</v>
          </cell>
          <cell r="J225">
            <v>15022852</v>
          </cell>
          <cell r="K225">
            <v>17394907.992199998</v>
          </cell>
          <cell r="L225">
            <v>5931885</v>
          </cell>
          <cell r="M225">
            <v>5984115</v>
          </cell>
          <cell r="N225">
            <v>11916000</v>
          </cell>
          <cell r="P225">
            <v>598411.5</v>
          </cell>
          <cell r="R225">
            <v>1191600</v>
          </cell>
          <cell r="S225">
            <v>13706011.5</v>
          </cell>
          <cell r="V225">
            <v>3305032.5185179999</v>
          </cell>
          <cell r="X225">
            <v>2174363.4990249998</v>
          </cell>
          <cell r="Z225">
            <v>0</v>
          </cell>
          <cell r="AB225">
            <v>-1790499.5253430004</v>
          </cell>
          <cell r="AC225">
            <v>10</v>
          </cell>
        </row>
        <row r="226">
          <cell r="H226" t="str">
            <v>Total COVOLCO LTDA.</v>
          </cell>
          <cell r="I226">
            <v>18097272</v>
          </cell>
          <cell r="J226">
            <v>15022852</v>
          </cell>
          <cell r="K226">
            <v>17394907.992199998</v>
          </cell>
          <cell r="L226">
            <v>5931885</v>
          </cell>
          <cell r="M226">
            <v>5984115</v>
          </cell>
          <cell r="N226">
            <v>11916000</v>
          </cell>
          <cell r="P226">
            <v>598411.5</v>
          </cell>
          <cell r="R226">
            <v>1191600</v>
          </cell>
          <cell r="S226">
            <v>13706011.5</v>
          </cell>
          <cell r="V226">
            <v>3305032.5185179999</v>
          </cell>
          <cell r="X226">
            <v>2174363.4990249998</v>
          </cell>
          <cell r="Z226">
            <v>0</v>
          </cell>
          <cell r="AB226">
            <v>-1790499.5253430004</v>
          </cell>
          <cell r="AC226">
            <v>10</v>
          </cell>
        </row>
        <row r="227">
          <cell r="A227" t="str">
            <v>Bucaramanga</v>
          </cell>
          <cell r="B227">
            <v>1021245</v>
          </cell>
          <cell r="C227">
            <v>36832</v>
          </cell>
          <cell r="D227">
            <v>37196</v>
          </cell>
          <cell r="E227" t="str">
            <v>M</v>
          </cell>
          <cell r="F227" t="str">
            <v>AUCOL98</v>
          </cell>
          <cell r="G227">
            <v>52616</v>
          </cell>
          <cell r="H227" t="str">
            <v>DìAZ BARAJAS HUGO ENRIQUE</v>
          </cell>
          <cell r="I227">
            <v>70636158</v>
          </cell>
          <cell r="J227">
            <v>70421970</v>
          </cell>
          <cell r="K227">
            <v>70636157.989299998</v>
          </cell>
          <cell r="L227">
            <v>0</v>
          </cell>
          <cell r="M227">
            <v>9111111</v>
          </cell>
          <cell r="N227">
            <v>9111111</v>
          </cell>
          <cell r="O227">
            <v>0.1</v>
          </cell>
          <cell r="P227">
            <v>911111.10000000009</v>
          </cell>
          <cell r="Q227">
            <v>0.1</v>
          </cell>
          <cell r="R227">
            <v>911111.10000000009</v>
          </cell>
          <cell r="S227">
            <v>10933333.199999999</v>
          </cell>
          <cell r="T227">
            <v>0.15478380352533028</v>
          </cell>
          <cell r="U227">
            <v>0.19</v>
          </cell>
          <cell r="V227">
            <v>13420870.017967001</v>
          </cell>
          <cell r="W227">
            <v>0.125</v>
          </cell>
          <cell r="X227">
            <v>8829519.7486624997</v>
          </cell>
          <cell r="Y227">
            <v>0</v>
          </cell>
          <cell r="Z227">
            <v>0</v>
          </cell>
          <cell r="AA227">
            <v>0.53021619647466978</v>
          </cell>
          <cell r="AB227">
            <v>37452435.0226705</v>
          </cell>
          <cell r="AD227">
            <v>33.181320190429688</v>
          </cell>
        </row>
        <row r="228">
          <cell r="A228" t="str">
            <v>Bucaramanga</v>
          </cell>
          <cell r="B228">
            <v>1021245</v>
          </cell>
          <cell r="C228">
            <v>37197</v>
          </cell>
          <cell r="D228">
            <v>37561</v>
          </cell>
          <cell r="E228" t="str">
            <v>M</v>
          </cell>
          <cell r="F228" t="str">
            <v>AUCOL98</v>
          </cell>
          <cell r="G228">
            <v>52616</v>
          </cell>
          <cell r="H228" t="str">
            <v>DìAZ BARAJAS HUGO ENRIQUE</v>
          </cell>
          <cell r="I228">
            <v>75249470.0625</v>
          </cell>
          <cell r="J228">
            <v>75249470.0625</v>
          </cell>
          <cell r="K228">
            <v>75249470.085899994</v>
          </cell>
          <cell r="L228">
            <v>1797706</v>
          </cell>
          <cell r="M228">
            <v>0</v>
          </cell>
          <cell r="N228">
            <v>1797706</v>
          </cell>
          <cell r="O228">
            <v>0.1</v>
          </cell>
          <cell r="P228">
            <v>0</v>
          </cell>
          <cell r="Q228">
            <v>0.1</v>
          </cell>
          <cell r="R228">
            <v>179770.6</v>
          </cell>
          <cell r="S228">
            <v>1977476.6</v>
          </cell>
          <cell r="T228">
            <v>2.6278943861566584E-2</v>
          </cell>
          <cell r="U228">
            <v>0.19</v>
          </cell>
          <cell r="V228">
            <v>14297399.316320999</v>
          </cell>
          <cell r="W228">
            <v>0.125</v>
          </cell>
          <cell r="X228">
            <v>9406183.7607374992</v>
          </cell>
          <cell r="Y228">
            <v>0</v>
          </cell>
          <cell r="Z228">
            <v>0</v>
          </cell>
          <cell r="AA228">
            <v>0.65872105613843346</v>
          </cell>
          <cell r="AB228">
            <v>49568410.408841498</v>
          </cell>
          <cell r="AD228">
            <v>31.50274658203125</v>
          </cell>
        </row>
        <row r="229">
          <cell r="A229" t="str">
            <v>Bucaramanga</v>
          </cell>
          <cell r="B229">
            <v>1021245</v>
          </cell>
          <cell r="C229">
            <v>37562</v>
          </cell>
          <cell r="D229">
            <v>37777</v>
          </cell>
          <cell r="E229" t="str">
            <v>M</v>
          </cell>
          <cell r="F229" t="str">
            <v>AUCOL98</v>
          </cell>
          <cell r="G229">
            <v>52616</v>
          </cell>
          <cell r="H229" t="str">
            <v>DìAZ BARAJAS HUGO ENRIQUE</v>
          </cell>
          <cell r="I229">
            <v>37533338</v>
          </cell>
          <cell r="J229">
            <v>32101381</v>
          </cell>
          <cell r="K229">
            <v>37533338.001999997</v>
          </cell>
          <cell r="N229">
            <v>0</v>
          </cell>
          <cell r="O229">
            <v>0.1</v>
          </cell>
          <cell r="P229">
            <v>0</v>
          </cell>
          <cell r="Q229">
            <v>0.1</v>
          </cell>
          <cell r="R229">
            <v>0</v>
          </cell>
          <cell r="S229">
            <v>0</v>
          </cell>
          <cell r="T229">
            <v>0</v>
          </cell>
          <cell r="U229">
            <v>0.19</v>
          </cell>
          <cell r="V229">
            <v>7131334.2203799998</v>
          </cell>
          <cell r="W229">
            <v>0.125</v>
          </cell>
          <cell r="X229">
            <v>4691667.2502499996</v>
          </cell>
          <cell r="Y229">
            <v>0</v>
          </cell>
          <cell r="Z229">
            <v>0</v>
          </cell>
          <cell r="AA229">
            <v>0.68500000000000005</v>
          </cell>
          <cell r="AB229">
            <v>25710336.531369999</v>
          </cell>
          <cell r="AC229">
            <v>30</v>
          </cell>
          <cell r="AD229">
            <v>29.893022537231445</v>
          </cell>
        </row>
        <row r="230">
          <cell r="B230" t="str">
            <v>Total 1021245</v>
          </cell>
          <cell r="I230">
            <v>183418966.0625</v>
          </cell>
          <cell r="J230">
            <v>177772821.0625</v>
          </cell>
          <cell r="K230">
            <v>183418966.0772</v>
          </cell>
          <cell r="L230">
            <v>1797706</v>
          </cell>
          <cell r="M230">
            <v>9111111</v>
          </cell>
          <cell r="N230">
            <v>10908817</v>
          </cell>
          <cell r="P230">
            <v>911111.10000000009</v>
          </cell>
          <cell r="R230">
            <v>1090881.7000000002</v>
          </cell>
          <cell r="S230">
            <v>12910809.799999999</v>
          </cell>
          <cell r="V230">
            <v>34849603.554668002</v>
          </cell>
          <cell r="X230">
            <v>22927370.759649999</v>
          </cell>
          <cell r="Z230">
            <v>0</v>
          </cell>
          <cell r="AB230">
            <v>112731181.962882</v>
          </cell>
          <cell r="AC230">
            <v>30</v>
          </cell>
        </row>
        <row r="231">
          <cell r="H231" t="str">
            <v>Total DìAZ BARAJAS HUGO ENRIQUE</v>
          </cell>
          <cell r="I231">
            <v>183418966.0625</v>
          </cell>
          <cell r="J231">
            <v>177772821.0625</v>
          </cell>
          <cell r="K231">
            <v>183418966.0772</v>
          </cell>
          <cell r="L231">
            <v>1797706</v>
          </cell>
          <cell r="M231">
            <v>9111111</v>
          </cell>
          <cell r="N231">
            <v>10908817</v>
          </cell>
          <cell r="P231">
            <v>911111.10000000009</v>
          </cell>
          <cell r="R231">
            <v>1090881.7000000002</v>
          </cell>
          <cell r="S231">
            <v>12910809.799999999</v>
          </cell>
          <cell r="V231">
            <v>34849603.554668002</v>
          </cell>
          <cell r="X231">
            <v>22927370.759649999</v>
          </cell>
          <cell r="Z231">
            <v>0</v>
          </cell>
          <cell r="AB231">
            <v>112731181.962882</v>
          </cell>
          <cell r="AC231">
            <v>30</v>
          </cell>
        </row>
        <row r="232">
          <cell r="A232" t="str">
            <v>Bucaramanga</v>
          </cell>
          <cell r="B232">
            <v>686528</v>
          </cell>
          <cell r="C232">
            <v>36686</v>
          </cell>
          <cell r="D232">
            <v>37050</v>
          </cell>
          <cell r="E232" t="str">
            <v>M</v>
          </cell>
          <cell r="F232" t="str">
            <v>AUCOL98</v>
          </cell>
          <cell r="G232">
            <v>55953</v>
          </cell>
          <cell r="H232" t="str">
            <v>DISTRIBUIDORA NISSAN S.A.</v>
          </cell>
          <cell r="I232">
            <v>1264782</v>
          </cell>
          <cell r="J232">
            <v>1264782</v>
          </cell>
          <cell r="K232">
            <v>1937771.1854999999</v>
          </cell>
          <cell r="N232">
            <v>0</v>
          </cell>
          <cell r="O232">
            <v>0.1</v>
          </cell>
          <cell r="P232">
            <v>0</v>
          </cell>
          <cell r="Q232">
            <v>0.1</v>
          </cell>
          <cell r="R232">
            <v>0</v>
          </cell>
          <cell r="S232">
            <v>0</v>
          </cell>
          <cell r="T232">
            <v>0</v>
          </cell>
          <cell r="U232">
            <v>0.19</v>
          </cell>
          <cell r="V232">
            <v>368176.52524499997</v>
          </cell>
          <cell r="W232">
            <v>0.125</v>
          </cell>
          <cell r="X232">
            <v>242221.39818749999</v>
          </cell>
          <cell r="Y232">
            <v>0</v>
          </cell>
          <cell r="Z232">
            <v>0</v>
          </cell>
          <cell r="AA232">
            <v>0.68500000000000005</v>
          </cell>
          <cell r="AB232">
            <v>1327373.2620675</v>
          </cell>
          <cell r="AD232">
            <v>1.6565934419631958</v>
          </cell>
        </row>
        <row r="233">
          <cell r="B233" t="str">
            <v>Total 686528</v>
          </cell>
          <cell r="I233">
            <v>1264782</v>
          </cell>
          <cell r="J233">
            <v>1264782</v>
          </cell>
          <cell r="K233">
            <v>1937771.1854999999</v>
          </cell>
          <cell r="L233">
            <v>0</v>
          </cell>
          <cell r="M233">
            <v>0</v>
          </cell>
          <cell r="N233">
            <v>0</v>
          </cell>
          <cell r="P233">
            <v>0</v>
          </cell>
          <cell r="R233">
            <v>0</v>
          </cell>
          <cell r="S233">
            <v>0</v>
          </cell>
          <cell r="V233">
            <v>368176.52524499997</v>
          </cell>
          <cell r="X233">
            <v>242221.39818749999</v>
          </cell>
          <cell r="Z233">
            <v>0</v>
          </cell>
          <cell r="AB233">
            <v>1327373.2620675</v>
          </cell>
          <cell r="AC233">
            <v>0</v>
          </cell>
        </row>
        <row r="234">
          <cell r="H234" t="str">
            <v>Total DISTRIBUIDORA NISSAN S.A.</v>
          </cell>
          <cell r="I234">
            <v>1264782</v>
          </cell>
          <cell r="J234">
            <v>1264782</v>
          </cell>
          <cell r="K234">
            <v>1937771.1854999999</v>
          </cell>
          <cell r="L234">
            <v>0</v>
          </cell>
          <cell r="M234">
            <v>0</v>
          </cell>
          <cell r="N234">
            <v>0</v>
          </cell>
          <cell r="P234">
            <v>0</v>
          </cell>
          <cell r="R234">
            <v>0</v>
          </cell>
          <cell r="S234">
            <v>0</v>
          </cell>
          <cell r="V234">
            <v>368176.52524499997</v>
          </cell>
          <cell r="X234">
            <v>242221.39818749999</v>
          </cell>
          <cell r="Z234">
            <v>0</v>
          </cell>
          <cell r="AB234">
            <v>1327373.2620675</v>
          </cell>
          <cell r="AC234">
            <v>0</v>
          </cell>
        </row>
        <row r="235">
          <cell r="A235" t="str">
            <v>Bucaramanga</v>
          </cell>
          <cell r="B235">
            <v>476229</v>
          </cell>
          <cell r="C235">
            <v>36951</v>
          </cell>
          <cell r="D235">
            <v>37315</v>
          </cell>
          <cell r="E235" t="str">
            <v>M</v>
          </cell>
          <cell r="F235" t="str">
            <v>AUCOL98</v>
          </cell>
          <cell r="G235">
            <v>66403</v>
          </cell>
          <cell r="H235" t="str">
            <v>ELECTRIFICADORA DE SANTANDER S.A.</v>
          </cell>
          <cell r="I235">
            <v>10801612</v>
          </cell>
          <cell r="J235">
            <v>10801612</v>
          </cell>
          <cell r="K235">
            <v>10801612</v>
          </cell>
          <cell r="L235">
            <v>2644267</v>
          </cell>
          <cell r="M235">
            <v>37120</v>
          </cell>
          <cell r="N235">
            <v>2681387</v>
          </cell>
          <cell r="O235">
            <v>0.1</v>
          </cell>
          <cell r="P235">
            <v>3712</v>
          </cell>
          <cell r="Q235">
            <v>0.1</v>
          </cell>
          <cell r="R235">
            <v>268138.7</v>
          </cell>
          <cell r="S235">
            <v>2953237.7</v>
          </cell>
          <cell r="T235">
            <v>0.27340712663998673</v>
          </cell>
          <cell r="U235">
            <v>0.19</v>
          </cell>
          <cell r="V235">
            <v>2052306.28</v>
          </cell>
          <cell r="W235">
            <v>0.125</v>
          </cell>
          <cell r="X235">
            <v>1350201.5</v>
          </cell>
          <cell r="Y235">
            <v>0</v>
          </cell>
          <cell r="Z235">
            <v>0</v>
          </cell>
          <cell r="AA235">
            <v>0.41159287336001332</v>
          </cell>
          <cell r="AB235">
            <v>4445866.5200000005</v>
          </cell>
          <cell r="AD235">
            <v>14.607142448425293</v>
          </cell>
        </row>
        <row r="236">
          <cell r="A236" t="str">
            <v>Bucaramanga</v>
          </cell>
          <cell r="B236">
            <v>476229</v>
          </cell>
          <cell r="C236">
            <v>37316</v>
          </cell>
          <cell r="D236">
            <v>37680</v>
          </cell>
          <cell r="E236" t="str">
            <v>M</v>
          </cell>
          <cell r="F236" t="str">
            <v>AUCOL98</v>
          </cell>
          <cell r="G236">
            <v>66403</v>
          </cell>
          <cell r="H236" t="str">
            <v>ELECTRIFICADORA DE SANTANDER S.A.</v>
          </cell>
          <cell r="I236">
            <v>15707146</v>
          </cell>
          <cell r="J236">
            <v>15716750</v>
          </cell>
          <cell r="K236">
            <v>15707146.003900001</v>
          </cell>
          <cell r="L236">
            <v>487000</v>
          </cell>
          <cell r="M236">
            <v>0</v>
          </cell>
          <cell r="N236">
            <v>487000</v>
          </cell>
          <cell r="O236">
            <v>0.1</v>
          </cell>
          <cell r="P236">
            <v>0</v>
          </cell>
          <cell r="Q236">
            <v>0.1</v>
          </cell>
          <cell r="R236">
            <v>48700</v>
          </cell>
          <cell r="S236">
            <v>535700</v>
          </cell>
          <cell r="T236">
            <v>3.4105495668467621E-2</v>
          </cell>
          <cell r="U236">
            <v>0.19</v>
          </cell>
          <cell r="V236">
            <v>2984357.740741</v>
          </cell>
          <cell r="W236">
            <v>0.125</v>
          </cell>
          <cell r="X236">
            <v>1963393.2504875001</v>
          </cell>
          <cell r="Y236">
            <v>0</v>
          </cell>
          <cell r="Z236">
            <v>0</v>
          </cell>
          <cell r="AA236">
            <v>0.6508945043315324</v>
          </cell>
          <cell r="AB236">
            <v>10223695.0126715</v>
          </cell>
          <cell r="AD236">
            <v>19.620878219604492</v>
          </cell>
        </row>
        <row r="237">
          <cell r="A237" t="str">
            <v>Bucaramanga</v>
          </cell>
          <cell r="B237">
            <v>476229</v>
          </cell>
          <cell r="C237">
            <v>37681</v>
          </cell>
          <cell r="D237">
            <v>37777</v>
          </cell>
          <cell r="E237" t="str">
            <v>M</v>
          </cell>
          <cell r="F237" t="str">
            <v>AUCOL98</v>
          </cell>
          <cell r="G237">
            <v>66403</v>
          </cell>
          <cell r="H237" t="str">
            <v>ELECTRIFICADORA DE SANTANDER S.A.</v>
          </cell>
          <cell r="I237">
            <v>3742371</v>
          </cell>
          <cell r="J237">
            <v>3684604</v>
          </cell>
          <cell r="K237">
            <v>3742371.0233999998</v>
          </cell>
          <cell r="N237">
            <v>0</v>
          </cell>
          <cell r="O237">
            <v>0.1</v>
          </cell>
          <cell r="P237">
            <v>0</v>
          </cell>
          <cell r="Q237">
            <v>0.1</v>
          </cell>
          <cell r="R237">
            <v>0</v>
          </cell>
          <cell r="S237">
            <v>0</v>
          </cell>
          <cell r="T237">
            <v>0</v>
          </cell>
          <cell r="U237">
            <v>0.19</v>
          </cell>
          <cell r="V237">
            <v>711050.49444599997</v>
          </cell>
          <cell r="W237">
            <v>0.125</v>
          </cell>
          <cell r="X237">
            <v>467796.37792499998</v>
          </cell>
          <cell r="Y237">
            <v>0</v>
          </cell>
          <cell r="Z237">
            <v>0</v>
          </cell>
          <cell r="AA237">
            <v>0.68500000000000005</v>
          </cell>
          <cell r="AB237">
            <v>2563524.1510290001</v>
          </cell>
          <cell r="AC237">
            <v>14</v>
          </cell>
          <cell r="AD237">
            <v>14</v>
          </cell>
        </row>
        <row r="238">
          <cell r="B238" t="str">
            <v>Total 476229</v>
          </cell>
          <cell r="I238">
            <v>30251129</v>
          </cell>
          <cell r="J238">
            <v>30202966</v>
          </cell>
          <cell r="K238">
            <v>30251129.0273</v>
          </cell>
          <cell r="L238">
            <v>3131267</v>
          </cell>
          <cell r="M238">
            <v>37120</v>
          </cell>
          <cell r="N238">
            <v>3168387</v>
          </cell>
          <cell r="P238">
            <v>3712</v>
          </cell>
          <cell r="R238">
            <v>316838.7</v>
          </cell>
          <cell r="S238">
            <v>3488937.7</v>
          </cell>
          <cell r="V238">
            <v>5747714.5151869999</v>
          </cell>
          <cell r="X238">
            <v>3781391.1284125</v>
          </cell>
          <cell r="Z238">
            <v>0</v>
          </cell>
          <cell r="AB238">
            <v>17233085.683700502</v>
          </cell>
          <cell r="AC238">
            <v>14</v>
          </cell>
        </row>
        <row r="239">
          <cell r="A239" t="str">
            <v>Bucaramanga</v>
          </cell>
          <cell r="B239">
            <v>10932636</v>
          </cell>
          <cell r="C239">
            <v>37438</v>
          </cell>
          <cell r="D239">
            <v>37777</v>
          </cell>
          <cell r="E239" t="str">
            <v>M</v>
          </cell>
          <cell r="F239" t="str">
            <v>AUCOL98</v>
          </cell>
          <cell r="G239">
            <v>72690</v>
          </cell>
          <cell r="H239" t="str">
            <v>ELECTRIFICADORA DE SANTANDER S.A.</v>
          </cell>
          <cell r="I239">
            <v>83708744.9375</v>
          </cell>
          <cell r="J239">
            <v>69631594.9375</v>
          </cell>
          <cell r="K239">
            <v>83590918.1426</v>
          </cell>
          <cell r="L239">
            <v>42892848</v>
          </cell>
          <cell r="M239">
            <v>21773175</v>
          </cell>
          <cell r="N239">
            <v>64666023</v>
          </cell>
          <cell r="O239">
            <v>0.1</v>
          </cell>
          <cell r="P239">
            <v>2177317.5</v>
          </cell>
          <cell r="Q239">
            <v>0.1</v>
          </cell>
          <cell r="R239">
            <v>6466602.3000000007</v>
          </cell>
          <cell r="S239">
            <v>73309942.799999997</v>
          </cell>
          <cell r="T239">
            <v>0.87700846490211526</v>
          </cell>
          <cell r="U239">
            <v>0.19</v>
          </cell>
          <cell r="V239">
            <v>15882274.447094001</v>
          </cell>
          <cell r="W239">
            <v>0.125</v>
          </cell>
          <cell r="X239">
            <v>10448864.767825</v>
          </cell>
          <cell r="Y239">
            <v>0</v>
          </cell>
          <cell r="Z239">
            <v>0</v>
          </cell>
          <cell r="AA239">
            <v>-0.19200846490211521</v>
          </cell>
          <cell r="AB239">
            <v>-16050163.872318998</v>
          </cell>
          <cell r="AC239">
            <v>153</v>
          </cell>
          <cell r="AD239">
            <v>126.73746490478516</v>
          </cell>
        </row>
        <row r="240">
          <cell r="B240" t="str">
            <v>Total 10932636</v>
          </cell>
          <cell r="I240">
            <v>83708744.9375</v>
          </cell>
          <cell r="J240">
            <v>69631594.9375</v>
          </cell>
          <cell r="K240">
            <v>83590918.1426</v>
          </cell>
          <cell r="L240">
            <v>42892848</v>
          </cell>
          <cell r="M240">
            <v>21773175</v>
          </cell>
          <cell r="N240">
            <v>64666023</v>
          </cell>
          <cell r="P240">
            <v>2177317.5</v>
          </cell>
          <cell r="R240">
            <v>6466602.3000000007</v>
          </cell>
          <cell r="S240">
            <v>73309942.799999997</v>
          </cell>
          <cell r="V240">
            <v>15882274.447094001</v>
          </cell>
          <cell r="X240">
            <v>10448864.767825</v>
          </cell>
          <cell r="Z240">
            <v>0</v>
          </cell>
          <cell r="AB240">
            <v>-16050163.872318998</v>
          </cell>
          <cell r="AC240">
            <v>153</v>
          </cell>
        </row>
        <row r="241">
          <cell r="H241" t="str">
            <v>Total ELECTRIFICADORA DE SANTANDER S.A.</v>
          </cell>
          <cell r="I241">
            <v>113959873.9375</v>
          </cell>
          <cell r="J241">
            <v>99834560.9375</v>
          </cell>
          <cell r="K241">
            <v>113842047.1699</v>
          </cell>
          <cell r="L241">
            <v>46024115</v>
          </cell>
          <cell r="M241">
            <v>21810295</v>
          </cell>
          <cell r="N241">
            <v>67834410</v>
          </cell>
          <cell r="P241">
            <v>2181029.5</v>
          </cell>
          <cell r="R241">
            <v>6783441.0000000009</v>
          </cell>
          <cell r="S241">
            <v>76798880.5</v>
          </cell>
          <cell r="V241">
            <v>21629988.962281</v>
          </cell>
          <cell r="X241">
            <v>14230255.8962375</v>
          </cell>
          <cell r="Z241">
            <v>0</v>
          </cell>
          <cell r="AB241">
            <v>1182921.8113815039</v>
          </cell>
          <cell r="AC241">
            <v>167</v>
          </cell>
        </row>
        <row r="242">
          <cell r="A242" t="str">
            <v>Bucaramanga</v>
          </cell>
          <cell r="B242">
            <v>7522667</v>
          </cell>
          <cell r="C242">
            <v>36800</v>
          </cell>
          <cell r="D242">
            <v>37164</v>
          </cell>
          <cell r="E242" t="str">
            <v>A</v>
          </cell>
          <cell r="F242" t="str">
            <v>AUCOLESP</v>
          </cell>
          <cell r="G242">
            <v>56953</v>
          </cell>
          <cell r="H242" t="str">
            <v>EMPRESA DE ASEO DE BUCARAMANGA S.A. E.S.P.</v>
          </cell>
          <cell r="I242">
            <v>104532392.75</v>
          </cell>
          <cell r="J242">
            <v>104532392.75</v>
          </cell>
          <cell r="K242">
            <v>104532392.46879999</v>
          </cell>
          <cell r="L242">
            <v>10177578</v>
          </cell>
          <cell r="M242">
            <v>10011111</v>
          </cell>
          <cell r="N242">
            <v>20188689</v>
          </cell>
          <cell r="O242">
            <v>0.1</v>
          </cell>
          <cell r="P242">
            <v>1001111.1000000001</v>
          </cell>
          <cell r="Q242">
            <v>0.1</v>
          </cell>
          <cell r="R242">
            <v>2018868.9000000001</v>
          </cell>
          <cell r="S242">
            <v>23208669</v>
          </cell>
          <cell r="T242">
            <v>0.22202370434530275</v>
          </cell>
          <cell r="U242">
            <v>0.19</v>
          </cell>
          <cell r="V242">
            <v>19861154.569072001</v>
          </cell>
          <cell r="W242">
            <v>0.125</v>
          </cell>
          <cell r="X242">
            <v>13066549.058599999</v>
          </cell>
          <cell r="Y242">
            <v>0</v>
          </cell>
          <cell r="Z242">
            <v>0</v>
          </cell>
          <cell r="AA242">
            <v>0.46297629565469733</v>
          </cell>
          <cell r="AB242">
            <v>48396019.841127999</v>
          </cell>
          <cell r="AD242">
            <v>39.24725341796875</v>
          </cell>
        </row>
        <row r="243">
          <cell r="A243" t="str">
            <v>Bucaramanga</v>
          </cell>
          <cell r="B243">
            <v>7522667</v>
          </cell>
          <cell r="C243">
            <v>37165</v>
          </cell>
          <cell r="D243">
            <v>37529</v>
          </cell>
          <cell r="E243" t="str">
            <v>A</v>
          </cell>
          <cell r="F243" t="str">
            <v>AUCOLESP</v>
          </cell>
          <cell r="G243">
            <v>56953</v>
          </cell>
          <cell r="H243" t="str">
            <v>EMPRESA DE ASEO DE BUCARAMANGA S.A. E.S.P.</v>
          </cell>
          <cell r="I243">
            <v>106416419</v>
          </cell>
          <cell r="J243">
            <v>106416419</v>
          </cell>
          <cell r="K243">
            <v>106416418.96879999</v>
          </cell>
          <cell r="L243">
            <v>12331138</v>
          </cell>
          <cell r="M243">
            <v>12772390</v>
          </cell>
          <cell r="N243">
            <v>25103528</v>
          </cell>
          <cell r="O243">
            <v>0.1</v>
          </cell>
          <cell r="P243">
            <v>1277239</v>
          </cell>
          <cell r="Q243">
            <v>0.1</v>
          </cell>
          <cell r="R243">
            <v>2510352.8000000003</v>
          </cell>
          <cell r="S243">
            <v>28891119.800000001</v>
          </cell>
          <cell r="T243">
            <v>0.27149118604029071</v>
          </cell>
          <cell r="U243">
            <v>0.19</v>
          </cell>
          <cell r="V243">
            <v>20219119.604072001</v>
          </cell>
          <cell r="W243">
            <v>0.125</v>
          </cell>
          <cell r="X243">
            <v>13302052.371099999</v>
          </cell>
          <cell r="Y243">
            <v>0</v>
          </cell>
          <cell r="Z243">
            <v>0</v>
          </cell>
          <cell r="AA243">
            <v>0.41350881395970934</v>
          </cell>
          <cell r="AB243">
            <v>44004127.193627998</v>
          </cell>
          <cell r="AD243">
            <v>39.876373291015625</v>
          </cell>
        </row>
        <row r="244">
          <cell r="A244" t="str">
            <v>Bucaramanga</v>
          </cell>
          <cell r="B244">
            <v>7522667</v>
          </cell>
          <cell r="C244">
            <v>37530</v>
          </cell>
          <cell r="D244">
            <v>37777</v>
          </cell>
          <cell r="E244" t="str">
            <v>A</v>
          </cell>
          <cell r="F244" t="str">
            <v>AUCOLESP</v>
          </cell>
          <cell r="G244">
            <v>56953</v>
          </cell>
          <cell r="H244" t="str">
            <v>EMPRESA DE ASEO DE BUCARAMANGA S.A. E.S.P.</v>
          </cell>
          <cell r="I244">
            <v>83888000</v>
          </cell>
          <cell r="J244">
            <v>83888000</v>
          </cell>
          <cell r="K244">
            <v>56997874.6875</v>
          </cell>
          <cell r="L244">
            <v>2570074</v>
          </cell>
          <cell r="M244">
            <v>0</v>
          </cell>
          <cell r="N244">
            <v>2570074</v>
          </cell>
          <cell r="O244">
            <v>0.1</v>
          </cell>
          <cell r="P244">
            <v>0</v>
          </cell>
          <cell r="Q244">
            <v>0.1</v>
          </cell>
          <cell r="R244">
            <v>257007.40000000002</v>
          </cell>
          <cell r="S244">
            <v>2827081.4</v>
          </cell>
          <cell r="T244">
            <v>4.959976868435758E-2</v>
          </cell>
          <cell r="U244">
            <v>0.19</v>
          </cell>
          <cell r="V244">
            <v>10829596.190625001</v>
          </cell>
          <cell r="W244">
            <v>0.125</v>
          </cell>
          <cell r="X244">
            <v>7124734.3359375</v>
          </cell>
          <cell r="Y244">
            <v>0</v>
          </cell>
          <cell r="Z244">
            <v>0</v>
          </cell>
          <cell r="AA244">
            <v>0.63540023131564249</v>
          </cell>
          <cell r="AB244">
            <v>36216462.760937504</v>
          </cell>
          <cell r="AC244">
            <v>24</v>
          </cell>
          <cell r="AD244">
            <v>24</v>
          </cell>
        </row>
        <row r="245">
          <cell r="B245" t="str">
            <v>Total 7522667</v>
          </cell>
          <cell r="I245">
            <v>294836811.75</v>
          </cell>
          <cell r="J245">
            <v>294836811.75</v>
          </cell>
          <cell r="K245">
            <v>267946686.12509999</v>
          </cell>
          <cell r="L245">
            <v>25078790</v>
          </cell>
          <cell r="M245">
            <v>22783501</v>
          </cell>
          <cell r="N245">
            <v>47862291</v>
          </cell>
          <cell r="P245">
            <v>2278350.1</v>
          </cell>
          <cell r="R245">
            <v>4786229.1000000006</v>
          </cell>
          <cell r="S245">
            <v>54926870.199999996</v>
          </cell>
          <cell r="V245">
            <v>50909870.363768995</v>
          </cell>
          <cell r="X245">
            <v>33493335.765637498</v>
          </cell>
          <cell r="Z245">
            <v>0</v>
          </cell>
          <cell r="AB245">
            <v>128616609.79569352</v>
          </cell>
          <cell r="AC245">
            <v>24</v>
          </cell>
        </row>
        <row r="246">
          <cell r="H246" t="str">
            <v>Total EMPRESA DE ASEO DE BUCARAMANGA S.A. E.S.P.</v>
          </cell>
          <cell r="I246">
            <v>294836811.75</v>
          </cell>
          <cell r="J246">
            <v>294836811.75</v>
          </cell>
          <cell r="K246">
            <v>267946686.12509999</v>
          </cell>
          <cell r="L246">
            <v>25078790</v>
          </cell>
          <cell r="M246">
            <v>22783501</v>
          </cell>
          <cell r="N246">
            <v>47862291</v>
          </cell>
          <cell r="P246">
            <v>2278350.1</v>
          </cell>
          <cell r="R246">
            <v>4786229.1000000006</v>
          </cell>
          <cell r="S246">
            <v>54926870.199999996</v>
          </cell>
          <cell r="V246">
            <v>50909870.363768995</v>
          </cell>
          <cell r="X246">
            <v>33493335.765637498</v>
          </cell>
          <cell r="Z246">
            <v>0</v>
          </cell>
          <cell r="AB246">
            <v>128616609.79569352</v>
          </cell>
          <cell r="AC246">
            <v>24</v>
          </cell>
        </row>
        <row r="247">
          <cell r="A247" t="str">
            <v>Bucaramanga</v>
          </cell>
          <cell r="B247">
            <v>10344451</v>
          </cell>
          <cell r="C247">
            <v>37245</v>
          </cell>
          <cell r="D247">
            <v>37609</v>
          </cell>
          <cell r="E247" t="str">
            <v>A</v>
          </cell>
          <cell r="F247" t="str">
            <v>AUCOLESP</v>
          </cell>
          <cell r="G247">
            <v>72690</v>
          </cell>
          <cell r="H247" t="str">
            <v>EMPRESA DE TELECOMUNICACIONES DE BUCARAMANGA</v>
          </cell>
          <cell r="I247">
            <v>65477369.5</v>
          </cell>
          <cell r="J247">
            <v>65477369.5</v>
          </cell>
          <cell r="K247">
            <v>65477369.5176</v>
          </cell>
          <cell r="L247">
            <v>32408072</v>
          </cell>
          <cell r="M247">
            <v>0</v>
          </cell>
          <cell r="N247">
            <v>32408072</v>
          </cell>
          <cell r="O247">
            <v>0.1</v>
          </cell>
          <cell r="P247">
            <v>0</v>
          </cell>
          <cell r="Q247">
            <v>0.1</v>
          </cell>
          <cell r="R247">
            <v>3240807.2</v>
          </cell>
          <cell r="S247">
            <v>35648879.200000003</v>
          </cell>
          <cell r="T247">
            <v>0.54444580566752543</v>
          </cell>
          <cell r="U247">
            <v>0.19</v>
          </cell>
          <cell r="V247">
            <v>12440700.208343999</v>
          </cell>
          <cell r="W247">
            <v>0.125</v>
          </cell>
          <cell r="X247">
            <v>8184671.1897</v>
          </cell>
          <cell r="Y247">
            <v>0</v>
          </cell>
          <cell r="Z247">
            <v>0</v>
          </cell>
          <cell r="AA247">
            <v>0.14055419433247462</v>
          </cell>
          <cell r="AB247">
            <v>9203118.9195560012</v>
          </cell>
          <cell r="AD247">
            <v>74.00274658203125</v>
          </cell>
        </row>
        <row r="248">
          <cell r="A248" t="str">
            <v>Bucaramanga</v>
          </cell>
          <cell r="B248">
            <v>10344451</v>
          </cell>
          <cell r="C248">
            <v>37610</v>
          </cell>
          <cell r="D248">
            <v>37777</v>
          </cell>
          <cell r="E248" t="str">
            <v>A</v>
          </cell>
          <cell r="F248" t="str">
            <v>AUCOLESP</v>
          </cell>
          <cell r="G248">
            <v>72690</v>
          </cell>
          <cell r="H248" t="str">
            <v>EMPRESA DE TELECOMUNICACIONES DE BUCARAMANGA</v>
          </cell>
          <cell r="I248">
            <v>38407351.5</v>
          </cell>
          <cell r="J248">
            <v>38407351.5</v>
          </cell>
          <cell r="K248">
            <v>17677904.230500001</v>
          </cell>
          <cell r="L248">
            <v>0</v>
          </cell>
          <cell r="M248">
            <v>2611111</v>
          </cell>
          <cell r="N248">
            <v>2611111</v>
          </cell>
          <cell r="O248">
            <v>0.1</v>
          </cell>
          <cell r="P248">
            <v>261111.1</v>
          </cell>
          <cell r="Q248">
            <v>0.1</v>
          </cell>
          <cell r="R248">
            <v>261111.1</v>
          </cell>
          <cell r="S248">
            <v>3133333.2</v>
          </cell>
          <cell r="T248">
            <v>0.17724573903924679</v>
          </cell>
          <cell r="U248">
            <v>0.19</v>
          </cell>
          <cell r="V248">
            <v>3358801.8037950005</v>
          </cell>
          <cell r="W248">
            <v>0.125</v>
          </cell>
          <cell r="X248">
            <v>2209738.0288125002</v>
          </cell>
          <cell r="Y248">
            <v>0</v>
          </cell>
          <cell r="Z248">
            <v>0</v>
          </cell>
          <cell r="AA248">
            <v>0.50775426096075327</v>
          </cell>
          <cell r="AB248">
            <v>8976031.197892502</v>
          </cell>
          <cell r="AC248">
            <v>73</v>
          </cell>
          <cell r="AD248">
            <v>73</v>
          </cell>
        </row>
        <row r="249">
          <cell r="B249" t="str">
            <v>Total 10344451</v>
          </cell>
          <cell r="I249">
            <v>103884721</v>
          </cell>
          <cell r="J249">
            <v>103884721</v>
          </cell>
          <cell r="K249">
            <v>83155273.748099998</v>
          </cell>
          <cell r="L249">
            <v>32408072</v>
          </cell>
          <cell r="M249">
            <v>2611111</v>
          </cell>
          <cell r="N249">
            <v>35019183</v>
          </cell>
          <cell r="P249">
            <v>261111.1</v>
          </cell>
          <cell r="R249">
            <v>3501918.3000000003</v>
          </cell>
          <cell r="S249">
            <v>38782212.400000006</v>
          </cell>
          <cell r="V249">
            <v>15799502.012139</v>
          </cell>
          <cell r="X249">
            <v>10394409.2185125</v>
          </cell>
          <cell r="Z249">
            <v>0</v>
          </cell>
          <cell r="AB249">
            <v>18179150.117448501</v>
          </cell>
          <cell r="AC249">
            <v>73</v>
          </cell>
        </row>
        <row r="250">
          <cell r="H250" t="str">
            <v>Total EMPRESA DE TELECOMUNICACIONES DE BUCARAMANGA</v>
          </cell>
          <cell r="I250">
            <v>103884721</v>
          </cell>
          <cell r="J250">
            <v>103884721</v>
          </cell>
          <cell r="K250">
            <v>83155273.748099998</v>
          </cell>
          <cell r="L250">
            <v>32408072</v>
          </cell>
          <cell r="M250">
            <v>2611111</v>
          </cell>
          <cell r="N250">
            <v>35019183</v>
          </cell>
          <cell r="P250">
            <v>261111.1</v>
          </cell>
          <cell r="R250">
            <v>3501918.3000000003</v>
          </cell>
          <cell r="S250">
            <v>38782212.400000006</v>
          </cell>
          <cell r="V250">
            <v>15799502.012139</v>
          </cell>
          <cell r="X250">
            <v>10394409.2185125</v>
          </cell>
          <cell r="Z250">
            <v>0</v>
          </cell>
          <cell r="AB250">
            <v>18179150.117448501</v>
          </cell>
          <cell r="AC250">
            <v>73</v>
          </cell>
        </row>
        <row r="251">
          <cell r="A251" t="str">
            <v>Bucaramanga</v>
          </cell>
          <cell r="B251">
            <v>10408463</v>
          </cell>
          <cell r="C251">
            <v>37400</v>
          </cell>
          <cell r="D251">
            <v>37764</v>
          </cell>
          <cell r="E251" t="str">
            <v>M</v>
          </cell>
          <cell r="F251" t="str">
            <v>AUCOL98</v>
          </cell>
          <cell r="G251">
            <v>65255</v>
          </cell>
          <cell r="H251" t="str">
            <v>GALVIS RAMIREZ Y CIA S.A.</v>
          </cell>
          <cell r="I251">
            <v>34440539</v>
          </cell>
          <cell r="J251">
            <v>34024939</v>
          </cell>
          <cell r="K251">
            <v>34440538.945299998</v>
          </cell>
          <cell r="L251">
            <v>50628367</v>
          </cell>
          <cell r="M251">
            <v>15880640</v>
          </cell>
          <cell r="N251">
            <v>66509007</v>
          </cell>
          <cell r="O251">
            <v>0.1</v>
          </cell>
          <cell r="P251">
            <v>1588064</v>
          </cell>
          <cell r="Q251">
            <v>0.1</v>
          </cell>
          <cell r="R251">
            <v>6650900.7000000002</v>
          </cell>
          <cell r="S251">
            <v>74747971.700000003</v>
          </cell>
          <cell r="T251">
            <v>2.1703484901533647</v>
          </cell>
          <cell r="U251">
            <v>0.19</v>
          </cell>
          <cell r="V251">
            <v>6543702.3996069999</v>
          </cell>
          <cell r="W251">
            <v>0.125</v>
          </cell>
          <cell r="X251">
            <v>4305067.3681624997</v>
          </cell>
          <cell r="Y251">
            <v>0</v>
          </cell>
          <cell r="Z251">
            <v>0</v>
          </cell>
          <cell r="AA251">
            <v>-1.4853484901533647</v>
          </cell>
          <cell r="AB251">
            <v>-51156202.522469506</v>
          </cell>
          <cell r="AD251">
            <v>18.315933227539063</v>
          </cell>
        </row>
        <row r="252">
          <cell r="B252" t="str">
            <v>Total 10408463</v>
          </cell>
          <cell r="I252">
            <v>34440539</v>
          </cell>
          <cell r="J252">
            <v>34024939</v>
          </cell>
          <cell r="K252">
            <v>34440538.945299998</v>
          </cell>
          <cell r="L252">
            <v>50628367</v>
          </cell>
          <cell r="M252">
            <v>15880640</v>
          </cell>
          <cell r="N252">
            <v>66509007</v>
          </cell>
          <cell r="P252">
            <v>1588064</v>
          </cell>
          <cell r="R252">
            <v>6650900.7000000002</v>
          </cell>
          <cell r="S252">
            <v>74747971.700000003</v>
          </cell>
          <cell r="V252">
            <v>6543702.3996069999</v>
          </cell>
          <cell r="X252">
            <v>4305067.3681624997</v>
          </cell>
          <cell r="Z252">
            <v>0</v>
          </cell>
          <cell r="AB252">
            <v>-51156202.522469506</v>
          </cell>
          <cell r="AC252">
            <v>0</v>
          </cell>
        </row>
        <row r="253">
          <cell r="H253" t="str">
            <v>Total GALVIS RAMIREZ Y CIA S.A.</v>
          </cell>
          <cell r="I253">
            <v>34440539</v>
          </cell>
          <cell r="J253">
            <v>34024939</v>
          </cell>
          <cell r="K253">
            <v>34440538.945299998</v>
          </cell>
          <cell r="L253">
            <v>50628367</v>
          </cell>
          <cell r="M253">
            <v>15880640</v>
          </cell>
          <cell r="N253">
            <v>66509007</v>
          </cell>
          <cell r="P253">
            <v>1588064</v>
          </cell>
          <cell r="R253">
            <v>6650900.7000000002</v>
          </cell>
          <cell r="S253">
            <v>74747971.700000003</v>
          </cell>
          <cell r="V253">
            <v>6543702.3996069999</v>
          </cell>
          <cell r="X253">
            <v>4305067.3681624997</v>
          </cell>
          <cell r="Z253">
            <v>0</v>
          </cell>
          <cell r="AB253">
            <v>-51156202.522469506</v>
          </cell>
          <cell r="AC253">
            <v>0</v>
          </cell>
        </row>
        <row r="254">
          <cell r="A254" t="str">
            <v>Bucaramanga</v>
          </cell>
          <cell r="B254">
            <v>483024</v>
          </cell>
          <cell r="C254">
            <v>36951</v>
          </cell>
          <cell r="D254">
            <v>37315</v>
          </cell>
          <cell r="E254" t="str">
            <v>M</v>
          </cell>
          <cell r="F254" t="str">
            <v>AUCOL98</v>
          </cell>
          <cell r="G254">
            <v>90044</v>
          </cell>
          <cell r="H254" t="str">
            <v>GOMEZ Y SERRANO LTDA. AG. DE SGRS.</v>
          </cell>
          <cell r="I254">
            <v>39422662</v>
          </cell>
          <cell r="J254">
            <v>39422662</v>
          </cell>
          <cell r="K254">
            <v>39422662.026900001</v>
          </cell>
          <cell r="L254">
            <v>6816912</v>
          </cell>
          <cell r="M254">
            <v>2000000</v>
          </cell>
          <cell r="N254">
            <v>8816912</v>
          </cell>
          <cell r="O254">
            <v>0.1</v>
          </cell>
          <cell r="P254">
            <v>200000</v>
          </cell>
          <cell r="Q254">
            <v>0.1</v>
          </cell>
          <cell r="R254">
            <v>881691.20000000007</v>
          </cell>
          <cell r="S254">
            <v>9898603.1999999993</v>
          </cell>
          <cell r="T254">
            <v>0.25108916270661025</v>
          </cell>
          <cell r="U254">
            <v>0.19</v>
          </cell>
          <cell r="V254">
            <v>7490305.7851109998</v>
          </cell>
          <cell r="W254">
            <v>0.125</v>
          </cell>
          <cell r="X254">
            <v>4927832.7533625001</v>
          </cell>
          <cell r="Y254">
            <v>0</v>
          </cell>
          <cell r="Z254">
            <v>0</v>
          </cell>
          <cell r="AA254">
            <v>0.43391083729338981</v>
          </cell>
          <cell r="AB254">
            <v>17105920.288426504</v>
          </cell>
          <cell r="AD254">
            <v>40.725273132324219</v>
          </cell>
        </row>
        <row r="255">
          <cell r="A255" t="str">
            <v>Bucaramanga</v>
          </cell>
          <cell r="B255">
            <v>483024</v>
          </cell>
          <cell r="C255">
            <v>37316</v>
          </cell>
          <cell r="D255">
            <v>37680</v>
          </cell>
          <cell r="E255" t="str">
            <v>M</v>
          </cell>
          <cell r="F255" t="str">
            <v>AUCOL98</v>
          </cell>
          <cell r="G255">
            <v>90044</v>
          </cell>
          <cell r="H255" t="str">
            <v>GOMEZ Y SERRANO LTDA. AG. DE SGRS.</v>
          </cell>
          <cell r="I255">
            <v>37530297</v>
          </cell>
          <cell r="J255">
            <v>37530297</v>
          </cell>
          <cell r="K255">
            <v>37530297.001999997</v>
          </cell>
          <cell r="L255">
            <v>23808280</v>
          </cell>
          <cell r="M255">
            <v>6912</v>
          </cell>
          <cell r="N255">
            <v>23815192</v>
          </cell>
          <cell r="O255">
            <v>0.1</v>
          </cell>
          <cell r="P255">
            <v>691.2</v>
          </cell>
          <cell r="Q255">
            <v>0.1</v>
          </cell>
          <cell r="R255">
            <v>2381519.2000000002</v>
          </cell>
          <cell r="S255">
            <v>26197402.399999999</v>
          </cell>
          <cell r="T255">
            <v>0.69803344211754925</v>
          </cell>
          <cell r="U255">
            <v>0.19</v>
          </cell>
          <cell r="V255">
            <v>7130756.4303799998</v>
          </cell>
          <cell r="W255">
            <v>0.125</v>
          </cell>
          <cell r="X255">
            <v>4691287.1252499996</v>
          </cell>
          <cell r="Y255">
            <v>0</v>
          </cell>
          <cell r="Z255">
            <v>0</v>
          </cell>
          <cell r="AA255">
            <v>-1.3033442117549199E-2</v>
          </cell>
          <cell r="AB255">
            <v>-489148.95362999721</v>
          </cell>
          <cell r="AD255">
            <v>38.478023529052734</v>
          </cell>
        </row>
        <row r="256">
          <cell r="A256" t="str">
            <v>Bucaramanga</v>
          </cell>
          <cell r="B256">
            <v>483024</v>
          </cell>
          <cell r="C256">
            <v>37681</v>
          </cell>
          <cell r="D256">
            <v>37777</v>
          </cell>
          <cell r="E256" t="str">
            <v>M</v>
          </cell>
          <cell r="F256" t="str">
            <v>AUCOL98</v>
          </cell>
          <cell r="G256">
            <v>90044</v>
          </cell>
          <cell r="H256" t="str">
            <v>GOMEZ Y SERRANO LTDA. AG. DE SGRS.</v>
          </cell>
          <cell r="I256">
            <v>6389183</v>
          </cell>
          <cell r="J256">
            <v>4129605</v>
          </cell>
          <cell r="K256">
            <v>6389182.9883000003</v>
          </cell>
          <cell r="N256">
            <v>0</v>
          </cell>
          <cell r="O256">
            <v>0.1</v>
          </cell>
          <cell r="P256">
            <v>0</v>
          </cell>
          <cell r="Q256">
            <v>0.1</v>
          </cell>
          <cell r="R256">
            <v>0</v>
          </cell>
          <cell r="S256">
            <v>0</v>
          </cell>
          <cell r="T256">
            <v>0</v>
          </cell>
          <cell r="U256">
            <v>0.19</v>
          </cell>
          <cell r="V256">
            <v>1213944.7677770001</v>
          </cell>
          <cell r="W256">
            <v>0.125</v>
          </cell>
          <cell r="X256">
            <v>798647.87353750004</v>
          </cell>
          <cell r="Y256">
            <v>0</v>
          </cell>
          <cell r="Z256">
            <v>0</v>
          </cell>
          <cell r="AA256">
            <v>0.68500000000000005</v>
          </cell>
          <cell r="AB256">
            <v>4376590.3469855003</v>
          </cell>
          <cell r="AC256">
            <v>11</v>
          </cell>
          <cell r="AD256">
            <v>10.291666984558105</v>
          </cell>
        </row>
        <row r="257">
          <cell r="B257" t="str">
            <v>Total 483024</v>
          </cell>
          <cell r="I257">
            <v>83342142</v>
          </cell>
          <cell r="J257">
            <v>81082564</v>
          </cell>
          <cell r="K257">
            <v>83342142.017199993</v>
          </cell>
          <cell r="L257">
            <v>30625192</v>
          </cell>
          <cell r="M257">
            <v>2006912</v>
          </cell>
          <cell r="N257">
            <v>32632104</v>
          </cell>
          <cell r="P257">
            <v>200691.20000000001</v>
          </cell>
          <cell r="R257">
            <v>3263210.4000000004</v>
          </cell>
          <cell r="S257">
            <v>36096005.599999994</v>
          </cell>
          <cell r="V257">
            <v>15835006.983268</v>
          </cell>
          <cell r="X257">
            <v>10417767.752149999</v>
          </cell>
          <cell r="Z257">
            <v>0</v>
          </cell>
          <cell r="AB257">
            <v>20993361.681782007</v>
          </cell>
          <cell r="AC257">
            <v>11</v>
          </cell>
        </row>
        <row r="258">
          <cell r="H258" t="str">
            <v>Total GOMEZ Y SERRANO LTDA. AG. DE SGRS.</v>
          </cell>
          <cell r="I258">
            <v>83342142</v>
          </cell>
          <cell r="J258">
            <v>81082564</v>
          </cell>
          <cell r="K258">
            <v>83342142.017199993</v>
          </cell>
          <cell r="L258">
            <v>30625192</v>
          </cell>
          <cell r="M258">
            <v>2006912</v>
          </cell>
          <cell r="N258">
            <v>32632104</v>
          </cell>
          <cell r="P258">
            <v>200691.20000000001</v>
          </cell>
          <cell r="R258">
            <v>3263210.4000000004</v>
          </cell>
          <cell r="S258">
            <v>36096005.599999994</v>
          </cell>
          <cell r="V258">
            <v>15835006.983268</v>
          </cell>
          <cell r="X258">
            <v>10417767.752149999</v>
          </cell>
          <cell r="Z258">
            <v>0</v>
          </cell>
          <cell r="AB258">
            <v>20993361.681782007</v>
          </cell>
          <cell r="AC258">
            <v>11</v>
          </cell>
        </row>
        <row r="259">
          <cell r="A259" t="str">
            <v>Bucaramanga</v>
          </cell>
          <cell r="B259">
            <v>790521</v>
          </cell>
          <cell r="C259">
            <v>36713</v>
          </cell>
          <cell r="D259">
            <v>37077</v>
          </cell>
          <cell r="E259" t="str">
            <v>M</v>
          </cell>
          <cell r="F259" t="str">
            <v>AUCOL98</v>
          </cell>
          <cell r="G259">
            <v>66115</v>
          </cell>
          <cell r="H259" t="str">
            <v>GOMO LTDA.</v>
          </cell>
          <cell r="I259">
            <v>67492661.125</v>
          </cell>
          <cell r="J259">
            <v>67492661.125</v>
          </cell>
          <cell r="K259">
            <v>67492661.109400004</v>
          </cell>
          <cell r="L259">
            <v>67084380</v>
          </cell>
          <cell r="M259">
            <v>3959530</v>
          </cell>
          <cell r="N259">
            <v>71043910</v>
          </cell>
          <cell r="O259">
            <v>0.1</v>
          </cell>
          <cell r="P259">
            <v>395953</v>
          </cell>
          <cell r="Q259">
            <v>0.1</v>
          </cell>
          <cell r="R259">
            <v>7104391</v>
          </cell>
          <cell r="S259">
            <v>78544254</v>
          </cell>
          <cell r="T259">
            <v>1.1637451051557484</v>
          </cell>
          <cell r="U259">
            <v>0.19</v>
          </cell>
          <cell r="V259">
            <v>12823605.610786</v>
          </cell>
          <cell r="W259">
            <v>0.125</v>
          </cell>
          <cell r="X259">
            <v>8436582.6386750005</v>
          </cell>
          <cell r="Y259">
            <v>0</v>
          </cell>
          <cell r="Z259">
            <v>0</v>
          </cell>
          <cell r="AA259">
            <v>-0.47874510515574831</v>
          </cell>
          <cell r="AB259">
            <v>-32311781.140060991</v>
          </cell>
          <cell r="AD259">
            <v>18.222526550292969</v>
          </cell>
        </row>
        <row r="260">
          <cell r="A260" t="str">
            <v>Bucaramanga</v>
          </cell>
          <cell r="B260">
            <v>790521</v>
          </cell>
          <cell r="C260">
            <v>37078</v>
          </cell>
          <cell r="D260">
            <v>37442</v>
          </cell>
          <cell r="E260" t="str">
            <v>M</v>
          </cell>
          <cell r="F260" t="str">
            <v>AUCOL98</v>
          </cell>
          <cell r="G260">
            <v>66115</v>
          </cell>
          <cell r="H260" t="str">
            <v>GOMO LTDA.</v>
          </cell>
          <cell r="I260">
            <v>47386238.3125</v>
          </cell>
          <cell r="J260">
            <v>47386238.3125</v>
          </cell>
          <cell r="K260">
            <v>47386238.3125</v>
          </cell>
          <cell r="L260">
            <v>6212000</v>
          </cell>
          <cell r="M260">
            <v>0</v>
          </cell>
          <cell r="N260">
            <v>6212000</v>
          </cell>
          <cell r="O260">
            <v>0.1</v>
          </cell>
          <cell r="P260">
            <v>0</v>
          </cell>
          <cell r="Q260">
            <v>0.1</v>
          </cell>
          <cell r="R260">
            <v>621200</v>
          </cell>
          <cell r="S260">
            <v>6833200</v>
          </cell>
          <cell r="T260">
            <v>0.14420220391702779</v>
          </cell>
          <cell r="U260">
            <v>0.19</v>
          </cell>
          <cell r="V260">
            <v>9003385.2793749999</v>
          </cell>
          <cell r="W260">
            <v>0.125</v>
          </cell>
          <cell r="X260">
            <v>5923279.7890625</v>
          </cell>
          <cell r="Y260">
            <v>0</v>
          </cell>
          <cell r="Z260">
            <v>0</v>
          </cell>
          <cell r="AA260">
            <v>0.54079779608297229</v>
          </cell>
          <cell r="AB260">
            <v>25626373.244062506</v>
          </cell>
          <cell r="AD260">
            <v>10.181318283081055</v>
          </cell>
        </row>
        <row r="261">
          <cell r="A261" t="str">
            <v>Bucaramanga</v>
          </cell>
          <cell r="B261">
            <v>790521</v>
          </cell>
          <cell r="C261">
            <v>37443</v>
          </cell>
          <cell r="D261">
            <v>37777</v>
          </cell>
          <cell r="E261" t="str">
            <v>M</v>
          </cell>
          <cell r="F261" t="str">
            <v>AUCOL98</v>
          </cell>
          <cell r="G261">
            <v>66115</v>
          </cell>
          <cell r="H261" t="str">
            <v>GOMO LTDA.</v>
          </cell>
          <cell r="I261">
            <v>12796005</v>
          </cell>
          <cell r="J261">
            <v>11515838</v>
          </cell>
          <cell r="K261">
            <v>12796005</v>
          </cell>
          <cell r="L261">
            <v>12568813</v>
          </cell>
          <cell r="M261">
            <v>0</v>
          </cell>
          <cell r="N261">
            <v>12568813</v>
          </cell>
          <cell r="O261">
            <v>0.1</v>
          </cell>
          <cell r="P261">
            <v>0</v>
          </cell>
          <cell r="Q261">
            <v>0.1</v>
          </cell>
          <cell r="R261">
            <v>1256881.3</v>
          </cell>
          <cell r="S261">
            <v>13825694.300000001</v>
          </cell>
          <cell r="T261">
            <v>1.0804695918765272</v>
          </cell>
          <cell r="U261">
            <v>0.19</v>
          </cell>
          <cell r="V261">
            <v>2431240.9500000002</v>
          </cell>
          <cell r="W261">
            <v>0.125</v>
          </cell>
          <cell r="X261">
            <v>1599500.625</v>
          </cell>
          <cell r="Y261">
            <v>0</v>
          </cell>
          <cell r="Z261">
            <v>0</v>
          </cell>
          <cell r="AA261">
            <v>-0.39546959187652719</v>
          </cell>
          <cell r="AB261">
            <v>-5060430.8750000009</v>
          </cell>
          <cell r="AC261">
            <v>5</v>
          </cell>
          <cell r="AD261">
            <v>4.5688624382019043</v>
          </cell>
        </row>
        <row r="262">
          <cell r="B262" t="str">
            <v>Total 790521</v>
          </cell>
          <cell r="I262">
            <v>127674904.4375</v>
          </cell>
          <cell r="J262">
            <v>126394737.4375</v>
          </cell>
          <cell r="K262">
            <v>127674904.4219</v>
          </cell>
          <cell r="L262">
            <v>85865193</v>
          </cell>
          <cell r="M262">
            <v>3959530</v>
          </cell>
          <cell r="N262">
            <v>89824723</v>
          </cell>
          <cell r="P262">
            <v>395953</v>
          </cell>
          <cell r="R262">
            <v>8982472.3000000007</v>
          </cell>
          <cell r="S262">
            <v>99203148.299999997</v>
          </cell>
          <cell r="V262">
            <v>24258231.840160999</v>
          </cell>
          <cell r="X262">
            <v>15959363.052737501</v>
          </cell>
          <cell r="Z262">
            <v>0</v>
          </cell>
          <cell r="AB262">
            <v>-11745838.770998485</v>
          </cell>
          <cell r="AC262">
            <v>5</v>
          </cell>
        </row>
        <row r="263">
          <cell r="A263" t="str">
            <v>Bucaramanga</v>
          </cell>
          <cell r="B263">
            <v>802689</v>
          </cell>
          <cell r="C263">
            <v>36713</v>
          </cell>
          <cell r="D263">
            <v>37077</v>
          </cell>
          <cell r="E263" t="str">
            <v>M</v>
          </cell>
          <cell r="F263" t="str">
            <v>AUCOL98</v>
          </cell>
          <cell r="G263">
            <v>66115</v>
          </cell>
          <cell r="H263" t="str">
            <v>GOMO LTDA.</v>
          </cell>
          <cell r="I263">
            <v>278395299.25</v>
          </cell>
          <cell r="J263">
            <v>278395299.25</v>
          </cell>
          <cell r="K263">
            <v>278395299.07810003</v>
          </cell>
          <cell r="L263">
            <v>157373032</v>
          </cell>
          <cell r="M263">
            <v>0</v>
          </cell>
          <cell r="N263">
            <v>157373032</v>
          </cell>
          <cell r="O263">
            <v>0.1</v>
          </cell>
          <cell r="P263">
            <v>0</v>
          </cell>
          <cell r="Q263">
            <v>0.1</v>
          </cell>
          <cell r="R263">
            <v>15737303.200000001</v>
          </cell>
          <cell r="S263">
            <v>173110335.19999999</v>
          </cell>
          <cell r="T263">
            <v>0.62181486459452118</v>
          </cell>
          <cell r="U263">
            <v>0.19</v>
          </cell>
          <cell r="V263">
            <v>52895106.824839003</v>
          </cell>
          <cell r="W263">
            <v>0.125</v>
          </cell>
          <cell r="X263">
            <v>34799412.384762503</v>
          </cell>
          <cell r="Y263">
            <v>0</v>
          </cell>
          <cell r="Z263">
            <v>0</v>
          </cell>
          <cell r="AA263">
            <v>6.3185135405478876E-2</v>
          </cell>
          <cell r="AB263">
            <v>17590444.668498538</v>
          </cell>
          <cell r="AD263">
            <v>75.412086486816406</v>
          </cell>
        </row>
        <row r="264">
          <cell r="A264" t="str">
            <v>Bucaramanga</v>
          </cell>
          <cell r="B264">
            <v>802689</v>
          </cell>
          <cell r="C264">
            <v>37078</v>
          </cell>
          <cell r="D264">
            <v>37442</v>
          </cell>
          <cell r="E264" t="str">
            <v>M</v>
          </cell>
          <cell r="F264" t="str">
            <v>AUCOL98</v>
          </cell>
          <cell r="G264">
            <v>66115</v>
          </cell>
          <cell r="H264" t="str">
            <v>GOMO LTDA.</v>
          </cell>
          <cell r="I264">
            <v>197781293.125</v>
          </cell>
          <cell r="J264">
            <v>197781293.125</v>
          </cell>
          <cell r="K264">
            <v>197781293.40529999</v>
          </cell>
          <cell r="L264">
            <v>88787023</v>
          </cell>
          <cell r="M264">
            <v>2033612</v>
          </cell>
          <cell r="N264">
            <v>90820635</v>
          </cell>
          <cell r="O264">
            <v>0.1</v>
          </cell>
          <cell r="P264">
            <v>203361.2</v>
          </cell>
          <cell r="Q264">
            <v>0.1</v>
          </cell>
          <cell r="R264">
            <v>9082063.5</v>
          </cell>
          <cell r="S264">
            <v>100106059.7</v>
          </cell>
          <cell r="T264">
            <v>0.50614523738025796</v>
          </cell>
          <cell r="U264">
            <v>0.19</v>
          </cell>
          <cell r="V264">
            <v>37578445.747006997</v>
          </cell>
          <cell r="W264">
            <v>0.125</v>
          </cell>
          <cell r="X264">
            <v>24722661.675662499</v>
          </cell>
          <cell r="Y264">
            <v>0</v>
          </cell>
          <cell r="Z264">
            <v>0</v>
          </cell>
          <cell r="AA264">
            <v>0.17885476261974209</v>
          </cell>
          <cell r="AB264">
            <v>35374126.282630488</v>
          </cell>
          <cell r="AD264">
            <v>51.906593322753906</v>
          </cell>
        </row>
        <row r="265">
          <cell r="A265" t="str">
            <v>Bucaramanga</v>
          </cell>
          <cell r="B265">
            <v>802689</v>
          </cell>
          <cell r="C265">
            <v>37443</v>
          </cell>
          <cell r="D265">
            <v>37777</v>
          </cell>
          <cell r="E265" t="str">
            <v>M</v>
          </cell>
          <cell r="F265" t="str">
            <v>AUCOL98</v>
          </cell>
          <cell r="G265">
            <v>66115</v>
          </cell>
          <cell r="H265" t="str">
            <v>GOMO LTDA.</v>
          </cell>
          <cell r="I265">
            <v>145945614.75</v>
          </cell>
          <cell r="J265">
            <v>132299245.75</v>
          </cell>
          <cell r="K265">
            <v>145945615.1133</v>
          </cell>
          <cell r="L265">
            <v>3487503</v>
          </cell>
          <cell r="M265">
            <v>2500000</v>
          </cell>
          <cell r="N265">
            <v>5987503</v>
          </cell>
          <cell r="O265">
            <v>0.1</v>
          </cell>
          <cell r="P265">
            <v>250000</v>
          </cell>
          <cell r="Q265">
            <v>0.1</v>
          </cell>
          <cell r="R265">
            <v>598750.30000000005</v>
          </cell>
          <cell r="S265">
            <v>6836253.2999999998</v>
          </cell>
          <cell r="T265">
            <v>4.6841101013503583E-2</v>
          </cell>
          <cell r="U265">
            <v>0.19</v>
          </cell>
          <cell r="V265">
            <v>27729666.871527001</v>
          </cell>
          <cell r="W265">
            <v>0.125</v>
          </cell>
          <cell r="X265">
            <v>18243201.889162499</v>
          </cell>
          <cell r="Y265">
            <v>0</v>
          </cell>
          <cell r="Z265">
            <v>0</v>
          </cell>
          <cell r="AA265">
            <v>0.63815889898649647</v>
          </cell>
          <cell r="AB265">
            <v>93136493.052610502</v>
          </cell>
          <cell r="AC265">
            <v>43</v>
          </cell>
          <cell r="AD265">
            <v>42.284431457519531</v>
          </cell>
        </row>
        <row r="266">
          <cell r="B266" t="str">
            <v>Total 802689</v>
          </cell>
          <cell r="I266">
            <v>622122207.125</v>
          </cell>
          <cell r="J266">
            <v>608475838.125</v>
          </cell>
          <cell r="K266">
            <v>622122207.59669995</v>
          </cell>
          <cell r="L266">
            <v>249647558</v>
          </cell>
          <cell r="M266">
            <v>4533612</v>
          </cell>
          <cell r="N266">
            <v>254181170</v>
          </cell>
          <cell r="P266">
            <v>453361.2</v>
          </cell>
          <cell r="R266">
            <v>25418117.000000004</v>
          </cell>
          <cell r="S266">
            <v>280052648.19999999</v>
          </cell>
          <cell r="V266">
            <v>118203219.44337301</v>
          </cell>
          <cell r="X266">
            <v>77765275.949587494</v>
          </cell>
          <cell r="Z266">
            <v>0</v>
          </cell>
          <cell r="AB266">
            <v>146101064.00373954</v>
          </cell>
          <cell r="AC266">
            <v>43</v>
          </cell>
        </row>
        <row r="267">
          <cell r="A267" t="str">
            <v>Bucaramanga</v>
          </cell>
          <cell r="B267">
            <v>969125</v>
          </cell>
          <cell r="C267">
            <v>36804</v>
          </cell>
          <cell r="D267">
            <v>37168</v>
          </cell>
          <cell r="E267" t="str">
            <v>A</v>
          </cell>
          <cell r="F267" t="str">
            <v>AUCOL98</v>
          </cell>
          <cell r="G267">
            <v>66115</v>
          </cell>
          <cell r="H267" t="str">
            <v>GOMO LTDA.</v>
          </cell>
          <cell r="I267">
            <v>18520936.125</v>
          </cell>
          <cell r="J267">
            <v>18520936.125</v>
          </cell>
          <cell r="K267">
            <v>20522497.478500001</v>
          </cell>
          <cell r="L267">
            <v>26918821</v>
          </cell>
          <cell r="M267">
            <v>0</v>
          </cell>
          <cell r="N267">
            <v>26918821</v>
          </cell>
          <cell r="O267">
            <v>0.1</v>
          </cell>
          <cell r="P267">
            <v>0</v>
          </cell>
          <cell r="Q267">
            <v>0.1</v>
          </cell>
          <cell r="R267">
            <v>2691882.1</v>
          </cell>
          <cell r="S267">
            <v>29610703.100000001</v>
          </cell>
          <cell r="T267">
            <v>1.4428411128334202</v>
          </cell>
          <cell r="U267">
            <v>0.19</v>
          </cell>
          <cell r="V267">
            <v>3899274.5209150002</v>
          </cell>
          <cell r="W267">
            <v>0.125</v>
          </cell>
          <cell r="X267">
            <v>2565312.1848125001</v>
          </cell>
          <cell r="Y267">
            <v>0.1</v>
          </cell>
          <cell r="Z267">
            <v>2052249.7478500002</v>
          </cell>
          <cell r="AA267">
            <v>-0.85784111283342024</v>
          </cell>
          <cell r="AB267">
            <v>-17605042.0750775</v>
          </cell>
          <cell r="AD267">
            <v>24.181318283081055</v>
          </cell>
        </row>
        <row r="268">
          <cell r="A268" t="str">
            <v>Bucaramanga</v>
          </cell>
          <cell r="B268">
            <v>969125</v>
          </cell>
          <cell r="C268">
            <v>37169</v>
          </cell>
          <cell r="D268">
            <v>37533</v>
          </cell>
          <cell r="E268" t="str">
            <v>A</v>
          </cell>
          <cell r="F268" t="str">
            <v>AUCOL98</v>
          </cell>
          <cell r="G268">
            <v>66115</v>
          </cell>
          <cell r="H268" t="str">
            <v>GOMO LTDA.</v>
          </cell>
          <cell r="I268">
            <v>97211561.75</v>
          </cell>
          <cell r="J268">
            <v>97211561.75</v>
          </cell>
          <cell r="K268">
            <v>66131106.716600001</v>
          </cell>
          <cell r="L268">
            <v>13067298</v>
          </cell>
          <cell r="M268">
            <v>5711112</v>
          </cell>
          <cell r="N268">
            <v>18778410</v>
          </cell>
          <cell r="O268">
            <v>0.1</v>
          </cell>
          <cell r="P268">
            <v>571111.20000000007</v>
          </cell>
          <cell r="Q268">
            <v>0.1</v>
          </cell>
          <cell r="R268">
            <v>1877841</v>
          </cell>
          <cell r="S268">
            <v>21227362.199999999</v>
          </cell>
          <cell r="T268">
            <v>0.32098906632499441</v>
          </cell>
          <cell r="U268">
            <v>0.19</v>
          </cell>
          <cell r="V268">
            <v>12564910.276154</v>
          </cell>
          <cell r="W268">
            <v>0.125</v>
          </cell>
          <cell r="X268">
            <v>8266388.3395750001</v>
          </cell>
          <cell r="Y268">
            <v>0.1</v>
          </cell>
          <cell r="Z268">
            <v>6613110.6716600005</v>
          </cell>
          <cell r="AA268">
            <v>0.26401093367500555</v>
          </cell>
          <cell r="AB268">
            <v>17459335.229210999</v>
          </cell>
          <cell r="AD268">
            <v>72.206047058105469</v>
          </cell>
        </row>
        <row r="269">
          <cell r="A269" t="str">
            <v>Bucaramanga</v>
          </cell>
          <cell r="B269">
            <v>969125</v>
          </cell>
          <cell r="C269">
            <v>37534</v>
          </cell>
          <cell r="D269">
            <v>37777</v>
          </cell>
          <cell r="E269" t="str">
            <v>A</v>
          </cell>
          <cell r="F269" t="str">
            <v>AUCOL98</v>
          </cell>
          <cell r="G269">
            <v>66115</v>
          </cell>
          <cell r="H269" t="str">
            <v>GOMO LTDA.</v>
          </cell>
          <cell r="I269">
            <v>42935111.1875</v>
          </cell>
          <cell r="J269">
            <v>36607865.25</v>
          </cell>
          <cell r="K269">
            <v>51002136.621600002</v>
          </cell>
          <cell r="L269">
            <v>12473284</v>
          </cell>
          <cell r="M269">
            <v>0</v>
          </cell>
          <cell r="N269">
            <v>12473284</v>
          </cell>
          <cell r="O269">
            <v>0.1</v>
          </cell>
          <cell r="P269">
            <v>0</v>
          </cell>
          <cell r="Q269">
            <v>0.1</v>
          </cell>
          <cell r="R269">
            <v>1247328.4000000001</v>
          </cell>
          <cell r="S269">
            <v>13720612.4</v>
          </cell>
          <cell r="T269">
            <v>0.26902034520234513</v>
          </cell>
          <cell r="U269">
            <v>0.19</v>
          </cell>
          <cell r="V269">
            <v>9690405.9581040014</v>
          </cell>
          <cell r="W269">
            <v>0.125</v>
          </cell>
          <cell r="X269">
            <v>6375267.0777000003</v>
          </cell>
          <cell r="Y269">
            <v>0.1</v>
          </cell>
          <cell r="Z269">
            <v>5100213.6621600008</v>
          </cell>
          <cell r="AA269">
            <v>0.31597965479765483</v>
          </cell>
          <cell r="AB269">
            <v>16115637.523635998</v>
          </cell>
          <cell r="AC269">
            <v>74</v>
          </cell>
          <cell r="AD269">
            <v>82.59259033203125</v>
          </cell>
        </row>
        <row r="270">
          <cell r="B270" t="str">
            <v>Total 969125</v>
          </cell>
          <cell r="I270">
            <v>158667609.0625</v>
          </cell>
          <cell r="J270">
            <v>152340363.125</v>
          </cell>
          <cell r="K270">
            <v>137655740.81670001</v>
          </cell>
          <cell r="L270">
            <v>52459403</v>
          </cell>
          <cell r="M270">
            <v>5711112</v>
          </cell>
          <cell r="N270">
            <v>58170515</v>
          </cell>
          <cell r="P270">
            <v>571111.20000000007</v>
          </cell>
          <cell r="R270">
            <v>5817051.5</v>
          </cell>
          <cell r="S270">
            <v>64558677.699999996</v>
          </cell>
          <cell r="V270">
            <v>26154590.755173001</v>
          </cell>
          <cell r="X270">
            <v>17206967.602087501</v>
          </cell>
          <cell r="Z270">
            <v>13765574.081670001</v>
          </cell>
          <cell r="AB270">
            <v>15969930.677769497</v>
          </cell>
          <cell r="AC270">
            <v>74</v>
          </cell>
        </row>
        <row r="271">
          <cell r="A271" t="str">
            <v>Bucaramanga</v>
          </cell>
          <cell r="B271">
            <v>7534654</v>
          </cell>
          <cell r="C271">
            <v>36861</v>
          </cell>
          <cell r="D271">
            <v>37225</v>
          </cell>
          <cell r="E271" t="str">
            <v>M</v>
          </cell>
          <cell r="F271" t="str">
            <v>AUCOL98</v>
          </cell>
          <cell r="G271">
            <v>66115</v>
          </cell>
          <cell r="H271" t="str">
            <v>GOMO LTDA.</v>
          </cell>
          <cell r="I271">
            <v>40810165</v>
          </cell>
          <cell r="J271">
            <v>40720929</v>
          </cell>
          <cell r="K271">
            <v>40810165.003899999</v>
          </cell>
          <cell r="L271">
            <v>24948326</v>
          </cell>
          <cell r="M271">
            <v>117245</v>
          </cell>
          <cell r="N271">
            <v>25065571</v>
          </cell>
          <cell r="O271">
            <v>0.1</v>
          </cell>
          <cell r="P271">
            <v>11724.5</v>
          </cell>
          <cell r="Q271">
            <v>0.1</v>
          </cell>
          <cell r="R271">
            <v>2506557.1</v>
          </cell>
          <cell r="S271">
            <v>27583852.600000001</v>
          </cell>
          <cell r="T271">
            <v>0.67590642177908289</v>
          </cell>
          <cell r="U271">
            <v>0.19</v>
          </cell>
          <cell r="V271">
            <v>7753931.3507409999</v>
          </cell>
          <cell r="W271">
            <v>0.125</v>
          </cell>
          <cell r="X271">
            <v>5101270.6254874999</v>
          </cell>
          <cell r="Y271">
            <v>0.1</v>
          </cell>
          <cell r="Z271">
            <v>4081016.5003900002</v>
          </cell>
          <cell r="AA271">
            <v>-9.0906421779082924E-2</v>
          </cell>
          <cell r="AB271">
            <v>-3709906.0727185025</v>
          </cell>
          <cell r="AD271">
            <v>44.362636566162109</v>
          </cell>
        </row>
        <row r="272">
          <cell r="A272" t="str">
            <v>Bucaramanga</v>
          </cell>
          <cell r="B272">
            <v>7534654</v>
          </cell>
          <cell r="C272">
            <v>37226</v>
          </cell>
          <cell r="D272">
            <v>37590</v>
          </cell>
          <cell r="E272" t="str">
            <v>M</v>
          </cell>
          <cell r="F272" t="str">
            <v>AUCOL98</v>
          </cell>
          <cell r="G272">
            <v>66115</v>
          </cell>
          <cell r="H272" t="str">
            <v>GOMO LTDA.</v>
          </cell>
          <cell r="I272">
            <v>65058870</v>
          </cell>
          <cell r="J272">
            <v>65005970</v>
          </cell>
          <cell r="K272">
            <v>65058869.9648</v>
          </cell>
          <cell r="L272">
            <v>23208210</v>
          </cell>
          <cell r="M272">
            <v>2495760</v>
          </cell>
          <cell r="N272">
            <v>25703970</v>
          </cell>
          <cell r="O272">
            <v>0.1</v>
          </cell>
          <cell r="P272">
            <v>249576</v>
          </cell>
          <cell r="Q272">
            <v>0.1</v>
          </cell>
          <cell r="R272">
            <v>2570397</v>
          </cell>
          <cell r="S272">
            <v>28523943</v>
          </cell>
          <cell r="T272">
            <v>0.43843280732408718</v>
          </cell>
          <cell r="U272">
            <v>0.19</v>
          </cell>
          <cell r="V272">
            <v>12361185.293312</v>
          </cell>
          <cell r="W272">
            <v>0.125</v>
          </cell>
          <cell r="X272">
            <v>8132358.7456</v>
          </cell>
          <cell r="Y272">
            <v>0.1</v>
          </cell>
          <cell r="Z272">
            <v>6505886.9964800002</v>
          </cell>
          <cell r="AA272">
            <v>0.14656719267591278</v>
          </cell>
          <cell r="AB272">
            <v>9535495.9294079971</v>
          </cell>
          <cell r="AD272">
            <v>67.835166931152344</v>
          </cell>
        </row>
        <row r="273">
          <cell r="A273" t="str">
            <v>Bucaramanga</v>
          </cell>
          <cell r="B273">
            <v>7534654</v>
          </cell>
          <cell r="C273">
            <v>37591</v>
          </cell>
          <cell r="D273">
            <v>37777</v>
          </cell>
          <cell r="E273" t="str">
            <v>M</v>
          </cell>
          <cell r="F273" t="str">
            <v>AUCOL98</v>
          </cell>
          <cell r="G273">
            <v>66115</v>
          </cell>
          <cell r="H273" t="str">
            <v>GOMO LTDA.</v>
          </cell>
          <cell r="I273">
            <v>21162360</v>
          </cell>
          <cell r="J273">
            <v>17654868</v>
          </cell>
          <cell r="K273">
            <v>21162360.007800002</v>
          </cell>
          <cell r="L273">
            <v>8752188</v>
          </cell>
          <cell r="M273">
            <v>3014303</v>
          </cell>
          <cell r="N273">
            <v>11766491</v>
          </cell>
          <cell r="O273">
            <v>0.1</v>
          </cell>
          <cell r="P273">
            <v>301430.3</v>
          </cell>
          <cell r="Q273">
            <v>0.1</v>
          </cell>
          <cell r="R273">
            <v>1176649.1000000001</v>
          </cell>
          <cell r="S273">
            <v>13244570.4</v>
          </cell>
          <cell r="T273">
            <v>0.62585507453414124</v>
          </cell>
          <cell r="U273">
            <v>0.19</v>
          </cell>
          <cell r="V273">
            <v>4020848.4014820005</v>
          </cell>
          <cell r="W273">
            <v>0.125</v>
          </cell>
          <cell r="X273">
            <v>2645295.0009750002</v>
          </cell>
          <cell r="Y273">
            <v>0.1</v>
          </cell>
          <cell r="Z273">
            <v>2116236.0007800004</v>
          </cell>
          <cell r="AA273">
            <v>-4.0855074534141278E-2</v>
          </cell>
          <cell r="AB273">
            <v>-864589.79543699964</v>
          </cell>
          <cell r="AC273">
            <v>49</v>
          </cell>
          <cell r="AD273">
            <v>49.779571533203125</v>
          </cell>
        </row>
        <row r="274">
          <cell r="B274" t="str">
            <v>Total 7534654</v>
          </cell>
          <cell r="I274">
            <v>127031395</v>
          </cell>
          <cell r="J274">
            <v>123381767</v>
          </cell>
          <cell r="K274">
            <v>127031394.97649999</v>
          </cell>
          <cell r="L274">
            <v>56908724</v>
          </cell>
          <cell r="M274">
            <v>5627308</v>
          </cell>
          <cell r="N274">
            <v>62536032</v>
          </cell>
          <cell r="P274">
            <v>562730.80000000005</v>
          </cell>
          <cell r="R274">
            <v>6253603.1999999993</v>
          </cell>
          <cell r="S274">
            <v>69352366</v>
          </cell>
          <cell r="V274">
            <v>24135965.045535002</v>
          </cell>
          <cell r="X274">
            <v>15878924.372062499</v>
          </cell>
          <cell r="Z274">
            <v>12703139.497650001</v>
          </cell>
          <cell r="AB274">
            <v>4961000.0612524943</v>
          </cell>
          <cell r="AC274">
            <v>49</v>
          </cell>
        </row>
        <row r="275">
          <cell r="H275" t="str">
            <v>Total GOMO LTDA.</v>
          </cell>
          <cell r="I275">
            <v>1035496115.625</v>
          </cell>
          <cell r="J275">
            <v>1010592705.6875</v>
          </cell>
          <cell r="K275">
            <v>1014484247.8118001</v>
          </cell>
          <cell r="L275">
            <v>444880878</v>
          </cell>
          <cell r="M275">
            <v>19831562</v>
          </cell>
          <cell r="N275">
            <v>464712440</v>
          </cell>
          <cell r="P275">
            <v>1983156.2</v>
          </cell>
          <cell r="R275">
            <v>46471244</v>
          </cell>
          <cell r="S275">
            <v>513166840.19999999</v>
          </cell>
          <cell r="V275">
            <v>192752007.08424202</v>
          </cell>
          <cell r="X275">
            <v>126810530.97647502</v>
          </cell>
          <cell r="Z275">
            <v>26468713.579320002</v>
          </cell>
          <cell r="AB275">
            <v>155286155.97176301</v>
          </cell>
          <cell r="AC275">
            <v>171</v>
          </cell>
        </row>
        <row r="276">
          <cell r="A276" t="str">
            <v>Bucaramanga</v>
          </cell>
          <cell r="B276">
            <v>10916333</v>
          </cell>
          <cell r="C276">
            <v>37408</v>
          </cell>
          <cell r="D276">
            <v>37772</v>
          </cell>
          <cell r="E276" t="str">
            <v>M</v>
          </cell>
          <cell r="F276" t="str">
            <v>AUCOL98</v>
          </cell>
          <cell r="G276">
            <v>72690</v>
          </cell>
          <cell r="H276" t="str">
            <v>HEATH LAMBERT BENEFICIOS INTEGRALES OPORTUNOS</v>
          </cell>
          <cell r="I276">
            <v>139784264</v>
          </cell>
          <cell r="J276">
            <v>129203750</v>
          </cell>
          <cell r="K276">
            <v>139784263.9443</v>
          </cell>
          <cell r="L276">
            <v>33140915</v>
          </cell>
          <cell r="M276">
            <v>39491077</v>
          </cell>
          <cell r="N276">
            <v>72631992</v>
          </cell>
          <cell r="O276">
            <v>0.1</v>
          </cell>
          <cell r="P276">
            <v>3949107.7</v>
          </cell>
          <cell r="Q276">
            <v>0.1</v>
          </cell>
          <cell r="R276">
            <v>7263199.2000000002</v>
          </cell>
          <cell r="S276">
            <v>83844298.900000006</v>
          </cell>
          <cell r="T276">
            <v>0.59981214289907159</v>
          </cell>
          <cell r="U276">
            <v>0.19</v>
          </cell>
          <cell r="V276">
            <v>26559010.149416998</v>
          </cell>
          <cell r="W276">
            <v>0.125</v>
          </cell>
          <cell r="X276">
            <v>17473032.993037499</v>
          </cell>
          <cell r="Y276">
            <v>0</v>
          </cell>
          <cell r="Z276">
            <v>0</v>
          </cell>
          <cell r="AA276">
            <v>8.5187857100928466E-2</v>
          </cell>
          <cell r="AB276">
            <v>11907921.901845496</v>
          </cell>
          <cell r="AD276">
            <v>142.95054626464844</v>
          </cell>
        </row>
        <row r="277">
          <cell r="B277" t="str">
            <v>Total 10916333</v>
          </cell>
          <cell r="I277">
            <v>139784264</v>
          </cell>
          <cell r="J277">
            <v>129203750</v>
          </cell>
          <cell r="K277">
            <v>139784263.9443</v>
          </cell>
          <cell r="L277">
            <v>33140915</v>
          </cell>
          <cell r="M277">
            <v>39491077</v>
          </cell>
          <cell r="N277">
            <v>72631992</v>
          </cell>
          <cell r="P277">
            <v>3949107.7</v>
          </cell>
          <cell r="R277">
            <v>7263199.2000000002</v>
          </cell>
          <cell r="S277">
            <v>83844298.900000006</v>
          </cell>
          <cell r="V277">
            <v>26559010.149416998</v>
          </cell>
          <cell r="X277">
            <v>17473032.993037499</v>
          </cell>
          <cell r="Z277">
            <v>0</v>
          </cell>
          <cell r="AB277">
            <v>11907921.901845496</v>
          </cell>
          <cell r="AC277">
            <v>0</v>
          </cell>
        </row>
        <row r="278">
          <cell r="H278" t="str">
            <v>Total HEATH LAMBERT BENEFICIOS INTEGRALES OPORTUNOS</v>
          </cell>
          <cell r="I278">
            <v>139784264</v>
          </cell>
          <cell r="J278">
            <v>129203750</v>
          </cell>
          <cell r="K278">
            <v>139784263.9443</v>
          </cell>
          <cell r="L278">
            <v>33140915</v>
          </cell>
          <cell r="M278">
            <v>39491077</v>
          </cell>
          <cell r="N278">
            <v>72631992</v>
          </cell>
          <cell r="P278">
            <v>3949107.7</v>
          </cell>
          <cell r="R278">
            <v>7263199.2000000002</v>
          </cell>
          <cell r="S278">
            <v>83844298.900000006</v>
          </cell>
          <cell r="V278">
            <v>26559010.149416998</v>
          </cell>
          <cell r="X278">
            <v>17473032.993037499</v>
          </cell>
          <cell r="Z278">
            <v>0</v>
          </cell>
          <cell r="AB278">
            <v>11907921.901845496</v>
          </cell>
          <cell r="AC278">
            <v>0</v>
          </cell>
        </row>
        <row r="279">
          <cell r="A279" t="str">
            <v>Bucaramanga</v>
          </cell>
          <cell r="B279">
            <v>1117829</v>
          </cell>
          <cell r="C279">
            <v>36835</v>
          </cell>
          <cell r="D279">
            <v>37199</v>
          </cell>
          <cell r="E279" t="str">
            <v>A</v>
          </cell>
          <cell r="F279" t="str">
            <v>AUCOLESP</v>
          </cell>
          <cell r="G279">
            <v>51925</v>
          </cell>
          <cell r="H279" t="str">
            <v>Jimenez Arguello Carlos Fernel</v>
          </cell>
          <cell r="I279">
            <v>-1201808</v>
          </cell>
          <cell r="J279">
            <v>-1201808</v>
          </cell>
          <cell r="K279">
            <v>31362247.6602</v>
          </cell>
          <cell r="L279">
            <v>15827691</v>
          </cell>
          <cell r="M279">
            <v>7480616</v>
          </cell>
          <cell r="N279">
            <v>23308307</v>
          </cell>
          <cell r="O279">
            <v>0.1</v>
          </cell>
          <cell r="P279">
            <v>748061.60000000009</v>
          </cell>
          <cell r="Q279">
            <v>0.1</v>
          </cell>
          <cell r="R279">
            <v>2330830.7000000002</v>
          </cell>
          <cell r="S279">
            <v>26387199.300000001</v>
          </cell>
          <cell r="T279">
            <v>0.84136824585715064</v>
          </cell>
          <cell r="U279">
            <v>0.19</v>
          </cell>
          <cell r="V279">
            <v>5958827.0554379998</v>
          </cell>
          <cell r="W279">
            <v>0.125</v>
          </cell>
          <cell r="X279">
            <v>3920280.957525</v>
          </cell>
          <cell r="Y279">
            <v>0</v>
          </cell>
          <cell r="Z279">
            <v>0</v>
          </cell>
          <cell r="AA279">
            <v>-0.15636824585715059</v>
          </cell>
          <cell r="AB279">
            <v>-4904059.6527629998</v>
          </cell>
          <cell r="AD279">
            <v>38.980770111083984</v>
          </cell>
        </row>
        <row r="280">
          <cell r="A280" t="str">
            <v>Bucaramanga</v>
          </cell>
          <cell r="B280">
            <v>1117829</v>
          </cell>
          <cell r="C280">
            <v>37200</v>
          </cell>
          <cell r="D280">
            <v>37564</v>
          </cell>
          <cell r="E280" t="str">
            <v>A</v>
          </cell>
          <cell r="F280" t="str">
            <v>AUCOLESP</v>
          </cell>
          <cell r="G280">
            <v>51925</v>
          </cell>
          <cell r="H280" t="str">
            <v>Jimenez Arguello Carlos Fernel</v>
          </cell>
          <cell r="I280">
            <v>0</v>
          </cell>
          <cell r="J280">
            <v>0</v>
          </cell>
          <cell r="K280">
            <v>33176.546900000001</v>
          </cell>
          <cell r="N280">
            <v>0</v>
          </cell>
          <cell r="O280">
            <v>0.1</v>
          </cell>
          <cell r="P280">
            <v>0</v>
          </cell>
          <cell r="Q280">
            <v>0.1</v>
          </cell>
          <cell r="R280">
            <v>0</v>
          </cell>
          <cell r="S280">
            <v>0</v>
          </cell>
          <cell r="T280">
            <v>0</v>
          </cell>
          <cell r="U280">
            <v>0.19</v>
          </cell>
          <cell r="V280">
            <v>6303.5439110000007</v>
          </cell>
          <cell r="W280">
            <v>0.125</v>
          </cell>
          <cell r="X280">
            <v>4147.0683625000001</v>
          </cell>
          <cell r="Y280">
            <v>0</v>
          </cell>
          <cell r="Z280">
            <v>0</v>
          </cell>
          <cell r="AA280">
            <v>0.68500000000000005</v>
          </cell>
          <cell r="AB280">
            <v>22725.934626500002</v>
          </cell>
          <cell r="AD280">
            <v>1.9230769947171211E-2</v>
          </cell>
        </row>
        <row r="281">
          <cell r="B281" t="str">
            <v>Total 1117829</v>
          </cell>
          <cell r="I281">
            <v>-1201808</v>
          </cell>
          <cell r="J281">
            <v>-1201808</v>
          </cell>
          <cell r="K281">
            <v>31395424.2071</v>
          </cell>
          <cell r="L281">
            <v>15827691</v>
          </cell>
          <cell r="M281">
            <v>7480616</v>
          </cell>
          <cell r="N281">
            <v>23308307</v>
          </cell>
          <cell r="P281">
            <v>748061.60000000009</v>
          </cell>
          <cell r="R281">
            <v>2330830.7000000002</v>
          </cell>
          <cell r="S281">
            <v>26387199.300000001</v>
          </cell>
          <cell r="V281">
            <v>5965130.5993489996</v>
          </cell>
          <cell r="X281">
            <v>3924428.0258875</v>
          </cell>
          <cell r="Z281">
            <v>0</v>
          </cell>
          <cell r="AB281">
            <v>-4881333.7181364996</v>
          </cell>
          <cell r="AC281">
            <v>0</v>
          </cell>
        </row>
        <row r="282">
          <cell r="H282" t="str">
            <v>Total Jimenez Arguello Carlos Fernel</v>
          </cell>
          <cell r="I282">
            <v>-1201808</v>
          </cell>
          <cell r="J282">
            <v>-1201808</v>
          </cell>
          <cell r="K282">
            <v>31395424.2071</v>
          </cell>
          <cell r="L282">
            <v>15827691</v>
          </cell>
          <cell r="M282">
            <v>7480616</v>
          </cell>
          <cell r="N282">
            <v>23308307</v>
          </cell>
          <cell r="P282">
            <v>748061.60000000009</v>
          </cell>
          <cell r="R282">
            <v>2330830.7000000002</v>
          </cell>
          <cell r="S282">
            <v>26387199.300000001</v>
          </cell>
          <cell r="V282">
            <v>5965130.5993489996</v>
          </cell>
          <cell r="X282">
            <v>3924428.0258875</v>
          </cell>
          <cell r="Z282">
            <v>0</v>
          </cell>
          <cell r="AB282">
            <v>-4881333.7181364996</v>
          </cell>
          <cell r="AC282">
            <v>0</v>
          </cell>
        </row>
        <row r="283">
          <cell r="A283" t="str">
            <v>Bucaramanga</v>
          </cell>
          <cell r="B283">
            <v>683923</v>
          </cell>
          <cell r="C283">
            <v>37043</v>
          </cell>
          <cell r="D283">
            <v>37407</v>
          </cell>
          <cell r="E283" t="str">
            <v>M</v>
          </cell>
          <cell r="F283" t="str">
            <v>AUCOL98</v>
          </cell>
          <cell r="G283">
            <v>66607</v>
          </cell>
          <cell r="H283" t="str">
            <v>MENSER LTDA</v>
          </cell>
          <cell r="I283">
            <v>39035918</v>
          </cell>
          <cell r="J283">
            <v>39035918</v>
          </cell>
          <cell r="K283">
            <v>39035918</v>
          </cell>
          <cell r="L283">
            <v>6314205</v>
          </cell>
          <cell r="M283">
            <v>2084457</v>
          </cell>
          <cell r="N283">
            <v>8398662</v>
          </cell>
          <cell r="O283">
            <v>0.1</v>
          </cell>
          <cell r="P283">
            <v>208445.7</v>
          </cell>
          <cell r="Q283">
            <v>0.1</v>
          </cell>
          <cell r="R283">
            <v>839866.20000000007</v>
          </cell>
          <cell r="S283">
            <v>9446973.8999999985</v>
          </cell>
          <cell r="T283">
            <v>0.24200721755794236</v>
          </cell>
          <cell r="U283">
            <v>0.19</v>
          </cell>
          <cell r="V283">
            <v>7416824.4199999999</v>
          </cell>
          <cell r="W283">
            <v>0.125</v>
          </cell>
          <cell r="X283">
            <v>4879489.75</v>
          </cell>
          <cell r="Y283">
            <v>0</v>
          </cell>
          <cell r="Z283">
            <v>0</v>
          </cell>
          <cell r="AA283">
            <v>0.4429927824420577</v>
          </cell>
          <cell r="AB283">
            <v>17292629.930000003</v>
          </cell>
          <cell r="AD283">
            <v>8.5</v>
          </cell>
        </row>
        <row r="284">
          <cell r="A284" t="str">
            <v>Bucaramanga</v>
          </cell>
          <cell r="B284">
            <v>683923</v>
          </cell>
          <cell r="C284">
            <v>37408</v>
          </cell>
          <cell r="D284">
            <v>37772</v>
          </cell>
          <cell r="E284" t="str">
            <v>M</v>
          </cell>
          <cell r="F284" t="str">
            <v>AUCOL98</v>
          </cell>
          <cell r="G284">
            <v>66607</v>
          </cell>
          <cell r="H284" t="str">
            <v>MENSER LTDA</v>
          </cell>
          <cell r="I284">
            <v>73657124.0625</v>
          </cell>
          <cell r="J284">
            <v>65666033.0625</v>
          </cell>
          <cell r="K284">
            <v>73657124.101600006</v>
          </cell>
          <cell r="L284">
            <v>4993285</v>
          </cell>
          <cell r="M284">
            <v>303511</v>
          </cell>
          <cell r="N284">
            <v>5296796</v>
          </cell>
          <cell r="O284">
            <v>0.1</v>
          </cell>
          <cell r="P284">
            <v>30351.100000000002</v>
          </cell>
          <cell r="Q284">
            <v>0.1</v>
          </cell>
          <cell r="R284">
            <v>529679.6</v>
          </cell>
          <cell r="S284">
            <v>5856826.6999999993</v>
          </cell>
          <cell r="T284">
            <v>7.9514734948398225E-2</v>
          </cell>
          <cell r="U284">
            <v>0.19</v>
          </cell>
          <cell r="V284">
            <v>13994853.579304002</v>
          </cell>
          <cell r="W284">
            <v>0.125</v>
          </cell>
          <cell r="X284">
            <v>9207140.5127000008</v>
          </cell>
          <cell r="Y284">
            <v>0</v>
          </cell>
          <cell r="Z284">
            <v>0</v>
          </cell>
          <cell r="AA284">
            <v>0.60548526505160183</v>
          </cell>
          <cell r="AB284">
            <v>44598303.30959601</v>
          </cell>
          <cell r="AD284">
            <v>19.137363433837891</v>
          </cell>
        </row>
        <row r="285">
          <cell r="B285" t="str">
            <v>Total 683923</v>
          </cell>
          <cell r="I285">
            <v>112693042.0625</v>
          </cell>
          <cell r="J285">
            <v>104701951.0625</v>
          </cell>
          <cell r="K285">
            <v>112693042.10160001</v>
          </cell>
          <cell r="L285">
            <v>11307490</v>
          </cell>
          <cell r="M285">
            <v>2387968</v>
          </cell>
          <cell r="N285">
            <v>13695458</v>
          </cell>
          <cell r="P285">
            <v>238796.80000000002</v>
          </cell>
          <cell r="R285">
            <v>1369545.8</v>
          </cell>
          <cell r="S285">
            <v>15303800.599999998</v>
          </cell>
          <cell r="V285">
            <v>21411677.999304004</v>
          </cell>
          <cell r="X285">
            <v>14086630.262700001</v>
          </cell>
          <cell r="Z285">
            <v>0</v>
          </cell>
          <cell r="AB285">
            <v>61890933.239596009</v>
          </cell>
          <cell r="AC285">
            <v>0</v>
          </cell>
        </row>
        <row r="286">
          <cell r="H286" t="str">
            <v>Total MENSER LTDA</v>
          </cell>
          <cell r="I286">
            <v>112693042.0625</v>
          </cell>
          <cell r="J286">
            <v>104701951.0625</v>
          </cell>
          <cell r="K286">
            <v>112693042.10160001</v>
          </cell>
          <cell r="L286">
            <v>11307490</v>
          </cell>
          <cell r="M286">
            <v>2387968</v>
          </cell>
          <cell r="N286">
            <v>13695458</v>
          </cell>
          <cell r="P286">
            <v>238796.80000000002</v>
          </cell>
          <cell r="R286">
            <v>1369545.8</v>
          </cell>
          <cell r="S286">
            <v>15303800.599999998</v>
          </cell>
          <cell r="V286">
            <v>21411677.999304004</v>
          </cell>
          <cell r="X286">
            <v>14086630.262700001</v>
          </cell>
          <cell r="Z286">
            <v>0</v>
          </cell>
          <cell r="AB286">
            <v>61890933.239596009</v>
          </cell>
          <cell r="AC286">
            <v>0</v>
          </cell>
        </row>
        <row r="287">
          <cell r="A287" t="str">
            <v>Bucaramanga</v>
          </cell>
          <cell r="B287">
            <v>802643</v>
          </cell>
          <cell r="C287">
            <v>36715</v>
          </cell>
          <cell r="D287">
            <v>37079</v>
          </cell>
          <cell r="E287" t="str">
            <v>M</v>
          </cell>
          <cell r="F287" t="str">
            <v>AUCOL98</v>
          </cell>
          <cell r="G287">
            <v>53379</v>
          </cell>
          <cell r="H287" t="str">
            <v>Moreno Jimenez Y Cia. Ltda. Asrs. De Sgrs. JI</v>
          </cell>
          <cell r="I287">
            <v>203858493.875</v>
          </cell>
          <cell r="J287">
            <v>203858493.875</v>
          </cell>
          <cell r="K287">
            <v>203858494.08410001</v>
          </cell>
          <cell r="L287">
            <v>79702989</v>
          </cell>
          <cell r="M287">
            <v>24093202</v>
          </cell>
          <cell r="N287">
            <v>103796191</v>
          </cell>
          <cell r="O287">
            <v>0.1</v>
          </cell>
          <cell r="P287">
            <v>2409320.2000000002</v>
          </cell>
          <cell r="Q287">
            <v>0.1</v>
          </cell>
          <cell r="R287">
            <v>10379619.100000001</v>
          </cell>
          <cell r="S287">
            <v>116585130.30000001</v>
          </cell>
          <cell r="T287">
            <v>0.57189243364028708</v>
          </cell>
          <cell r="U287">
            <v>0.19</v>
          </cell>
          <cell r="V287">
            <v>38733113.875978999</v>
          </cell>
          <cell r="W287">
            <v>0.125</v>
          </cell>
          <cell r="X287">
            <v>25482311.760512501</v>
          </cell>
          <cell r="Y287">
            <v>0</v>
          </cell>
          <cell r="Z287">
            <v>0</v>
          </cell>
          <cell r="AA287">
            <v>0.11310756635971297</v>
          </cell>
          <cell r="AB287">
            <v>23057938.147608496</v>
          </cell>
          <cell r="AD287">
            <v>69.626373291015625</v>
          </cell>
        </row>
        <row r="288">
          <cell r="A288" t="str">
            <v>Bucaramanga</v>
          </cell>
          <cell r="B288">
            <v>802643</v>
          </cell>
          <cell r="C288">
            <v>37080</v>
          </cell>
          <cell r="D288">
            <v>37444</v>
          </cell>
          <cell r="E288" t="str">
            <v>M</v>
          </cell>
          <cell r="F288" t="str">
            <v>AUCOL98</v>
          </cell>
          <cell r="G288">
            <v>53379</v>
          </cell>
          <cell r="H288" t="str">
            <v>Moreno Jimenez Y Cia. Ltda. Asrs. De Sgrs. JI</v>
          </cell>
          <cell r="I288">
            <v>155150086</v>
          </cell>
          <cell r="J288">
            <v>155150086</v>
          </cell>
          <cell r="K288">
            <v>155150085.9727</v>
          </cell>
          <cell r="L288">
            <v>28033898</v>
          </cell>
          <cell r="M288">
            <v>9458052</v>
          </cell>
          <cell r="N288">
            <v>37491950</v>
          </cell>
          <cell r="O288">
            <v>0.1</v>
          </cell>
          <cell r="P288">
            <v>945805.20000000007</v>
          </cell>
          <cell r="Q288">
            <v>0.1</v>
          </cell>
          <cell r="R288">
            <v>3749195</v>
          </cell>
          <cell r="S288">
            <v>42186950.200000003</v>
          </cell>
          <cell r="T288">
            <v>0.27191058216637509</v>
          </cell>
          <cell r="U288">
            <v>0.19</v>
          </cell>
          <cell r="V288">
            <v>29478516.334812999</v>
          </cell>
          <cell r="W288">
            <v>0.125</v>
          </cell>
          <cell r="X288">
            <v>19393760.7465875</v>
          </cell>
          <cell r="Y288">
            <v>0</v>
          </cell>
          <cell r="Z288">
            <v>0</v>
          </cell>
          <cell r="AA288">
            <v>0.41308941783362496</v>
          </cell>
          <cell r="AB288">
            <v>64090858.691299506</v>
          </cell>
          <cell r="AD288">
            <v>62.274726867675781</v>
          </cell>
        </row>
        <row r="289">
          <cell r="A289" t="str">
            <v>Bucaramanga</v>
          </cell>
          <cell r="B289">
            <v>802643</v>
          </cell>
          <cell r="C289">
            <v>37445</v>
          </cell>
          <cell r="D289">
            <v>37777</v>
          </cell>
          <cell r="E289" t="str">
            <v>M</v>
          </cell>
          <cell r="F289" t="str">
            <v>AUCOL98</v>
          </cell>
          <cell r="G289">
            <v>53379</v>
          </cell>
          <cell r="H289" t="str">
            <v>Moreno Jimenez Y Cia. Ltda. Asrs. De Sgrs. JI</v>
          </cell>
          <cell r="I289">
            <v>141749169</v>
          </cell>
          <cell r="J289">
            <v>128653055</v>
          </cell>
          <cell r="K289">
            <v>140954889.9639</v>
          </cell>
          <cell r="L289">
            <v>36822063</v>
          </cell>
          <cell r="M289">
            <v>2609169</v>
          </cell>
          <cell r="N289">
            <v>39431232</v>
          </cell>
          <cell r="O289">
            <v>0.1</v>
          </cell>
          <cell r="P289">
            <v>260916.90000000002</v>
          </cell>
          <cell r="Q289">
            <v>0.1</v>
          </cell>
          <cell r="R289">
            <v>3943123.2</v>
          </cell>
          <cell r="S289">
            <v>43635272.100000001</v>
          </cell>
          <cell r="T289">
            <v>0.30956905511526023</v>
          </cell>
          <cell r="U289">
            <v>0.19</v>
          </cell>
          <cell r="V289">
            <v>26781429.093141001</v>
          </cell>
          <cell r="W289">
            <v>0.125</v>
          </cell>
          <cell r="X289">
            <v>17619361.2454875</v>
          </cell>
          <cell r="Y289">
            <v>0</v>
          </cell>
          <cell r="Z289">
            <v>0</v>
          </cell>
          <cell r="AA289">
            <v>0.37543094488473983</v>
          </cell>
          <cell r="AB289">
            <v>52918827.525271505</v>
          </cell>
          <cell r="AC289">
            <v>60</v>
          </cell>
          <cell r="AD289">
            <v>62.201808929443359</v>
          </cell>
        </row>
        <row r="290">
          <cell r="B290" t="str">
            <v>Total 802643</v>
          </cell>
          <cell r="I290">
            <v>500757748.875</v>
          </cell>
          <cell r="J290">
            <v>487661634.875</v>
          </cell>
          <cell r="K290">
            <v>499963470.02069998</v>
          </cell>
          <cell r="L290">
            <v>144558950</v>
          </cell>
          <cell r="M290">
            <v>36160423</v>
          </cell>
          <cell r="N290">
            <v>180719373</v>
          </cell>
          <cell r="P290">
            <v>3616042.3000000003</v>
          </cell>
          <cell r="R290">
            <v>18071937.300000001</v>
          </cell>
          <cell r="S290">
            <v>202407352.59999999</v>
          </cell>
          <cell r="V290">
            <v>94993059.30393301</v>
          </cell>
          <cell r="X290">
            <v>62495433.752587497</v>
          </cell>
          <cell r="Z290">
            <v>0</v>
          </cell>
          <cell r="AB290">
            <v>140067624.36417949</v>
          </cell>
          <cell r="AC290">
            <v>60</v>
          </cell>
        </row>
        <row r="291">
          <cell r="H291" t="str">
            <v>Total Moreno Jimenez Y Cia. Ltda. Asrs. De Sgrs. JI</v>
          </cell>
          <cell r="I291">
            <v>500757748.875</v>
          </cell>
          <cell r="J291">
            <v>487661634.875</v>
          </cell>
          <cell r="K291">
            <v>499963470.02069998</v>
          </cell>
          <cell r="L291">
            <v>144558950</v>
          </cell>
          <cell r="M291">
            <v>36160423</v>
          </cell>
          <cell r="N291">
            <v>180719373</v>
          </cell>
          <cell r="P291">
            <v>3616042.3000000003</v>
          </cell>
          <cell r="R291">
            <v>18071937.300000001</v>
          </cell>
          <cell r="S291">
            <v>202407352.59999999</v>
          </cell>
          <cell r="V291">
            <v>94993059.30393301</v>
          </cell>
          <cell r="X291">
            <v>62495433.752587497</v>
          </cell>
          <cell r="Z291">
            <v>0</v>
          </cell>
          <cell r="AB291">
            <v>140067624.36417949</v>
          </cell>
          <cell r="AC291">
            <v>60</v>
          </cell>
        </row>
        <row r="292">
          <cell r="A292" t="str">
            <v>Bucaramanga</v>
          </cell>
          <cell r="B292">
            <v>709709</v>
          </cell>
          <cell r="C292">
            <v>36700</v>
          </cell>
          <cell r="D292">
            <v>37064</v>
          </cell>
          <cell r="E292" t="str">
            <v>A</v>
          </cell>
          <cell r="F292" t="str">
            <v>AUCOLESP</v>
          </cell>
          <cell r="G292">
            <v>65255</v>
          </cell>
          <cell r="H292" t="str">
            <v>MUNICIPIO DE BUCARAMANGA</v>
          </cell>
          <cell r="I292">
            <v>47948049.1875</v>
          </cell>
          <cell r="J292">
            <v>47948049.1875</v>
          </cell>
          <cell r="K292">
            <v>47948049.261699997</v>
          </cell>
          <cell r="L292">
            <v>10516174</v>
          </cell>
          <cell r="M292">
            <v>1552735</v>
          </cell>
          <cell r="N292">
            <v>12068909</v>
          </cell>
          <cell r="O292">
            <v>0.1</v>
          </cell>
          <cell r="P292">
            <v>155273.5</v>
          </cell>
          <cell r="Q292">
            <v>0.1</v>
          </cell>
          <cell r="R292">
            <v>1206890.9000000001</v>
          </cell>
          <cell r="S292">
            <v>13431073.4</v>
          </cell>
          <cell r="T292">
            <v>0.28011720198862167</v>
          </cell>
          <cell r="U292">
            <v>0.19</v>
          </cell>
          <cell r="V292">
            <v>9110129.3597229999</v>
          </cell>
          <cell r="W292">
            <v>0.125</v>
          </cell>
          <cell r="X292">
            <v>5993506.1577124996</v>
          </cell>
          <cell r="Y292">
            <v>0</v>
          </cell>
          <cell r="Z292">
            <v>0</v>
          </cell>
          <cell r="AA292">
            <v>0.40488279801137839</v>
          </cell>
          <cell r="AB292">
            <v>19413340.3442645</v>
          </cell>
          <cell r="AD292">
            <v>59.120880126953125</v>
          </cell>
        </row>
        <row r="293">
          <cell r="A293" t="str">
            <v>Bucaramanga</v>
          </cell>
          <cell r="B293">
            <v>709709</v>
          </cell>
          <cell r="C293">
            <v>37065</v>
          </cell>
          <cell r="D293">
            <v>37429</v>
          </cell>
          <cell r="E293" t="str">
            <v>A</v>
          </cell>
          <cell r="F293" t="str">
            <v>AUCOLESP</v>
          </cell>
          <cell r="G293">
            <v>65255</v>
          </cell>
          <cell r="H293" t="str">
            <v>MUNICIPIO DE BUCARAMANGA</v>
          </cell>
          <cell r="I293">
            <v>74160954.9375</v>
          </cell>
          <cell r="J293">
            <v>74160954.9375</v>
          </cell>
          <cell r="K293">
            <v>74160955.015599996</v>
          </cell>
          <cell r="L293">
            <v>15369589</v>
          </cell>
          <cell r="M293">
            <v>8729849</v>
          </cell>
          <cell r="N293">
            <v>24099438</v>
          </cell>
          <cell r="O293">
            <v>0.1</v>
          </cell>
          <cell r="P293">
            <v>872984.9</v>
          </cell>
          <cell r="Q293">
            <v>0.1</v>
          </cell>
          <cell r="R293">
            <v>2409943.8000000003</v>
          </cell>
          <cell r="S293">
            <v>27382366.699999999</v>
          </cell>
          <cell r="T293">
            <v>0.36922888458272995</v>
          </cell>
          <cell r="U293">
            <v>0.19</v>
          </cell>
          <cell r="V293">
            <v>14090581.452963999</v>
          </cell>
          <cell r="W293">
            <v>0.125</v>
          </cell>
          <cell r="X293">
            <v>9270119.3769499995</v>
          </cell>
          <cell r="Y293">
            <v>0</v>
          </cell>
          <cell r="Z293">
            <v>0</v>
          </cell>
          <cell r="AA293">
            <v>0.3157711154172701</v>
          </cell>
          <cell r="AB293">
            <v>23417887.485686</v>
          </cell>
          <cell r="AD293">
            <v>62.038459777832031</v>
          </cell>
        </row>
        <row r="294">
          <cell r="A294" t="str">
            <v>Bucaramanga</v>
          </cell>
          <cell r="B294">
            <v>709709</v>
          </cell>
          <cell r="C294">
            <v>37430</v>
          </cell>
          <cell r="D294">
            <v>37777</v>
          </cell>
          <cell r="E294" t="str">
            <v>A</v>
          </cell>
          <cell r="F294" t="str">
            <v>AUCOLESP</v>
          </cell>
          <cell r="G294">
            <v>65255</v>
          </cell>
          <cell r="H294" t="str">
            <v>MUNICIPIO DE BUCARAMANGA</v>
          </cell>
          <cell r="I294">
            <v>74411</v>
          </cell>
          <cell r="J294">
            <v>74411</v>
          </cell>
          <cell r="K294">
            <v>74411</v>
          </cell>
          <cell r="N294">
            <v>0</v>
          </cell>
          <cell r="O294">
            <v>0.1</v>
          </cell>
          <cell r="P294">
            <v>0</v>
          </cell>
          <cell r="Q294">
            <v>0.1</v>
          </cell>
          <cell r="R294">
            <v>0</v>
          </cell>
          <cell r="S294">
            <v>0</v>
          </cell>
          <cell r="T294">
            <v>0</v>
          </cell>
          <cell r="U294">
            <v>0.19</v>
          </cell>
          <cell r="V294">
            <v>14138.09</v>
          </cell>
          <cell r="W294">
            <v>0.125</v>
          </cell>
          <cell r="X294">
            <v>9301.375</v>
          </cell>
          <cell r="Y294">
            <v>0</v>
          </cell>
          <cell r="Z294">
            <v>0</v>
          </cell>
          <cell r="AA294">
            <v>0.68500000000000005</v>
          </cell>
          <cell r="AB294">
            <v>50971.535000000003</v>
          </cell>
          <cell r="AC294">
            <v>0</v>
          </cell>
          <cell r="AD294">
            <v>0</v>
          </cell>
        </row>
        <row r="295">
          <cell r="B295" t="str">
            <v>Total 709709</v>
          </cell>
          <cell r="I295">
            <v>122183415.125</v>
          </cell>
          <cell r="J295">
            <v>122183415.125</v>
          </cell>
          <cell r="K295">
            <v>122183415.2773</v>
          </cell>
          <cell r="L295">
            <v>25885763</v>
          </cell>
          <cell r="M295">
            <v>10282584</v>
          </cell>
          <cell r="N295">
            <v>36168347</v>
          </cell>
          <cell r="P295">
            <v>1028258.4</v>
          </cell>
          <cell r="R295">
            <v>3616834.7</v>
          </cell>
          <cell r="S295">
            <v>40813440.100000001</v>
          </cell>
          <cell r="V295">
            <v>23214848.902686998</v>
          </cell>
          <cell r="X295">
            <v>15272926.9096625</v>
          </cell>
          <cell r="Z295">
            <v>0</v>
          </cell>
          <cell r="AB295">
            <v>42882199.364950493</v>
          </cell>
          <cell r="AC295">
            <v>0</v>
          </cell>
        </row>
        <row r="296">
          <cell r="H296" t="str">
            <v>Total MUNICIPIO DE BUCARAMANGA</v>
          </cell>
          <cell r="I296">
            <v>122183415.125</v>
          </cell>
          <cell r="J296">
            <v>122183415.125</v>
          </cell>
          <cell r="K296">
            <v>122183415.2773</v>
          </cell>
          <cell r="L296">
            <v>25885763</v>
          </cell>
          <cell r="M296">
            <v>10282584</v>
          </cell>
          <cell r="N296">
            <v>36168347</v>
          </cell>
          <cell r="P296">
            <v>1028258.4</v>
          </cell>
          <cell r="R296">
            <v>3616834.7</v>
          </cell>
          <cell r="S296">
            <v>40813440.100000001</v>
          </cell>
          <cell r="V296">
            <v>23214848.902686998</v>
          </cell>
          <cell r="X296">
            <v>15272926.9096625</v>
          </cell>
          <cell r="Z296">
            <v>0</v>
          </cell>
          <cell r="AB296">
            <v>42882199.364950493</v>
          </cell>
          <cell r="AC296">
            <v>0</v>
          </cell>
        </row>
        <row r="297">
          <cell r="A297" t="str">
            <v>Bucaramanga</v>
          </cell>
          <cell r="B297">
            <v>1018100</v>
          </cell>
          <cell r="C297">
            <v>36831</v>
          </cell>
          <cell r="D297">
            <v>37195</v>
          </cell>
          <cell r="E297" t="str">
            <v>M</v>
          </cell>
          <cell r="F297" t="str">
            <v>AUCOL98</v>
          </cell>
          <cell r="G297">
            <v>66360</v>
          </cell>
          <cell r="H297" t="str">
            <v>PLANSEGUROS LTDA. ASRS. DE SGRS.</v>
          </cell>
          <cell r="I297">
            <v>36289666</v>
          </cell>
          <cell r="J297">
            <v>36289666</v>
          </cell>
          <cell r="K297">
            <v>36289665.9727</v>
          </cell>
          <cell r="L297">
            <v>7190762</v>
          </cell>
          <cell r="M297">
            <v>0</v>
          </cell>
          <cell r="N297">
            <v>7190762</v>
          </cell>
          <cell r="O297">
            <v>0.1</v>
          </cell>
          <cell r="P297">
            <v>0</v>
          </cell>
          <cell r="Q297">
            <v>0.1</v>
          </cell>
          <cell r="R297">
            <v>719076.20000000007</v>
          </cell>
          <cell r="S297">
            <v>7909838.2000000002</v>
          </cell>
          <cell r="T297">
            <v>0.21796392961981009</v>
          </cell>
          <cell r="U297">
            <v>0.19</v>
          </cell>
          <cell r="V297">
            <v>6895036.5348129999</v>
          </cell>
          <cell r="W297">
            <v>0.125</v>
          </cell>
          <cell r="X297">
            <v>4536208.2465875</v>
          </cell>
          <cell r="Y297">
            <v>0</v>
          </cell>
          <cell r="Z297">
            <v>0</v>
          </cell>
          <cell r="AA297">
            <v>0.46703607038018996</v>
          </cell>
          <cell r="AB297">
            <v>16948582.991299503</v>
          </cell>
          <cell r="AD297">
            <v>39.175823211669922</v>
          </cell>
        </row>
        <row r="298">
          <cell r="A298" t="str">
            <v>Bucaramanga</v>
          </cell>
          <cell r="B298">
            <v>1018100</v>
          </cell>
          <cell r="C298">
            <v>37196</v>
          </cell>
          <cell r="D298">
            <v>37560</v>
          </cell>
          <cell r="E298" t="str">
            <v>M</v>
          </cell>
          <cell r="F298" t="str">
            <v>AUCOL98</v>
          </cell>
          <cell r="G298">
            <v>66360</v>
          </cell>
          <cell r="H298" t="str">
            <v>PLANSEGUROS LTDA. ASRS. DE SGRS.</v>
          </cell>
          <cell r="I298">
            <v>40386395</v>
          </cell>
          <cell r="J298">
            <v>40386395</v>
          </cell>
          <cell r="K298">
            <v>40386394.992200002</v>
          </cell>
          <cell r="L298">
            <v>3476311</v>
          </cell>
          <cell r="M298">
            <v>0</v>
          </cell>
          <cell r="N298">
            <v>3476311</v>
          </cell>
          <cell r="O298">
            <v>0.1</v>
          </cell>
          <cell r="P298">
            <v>0</v>
          </cell>
          <cell r="Q298">
            <v>0.1</v>
          </cell>
          <cell r="R298">
            <v>347631.10000000003</v>
          </cell>
          <cell r="S298">
            <v>3823942.1</v>
          </cell>
          <cell r="T298">
            <v>9.4683917708885248E-2</v>
          </cell>
          <cell r="U298">
            <v>0.19</v>
          </cell>
          <cell r="V298">
            <v>7673415.0485180002</v>
          </cell>
          <cell r="W298">
            <v>0.125</v>
          </cell>
          <cell r="X298">
            <v>5048299.3740250003</v>
          </cell>
          <cell r="Y298">
            <v>0</v>
          </cell>
          <cell r="Z298">
            <v>0</v>
          </cell>
          <cell r="AA298">
            <v>0.59031608229111476</v>
          </cell>
          <cell r="AB298">
            <v>23840738.469657</v>
          </cell>
          <cell r="AD298">
            <v>40.021976470947266</v>
          </cell>
        </row>
        <row r="299">
          <cell r="A299" t="str">
            <v>Bucaramanga</v>
          </cell>
          <cell r="B299">
            <v>1018100</v>
          </cell>
          <cell r="C299">
            <v>37561</v>
          </cell>
          <cell r="D299">
            <v>37777</v>
          </cell>
          <cell r="E299" t="str">
            <v>M</v>
          </cell>
          <cell r="F299" t="str">
            <v>AUCOL98</v>
          </cell>
          <cell r="G299">
            <v>66360</v>
          </cell>
          <cell r="H299" t="str">
            <v>PLANSEGUROS LTDA. ASRS. DE SGRS.</v>
          </cell>
          <cell r="I299">
            <v>9290059</v>
          </cell>
          <cell r="J299">
            <v>7861308</v>
          </cell>
          <cell r="K299">
            <v>9290059.0020000003</v>
          </cell>
          <cell r="N299">
            <v>0</v>
          </cell>
          <cell r="O299">
            <v>0.1</v>
          </cell>
          <cell r="P299">
            <v>0</v>
          </cell>
          <cell r="Q299">
            <v>0.1</v>
          </cell>
          <cell r="R299">
            <v>0</v>
          </cell>
          <cell r="S299">
            <v>0</v>
          </cell>
          <cell r="T299">
            <v>0</v>
          </cell>
          <cell r="U299">
            <v>0.19</v>
          </cell>
          <cell r="V299">
            <v>1765111.2103800001</v>
          </cell>
          <cell r="W299">
            <v>0.125</v>
          </cell>
          <cell r="X299">
            <v>1161257.37525</v>
          </cell>
          <cell r="Y299">
            <v>0</v>
          </cell>
          <cell r="Z299">
            <v>0</v>
          </cell>
          <cell r="AA299">
            <v>0.68500000000000005</v>
          </cell>
          <cell r="AB299">
            <v>6363690.4163700007</v>
          </cell>
          <cell r="AC299">
            <v>18</v>
          </cell>
          <cell r="AD299">
            <v>16.824073791503906</v>
          </cell>
        </row>
        <row r="300">
          <cell r="B300" t="str">
            <v>Total 1018100</v>
          </cell>
          <cell r="I300">
            <v>85966120</v>
          </cell>
          <cell r="J300">
            <v>84537369</v>
          </cell>
          <cell r="K300">
            <v>85966119.966900006</v>
          </cell>
          <cell r="L300">
            <v>10667073</v>
          </cell>
          <cell r="M300">
            <v>0</v>
          </cell>
          <cell r="N300">
            <v>10667073</v>
          </cell>
          <cell r="P300">
            <v>0</v>
          </cell>
          <cell r="R300">
            <v>1066707.3</v>
          </cell>
          <cell r="S300">
            <v>11733780.300000001</v>
          </cell>
          <cell r="V300">
            <v>16333562.793710999</v>
          </cell>
          <cell r="X300">
            <v>10745764.995862501</v>
          </cell>
          <cell r="Z300">
            <v>0</v>
          </cell>
          <cell r="AB300">
            <v>47153011.877326503</v>
          </cell>
          <cell r="AC300">
            <v>18</v>
          </cell>
        </row>
        <row r="301">
          <cell r="H301" t="str">
            <v>Total PLANSEGUROS LTDA. ASRS. DE SGRS.</v>
          </cell>
          <cell r="I301">
            <v>85966120</v>
          </cell>
          <cell r="J301">
            <v>84537369</v>
          </cell>
          <cell r="K301">
            <v>85966119.966900006</v>
          </cell>
          <cell r="L301">
            <v>10667073</v>
          </cell>
          <cell r="M301">
            <v>0</v>
          </cell>
          <cell r="N301">
            <v>10667073</v>
          </cell>
          <cell r="P301">
            <v>0</v>
          </cell>
          <cell r="R301">
            <v>1066707.3</v>
          </cell>
          <cell r="S301">
            <v>11733780.300000001</v>
          </cell>
          <cell r="V301">
            <v>16333562.793710999</v>
          </cell>
          <cell r="X301">
            <v>10745764.995862501</v>
          </cell>
          <cell r="Z301">
            <v>0</v>
          </cell>
          <cell r="AB301">
            <v>47153011.877326503</v>
          </cell>
          <cell r="AC301">
            <v>18</v>
          </cell>
        </row>
        <row r="302">
          <cell r="A302" t="str">
            <v>Bucaramanga</v>
          </cell>
          <cell r="B302">
            <v>10302843</v>
          </cell>
          <cell r="C302">
            <v>37165</v>
          </cell>
          <cell r="D302">
            <v>37529</v>
          </cell>
          <cell r="E302" t="str">
            <v>M</v>
          </cell>
          <cell r="F302" t="str">
            <v>AUCOL98</v>
          </cell>
          <cell r="G302">
            <v>69608</v>
          </cell>
          <cell r="H302" t="str">
            <v>PUBLICIDAD CONDOR</v>
          </cell>
          <cell r="I302">
            <v>63907920</v>
          </cell>
          <cell r="J302">
            <v>63907920</v>
          </cell>
          <cell r="K302">
            <v>63907920.033200003</v>
          </cell>
          <cell r="L302">
            <v>16365554</v>
          </cell>
          <cell r="M302">
            <v>335809</v>
          </cell>
          <cell r="N302">
            <v>16701363</v>
          </cell>
          <cell r="O302">
            <v>0.1</v>
          </cell>
          <cell r="P302">
            <v>33580.9</v>
          </cell>
          <cell r="Q302">
            <v>0.1</v>
          </cell>
          <cell r="R302">
            <v>1670136.3</v>
          </cell>
          <cell r="S302">
            <v>18405080.199999999</v>
          </cell>
          <cell r="T302">
            <v>0.28799372895313458</v>
          </cell>
          <cell r="U302">
            <v>0.19</v>
          </cell>
          <cell r="V302">
            <v>12142504.806308001</v>
          </cell>
          <cell r="W302">
            <v>0.125</v>
          </cell>
          <cell r="X302">
            <v>7988490.0041500004</v>
          </cell>
          <cell r="Y302">
            <v>0</v>
          </cell>
          <cell r="Z302">
            <v>0</v>
          </cell>
          <cell r="AA302">
            <v>0.39700627104686548</v>
          </cell>
          <cell r="AB302">
            <v>25371845.022742003</v>
          </cell>
          <cell r="AD302">
            <v>64.439559936523438</v>
          </cell>
        </row>
        <row r="303">
          <cell r="A303" t="str">
            <v>Bucaramanga</v>
          </cell>
          <cell r="B303">
            <v>10302843</v>
          </cell>
          <cell r="C303">
            <v>37530</v>
          </cell>
          <cell r="D303">
            <v>37777</v>
          </cell>
          <cell r="E303" t="str">
            <v>M</v>
          </cell>
          <cell r="F303" t="str">
            <v>AUCOL98</v>
          </cell>
          <cell r="G303">
            <v>69608</v>
          </cell>
          <cell r="H303" t="str">
            <v>PUBLICIDAD CONDOR</v>
          </cell>
          <cell r="I303">
            <v>36655887</v>
          </cell>
          <cell r="J303">
            <v>31479330</v>
          </cell>
          <cell r="K303">
            <v>36655887.046899997</v>
          </cell>
          <cell r="L303">
            <v>10207971</v>
          </cell>
          <cell r="M303">
            <v>11811111</v>
          </cell>
          <cell r="N303">
            <v>22019082</v>
          </cell>
          <cell r="O303">
            <v>0.1</v>
          </cell>
          <cell r="P303">
            <v>1181111.1000000001</v>
          </cell>
          <cell r="Q303">
            <v>0.1</v>
          </cell>
          <cell r="R303">
            <v>2201908.2000000002</v>
          </cell>
          <cell r="S303">
            <v>25402101.300000001</v>
          </cell>
          <cell r="T303">
            <v>0.69298831228661451</v>
          </cell>
          <cell r="U303">
            <v>0.19</v>
          </cell>
          <cell r="V303">
            <v>6964618.5389109999</v>
          </cell>
          <cell r="W303">
            <v>0.125</v>
          </cell>
          <cell r="X303">
            <v>4581985.8808624996</v>
          </cell>
          <cell r="Y303">
            <v>0</v>
          </cell>
          <cell r="Z303">
            <v>0</v>
          </cell>
          <cell r="AA303">
            <v>-7.9883122866144518E-3</v>
          </cell>
          <cell r="AB303">
            <v>-292818.67287350277</v>
          </cell>
          <cell r="AC303">
            <v>59</v>
          </cell>
          <cell r="AD303">
            <v>64.174087524414063</v>
          </cell>
        </row>
        <row r="304">
          <cell r="B304" t="str">
            <v>Total 10302843</v>
          </cell>
          <cell r="I304">
            <v>100563807</v>
          </cell>
          <cell r="J304">
            <v>95387250</v>
          </cell>
          <cell r="K304">
            <v>100563807.0801</v>
          </cell>
          <cell r="L304">
            <v>26573525</v>
          </cell>
          <cell r="M304">
            <v>12146920</v>
          </cell>
          <cell r="N304">
            <v>38720445</v>
          </cell>
          <cell r="P304">
            <v>1214692</v>
          </cell>
          <cell r="R304">
            <v>3872044.5</v>
          </cell>
          <cell r="S304">
            <v>43807181.5</v>
          </cell>
          <cell r="V304">
            <v>19107123.345219001</v>
          </cell>
          <cell r="X304">
            <v>12570475.8850125</v>
          </cell>
          <cell r="Z304">
            <v>0</v>
          </cell>
          <cell r="AB304">
            <v>25079026.349868499</v>
          </cell>
          <cell r="AC304">
            <v>59</v>
          </cell>
        </row>
        <row r="305">
          <cell r="H305" t="str">
            <v>Total PUBLICIDAD CONDOR</v>
          </cell>
          <cell r="I305">
            <v>100563807</v>
          </cell>
          <cell r="J305">
            <v>95387250</v>
          </cell>
          <cell r="K305">
            <v>100563807.0801</v>
          </cell>
          <cell r="L305">
            <v>26573525</v>
          </cell>
          <cell r="M305">
            <v>12146920</v>
          </cell>
          <cell r="N305">
            <v>38720445</v>
          </cell>
          <cell r="P305">
            <v>1214692</v>
          </cell>
          <cell r="R305">
            <v>3872044.5</v>
          </cell>
          <cell r="S305">
            <v>43807181.5</v>
          </cell>
          <cell r="V305">
            <v>19107123.345219001</v>
          </cell>
          <cell r="X305">
            <v>12570475.8850125</v>
          </cell>
          <cell r="Z305">
            <v>0</v>
          </cell>
          <cell r="AB305">
            <v>25079026.349868499</v>
          </cell>
          <cell r="AC305">
            <v>59</v>
          </cell>
        </row>
        <row r="306">
          <cell r="A306" t="str">
            <v>Bucaramanga</v>
          </cell>
          <cell r="B306">
            <v>8746208</v>
          </cell>
          <cell r="C306">
            <v>37055</v>
          </cell>
          <cell r="D306">
            <v>37419</v>
          </cell>
          <cell r="E306" t="str">
            <v>A</v>
          </cell>
          <cell r="F306" t="str">
            <v>AUCOL98</v>
          </cell>
          <cell r="G306">
            <v>67901</v>
          </cell>
          <cell r="H306" t="str">
            <v>PUNTO SEGURO LTDA. ASRS. DE SEG.</v>
          </cell>
          <cell r="I306">
            <v>23547272.0625</v>
          </cell>
          <cell r="J306">
            <v>23547272.0625</v>
          </cell>
          <cell r="K306">
            <v>14571539.7358</v>
          </cell>
          <cell r="L306">
            <v>21460763</v>
          </cell>
          <cell r="M306">
            <v>1390002</v>
          </cell>
          <cell r="N306">
            <v>22850765</v>
          </cell>
          <cell r="O306">
            <v>0.1</v>
          </cell>
          <cell r="P306">
            <v>139000.20000000001</v>
          </cell>
          <cell r="Q306">
            <v>0.1</v>
          </cell>
          <cell r="R306">
            <v>2285076.5</v>
          </cell>
          <cell r="S306">
            <v>25274841.699999999</v>
          </cell>
          <cell r="T306">
            <v>1.7345347271643268</v>
          </cell>
          <cell r="U306">
            <v>0.19</v>
          </cell>
          <cell r="V306">
            <v>2768592.5498020002</v>
          </cell>
          <cell r="W306">
            <v>0.15</v>
          </cell>
          <cell r="X306">
            <v>2185730.96037</v>
          </cell>
          <cell r="Y306">
            <v>0</v>
          </cell>
          <cell r="Z306">
            <v>0</v>
          </cell>
          <cell r="AA306">
            <v>-1.0745347271643269</v>
          </cell>
          <cell r="AB306">
            <v>-15657625.474372</v>
          </cell>
          <cell r="AD306">
            <v>20.510988235473633</v>
          </cell>
        </row>
        <row r="307">
          <cell r="A307" t="str">
            <v>Bucaramanga</v>
          </cell>
          <cell r="B307">
            <v>8746208</v>
          </cell>
          <cell r="C307">
            <v>37420</v>
          </cell>
          <cell r="D307">
            <v>37777</v>
          </cell>
          <cell r="E307" t="str">
            <v>A</v>
          </cell>
          <cell r="F307" t="str">
            <v>AUCOL98</v>
          </cell>
          <cell r="G307">
            <v>67901</v>
          </cell>
          <cell r="H307" t="str">
            <v>PUNTO SEGURO LTDA. ASRS. DE SEG.</v>
          </cell>
          <cell r="I307">
            <v>12315258.75</v>
          </cell>
          <cell r="J307">
            <v>12315258.75</v>
          </cell>
          <cell r="K307">
            <v>18446217.8387</v>
          </cell>
          <cell r="L307">
            <v>7705602</v>
          </cell>
          <cell r="M307">
            <v>4608109</v>
          </cell>
          <cell r="N307">
            <v>12313711</v>
          </cell>
          <cell r="O307">
            <v>0.1</v>
          </cell>
          <cell r="P307">
            <v>460810.9</v>
          </cell>
          <cell r="Q307">
            <v>0.1</v>
          </cell>
          <cell r="R307">
            <v>1231371.1000000001</v>
          </cell>
          <cell r="S307">
            <v>14005893</v>
          </cell>
          <cell r="T307">
            <v>0.7592826411610385</v>
          </cell>
          <cell r="U307">
            <v>0.19</v>
          </cell>
          <cell r="V307">
            <v>3504781.3893530001</v>
          </cell>
          <cell r="W307">
            <v>0.15</v>
          </cell>
          <cell r="X307">
            <v>2766932.6758050001</v>
          </cell>
          <cell r="Y307">
            <v>0</v>
          </cell>
          <cell r="Z307">
            <v>0</v>
          </cell>
          <cell r="AA307">
            <v>-9.9282641161038576E-2</v>
          </cell>
          <cell r="AB307">
            <v>-1831389.2264580007</v>
          </cell>
          <cell r="AC307">
            <v>22</v>
          </cell>
          <cell r="AD307">
            <v>28.179271697998047</v>
          </cell>
        </row>
        <row r="308">
          <cell r="B308" t="str">
            <v>Total 8746208</v>
          </cell>
          <cell r="I308">
            <v>35862530.8125</v>
          </cell>
          <cell r="J308">
            <v>35862530.8125</v>
          </cell>
          <cell r="K308">
            <v>33017757.574500002</v>
          </cell>
          <cell r="L308">
            <v>29166365</v>
          </cell>
          <cell r="M308">
            <v>5998111</v>
          </cell>
          <cell r="N308">
            <v>35164476</v>
          </cell>
          <cell r="P308">
            <v>599811.10000000009</v>
          </cell>
          <cell r="R308">
            <v>3516447.6</v>
          </cell>
          <cell r="S308">
            <v>39280734.700000003</v>
          </cell>
          <cell r="V308">
            <v>6273373.9391550003</v>
          </cell>
          <cell r="X308">
            <v>4952663.6361750001</v>
          </cell>
          <cell r="Z308">
            <v>0</v>
          </cell>
          <cell r="AB308">
            <v>-17489014.700830001</v>
          </cell>
          <cell r="AC308">
            <v>22</v>
          </cell>
        </row>
        <row r="309">
          <cell r="H309" t="str">
            <v>Total PUNTO SEGURO LTDA. ASRS. DE SEG.</v>
          </cell>
          <cell r="I309">
            <v>35862530.8125</v>
          </cell>
          <cell r="J309">
            <v>35862530.8125</v>
          </cell>
          <cell r="K309">
            <v>33017757.574500002</v>
          </cell>
          <cell r="L309">
            <v>29166365</v>
          </cell>
          <cell r="M309">
            <v>5998111</v>
          </cell>
          <cell r="N309">
            <v>35164476</v>
          </cell>
          <cell r="P309">
            <v>599811.10000000009</v>
          </cell>
          <cell r="R309">
            <v>3516447.6</v>
          </cell>
          <cell r="S309">
            <v>39280734.700000003</v>
          </cell>
          <cell r="V309">
            <v>6273373.9391550003</v>
          </cell>
          <cell r="X309">
            <v>4952663.6361750001</v>
          </cell>
          <cell r="Z309">
            <v>0</v>
          </cell>
          <cell r="AB309">
            <v>-17489014.700830001</v>
          </cell>
          <cell r="AC309">
            <v>22</v>
          </cell>
        </row>
        <row r="310">
          <cell r="A310" t="str">
            <v>Bucaramanga</v>
          </cell>
          <cell r="B310">
            <v>498991</v>
          </cell>
          <cell r="C310">
            <v>36954</v>
          </cell>
          <cell r="D310">
            <v>37318</v>
          </cell>
          <cell r="E310" t="str">
            <v>M</v>
          </cell>
          <cell r="F310" t="str">
            <v>AUCOL98</v>
          </cell>
          <cell r="G310">
            <v>69217</v>
          </cell>
          <cell r="H310" t="str">
            <v>RINCON Y RINCON CIA. LTDA. ASRS. DE SGRS.</v>
          </cell>
          <cell r="I310">
            <v>23723128</v>
          </cell>
          <cell r="J310">
            <v>23723128</v>
          </cell>
          <cell r="K310">
            <v>23723128.007800002</v>
          </cell>
          <cell r="N310">
            <v>0</v>
          </cell>
          <cell r="O310">
            <v>0.1</v>
          </cell>
          <cell r="P310">
            <v>0</v>
          </cell>
          <cell r="Q310">
            <v>0.1</v>
          </cell>
          <cell r="R310">
            <v>0</v>
          </cell>
          <cell r="S310">
            <v>0</v>
          </cell>
          <cell r="T310">
            <v>0</v>
          </cell>
          <cell r="U310">
            <v>0.19</v>
          </cell>
          <cell r="V310">
            <v>4507394.3214819999</v>
          </cell>
          <cell r="W310">
            <v>0.125</v>
          </cell>
          <cell r="X310">
            <v>2965391.0009750002</v>
          </cell>
          <cell r="Y310">
            <v>0</v>
          </cell>
          <cell r="Z310">
            <v>0</v>
          </cell>
          <cell r="AA310">
            <v>0.68500000000000005</v>
          </cell>
          <cell r="AB310">
            <v>16250342.685343003</v>
          </cell>
          <cell r="AD310">
            <v>18.868131637573242</v>
          </cell>
        </row>
        <row r="311">
          <cell r="A311" t="str">
            <v>Bucaramanga</v>
          </cell>
          <cell r="B311">
            <v>498991</v>
          </cell>
          <cell r="C311">
            <v>37319</v>
          </cell>
          <cell r="D311">
            <v>37683</v>
          </cell>
          <cell r="E311" t="str">
            <v>M</v>
          </cell>
          <cell r="F311" t="str">
            <v>AUCOL98</v>
          </cell>
          <cell r="G311">
            <v>69217</v>
          </cell>
          <cell r="H311" t="str">
            <v>RINCON Y RINCON CIA. LTDA. ASRS. DE SGRS.</v>
          </cell>
          <cell r="I311">
            <v>45362724</v>
          </cell>
          <cell r="J311">
            <v>45362724</v>
          </cell>
          <cell r="K311">
            <v>45362723.9375</v>
          </cell>
          <cell r="L311">
            <v>43880004</v>
          </cell>
          <cell r="M311">
            <v>16955253</v>
          </cell>
          <cell r="N311">
            <v>60835257</v>
          </cell>
          <cell r="O311">
            <v>0.1</v>
          </cell>
          <cell r="P311">
            <v>1695525.3</v>
          </cell>
          <cell r="Q311">
            <v>0.1</v>
          </cell>
          <cell r="R311">
            <v>6083525.7000000002</v>
          </cell>
          <cell r="S311">
            <v>68614308</v>
          </cell>
          <cell r="T311">
            <v>1.5125702789483197</v>
          </cell>
          <cell r="U311">
            <v>0.19</v>
          </cell>
          <cell r="V311">
            <v>8618917.5481250007</v>
          </cell>
          <cell r="W311">
            <v>0.125</v>
          </cell>
          <cell r="X311">
            <v>5670340.4921875</v>
          </cell>
          <cell r="Y311">
            <v>0</v>
          </cell>
          <cell r="Z311">
            <v>0</v>
          </cell>
          <cell r="AA311">
            <v>-0.82757027894831969</v>
          </cell>
          <cell r="AB311">
            <v>-37540842.102812491</v>
          </cell>
          <cell r="AD311">
            <v>43.5054931640625</v>
          </cell>
        </row>
        <row r="312">
          <cell r="A312" t="str">
            <v>Bucaramanga</v>
          </cell>
          <cell r="B312">
            <v>498991</v>
          </cell>
          <cell r="C312">
            <v>37684</v>
          </cell>
          <cell r="D312">
            <v>37777</v>
          </cell>
          <cell r="E312" t="str">
            <v>M</v>
          </cell>
          <cell r="F312" t="str">
            <v>AUCOL98</v>
          </cell>
          <cell r="G312">
            <v>69217</v>
          </cell>
          <cell r="H312" t="str">
            <v>RINCON Y RINCON CIA. LTDA. ASRS. DE SGRS.</v>
          </cell>
          <cell r="I312">
            <v>10303649</v>
          </cell>
          <cell r="J312">
            <v>9203687</v>
          </cell>
          <cell r="K312">
            <v>10303648.996099999</v>
          </cell>
          <cell r="L312">
            <v>0</v>
          </cell>
          <cell r="M312">
            <v>0</v>
          </cell>
          <cell r="N312">
            <v>0</v>
          </cell>
          <cell r="O312">
            <v>0.1</v>
          </cell>
          <cell r="P312">
            <v>0</v>
          </cell>
          <cell r="Q312">
            <v>0.1</v>
          </cell>
          <cell r="R312">
            <v>0</v>
          </cell>
          <cell r="S312">
            <v>0</v>
          </cell>
          <cell r="T312">
            <v>0</v>
          </cell>
          <cell r="U312">
            <v>0.19</v>
          </cell>
          <cell r="V312">
            <v>1957693.3092589998</v>
          </cell>
          <cell r="W312">
            <v>0.125</v>
          </cell>
          <cell r="X312">
            <v>1287956.1245124999</v>
          </cell>
          <cell r="Y312">
            <v>0</v>
          </cell>
          <cell r="Z312">
            <v>0</v>
          </cell>
          <cell r="AA312">
            <v>0.68500000000000005</v>
          </cell>
          <cell r="AB312">
            <v>7057999.5623284997</v>
          </cell>
          <cell r="AC312">
            <v>27</v>
          </cell>
          <cell r="AD312">
            <v>27</v>
          </cell>
        </row>
        <row r="313">
          <cell r="B313" t="str">
            <v>Total 498991</v>
          </cell>
          <cell r="I313">
            <v>79389501</v>
          </cell>
          <cell r="J313">
            <v>78289539</v>
          </cell>
          <cell r="K313">
            <v>79389500.941399992</v>
          </cell>
          <cell r="L313">
            <v>43880004</v>
          </cell>
          <cell r="M313">
            <v>16955253</v>
          </cell>
          <cell r="N313">
            <v>60835257</v>
          </cell>
          <cell r="P313">
            <v>1695525.3</v>
          </cell>
          <cell r="R313">
            <v>6083525.7000000002</v>
          </cell>
          <cell r="S313">
            <v>68614308</v>
          </cell>
          <cell r="V313">
            <v>15084005.178866001</v>
          </cell>
          <cell r="X313">
            <v>9923687.6176749989</v>
          </cell>
          <cell r="Z313">
            <v>0</v>
          </cell>
          <cell r="AB313">
            <v>-14232499.855140988</v>
          </cell>
          <cell r="AC313">
            <v>27</v>
          </cell>
        </row>
        <row r="314">
          <cell r="H314" t="str">
            <v>Total RINCON Y RINCON CIA. LTDA. ASRS. DE SGRS.</v>
          </cell>
          <cell r="I314">
            <v>79389501</v>
          </cell>
          <cell r="J314">
            <v>78289539</v>
          </cell>
          <cell r="K314">
            <v>79389500.941399992</v>
          </cell>
          <cell r="L314">
            <v>43880004</v>
          </cell>
          <cell r="M314">
            <v>16955253</v>
          </cell>
          <cell r="N314">
            <v>60835257</v>
          </cell>
          <cell r="P314">
            <v>1695525.3</v>
          </cell>
          <cell r="R314">
            <v>6083525.7000000002</v>
          </cell>
          <cell r="S314">
            <v>68614308</v>
          </cell>
          <cell r="V314">
            <v>15084005.178866001</v>
          </cell>
          <cell r="X314">
            <v>9923687.6176749989</v>
          </cell>
          <cell r="Z314">
            <v>0</v>
          </cell>
          <cell r="AB314">
            <v>-14232499.855140988</v>
          </cell>
          <cell r="AC314">
            <v>27</v>
          </cell>
        </row>
        <row r="315">
          <cell r="A315" t="str">
            <v>Bucaramanga</v>
          </cell>
          <cell r="B315">
            <v>905257</v>
          </cell>
          <cell r="C315">
            <v>36770</v>
          </cell>
          <cell r="D315">
            <v>37134</v>
          </cell>
          <cell r="E315" t="str">
            <v>M</v>
          </cell>
          <cell r="F315" t="str">
            <v>AUCOL98</v>
          </cell>
          <cell r="G315">
            <v>69531</v>
          </cell>
          <cell r="H315" t="str">
            <v>SERGIO ARANGO Y CIA. LTDA. ASESORES DE SEGURO</v>
          </cell>
          <cell r="I315">
            <v>35313570</v>
          </cell>
          <cell r="J315">
            <v>35313570</v>
          </cell>
          <cell r="K315">
            <v>35313570.003899999</v>
          </cell>
          <cell r="L315">
            <v>4906277</v>
          </cell>
          <cell r="M315">
            <v>3111111</v>
          </cell>
          <cell r="N315">
            <v>8017388</v>
          </cell>
          <cell r="O315">
            <v>0.1</v>
          </cell>
          <cell r="P315">
            <v>311111.10000000003</v>
          </cell>
          <cell r="Q315">
            <v>0.1</v>
          </cell>
          <cell r="R315">
            <v>801738.8</v>
          </cell>
          <cell r="S315">
            <v>9130237.9000000004</v>
          </cell>
          <cell r="T315">
            <v>0.25854757530863248</v>
          </cell>
          <cell r="U315">
            <v>0.19</v>
          </cell>
          <cell r="V315">
            <v>6709578.3007410001</v>
          </cell>
          <cell r="W315">
            <v>0.125</v>
          </cell>
          <cell r="X315">
            <v>4414196.2504874999</v>
          </cell>
          <cell r="Y315">
            <v>0</v>
          </cell>
          <cell r="Z315">
            <v>0</v>
          </cell>
          <cell r="AA315">
            <v>0.42645242469136757</v>
          </cell>
          <cell r="AB315">
            <v>15059557.552671501</v>
          </cell>
          <cell r="AD315">
            <v>36.851650238037109</v>
          </cell>
        </row>
        <row r="316">
          <cell r="A316" t="str">
            <v>Bucaramanga</v>
          </cell>
          <cell r="B316">
            <v>905257</v>
          </cell>
          <cell r="C316">
            <v>37135</v>
          </cell>
          <cell r="D316">
            <v>37499</v>
          </cell>
          <cell r="E316" t="str">
            <v>M</v>
          </cell>
          <cell r="F316" t="str">
            <v>AUCOL98</v>
          </cell>
          <cell r="G316">
            <v>69531</v>
          </cell>
          <cell r="H316" t="str">
            <v>SERGIO ARANGO Y CIA. LTDA. ASESORES DE SEGURO</v>
          </cell>
          <cell r="I316">
            <v>39463873</v>
          </cell>
          <cell r="J316">
            <v>39463873</v>
          </cell>
          <cell r="K316">
            <v>39463873.0176</v>
          </cell>
          <cell r="L316">
            <v>30370302</v>
          </cell>
          <cell r="M316">
            <v>916397</v>
          </cell>
          <cell r="N316">
            <v>31286699</v>
          </cell>
          <cell r="O316">
            <v>0.1</v>
          </cell>
          <cell r="P316">
            <v>91639.700000000012</v>
          </cell>
          <cell r="Q316">
            <v>0.1</v>
          </cell>
          <cell r="R316">
            <v>3128669.9000000004</v>
          </cell>
          <cell r="S316">
            <v>34507008.600000001</v>
          </cell>
          <cell r="T316">
            <v>0.87439488224104744</v>
          </cell>
          <cell r="U316">
            <v>0.19</v>
          </cell>
          <cell r="V316">
            <v>7498135.8733440004</v>
          </cell>
          <cell r="W316">
            <v>0.125</v>
          </cell>
          <cell r="X316">
            <v>4932984.1272</v>
          </cell>
          <cell r="Y316">
            <v>0</v>
          </cell>
          <cell r="Z316">
            <v>0</v>
          </cell>
          <cell r="AA316">
            <v>-0.18939488224104739</v>
          </cell>
          <cell r="AB316">
            <v>-7474255.5829439992</v>
          </cell>
          <cell r="AD316">
            <v>45.675823211669922</v>
          </cell>
        </row>
        <row r="317">
          <cell r="A317" t="str">
            <v>Bucaramanga</v>
          </cell>
          <cell r="B317">
            <v>905257</v>
          </cell>
          <cell r="C317">
            <v>37500</v>
          </cell>
          <cell r="D317">
            <v>37777</v>
          </cell>
          <cell r="E317" t="str">
            <v>M</v>
          </cell>
          <cell r="F317" t="str">
            <v>AUCOL98</v>
          </cell>
          <cell r="G317">
            <v>69531</v>
          </cell>
          <cell r="H317" t="str">
            <v>SERGIO ARANGO Y CIA. LTDA. ASESORES DE SEGURO</v>
          </cell>
          <cell r="I317">
            <v>26899516</v>
          </cell>
          <cell r="J317">
            <v>24134032</v>
          </cell>
          <cell r="K317">
            <v>26678196.271499999</v>
          </cell>
          <cell r="L317">
            <v>8310468</v>
          </cell>
          <cell r="M317">
            <v>9722222</v>
          </cell>
          <cell r="N317">
            <v>18032690</v>
          </cell>
          <cell r="O317">
            <v>0.1</v>
          </cell>
          <cell r="P317">
            <v>972222.20000000007</v>
          </cell>
          <cell r="Q317">
            <v>0.1</v>
          </cell>
          <cell r="R317">
            <v>1803269</v>
          </cell>
          <cell r="S317">
            <v>20808181.199999999</v>
          </cell>
          <cell r="T317">
            <v>0.77996956721654875</v>
          </cell>
          <cell r="U317">
            <v>0.19</v>
          </cell>
          <cell r="V317">
            <v>5068857.2915850002</v>
          </cell>
          <cell r="W317">
            <v>0.125</v>
          </cell>
          <cell r="X317">
            <v>3334774.5339374999</v>
          </cell>
          <cell r="Y317">
            <v>0</v>
          </cell>
          <cell r="Z317">
            <v>0</v>
          </cell>
          <cell r="AA317">
            <v>-9.49695672165487E-2</v>
          </cell>
          <cell r="AB317">
            <v>-2533616.7540224981</v>
          </cell>
          <cell r="AC317">
            <v>38</v>
          </cell>
          <cell r="AD317">
            <v>40.29241943359375</v>
          </cell>
        </row>
        <row r="318">
          <cell r="B318" t="str">
            <v>Total 905257</v>
          </cell>
          <cell r="I318">
            <v>101676959</v>
          </cell>
          <cell r="J318">
            <v>98911475</v>
          </cell>
          <cell r="K318">
            <v>101455639.29299998</v>
          </cell>
          <cell r="L318">
            <v>43587047</v>
          </cell>
          <cell r="M318">
            <v>13749730</v>
          </cell>
          <cell r="N318">
            <v>57336777</v>
          </cell>
          <cell r="P318">
            <v>1374973</v>
          </cell>
          <cell r="R318">
            <v>5733677.7000000002</v>
          </cell>
          <cell r="S318">
            <v>64445427.700000003</v>
          </cell>
          <cell r="V318">
            <v>19276571.465670001</v>
          </cell>
          <cell r="X318">
            <v>12681954.911624998</v>
          </cell>
          <cell r="Z318">
            <v>0</v>
          </cell>
          <cell r="AB318">
            <v>5051685.2157050036</v>
          </cell>
          <cell r="AC318">
            <v>38</v>
          </cell>
        </row>
        <row r="319">
          <cell r="H319" t="str">
            <v>Total SERGIO ARANGO Y CIA. LTDA. ASESORES DE SEGURO</v>
          </cell>
          <cell r="I319">
            <v>101676959</v>
          </cell>
          <cell r="J319">
            <v>98911475</v>
          </cell>
          <cell r="K319">
            <v>101455639.29299998</v>
          </cell>
          <cell r="L319">
            <v>43587047</v>
          </cell>
          <cell r="M319">
            <v>13749730</v>
          </cell>
          <cell r="N319">
            <v>57336777</v>
          </cell>
          <cell r="P319">
            <v>1374973</v>
          </cell>
          <cell r="R319">
            <v>5733677.7000000002</v>
          </cell>
          <cell r="S319">
            <v>64445427.700000003</v>
          </cell>
          <cell r="V319">
            <v>19276571.465670001</v>
          </cell>
          <cell r="X319">
            <v>12681954.911624998</v>
          </cell>
          <cell r="Z319">
            <v>0</v>
          </cell>
          <cell r="AB319">
            <v>5051685.2157050036</v>
          </cell>
          <cell r="AC319">
            <v>38</v>
          </cell>
        </row>
        <row r="320">
          <cell r="A320" t="str">
            <v>Bucaramanga</v>
          </cell>
          <cell r="B320">
            <v>657186</v>
          </cell>
          <cell r="C320">
            <v>36692</v>
          </cell>
          <cell r="D320">
            <v>37056</v>
          </cell>
          <cell r="E320" t="str">
            <v>M</v>
          </cell>
          <cell r="F320" t="str">
            <v>AUCOL98</v>
          </cell>
          <cell r="G320">
            <v>66383</v>
          </cell>
          <cell r="H320" t="str">
            <v>Soc. Admtradora De Sgrs. Cia. Ltda.</v>
          </cell>
          <cell r="I320">
            <v>35975921</v>
          </cell>
          <cell r="J320">
            <v>35975921</v>
          </cell>
          <cell r="K320">
            <v>35975920.960900001</v>
          </cell>
          <cell r="L320">
            <v>5436019</v>
          </cell>
          <cell r="M320">
            <v>0</v>
          </cell>
          <cell r="N320">
            <v>5436019</v>
          </cell>
          <cell r="O320">
            <v>0.1</v>
          </cell>
          <cell r="P320">
            <v>0</v>
          </cell>
          <cell r="Q320">
            <v>0.1</v>
          </cell>
          <cell r="R320">
            <v>543601.9</v>
          </cell>
          <cell r="S320">
            <v>5979620.9000000004</v>
          </cell>
          <cell r="T320">
            <v>0.16621175331408136</v>
          </cell>
          <cell r="U320">
            <v>0.19</v>
          </cell>
          <cell r="V320">
            <v>6835424.9825710002</v>
          </cell>
          <cell r="W320">
            <v>0.125</v>
          </cell>
          <cell r="X320">
            <v>4496990.1201125002</v>
          </cell>
          <cell r="Y320">
            <v>0</v>
          </cell>
          <cell r="Z320">
            <v>0</v>
          </cell>
          <cell r="AA320">
            <v>0.51878824668591872</v>
          </cell>
          <cell r="AB320">
            <v>18663884.958216503</v>
          </cell>
          <cell r="AD320">
            <v>29.472526550292969</v>
          </cell>
        </row>
        <row r="321">
          <cell r="A321" t="str">
            <v>Bucaramanga</v>
          </cell>
          <cell r="B321">
            <v>657186</v>
          </cell>
          <cell r="C321">
            <v>37057</v>
          </cell>
          <cell r="D321">
            <v>37421</v>
          </cell>
          <cell r="E321" t="str">
            <v>M</v>
          </cell>
          <cell r="F321" t="str">
            <v>AUCOL98</v>
          </cell>
          <cell r="G321">
            <v>66383</v>
          </cell>
          <cell r="H321" t="str">
            <v>Soc. Admtradora De Sgrs. Cia. Ltda.</v>
          </cell>
          <cell r="I321">
            <v>27455974</v>
          </cell>
          <cell r="J321">
            <v>27471843</v>
          </cell>
          <cell r="K321">
            <v>27455973.9998</v>
          </cell>
          <cell r="L321">
            <v>732074</v>
          </cell>
          <cell r="M321">
            <v>1479037</v>
          </cell>
          <cell r="N321">
            <v>2211111</v>
          </cell>
          <cell r="O321">
            <v>0.1</v>
          </cell>
          <cell r="P321">
            <v>147903.70000000001</v>
          </cell>
          <cell r="Q321">
            <v>0.1</v>
          </cell>
          <cell r="R321">
            <v>221111.1</v>
          </cell>
          <cell r="S321">
            <v>2580125.8000000003</v>
          </cell>
          <cell r="T321">
            <v>9.3973202335447828E-2</v>
          </cell>
          <cell r="U321">
            <v>0.19</v>
          </cell>
          <cell r="V321">
            <v>5216635.0599619998</v>
          </cell>
          <cell r="W321">
            <v>0.125</v>
          </cell>
          <cell r="X321">
            <v>3431996.749975</v>
          </cell>
          <cell r="Y321">
            <v>0</v>
          </cell>
          <cell r="Z321">
            <v>0</v>
          </cell>
          <cell r="AA321">
            <v>0.59102679766455224</v>
          </cell>
          <cell r="AB321">
            <v>16227216.389863001</v>
          </cell>
          <cell r="AD321">
            <v>22.637363433837891</v>
          </cell>
        </row>
        <row r="322">
          <cell r="A322" t="str">
            <v>Bucaramanga</v>
          </cell>
          <cell r="B322">
            <v>657186</v>
          </cell>
          <cell r="C322">
            <v>37422</v>
          </cell>
          <cell r="D322">
            <v>37777</v>
          </cell>
          <cell r="E322" t="str">
            <v>M</v>
          </cell>
          <cell r="F322" t="str">
            <v>AUCOL98</v>
          </cell>
          <cell r="G322">
            <v>66383</v>
          </cell>
          <cell r="H322" t="str">
            <v>Soc. Admtradora De Sgrs. Cia. Ltda.</v>
          </cell>
          <cell r="I322">
            <v>24768263</v>
          </cell>
          <cell r="J322">
            <v>20764816</v>
          </cell>
          <cell r="K322">
            <v>24176575.158199999</v>
          </cell>
          <cell r="L322">
            <v>10470436</v>
          </cell>
          <cell r="M322">
            <v>2633248</v>
          </cell>
          <cell r="N322">
            <v>13103684</v>
          </cell>
          <cell r="O322">
            <v>0.1</v>
          </cell>
          <cell r="P322">
            <v>263324.79999999999</v>
          </cell>
          <cell r="Q322">
            <v>0.1</v>
          </cell>
          <cell r="R322">
            <v>1310368.4000000001</v>
          </cell>
          <cell r="S322">
            <v>14677377.200000001</v>
          </cell>
          <cell r="T322">
            <v>0.60709083499040828</v>
          </cell>
          <cell r="U322">
            <v>0.19</v>
          </cell>
          <cell r="V322">
            <v>4593549.2800580002</v>
          </cell>
          <cell r="W322">
            <v>0.125</v>
          </cell>
          <cell r="X322">
            <v>3022071.8947749999</v>
          </cell>
          <cell r="Y322">
            <v>0</v>
          </cell>
          <cell r="Z322">
            <v>0</v>
          </cell>
          <cell r="AA322">
            <v>7.7909165009591774E-2</v>
          </cell>
          <cell r="AB322">
            <v>1883576.7833670012</v>
          </cell>
          <cell r="AC322">
            <v>25</v>
          </cell>
          <cell r="AD322">
            <v>24.921127319335938</v>
          </cell>
        </row>
        <row r="323">
          <cell r="B323" t="str">
            <v>Total 657186</v>
          </cell>
          <cell r="I323">
            <v>88200158</v>
          </cell>
          <cell r="J323">
            <v>84212580</v>
          </cell>
          <cell r="K323">
            <v>87608470.118900001</v>
          </cell>
          <cell r="L323">
            <v>16638529</v>
          </cell>
          <cell r="M323">
            <v>4112285</v>
          </cell>
          <cell r="N323">
            <v>20750814</v>
          </cell>
          <cell r="P323">
            <v>411228.5</v>
          </cell>
          <cell r="R323">
            <v>2075081.4000000001</v>
          </cell>
          <cell r="S323">
            <v>23237123.900000002</v>
          </cell>
          <cell r="V323">
            <v>16645609.322590999</v>
          </cell>
          <cell r="X323">
            <v>10951058.7648625</v>
          </cell>
          <cell r="Z323">
            <v>0</v>
          </cell>
          <cell r="AB323">
            <v>36774678.131446503</v>
          </cell>
          <cell r="AC323">
            <v>25</v>
          </cell>
        </row>
        <row r="324">
          <cell r="H324" t="str">
            <v>Total Soc. Admtradora De Sgrs. Cia. Ltda.</v>
          </cell>
          <cell r="I324">
            <v>88200158</v>
          </cell>
          <cell r="J324">
            <v>84212580</v>
          </cell>
          <cell r="K324">
            <v>87608470.118900001</v>
          </cell>
          <cell r="L324">
            <v>16638529</v>
          </cell>
          <cell r="M324">
            <v>4112285</v>
          </cell>
          <cell r="N324">
            <v>20750814</v>
          </cell>
          <cell r="P324">
            <v>411228.5</v>
          </cell>
          <cell r="R324">
            <v>2075081.4000000001</v>
          </cell>
          <cell r="S324">
            <v>23237123.900000002</v>
          </cell>
          <cell r="V324">
            <v>16645609.322590999</v>
          </cell>
          <cell r="X324">
            <v>10951058.7648625</v>
          </cell>
          <cell r="Z324">
            <v>0</v>
          </cell>
          <cell r="AB324">
            <v>36774678.131446503</v>
          </cell>
          <cell r="AC324">
            <v>25</v>
          </cell>
        </row>
        <row r="325">
          <cell r="A325" t="str">
            <v>Bucaramanga</v>
          </cell>
          <cell r="B325">
            <v>870784</v>
          </cell>
          <cell r="C325">
            <v>36768</v>
          </cell>
          <cell r="D325">
            <v>37132</v>
          </cell>
          <cell r="E325" t="str">
            <v>M</v>
          </cell>
          <cell r="F325" t="str">
            <v>AUCOL98</v>
          </cell>
          <cell r="G325">
            <v>67901</v>
          </cell>
          <cell r="H325" t="str">
            <v>SOTRASE LTDA</v>
          </cell>
          <cell r="I325">
            <v>394915639.8125</v>
          </cell>
          <cell r="J325">
            <v>394915639.8125</v>
          </cell>
          <cell r="K325">
            <v>394915639.86629999</v>
          </cell>
          <cell r="L325">
            <v>180922719</v>
          </cell>
          <cell r="M325">
            <v>14803950</v>
          </cell>
          <cell r="N325">
            <v>195726669</v>
          </cell>
          <cell r="O325">
            <v>0.1</v>
          </cell>
          <cell r="P325">
            <v>1480395</v>
          </cell>
          <cell r="Q325">
            <v>0.1</v>
          </cell>
          <cell r="R325">
            <v>19572666.900000002</v>
          </cell>
          <cell r="S325">
            <v>216779730.90000001</v>
          </cell>
          <cell r="T325">
            <v>0.54892667956475849</v>
          </cell>
          <cell r="U325">
            <v>0.19</v>
          </cell>
          <cell r="V325">
            <v>75033971.574597001</v>
          </cell>
          <cell r="W325">
            <v>0.125</v>
          </cell>
          <cell r="X325">
            <v>49364454.983287498</v>
          </cell>
          <cell r="Y325">
            <v>0</v>
          </cell>
          <cell r="Z325">
            <v>0</v>
          </cell>
          <cell r="AA325">
            <v>0.13607332043524156</v>
          </cell>
          <cell r="AB325">
            <v>53737482.408415496</v>
          </cell>
          <cell r="AD325">
            <v>168.67582702636719</v>
          </cell>
        </row>
        <row r="326">
          <cell r="A326" t="str">
            <v>Bucaramanga</v>
          </cell>
          <cell r="B326">
            <v>870784</v>
          </cell>
          <cell r="C326">
            <v>37133</v>
          </cell>
          <cell r="D326">
            <v>37497</v>
          </cell>
          <cell r="E326" t="str">
            <v>M</v>
          </cell>
          <cell r="F326" t="str">
            <v>AUCOL98</v>
          </cell>
          <cell r="G326">
            <v>67901</v>
          </cell>
          <cell r="H326" t="str">
            <v>SOTRASE LTDA</v>
          </cell>
          <cell r="I326">
            <v>404496875</v>
          </cell>
          <cell r="J326">
            <v>404496875</v>
          </cell>
          <cell r="K326">
            <v>404496875.0043</v>
          </cell>
          <cell r="L326">
            <v>144016633</v>
          </cell>
          <cell r="M326">
            <v>23031870</v>
          </cell>
          <cell r="N326">
            <v>167048503</v>
          </cell>
          <cell r="O326">
            <v>0.1</v>
          </cell>
          <cell r="P326">
            <v>2303187</v>
          </cell>
          <cell r="Q326">
            <v>0.1</v>
          </cell>
          <cell r="R326">
            <v>16704850.300000001</v>
          </cell>
          <cell r="S326">
            <v>186056540.30000001</v>
          </cell>
          <cell r="T326">
            <v>0.45997027862828888</v>
          </cell>
          <cell r="U326">
            <v>0.19</v>
          </cell>
          <cell r="V326">
            <v>76854406.250817001</v>
          </cell>
          <cell r="W326">
            <v>0.125</v>
          </cell>
          <cell r="X326">
            <v>50562109.3755375</v>
          </cell>
          <cell r="Y326">
            <v>0</v>
          </cell>
          <cell r="Z326">
            <v>0</v>
          </cell>
          <cell r="AA326">
            <v>0.22502972137171118</v>
          </cell>
          <cell r="AB326">
            <v>91023819.077945516</v>
          </cell>
          <cell r="AD326">
            <v>167.08790588378906</v>
          </cell>
        </row>
        <row r="327">
          <cell r="A327" t="str">
            <v>Bucaramanga</v>
          </cell>
          <cell r="B327">
            <v>870784</v>
          </cell>
          <cell r="C327">
            <v>37498</v>
          </cell>
          <cell r="D327">
            <v>37777</v>
          </cell>
          <cell r="E327" t="str">
            <v>M</v>
          </cell>
          <cell r="F327" t="str">
            <v>AUCOL98</v>
          </cell>
          <cell r="G327">
            <v>67901</v>
          </cell>
          <cell r="H327" t="str">
            <v>SOTRASE LTDA</v>
          </cell>
          <cell r="I327">
            <v>377543050.5625</v>
          </cell>
          <cell r="J327">
            <v>299077933.6875</v>
          </cell>
          <cell r="K327">
            <v>344776296.792</v>
          </cell>
          <cell r="L327">
            <v>149310441</v>
          </cell>
          <cell r="M327">
            <v>60324000</v>
          </cell>
          <cell r="N327">
            <v>209634441</v>
          </cell>
          <cell r="O327">
            <v>0.1</v>
          </cell>
          <cell r="P327">
            <v>6032400</v>
          </cell>
          <cell r="Q327">
            <v>0.1</v>
          </cell>
          <cell r="R327">
            <v>20963444.100000001</v>
          </cell>
          <cell r="S327">
            <v>236630285.09999999</v>
          </cell>
          <cell r="T327">
            <v>0.68632991102273078</v>
          </cell>
          <cell r="U327">
            <v>0.19</v>
          </cell>
          <cell r="V327">
            <v>65507496.390479997</v>
          </cell>
          <cell r="W327">
            <v>0.125</v>
          </cell>
          <cell r="X327">
            <v>43097037.098999999</v>
          </cell>
          <cell r="Y327">
            <v>0</v>
          </cell>
          <cell r="Z327">
            <v>0</v>
          </cell>
          <cell r="AA327">
            <v>-1.3299110227307231E-3</v>
          </cell>
          <cell r="AB327">
            <v>-458521.79747996008</v>
          </cell>
          <cell r="AC327">
            <v>188</v>
          </cell>
          <cell r="AD327">
            <v>177.84230041503906</v>
          </cell>
        </row>
        <row r="328">
          <cell r="B328" t="str">
            <v>Total 870784</v>
          </cell>
          <cell r="I328">
            <v>1176955565.375</v>
          </cell>
          <cell r="J328">
            <v>1098490448.5</v>
          </cell>
          <cell r="K328">
            <v>1144188811.6626</v>
          </cell>
          <cell r="L328">
            <v>474249793</v>
          </cell>
          <cell r="M328">
            <v>98159820</v>
          </cell>
          <cell r="N328">
            <v>572409613</v>
          </cell>
          <cell r="P328">
            <v>9815982</v>
          </cell>
          <cell r="R328">
            <v>57240961.300000004</v>
          </cell>
          <cell r="S328">
            <v>639466556.30000007</v>
          </cell>
          <cell r="V328">
            <v>217395874.21589398</v>
          </cell>
          <cell r="X328">
            <v>143023601.45782501</v>
          </cell>
          <cell r="Z328">
            <v>0</v>
          </cell>
          <cell r="AB328">
            <v>144302779.68888107</v>
          </cell>
          <cell r="AC328">
            <v>188</v>
          </cell>
        </row>
        <row r="329">
          <cell r="H329" t="str">
            <v>Total SOTRASE LTDA</v>
          </cell>
          <cell r="I329">
            <v>1176955565.375</v>
          </cell>
          <cell r="J329">
            <v>1098490448.5</v>
          </cell>
          <cell r="K329">
            <v>1144188811.6626</v>
          </cell>
          <cell r="L329">
            <v>474249793</v>
          </cell>
          <cell r="M329">
            <v>98159820</v>
          </cell>
          <cell r="N329">
            <v>572409613</v>
          </cell>
          <cell r="P329">
            <v>9815982</v>
          </cell>
          <cell r="R329">
            <v>57240961.300000004</v>
          </cell>
          <cell r="S329">
            <v>639466556.30000007</v>
          </cell>
          <cell r="V329">
            <v>217395874.21589398</v>
          </cell>
          <cell r="X329">
            <v>143023601.45782501</v>
          </cell>
          <cell r="Z329">
            <v>0</v>
          </cell>
          <cell r="AB329">
            <v>144302779.68888107</v>
          </cell>
          <cell r="AC329">
            <v>188</v>
          </cell>
        </row>
        <row r="330">
          <cell r="A330" t="str">
            <v>Bucaramanga</v>
          </cell>
          <cell r="B330">
            <v>7558828</v>
          </cell>
          <cell r="C330">
            <v>36860</v>
          </cell>
          <cell r="D330">
            <v>37224</v>
          </cell>
          <cell r="E330" t="str">
            <v>A</v>
          </cell>
          <cell r="F330" t="str">
            <v>AUCOLESP</v>
          </cell>
          <cell r="G330">
            <v>72690</v>
          </cell>
          <cell r="H330" t="str">
            <v>TERMOTASAJERO</v>
          </cell>
          <cell r="I330">
            <v>33812196</v>
          </cell>
          <cell r="J330">
            <v>33812196</v>
          </cell>
          <cell r="K330">
            <v>33812196.875</v>
          </cell>
          <cell r="L330">
            <v>4795330</v>
          </cell>
          <cell r="M330">
            <v>0</v>
          </cell>
          <cell r="N330">
            <v>4795330</v>
          </cell>
          <cell r="O330">
            <v>0.1</v>
          </cell>
          <cell r="P330">
            <v>0</v>
          </cell>
          <cell r="Q330">
            <v>0.1</v>
          </cell>
          <cell r="R330">
            <v>479533</v>
          </cell>
          <cell r="S330">
            <v>5274863</v>
          </cell>
          <cell r="T330">
            <v>0.15600474052308971</v>
          </cell>
          <cell r="U330">
            <v>0.19</v>
          </cell>
          <cell r="V330">
            <v>6424317.40625</v>
          </cell>
          <cell r="W330">
            <v>0.125</v>
          </cell>
          <cell r="X330">
            <v>4226524.609375</v>
          </cell>
          <cell r="Y330">
            <v>0</v>
          </cell>
          <cell r="Z330">
            <v>0</v>
          </cell>
          <cell r="AA330">
            <v>0.52899525947691028</v>
          </cell>
          <cell r="AB330">
            <v>17886491.859375</v>
          </cell>
          <cell r="AD330">
            <v>11</v>
          </cell>
        </row>
        <row r="331">
          <cell r="A331" t="str">
            <v>Bucaramanga</v>
          </cell>
          <cell r="B331">
            <v>7558828</v>
          </cell>
          <cell r="C331">
            <v>37225</v>
          </cell>
          <cell r="D331">
            <v>37589</v>
          </cell>
          <cell r="E331" t="str">
            <v>A</v>
          </cell>
          <cell r="F331" t="str">
            <v>AUCOLESP</v>
          </cell>
          <cell r="G331">
            <v>72690</v>
          </cell>
          <cell r="H331" t="str">
            <v>TERMOTASAJERO</v>
          </cell>
          <cell r="I331">
            <v>45793302.5</v>
          </cell>
          <cell r="J331">
            <v>45793302.5</v>
          </cell>
          <cell r="K331">
            <v>45793303.343800001</v>
          </cell>
          <cell r="L331">
            <v>5000000</v>
          </cell>
          <cell r="M331">
            <v>0</v>
          </cell>
          <cell r="N331">
            <v>5000000</v>
          </cell>
          <cell r="O331">
            <v>0.1</v>
          </cell>
          <cell r="P331">
            <v>0</v>
          </cell>
          <cell r="Q331">
            <v>0.1</v>
          </cell>
          <cell r="R331">
            <v>500000</v>
          </cell>
          <cell r="S331">
            <v>5500000</v>
          </cell>
          <cell r="T331">
            <v>0.12010489740624161</v>
          </cell>
          <cell r="U331">
            <v>0.19</v>
          </cell>
          <cell r="V331">
            <v>8700727.6353220008</v>
          </cell>
          <cell r="W331">
            <v>0.125</v>
          </cell>
          <cell r="X331">
            <v>5724162.9179750001</v>
          </cell>
          <cell r="Y331">
            <v>0</v>
          </cell>
          <cell r="Z331">
            <v>0</v>
          </cell>
          <cell r="AA331">
            <v>0.56489510259375841</v>
          </cell>
          <cell r="AB331">
            <v>25868412.790503003</v>
          </cell>
          <cell r="AD331">
            <v>12.021978378295898</v>
          </cell>
        </row>
        <row r="332">
          <cell r="A332" t="str">
            <v>Bucaramanga</v>
          </cell>
          <cell r="B332">
            <v>7558828</v>
          </cell>
          <cell r="C332">
            <v>37590</v>
          </cell>
          <cell r="D332">
            <v>37777</v>
          </cell>
          <cell r="E332" t="str">
            <v>A</v>
          </cell>
          <cell r="F332" t="str">
            <v>AUCOLESP</v>
          </cell>
          <cell r="G332">
            <v>72690</v>
          </cell>
          <cell r="H332" t="str">
            <v>TERMOTASAJERO</v>
          </cell>
          <cell r="I332">
            <v>63898458</v>
          </cell>
          <cell r="J332">
            <v>63898458</v>
          </cell>
          <cell r="K332">
            <v>32530318.406300001</v>
          </cell>
          <cell r="L332">
            <v>7413230</v>
          </cell>
          <cell r="M332">
            <v>28712043</v>
          </cell>
          <cell r="N332">
            <v>36125273</v>
          </cell>
          <cell r="O332">
            <v>0.1</v>
          </cell>
          <cell r="P332">
            <v>2871204.3000000003</v>
          </cell>
          <cell r="Q332">
            <v>0.1</v>
          </cell>
          <cell r="R332">
            <v>3612527.3000000003</v>
          </cell>
          <cell r="S332">
            <v>42609004.599999994</v>
          </cell>
          <cell r="T332">
            <v>1.3098243942102976</v>
          </cell>
          <cell r="U332">
            <v>0.19</v>
          </cell>
          <cell r="V332">
            <v>6180760.4971970003</v>
          </cell>
          <cell r="W332">
            <v>0.125</v>
          </cell>
          <cell r="X332">
            <v>4066289.8007875001</v>
          </cell>
          <cell r="Y332">
            <v>0</v>
          </cell>
          <cell r="Z332">
            <v>0</v>
          </cell>
          <cell r="AA332">
            <v>-0.62482439421029756</v>
          </cell>
          <cell r="AB332">
            <v>-20325736.491684489</v>
          </cell>
          <cell r="AC332">
            <v>15</v>
          </cell>
          <cell r="AD332">
            <v>14.518716812133789</v>
          </cell>
        </row>
        <row r="333">
          <cell r="B333" t="str">
            <v>Total 7558828</v>
          </cell>
          <cell r="I333">
            <v>143503956.5</v>
          </cell>
          <cell r="J333">
            <v>143503956.5</v>
          </cell>
          <cell r="K333">
            <v>112135818.62510002</v>
          </cell>
          <cell r="L333">
            <v>17208560</v>
          </cell>
          <cell r="M333">
            <v>28712043</v>
          </cell>
          <cell r="N333">
            <v>45920603</v>
          </cell>
          <cell r="P333">
            <v>2871204.3000000003</v>
          </cell>
          <cell r="R333">
            <v>4592060.3000000007</v>
          </cell>
          <cell r="S333">
            <v>53383867.599999994</v>
          </cell>
          <cell r="V333">
            <v>21305805.538768999</v>
          </cell>
          <cell r="X333">
            <v>14016977.328137502</v>
          </cell>
          <cell r="Z333">
            <v>0</v>
          </cell>
          <cell r="AB333">
            <v>23429168.158193514</v>
          </cell>
          <cell r="AC333">
            <v>15</v>
          </cell>
        </row>
        <row r="334">
          <cell r="H334" t="str">
            <v>Total TERMOTASAJERO</v>
          </cell>
          <cell r="I334">
            <v>143503956.5</v>
          </cell>
          <cell r="J334">
            <v>143503956.5</v>
          </cell>
          <cell r="K334">
            <v>112135818.62510002</v>
          </cell>
          <cell r="L334">
            <v>17208560</v>
          </cell>
          <cell r="M334">
            <v>28712043</v>
          </cell>
          <cell r="N334">
            <v>45920603</v>
          </cell>
          <cell r="P334">
            <v>2871204.3000000003</v>
          </cell>
          <cell r="R334">
            <v>4592060.3000000007</v>
          </cell>
          <cell r="S334">
            <v>53383867.599999994</v>
          </cell>
          <cell r="V334">
            <v>21305805.538768999</v>
          </cell>
          <cell r="X334">
            <v>14016977.328137502</v>
          </cell>
          <cell r="Z334">
            <v>0</v>
          </cell>
          <cell r="AB334">
            <v>23429168.158193514</v>
          </cell>
          <cell r="AC334">
            <v>15</v>
          </cell>
        </row>
        <row r="335">
          <cell r="A335" t="str">
            <v>Bucaramanga</v>
          </cell>
          <cell r="B335">
            <v>10970336</v>
          </cell>
          <cell r="C335">
            <v>37441</v>
          </cell>
          <cell r="D335">
            <v>37777</v>
          </cell>
          <cell r="E335" t="str">
            <v>M</v>
          </cell>
          <cell r="F335" t="str">
            <v>AUCOLESP</v>
          </cell>
          <cell r="G335">
            <v>52618</v>
          </cell>
          <cell r="H335" t="str">
            <v>TSP LTDA.</v>
          </cell>
          <cell r="I335">
            <v>50050085</v>
          </cell>
          <cell r="J335">
            <v>40189508</v>
          </cell>
          <cell r="K335">
            <v>50050085.013700001</v>
          </cell>
          <cell r="L335">
            <v>0</v>
          </cell>
          <cell r="M335">
            <v>16200000</v>
          </cell>
          <cell r="N335">
            <v>16200000</v>
          </cell>
          <cell r="O335">
            <v>0.1</v>
          </cell>
          <cell r="P335">
            <v>1620000</v>
          </cell>
          <cell r="Q335">
            <v>0.1</v>
          </cell>
          <cell r="R335">
            <v>1620000</v>
          </cell>
          <cell r="S335">
            <v>19440000</v>
          </cell>
          <cell r="T335">
            <v>0.38841092866633031</v>
          </cell>
          <cell r="U335">
            <v>0.19</v>
          </cell>
          <cell r="V335">
            <v>9509516.1526030004</v>
          </cell>
          <cell r="W335">
            <v>0.125</v>
          </cell>
          <cell r="X335">
            <v>6256260.6267125001</v>
          </cell>
          <cell r="Y335">
            <v>0</v>
          </cell>
          <cell r="Z335">
            <v>0</v>
          </cell>
          <cell r="AA335">
            <v>0.29658907133366974</v>
          </cell>
          <cell r="AB335">
            <v>14844308.234384505</v>
          </cell>
          <cell r="AC335">
            <v>16</v>
          </cell>
          <cell r="AD335">
            <v>15.892857551574707</v>
          </cell>
        </row>
        <row r="336">
          <cell r="B336" t="str">
            <v>Total 10970336</v>
          </cell>
          <cell r="I336">
            <v>50050085</v>
          </cell>
          <cell r="J336">
            <v>40189508</v>
          </cell>
          <cell r="K336">
            <v>50050085.013700001</v>
          </cell>
          <cell r="L336">
            <v>0</v>
          </cell>
          <cell r="M336">
            <v>16200000</v>
          </cell>
          <cell r="N336">
            <v>16200000</v>
          </cell>
          <cell r="P336">
            <v>1620000</v>
          </cell>
          <cell r="R336">
            <v>1620000</v>
          </cell>
          <cell r="S336">
            <v>19440000</v>
          </cell>
          <cell r="V336">
            <v>9509516.1526030004</v>
          </cell>
          <cell r="X336">
            <v>6256260.6267125001</v>
          </cell>
          <cell r="Z336">
            <v>0</v>
          </cell>
          <cell r="AB336">
            <v>14844308.234384505</v>
          </cell>
          <cell r="AC336">
            <v>16</v>
          </cell>
        </row>
        <row r="337">
          <cell r="H337" t="str">
            <v>Total TSP LTDA.</v>
          </cell>
          <cell r="I337">
            <v>50050085</v>
          </cell>
          <cell r="J337">
            <v>40189508</v>
          </cell>
          <cell r="K337">
            <v>50050085.013700001</v>
          </cell>
          <cell r="L337">
            <v>0</v>
          </cell>
          <cell r="M337">
            <v>16200000</v>
          </cell>
          <cell r="N337">
            <v>16200000</v>
          </cell>
          <cell r="P337">
            <v>1620000</v>
          </cell>
          <cell r="R337">
            <v>1620000</v>
          </cell>
          <cell r="S337">
            <v>19440000</v>
          </cell>
          <cell r="V337">
            <v>9509516.1526030004</v>
          </cell>
          <cell r="X337">
            <v>6256260.6267125001</v>
          </cell>
          <cell r="Z337">
            <v>0</v>
          </cell>
          <cell r="AB337">
            <v>14844308.234384505</v>
          </cell>
          <cell r="AC337">
            <v>16</v>
          </cell>
        </row>
        <row r="338">
          <cell r="A338" t="str">
            <v>Total Bucaramanga</v>
          </cell>
          <cell r="I338">
            <v>13183334628.1954</v>
          </cell>
          <cell r="J338">
            <v>12757358862.615299</v>
          </cell>
          <cell r="K338">
            <v>12933974128.160492</v>
          </cell>
          <cell r="L338">
            <v>4159671947</v>
          </cell>
          <cell r="M338">
            <v>1441475938</v>
          </cell>
          <cell r="N338">
            <v>5601147885</v>
          </cell>
          <cell r="P338">
            <v>144147593.80000001</v>
          </cell>
          <cell r="R338">
            <v>560114788.5</v>
          </cell>
          <cell r="S338">
            <v>6305410267.2999973</v>
          </cell>
          <cell r="V338">
            <v>2457455084.3504944</v>
          </cell>
          <cell r="X338">
            <v>1617572209.9594243</v>
          </cell>
          <cell r="Z338">
            <v>26468713.579320002</v>
          </cell>
          <cell r="AB338">
            <v>2527067852.9712605</v>
          </cell>
          <cell r="AC338">
            <v>2919</v>
          </cell>
        </row>
        <row r="339">
          <cell r="A339" t="str">
            <v>Cali</v>
          </cell>
          <cell r="B339">
            <v>7472657</v>
          </cell>
          <cell r="C339">
            <v>36791</v>
          </cell>
          <cell r="D339">
            <v>37155</v>
          </cell>
          <cell r="E339" t="str">
            <v>A</v>
          </cell>
          <cell r="F339" t="str">
            <v>AUCOL98</v>
          </cell>
          <cell r="G339">
            <v>69202</v>
          </cell>
          <cell r="H339" t="str">
            <v>_SIGMAUTOS LTDA</v>
          </cell>
          <cell r="I339">
            <v>118849989.625</v>
          </cell>
          <cell r="J339">
            <v>118849989.625</v>
          </cell>
          <cell r="K339">
            <v>67208427.775399998</v>
          </cell>
          <cell r="L339">
            <v>32436711</v>
          </cell>
          <cell r="M339">
            <v>1000004</v>
          </cell>
          <cell r="N339">
            <v>33436715</v>
          </cell>
          <cell r="O339">
            <v>0.1</v>
          </cell>
          <cell r="P339">
            <v>100000.40000000001</v>
          </cell>
          <cell r="Q339">
            <v>0.1</v>
          </cell>
          <cell r="R339">
            <v>3343671.5</v>
          </cell>
          <cell r="S339">
            <v>36880386.899999999</v>
          </cell>
          <cell r="T339">
            <v>0.54874646113205405</v>
          </cell>
          <cell r="U339">
            <v>0.19</v>
          </cell>
          <cell r="V339">
            <v>12769601.277325999</v>
          </cell>
          <cell r="W339">
            <v>0.125</v>
          </cell>
          <cell r="X339">
            <v>8401053.4719249997</v>
          </cell>
          <cell r="Y339">
            <v>0</v>
          </cell>
          <cell r="Z339">
            <v>0</v>
          </cell>
          <cell r="AA339">
            <v>0.136253538867946</v>
          </cell>
          <cell r="AB339">
            <v>9157386.1261490043</v>
          </cell>
          <cell r="AD339">
            <v>56.920330047607422</v>
          </cell>
        </row>
        <row r="340">
          <cell r="A340" t="str">
            <v>Cali</v>
          </cell>
          <cell r="B340">
            <v>7472657</v>
          </cell>
          <cell r="C340">
            <v>37156</v>
          </cell>
          <cell r="D340">
            <v>37520</v>
          </cell>
          <cell r="E340" t="str">
            <v>A</v>
          </cell>
          <cell r="F340" t="str">
            <v>AUCOL98</v>
          </cell>
          <cell r="G340">
            <v>69202</v>
          </cell>
          <cell r="H340" t="str">
            <v>_SIGMAUTOS LTDA</v>
          </cell>
          <cell r="I340">
            <v>40791032.0625</v>
          </cell>
          <cell r="J340">
            <v>41074513.0625</v>
          </cell>
          <cell r="K340">
            <v>69369472.900900006</v>
          </cell>
          <cell r="L340">
            <v>103436061</v>
          </cell>
          <cell r="M340">
            <v>3532759</v>
          </cell>
          <cell r="N340">
            <v>106968820</v>
          </cell>
          <cell r="O340">
            <v>0.1</v>
          </cell>
          <cell r="P340">
            <v>353275.9</v>
          </cell>
          <cell r="Q340">
            <v>0.1</v>
          </cell>
          <cell r="R340">
            <v>10696882</v>
          </cell>
          <cell r="S340">
            <v>118018977.90000001</v>
          </cell>
          <cell r="T340">
            <v>1.7013099994085268</v>
          </cell>
          <cell r="U340">
            <v>0.19</v>
          </cell>
          <cell r="V340">
            <v>13180199.851171002</v>
          </cell>
          <cell r="W340">
            <v>0.125</v>
          </cell>
          <cell r="X340">
            <v>8671184.1126125008</v>
          </cell>
          <cell r="Y340">
            <v>0</v>
          </cell>
          <cell r="Z340">
            <v>0</v>
          </cell>
          <cell r="AA340">
            <v>-1.0163099994085267</v>
          </cell>
          <cell r="AB340">
            <v>-70500888.962883502</v>
          </cell>
          <cell r="AD340">
            <v>55.192306518554688</v>
          </cell>
        </row>
        <row r="341">
          <cell r="A341" t="str">
            <v>Cali</v>
          </cell>
          <cell r="B341">
            <v>7472657</v>
          </cell>
          <cell r="C341">
            <v>37521</v>
          </cell>
          <cell r="D341">
            <v>37777</v>
          </cell>
          <cell r="E341" t="str">
            <v>A</v>
          </cell>
          <cell r="F341" t="str">
            <v>AUCOL98</v>
          </cell>
          <cell r="G341">
            <v>69202</v>
          </cell>
          <cell r="H341" t="str">
            <v>_SIGMAUTOS LTDA</v>
          </cell>
          <cell r="I341">
            <v>34272967.4375</v>
          </cell>
          <cell r="J341">
            <v>32426670.5</v>
          </cell>
          <cell r="K341">
            <v>33616705.489299998</v>
          </cell>
          <cell r="L341">
            <v>9927540</v>
          </cell>
          <cell r="M341">
            <v>28609710</v>
          </cell>
          <cell r="N341">
            <v>38537250</v>
          </cell>
          <cell r="O341">
            <v>0.1</v>
          </cell>
          <cell r="P341">
            <v>2860971</v>
          </cell>
          <cell r="Q341">
            <v>0.1</v>
          </cell>
          <cell r="R341">
            <v>3853725</v>
          </cell>
          <cell r="S341">
            <v>45251946</v>
          </cell>
          <cell r="T341">
            <v>1.3461148361014565</v>
          </cell>
          <cell r="U341">
            <v>0.19</v>
          </cell>
          <cell r="V341">
            <v>6387174.042967</v>
          </cell>
          <cell r="W341">
            <v>0.125</v>
          </cell>
          <cell r="X341">
            <v>4202088.1861624997</v>
          </cell>
          <cell r="Y341">
            <v>0</v>
          </cell>
          <cell r="Z341">
            <v>0</v>
          </cell>
          <cell r="AA341">
            <v>-0.66111483610145649</v>
          </cell>
          <cell r="AB341">
            <v>-22224502.739829499</v>
          </cell>
          <cell r="AC341">
            <v>43</v>
          </cell>
          <cell r="AD341">
            <v>43.96484375</v>
          </cell>
        </row>
        <row r="342">
          <cell r="B342" t="str">
            <v>Total 7472657</v>
          </cell>
          <cell r="I342">
            <v>193913989.125</v>
          </cell>
          <cell r="J342">
            <v>192351173.1875</v>
          </cell>
          <cell r="K342">
            <v>170194606.1656</v>
          </cell>
          <cell r="L342">
            <v>145800312</v>
          </cell>
          <cell r="M342">
            <v>33142473</v>
          </cell>
          <cell r="N342">
            <v>178942785</v>
          </cell>
          <cell r="P342">
            <v>3314247.3</v>
          </cell>
          <cell r="R342">
            <v>17894278.5</v>
          </cell>
          <cell r="S342">
            <v>200151310.80000001</v>
          </cell>
          <cell r="V342">
            <v>32336975.171464</v>
          </cell>
          <cell r="X342">
            <v>21274325.7707</v>
          </cell>
          <cell r="Z342">
            <v>0</v>
          </cell>
          <cell r="AB342">
            <v>-83568005.576563999</v>
          </cell>
          <cell r="AC342">
            <v>43</v>
          </cell>
        </row>
        <row r="343">
          <cell r="H343" t="str">
            <v>Total _SIGMAUTOS LTDA</v>
          </cell>
          <cell r="I343">
            <v>193913989.125</v>
          </cell>
          <cell r="J343">
            <v>192351173.1875</v>
          </cell>
          <cell r="K343">
            <v>170194606.1656</v>
          </cell>
          <cell r="L343">
            <v>145800312</v>
          </cell>
          <cell r="M343">
            <v>33142473</v>
          </cell>
          <cell r="N343">
            <v>178942785</v>
          </cell>
          <cell r="P343">
            <v>3314247.3</v>
          </cell>
          <cell r="R343">
            <v>17894278.5</v>
          </cell>
          <cell r="S343">
            <v>200151310.80000001</v>
          </cell>
          <cell r="V343">
            <v>32336975.171464</v>
          </cell>
          <cell r="X343">
            <v>21274325.7707</v>
          </cell>
          <cell r="Z343">
            <v>0</v>
          </cell>
          <cell r="AB343">
            <v>-83568005.576563999</v>
          </cell>
          <cell r="AC343">
            <v>43</v>
          </cell>
        </row>
        <row r="344">
          <cell r="A344" t="str">
            <v>Cali</v>
          </cell>
          <cell r="B344">
            <v>1088061</v>
          </cell>
          <cell r="C344">
            <v>36860</v>
          </cell>
          <cell r="D344">
            <v>37224</v>
          </cell>
          <cell r="E344" t="str">
            <v>A</v>
          </cell>
          <cell r="F344" t="str">
            <v>AUCOL98</v>
          </cell>
          <cell r="G344">
            <v>67823</v>
          </cell>
          <cell r="H344" t="str">
            <v>AGREMEZCLAS S.A.</v>
          </cell>
          <cell r="I344">
            <v>37974690</v>
          </cell>
          <cell r="J344">
            <v>37974690</v>
          </cell>
          <cell r="K344">
            <v>37974689.3125</v>
          </cell>
          <cell r="L344">
            <v>1200000</v>
          </cell>
          <cell r="M344">
            <v>0</v>
          </cell>
          <cell r="N344">
            <v>1200000</v>
          </cell>
          <cell r="O344">
            <v>0.1</v>
          </cell>
          <cell r="P344">
            <v>0</v>
          </cell>
          <cell r="Q344">
            <v>0.1</v>
          </cell>
          <cell r="R344">
            <v>120000</v>
          </cell>
          <cell r="S344">
            <v>1320000</v>
          </cell>
          <cell r="T344">
            <v>3.4759994720101633E-2</v>
          </cell>
          <cell r="U344">
            <v>0.19</v>
          </cell>
          <cell r="V344">
            <v>7215190.9693750003</v>
          </cell>
          <cell r="W344">
            <v>0.125</v>
          </cell>
          <cell r="X344">
            <v>4746836.1640625</v>
          </cell>
          <cell r="Y344">
            <v>0</v>
          </cell>
          <cell r="Z344">
            <v>0</v>
          </cell>
          <cell r="AA344">
            <v>0.65024000527989845</v>
          </cell>
          <cell r="AB344">
            <v>24692662.179062504</v>
          </cell>
          <cell r="AD344">
            <v>11.565934181213379</v>
          </cell>
        </row>
        <row r="345">
          <cell r="A345" t="str">
            <v>Cali</v>
          </cell>
          <cell r="B345">
            <v>1088061</v>
          </cell>
          <cell r="C345">
            <v>37225</v>
          </cell>
          <cell r="D345">
            <v>37589</v>
          </cell>
          <cell r="E345" t="str">
            <v>A</v>
          </cell>
          <cell r="F345" t="str">
            <v>AUCOL98</v>
          </cell>
          <cell r="G345">
            <v>67823</v>
          </cell>
          <cell r="H345" t="str">
            <v>AGREMEZCLAS S.A.</v>
          </cell>
          <cell r="I345">
            <v>37140099</v>
          </cell>
          <cell r="J345">
            <v>37140099</v>
          </cell>
          <cell r="K345">
            <v>37140099</v>
          </cell>
          <cell r="L345">
            <v>865231</v>
          </cell>
          <cell r="M345">
            <v>0</v>
          </cell>
          <cell r="N345">
            <v>865231</v>
          </cell>
          <cell r="O345">
            <v>0.1</v>
          </cell>
          <cell r="P345">
            <v>0</v>
          </cell>
          <cell r="Q345">
            <v>0.1</v>
          </cell>
          <cell r="R345">
            <v>86523.1</v>
          </cell>
          <cell r="S345">
            <v>951754.1</v>
          </cell>
          <cell r="T345">
            <v>2.5626051777621808E-2</v>
          </cell>
          <cell r="U345">
            <v>0.19</v>
          </cell>
          <cell r="V345">
            <v>7056618.8100000005</v>
          </cell>
          <cell r="W345">
            <v>0.125</v>
          </cell>
          <cell r="X345">
            <v>4642512.375</v>
          </cell>
          <cell r="Y345">
            <v>0</v>
          </cell>
          <cell r="Z345">
            <v>0</v>
          </cell>
          <cell r="AA345">
            <v>0.65937394822237827</v>
          </cell>
          <cell r="AB345">
            <v>24489213.715000004</v>
          </cell>
          <cell r="AD345">
            <v>12</v>
          </cell>
        </row>
        <row r="346">
          <cell r="A346" t="str">
            <v>Cali</v>
          </cell>
          <cell r="B346">
            <v>1088061</v>
          </cell>
          <cell r="C346">
            <v>37590</v>
          </cell>
          <cell r="D346">
            <v>37777</v>
          </cell>
          <cell r="E346" t="str">
            <v>A</v>
          </cell>
          <cell r="F346" t="str">
            <v>AUCOL98</v>
          </cell>
          <cell r="G346">
            <v>67823</v>
          </cell>
          <cell r="H346" t="str">
            <v>AGREMEZCLAS S.A.</v>
          </cell>
          <cell r="I346">
            <v>48128092.8125</v>
          </cell>
          <cell r="J346">
            <v>48128092.8125</v>
          </cell>
          <cell r="K346">
            <v>25039698.4531</v>
          </cell>
          <cell r="L346">
            <v>0</v>
          </cell>
          <cell r="M346">
            <v>886797</v>
          </cell>
          <cell r="N346">
            <v>886797</v>
          </cell>
          <cell r="O346">
            <v>0.1</v>
          </cell>
          <cell r="P346">
            <v>88679.700000000012</v>
          </cell>
          <cell r="Q346">
            <v>0.1</v>
          </cell>
          <cell r="R346">
            <v>88679.700000000012</v>
          </cell>
          <cell r="S346">
            <v>1064156.3999999999</v>
          </cell>
          <cell r="T346">
            <v>4.2498770581969755E-2</v>
          </cell>
          <cell r="U346">
            <v>0.19</v>
          </cell>
          <cell r="V346">
            <v>4757542.7060890002</v>
          </cell>
          <cell r="W346">
            <v>0.125</v>
          </cell>
          <cell r="X346">
            <v>3129962.3066374999</v>
          </cell>
          <cell r="Y346">
            <v>0</v>
          </cell>
          <cell r="Z346">
            <v>0</v>
          </cell>
          <cell r="AA346">
            <v>0.64250122941803034</v>
          </cell>
          <cell r="AB346">
            <v>16088037.040373502</v>
          </cell>
          <cell r="AC346">
            <v>10</v>
          </cell>
          <cell r="AD346">
            <v>9.6898393630981445</v>
          </cell>
        </row>
        <row r="347">
          <cell r="B347" t="str">
            <v>Total 1088061</v>
          </cell>
          <cell r="I347">
            <v>123242881.8125</v>
          </cell>
          <cell r="J347">
            <v>123242881.8125</v>
          </cell>
          <cell r="K347">
            <v>100154486.7656</v>
          </cell>
          <cell r="L347">
            <v>2065231</v>
          </cell>
          <cell r="M347">
            <v>886797</v>
          </cell>
          <cell r="N347">
            <v>2952028</v>
          </cell>
          <cell r="P347">
            <v>88679.700000000012</v>
          </cell>
          <cell r="R347">
            <v>295202.80000000005</v>
          </cell>
          <cell r="S347">
            <v>3335910.5</v>
          </cell>
          <cell r="V347">
            <v>19029352.485464003</v>
          </cell>
          <cell r="X347">
            <v>12519310.845699999</v>
          </cell>
          <cell r="Z347">
            <v>0</v>
          </cell>
          <cell r="AB347">
            <v>65269912.934436008</v>
          </cell>
          <cell r="AC347">
            <v>10</v>
          </cell>
        </row>
        <row r="348">
          <cell r="H348" t="str">
            <v>Total AGREMEZCLAS S.A.</v>
          </cell>
          <cell r="I348">
            <v>123242881.8125</v>
          </cell>
          <cell r="J348">
            <v>123242881.8125</v>
          </cell>
          <cell r="K348">
            <v>100154486.7656</v>
          </cell>
          <cell r="L348">
            <v>2065231</v>
          </cell>
          <cell r="M348">
            <v>886797</v>
          </cell>
          <cell r="N348">
            <v>2952028</v>
          </cell>
          <cell r="P348">
            <v>88679.700000000012</v>
          </cell>
          <cell r="R348">
            <v>295202.80000000005</v>
          </cell>
          <cell r="S348">
            <v>3335910.5</v>
          </cell>
          <cell r="V348">
            <v>19029352.485464003</v>
          </cell>
          <cell r="X348">
            <v>12519310.845699999</v>
          </cell>
          <cell r="Z348">
            <v>0</v>
          </cell>
          <cell r="AB348">
            <v>65269912.934436008</v>
          </cell>
          <cell r="AC348">
            <v>10</v>
          </cell>
        </row>
        <row r="349">
          <cell r="A349" t="str">
            <v>Cali</v>
          </cell>
          <cell r="B349">
            <v>1146612</v>
          </cell>
          <cell r="C349">
            <v>36891</v>
          </cell>
          <cell r="D349">
            <v>37255</v>
          </cell>
          <cell r="E349" t="str">
            <v>A</v>
          </cell>
          <cell r="F349" t="str">
            <v>AUCOLESP</v>
          </cell>
          <cell r="G349">
            <v>70996</v>
          </cell>
          <cell r="H349" t="str">
            <v>ALUMINIO NACIONAL S.A</v>
          </cell>
          <cell r="I349">
            <v>20727363</v>
          </cell>
          <cell r="J349">
            <v>20727363</v>
          </cell>
          <cell r="K349">
            <v>20727362.875</v>
          </cell>
          <cell r="L349">
            <v>2435278</v>
          </cell>
          <cell r="M349">
            <v>0</v>
          </cell>
          <cell r="N349">
            <v>2435278</v>
          </cell>
          <cell r="O349">
            <v>0.1</v>
          </cell>
          <cell r="P349">
            <v>0</v>
          </cell>
          <cell r="Q349">
            <v>0.1</v>
          </cell>
          <cell r="R349">
            <v>243527.80000000002</v>
          </cell>
          <cell r="S349">
            <v>2678805.7999999998</v>
          </cell>
          <cell r="T349">
            <v>0.12924006860665335</v>
          </cell>
          <cell r="U349">
            <v>0.19</v>
          </cell>
          <cell r="V349">
            <v>3938198.94625</v>
          </cell>
          <cell r="W349">
            <v>0.13500000000000001</v>
          </cell>
          <cell r="X349">
            <v>2798193.9881250001</v>
          </cell>
          <cell r="Y349">
            <v>0</v>
          </cell>
          <cell r="Z349">
            <v>0</v>
          </cell>
          <cell r="AA349">
            <v>0.54575993139334666</v>
          </cell>
          <cell r="AB349">
            <v>11312164.140625</v>
          </cell>
          <cell r="AD349">
            <v>11.162087440490723</v>
          </cell>
        </row>
        <row r="350">
          <cell r="A350" t="str">
            <v>Cali</v>
          </cell>
          <cell r="B350">
            <v>1146612</v>
          </cell>
          <cell r="C350">
            <v>37256</v>
          </cell>
          <cell r="D350">
            <v>37620</v>
          </cell>
          <cell r="E350" t="str">
            <v>A</v>
          </cell>
          <cell r="F350" t="str">
            <v>AUCOLESP</v>
          </cell>
          <cell r="G350">
            <v>70996</v>
          </cell>
          <cell r="H350" t="str">
            <v>ALUMINIO NACIONAL S.A</v>
          </cell>
          <cell r="I350">
            <v>35894165.625</v>
          </cell>
          <cell r="J350">
            <v>35894165.625</v>
          </cell>
          <cell r="K350">
            <v>35894165.625</v>
          </cell>
          <cell r="L350">
            <v>20628</v>
          </cell>
          <cell r="M350">
            <v>488387</v>
          </cell>
          <cell r="N350">
            <v>509015</v>
          </cell>
          <cell r="O350">
            <v>0.1</v>
          </cell>
          <cell r="P350">
            <v>48838.700000000004</v>
          </cell>
          <cell r="Q350">
            <v>0.1</v>
          </cell>
          <cell r="R350">
            <v>50901.5</v>
          </cell>
          <cell r="S350">
            <v>608755.19999999995</v>
          </cell>
          <cell r="T350">
            <v>1.6959725610002946E-2</v>
          </cell>
          <cell r="U350">
            <v>0.19</v>
          </cell>
          <cell r="V350">
            <v>6819891.46875</v>
          </cell>
          <cell r="W350">
            <v>0.13500000000000001</v>
          </cell>
          <cell r="X350">
            <v>4845712.359375</v>
          </cell>
          <cell r="Y350">
            <v>0</v>
          </cell>
          <cell r="Z350">
            <v>0</v>
          </cell>
          <cell r="AA350">
            <v>0.65804027438999713</v>
          </cell>
          <cell r="AB350">
            <v>23619806.596875004</v>
          </cell>
          <cell r="AD350">
            <v>15.739010810852051</v>
          </cell>
        </row>
        <row r="351">
          <cell r="A351" t="str">
            <v>Cali</v>
          </cell>
          <cell r="B351">
            <v>1146612</v>
          </cell>
          <cell r="C351">
            <v>37621</v>
          </cell>
          <cell r="D351">
            <v>37777</v>
          </cell>
          <cell r="E351" t="str">
            <v>A</v>
          </cell>
          <cell r="F351" t="str">
            <v>AUCOLESP</v>
          </cell>
          <cell r="G351">
            <v>70996</v>
          </cell>
          <cell r="H351" t="str">
            <v>ALUMINIO NACIONAL S.A</v>
          </cell>
          <cell r="I351">
            <v>31471929.875</v>
          </cell>
          <cell r="J351">
            <v>31471929.875</v>
          </cell>
          <cell r="K351">
            <v>13510766.477499999</v>
          </cell>
          <cell r="L351">
            <v>992452</v>
          </cell>
          <cell r="M351">
            <v>0</v>
          </cell>
          <cell r="N351">
            <v>992452</v>
          </cell>
          <cell r="O351">
            <v>0.1</v>
          </cell>
          <cell r="P351">
            <v>0</v>
          </cell>
          <cell r="Q351">
            <v>0.1</v>
          </cell>
          <cell r="R351">
            <v>99245.200000000012</v>
          </cell>
          <cell r="S351">
            <v>1091697.2</v>
          </cell>
          <cell r="T351">
            <v>8.0802018288010938E-2</v>
          </cell>
          <cell r="U351">
            <v>0.19</v>
          </cell>
          <cell r="V351">
            <v>2567045.6307250001</v>
          </cell>
          <cell r="W351">
            <v>0.13500000000000001</v>
          </cell>
          <cell r="X351">
            <v>1823953.4744625001</v>
          </cell>
          <cell r="Y351">
            <v>0</v>
          </cell>
          <cell r="Z351">
            <v>0</v>
          </cell>
          <cell r="AA351">
            <v>0.59419798171198912</v>
          </cell>
          <cell r="AB351">
            <v>8028070.1723125</v>
          </cell>
          <cell r="AC351">
            <v>16</v>
          </cell>
          <cell r="AD351">
            <v>15.974358558654785</v>
          </cell>
        </row>
        <row r="352">
          <cell r="B352" t="str">
            <v>Total 1146612</v>
          </cell>
          <cell r="I352">
            <v>88093458.5</v>
          </cell>
          <cell r="J352">
            <v>88093458.5</v>
          </cell>
          <cell r="K352">
            <v>70132294.977499992</v>
          </cell>
          <cell r="L352">
            <v>3448358</v>
          </cell>
          <cell r="M352">
            <v>488387</v>
          </cell>
          <cell r="N352">
            <v>3936745</v>
          </cell>
          <cell r="P352">
            <v>48838.700000000004</v>
          </cell>
          <cell r="R352">
            <v>393674.50000000006</v>
          </cell>
          <cell r="S352">
            <v>4379258.2</v>
          </cell>
          <cell r="V352">
            <v>13325136.045724999</v>
          </cell>
          <cell r="X352">
            <v>9467859.8219625</v>
          </cell>
          <cell r="Z352">
            <v>0</v>
          </cell>
          <cell r="AB352">
            <v>42960040.909812503</v>
          </cell>
          <cell r="AC352">
            <v>16</v>
          </cell>
        </row>
        <row r="353">
          <cell r="A353" t="str">
            <v>Cali</v>
          </cell>
          <cell r="B353">
            <v>1148097</v>
          </cell>
          <cell r="C353">
            <v>36891</v>
          </cell>
          <cell r="D353">
            <v>37255</v>
          </cell>
          <cell r="E353" t="str">
            <v>A</v>
          </cell>
          <cell r="F353" t="str">
            <v>AUCOLESP</v>
          </cell>
          <cell r="G353">
            <v>70996</v>
          </cell>
          <cell r="H353" t="str">
            <v>ALUMINIO NACIONAL S.A</v>
          </cell>
          <cell r="I353">
            <v>64828461.9375</v>
          </cell>
          <cell r="J353">
            <v>64828461.9375</v>
          </cell>
          <cell r="K353">
            <v>64828461.898400001</v>
          </cell>
          <cell r="L353">
            <v>22430885</v>
          </cell>
          <cell r="M353">
            <v>1000001</v>
          </cell>
          <cell r="N353">
            <v>23430886</v>
          </cell>
          <cell r="O353">
            <v>0.1</v>
          </cell>
          <cell r="P353">
            <v>100000.1</v>
          </cell>
          <cell r="Q353">
            <v>0.1</v>
          </cell>
          <cell r="R353">
            <v>2343088.6</v>
          </cell>
          <cell r="S353">
            <v>25873974.700000003</v>
          </cell>
          <cell r="T353">
            <v>0.3991144312593754</v>
          </cell>
          <cell r="U353">
            <v>0.19</v>
          </cell>
          <cell r="V353">
            <v>12317407.760695999</v>
          </cell>
          <cell r="W353">
            <v>0.13500000000000001</v>
          </cell>
          <cell r="X353">
            <v>8751842.356284</v>
          </cell>
          <cell r="Y353">
            <v>0</v>
          </cell>
          <cell r="Z353">
            <v>0</v>
          </cell>
          <cell r="AA353">
            <v>0.27588556874062464</v>
          </cell>
          <cell r="AB353">
            <v>17885237.081420001</v>
          </cell>
          <cell r="AD353">
            <v>99.777473449707031</v>
          </cell>
        </row>
        <row r="354">
          <cell r="A354" t="str">
            <v>Cali</v>
          </cell>
          <cell r="B354">
            <v>1148097</v>
          </cell>
          <cell r="C354">
            <v>37256</v>
          </cell>
          <cell r="D354">
            <v>37620</v>
          </cell>
          <cell r="E354" t="str">
            <v>A</v>
          </cell>
          <cell r="F354" t="str">
            <v>AUCOLESP</v>
          </cell>
          <cell r="G354">
            <v>70996</v>
          </cell>
          <cell r="H354" t="str">
            <v>ALUMINIO NACIONAL S.A</v>
          </cell>
          <cell r="I354">
            <v>78489410.25</v>
          </cell>
          <cell r="J354">
            <v>78801107.25</v>
          </cell>
          <cell r="K354">
            <v>78489410.335899994</v>
          </cell>
          <cell r="L354">
            <v>23987153</v>
          </cell>
          <cell r="M354">
            <v>24255946</v>
          </cell>
          <cell r="N354">
            <v>48243099</v>
          </cell>
          <cell r="O354">
            <v>0.1</v>
          </cell>
          <cell r="P354">
            <v>2425594.6</v>
          </cell>
          <cell r="Q354">
            <v>0.1</v>
          </cell>
          <cell r="R354">
            <v>4824309.9000000004</v>
          </cell>
          <cell r="S354">
            <v>55493003.5</v>
          </cell>
          <cell r="T354">
            <v>0.70701261816739946</v>
          </cell>
          <cell r="U354">
            <v>0.19</v>
          </cell>
          <cell r="V354">
            <v>14912987.963820999</v>
          </cell>
          <cell r="W354">
            <v>0.13500000000000001</v>
          </cell>
          <cell r="X354">
            <v>10596070.3953465</v>
          </cell>
          <cell r="Y354">
            <v>0</v>
          </cell>
          <cell r="Z354">
            <v>0</v>
          </cell>
          <cell r="AA354">
            <v>-3.201261816739942E-2</v>
          </cell>
          <cell r="AB354">
            <v>-2512651.5232675001</v>
          </cell>
          <cell r="AD354">
            <v>96.217033386230469</v>
          </cell>
        </row>
        <row r="355">
          <cell r="A355" t="str">
            <v>Cali</v>
          </cell>
          <cell r="B355">
            <v>1148097</v>
          </cell>
          <cell r="C355">
            <v>37621</v>
          </cell>
          <cell r="D355">
            <v>37777</v>
          </cell>
          <cell r="E355" t="str">
            <v>A</v>
          </cell>
          <cell r="F355" t="str">
            <v>AUCOLESP</v>
          </cell>
          <cell r="G355">
            <v>70996</v>
          </cell>
          <cell r="H355" t="str">
            <v>ALUMINIO NACIONAL S.A</v>
          </cell>
          <cell r="I355">
            <v>83192010</v>
          </cell>
          <cell r="J355">
            <v>82178190.0625</v>
          </cell>
          <cell r="K355">
            <v>35259752.778099999</v>
          </cell>
          <cell r="L355">
            <v>4889197</v>
          </cell>
          <cell r="M355">
            <v>4570676</v>
          </cell>
          <cell r="N355">
            <v>9459873</v>
          </cell>
          <cell r="O355">
            <v>0.1</v>
          </cell>
          <cell r="P355">
            <v>457067.60000000003</v>
          </cell>
          <cell r="Q355">
            <v>0.1</v>
          </cell>
          <cell r="R355">
            <v>945987.3</v>
          </cell>
          <cell r="S355">
            <v>10862927.9</v>
          </cell>
          <cell r="T355">
            <v>0.30808292866837728</v>
          </cell>
          <cell r="U355">
            <v>0.19</v>
          </cell>
          <cell r="V355">
            <v>6699353.0278389994</v>
          </cell>
          <cell r="W355">
            <v>0.13500000000000001</v>
          </cell>
          <cell r="X355">
            <v>4760066.6250435002</v>
          </cell>
          <cell r="Y355">
            <v>0</v>
          </cell>
          <cell r="Z355">
            <v>0</v>
          </cell>
          <cell r="AA355">
            <v>0.36691707133162277</v>
          </cell>
          <cell r="AB355">
            <v>12937405.225217501</v>
          </cell>
          <cell r="AC355">
            <v>100</v>
          </cell>
          <cell r="AD355">
            <v>98.474357604980469</v>
          </cell>
        </row>
        <row r="356">
          <cell r="B356" t="str">
            <v>Total 1148097</v>
          </cell>
          <cell r="I356">
            <v>226509882.1875</v>
          </cell>
          <cell r="J356">
            <v>225807759.25</v>
          </cell>
          <cell r="K356">
            <v>178577625.01239997</v>
          </cell>
          <cell r="L356">
            <v>51307235</v>
          </cell>
          <cell r="M356">
            <v>29826623</v>
          </cell>
          <cell r="N356">
            <v>81133858</v>
          </cell>
          <cell r="P356">
            <v>2982662.3000000003</v>
          </cell>
          <cell r="R356">
            <v>8113385.7999999998</v>
          </cell>
          <cell r="S356">
            <v>92229906.100000009</v>
          </cell>
          <cell r="V356">
            <v>33929748.752356</v>
          </cell>
          <cell r="X356">
            <v>24107979.376674</v>
          </cell>
          <cell r="Z356">
            <v>0</v>
          </cell>
          <cell r="AB356">
            <v>28309990.783370003</v>
          </cell>
          <cell r="AC356">
            <v>100</v>
          </cell>
        </row>
        <row r="357">
          <cell r="H357" t="str">
            <v>Total ALUMINIO NACIONAL S.A</v>
          </cell>
          <cell r="I357">
            <v>314603340.6875</v>
          </cell>
          <cell r="J357">
            <v>313901217.75</v>
          </cell>
          <cell r="K357">
            <v>248709919.98989999</v>
          </cell>
          <cell r="L357">
            <v>54755593</v>
          </cell>
          <cell r="M357">
            <v>30315010</v>
          </cell>
          <cell r="N357">
            <v>85070603</v>
          </cell>
          <cell r="P357">
            <v>3031501</v>
          </cell>
          <cell r="R357">
            <v>8507060.3000000007</v>
          </cell>
          <cell r="S357">
            <v>96609164.300000012</v>
          </cell>
          <cell r="V357">
            <v>47254884.798080996</v>
          </cell>
          <cell r="X357">
            <v>33575839.198636502</v>
          </cell>
          <cell r="Z357">
            <v>0</v>
          </cell>
          <cell r="AB357">
            <v>71270031.693182498</v>
          </cell>
          <cell r="AC357">
            <v>116</v>
          </cell>
        </row>
        <row r="358">
          <cell r="A358" t="str">
            <v>Cali</v>
          </cell>
          <cell r="B358">
            <v>10364866</v>
          </cell>
          <cell r="C358">
            <v>37245</v>
          </cell>
          <cell r="D358">
            <v>37609</v>
          </cell>
          <cell r="E358" t="str">
            <v>D</v>
          </cell>
          <cell r="F358" t="str">
            <v>AUCOLESP</v>
          </cell>
          <cell r="G358">
            <v>50383</v>
          </cell>
          <cell r="H358" t="str">
            <v>ALVARADO NAVIA MARTIN ALONSO</v>
          </cell>
          <cell r="I358">
            <v>1570021</v>
          </cell>
          <cell r="J358">
            <v>1570021</v>
          </cell>
          <cell r="K358">
            <v>1570021</v>
          </cell>
          <cell r="N358">
            <v>0</v>
          </cell>
          <cell r="O358">
            <v>0.1</v>
          </cell>
          <cell r="P358">
            <v>0</v>
          </cell>
          <cell r="Q358">
            <v>0.1</v>
          </cell>
          <cell r="R358">
            <v>0</v>
          </cell>
          <cell r="S358">
            <v>0</v>
          </cell>
          <cell r="T358">
            <v>0</v>
          </cell>
          <cell r="U358">
            <v>0.19</v>
          </cell>
          <cell r="V358">
            <v>298303.99</v>
          </cell>
          <cell r="W358">
            <v>0.125</v>
          </cell>
          <cell r="X358">
            <v>196252.625</v>
          </cell>
          <cell r="Y358">
            <v>0</v>
          </cell>
          <cell r="Z358">
            <v>0</v>
          </cell>
          <cell r="AA358">
            <v>0.68500000000000005</v>
          </cell>
          <cell r="AB358">
            <v>1075464.385</v>
          </cell>
          <cell r="AD358">
            <v>0.88186812400817871</v>
          </cell>
        </row>
        <row r="359">
          <cell r="A359" t="str">
            <v>Cali</v>
          </cell>
          <cell r="B359">
            <v>10364866</v>
          </cell>
          <cell r="C359">
            <v>37610</v>
          </cell>
          <cell r="D359">
            <v>37777</v>
          </cell>
          <cell r="E359" t="str">
            <v>D</v>
          </cell>
          <cell r="F359" t="str">
            <v>AUCOLESP</v>
          </cell>
          <cell r="G359">
            <v>50383</v>
          </cell>
          <cell r="H359" t="str">
            <v>ALVARADO NAVIA MARTIN ALONSO</v>
          </cell>
          <cell r="I359">
            <v>1054256</v>
          </cell>
          <cell r="J359">
            <v>1054256</v>
          </cell>
          <cell r="K359">
            <v>485246.59379999997</v>
          </cell>
          <cell r="N359">
            <v>0</v>
          </cell>
          <cell r="O359">
            <v>0.1</v>
          </cell>
          <cell r="P359">
            <v>0</v>
          </cell>
          <cell r="Q359">
            <v>0.1</v>
          </cell>
          <cell r="R359">
            <v>0</v>
          </cell>
          <cell r="S359">
            <v>0</v>
          </cell>
          <cell r="T359">
            <v>0</v>
          </cell>
          <cell r="U359">
            <v>0.19</v>
          </cell>
          <cell r="V359">
            <v>92196.852822000001</v>
          </cell>
          <cell r="W359">
            <v>0.125</v>
          </cell>
          <cell r="X359">
            <v>60655.824224999997</v>
          </cell>
          <cell r="Y359">
            <v>0</v>
          </cell>
          <cell r="Z359">
            <v>0</v>
          </cell>
          <cell r="AA359">
            <v>0.68500000000000005</v>
          </cell>
          <cell r="AB359">
            <v>332393.916753</v>
          </cell>
          <cell r="AC359">
            <v>1</v>
          </cell>
          <cell r="AD359">
            <v>1</v>
          </cell>
        </row>
        <row r="360">
          <cell r="B360" t="str">
            <v>Total 10364866</v>
          </cell>
          <cell r="I360">
            <v>2624277</v>
          </cell>
          <cell r="J360">
            <v>2624277</v>
          </cell>
          <cell r="K360">
            <v>2055267.5937999999</v>
          </cell>
          <cell r="L360">
            <v>0</v>
          </cell>
          <cell r="M360">
            <v>0</v>
          </cell>
          <cell r="N360">
            <v>0</v>
          </cell>
          <cell r="P360">
            <v>0</v>
          </cell>
          <cell r="R360">
            <v>0</v>
          </cell>
          <cell r="S360">
            <v>0</v>
          </cell>
          <cell r="V360">
            <v>390500.84282199998</v>
          </cell>
          <cell r="X360">
            <v>256908.44922499999</v>
          </cell>
          <cell r="Z360">
            <v>0</v>
          </cell>
          <cell r="AB360">
            <v>1407858.3017529999</v>
          </cell>
          <cell r="AC360">
            <v>1</v>
          </cell>
        </row>
        <row r="361">
          <cell r="H361" t="str">
            <v>Total ALVARADO NAVIA MARTIN ALONSO</v>
          </cell>
          <cell r="I361">
            <v>2624277</v>
          </cell>
          <cell r="J361">
            <v>2624277</v>
          </cell>
          <cell r="K361">
            <v>2055267.5937999999</v>
          </cell>
          <cell r="L361">
            <v>0</v>
          </cell>
          <cell r="M361">
            <v>0</v>
          </cell>
          <cell r="N361">
            <v>0</v>
          </cell>
          <cell r="P361">
            <v>0</v>
          </cell>
          <cell r="R361">
            <v>0</v>
          </cell>
          <cell r="S361">
            <v>0</v>
          </cell>
          <cell r="V361">
            <v>390500.84282199998</v>
          </cell>
          <cell r="X361">
            <v>256908.44922499999</v>
          </cell>
          <cell r="Z361">
            <v>0</v>
          </cell>
          <cell r="AB361">
            <v>1407858.3017529999</v>
          </cell>
          <cell r="AC361">
            <v>1</v>
          </cell>
        </row>
        <row r="362">
          <cell r="A362" t="str">
            <v>Cali</v>
          </cell>
          <cell r="B362">
            <v>7398696</v>
          </cell>
          <cell r="C362">
            <v>36720</v>
          </cell>
          <cell r="D362">
            <v>37084</v>
          </cell>
          <cell r="E362" t="str">
            <v>A</v>
          </cell>
          <cell r="F362" t="str">
            <v>AUCOL98</v>
          </cell>
          <cell r="G362">
            <v>70996</v>
          </cell>
          <cell r="H362" t="str">
            <v>ASEGURADO PRINCIPAL</v>
          </cell>
          <cell r="I362">
            <v>1453330</v>
          </cell>
          <cell r="J362">
            <v>1453330</v>
          </cell>
          <cell r="K362">
            <v>1453330</v>
          </cell>
          <cell r="L362">
            <v>1223821</v>
          </cell>
          <cell r="M362">
            <v>0</v>
          </cell>
          <cell r="N362">
            <v>1223821</v>
          </cell>
          <cell r="O362">
            <v>0.1</v>
          </cell>
          <cell r="P362">
            <v>0</v>
          </cell>
          <cell r="Q362">
            <v>0.1</v>
          </cell>
          <cell r="R362">
            <v>122382.1</v>
          </cell>
          <cell r="S362">
            <v>1346203.1</v>
          </cell>
          <cell r="T362">
            <v>0.92628866121252573</v>
          </cell>
          <cell r="U362">
            <v>0.19</v>
          </cell>
          <cell r="V362">
            <v>276132.7</v>
          </cell>
          <cell r="W362">
            <v>0.17499999999999999</v>
          </cell>
          <cell r="X362">
            <v>254332.74999999997</v>
          </cell>
          <cell r="Y362">
            <v>0</v>
          </cell>
          <cell r="Z362">
            <v>0</v>
          </cell>
          <cell r="AA362">
            <v>-0.29128866121252572</v>
          </cell>
          <cell r="AB362">
            <v>-423338.55</v>
          </cell>
          <cell r="AD362">
            <v>1</v>
          </cell>
        </row>
        <row r="363">
          <cell r="B363" t="str">
            <v>Total 7398696</v>
          </cell>
          <cell r="I363">
            <v>1453330</v>
          </cell>
          <cell r="J363">
            <v>1453330</v>
          </cell>
          <cell r="K363">
            <v>1453330</v>
          </cell>
          <cell r="L363">
            <v>1223821</v>
          </cell>
          <cell r="M363">
            <v>0</v>
          </cell>
          <cell r="N363">
            <v>1223821</v>
          </cell>
          <cell r="P363">
            <v>0</v>
          </cell>
          <cell r="R363">
            <v>122382.1</v>
          </cell>
          <cell r="S363">
            <v>1346203.1</v>
          </cell>
          <cell r="V363">
            <v>276132.7</v>
          </cell>
          <cell r="X363">
            <v>254332.74999999997</v>
          </cell>
          <cell r="Z363">
            <v>0</v>
          </cell>
          <cell r="AB363">
            <v>-423338.55</v>
          </cell>
          <cell r="AC363">
            <v>0</v>
          </cell>
        </row>
        <row r="364">
          <cell r="A364" t="str">
            <v>Cali</v>
          </cell>
          <cell r="B364">
            <v>7409584</v>
          </cell>
          <cell r="C364">
            <v>36708</v>
          </cell>
          <cell r="D364">
            <v>37072</v>
          </cell>
          <cell r="E364" t="str">
            <v>A</v>
          </cell>
          <cell r="F364" t="str">
            <v>AUCOL98</v>
          </cell>
          <cell r="G364">
            <v>70996</v>
          </cell>
          <cell r="H364" t="str">
            <v>ASEGURADO PRINCIPAL</v>
          </cell>
          <cell r="I364">
            <v>181596303.5625</v>
          </cell>
          <cell r="J364">
            <v>182980385.4375</v>
          </cell>
          <cell r="K364">
            <v>108074711.2437</v>
          </cell>
          <cell r="L364">
            <v>104725346</v>
          </cell>
          <cell r="M364">
            <v>27477112</v>
          </cell>
          <cell r="N364">
            <v>132202458</v>
          </cell>
          <cell r="O364">
            <v>0.1</v>
          </cell>
          <cell r="P364">
            <v>2747711.2</v>
          </cell>
          <cell r="Q364">
            <v>0.1</v>
          </cell>
          <cell r="R364">
            <v>13220245.800000001</v>
          </cell>
          <cell r="S364">
            <v>148170415</v>
          </cell>
          <cell r="T364">
            <v>1.3709998693948608</v>
          </cell>
          <cell r="U364">
            <v>0.19</v>
          </cell>
          <cell r="V364">
            <v>20534195.136303</v>
          </cell>
          <cell r="W364">
            <v>0.17499999999999999</v>
          </cell>
          <cell r="X364">
            <v>18913074.467647497</v>
          </cell>
          <cell r="Y364">
            <v>0</v>
          </cell>
          <cell r="Z364">
            <v>0</v>
          </cell>
          <cell r="AA364">
            <v>-0.73599986939486084</v>
          </cell>
          <cell r="AB364">
            <v>-79542973.360250503</v>
          </cell>
          <cell r="AD364">
            <v>81.549453735351563</v>
          </cell>
        </row>
        <row r="365">
          <cell r="A365" t="str">
            <v>Cali</v>
          </cell>
          <cell r="B365">
            <v>7409584</v>
          </cell>
          <cell r="C365">
            <v>37073</v>
          </cell>
          <cell r="D365">
            <v>37437</v>
          </cell>
          <cell r="E365" t="str">
            <v>A</v>
          </cell>
          <cell r="F365" t="str">
            <v>AUCOL98</v>
          </cell>
          <cell r="G365">
            <v>70996</v>
          </cell>
          <cell r="H365" t="str">
            <v>ASEGURADO PRINCIPAL</v>
          </cell>
          <cell r="I365">
            <v>156796712.6875</v>
          </cell>
          <cell r="J365">
            <v>155247854.5625</v>
          </cell>
          <cell r="K365">
            <v>176570689.3856</v>
          </cell>
          <cell r="L365">
            <v>174120256</v>
          </cell>
          <cell r="M365">
            <v>7908811</v>
          </cell>
          <cell r="N365">
            <v>182029067</v>
          </cell>
          <cell r="O365">
            <v>0.1</v>
          </cell>
          <cell r="P365">
            <v>790881.10000000009</v>
          </cell>
          <cell r="Q365">
            <v>0.1</v>
          </cell>
          <cell r="R365">
            <v>18202906.699999999</v>
          </cell>
          <cell r="S365">
            <v>201022854.79999998</v>
          </cell>
          <cell r="T365">
            <v>1.1384837171983888</v>
          </cell>
          <cell r="U365">
            <v>0.19</v>
          </cell>
          <cell r="V365">
            <v>33548430.983263999</v>
          </cell>
          <cell r="W365">
            <v>0.17499999999999999</v>
          </cell>
          <cell r="X365">
            <v>30899870.642479997</v>
          </cell>
          <cell r="Y365">
            <v>0</v>
          </cell>
          <cell r="Z365">
            <v>0</v>
          </cell>
          <cell r="AA365">
            <v>-0.5034837171983888</v>
          </cell>
          <cell r="AB365">
            <v>-88900467.040143982</v>
          </cell>
          <cell r="AD365">
            <v>113.59066009521484</v>
          </cell>
        </row>
        <row r="366">
          <cell r="A366" t="str">
            <v>Cali</v>
          </cell>
          <cell r="B366">
            <v>7409584</v>
          </cell>
          <cell r="C366">
            <v>37438</v>
          </cell>
          <cell r="D366">
            <v>37777</v>
          </cell>
          <cell r="E366" t="str">
            <v>A</v>
          </cell>
          <cell r="F366" t="str">
            <v>AUCOL98</v>
          </cell>
          <cell r="G366">
            <v>70996</v>
          </cell>
          <cell r="H366" t="str">
            <v>ASEGURADO PRINCIPAL</v>
          </cell>
          <cell r="I366">
            <v>30467571.125</v>
          </cell>
          <cell r="J366">
            <v>30467571.125</v>
          </cell>
          <cell r="K366">
            <v>77167966.410899997</v>
          </cell>
          <cell r="L366">
            <v>6601651</v>
          </cell>
          <cell r="M366">
            <v>3498590</v>
          </cell>
          <cell r="N366">
            <v>10100241</v>
          </cell>
          <cell r="O366">
            <v>0.1</v>
          </cell>
          <cell r="P366">
            <v>349859</v>
          </cell>
          <cell r="Q366">
            <v>0.1</v>
          </cell>
          <cell r="R366">
            <v>1010024.1000000001</v>
          </cell>
          <cell r="S366">
            <v>11460124.1</v>
          </cell>
          <cell r="T366">
            <v>0.14850882604548271</v>
          </cell>
          <cell r="U366">
            <v>0.19</v>
          </cell>
          <cell r="V366">
            <v>14661913.618070999</v>
          </cell>
          <cell r="W366">
            <v>0.17499999999999999</v>
          </cell>
          <cell r="X366">
            <v>13504394.121907499</v>
          </cell>
          <cell r="Y366">
            <v>0</v>
          </cell>
          <cell r="Z366">
            <v>0</v>
          </cell>
          <cell r="AA366">
            <v>0.4864911739545173</v>
          </cell>
          <cell r="AB366">
            <v>37541534.570921496</v>
          </cell>
          <cell r="AC366">
            <v>20</v>
          </cell>
          <cell r="AD366">
            <v>45.539821624755859</v>
          </cell>
        </row>
        <row r="367">
          <cell r="B367" t="str">
            <v>Total 7409584</v>
          </cell>
          <cell r="I367">
            <v>368860587.375</v>
          </cell>
          <cell r="J367">
            <v>368695811.125</v>
          </cell>
          <cell r="K367">
            <v>361813367.0402</v>
          </cell>
          <cell r="L367">
            <v>285447253</v>
          </cell>
          <cell r="M367">
            <v>38884513</v>
          </cell>
          <cell r="N367">
            <v>324331766</v>
          </cell>
          <cell r="P367">
            <v>3888451.3000000003</v>
          </cell>
          <cell r="R367">
            <v>32433176.600000001</v>
          </cell>
          <cell r="S367">
            <v>360653393.89999998</v>
          </cell>
          <cell r="V367">
            <v>68744539.737637997</v>
          </cell>
          <cell r="X367">
            <v>63317339.232034996</v>
          </cell>
          <cell r="Z367">
            <v>0</v>
          </cell>
          <cell r="AB367">
            <v>-130901905.829473</v>
          </cell>
          <cell r="AC367">
            <v>20</v>
          </cell>
        </row>
        <row r="368">
          <cell r="A368" t="str">
            <v>Cali</v>
          </cell>
          <cell r="B368">
            <v>7574494</v>
          </cell>
          <cell r="C368">
            <v>36906</v>
          </cell>
          <cell r="D368">
            <v>37270</v>
          </cell>
          <cell r="E368" t="str">
            <v>A</v>
          </cell>
          <cell r="F368" t="str">
            <v>AUCOLESP</v>
          </cell>
          <cell r="G368">
            <v>70996</v>
          </cell>
          <cell r="H368" t="str">
            <v>ASEGURADO PRINCIPAL</v>
          </cell>
          <cell r="I368">
            <v>1001770905.5625</v>
          </cell>
          <cell r="J368">
            <v>1001824144.5625</v>
          </cell>
          <cell r="K368">
            <v>420873143.11549997</v>
          </cell>
          <cell r="L368">
            <v>209319740</v>
          </cell>
          <cell r="M368">
            <v>29467234</v>
          </cell>
          <cell r="N368">
            <v>238786974</v>
          </cell>
          <cell r="O368">
            <v>0.1</v>
          </cell>
          <cell r="P368">
            <v>2946723.4000000004</v>
          </cell>
          <cell r="Q368">
            <v>0.1</v>
          </cell>
          <cell r="R368">
            <v>23878697.400000002</v>
          </cell>
          <cell r="S368">
            <v>265612394.80000001</v>
          </cell>
          <cell r="T368">
            <v>0.63109846552291926</v>
          </cell>
          <cell r="U368">
            <v>0.19</v>
          </cell>
          <cell r="V368">
            <v>79965897.191945001</v>
          </cell>
          <cell r="W368">
            <v>0.17499999999999999</v>
          </cell>
          <cell r="X368">
            <v>73652800.045212492</v>
          </cell>
          <cell r="Y368">
            <v>0</v>
          </cell>
          <cell r="Z368">
            <v>0</v>
          </cell>
          <cell r="AA368">
            <v>3.9015344770807481E-3</v>
          </cell>
          <cell r="AB368">
            <v>1642051.0783424631</v>
          </cell>
          <cell r="AD368">
            <v>359.92855834960938</v>
          </cell>
        </row>
        <row r="369">
          <cell r="A369" t="str">
            <v>Cali</v>
          </cell>
          <cell r="B369">
            <v>7574494</v>
          </cell>
          <cell r="C369">
            <v>37271</v>
          </cell>
          <cell r="D369">
            <v>37635</v>
          </cell>
          <cell r="E369" t="str">
            <v>A</v>
          </cell>
          <cell r="F369" t="str">
            <v>AUCOLESP</v>
          </cell>
          <cell r="G369">
            <v>70996</v>
          </cell>
          <cell r="H369" t="str">
            <v>ASEGURADO PRINCIPAL</v>
          </cell>
          <cell r="I369">
            <v>2080219431.3125</v>
          </cell>
          <cell r="J369">
            <v>2081887593.3125</v>
          </cell>
          <cell r="K369">
            <v>1614986586.2339001</v>
          </cell>
          <cell r="L369">
            <v>767380233</v>
          </cell>
          <cell r="M369">
            <v>329681309</v>
          </cell>
          <cell r="N369">
            <v>1097061542</v>
          </cell>
          <cell r="O369">
            <v>0.1</v>
          </cell>
          <cell r="P369">
            <v>32968130.900000002</v>
          </cell>
          <cell r="Q369">
            <v>0.1</v>
          </cell>
          <cell r="R369">
            <v>109706154.2</v>
          </cell>
          <cell r="S369">
            <v>1239735827.1000001</v>
          </cell>
          <cell r="T369">
            <v>0.7676446588891036</v>
          </cell>
          <cell r="U369">
            <v>0.19</v>
          </cell>
          <cell r="V369">
            <v>306847451.38444102</v>
          </cell>
          <cell r="W369">
            <v>0.17499999999999999</v>
          </cell>
          <cell r="X369">
            <v>282622652.59093249</v>
          </cell>
          <cell r="Y369">
            <v>0</v>
          </cell>
          <cell r="Z369">
            <v>0</v>
          </cell>
          <cell r="AA369">
            <v>-0.13264465888910359</v>
          </cell>
          <cell r="AB369">
            <v>-214219344.84147355</v>
          </cell>
          <cell r="AD369">
            <v>1367.480712890625</v>
          </cell>
        </row>
        <row r="370">
          <cell r="A370" t="str">
            <v>Cali</v>
          </cell>
          <cell r="B370">
            <v>7574494</v>
          </cell>
          <cell r="C370">
            <v>37636</v>
          </cell>
          <cell r="D370">
            <v>37777</v>
          </cell>
          <cell r="E370" t="str">
            <v>A</v>
          </cell>
          <cell r="F370" t="str">
            <v>AUCOLESP</v>
          </cell>
          <cell r="G370">
            <v>70996</v>
          </cell>
          <cell r="H370" t="str">
            <v>ASEGURADO PRINCIPAL</v>
          </cell>
          <cell r="I370">
            <v>816616508.9375</v>
          </cell>
          <cell r="J370">
            <v>626150303.3125</v>
          </cell>
          <cell r="K370">
            <v>810139762.30540001</v>
          </cell>
          <cell r="L370">
            <v>263915713</v>
          </cell>
          <cell r="M370">
            <v>181884860</v>
          </cell>
          <cell r="N370">
            <v>445800573</v>
          </cell>
          <cell r="O370">
            <v>0.1</v>
          </cell>
          <cell r="P370">
            <v>18188486</v>
          </cell>
          <cell r="Q370">
            <v>0.1</v>
          </cell>
          <cell r="R370">
            <v>44580057.300000004</v>
          </cell>
          <cell r="S370">
            <v>508569116.30000001</v>
          </cell>
          <cell r="T370">
            <v>0.6277547899300413</v>
          </cell>
          <cell r="U370">
            <v>0.19</v>
          </cell>
          <cell r="V370">
            <v>153926554.83802602</v>
          </cell>
          <cell r="W370">
            <v>0.17499999999999999</v>
          </cell>
          <cell r="X370">
            <v>141774458.40344501</v>
          </cell>
          <cell r="Y370">
            <v>0</v>
          </cell>
          <cell r="Z370">
            <v>0</v>
          </cell>
          <cell r="AA370">
            <v>7.2452100699587074E-3</v>
          </cell>
          <cell r="AB370">
            <v>5869632.7639290374</v>
          </cell>
          <cell r="AC370">
            <v>1787</v>
          </cell>
          <cell r="AD370">
            <v>1805.992919921875</v>
          </cell>
        </row>
        <row r="371">
          <cell r="B371" t="str">
            <v>Total 7574494</v>
          </cell>
          <cell r="I371">
            <v>3898606845.8125</v>
          </cell>
          <cell r="J371">
            <v>3709862041.1875</v>
          </cell>
          <cell r="K371">
            <v>2845999491.6547999</v>
          </cell>
          <cell r="L371">
            <v>1240615686</v>
          </cell>
          <cell r="M371">
            <v>541033403</v>
          </cell>
          <cell r="N371">
            <v>1781649089</v>
          </cell>
          <cell r="P371">
            <v>54103340.300000004</v>
          </cell>
          <cell r="R371">
            <v>178164908.90000001</v>
          </cell>
          <cell r="S371">
            <v>2013917338.2</v>
          </cell>
          <cell r="V371">
            <v>540739903.41441202</v>
          </cell>
          <cell r="X371">
            <v>498049911.03959</v>
          </cell>
          <cell r="Z371">
            <v>0</v>
          </cell>
          <cell r="AB371">
            <v>-206707660.99920204</v>
          </cell>
          <cell r="AC371">
            <v>1787</v>
          </cell>
        </row>
        <row r="372">
          <cell r="A372" t="str">
            <v>Cali</v>
          </cell>
          <cell r="B372">
            <v>10301997</v>
          </cell>
          <cell r="C372">
            <v>37135</v>
          </cell>
          <cell r="D372">
            <v>37499</v>
          </cell>
          <cell r="E372" t="str">
            <v>A</v>
          </cell>
          <cell r="F372" t="str">
            <v>AUCOLESP</v>
          </cell>
          <cell r="G372">
            <v>70996</v>
          </cell>
          <cell r="H372" t="str">
            <v>ASEGURADO PRINCIPAL</v>
          </cell>
          <cell r="I372">
            <v>107507216.74510001</v>
          </cell>
          <cell r="J372">
            <v>107515717.9453</v>
          </cell>
          <cell r="K372">
            <v>76746499.2324</v>
          </cell>
          <cell r="L372">
            <v>77549547</v>
          </cell>
          <cell r="M372">
            <v>9032443</v>
          </cell>
          <cell r="N372">
            <v>86581990</v>
          </cell>
          <cell r="O372">
            <v>0.1</v>
          </cell>
          <cell r="P372">
            <v>903244.3</v>
          </cell>
          <cell r="Q372">
            <v>0.1</v>
          </cell>
          <cell r="R372">
            <v>8658199</v>
          </cell>
          <cell r="S372">
            <v>96143433.299999997</v>
          </cell>
          <cell r="T372">
            <v>1.2527403107842503</v>
          </cell>
          <cell r="U372">
            <v>0.19</v>
          </cell>
          <cell r="V372">
            <v>14581834.854156001</v>
          </cell>
          <cell r="W372">
            <v>0.17499999999999999</v>
          </cell>
          <cell r="X372">
            <v>13430637.365669999</v>
          </cell>
          <cell r="Y372">
            <v>0</v>
          </cell>
          <cell r="Z372">
            <v>0</v>
          </cell>
          <cell r="AA372">
            <v>-0.61774031078425029</v>
          </cell>
          <cell r="AB372">
            <v>-47409406.287426002</v>
          </cell>
          <cell r="AD372">
            <v>66.796699523925781</v>
          </cell>
        </row>
        <row r="373">
          <cell r="A373" t="str">
            <v>Cali</v>
          </cell>
          <cell r="B373">
            <v>10301997</v>
          </cell>
          <cell r="C373">
            <v>37500</v>
          </cell>
          <cell r="D373">
            <v>37777</v>
          </cell>
          <cell r="E373" t="str">
            <v>A</v>
          </cell>
          <cell r="F373" t="str">
            <v>AUCOLESP</v>
          </cell>
          <cell r="G373">
            <v>70996</v>
          </cell>
          <cell r="H373" t="str">
            <v>ASEGURADO PRINCIPAL</v>
          </cell>
          <cell r="I373">
            <v>-1235206.0352</v>
          </cell>
          <cell r="J373">
            <v>-1235206.0352</v>
          </cell>
          <cell r="K373">
            <v>29525511.504299998</v>
          </cell>
          <cell r="L373">
            <v>68272220</v>
          </cell>
          <cell r="M373">
            <v>-5703187</v>
          </cell>
          <cell r="N373">
            <v>62569033</v>
          </cell>
          <cell r="O373">
            <v>0.1</v>
          </cell>
          <cell r="P373">
            <v>-570318.70000000007</v>
          </cell>
          <cell r="Q373">
            <v>0.1</v>
          </cell>
          <cell r="R373">
            <v>6256903.3000000007</v>
          </cell>
          <cell r="S373">
            <v>68255617.599999994</v>
          </cell>
          <cell r="T373">
            <v>2.3117505547722508</v>
          </cell>
          <cell r="U373">
            <v>0.19</v>
          </cell>
          <cell r="V373">
            <v>5609847.1858169995</v>
          </cell>
          <cell r="W373">
            <v>0.17499999999999999</v>
          </cell>
          <cell r="X373">
            <v>5166964.5132524995</v>
          </cell>
          <cell r="Y373">
            <v>0</v>
          </cell>
          <cell r="Z373">
            <v>0</v>
          </cell>
          <cell r="AA373">
            <v>-1.6767505547722508</v>
          </cell>
          <cell r="AB373">
            <v>-49506917.794769496</v>
          </cell>
          <cell r="AC373">
            <v>0</v>
          </cell>
          <cell r="AD373">
            <v>39.227436065673828</v>
          </cell>
        </row>
        <row r="374">
          <cell r="B374" t="str">
            <v>Total 10301997</v>
          </cell>
          <cell r="I374">
            <v>106272010.70990001</v>
          </cell>
          <cell r="J374">
            <v>106280511.9101</v>
          </cell>
          <cell r="K374">
            <v>106272010.7367</v>
          </cell>
          <cell r="L374">
            <v>145821767</v>
          </cell>
          <cell r="M374">
            <v>3329256</v>
          </cell>
          <cell r="N374">
            <v>149151023</v>
          </cell>
          <cell r="P374">
            <v>332925.59999999998</v>
          </cell>
          <cell r="R374">
            <v>14915102.300000001</v>
          </cell>
          <cell r="S374">
            <v>164399050.89999998</v>
          </cell>
          <cell r="V374">
            <v>20191682.039972998</v>
          </cell>
          <cell r="X374">
            <v>18597601.8789225</v>
          </cell>
          <cell r="Z374">
            <v>0</v>
          </cell>
          <cell r="AB374">
            <v>-96916324.082195491</v>
          </cell>
          <cell r="AC374">
            <v>0</v>
          </cell>
        </row>
        <row r="375">
          <cell r="A375" t="str">
            <v>Cali</v>
          </cell>
          <cell r="B375">
            <v>10383925</v>
          </cell>
          <cell r="C375">
            <v>37326</v>
          </cell>
          <cell r="D375">
            <v>37690</v>
          </cell>
          <cell r="E375" t="str">
            <v>A</v>
          </cell>
          <cell r="F375" t="str">
            <v>AUCOLESP</v>
          </cell>
          <cell r="G375">
            <v>70996</v>
          </cell>
          <cell r="H375" t="str">
            <v>ASEGURADO PRINCIPAL</v>
          </cell>
          <cell r="I375">
            <v>66425183.5</v>
          </cell>
          <cell r="J375">
            <v>66439472.5</v>
          </cell>
          <cell r="K375">
            <v>46754387.324199997</v>
          </cell>
          <cell r="L375">
            <v>34817966</v>
          </cell>
          <cell r="M375">
            <v>7549464</v>
          </cell>
          <cell r="N375">
            <v>42367430</v>
          </cell>
          <cell r="O375">
            <v>0.1</v>
          </cell>
          <cell r="P375">
            <v>754946.4</v>
          </cell>
          <cell r="Q375">
            <v>0.1</v>
          </cell>
          <cell r="R375">
            <v>4236743</v>
          </cell>
          <cell r="S375">
            <v>47359119.399999999</v>
          </cell>
          <cell r="T375">
            <v>1.0129342316391983</v>
          </cell>
          <cell r="U375">
            <v>0.19</v>
          </cell>
          <cell r="V375">
            <v>8883333.5915980004</v>
          </cell>
          <cell r="W375">
            <v>0.2</v>
          </cell>
          <cell r="X375">
            <v>9350877.4648400005</v>
          </cell>
          <cell r="Y375">
            <v>0</v>
          </cell>
          <cell r="Z375">
            <v>0</v>
          </cell>
          <cell r="AA375">
            <v>-0.40293423163919817</v>
          </cell>
          <cell r="AB375">
            <v>-18838943.132237993</v>
          </cell>
          <cell r="AD375">
            <v>26.472526550292969</v>
          </cell>
        </row>
        <row r="376">
          <cell r="A376" t="str">
            <v>Cali</v>
          </cell>
          <cell r="B376">
            <v>10383925</v>
          </cell>
          <cell r="C376">
            <v>37691</v>
          </cell>
          <cell r="D376">
            <v>37777</v>
          </cell>
          <cell r="E376" t="str">
            <v>A</v>
          </cell>
          <cell r="F376" t="str">
            <v>AUCOLESP</v>
          </cell>
          <cell r="G376">
            <v>70996</v>
          </cell>
          <cell r="H376" t="str">
            <v>ASEGURADO PRINCIPAL</v>
          </cell>
          <cell r="I376">
            <v>-1792711.0625</v>
          </cell>
          <cell r="J376">
            <v>-1792711.0625</v>
          </cell>
          <cell r="K376">
            <v>10979986.8608</v>
          </cell>
          <cell r="L376">
            <v>0</v>
          </cell>
          <cell r="M376">
            <v>2500000</v>
          </cell>
          <cell r="N376">
            <v>2500000</v>
          </cell>
          <cell r="O376">
            <v>0.1</v>
          </cell>
          <cell r="P376">
            <v>250000</v>
          </cell>
          <cell r="Q376">
            <v>0.1</v>
          </cell>
          <cell r="R376">
            <v>250000</v>
          </cell>
          <cell r="S376">
            <v>3000000</v>
          </cell>
          <cell r="T376">
            <v>0.27322437066936711</v>
          </cell>
          <cell r="U376">
            <v>0.19</v>
          </cell>
          <cell r="V376">
            <v>2086197.503552</v>
          </cell>
          <cell r="W376">
            <v>0.2</v>
          </cell>
          <cell r="X376">
            <v>2195997.3721600003</v>
          </cell>
          <cell r="Y376">
            <v>0</v>
          </cell>
          <cell r="Z376">
            <v>0</v>
          </cell>
          <cell r="AA376">
            <v>0.33677562933063299</v>
          </cell>
          <cell r="AB376">
            <v>3697791.9850880015</v>
          </cell>
          <cell r="AC376">
            <v>9</v>
          </cell>
          <cell r="AD376">
            <v>22.988372802734375</v>
          </cell>
        </row>
        <row r="377">
          <cell r="B377" t="str">
            <v>Total 10383925</v>
          </cell>
          <cell r="I377">
            <v>64632472.4375</v>
          </cell>
          <cell r="J377">
            <v>64646761.4375</v>
          </cell>
          <cell r="K377">
            <v>57734374.184999995</v>
          </cell>
          <cell r="L377">
            <v>34817966</v>
          </cell>
          <cell r="M377">
            <v>10049464</v>
          </cell>
          <cell r="N377">
            <v>44867430</v>
          </cell>
          <cell r="P377">
            <v>1004946.4</v>
          </cell>
          <cell r="R377">
            <v>4486743</v>
          </cell>
          <cell r="S377">
            <v>50359119.399999999</v>
          </cell>
          <cell r="V377">
            <v>10969531.095150001</v>
          </cell>
          <cell r="X377">
            <v>11546874.837000001</v>
          </cell>
          <cell r="Z377">
            <v>0</v>
          </cell>
          <cell r="AB377">
            <v>-15141151.147149991</v>
          </cell>
          <cell r="AC377">
            <v>9</v>
          </cell>
        </row>
        <row r="378">
          <cell r="H378" t="str">
            <v>Total ASEGURADO PRINCIPAL</v>
          </cell>
          <cell r="I378">
            <v>4439825246.3348999</v>
          </cell>
          <cell r="J378">
            <v>4250938455.6601</v>
          </cell>
          <cell r="K378">
            <v>3373272573.6166997</v>
          </cell>
          <cell r="L378">
            <v>1707926493</v>
          </cell>
          <cell r="M378">
            <v>593296636</v>
          </cell>
          <cell r="N378">
            <v>2301223129</v>
          </cell>
          <cell r="P378">
            <v>59329663.599999994</v>
          </cell>
          <cell r="R378">
            <v>230122312.90000004</v>
          </cell>
          <cell r="S378">
            <v>2590675105.5000005</v>
          </cell>
          <cell r="V378">
            <v>640921788.98717308</v>
          </cell>
          <cell r="X378">
            <v>591766059.73754752</v>
          </cell>
          <cell r="Z378">
            <v>0</v>
          </cell>
          <cell r="AB378">
            <v>-450090380.60802048</v>
          </cell>
          <cell r="AC378">
            <v>1816</v>
          </cell>
        </row>
        <row r="379">
          <cell r="A379" t="str">
            <v>Cali</v>
          </cell>
          <cell r="B379">
            <v>7615289</v>
          </cell>
          <cell r="C379">
            <v>36965</v>
          </cell>
          <cell r="D379">
            <v>37329</v>
          </cell>
          <cell r="E379" t="str">
            <v>A</v>
          </cell>
          <cell r="F379" t="str">
            <v>AUCOL98</v>
          </cell>
          <cell r="G379">
            <v>70996</v>
          </cell>
          <cell r="H379" t="str">
            <v>ATOGAN LTDA</v>
          </cell>
          <cell r="I379">
            <v>37059002.873000003</v>
          </cell>
          <cell r="J379">
            <v>37059002.873000003</v>
          </cell>
          <cell r="K379">
            <v>37059002.841799997</v>
          </cell>
          <cell r="N379">
            <v>0</v>
          </cell>
          <cell r="O379">
            <v>0.1</v>
          </cell>
          <cell r="P379">
            <v>0</v>
          </cell>
          <cell r="Q379">
            <v>0.1</v>
          </cell>
          <cell r="R379">
            <v>0</v>
          </cell>
          <cell r="S379">
            <v>0</v>
          </cell>
          <cell r="T379">
            <v>0</v>
          </cell>
          <cell r="U379">
            <v>0.19</v>
          </cell>
          <cell r="V379">
            <v>7041210.5399419991</v>
          </cell>
          <cell r="W379">
            <v>0.125</v>
          </cell>
          <cell r="X379">
            <v>4632375.3552249996</v>
          </cell>
          <cell r="Y379">
            <v>0</v>
          </cell>
          <cell r="Z379">
            <v>0</v>
          </cell>
          <cell r="AA379">
            <v>0.68500000000000005</v>
          </cell>
          <cell r="AB379">
            <v>25385416.946633</v>
          </cell>
          <cell r="AD379">
            <v>18.909339904785156</v>
          </cell>
        </row>
        <row r="380">
          <cell r="A380" t="str">
            <v>Cali</v>
          </cell>
          <cell r="B380">
            <v>7615289</v>
          </cell>
          <cell r="C380">
            <v>37330</v>
          </cell>
          <cell r="D380">
            <v>37694</v>
          </cell>
          <cell r="E380" t="str">
            <v>A</v>
          </cell>
          <cell r="F380" t="str">
            <v>AUCOL98</v>
          </cell>
          <cell r="G380">
            <v>70996</v>
          </cell>
          <cell r="H380" t="str">
            <v>ATOGAN LTDA</v>
          </cell>
          <cell r="I380">
            <v>30524809.532699998</v>
          </cell>
          <cell r="J380">
            <v>30524809.532699998</v>
          </cell>
          <cell r="K380">
            <v>30524809.641600002</v>
          </cell>
          <cell r="N380">
            <v>0</v>
          </cell>
          <cell r="O380">
            <v>0.1</v>
          </cell>
          <cell r="P380">
            <v>0</v>
          </cell>
          <cell r="Q380">
            <v>0.1</v>
          </cell>
          <cell r="R380">
            <v>0</v>
          </cell>
          <cell r="S380">
            <v>0</v>
          </cell>
          <cell r="T380">
            <v>0</v>
          </cell>
          <cell r="U380">
            <v>0.19</v>
          </cell>
          <cell r="V380">
            <v>5799713.8319040006</v>
          </cell>
          <cell r="W380">
            <v>0.125</v>
          </cell>
          <cell r="X380">
            <v>3815601.2052000002</v>
          </cell>
          <cell r="Y380">
            <v>0</v>
          </cell>
          <cell r="Z380">
            <v>0</v>
          </cell>
          <cell r="AA380">
            <v>0.68500000000000005</v>
          </cell>
          <cell r="AB380">
            <v>20909494.604496002</v>
          </cell>
          <cell r="AD380">
            <v>18.755495071411133</v>
          </cell>
        </row>
        <row r="381">
          <cell r="A381" t="str">
            <v>Cali</v>
          </cell>
          <cell r="B381">
            <v>7615289</v>
          </cell>
          <cell r="C381">
            <v>37695</v>
          </cell>
          <cell r="D381">
            <v>37777</v>
          </cell>
          <cell r="E381" t="str">
            <v>A</v>
          </cell>
          <cell r="F381" t="str">
            <v>AUCOL98</v>
          </cell>
          <cell r="G381">
            <v>70996</v>
          </cell>
          <cell r="H381" t="str">
            <v>ATOGAN LTDA</v>
          </cell>
          <cell r="I381">
            <v>17285364.226599999</v>
          </cell>
          <cell r="J381">
            <v>19004309.125</v>
          </cell>
          <cell r="K381">
            <v>4165366.7507000002</v>
          </cell>
          <cell r="N381">
            <v>0</v>
          </cell>
          <cell r="O381">
            <v>0.1</v>
          </cell>
          <cell r="P381">
            <v>0</v>
          </cell>
          <cell r="Q381">
            <v>0.1</v>
          </cell>
          <cell r="R381">
            <v>0</v>
          </cell>
          <cell r="S381">
            <v>0</v>
          </cell>
          <cell r="T381">
            <v>0</v>
          </cell>
          <cell r="U381">
            <v>0.19</v>
          </cell>
          <cell r="V381">
            <v>791419.68263300008</v>
          </cell>
          <cell r="W381">
            <v>0.125</v>
          </cell>
          <cell r="X381">
            <v>520670.84383750003</v>
          </cell>
          <cell r="Y381">
            <v>0</v>
          </cell>
          <cell r="Z381">
            <v>0</v>
          </cell>
          <cell r="AA381">
            <v>0.68500000000000005</v>
          </cell>
          <cell r="AB381">
            <v>2853276.2242295002</v>
          </cell>
          <cell r="AC381">
            <v>6</v>
          </cell>
          <cell r="AD381">
            <v>6</v>
          </cell>
        </row>
        <row r="382">
          <cell r="B382" t="str">
            <v>Total 7615289</v>
          </cell>
          <cell r="I382">
            <v>84869176.632299989</v>
          </cell>
          <cell r="J382">
            <v>86588121.530699998</v>
          </cell>
          <cell r="K382">
            <v>71749179.234099999</v>
          </cell>
          <cell r="L382">
            <v>0</v>
          </cell>
          <cell r="M382">
            <v>0</v>
          </cell>
          <cell r="N382">
            <v>0</v>
          </cell>
          <cell r="P382">
            <v>0</v>
          </cell>
          <cell r="R382">
            <v>0</v>
          </cell>
          <cell r="S382">
            <v>0</v>
          </cell>
          <cell r="V382">
            <v>13632344.054478999</v>
          </cell>
          <cell r="X382">
            <v>8968647.4042624999</v>
          </cell>
          <cell r="Z382">
            <v>0</v>
          </cell>
          <cell r="AB382">
            <v>49148187.775358498</v>
          </cell>
          <cell r="AC382">
            <v>6</v>
          </cell>
        </row>
        <row r="383">
          <cell r="H383" t="str">
            <v>Total ATOGAN LTDA</v>
          </cell>
          <cell r="I383">
            <v>84869176.632299989</v>
          </cell>
          <cell r="J383">
            <v>86588121.530699998</v>
          </cell>
          <cell r="K383">
            <v>71749179.234099999</v>
          </cell>
          <cell r="L383">
            <v>0</v>
          </cell>
          <cell r="M383">
            <v>0</v>
          </cell>
          <cell r="N383">
            <v>0</v>
          </cell>
          <cell r="P383">
            <v>0</v>
          </cell>
          <cell r="R383">
            <v>0</v>
          </cell>
          <cell r="S383">
            <v>0</v>
          </cell>
          <cell r="V383">
            <v>13632344.054478999</v>
          </cell>
          <cell r="X383">
            <v>8968647.4042624999</v>
          </cell>
          <cell r="Z383">
            <v>0</v>
          </cell>
          <cell r="AB383">
            <v>49148187.775358498</v>
          </cell>
          <cell r="AC383">
            <v>6</v>
          </cell>
        </row>
        <row r="384">
          <cell r="A384" t="str">
            <v>Cali</v>
          </cell>
          <cell r="B384">
            <v>12014811</v>
          </cell>
          <cell r="C384">
            <v>37560</v>
          </cell>
          <cell r="D384">
            <v>37777</v>
          </cell>
          <cell r="E384" t="str">
            <v>A</v>
          </cell>
          <cell r="F384" t="str">
            <v>AUCOLESP</v>
          </cell>
          <cell r="G384">
            <v>70996</v>
          </cell>
          <cell r="H384" t="str">
            <v>BURNS PHILIP COLOMBIA S.A.</v>
          </cell>
          <cell r="I384">
            <v>32215478.0625</v>
          </cell>
          <cell r="J384">
            <v>32215478.0625</v>
          </cell>
          <cell r="K384">
            <v>17899553.0469</v>
          </cell>
          <cell r="N384">
            <v>0</v>
          </cell>
          <cell r="O384">
            <v>0.1</v>
          </cell>
          <cell r="P384">
            <v>0</v>
          </cell>
          <cell r="Q384">
            <v>0.1</v>
          </cell>
          <cell r="R384">
            <v>0</v>
          </cell>
          <cell r="S384">
            <v>0</v>
          </cell>
          <cell r="T384">
            <v>0</v>
          </cell>
          <cell r="U384">
            <v>0.19</v>
          </cell>
          <cell r="V384">
            <v>3400915.0789109999</v>
          </cell>
          <cell r="W384">
            <v>0.125</v>
          </cell>
          <cell r="X384">
            <v>2237444.1308625001</v>
          </cell>
          <cell r="Y384">
            <v>0</v>
          </cell>
          <cell r="Z384">
            <v>0</v>
          </cell>
          <cell r="AA384">
            <v>0.68500000000000005</v>
          </cell>
          <cell r="AB384">
            <v>12261193.837126501</v>
          </cell>
          <cell r="AC384">
            <v>31</v>
          </cell>
          <cell r="AD384">
            <v>29.046083450317383</v>
          </cell>
        </row>
        <row r="385">
          <cell r="B385" t="str">
            <v>Total 12014811</v>
          </cell>
          <cell r="I385">
            <v>32215478.0625</v>
          </cell>
          <cell r="J385">
            <v>32215478.0625</v>
          </cell>
          <cell r="K385">
            <v>17899553.0469</v>
          </cell>
          <cell r="L385">
            <v>0</v>
          </cell>
          <cell r="M385">
            <v>0</v>
          </cell>
          <cell r="N385">
            <v>0</v>
          </cell>
          <cell r="P385">
            <v>0</v>
          </cell>
          <cell r="R385">
            <v>0</v>
          </cell>
          <cell r="S385">
            <v>0</v>
          </cell>
          <cell r="V385">
            <v>3400915.0789109999</v>
          </cell>
          <cell r="X385">
            <v>2237444.1308625001</v>
          </cell>
          <cell r="Z385">
            <v>0</v>
          </cell>
          <cell r="AB385">
            <v>12261193.837126501</v>
          </cell>
          <cell r="AC385">
            <v>31</v>
          </cell>
        </row>
        <row r="386">
          <cell r="H386" t="str">
            <v>Total BURNS PHILIP COLOMBIA S.A.</v>
          </cell>
          <cell r="I386">
            <v>32215478.0625</v>
          </cell>
          <cell r="J386">
            <v>32215478.0625</v>
          </cell>
          <cell r="K386">
            <v>17899553.0469</v>
          </cell>
          <cell r="L386">
            <v>0</v>
          </cell>
          <cell r="M386">
            <v>0</v>
          </cell>
          <cell r="N386">
            <v>0</v>
          </cell>
          <cell r="P386">
            <v>0</v>
          </cell>
          <cell r="R386">
            <v>0</v>
          </cell>
          <cell r="S386">
            <v>0</v>
          </cell>
          <cell r="V386">
            <v>3400915.0789109999</v>
          </cell>
          <cell r="X386">
            <v>2237444.1308625001</v>
          </cell>
          <cell r="Z386">
            <v>0</v>
          </cell>
          <cell r="AB386">
            <v>12261193.837126501</v>
          </cell>
          <cell r="AC386">
            <v>31</v>
          </cell>
        </row>
        <row r="387">
          <cell r="A387" t="str">
            <v>Cali</v>
          </cell>
          <cell r="B387">
            <v>7542525</v>
          </cell>
          <cell r="C387">
            <v>36860</v>
          </cell>
          <cell r="D387">
            <v>37224</v>
          </cell>
          <cell r="E387" t="str">
            <v>A</v>
          </cell>
          <cell r="F387" t="str">
            <v>AUCOLESP</v>
          </cell>
          <cell r="G387">
            <v>70996</v>
          </cell>
          <cell r="H387" t="str">
            <v>CARTONES AMERICA</v>
          </cell>
          <cell r="I387">
            <v>67742501.625</v>
          </cell>
          <cell r="J387">
            <v>67742501.625</v>
          </cell>
          <cell r="K387">
            <v>67742501.6875</v>
          </cell>
          <cell r="L387">
            <v>59452094</v>
          </cell>
          <cell r="M387">
            <v>2161277</v>
          </cell>
          <cell r="N387">
            <v>61613371</v>
          </cell>
          <cell r="O387">
            <v>0.1</v>
          </cell>
          <cell r="P387">
            <v>216127.7</v>
          </cell>
          <cell r="Q387">
            <v>0.1</v>
          </cell>
          <cell r="R387">
            <v>6161337.1000000006</v>
          </cell>
          <cell r="S387">
            <v>67990835.799999997</v>
          </cell>
          <cell r="T387">
            <v>1.0036658538777556</v>
          </cell>
          <cell r="U387">
            <v>0.19</v>
          </cell>
          <cell r="V387">
            <v>12871075.320625</v>
          </cell>
          <cell r="W387">
            <v>0.1</v>
          </cell>
          <cell r="X387">
            <v>6774250.1687500002</v>
          </cell>
          <cell r="Y387">
            <v>0</v>
          </cell>
          <cell r="Z387">
            <v>0</v>
          </cell>
          <cell r="AA387">
            <v>-0.29366585387775568</v>
          </cell>
          <cell r="AB387">
            <v>-19893659.601874992</v>
          </cell>
          <cell r="AD387">
            <v>82.615386962890625</v>
          </cell>
        </row>
        <row r="388">
          <cell r="A388" t="str">
            <v>Cali</v>
          </cell>
          <cell r="B388">
            <v>7542525</v>
          </cell>
          <cell r="C388">
            <v>37225</v>
          </cell>
          <cell r="D388">
            <v>37589</v>
          </cell>
          <cell r="E388" t="str">
            <v>A</v>
          </cell>
          <cell r="F388" t="str">
            <v>AUCOLESP</v>
          </cell>
          <cell r="G388">
            <v>70996</v>
          </cell>
          <cell r="H388" t="str">
            <v>CARTONES AMERICA</v>
          </cell>
          <cell r="I388">
            <v>89947640.0625</v>
          </cell>
          <cell r="J388">
            <v>89992726.0625</v>
          </cell>
          <cell r="K388">
            <v>89947640.140599996</v>
          </cell>
          <cell r="L388">
            <v>41508160</v>
          </cell>
          <cell r="M388">
            <v>14506900</v>
          </cell>
          <cell r="N388">
            <v>56015060</v>
          </cell>
          <cell r="O388">
            <v>0.1</v>
          </cell>
          <cell r="P388">
            <v>1450690</v>
          </cell>
          <cell r="Q388">
            <v>0.1</v>
          </cell>
          <cell r="R388">
            <v>5601506</v>
          </cell>
          <cell r="S388">
            <v>63067256</v>
          </cell>
          <cell r="T388">
            <v>0.70115520431016953</v>
          </cell>
          <cell r="U388">
            <v>0.19</v>
          </cell>
          <cell r="V388">
            <v>17090051.626713999</v>
          </cell>
          <cell r="W388">
            <v>0.1</v>
          </cell>
          <cell r="X388">
            <v>8994764.01406</v>
          </cell>
          <cell r="Y388">
            <v>0</v>
          </cell>
          <cell r="Z388">
            <v>0</v>
          </cell>
          <cell r="AA388">
            <v>8.8447956898304314E-3</v>
          </cell>
          <cell r="AB388">
            <v>795568.49982599751</v>
          </cell>
          <cell r="AD388">
            <v>89.609893798828125</v>
          </cell>
        </row>
        <row r="389">
          <cell r="A389" t="str">
            <v>Cali</v>
          </cell>
          <cell r="B389">
            <v>7542525</v>
          </cell>
          <cell r="C389">
            <v>37590</v>
          </cell>
          <cell r="D389">
            <v>37777</v>
          </cell>
          <cell r="E389" t="str">
            <v>A</v>
          </cell>
          <cell r="F389" t="str">
            <v>AUCOLESP</v>
          </cell>
          <cell r="G389">
            <v>70996</v>
          </cell>
          <cell r="H389" t="str">
            <v>CARTONES AMERICA</v>
          </cell>
          <cell r="I389">
            <v>95917962.75</v>
          </cell>
          <cell r="J389">
            <v>96310972.75</v>
          </cell>
          <cell r="K389">
            <v>49049229.278300002</v>
          </cell>
          <cell r="L389">
            <v>31064371</v>
          </cell>
          <cell r="M389">
            <v>5862884</v>
          </cell>
          <cell r="N389">
            <v>36927255</v>
          </cell>
          <cell r="O389">
            <v>0.1</v>
          </cell>
          <cell r="P389">
            <v>586288.4</v>
          </cell>
          <cell r="Q389">
            <v>0.1</v>
          </cell>
          <cell r="R389">
            <v>3692725.5</v>
          </cell>
          <cell r="S389">
            <v>41206268.899999999</v>
          </cell>
          <cell r="T389">
            <v>0.84010023207908324</v>
          </cell>
          <cell r="U389">
            <v>0.19</v>
          </cell>
          <cell r="V389">
            <v>9319353.5628770012</v>
          </cell>
          <cell r="W389">
            <v>0.1</v>
          </cell>
          <cell r="X389">
            <v>4904922.9278300004</v>
          </cell>
          <cell r="Y389">
            <v>0</v>
          </cell>
          <cell r="Z389">
            <v>0</v>
          </cell>
          <cell r="AA389">
            <v>-0.13010023207908328</v>
          </cell>
          <cell r="AB389">
            <v>-6381316.112406997</v>
          </cell>
          <cell r="AC389">
            <v>89</v>
          </cell>
          <cell r="AD389">
            <v>89.336898803710938</v>
          </cell>
        </row>
        <row r="390">
          <cell r="B390" t="str">
            <v>Total 7542525</v>
          </cell>
          <cell r="I390">
            <v>253608104.4375</v>
          </cell>
          <cell r="J390">
            <v>254046200.4375</v>
          </cell>
          <cell r="K390">
            <v>206739371.10640001</v>
          </cell>
          <cell r="L390">
            <v>132024625</v>
          </cell>
          <cell r="M390">
            <v>22531061</v>
          </cell>
          <cell r="N390">
            <v>154555686</v>
          </cell>
          <cell r="P390">
            <v>2253106.1</v>
          </cell>
          <cell r="R390">
            <v>15455568.600000001</v>
          </cell>
          <cell r="S390">
            <v>172264360.69999999</v>
          </cell>
          <cell r="V390">
            <v>39280480.510215998</v>
          </cell>
          <cell r="X390">
            <v>20673937.110640001</v>
          </cell>
          <cell r="Z390">
            <v>0</v>
          </cell>
          <cell r="AB390">
            <v>-25479407.214455992</v>
          </cell>
          <cell r="AC390">
            <v>89</v>
          </cell>
        </row>
        <row r="391">
          <cell r="H391" t="str">
            <v>Total CARTONES AMERICA</v>
          </cell>
          <cell r="I391">
            <v>253608104.4375</v>
          </cell>
          <cell r="J391">
            <v>254046200.4375</v>
          </cell>
          <cell r="K391">
            <v>206739371.10640001</v>
          </cell>
          <cell r="L391">
            <v>132024625</v>
          </cell>
          <cell r="M391">
            <v>22531061</v>
          </cell>
          <cell r="N391">
            <v>154555686</v>
          </cell>
          <cell r="P391">
            <v>2253106.1</v>
          </cell>
          <cell r="R391">
            <v>15455568.600000001</v>
          </cell>
          <cell r="S391">
            <v>172264360.69999999</v>
          </cell>
          <cell r="V391">
            <v>39280480.510215998</v>
          </cell>
          <cell r="X391">
            <v>20673937.110640001</v>
          </cell>
          <cell r="Z391">
            <v>0</v>
          </cell>
          <cell r="AB391">
            <v>-25479407.214455992</v>
          </cell>
          <cell r="AC391">
            <v>89</v>
          </cell>
        </row>
        <row r="392">
          <cell r="A392" t="str">
            <v>Cali</v>
          </cell>
          <cell r="B392">
            <v>8742173</v>
          </cell>
          <cell r="C392">
            <v>37024</v>
          </cell>
          <cell r="D392">
            <v>37388</v>
          </cell>
          <cell r="E392" t="str">
            <v>A</v>
          </cell>
          <cell r="F392" t="str">
            <v>AUCOL98</v>
          </cell>
          <cell r="G392">
            <v>76843</v>
          </cell>
          <cell r="H392" t="str">
            <v>CARVEL LTDA.</v>
          </cell>
          <cell r="I392">
            <v>18848235.0625</v>
          </cell>
          <cell r="J392">
            <v>18848235.0625</v>
          </cell>
          <cell r="K392">
            <v>18848235.003899999</v>
          </cell>
          <cell r="N392">
            <v>0</v>
          </cell>
          <cell r="O392">
            <v>0.1</v>
          </cell>
          <cell r="P392">
            <v>0</v>
          </cell>
          <cell r="Q392">
            <v>0.1</v>
          </cell>
          <cell r="R392">
            <v>0</v>
          </cell>
          <cell r="S392">
            <v>0</v>
          </cell>
          <cell r="T392">
            <v>0</v>
          </cell>
          <cell r="U392">
            <v>0.19</v>
          </cell>
          <cell r="V392">
            <v>3581164.6507409997</v>
          </cell>
          <cell r="W392">
            <v>0.125</v>
          </cell>
          <cell r="X392">
            <v>2356029.3754874999</v>
          </cell>
          <cell r="Y392">
            <v>0</v>
          </cell>
          <cell r="Z392">
            <v>0</v>
          </cell>
          <cell r="AA392">
            <v>0.68500000000000005</v>
          </cell>
          <cell r="AB392">
            <v>12911040.9776715</v>
          </cell>
          <cell r="AD392">
            <v>14.612637519836426</v>
          </cell>
        </row>
        <row r="393">
          <cell r="A393" t="str">
            <v>Cali</v>
          </cell>
          <cell r="B393">
            <v>8742173</v>
          </cell>
          <cell r="C393">
            <v>37389</v>
          </cell>
          <cell r="D393">
            <v>37753</v>
          </cell>
          <cell r="E393" t="str">
            <v>A</v>
          </cell>
          <cell r="F393" t="str">
            <v>AUCOL98</v>
          </cell>
          <cell r="G393">
            <v>76843</v>
          </cell>
          <cell r="H393" t="str">
            <v>CARVEL LTDA.</v>
          </cell>
          <cell r="I393">
            <v>20142170</v>
          </cell>
          <cell r="J393">
            <v>20142170</v>
          </cell>
          <cell r="K393">
            <v>20142169.9375</v>
          </cell>
          <cell r="N393">
            <v>0</v>
          </cell>
          <cell r="O393">
            <v>0.1</v>
          </cell>
          <cell r="P393">
            <v>0</v>
          </cell>
          <cell r="Q393">
            <v>0.1</v>
          </cell>
          <cell r="R393">
            <v>0</v>
          </cell>
          <cell r="S393">
            <v>0</v>
          </cell>
          <cell r="T393">
            <v>0</v>
          </cell>
          <cell r="U393">
            <v>0.19</v>
          </cell>
          <cell r="V393">
            <v>3827012.288125</v>
          </cell>
          <cell r="W393">
            <v>0.125</v>
          </cell>
          <cell r="X393">
            <v>2517771.2421875</v>
          </cell>
          <cell r="Y393">
            <v>0</v>
          </cell>
          <cell r="Z393">
            <v>0</v>
          </cell>
          <cell r="AA393">
            <v>0.68500000000000005</v>
          </cell>
          <cell r="AB393">
            <v>13797386.407187501</v>
          </cell>
          <cell r="AD393">
            <v>14.549450874328613</v>
          </cell>
        </row>
        <row r="394">
          <cell r="B394" t="str">
            <v>Total 8742173</v>
          </cell>
          <cell r="I394">
            <v>38990405.0625</v>
          </cell>
          <cell r="J394">
            <v>38990405.0625</v>
          </cell>
          <cell r="K394">
            <v>38990404.941399999</v>
          </cell>
          <cell r="L394">
            <v>0</v>
          </cell>
          <cell r="M394">
            <v>0</v>
          </cell>
          <cell r="N394">
            <v>0</v>
          </cell>
          <cell r="P394">
            <v>0</v>
          </cell>
          <cell r="R394">
            <v>0</v>
          </cell>
          <cell r="S394">
            <v>0</v>
          </cell>
          <cell r="V394">
            <v>7408176.9388659997</v>
          </cell>
          <cell r="X394">
            <v>4873800.6176749999</v>
          </cell>
          <cell r="Z394">
            <v>0</v>
          </cell>
          <cell r="AB394">
            <v>26708427.384859003</v>
          </cell>
          <cell r="AC394">
            <v>0</v>
          </cell>
        </row>
        <row r="395">
          <cell r="H395" t="str">
            <v>Total CARVEL LTDA.</v>
          </cell>
          <cell r="I395">
            <v>38990405.0625</v>
          </cell>
          <cell r="J395">
            <v>38990405.0625</v>
          </cell>
          <cell r="K395">
            <v>38990404.941399999</v>
          </cell>
          <cell r="L395">
            <v>0</v>
          </cell>
          <cell r="M395">
            <v>0</v>
          </cell>
          <cell r="N395">
            <v>0</v>
          </cell>
          <cell r="P395">
            <v>0</v>
          </cell>
          <cell r="R395">
            <v>0</v>
          </cell>
          <cell r="S395">
            <v>0</v>
          </cell>
          <cell r="V395">
            <v>7408176.9388659997</v>
          </cell>
          <cell r="X395">
            <v>4873800.6176749999</v>
          </cell>
          <cell r="Z395">
            <v>0</v>
          </cell>
          <cell r="AB395">
            <v>26708427.384859003</v>
          </cell>
          <cell r="AC395">
            <v>0</v>
          </cell>
        </row>
        <row r="396">
          <cell r="A396" t="str">
            <v>Cali</v>
          </cell>
          <cell r="B396">
            <v>10310308</v>
          </cell>
          <cell r="C396">
            <v>37181</v>
          </cell>
          <cell r="D396">
            <v>37545</v>
          </cell>
          <cell r="E396" t="str">
            <v>A</v>
          </cell>
          <cell r="F396" t="str">
            <v>AUCOLESP</v>
          </cell>
          <cell r="G396">
            <v>66140</v>
          </cell>
          <cell r="H396" t="str">
            <v>Ceballos Libreros Y Cia. Ltda. Ases De Seguro</v>
          </cell>
          <cell r="I396">
            <v>1696586</v>
          </cell>
          <cell r="J396">
            <v>1696586</v>
          </cell>
          <cell r="K396">
            <v>1696586</v>
          </cell>
          <cell r="N396">
            <v>0</v>
          </cell>
          <cell r="O396">
            <v>0.1</v>
          </cell>
          <cell r="P396">
            <v>0</v>
          </cell>
          <cell r="Q396">
            <v>0.1</v>
          </cell>
          <cell r="R396">
            <v>0</v>
          </cell>
          <cell r="S396">
            <v>0</v>
          </cell>
          <cell r="T396">
            <v>0</v>
          </cell>
          <cell r="U396">
            <v>0.19</v>
          </cell>
          <cell r="V396">
            <v>322351.34000000003</v>
          </cell>
          <cell r="W396">
            <v>0.125</v>
          </cell>
          <cell r="X396">
            <v>212073.25</v>
          </cell>
          <cell r="Y396">
            <v>0</v>
          </cell>
          <cell r="Z396">
            <v>0</v>
          </cell>
          <cell r="AA396">
            <v>0.68500000000000005</v>
          </cell>
          <cell r="AB396">
            <v>1162161.4100000001</v>
          </cell>
          <cell r="AD396">
            <v>0.8104395866394043</v>
          </cell>
        </row>
        <row r="397">
          <cell r="B397" t="str">
            <v>Total 10310308</v>
          </cell>
          <cell r="I397">
            <v>1696586</v>
          </cell>
          <cell r="J397">
            <v>1696586</v>
          </cell>
          <cell r="K397">
            <v>1696586</v>
          </cell>
          <cell r="L397">
            <v>0</v>
          </cell>
          <cell r="M397">
            <v>0</v>
          </cell>
          <cell r="N397">
            <v>0</v>
          </cell>
          <cell r="P397">
            <v>0</v>
          </cell>
          <cell r="R397">
            <v>0</v>
          </cell>
          <cell r="S397">
            <v>0</v>
          </cell>
          <cell r="V397">
            <v>322351.34000000003</v>
          </cell>
          <cell r="X397">
            <v>212073.25</v>
          </cell>
          <cell r="Z397">
            <v>0</v>
          </cell>
          <cell r="AB397">
            <v>1162161.4100000001</v>
          </cell>
          <cell r="AC397">
            <v>0</v>
          </cell>
        </row>
        <row r="398">
          <cell r="H398" t="str">
            <v>Total Ceballos Libreros Y Cia. Ltda. Ases De Seguro</v>
          </cell>
          <cell r="I398">
            <v>1696586</v>
          </cell>
          <cell r="J398">
            <v>1696586</v>
          </cell>
          <cell r="K398">
            <v>1696586</v>
          </cell>
          <cell r="L398">
            <v>0</v>
          </cell>
          <cell r="M398">
            <v>0</v>
          </cell>
          <cell r="N398">
            <v>0</v>
          </cell>
          <cell r="P398">
            <v>0</v>
          </cell>
          <cell r="R398">
            <v>0</v>
          </cell>
          <cell r="S398">
            <v>0</v>
          </cell>
          <cell r="V398">
            <v>322351.34000000003</v>
          </cell>
          <cell r="X398">
            <v>212073.25</v>
          </cell>
          <cell r="Z398">
            <v>0</v>
          </cell>
          <cell r="AB398">
            <v>1162161.4100000001</v>
          </cell>
          <cell r="AC398">
            <v>0</v>
          </cell>
        </row>
        <row r="399">
          <cell r="A399" t="str">
            <v>Cali</v>
          </cell>
          <cell r="B399">
            <v>10260102</v>
          </cell>
          <cell r="C399">
            <v>37043</v>
          </cell>
          <cell r="D399">
            <v>37407</v>
          </cell>
          <cell r="E399" t="str">
            <v>A</v>
          </cell>
          <cell r="F399" t="str">
            <v>AUCOLESP</v>
          </cell>
          <cell r="G399">
            <v>70996</v>
          </cell>
          <cell r="H399" t="str">
            <v>CENTRO INTERNACIONAL DE AGRICULTURA TROPICAL</v>
          </cell>
          <cell r="I399">
            <v>30960208.125</v>
          </cell>
          <cell r="J399">
            <v>30960208.125</v>
          </cell>
          <cell r="K399">
            <v>30960208.073199999</v>
          </cell>
          <cell r="L399">
            <v>13434436</v>
          </cell>
          <cell r="M399">
            <v>11291572</v>
          </cell>
          <cell r="N399">
            <v>24726008</v>
          </cell>
          <cell r="O399">
            <v>0.1</v>
          </cell>
          <cell r="P399">
            <v>1129157.2</v>
          </cell>
          <cell r="Q399">
            <v>0.1</v>
          </cell>
          <cell r="R399">
            <v>2472600.8000000003</v>
          </cell>
          <cell r="S399">
            <v>28327766</v>
          </cell>
          <cell r="T399">
            <v>0.91497337269258494</v>
          </cell>
          <cell r="U399">
            <v>0.19</v>
          </cell>
          <cell r="V399">
            <v>5882439.5339080002</v>
          </cell>
          <cell r="W399">
            <v>0.13500000000000001</v>
          </cell>
          <cell r="X399">
            <v>4179628.0898819999</v>
          </cell>
          <cell r="Y399">
            <v>0</v>
          </cell>
          <cell r="Z399">
            <v>0</v>
          </cell>
          <cell r="AA399">
            <v>-0.2399733726925849</v>
          </cell>
          <cell r="AB399">
            <v>-7429625.5505899992</v>
          </cell>
          <cell r="AD399">
            <v>193.42857360839844</v>
          </cell>
        </row>
        <row r="400">
          <cell r="A400" t="str">
            <v>Cali</v>
          </cell>
          <cell r="B400">
            <v>10260102</v>
          </cell>
          <cell r="C400">
            <v>37408</v>
          </cell>
          <cell r="D400">
            <v>37772</v>
          </cell>
          <cell r="E400" t="str">
            <v>A</v>
          </cell>
          <cell r="F400" t="str">
            <v>AUCOLESP</v>
          </cell>
          <cell r="G400">
            <v>70996</v>
          </cell>
          <cell r="H400" t="str">
            <v>CENTRO INTERNACIONAL DE AGRICULTURA TROPICAL</v>
          </cell>
          <cell r="I400">
            <v>44293812</v>
          </cell>
          <cell r="J400">
            <v>44336142</v>
          </cell>
          <cell r="K400">
            <v>44293811.947300002</v>
          </cell>
          <cell r="L400">
            <v>1409099</v>
          </cell>
          <cell r="M400">
            <v>31152756</v>
          </cell>
          <cell r="N400">
            <v>32561855</v>
          </cell>
          <cell r="O400">
            <v>0.1</v>
          </cell>
          <cell r="P400">
            <v>3115275.6</v>
          </cell>
          <cell r="Q400">
            <v>0.1</v>
          </cell>
          <cell r="R400">
            <v>3256185.5</v>
          </cell>
          <cell r="S400">
            <v>38933316.100000001</v>
          </cell>
          <cell r="T400">
            <v>0.8789786741841541</v>
          </cell>
          <cell r="U400">
            <v>0.19</v>
          </cell>
          <cell r="V400">
            <v>8415824.2699870002</v>
          </cell>
          <cell r="W400">
            <v>0.13500000000000001</v>
          </cell>
          <cell r="X400">
            <v>5979664.6128855003</v>
          </cell>
          <cell r="Y400">
            <v>0</v>
          </cell>
          <cell r="Z400">
            <v>0</v>
          </cell>
          <cell r="AA400">
            <v>-0.20397867418415405</v>
          </cell>
          <cell r="AB400">
            <v>-9034993.0355724972</v>
          </cell>
          <cell r="AD400">
            <v>217.29945373535156</v>
          </cell>
        </row>
        <row r="401">
          <cell r="A401" t="str">
            <v>Cali</v>
          </cell>
          <cell r="B401">
            <v>10260102</v>
          </cell>
          <cell r="C401">
            <v>37773</v>
          </cell>
          <cell r="D401">
            <v>37777</v>
          </cell>
          <cell r="E401" t="str">
            <v>A</v>
          </cell>
          <cell r="F401" t="str">
            <v>AUCOLESP</v>
          </cell>
          <cell r="G401">
            <v>70996</v>
          </cell>
          <cell r="H401" t="str">
            <v>CENTRO INTERNACIONAL DE AGRICULTURA TROPICAL</v>
          </cell>
          <cell r="I401">
            <v>33533000</v>
          </cell>
          <cell r="J401">
            <v>0</v>
          </cell>
          <cell r="K401">
            <v>458101.114</v>
          </cell>
          <cell r="N401">
            <v>0</v>
          </cell>
          <cell r="O401">
            <v>0.1</v>
          </cell>
          <cell r="P401">
            <v>0</v>
          </cell>
          <cell r="Q401">
            <v>0.1</v>
          </cell>
          <cell r="R401">
            <v>0</v>
          </cell>
          <cell r="S401">
            <v>0</v>
          </cell>
          <cell r="T401">
            <v>0</v>
          </cell>
          <cell r="U401">
            <v>0.19</v>
          </cell>
          <cell r="V401">
            <v>87039.211660000001</v>
          </cell>
          <cell r="W401">
            <v>0.13500000000000001</v>
          </cell>
          <cell r="X401">
            <v>61843.650390000003</v>
          </cell>
          <cell r="Y401">
            <v>0</v>
          </cell>
          <cell r="Z401">
            <v>0</v>
          </cell>
          <cell r="AA401">
            <v>0.67500000000000004</v>
          </cell>
          <cell r="AB401">
            <v>309218.25195000001</v>
          </cell>
          <cell r="AC401">
            <v>179</v>
          </cell>
          <cell r="AD401">
            <v>179</v>
          </cell>
        </row>
        <row r="402">
          <cell r="B402" t="str">
            <v>Total 10260102</v>
          </cell>
          <cell r="I402">
            <v>108787020.125</v>
          </cell>
          <cell r="J402">
            <v>75296350.125</v>
          </cell>
          <cell r="K402">
            <v>75712121.134499997</v>
          </cell>
          <cell r="L402">
            <v>14843535</v>
          </cell>
          <cell r="M402">
            <v>42444328</v>
          </cell>
          <cell r="N402">
            <v>57287863</v>
          </cell>
          <cell r="P402">
            <v>4244432.8</v>
          </cell>
          <cell r="R402">
            <v>5728786.3000000007</v>
          </cell>
          <cell r="S402">
            <v>67261082.099999994</v>
          </cell>
          <cell r="V402">
            <v>14385303.015555</v>
          </cell>
          <cell r="X402">
            <v>10221136.3531575</v>
          </cell>
          <cell r="Z402">
            <v>0</v>
          </cell>
          <cell r="AB402">
            <v>-16155400.334212497</v>
          </cell>
          <cell r="AC402">
            <v>179</v>
          </cell>
        </row>
        <row r="403">
          <cell r="A403" t="str">
            <v>Cali</v>
          </cell>
          <cell r="B403">
            <v>10260273</v>
          </cell>
          <cell r="C403">
            <v>37043</v>
          </cell>
          <cell r="D403">
            <v>37407</v>
          </cell>
          <cell r="E403" t="str">
            <v>A</v>
          </cell>
          <cell r="F403" t="str">
            <v>AUCOLESP</v>
          </cell>
          <cell r="G403">
            <v>70996</v>
          </cell>
          <cell r="H403" t="str">
            <v>CENTRO INTERNACIONAL DE AGRICULTURA TROPICAL</v>
          </cell>
          <cell r="I403">
            <v>81514486.3125</v>
          </cell>
          <cell r="J403">
            <v>81724651.3125</v>
          </cell>
          <cell r="K403">
            <v>81514486.377000004</v>
          </cell>
          <cell r="L403">
            <v>19759993</v>
          </cell>
          <cell r="M403">
            <v>908562</v>
          </cell>
          <cell r="N403">
            <v>20668555</v>
          </cell>
          <cell r="O403">
            <v>0.1</v>
          </cell>
          <cell r="P403">
            <v>90856.200000000012</v>
          </cell>
          <cell r="Q403">
            <v>0.1</v>
          </cell>
          <cell r="R403">
            <v>2066855.5</v>
          </cell>
          <cell r="S403">
            <v>22826266.699999999</v>
          </cell>
          <cell r="T403">
            <v>0.28002711805641239</v>
          </cell>
          <cell r="U403">
            <v>0.19</v>
          </cell>
          <cell r="V403">
            <v>15487752.411630001</v>
          </cell>
          <cell r="W403">
            <v>0.13500000000000001</v>
          </cell>
          <cell r="X403">
            <v>11004455.660895001</v>
          </cell>
          <cell r="Y403">
            <v>0</v>
          </cell>
          <cell r="Z403">
            <v>0</v>
          </cell>
          <cell r="AA403">
            <v>0.39497288194358765</v>
          </cell>
          <cell r="AB403">
            <v>32196011.604475006</v>
          </cell>
          <cell r="AD403">
            <v>97.964286804199219</v>
          </cell>
        </row>
        <row r="404">
          <cell r="A404" t="str">
            <v>Cali</v>
          </cell>
          <cell r="B404">
            <v>10260273</v>
          </cell>
          <cell r="C404">
            <v>37408</v>
          </cell>
          <cell r="D404">
            <v>37772</v>
          </cell>
          <cell r="E404" t="str">
            <v>A</v>
          </cell>
          <cell r="F404" t="str">
            <v>AUCOLESP</v>
          </cell>
          <cell r="G404">
            <v>70996</v>
          </cell>
          <cell r="H404" t="str">
            <v>CENTRO INTERNACIONAL DE AGRICULTURA TROPICAL</v>
          </cell>
          <cell r="I404">
            <v>77476799.9375</v>
          </cell>
          <cell r="J404">
            <v>77388245.9375</v>
          </cell>
          <cell r="K404">
            <v>77476799.7324</v>
          </cell>
          <cell r="L404">
            <v>41230596</v>
          </cell>
          <cell r="M404">
            <v>21951547</v>
          </cell>
          <cell r="N404">
            <v>63182143</v>
          </cell>
          <cell r="O404">
            <v>0.1</v>
          </cell>
          <cell r="P404">
            <v>2195154.7000000002</v>
          </cell>
          <cell r="Q404">
            <v>0.1</v>
          </cell>
          <cell r="R404">
            <v>6318214.3000000007</v>
          </cell>
          <cell r="S404">
            <v>71695512</v>
          </cell>
          <cell r="T404">
            <v>0.9253804009410791</v>
          </cell>
          <cell r="U404">
            <v>0.19</v>
          </cell>
          <cell r="V404">
            <v>14720591.949155999</v>
          </cell>
          <cell r="W404">
            <v>0.13500000000000001</v>
          </cell>
          <cell r="X404">
            <v>10459367.963874001</v>
          </cell>
          <cell r="Y404">
            <v>0</v>
          </cell>
          <cell r="Z404">
            <v>0</v>
          </cell>
          <cell r="AA404">
            <v>-0.25038040094107905</v>
          </cell>
          <cell r="AB404">
            <v>-19398672.180629998</v>
          </cell>
          <cell r="AD404">
            <v>112.15384674072266</v>
          </cell>
        </row>
        <row r="405">
          <cell r="A405" t="str">
            <v>Cali</v>
          </cell>
          <cell r="B405">
            <v>10260273</v>
          </cell>
          <cell r="C405">
            <v>37773</v>
          </cell>
          <cell r="D405">
            <v>37777</v>
          </cell>
          <cell r="E405" t="str">
            <v>A</v>
          </cell>
          <cell r="F405" t="str">
            <v>AUCOLESP</v>
          </cell>
          <cell r="G405">
            <v>70996</v>
          </cell>
          <cell r="H405" t="str">
            <v>CENTRO INTERNACIONAL DE AGRICULTURA TROPICAL</v>
          </cell>
          <cell r="I405">
            <v>79126091.125</v>
          </cell>
          <cell r="J405">
            <v>0</v>
          </cell>
          <cell r="K405">
            <v>1080957.5290999999</v>
          </cell>
          <cell r="N405">
            <v>0</v>
          </cell>
          <cell r="O405">
            <v>0.1</v>
          </cell>
          <cell r="P405">
            <v>0</v>
          </cell>
          <cell r="Q405">
            <v>0.1</v>
          </cell>
          <cell r="R405">
            <v>0</v>
          </cell>
          <cell r="S405">
            <v>0</v>
          </cell>
          <cell r="T405">
            <v>0</v>
          </cell>
          <cell r="U405">
            <v>0.19</v>
          </cell>
          <cell r="V405">
            <v>205381.93052899998</v>
          </cell>
          <cell r="W405">
            <v>0.13500000000000001</v>
          </cell>
          <cell r="X405">
            <v>145929.26642850001</v>
          </cell>
          <cell r="Y405">
            <v>0</v>
          </cell>
          <cell r="Z405">
            <v>0</v>
          </cell>
          <cell r="AA405">
            <v>0.67500000000000004</v>
          </cell>
          <cell r="AB405">
            <v>729646.33214249997</v>
          </cell>
          <cell r="AC405">
            <v>120</v>
          </cell>
          <cell r="AD405">
            <v>120</v>
          </cell>
        </row>
        <row r="406">
          <cell r="B406" t="str">
            <v>Total 10260273</v>
          </cell>
          <cell r="I406">
            <v>238117377.375</v>
          </cell>
          <cell r="J406">
            <v>159112897.25</v>
          </cell>
          <cell r="K406">
            <v>160072243.63850001</v>
          </cell>
          <cell r="L406">
            <v>60990589</v>
          </cell>
          <cell r="M406">
            <v>22860109</v>
          </cell>
          <cell r="N406">
            <v>83850698</v>
          </cell>
          <cell r="P406">
            <v>2286010.9000000004</v>
          </cell>
          <cell r="R406">
            <v>8385069.8000000007</v>
          </cell>
          <cell r="S406">
            <v>94521778.700000003</v>
          </cell>
          <cell r="V406">
            <v>30413726.291314997</v>
          </cell>
          <cell r="X406">
            <v>21609752.891197503</v>
          </cell>
          <cell r="Z406">
            <v>0</v>
          </cell>
          <cell r="AB406">
            <v>13526985.755987508</v>
          </cell>
          <cell r="AC406">
            <v>120</v>
          </cell>
        </row>
        <row r="407">
          <cell r="A407" t="str">
            <v>Cali</v>
          </cell>
          <cell r="B407">
            <v>10261236</v>
          </cell>
          <cell r="C407">
            <v>37043</v>
          </cell>
          <cell r="D407">
            <v>37407</v>
          </cell>
          <cell r="E407" t="str">
            <v>A</v>
          </cell>
          <cell r="F407" t="str">
            <v>AUCOLESP</v>
          </cell>
          <cell r="G407">
            <v>70996</v>
          </cell>
          <cell r="H407" t="str">
            <v>CENTRO INTERNACIONAL DE AGRICULTURA TROPICAL</v>
          </cell>
          <cell r="I407">
            <v>132219218.5</v>
          </cell>
          <cell r="J407">
            <v>132291656.5</v>
          </cell>
          <cell r="K407">
            <v>132219218.2656</v>
          </cell>
          <cell r="L407">
            <v>49752790</v>
          </cell>
          <cell r="M407">
            <v>1563206</v>
          </cell>
          <cell r="N407">
            <v>51315996</v>
          </cell>
          <cell r="O407">
            <v>0.1</v>
          </cell>
          <cell r="P407">
            <v>156320.6</v>
          </cell>
          <cell r="Q407">
            <v>0.1</v>
          </cell>
          <cell r="R407">
            <v>5131599.6000000006</v>
          </cell>
          <cell r="S407">
            <v>56603916.200000003</v>
          </cell>
          <cell r="T407">
            <v>0.42810657136313496</v>
          </cell>
          <cell r="U407">
            <v>0.19</v>
          </cell>
          <cell r="V407">
            <v>25121651.470463999</v>
          </cell>
          <cell r="W407">
            <v>0.13500000000000001</v>
          </cell>
          <cell r="X407">
            <v>17849594.465856001</v>
          </cell>
          <cell r="Y407">
            <v>0</v>
          </cell>
          <cell r="Z407">
            <v>0</v>
          </cell>
          <cell r="AA407">
            <v>0.24689342863686509</v>
          </cell>
          <cell r="AB407">
            <v>32644056.129280001</v>
          </cell>
          <cell r="AD407">
            <v>82.348899841308594</v>
          </cell>
        </row>
        <row r="408">
          <cell r="A408" t="str">
            <v>Cali</v>
          </cell>
          <cell r="B408">
            <v>10261236</v>
          </cell>
          <cell r="C408">
            <v>37408</v>
          </cell>
          <cell r="D408">
            <v>37772</v>
          </cell>
          <cell r="E408" t="str">
            <v>A</v>
          </cell>
          <cell r="F408" t="str">
            <v>AUCOLESP</v>
          </cell>
          <cell r="G408">
            <v>70996</v>
          </cell>
          <cell r="H408" t="str">
            <v>CENTRO INTERNACIONAL DE AGRICULTURA TROPICAL</v>
          </cell>
          <cell r="I408">
            <v>108153343.1875</v>
          </cell>
          <cell r="J408">
            <v>101917014.1875</v>
          </cell>
          <cell r="K408">
            <v>108153342.1875</v>
          </cell>
          <cell r="L408">
            <v>9705838</v>
          </cell>
          <cell r="M408">
            <v>87836193</v>
          </cell>
          <cell r="N408">
            <v>97542031</v>
          </cell>
          <cell r="O408">
            <v>0.1</v>
          </cell>
          <cell r="P408">
            <v>8783619.3000000007</v>
          </cell>
          <cell r="Q408">
            <v>0.1</v>
          </cell>
          <cell r="R408">
            <v>9754203.0999999996</v>
          </cell>
          <cell r="S408">
            <v>116079853.39999999</v>
          </cell>
          <cell r="T408">
            <v>1.0732895632458421</v>
          </cell>
          <cell r="U408">
            <v>0.19</v>
          </cell>
          <cell r="V408">
            <v>20549135.015625</v>
          </cell>
          <cell r="W408">
            <v>0.13500000000000001</v>
          </cell>
          <cell r="X408">
            <v>14600701.195312502</v>
          </cell>
          <cell r="Y408">
            <v>0</v>
          </cell>
          <cell r="Z408">
            <v>0</v>
          </cell>
          <cell r="AA408">
            <v>-0.39828956324584208</v>
          </cell>
          <cell r="AB408">
            <v>-43076347.423437484</v>
          </cell>
          <cell r="AD408">
            <v>88.456047058105469</v>
          </cell>
        </row>
        <row r="409">
          <cell r="A409" t="str">
            <v>Cali</v>
          </cell>
          <cell r="B409">
            <v>10261236</v>
          </cell>
          <cell r="C409">
            <v>37773</v>
          </cell>
          <cell r="D409">
            <v>37777</v>
          </cell>
          <cell r="E409" t="str">
            <v>A</v>
          </cell>
          <cell r="F409" t="str">
            <v>AUCOLESP</v>
          </cell>
          <cell r="G409">
            <v>70996</v>
          </cell>
          <cell r="H409" t="str">
            <v>CENTRO INTERNACIONAL DE AGRICULTURA TROPICAL</v>
          </cell>
          <cell r="I409">
            <v>162981676.75</v>
          </cell>
          <cell r="J409">
            <v>0</v>
          </cell>
          <cell r="K409">
            <v>2226525.6242</v>
          </cell>
          <cell r="N409">
            <v>0</v>
          </cell>
          <cell r="O409">
            <v>0.1</v>
          </cell>
          <cell r="P409">
            <v>0</v>
          </cell>
          <cell r="Q409">
            <v>0.1</v>
          </cell>
          <cell r="R409">
            <v>0</v>
          </cell>
          <cell r="S409">
            <v>0</v>
          </cell>
          <cell r="T409">
            <v>0</v>
          </cell>
          <cell r="U409">
            <v>0.19</v>
          </cell>
          <cell r="V409">
            <v>423039.86859799997</v>
          </cell>
          <cell r="W409">
            <v>0.13500000000000001</v>
          </cell>
          <cell r="X409">
            <v>300580.95926700003</v>
          </cell>
          <cell r="Y409">
            <v>0</v>
          </cell>
          <cell r="Z409">
            <v>0</v>
          </cell>
          <cell r="AA409">
            <v>0.67500000000000004</v>
          </cell>
          <cell r="AB409">
            <v>1502904.7963350001</v>
          </cell>
          <cell r="AC409">
            <v>120</v>
          </cell>
          <cell r="AD409">
            <v>120</v>
          </cell>
        </row>
        <row r="410">
          <cell r="B410" t="str">
            <v>Total 10261236</v>
          </cell>
          <cell r="I410">
            <v>403354238.4375</v>
          </cell>
          <cell r="J410">
            <v>234208670.6875</v>
          </cell>
          <cell r="K410">
            <v>242599086.07729998</v>
          </cell>
          <cell r="L410">
            <v>59458628</v>
          </cell>
          <cell r="M410">
            <v>89399399</v>
          </cell>
          <cell r="N410">
            <v>148858027</v>
          </cell>
          <cell r="P410">
            <v>8939939.9000000004</v>
          </cell>
          <cell r="R410">
            <v>14885802.699999999</v>
          </cell>
          <cell r="S410">
            <v>172683769.59999999</v>
          </cell>
          <cell r="V410">
            <v>46093826.354686998</v>
          </cell>
          <cell r="X410">
            <v>32750876.620435502</v>
          </cell>
          <cell r="Z410">
            <v>0</v>
          </cell>
          <cell r="AB410">
            <v>-8929386.4978224821</v>
          </cell>
          <cell r="AC410">
            <v>120</v>
          </cell>
        </row>
        <row r="411">
          <cell r="A411" t="str">
            <v>Cali</v>
          </cell>
          <cell r="B411">
            <v>10262100</v>
          </cell>
          <cell r="C411">
            <v>37043</v>
          </cell>
          <cell r="D411">
            <v>37407</v>
          </cell>
          <cell r="E411" t="str">
            <v>A</v>
          </cell>
          <cell r="F411" t="str">
            <v>AUCOLESP</v>
          </cell>
          <cell r="G411">
            <v>70996</v>
          </cell>
          <cell r="H411" t="str">
            <v>CENTRO INTERNACIONAL DE AGRICULTURA TROPICAL</v>
          </cell>
          <cell r="I411">
            <v>18521410.8125</v>
          </cell>
          <cell r="J411">
            <v>18521410.8125</v>
          </cell>
          <cell r="K411">
            <v>18521410.843800001</v>
          </cell>
          <cell r="L411">
            <v>7261370</v>
          </cell>
          <cell r="M411">
            <v>3111111</v>
          </cell>
          <cell r="N411">
            <v>10372481</v>
          </cell>
          <cell r="O411">
            <v>0.1</v>
          </cell>
          <cell r="P411">
            <v>311111.10000000003</v>
          </cell>
          <cell r="Q411">
            <v>0.1</v>
          </cell>
          <cell r="R411">
            <v>1037248.1000000001</v>
          </cell>
          <cell r="S411">
            <v>11720840.199999999</v>
          </cell>
          <cell r="T411">
            <v>0.63282653243035869</v>
          </cell>
          <cell r="U411">
            <v>0.19</v>
          </cell>
          <cell r="V411">
            <v>3519068.0603220002</v>
          </cell>
          <cell r="W411">
            <v>0.13500000000000001</v>
          </cell>
          <cell r="X411">
            <v>2500390.4639130002</v>
          </cell>
          <cell r="Y411">
            <v>0</v>
          </cell>
          <cell r="Z411">
            <v>0</v>
          </cell>
          <cell r="AA411">
            <v>4.2173467569641354E-2</v>
          </cell>
          <cell r="AB411">
            <v>781112.11956500309</v>
          </cell>
          <cell r="AD411">
            <v>25.365385055541992</v>
          </cell>
        </row>
        <row r="412">
          <cell r="A412" t="str">
            <v>Cali</v>
          </cell>
          <cell r="B412">
            <v>10262100</v>
          </cell>
          <cell r="C412">
            <v>37408</v>
          </cell>
          <cell r="D412">
            <v>37772</v>
          </cell>
          <cell r="E412" t="str">
            <v>A</v>
          </cell>
          <cell r="F412" t="str">
            <v>AUCOLESP</v>
          </cell>
          <cell r="G412">
            <v>70996</v>
          </cell>
          <cell r="H412" t="str">
            <v>CENTRO INTERNACIONAL DE AGRICULTURA TROPICAL</v>
          </cell>
          <cell r="I412">
            <v>14903907</v>
          </cell>
          <cell r="J412">
            <v>14869737</v>
          </cell>
          <cell r="K412">
            <v>14903907.0156</v>
          </cell>
          <cell r="L412">
            <v>4634729</v>
          </cell>
          <cell r="M412">
            <v>374849</v>
          </cell>
          <cell r="N412">
            <v>5009578</v>
          </cell>
          <cell r="O412">
            <v>0.1</v>
          </cell>
          <cell r="P412">
            <v>37484.9</v>
          </cell>
          <cell r="Q412">
            <v>0.1</v>
          </cell>
          <cell r="R412">
            <v>500957.80000000005</v>
          </cell>
          <cell r="S412">
            <v>5548020.7000000002</v>
          </cell>
          <cell r="T412">
            <v>0.37225277198742968</v>
          </cell>
          <cell r="U412">
            <v>0.19</v>
          </cell>
          <cell r="V412">
            <v>2831742.3329639998</v>
          </cell>
          <cell r="W412">
            <v>0.13500000000000001</v>
          </cell>
          <cell r="X412">
            <v>2012027.447106</v>
          </cell>
          <cell r="Y412">
            <v>0</v>
          </cell>
          <cell r="Z412">
            <v>0</v>
          </cell>
          <cell r="AA412">
            <v>0.30274722801257037</v>
          </cell>
          <cell r="AB412">
            <v>4512116.53553</v>
          </cell>
          <cell r="AD412">
            <v>22.140110015869141</v>
          </cell>
        </row>
        <row r="413">
          <cell r="A413" t="str">
            <v>Cali</v>
          </cell>
          <cell r="B413">
            <v>10262100</v>
          </cell>
          <cell r="C413">
            <v>37773</v>
          </cell>
          <cell r="D413">
            <v>37777</v>
          </cell>
          <cell r="E413" t="str">
            <v>A</v>
          </cell>
          <cell r="F413" t="str">
            <v>AUCOLESP</v>
          </cell>
          <cell r="G413">
            <v>70996</v>
          </cell>
          <cell r="H413" t="str">
            <v>CENTRO INTERNACIONAL DE AGRICULTURA TROPICAL</v>
          </cell>
          <cell r="I413">
            <v>16048123.875</v>
          </cell>
          <cell r="J413">
            <v>0</v>
          </cell>
          <cell r="K413">
            <v>219236.66740000001</v>
          </cell>
          <cell r="N413">
            <v>0</v>
          </cell>
          <cell r="O413">
            <v>0.1</v>
          </cell>
          <cell r="P413">
            <v>0</v>
          </cell>
          <cell r="Q413">
            <v>0.1</v>
          </cell>
          <cell r="R413">
            <v>0</v>
          </cell>
          <cell r="S413">
            <v>0</v>
          </cell>
          <cell r="T413">
            <v>0</v>
          </cell>
          <cell r="U413">
            <v>0.19</v>
          </cell>
          <cell r="V413">
            <v>41654.966806000004</v>
          </cell>
          <cell r="W413">
            <v>0.13500000000000001</v>
          </cell>
          <cell r="X413">
            <v>29596.950099000002</v>
          </cell>
          <cell r="Y413">
            <v>0</v>
          </cell>
          <cell r="Z413">
            <v>0</v>
          </cell>
          <cell r="AA413">
            <v>0.67500000000000004</v>
          </cell>
          <cell r="AB413">
            <v>147984.75049500001</v>
          </cell>
          <cell r="AC413">
            <v>25</v>
          </cell>
          <cell r="AD413">
            <v>25</v>
          </cell>
        </row>
        <row r="414">
          <cell r="B414" t="str">
            <v>Total 10262100</v>
          </cell>
          <cell r="I414">
            <v>49473441.6875</v>
          </cell>
          <cell r="J414">
            <v>33391147.8125</v>
          </cell>
          <cell r="K414">
            <v>33644554.526799999</v>
          </cell>
          <cell r="L414">
            <v>11896099</v>
          </cell>
          <cell r="M414">
            <v>3485960</v>
          </cell>
          <cell r="N414">
            <v>15382059</v>
          </cell>
          <cell r="P414">
            <v>348596.00000000006</v>
          </cell>
          <cell r="R414">
            <v>1538205.9000000001</v>
          </cell>
          <cell r="S414">
            <v>17268860.899999999</v>
          </cell>
          <cell r="V414">
            <v>6392465.3600920001</v>
          </cell>
          <cell r="X414">
            <v>4542014.861118</v>
          </cell>
          <cell r="Z414">
            <v>0</v>
          </cell>
          <cell r="AB414">
            <v>5441213.4055900034</v>
          </cell>
          <cell r="AC414">
            <v>25</v>
          </cell>
        </row>
        <row r="415">
          <cell r="H415" t="str">
            <v>Total CENTRO INTERNACIONAL DE AGRICULTURA TROPICAL</v>
          </cell>
          <cell r="I415">
            <v>799732077.625</v>
          </cell>
          <cell r="J415">
            <v>502009065.875</v>
          </cell>
          <cell r="K415">
            <v>512028005.37709999</v>
          </cell>
          <cell r="L415">
            <v>147188851</v>
          </cell>
          <cell r="M415">
            <v>158189796</v>
          </cell>
          <cell r="N415">
            <v>305378647</v>
          </cell>
          <cell r="P415">
            <v>15818979.600000001</v>
          </cell>
          <cell r="R415">
            <v>30537864.700000007</v>
          </cell>
          <cell r="S415">
            <v>351735491.29999995</v>
          </cell>
          <cell r="V415">
            <v>97285321.021649003</v>
          </cell>
          <cell r="X415">
            <v>69123780.725908518</v>
          </cell>
          <cell r="Z415">
            <v>0</v>
          </cell>
          <cell r="AB415">
            <v>-6116587.6704574665</v>
          </cell>
          <cell r="AC415">
            <v>444</v>
          </cell>
        </row>
        <row r="416">
          <cell r="A416" t="str">
            <v>Cali</v>
          </cell>
          <cell r="B416">
            <v>7538895</v>
          </cell>
          <cell r="C416">
            <v>36860</v>
          </cell>
          <cell r="D416">
            <v>37224</v>
          </cell>
          <cell r="E416" t="str">
            <v>A</v>
          </cell>
          <cell r="F416" t="str">
            <v>AUCOLESP</v>
          </cell>
          <cell r="G416">
            <v>61880</v>
          </cell>
          <cell r="H416" t="str">
            <v>COLOMBINA S.A.</v>
          </cell>
          <cell r="I416">
            <v>48821022.75</v>
          </cell>
          <cell r="J416">
            <v>48821022.75</v>
          </cell>
          <cell r="K416">
            <v>48821022.656300001</v>
          </cell>
          <cell r="L416">
            <v>6380246</v>
          </cell>
          <cell r="M416">
            <v>1733400</v>
          </cell>
          <cell r="N416">
            <v>8113646</v>
          </cell>
          <cell r="O416">
            <v>0.1</v>
          </cell>
          <cell r="P416">
            <v>173340</v>
          </cell>
          <cell r="Q416">
            <v>0.1</v>
          </cell>
          <cell r="R416">
            <v>811364.60000000009</v>
          </cell>
          <cell r="S416">
            <v>9098350.5999999996</v>
          </cell>
          <cell r="T416">
            <v>0.18636132766108543</v>
          </cell>
          <cell r="U416">
            <v>0.19</v>
          </cell>
          <cell r="V416">
            <v>9275994.3046969995</v>
          </cell>
          <cell r="W416">
            <v>0.125</v>
          </cell>
          <cell r="X416">
            <v>6102627.8320375001</v>
          </cell>
          <cell r="Y416">
            <v>0</v>
          </cell>
          <cell r="Z416">
            <v>0</v>
          </cell>
          <cell r="AA416">
            <v>0.49863867233891462</v>
          </cell>
          <cell r="AB416">
            <v>24344049.919565503</v>
          </cell>
          <cell r="AD416">
            <v>62.398349761962891</v>
          </cell>
        </row>
        <row r="417">
          <cell r="A417" t="str">
            <v>Cali</v>
          </cell>
          <cell r="B417">
            <v>7538895</v>
          </cell>
          <cell r="C417">
            <v>37225</v>
          </cell>
          <cell r="D417">
            <v>37589</v>
          </cell>
          <cell r="E417" t="str">
            <v>A</v>
          </cell>
          <cell r="F417" t="str">
            <v>AUCOLESP</v>
          </cell>
          <cell r="G417">
            <v>61880</v>
          </cell>
          <cell r="H417" t="str">
            <v>COLOMBINA S.A.</v>
          </cell>
          <cell r="I417">
            <v>39606569.9375</v>
          </cell>
          <cell r="J417">
            <v>39606569.9375</v>
          </cell>
          <cell r="K417">
            <v>39606569.656300001</v>
          </cell>
          <cell r="L417">
            <v>0</v>
          </cell>
          <cell r="M417">
            <v>3725337</v>
          </cell>
          <cell r="N417">
            <v>3725337</v>
          </cell>
          <cell r="O417">
            <v>0.1</v>
          </cell>
          <cell r="P417">
            <v>372533.7</v>
          </cell>
          <cell r="Q417">
            <v>0.1</v>
          </cell>
          <cell r="R417">
            <v>372533.7</v>
          </cell>
          <cell r="S417">
            <v>4470404.4000000004</v>
          </cell>
          <cell r="T417">
            <v>0.11287027477495561</v>
          </cell>
          <cell r="U417">
            <v>0.19</v>
          </cell>
          <cell r="V417">
            <v>7525248.2346970001</v>
          </cell>
          <cell r="W417">
            <v>0.125</v>
          </cell>
          <cell r="X417">
            <v>4950821.2070375001</v>
          </cell>
          <cell r="Y417">
            <v>0</v>
          </cell>
          <cell r="Z417">
            <v>0</v>
          </cell>
          <cell r="AA417">
            <v>0.57212972522504446</v>
          </cell>
          <cell r="AB417">
            <v>22660095.814565502</v>
          </cell>
          <cell r="AD417">
            <v>43.579669952392578</v>
          </cell>
        </row>
        <row r="418">
          <cell r="A418" t="str">
            <v>Cali</v>
          </cell>
          <cell r="B418">
            <v>7538895</v>
          </cell>
          <cell r="C418">
            <v>37590</v>
          </cell>
          <cell r="D418">
            <v>37777</v>
          </cell>
          <cell r="E418" t="str">
            <v>A</v>
          </cell>
          <cell r="F418" t="str">
            <v>AUCOLESP</v>
          </cell>
          <cell r="G418">
            <v>61880</v>
          </cell>
          <cell r="H418" t="str">
            <v>COLOMBINA S.A.</v>
          </cell>
          <cell r="I418">
            <v>31646555</v>
          </cell>
          <cell r="J418">
            <v>31364842</v>
          </cell>
          <cell r="K418">
            <v>15868375.7969</v>
          </cell>
          <cell r="N418">
            <v>0</v>
          </cell>
          <cell r="O418">
            <v>0.1</v>
          </cell>
          <cell r="P418">
            <v>0</v>
          </cell>
          <cell r="Q418">
            <v>0.1</v>
          </cell>
          <cell r="R418">
            <v>0</v>
          </cell>
          <cell r="S418">
            <v>0</v>
          </cell>
          <cell r="T418">
            <v>0</v>
          </cell>
          <cell r="U418">
            <v>0.19</v>
          </cell>
          <cell r="V418">
            <v>3014991.4014110002</v>
          </cell>
          <cell r="W418">
            <v>0.125</v>
          </cell>
          <cell r="X418">
            <v>1983546.9746125001</v>
          </cell>
          <cell r="Y418">
            <v>0</v>
          </cell>
          <cell r="Z418">
            <v>0</v>
          </cell>
          <cell r="AA418">
            <v>0.68500000000000005</v>
          </cell>
          <cell r="AB418">
            <v>10869837.420876501</v>
          </cell>
          <cell r="AC418">
            <v>29</v>
          </cell>
          <cell r="AD418">
            <v>28.561496734619141</v>
          </cell>
        </row>
        <row r="419">
          <cell r="B419" t="str">
            <v>Total 7538895</v>
          </cell>
          <cell r="I419">
            <v>120074147.6875</v>
          </cell>
          <cell r="J419">
            <v>119792434.6875</v>
          </cell>
          <cell r="K419">
            <v>104295968.10950001</v>
          </cell>
          <cell r="L419">
            <v>6380246</v>
          </cell>
          <cell r="M419">
            <v>5458737</v>
          </cell>
          <cell r="N419">
            <v>11838983</v>
          </cell>
          <cell r="P419">
            <v>545873.69999999995</v>
          </cell>
          <cell r="R419">
            <v>1183898.3</v>
          </cell>
          <cell r="S419">
            <v>13568755</v>
          </cell>
          <cell r="V419">
            <v>19816233.940804999</v>
          </cell>
          <cell r="X419">
            <v>13036996.013687501</v>
          </cell>
          <cell r="Z419">
            <v>0</v>
          </cell>
          <cell r="AB419">
            <v>57873983.155007511</v>
          </cell>
          <cell r="AC419">
            <v>29</v>
          </cell>
        </row>
        <row r="420">
          <cell r="H420" t="str">
            <v>Total COLOMBINA S.A.</v>
          </cell>
          <cell r="I420">
            <v>120074147.6875</v>
          </cell>
          <cell r="J420">
            <v>119792434.6875</v>
          </cell>
          <cell r="K420">
            <v>104295968.10950001</v>
          </cell>
          <cell r="L420">
            <v>6380246</v>
          </cell>
          <cell r="M420">
            <v>5458737</v>
          </cell>
          <cell r="N420">
            <v>11838983</v>
          </cell>
          <cell r="P420">
            <v>545873.69999999995</v>
          </cell>
          <cell r="R420">
            <v>1183898.3</v>
          </cell>
          <cell r="S420">
            <v>13568755</v>
          </cell>
          <cell r="V420">
            <v>19816233.940804999</v>
          </cell>
          <cell r="X420">
            <v>13036996.013687501</v>
          </cell>
          <cell r="Z420">
            <v>0</v>
          </cell>
          <cell r="AB420">
            <v>57873983.155007511</v>
          </cell>
          <cell r="AC420">
            <v>29</v>
          </cell>
        </row>
        <row r="421">
          <cell r="A421" t="str">
            <v>Cali</v>
          </cell>
          <cell r="B421">
            <v>10975439</v>
          </cell>
          <cell r="C421">
            <v>37469</v>
          </cell>
          <cell r="D421">
            <v>37777</v>
          </cell>
          <cell r="E421" t="str">
            <v>A</v>
          </cell>
          <cell r="F421" t="str">
            <v>AUCOLESP</v>
          </cell>
          <cell r="G421">
            <v>67823</v>
          </cell>
          <cell r="H421" t="str">
            <v>CONALVIAS S.A</v>
          </cell>
          <cell r="I421">
            <v>89551494</v>
          </cell>
          <cell r="J421">
            <v>89619276</v>
          </cell>
          <cell r="K421">
            <v>75820202.1523</v>
          </cell>
          <cell r="L421">
            <v>2655160</v>
          </cell>
          <cell r="M421">
            <v>31790570</v>
          </cell>
          <cell r="N421">
            <v>34445730</v>
          </cell>
          <cell r="O421">
            <v>0.1</v>
          </cell>
          <cell r="P421">
            <v>3179057</v>
          </cell>
          <cell r="Q421">
            <v>0.1</v>
          </cell>
          <cell r="R421">
            <v>3444573</v>
          </cell>
          <cell r="S421">
            <v>41069360</v>
          </cell>
          <cell r="T421">
            <v>0.54166777236367691</v>
          </cell>
          <cell r="U421">
            <v>0.19</v>
          </cell>
          <cell r="V421">
            <v>14405838.408937</v>
          </cell>
          <cell r="W421">
            <v>0.17499999999999999</v>
          </cell>
          <cell r="X421">
            <v>13268535.3766525</v>
          </cell>
          <cell r="Y421">
            <v>0</v>
          </cell>
          <cell r="Z421">
            <v>0</v>
          </cell>
          <cell r="AA421">
            <v>9.3332227636323095E-2</v>
          </cell>
          <cell r="AB421">
            <v>7076468.366710498</v>
          </cell>
          <cell r="AC421">
            <v>43</v>
          </cell>
          <cell r="AD421">
            <v>43.519481658935547</v>
          </cell>
        </row>
        <row r="422">
          <cell r="B422" t="str">
            <v>Total 10975439</v>
          </cell>
          <cell r="I422">
            <v>89551494</v>
          </cell>
          <cell r="J422">
            <v>89619276</v>
          </cell>
          <cell r="K422">
            <v>75820202.1523</v>
          </cell>
          <cell r="L422">
            <v>2655160</v>
          </cell>
          <cell r="M422">
            <v>31790570</v>
          </cell>
          <cell r="N422">
            <v>34445730</v>
          </cell>
          <cell r="P422">
            <v>3179057</v>
          </cell>
          <cell r="R422">
            <v>3444573</v>
          </cell>
          <cell r="S422">
            <v>41069360</v>
          </cell>
          <cell r="V422">
            <v>14405838.408937</v>
          </cell>
          <cell r="X422">
            <v>13268535.3766525</v>
          </cell>
          <cell r="Z422">
            <v>0</v>
          </cell>
          <cell r="AB422">
            <v>7076468.366710498</v>
          </cell>
          <cell r="AC422">
            <v>43</v>
          </cell>
        </row>
        <row r="423">
          <cell r="H423" t="str">
            <v>Total CONALVIAS S.A</v>
          </cell>
          <cell r="I423">
            <v>89551494</v>
          </cell>
          <cell r="J423">
            <v>89619276</v>
          </cell>
          <cell r="K423">
            <v>75820202.1523</v>
          </cell>
          <cell r="L423">
            <v>2655160</v>
          </cell>
          <cell r="M423">
            <v>31790570</v>
          </cell>
          <cell r="N423">
            <v>34445730</v>
          </cell>
          <cell r="P423">
            <v>3179057</v>
          </cell>
          <cell r="R423">
            <v>3444573</v>
          </cell>
          <cell r="S423">
            <v>41069360</v>
          </cell>
          <cell r="V423">
            <v>14405838.408937</v>
          </cell>
          <cell r="X423">
            <v>13268535.3766525</v>
          </cell>
          <cell r="Z423">
            <v>0</v>
          </cell>
          <cell r="AB423">
            <v>7076468.366710498</v>
          </cell>
          <cell r="AC423">
            <v>43</v>
          </cell>
        </row>
        <row r="424">
          <cell r="A424" t="str">
            <v>Cali</v>
          </cell>
          <cell r="B424">
            <v>10350185</v>
          </cell>
          <cell r="C424">
            <v>37256</v>
          </cell>
          <cell r="D424">
            <v>37620</v>
          </cell>
          <cell r="E424" t="str">
            <v>A</v>
          </cell>
          <cell r="F424" t="str">
            <v>AUCOLESP</v>
          </cell>
          <cell r="G424">
            <v>75753</v>
          </cell>
          <cell r="H424" t="str">
            <v>CONCENTRADOS S.A</v>
          </cell>
          <cell r="I424">
            <v>38477681.974600002</v>
          </cell>
          <cell r="J424">
            <v>38437237.025399998</v>
          </cell>
          <cell r="K424">
            <v>38477681.998000003</v>
          </cell>
          <cell r="L424">
            <v>17724313</v>
          </cell>
          <cell r="M424">
            <v>472640</v>
          </cell>
          <cell r="N424">
            <v>18196953</v>
          </cell>
          <cell r="O424">
            <v>0.1</v>
          </cell>
          <cell r="P424">
            <v>47264</v>
          </cell>
          <cell r="Q424">
            <v>0.1</v>
          </cell>
          <cell r="R424">
            <v>1819695.3</v>
          </cell>
          <cell r="S424">
            <v>20063912.300000001</v>
          </cell>
          <cell r="T424">
            <v>0.52144285357529818</v>
          </cell>
          <cell r="U424">
            <v>0.19</v>
          </cell>
          <cell r="V424">
            <v>7310759.5796200009</v>
          </cell>
          <cell r="W424">
            <v>0.17499999999999999</v>
          </cell>
          <cell r="X424">
            <v>6733594.3496500002</v>
          </cell>
          <cell r="Y424">
            <v>0</v>
          </cell>
          <cell r="Z424">
            <v>0</v>
          </cell>
          <cell r="AA424">
            <v>0.11355714642470183</v>
          </cell>
          <cell r="AB424">
            <v>4369415.7687299997</v>
          </cell>
          <cell r="AD424">
            <v>32.563186645507813</v>
          </cell>
        </row>
        <row r="425">
          <cell r="A425" t="str">
            <v>Cali</v>
          </cell>
          <cell r="B425">
            <v>10350185</v>
          </cell>
          <cell r="C425">
            <v>37621</v>
          </cell>
          <cell r="D425">
            <v>37777</v>
          </cell>
          <cell r="E425" t="str">
            <v>A</v>
          </cell>
          <cell r="F425" t="str">
            <v>AUCOLESP</v>
          </cell>
          <cell r="G425">
            <v>75753</v>
          </cell>
          <cell r="H425" t="str">
            <v>CONCENTRADOS S.A</v>
          </cell>
          <cell r="I425">
            <v>42428831.585900001</v>
          </cell>
          <cell r="J425">
            <v>40632917.867200002</v>
          </cell>
          <cell r="K425">
            <v>17489891.7588</v>
          </cell>
          <cell r="L425">
            <v>0</v>
          </cell>
          <cell r="M425">
            <v>10612000</v>
          </cell>
          <cell r="N425">
            <v>10612000</v>
          </cell>
          <cell r="O425">
            <v>0.1</v>
          </cell>
          <cell r="P425">
            <v>1061200</v>
          </cell>
          <cell r="Q425">
            <v>0.1</v>
          </cell>
          <cell r="R425">
            <v>1061200</v>
          </cell>
          <cell r="S425">
            <v>12734400</v>
          </cell>
          <cell r="T425">
            <v>0.72810056091929298</v>
          </cell>
          <cell r="U425">
            <v>0.19</v>
          </cell>
          <cell r="V425">
            <v>3323079.4341719998</v>
          </cell>
          <cell r="W425">
            <v>0.17499999999999999</v>
          </cell>
          <cell r="X425">
            <v>3060731.05779</v>
          </cell>
          <cell r="Y425">
            <v>0</v>
          </cell>
          <cell r="Z425">
            <v>0</v>
          </cell>
          <cell r="AA425">
            <v>-9.3100560919292974E-2</v>
          </cell>
          <cell r="AB425">
            <v>-1628318.7331619996</v>
          </cell>
          <cell r="AC425">
            <v>31</v>
          </cell>
          <cell r="AD425">
            <v>30.147436141967773</v>
          </cell>
        </row>
        <row r="426">
          <cell r="B426" t="str">
            <v>Total 10350185</v>
          </cell>
          <cell r="I426">
            <v>80906513.560499996</v>
          </cell>
          <cell r="J426">
            <v>79070154.8926</v>
          </cell>
          <cell r="K426">
            <v>55967573.756800003</v>
          </cell>
          <cell r="L426">
            <v>17724313</v>
          </cell>
          <cell r="M426">
            <v>11084640</v>
          </cell>
          <cell r="N426">
            <v>28808953</v>
          </cell>
          <cell r="P426">
            <v>1108464</v>
          </cell>
          <cell r="R426">
            <v>2880895.3</v>
          </cell>
          <cell r="S426">
            <v>32798312.300000001</v>
          </cell>
          <cell r="V426">
            <v>10633839.013792001</v>
          </cell>
          <cell r="X426">
            <v>9794325.4074399993</v>
          </cell>
          <cell r="Z426">
            <v>0</v>
          </cell>
          <cell r="AB426">
            <v>2741097.0355679998</v>
          </cell>
          <cell r="AC426">
            <v>31</v>
          </cell>
        </row>
        <row r="427">
          <cell r="H427" t="str">
            <v>Total CONCENTRADOS S.A</v>
          </cell>
          <cell r="I427">
            <v>80906513.560499996</v>
          </cell>
          <cell r="J427">
            <v>79070154.8926</v>
          </cell>
          <cell r="K427">
            <v>55967573.756800003</v>
          </cell>
          <cell r="L427">
            <v>17724313</v>
          </cell>
          <cell r="M427">
            <v>11084640</v>
          </cell>
          <cell r="N427">
            <v>28808953</v>
          </cell>
          <cell r="P427">
            <v>1108464</v>
          </cell>
          <cell r="R427">
            <v>2880895.3</v>
          </cell>
          <cell r="S427">
            <v>32798312.300000001</v>
          </cell>
          <cell r="V427">
            <v>10633839.013792001</v>
          </cell>
          <cell r="X427">
            <v>9794325.4074399993</v>
          </cell>
          <cell r="Z427">
            <v>0</v>
          </cell>
          <cell r="AB427">
            <v>2741097.0355679998</v>
          </cell>
          <cell r="AC427">
            <v>31</v>
          </cell>
        </row>
        <row r="428">
          <cell r="A428" t="str">
            <v>Cali</v>
          </cell>
          <cell r="B428">
            <v>7541501</v>
          </cell>
          <cell r="C428">
            <v>36891</v>
          </cell>
          <cell r="D428">
            <v>37255</v>
          </cell>
          <cell r="E428" t="str">
            <v>A</v>
          </cell>
          <cell r="F428" t="str">
            <v>AUCOL98</v>
          </cell>
          <cell r="G428">
            <v>67823</v>
          </cell>
          <cell r="H428" t="str">
            <v>CONSTRUCCIONES CIVILES S.A.</v>
          </cell>
          <cell r="I428">
            <v>25053344.6523</v>
          </cell>
          <cell r="J428">
            <v>25053344.6523</v>
          </cell>
          <cell r="K428">
            <v>25053344.789099999</v>
          </cell>
          <cell r="L428">
            <v>19896241</v>
          </cell>
          <cell r="M428">
            <v>1000000</v>
          </cell>
          <cell r="N428">
            <v>20896241</v>
          </cell>
          <cell r="O428">
            <v>0.1</v>
          </cell>
          <cell r="P428">
            <v>100000</v>
          </cell>
          <cell r="Q428">
            <v>0.1</v>
          </cell>
          <cell r="R428">
            <v>2089624.1</v>
          </cell>
          <cell r="S428">
            <v>23085865.100000001</v>
          </cell>
          <cell r="T428">
            <v>0.921468382538846</v>
          </cell>
          <cell r="U428">
            <v>0.19</v>
          </cell>
          <cell r="V428">
            <v>4760135.5099289995</v>
          </cell>
          <cell r="W428">
            <v>0.125</v>
          </cell>
          <cell r="X428">
            <v>3131668.0986374998</v>
          </cell>
          <cell r="Y428">
            <v>0</v>
          </cell>
          <cell r="Z428">
            <v>0</v>
          </cell>
          <cell r="AA428">
            <v>-0.23646838253884594</v>
          </cell>
          <cell r="AB428">
            <v>-5924323.9194665011</v>
          </cell>
          <cell r="AD428">
            <v>23.725275039672852</v>
          </cell>
        </row>
        <row r="429">
          <cell r="A429" t="str">
            <v>Cali</v>
          </cell>
          <cell r="B429">
            <v>7541501</v>
          </cell>
          <cell r="C429">
            <v>37256</v>
          </cell>
          <cell r="D429">
            <v>37620</v>
          </cell>
          <cell r="E429" t="str">
            <v>A</v>
          </cell>
          <cell r="F429" t="str">
            <v>AUCOL98</v>
          </cell>
          <cell r="G429">
            <v>67823</v>
          </cell>
          <cell r="H429" t="str">
            <v>CONSTRUCCIONES CIVILES S.A.</v>
          </cell>
          <cell r="I429">
            <v>19799567.3125</v>
          </cell>
          <cell r="J429">
            <v>20032067.3125</v>
          </cell>
          <cell r="K429">
            <v>19799567.308600001</v>
          </cell>
          <cell r="L429">
            <v>23708070</v>
          </cell>
          <cell r="M429">
            <v>0</v>
          </cell>
          <cell r="N429">
            <v>23708070</v>
          </cell>
          <cell r="O429">
            <v>0.1</v>
          </cell>
          <cell r="P429">
            <v>0</v>
          </cell>
          <cell r="Q429">
            <v>0.1</v>
          </cell>
          <cell r="R429">
            <v>2370807</v>
          </cell>
          <cell r="S429">
            <v>26078877</v>
          </cell>
          <cell r="T429">
            <v>1.3171437836761495</v>
          </cell>
          <cell r="U429">
            <v>0.19</v>
          </cell>
          <cell r="V429">
            <v>3761917.7886340003</v>
          </cell>
          <cell r="W429">
            <v>0.125</v>
          </cell>
          <cell r="X429">
            <v>2474945.9135750001</v>
          </cell>
          <cell r="Y429">
            <v>0</v>
          </cell>
          <cell r="Z429">
            <v>0</v>
          </cell>
          <cell r="AA429">
            <v>-0.63214378367614943</v>
          </cell>
          <cell r="AB429">
            <v>-12516173.393608999</v>
          </cell>
          <cell r="AD429">
            <v>22.728021621704102</v>
          </cell>
        </row>
        <row r="430">
          <cell r="A430" t="str">
            <v>Cali</v>
          </cell>
          <cell r="B430">
            <v>7541501</v>
          </cell>
          <cell r="C430">
            <v>37621</v>
          </cell>
          <cell r="D430">
            <v>37777</v>
          </cell>
          <cell r="E430" t="str">
            <v>A</v>
          </cell>
          <cell r="F430" t="str">
            <v>AUCOL98</v>
          </cell>
          <cell r="G430">
            <v>67823</v>
          </cell>
          <cell r="H430" t="str">
            <v>CONSTRUCCIONES CIVILES S.A.</v>
          </cell>
          <cell r="I430">
            <v>19219363.5</v>
          </cell>
          <cell r="J430">
            <v>19219363.5</v>
          </cell>
          <cell r="K430">
            <v>8256543.9967999998</v>
          </cell>
          <cell r="L430">
            <v>69800</v>
          </cell>
          <cell r="M430">
            <v>53980200</v>
          </cell>
          <cell r="N430">
            <v>54050000</v>
          </cell>
          <cell r="O430">
            <v>0.1</v>
          </cell>
          <cell r="P430">
            <v>5398020</v>
          </cell>
          <cell r="Q430">
            <v>0.1</v>
          </cell>
          <cell r="R430">
            <v>5405000</v>
          </cell>
          <cell r="S430">
            <v>64853020</v>
          </cell>
          <cell r="T430">
            <v>7.8547416479746461</v>
          </cell>
          <cell r="U430">
            <v>0.19</v>
          </cell>
          <cell r="V430">
            <v>1568743.3593919999</v>
          </cell>
          <cell r="W430">
            <v>0.125</v>
          </cell>
          <cell r="X430">
            <v>1032067.9996</v>
          </cell>
          <cell r="Y430">
            <v>0</v>
          </cell>
          <cell r="Z430">
            <v>0</v>
          </cell>
          <cell r="AA430">
            <v>-7.1697416479746465</v>
          </cell>
          <cell r="AB430">
            <v>-59197287.362192005</v>
          </cell>
          <cell r="AC430">
            <v>25</v>
          </cell>
          <cell r="AD430">
            <v>25</v>
          </cell>
        </row>
        <row r="431">
          <cell r="B431" t="str">
            <v>Total 7541501</v>
          </cell>
          <cell r="I431">
            <v>64072275.4648</v>
          </cell>
          <cell r="J431">
            <v>64304775.4648</v>
          </cell>
          <cell r="K431">
            <v>53109456.094499998</v>
          </cell>
          <cell r="L431">
            <v>43674111</v>
          </cell>
          <cell r="M431">
            <v>54980200</v>
          </cell>
          <cell r="N431">
            <v>98654311</v>
          </cell>
          <cell r="P431">
            <v>5498020</v>
          </cell>
          <cell r="R431">
            <v>9865431.0999999996</v>
          </cell>
          <cell r="S431">
            <v>114017762.09999999</v>
          </cell>
          <cell r="V431">
            <v>10090796.657955</v>
          </cell>
          <cell r="X431">
            <v>6638682.0118124997</v>
          </cell>
          <cell r="Z431">
            <v>0</v>
          </cell>
          <cell r="AB431">
            <v>-77637784.675267503</v>
          </cell>
          <cell r="AC431">
            <v>25</v>
          </cell>
        </row>
        <row r="432">
          <cell r="H432" t="str">
            <v>Total CONSTRUCCIONES CIVILES S.A.</v>
          </cell>
          <cell r="I432">
            <v>64072275.4648</v>
          </cell>
          <cell r="J432">
            <v>64304775.4648</v>
          </cell>
          <cell r="K432">
            <v>53109456.094499998</v>
          </cell>
          <cell r="L432">
            <v>43674111</v>
          </cell>
          <cell r="M432">
            <v>54980200</v>
          </cell>
          <cell r="N432">
            <v>98654311</v>
          </cell>
          <cell r="P432">
            <v>5498020</v>
          </cell>
          <cell r="R432">
            <v>9865431.0999999996</v>
          </cell>
          <cell r="S432">
            <v>114017762.09999999</v>
          </cell>
          <cell r="V432">
            <v>10090796.657955</v>
          </cell>
          <cell r="X432">
            <v>6638682.0118124997</v>
          </cell>
          <cell r="Z432">
            <v>0</v>
          </cell>
          <cell r="AB432">
            <v>-77637784.675267503</v>
          </cell>
          <cell r="AC432">
            <v>25</v>
          </cell>
        </row>
        <row r="433">
          <cell r="A433" t="str">
            <v>Cali</v>
          </cell>
          <cell r="B433">
            <v>10278674</v>
          </cell>
          <cell r="C433">
            <v>37104</v>
          </cell>
          <cell r="D433">
            <v>37468</v>
          </cell>
          <cell r="E433" t="str">
            <v>A</v>
          </cell>
          <cell r="F433" t="str">
            <v>AUCOLESP</v>
          </cell>
          <cell r="G433">
            <v>70996</v>
          </cell>
          <cell r="H433" t="str">
            <v>COOPERATIVA INDUSTRIA DE LICORES DEL VALLE</v>
          </cell>
          <cell r="I433">
            <v>15115717.0625</v>
          </cell>
          <cell r="J433">
            <v>15115717.0625</v>
          </cell>
          <cell r="K433">
            <v>15115716.968800001</v>
          </cell>
          <cell r="L433">
            <v>855413</v>
          </cell>
          <cell r="M433">
            <v>0</v>
          </cell>
          <cell r="N433">
            <v>855413</v>
          </cell>
          <cell r="O433">
            <v>0.1</v>
          </cell>
          <cell r="P433">
            <v>0</v>
          </cell>
          <cell r="Q433">
            <v>0.1</v>
          </cell>
          <cell r="R433">
            <v>85541.3</v>
          </cell>
          <cell r="S433">
            <v>940954.3</v>
          </cell>
          <cell r="T433">
            <v>6.225006077728247E-2</v>
          </cell>
          <cell r="U433">
            <v>0.19</v>
          </cell>
          <cell r="V433">
            <v>2871986.224072</v>
          </cell>
          <cell r="W433">
            <v>0.125</v>
          </cell>
          <cell r="X433">
            <v>1889464.6211000001</v>
          </cell>
          <cell r="Y433">
            <v>0</v>
          </cell>
          <cell r="Z433">
            <v>0</v>
          </cell>
          <cell r="AA433">
            <v>0.6227499392227176</v>
          </cell>
          <cell r="AB433">
            <v>9413311.8236280009</v>
          </cell>
          <cell r="AD433">
            <v>15.505494117736816</v>
          </cell>
        </row>
        <row r="434">
          <cell r="A434" t="str">
            <v>Cali</v>
          </cell>
          <cell r="B434">
            <v>10278674</v>
          </cell>
          <cell r="C434">
            <v>37469</v>
          </cell>
          <cell r="D434">
            <v>37777</v>
          </cell>
          <cell r="E434" t="str">
            <v>A</v>
          </cell>
          <cell r="F434" t="str">
            <v>AUCOLESP</v>
          </cell>
          <cell r="G434">
            <v>70996</v>
          </cell>
          <cell r="H434" t="str">
            <v>COOPERATIVA INDUSTRIA DE LICORES DEL VALLE</v>
          </cell>
          <cell r="I434">
            <v>12767305</v>
          </cell>
          <cell r="J434">
            <v>12767305</v>
          </cell>
          <cell r="K434">
            <v>10366227.074200001</v>
          </cell>
          <cell r="L434">
            <v>4893003</v>
          </cell>
          <cell r="M434">
            <v>2259602</v>
          </cell>
          <cell r="N434">
            <v>7152605</v>
          </cell>
          <cell r="O434">
            <v>0.1</v>
          </cell>
          <cell r="P434">
            <v>225960.2</v>
          </cell>
          <cell r="Q434">
            <v>0.1</v>
          </cell>
          <cell r="R434">
            <v>715260.5</v>
          </cell>
          <cell r="S434">
            <v>8093825.7000000002</v>
          </cell>
          <cell r="T434">
            <v>0.78078799953594791</v>
          </cell>
          <cell r="U434">
            <v>0.19</v>
          </cell>
          <cell r="V434">
            <v>1969583.1440980001</v>
          </cell>
          <cell r="W434">
            <v>0.125</v>
          </cell>
          <cell r="X434">
            <v>1295778.3842750001</v>
          </cell>
          <cell r="Y434">
            <v>0</v>
          </cell>
          <cell r="Z434">
            <v>0</v>
          </cell>
          <cell r="AA434">
            <v>-9.5787999535947854E-2</v>
          </cell>
          <cell r="AB434">
            <v>-992960.15417299978</v>
          </cell>
          <cell r="AC434">
            <v>16</v>
          </cell>
          <cell r="AD434">
            <v>14.525974273681641</v>
          </cell>
        </row>
        <row r="435">
          <cell r="B435" t="str">
            <v>Total 10278674</v>
          </cell>
          <cell r="I435">
            <v>27883022.0625</v>
          </cell>
          <cell r="J435">
            <v>27883022.0625</v>
          </cell>
          <cell r="K435">
            <v>25481944.043000001</v>
          </cell>
          <cell r="L435">
            <v>5748416</v>
          </cell>
          <cell r="M435">
            <v>2259602</v>
          </cell>
          <cell r="N435">
            <v>8008018</v>
          </cell>
          <cell r="P435">
            <v>225960.2</v>
          </cell>
          <cell r="R435">
            <v>800801.8</v>
          </cell>
          <cell r="S435">
            <v>9034780</v>
          </cell>
          <cell r="V435">
            <v>4841569.3681700006</v>
          </cell>
          <cell r="X435">
            <v>3185243.0053750002</v>
          </cell>
          <cell r="Z435">
            <v>0</v>
          </cell>
          <cell r="AB435">
            <v>8420351.6694550011</v>
          </cell>
          <cell r="AC435">
            <v>16</v>
          </cell>
        </row>
        <row r="436">
          <cell r="H436" t="str">
            <v>Total COOPERATIVA INDUSTRIA DE LICORES DEL VALLE</v>
          </cell>
          <cell r="I436">
            <v>27883022.0625</v>
          </cell>
          <cell r="J436">
            <v>27883022.0625</v>
          </cell>
          <cell r="K436">
            <v>25481944.043000001</v>
          </cell>
          <cell r="L436">
            <v>5748416</v>
          </cell>
          <cell r="M436">
            <v>2259602</v>
          </cell>
          <cell r="N436">
            <v>8008018</v>
          </cell>
          <cell r="P436">
            <v>225960.2</v>
          </cell>
          <cell r="R436">
            <v>800801.8</v>
          </cell>
          <cell r="S436">
            <v>9034780</v>
          </cell>
          <cell r="V436">
            <v>4841569.3681700006</v>
          </cell>
          <cell r="X436">
            <v>3185243.0053750002</v>
          </cell>
          <cell r="Z436">
            <v>0</v>
          </cell>
          <cell r="AB436">
            <v>8420351.6694550011</v>
          </cell>
          <cell r="AC436">
            <v>16</v>
          </cell>
        </row>
        <row r="437">
          <cell r="A437" t="str">
            <v>Cali</v>
          </cell>
          <cell r="B437">
            <v>10990626</v>
          </cell>
          <cell r="C437">
            <v>37500</v>
          </cell>
          <cell r="D437">
            <v>37777</v>
          </cell>
          <cell r="E437" t="str">
            <v>A</v>
          </cell>
          <cell r="F437" t="str">
            <v>AUCOLESP</v>
          </cell>
          <cell r="G437">
            <v>76843</v>
          </cell>
          <cell r="H437" t="str">
            <v>CORP. CULTURAL COLEGIO ALEMAN</v>
          </cell>
          <cell r="I437">
            <v>38605951.875</v>
          </cell>
          <cell r="J437">
            <v>38651549.875</v>
          </cell>
          <cell r="K437">
            <v>29365878.377</v>
          </cell>
          <cell r="L437">
            <v>11450102</v>
          </cell>
          <cell r="M437">
            <v>1922471</v>
          </cell>
          <cell r="N437">
            <v>13372573</v>
          </cell>
          <cell r="O437">
            <v>0.1</v>
          </cell>
          <cell r="P437">
            <v>192247.1</v>
          </cell>
          <cell r="Q437">
            <v>0.1</v>
          </cell>
          <cell r="R437">
            <v>1337257.3</v>
          </cell>
          <cell r="S437">
            <v>14902077.4</v>
          </cell>
          <cell r="T437">
            <v>0.50746234145244007</v>
          </cell>
          <cell r="U437">
            <v>0.19</v>
          </cell>
          <cell r="V437">
            <v>5579516.8916300004</v>
          </cell>
          <cell r="W437">
            <v>0.125</v>
          </cell>
          <cell r="X437">
            <v>3670734.797125</v>
          </cell>
          <cell r="Y437">
            <v>0</v>
          </cell>
          <cell r="Z437">
            <v>0</v>
          </cell>
          <cell r="AA437">
            <v>0.17753765854755998</v>
          </cell>
          <cell r="AB437">
            <v>5213549.2882450009</v>
          </cell>
          <cell r="AC437">
            <v>25</v>
          </cell>
          <cell r="AD437">
            <v>25.101083755493164</v>
          </cell>
        </row>
        <row r="438">
          <cell r="B438" t="str">
            <v>Total 10990626</v>
          </cell>
          <cell r="I438">
            <v>38605951.875</v>
          </cell>
          <cell r="J438">
            <v>38651549.875</v>
          </cell>
          <cell r="K438">
            <v>29365878.377</v>
          </cell>
          <cell r="L438">
            <v>11450102</v>
          </cell>
          <cell r="M438">
            <v>1922471</v>
          </cell>
          <cell r="N438">
            <v>13372573</v>
          </cell>
          <cell r="P438">
            <v>192247.1</v>
          </cell>
          <cell r="R438">
            <v>1337257.3</v>
          </cell>
          <cell r="S438">
            <v>14902077.4</v>
          </cell>
          <cell r="V438">
            <v>5579516.8916300004</v>
          </cell>
          <cell r="X438">
            <v>3670734.797125</v>
          </cell>
          <cell r="Z438">
            <v>0</v>
          </cell>
          <cell r="AB438">
            <v>5213549.2882450009</v>
          </cell>
          <cell r="AC438">
            <v>25</v>
          </cell>
        </row>
        <row r="439">
          <cell r="H439" t="str">
            <v>Total CORP. CULTURAL COLEGIO ALEMAN</v>
          </cell>
          <cell r="I439">
            <v>38605951.875</v>
          </cell>
          <cell r="J439">
            <v>38651549.875</v>
          </cell>
          <cell r="K439">
            <v>29365878.377</v>
          </cell>
          <cell r="L439">
            <v>11450102</v>
          </cell>
          <cell r="M439">
            <v>1922471</v>
          </cell>
          <cell r="N439">
            <v>13372573</v>
          </cell>
          <cell r="P439">
            <v>192247.1</v>
          </cell>
          <cell r="R439">
            <v>1337257.3</v>
          </cell>
          <cell r="S439">
            <v>14902077.4</v>
          </cell>
          <cell r="V439">
            <v>5579516.8916300004</v>
          </cell>
          <cell r="X439">
            <v>3670734.797125</v>
          </cell>
          <cell r="Z439">
            <v>0</v>
          </cell>
          <cell r="AB439">
            <v>5213549.2882450009</v>
          </cell>
          <cell r="AC439">
            <v>25</v>
          </cell>
        </row>
        <row r="440">
          <cell r="A440" t="str">
            <v>Cali</v>
          </cell>
          <cell r="B440">
            <v>7407612</v>
          </cell>
          <cell r="C440">
            <v>36710</v>
          </cell>
          <cell r="D440">
            <v>37074</v>
          </cell>
          <cell r="E440" t="str">
            <v>A</v>
          </cell>
          <cell r="F440" t="str">
            <v>AUCOLESP</v>
          </cell>
          <cell r="G440">
            <v>70996</v>
          </cell>
          <cell r="H440" t="str">
            <v>DATECSA S.A.</v>
          </cell>
          <cell r="I440">
            <v>18038414</v>
          </cell>
          <cell r="J440">
            <v>18038414</v>
          </cell>
          <cell r="K440">
            <v>18038413.9219</v>
          </cell>
          <cell r="L440">
            <v>9588189</v>
          </cell>
          <cell r="M440">
            <v>0</v>
          </cell>
          <cell r="N440">
            <v>9588189</v>
          </cell>
          <cell r="O440">
            <v>0.1</v>
          </cell>
          <cell r="P440">
            <v>0</v>
          </cell>
          <cell r="Q440">
            <v>0.1</v>
          </cell>
          <cell r="R440">
            <v>958818.9</v>
          </cell>
          <cell r="S440">
            <v>10547007.9</v>
          </cell>
          <cell r="T440">
            <v>0.58469707734088161</v>
          </cell>
          <cell r="U440">
            <v>0.19</v>
          </cell>
          <cell r="V440">
            <v>3427298.6451610001</v>
          </cell>
          <cell r="W440">
            <v>0.125</v>
          </cell>
          <cell r="X440">
            <v>2254801.7402375001</v>
          </cell>
          <cell r="Y440">
            <v>0</v>
          </cell>
          <cell r="Z440">
            <v>0</v>
          </cell>
          <cell r="AA440">
            <v>0.10030292265911844</v>
          </cell>
          <cell r="AB440">
            <v>1809305.6365015011</v>
          </cell>
          <cell r="AD440">
            <v>22.200550079345703</v>
          </cell>
        </row>
        <row r="441">
          <cell r="A441" t="str">
            <v>Cali</v>
          </cell>
          <cell r="B441">
            <v>7407612</v>
          </cell>
          <cell r="C441">
            <v>37075</v>
          </cell>
          <cell r="D441">
            <v>37439</v>
          </cell>
          <cell r="E441" t="str">
            <v>A</v>
          </cell>
          <cell r="F441" t="str">
            <v>AUCOLESP</v>
          </cell>
          <cell r="G441">
            <v>70996</v>
          </cell>
          <cell r="H441" t="str">
            <v>DATECSA S.A.</v>
          </cell>
          <cell r="I441">
            <v>24124761.125</v>
          </cell>
          <cell r="J441">
            <v>24124761.125</v>
          </cell>
          <cell r="K441">
            <v>24124761.179699998</v>
          </cell>
          <cell r="L441">
            <v>9980297</v>
          </cell>
          <cell r="M441">
            <v>4101410</v>
          </cell>
          <cell r="N441">
            <v>14081707</v>
          </cell>
          <cell r="O441">
            <v>0.1</v>
          </cell>
          <cell r="P441">
            <v>410141</v>
          </cell>
          <cell r="Q441">
            <v>0.1</v>
          </cell>
          <cell r="R441">
            <v>1408170.7000000002</v>
          </cell>
          <cell r="S441">
            <v>15900018.699999999</v>
          </cell>
          <cell r="T441">
            <v>0.65907465701170198</v>
          </cell>
          <cell r="U441">
            <v>0.19</v>
          </cell>
          <cell r="V441">
            <v>4583704.6241429998</v>
          </cell>
          <cell r="W441">
            <v>0.125</v>
          </cell>
          <cell r="X441">
            <v>3015595.1474624998</v>
          </cell>
          <cell r="Y441">
            <v>0</v>
          </cell>
          <cell r="Z441">
            <v>0</v>
          </cell>
          <cell r="AA441">
            <v>2.5925342988298072E-2</v>
          </cell>
          <cell r="AB441">
            <v>625442.70809450094</v>
          </cell>
          <cell r="AD441">
            <v>25.80769157409668</v>
          </cell>
        </row>
        <row r="442">
          <cell r="A442" t="str">
            <v>Cali</v>
          </cell>
          <cell r="B442">
            <v>7407612</v>
          </cell>
          <cell r="C442">
            <v>37440</v>
          </cell>
          <cell r="D442">
            <v>37777</v>
          </cell>
          <cell r="E442" t="str">
            <v>A</v>
          </cell>
          <cell r="F442" t="str">
            <v>AUCOLESP</v>
          </cell>
          <cell r="G442">
            <v>70996</v>
          </cell>
          <cell r="H442" t="str">
            <v>DATECSA S.A.</v>
          </cell>
          <cell r="I442">
            <v>13751278</v>
          </cell>
          <cell r="J442">
            <v>16766908</v>
          </cell>
          <cell r="K442">
            <v>12636894.8477</v>
          </cell>
          <cell r="L442">
            <v>22902489</v>
          </cell>
          <cell r="M442">
            <v>-11451089</v>
          </cell>
          <cell r="N442">
            <v>11451400</v>
          </cell>
          <cell r="O442">
            <v>0.1</v>
          </cell>
          <cell r="P442">
            <v>-1145108.9000000001</v>
          </cell>
          <cell r="Q442">
            <v>0.1</v>
          </cell>
          <cell r="R442">
            <v>1145140</v>
          </cell>
          <cell r="S442">
            <v>11451431.1</v>
          </cell>
          <cell r="T442">
            <v>0.90619026572688754</v>
          </cell>
          <cell r="U442">
            <v>0.19</v>
          </cell>
          <cell r="V442">
            <v>2401010.021063</v>
          </cell>
          <cell r="W442">
            <v>0.125</v>
          </cell>
          <cell r="X442">
            <v>1579611.8559625</v>
          </cell>
          <cell r="Y442">
            <v>0</v>
          </cell>
          <cell r="Z442">
            <v>0</v>
          </cell>
          <cell r="AA442">
            <v>-0.22119026572688749</v>
          </cell>
          <cell r="AB442">
            <v>-2795158.1293254984</v>
          </cell>
          <cell r="AC442">
            <v>20</v>
          </cell>
          <cell r="AD442">
            <v>19.10089111328125</v>
          </cell>
        </row>
        <row r="443">
          <cell r="B443" t="str">
            <v>Total 7407612</v>
          </cell>
          <cell r="I443">
            <v>55914453.125</v>
          </cell>
          <cell r="J443">
            <v>58930083.125</v>
          </cell>
          <cell r="K443">
            <v>54800069.949299999</v>
          </cell>
          <cell r="L443">
            <v>42470975</v>
          </cell>
          <cell r="M443">
            <v>-7349679</v>
          </cell>
          <cell r="N443">
            <v>35121296</v>
          </cell>
          <cell r="P443">
            <v>-734967.90000000014</v>
          </cell>
          <cell r="R443">
            <v>3512129.6</v>
          </cell>
          <cell r="S443">
            <v>37898457.700000003</v>
          </cell>
          <cell r="V443">
            <v>10412013.290367</v>
          </cell>
          <cell r="X443">
            <v>6850008.7436624998</v>
          </cell>
          <cell r="Z443">
            <v>0</v>
          </cell>
          <cell r="AB443">
            <v>-360409.78472949611</v>
          </cell>
          <cell r="AC443">
            <v>20</v>
          </cell>
        </row>
        <row r="444">
          <cell r="H444" t="str">
            <v>Total DATECSA S.A.</v>
          </cell>
          <cell r="I444">
            <v>55914453.125</v>
          </cell>
          <cell r="J444">
            <v>58930083.125</v>
          </cell>
          <cell r="K444">
            <v>54800069.949299999</v>
          </cell>
          <cell r="L444">
            <v>42470975</v>
          </cell>
          <cell r="M444">
            <v>-7349679</v>
          </cell>
          <cell r="N444">
            <v>35121296</v>
          </cell>
          <cell r="P444">
            <v>-734967.90000000014</v>
          </cell>
          <cell r="R444">
            <v>3512129.6</v>
          </cell>
          <cell r="S444">
            <v>37898457.700000003</v>
          </cell>
          <cell r="V444">
            <v>10412013.290367</v>
          </cell>
          <cell r="X444">
            <v>6850008.7436624998</v>
          </cell>
          <cell r="Z444">
            <v>0</v>
          </cell>
          <cell r="AB444">
            <v>-360409.78472949611</v>
          </cell>
          <cell r="AC444">
            <v>20</v>
          </cell>
        </row>
        <row r="445">
          <cell r="A445" t="str">
            <v>Cali</v>
          </cell>
          <cell r="B445">
            <v>10369718</v>
          </cell>
          <cell r="C445">
            <v>37287</v>
          </cell>
          <cell r="D445">
            <v>37651</v>
          </cell>
          <cell r="E445" t="str">
            <v>A</v>
          </cell>
          <cell r="F445" t="str">
            <v>AUCOLESP</v>
          </cell>
          <cell r="G445">
            <v>77127</v>
          </cell>
          <cell r="H445" t="str">
            <v>DE LA CORTE VINOS PRODUCTOS</v>
          </cell>
          <cell r="I445">
            <v>33195642.9375</v>
          </cell>
          <cell r="J445">
            <v>33195642.9375</v>
          </cell>
          <cell r="K445">
            <v>33195643</v>
          </cell>
          <cell r="L445">
            <v>47375132</v>
          </cell>
          <cell r="M445">
            <v>3176114</v>
          </cell>
          <cell r="N445">
            <v>50551246</v>
          </cell>
          <cell r="O445">
            <v>0.1</v>
          </cell>
          <cell r="P445">
            <v>317611.40000000002</v>
          </cell>
          <cell r="Q445">
            <v>0.1</v>
          </cell>
          <cell r="R445">
            <v>5055124.6000000006</v>
          </cell>
          <cell r="S445">
            <v>55923982</v>
          </cell>
          <cell r="T445">
            <v>1.6846783778220533</v>
          </cell>
          <cell r="U445">
            <v>0.19</v>
          </cell>
          <cell r="V445">
            <v>6307172.1699999999</v>
          </cell>
          <cell r="W445">
            <v>0.17499999999999999</v>
          </cell>
          <cell r="X445">
            <v>5809237.5249999994</v>
          </cell>
          <cell r="Y445">
            <v>0</v>
          </cell>
          <cell r="Z445">
            <v>0</v>
          </cell>
          <cell r="AA445">
            <v>-1.0496783778220533</v>
          </cell>
          <cell r="AB445">
            <v>-34844748.695</v>
          </cell>
          <cell r="AD445">
            <v>22.217033386230469</v>
          </cell>
        </row>
        <row r="446">
          <cell r="A446" t="str">
            <v>Cali</v>
          </cell>
          <cell r="B446">
            <v>10369718</v>
          </cell>
          <cell r="C446">
            <v>37652</v>
          </cell>
          <cell r="D446">
            <v>37777</v>
          </cell>
          <cell r="E446" t="str">
            <v>A</v>
          </cell>
          <cell r="F446" t="str">
            <v>AUCOLESP</v>
          </cell>
          <cell r="G446">
            <v>77127</v>
          </cell>
          <cell r="H446" t="str">
            <v>DE LA CORTE VINOS PRODUCTOS</v>
          </cell>
          <cell r="I446">
            <v>38448922</v>
          </cell>
          <cell r="J446">
            <v>38448922</v>
          </cell>
          <cell r="K446">
            <v>12932511.0273</v>
          </cell>
          <cell r="N446">
            <v>0</v>
          </cell>
          <cell r="O446">
            <v>0.1</v>
          </cell>
          <cell r="P446">
            <v>0</v>
          </cell>
          <cell r="Q446">
            <v>0.1</v>
          </cell>
          <cell r="R446">
            <v>0</v>
          </cell>
          <cell r="S446">
            <v>0</v>
          </cell>
          <cell r="T446">
            <v>0</v>
          </cell>
          <cell r="U446">
            <v>0.19</v>
          </cell>
          <cell r="V446">
            <v>2457177.095187</v>
          </cell>
          <cell r="W446">
            <v>0.17499999999999999</v>
          </cell>
          <cell r="X446">
            <v>2263189.4297774998</v>
          </cell>
          <cell r="Y446">
            <v>0</v>
          </cell>
          <cell r="Z446">
            <v>0</v>
          </cell>
          <cell r="AA446">
            <v>0.63500000000000001</v>
          </cell>
          <cell r="AB446">
            <v>8212144.5023355</v>
          </cell>
          <cell r="AC446">
            <v>22</v>
          </cell>
          <cell r="AD446">
            <v>21.576000213623047</v>
          </cell>
        </row>
        <row r="447">
          <cell r="B447" t="str">
            <v>Total 10369718</v>
          </cell>
          <cell r="I447">
            <v>71644564.9375</v>
          </cell>
          <cell r="J447">
            <v>71644564.9375</v>
          </cell>
          <cell r="K447">
            <v>46128154.0273</v>
          </cell>
          <cell r="L447">
            <v>47375132</v>
          </cell>
          <cell r="M447">
            <v>3176114</v>
          </cell>
          <cell r="N447">
            <v>50551246</v>
          </cell>
          <cell r="P447">
            <v>317611.40000000002</v>
          </cell>
          <cell r="R447">
            <v>5055124.6000000006</v>
          </cell>
          <cell r="S447">
            <v>55923982</v>
          </cell>
          <cell r="V447">
            <v>8764349.265186999</v>
          </cell>
          <cell r="X447">
            <v>8072426.9547774997</v>
          </cell>
          <cell r="Z447">
            <v>0</v>
          </cell>
          <cell r="AB447">
            <v>-26632604.1926645</v>
          </cell>
          <cell r="AC447">
            <v>22</v>
          </cell>
        </row>
        <row r="448">
          <cell r="H448" t="str">
            <v>Total DE LA CORTE VINOS PRODUCTOS</v>
          </cell>
          <cell r="I448">
            <v>71644564.9375</v>
          </cell>
          <cell r="J448">
            <v>71644564.9375</v>
          </cell>
          <cell r="K448">
            <v>46128154.0273</v>
          </cell>
          <cell r="L448">
            <v>47375132</v>
          </cell>
          <cell r="M448">
            <v>3176114</v>
          </cell>
          <cell r="N448">
            <v>50551246</v>
          </cell>
          <cell r="P448">
            <v>317611.40000000002</v>
          </cell>
          <cell r="R448">
            <v>5055124.6000000006</v>
          </cell>
          <cell r="S448">
            <v>55923982</v>
          </cell>
          <cell r="V448">
            <v>8764349.265186999</v>
          </cell>
          <cell r="X448">
            <v>8072426.9547774997</v>
          </cell>
          <cell r="Z448">
            <v>0</v>
          </cell>
          <cell r="AB448">
            <v>-26632604.1926645</v>
          </cell>
          <cell r="AC448">
            <v>22</v>
          </cell>
        </row>
        <row r="449">
          <cell r="A449" t="str">
            <v>Cali</v>
          </cell>
          <cell r="B449">
            <v>626157</v>
          </cell>
          <cell r="C449">
            <v>37016</v>
          </cell>
          <cell r="D449">
            <v>37380</v>
          </cell>
          <cell r="E449" t="str">
            <v>A</v>
          </cell>
          <cell r="F449" t="str">
            <v>AUCOLESP</v>
          </cell>
          <cell r="G449">
            <v>66921</v>
          </cell>
          <cell r="H449" t="str">
            <v>E.F.AUTOS S.A</v>
          </cell>
          <cell r="I449">
            <v>-120586</v>
          </cell>
          <cell r="J449">
            <v>-120586</v>
          </cell>
          <cell r="K449">
            <v>29331762.2546</v>
          </cell>
          <cell r="L449">
            <v>9745715</v>
          </cell>
          <cell r="M449">
            <v>955625</v>
          </cell>
          <cell r="N449">
            <v>10701340</v>
          </cell>
          <cell r="O449">
            <v>0.1</v>
          </cell>
          <cell r="P449">
            <v>95562.5</v>
          </cell>
          <cell r="Q449">
            <v>0.1</v>
          </cell>
          <cell r="R449">
            <v>1070134</v>
          </cell>
          <cell r="S449">
            <v>11867036.5</v>
          </cell>
          <cell r="T449">
            <v>0.40457973158905353</v>
          </cell>
          <cell r="U449">
            <v>0.19</v>
          </cell>
          <cell r="V449">
            <v>5573034.8283740003</v>
          </cell>
          <cell r="W449">
            <v>0.17499999999999999</v>
          </cell>
          <cell r="X449">
            <v>5133058.3945549997</v>
          </cell>
          <cell r="Y449">
            <v>0</v>
          </cell>
          <cell r="Z449">
            <v>0</v>
          </cell>
          <cell r="AA449">
            <v>0.23042026841094648</v>
          </cell>
          <cell r="AB449">
            <v>6758632.5316710006</v>
          </cell>
          <cell r="AD449">
            <v>35.214286804199219</v>
          </cell>
        </row>
        <row r="450">
          <cell r="B450" t="str">
            <v>Total 626157</v>
          </cell>
          <cell r="I450">
            <v>-120586</v>
          </cell>
          <cell r="J450">
            <v>-120586</v>
          </cell>
          <cell r="K450">
            <v>29331762.2546</v>
          </cell>
          <cell r="L450">
            <v>9745715</v>
          </cell>
          <cell r="M450">
            <v>955625</v>
          </cell>
          <cell r="N450">
            <v>10701340</v>
          </cell>
          <cell r="P450">
            <v>95562.5</v>
          </cell>
          <cell r="R450">
            <v>1070134</v>
          </cell>
          <cell r="S450">
            <v>11867036.5</v>
          </cell>
          <cell r="V450">
            <v>5573034.8283740003</v>
          </cell>
          <cell r="X450">
            <v>5133058.3945549997</v>
          </cell>
          <cell r="Z450">
            <v>0</v>
          </cell>
          <cell r="AB450">
            <v>6758632.5316710006</v>
          </cell>
          <cell r="AC450">
            <v>0</v>
          </cell>
        </row>
        <row r="451">
          <cell r="A451" t="str">
            <v>Cali</v>
          </cell>
          <cell r="B451">
            <v>7496854</v>
          </cell>
          <cell r="C451">
            <v>36831</v>
          </cell>
          <cell r="D451">
            <v>37195</v>
          </cell>
          <cell r="E451" t="str">
            <v>A</v>
          </cell>
          <cell r="F451" t="str">
            <v>AUCOL98</v>
          </cell>
          <cell r="G451">
            <v>66921</v>
          </cell>
          <cell r="H451" t="str">
            <v>E.F.AUTOS S.A</v>
          </cell>
          <cell r="I451">
            <v>103027856.0625</v>
          </cell>
          <cell r="J451">
            <v>103027856.0625</v>
          </cell>
          <cell r="K451">
            <v>51875372.953900002</v>
          </cell>
          <cell r="L451">
            <v>46158474</v>
          </cell>
          <cell r="M451">
            <v>11150001</v>
          </cell>
          <cell r="N451">
            <v>57308475</v>
          </cell>
          <cell r="O451">
            <v>0.1</v>
          </cell>
          <cell r="P451">
            <v>1115000.1000000001</v>
          </cell>
          <cell r="Q451">
            <v>0.1</v>
          </cell>
          <cell r="R451">
            <v>5730847.5</v>
          </cell>
          <cell r="S451">
            <v>64154322.600000001</v>
          </cell>
          <cell r="T451">
            <v>1.2367009420252633</v>
          </cell>
          <cell r="U451">
            <v>0.19</v>
          </cell>
          <cell r="V451">
            <v>9856320.8612409998</v>
          </cell>
          <cell r="W451">
            <v>0.125</v>
          </cell>
          <cell r="X451">
            <v>6484421.6192375002</v>
          </cell>
          <cell r="Y451">
            <v>0</v>
          </cell>
          <cell r="Z451">
            <v>0</v>
          </cell>
          <cell r="AA451">
            <v>-0.55170094202526321</v>
          </cell>
          <cell r="AB451">
            <v>-28619692.126578491</v>
          </cell>
          <cell r="AD451">
            <v>48.717033386230469</v>
          </cell>
        </row>
        <row r="452">
          <cell r="A452" t="str">
            <v>Cali</v>
          </cell>
          <cell r="B452">
            <v>7496854</v>
          </cell>
          <cell r="C452">
            <v>37196</v>
          </cell>
          <cell r="D452">
            <v>37560</v>
          </cell>
          <cell r="E452" t="str">
            <v>A</v>
          </cell>
          <cell r="F452" t="str">
            <v>AUCOL98</v>
          </cell>
          <cell r="G452">
            <v>66921</v>
          </cell>
          <cell r="H452" t="str">
            <v>E.F.AUTOS S.A</v>
          </cell>
          <cell r="I452">
            <v>37912883</v>
          </cell>
          <cell r="J452">
            <v>38152458</v>
          </cell>
          <cell r="K452">
            <v>74202667.045499995</v>
          </cell>
          <cell r="L452">
            <v>86035371</v>
          </cell>
          <cell r="M452">
            <v>29503703</v>
          </cell>
          <cell r="N452">
            <v>115539074</v>
          </cell>
          <cell r="O452">
            <v>0.1</v>
          </cell>
          <cell r="P452">
            <v>2950370.3000000003</v>
          </cell>
          <cell r="Q452">
            <v>0.1</v>
          </cell>
          <cell r="R452">
            <v>11553907.4</v>
          </cell>
          <cell r="S452">
            <v>130043351.7</v>
          </cell>
          <cell r="T452">
            <v>1.7525428246434769</v>
          </cell>
          <cell r="U452">
            <v>0.19</v>
          </cell>
          <cell r="V452">
            <v>14098506.738644999</v>
          </cell>
          <cell r="W452">
            <v>0.125</v>
          </cell>
          <cell r="X452">
            <v>9275333.3806874994</v>
          </cell>
          <cell r="Y452">
            <v>0</v>
          </cell>
          <cell r="Z452">
            <v>0</v>
          </cell>
          <cell r="AA452">
            <v>-1.0675428246434768</v>
          </cell>
          <cell r="AB452">
            <v>-79214524.7738325</v>
          </cell>
          <cell r="AD452">
            <v>57.184066772460938</v>
          </cell>
        </row>
        <row r="453">
          <cell r="A453" t="str">
            <v>Cali</v>
          </cell>
          <cell r="B453">
            <v>7496854</v>
          </cell>
          <cell r="C453">
            <v>37561</v>
          </cell>
          <cell r="D453">
            <v>37777</v>
          </cell>
          <cell r="E453" t="str">
            <v>A</v>
          </cell>
          <cell r="F453" t="str">
            <v>AUCOL98</v>
          </cell>
          <cell r="G453">
            <v>66921</v>
          </cell>
          <cell r="H453" t="str">
            <v>E.F.AUTOS S.A</v>
          </cell>
          <cell r="I453">
            <v>2268265.0625</v>
          </cell>
          <cell r="J453">
            <v>2268265.0625</v>
          </cell>
          <cell r="K453">
            <v>15726566.5195</v>
          </cell>
          <cell r="L453">
            <v>6728312</v>
          </cell>
          <cell r="M453">
            <v>596054</v>
          </cell>
          <cell r="N453">
            <v>7324366</v>
          </cell>
          <cell r="O453">
            <v>0.1</v>
          </cell>
          <cell r="P453">
            <v>59605.4</v>
          </cell>
          <cell r="Q453">
            <v>0.1</v>
          </cell>
          <cell r="R453">
            <v>732436.60000000009</v>
          </cell>
          <cell r="S453">
            <v>8116408</v>
          </cell>
          <cell r="T453">
            <v>0.51609535939940487</v>
          </cell>
          <cell r="U453">
            <v>0.19</v>
          </cell>
          <cell r="V453">
            <v>2988047.6387050003</v>
          </cell>
          <cell r="W453">
            <v>0.125</v>
          </cell>
          <cell r="X453">
            <v>1965820.8149375001</v>
          </cell>
          <cell r="Y453">
            <v>0</v>
          </cell>
          <cell r="Z453">
            <v>0</v>
          </cell>
          <cell r="AA453">
            <v>0.16890464060059518</v>
          </cell>
          <cell r="AB453">
            <v>2656290.0658575008</v>
          </cell>
          <cell r="AC453">
            <v>7</v>
          </cell>
          <cell r="AD453">
            <v>18.027778625488281</v>
          </cell>
        </row>
        <row r="454">
          <cell r="B454" t="str">
            <v>Total 7496854</v>
          </cell>
          <cell r="I454">
            <v>143209004.125</v>
          </cell>
          <cell r="J454">
            <v>143448579.125</v>
          </cell>
          <cell r="K454">
            <v>141804606.51889998</v>
          </cell>
          <cell r="L454">
            <v>138922157</v>
          </cell>
          <cell r="M454">
            <v>41249758</v>
          </cell>
          <cell r="N454">
            <v>180171915</v>
          </cell>
          <cell r="P454">
            <v>4124975.8000000003</v>
          </cell>
          <cell r="R454">
            <v>18017191.5</v>
          </cell>
          <cell r="S454">
            <v>202314082.30000001</v>
          </cell>
          <cell r="V454">
            <v>26942875.238591</v>
          </cell>
          <cell r="X454">
            <v>17725575.814862497</v>
          </cell>
          <cell r="Z454">
            <v>0</v>
          </cell>
          <cell r="AB454">
            <v>-105177926.8345535</v>
          </cell>
          <cell r="AC454">
            <v>7</v>
          </cell>
        </row>
        <row r="455">
          <cell r="H455" t="str">
            <v>Total E.F.AUTOS S.A</v>
          </cell>
          <cell r="I455">
            <v>143088418.125</v>
          </cell>
          <cell r="J455">
            <v>143327993.125</v>
          </cell>
          <cell r="K455">
            <v>171136368.7735</v>
          </cell>
          <cell r="L455">
            <v>148667872</v>
          </cell>
          <cell r="M455">
            <v>42205383</v>
          </cell>
          <cell r="N455">
            <v>190873255</v>
          </cell>
          <cell r="P455">
            <v>4220538.3000000007</v>
          </cell>
          <cell r="R455">
            <v>19087325.5</v>
          </cell>
          <cell r="S455">
            <v>214181118.80000001</v>
          </cell>
          <cell r="V455">
            <v>32515910.066964999</v>
          </cell>
          <cell r="X455">
            <v>22858634.209417496</v>
          </cell>
          <cell r="Z455">
            <v>0</v>
          </cell>
          <cell r="AB455">
            <v>-98419294.302882493</v>
          </cell>
          <cell r="AC455">
            <v>7</v>
          </cell>
        </row>
        <row r="456">
          <cell r="A456" t="str">
            <v>Cali</v>
          </cell>
          <cell r="B456">
            <v>10355509</v>
          </cell>
          <cell r="C456">
            <v>37256</v>
          </cell>
          <cell r="D456">
            <v>37620</v>
          </cell>
          <cell r="E456" t="str">
            <v>A</v>
          </cell>
          <cell r="F456" t="str">
            <v>AUCOLESP</v>
          </cell>
          <cell r="G456">
            <v>70996</v>
          </cell>
          <cell r="H456" t="str">
            <v>EMCALI EICE ESP</v>
          </cell>
          <cell r="I456">
            <v>517586459.80470002</v>
          </cell>
          <cell r="J456">
            <v>517586459.80470002</v>
          </cell>
          <cell r="K456">
            <v>517586460.98830003</v>
          </cell>
          <cell r="L456">
            <v>218026748</v>
          </cell>
          <cell r="M456">
            <v>122392325</v>
          </cell>
          <cell r="N456">
            <v>340419073</v>
          </cell>
          <cell r="O456">
            <v>0.1</v>
          </cell>
          <cell r="P456">
            <v>12239232.5</v>
          </cell>
          <cell r="Q456">
            <v>0.1</v>
          </cell>
          <cell r="R456">
            <v>34041907.300000004</v>
          </cell>
          <cell r="S456">
            <v>386700212.80000001</v>
          </cell>
          <cell r="T456">
            <v>0.74712196308539325</v>
          </cell>
          <cell r="U456">
            <v>0.19</v>
          </cell>
          <cell r="V456">
            <v>98341427.587777004</v>
          </cell>
          <cell r="W456">
            <v>0.125</v>
          </cell>
          <cell r="X456">
            <v>64698307.623537503</v>
          </cell>
          <cell r="Y456">
            <v>0</v>
          </cell>
          <cell r="Z456">
            <v>0</v>
          </cell>
          <cell r="AA456">
            <v>-6.2121963085393195E-2</v>
          </cell>
          <cell r="AB456">
            <v>-32153487.023014478</v>
          </cell>
          <cell r="AD456">
            <v>511.47802734375</v>
          </cell>
        </row>
        <row r="457">
          <cell r="A457" t="str">
            <v>Cali</v>
          </cell>
          <cell r="B457">
            <v>10355509</v>
          </cell>
          <cell r="C457">
            <v>37621</v>
          </cell>
          <cell r="D457">
            <v>37777</v>
          </cell>
          <cell r="E457" t="str">
            <v>A</v>
          </cell>
          <cell r="F457" t="str">
            <v>AUCOLESP</v>
          </cell>
          <cell r="G457">
            <v>70996</v>
          </cell>
          <cell r="H457" t="str">
            <v>EMCALI EICE ESP</v>
          </cell>
          <cell r="I457">
            <v>-5900.5901000000003</v>
          </cell>
          <cell r="J457">
            <v>-5900.5901000000003</v>
          </cell>
          <cell r="K457">
            <v>-5900.5901000000003</v>
          </cell>
          <cell r="N457">
            <v>0</v>
          </cell>
          <cell r="O457">
            <v>0.1</v>
          </cell>
          <cell r="P457">
            <v>0</v>
          </cell>
          <cell r="Q457">
            <v>0.1</v>
          </cell>
          <cell r="R457">
            <v>0</v>
          </cell>
          <cell r="S457">
            <v>0</v>
          </cell>
          <cell r="T457">
            <v>0</v>
          </cell>
          <cell r="U457">
            <v>0.19</v>
          </cell>
          <cell r="V457">
            <v>-1121.1121190000001</v>
          </cell>
          <cell r="W457">
            <v>0.125</v>
          </cell>
          <cell r="X457">
            <v>-737.57376250000004</v>
          </cell>
          <cell r="Y457">
            <v>0</v>
          </cell>
          <cell r="Z457">
            <v>0</v>
          </cell>
          <cell r="AA457">
            <v>0.68500000000000005</v>
          </cell>
          <cell r="AB457">
            <v>-4041.9042185000008</v>
          </cell>
          <cell r="AC457">
            <v>0</v>
          </cell>
          <cell r="AD457">
            <v>0</v>
          </cell>
        </row>
        <row r="458">
          <cell r="B458" t="str">
            <v>Total 10355509</v>
          </cell>
          <cell r="I458">
            <v>517580559.21460003</v>
          </cell>
          <cell r="J458">
            <v>517580559.21460003</v>
          </cell>
          <cell r="K458">
            <v>517580560.39820004</v>
          </cell>
          <cell r="L458">
            <v>218026748</v>
          </cell>
          <cell r="M458">
            <v>122392325</v>
          </cell>
          <cell r="N458">
            <v>340419073</v>
          </cell>
          <cell r="P458">
            <v>12239232.5</v>
          </cell>
          <cell r="R458">
            <v>34041907.300000004</v>
          </cell>
          <cell r="S458">
            <v>386700212.80000001</v>
          </cell>
          <cell r="V458">
            <v>98340306.475658</v>
          </cell>
          <cell r="X458">
            <v>64697570.049775004</v>
          </cell>
          <cell r="Z458">
            <v>0</v>
          </cell>
          <cell r="AB458">
            <v>-32157528.927232977</v>
          </cell>
          <cell r="AC458">
            <v>0</v>
          </cell>
        </row>
        <row r="459">
          <cell r="A459" t="str">
            <v>Cali</v>
          </cell>
          <cell r="B459">
            <v>11003978</v>
          </cell>
          <cell r="C459">
            <v>37256</v>
          </cell>
          <cell r="D459">
            <v>37620</v>
          </cell>
          <cell r="E459" t="str">
            <v>D</v>
          </cell>
          <cell r="F459" t="str">
            <v>AUCOLESP</v>
          </cell>
          <cell r="G459">
            <v>70996</v>
          </cell>
          <cell r="H459" t="str">
            <v>EMCALI EICE ESP</v>
          </cell>
          <cell r="I459">
            <v>180313981.51370001</v>
          </cell>
          <cell r="J459">
            <v>180333273.7383</v>
          </cell>
          <cell r="K459">
            <v>180313980.70899999</v>
          </cell>
          <cell r="L459">
            <v>46493596</v>
          </cell>
          <cell r="M459">
            <v>109090303</v>
          </cell>
          <cell r="N459">
            <v>155583899</v>
          </cell>
          <cell r="O459">
            <v>0.1</v>
          </cell>
          <cell r="P459">
            <v>10909030.300000001</v>
          </cell>
          <cell r="Q459">
            <v>0.1</v>
          </cell>
          <cell r="R459">
            <v>15558389.9</v>
          </cell>
          <cell r="S459">
            <v>182051319.20000002</v>
          </cell>
          <cell r="T459">
            <v>1.0096350736874022</v>
          </cell>
          <cell r="U459">
            <v>0.19</v>
          </cell>
          <cell r="V459">
            <v>34259656.334710002</v>
          </cell>
          <cell r="W459">
            <v>0.125</v>
          </cell>
          <cell r="X459">
            <v>22539247.588624999</v>
          </cell>
          <cell r="Y459">
            <v>0</v>
          </cell>
          <cell r="Z459">
            <v>0</v>
          </cell>
          <cell r="AA459">
            <v>-0.32463507368740219</v>
          </cell>
          <cell r="AB459">
            <v>-58536242.414335027</v>
          </cell>
          <cell r="AD459">
            <v>171.83790588378906</v>
          </cell>
        </row>
        <row r="460">
          <cell r="A460" t="str">
            <v>Cali</v>
          </cell>
          <cell r="B460">
            <v>11003978</v>
          </cell>
          <cell r="C460">
            <v>37621</v>
          </cell>
          <cell r="D460">
            <v>37777</v>
          </cell>
          <cell r="E460" t="str">
            <v>D</v>
          </cell>
          <cell r="F460" t="str">
            <v>AUCOLESP</v>
          </cell>
          <cell r="G460">
            <v>70996</v>
          </cell>
          <cell r="H460" t="str">
            <v>EMCALI EICE ESP</v>
          </cell>
          <cell r="I460">
            <v>706462030.51760006</v>
          </cell>
          <cell r="J460">
            <v>706475967.92770004</v>
          </cell>
          <cell r="K460">
            <v>303877642.87379998</v>
          </cell>
          <cell r="L460">
            <v>34423553</v>
          </cell>
          <cell r="M460">
            <v>212392422</v>
          </cell>
          <cell r="N460">
            <v>246815975</v>
          </cell>
          <cell r="O460">
            <v>0.1</v>
          </cell>
          <cell r="P460">
            <v>21239242.200000003</v>
          </cell>
          <cell r="Q460">
            <v>0.1</v>
          </cell>
          <cell r="R460">
            <v>24681597.5</v>
          </cell>
          <cell r="S460">
            <v>292736814.69999999</v>
          </cell>
          <cell r="T460">
            <v>0.96333778270609149</v>
          </cell>
          <cell r="U460">
            <v>0.19</v>
          </cell>
          <cell r="V460">
            <v>57736752.146021999</v>
          </cell>
          <cell r="W460">
            <v>0.125</v>
          </cell>
          <cell r="X460">
            <v>37984705.359224997</v>
          </cell>
          <cell r="Y460">
            <v>0</v>
          </cell>
          <cell r="Z460">
            <v>0</v>
          </cell>
          <cell r="AA460">
            <v>-0.27833778270609144</v>
          </cell>
          <cell r="AB460">
            <v>-84580629.33144699</v>
          </cell>
          <cell r="AC460">
            <v>672</v>
          </cell>
          <cell r="AD460">
            <v>673.00640869140625</v>
          </cell>
        </row>
        <row r="461">
          <cell r="B461" t="str">
            <v>Total 11003978</v>
          </cell>
          <cell r="I461">
            <v>886776012.03130007</v>
          </cell>
          <cell r="J461">
            <v>886809241.66600001</v>
          </cell>
          <cell r="K461">
            <v>484191623.58279997</v>
          </cell>
          <cell r="L461">
            <v>80917149</v>
          </cell>
          <cell r="M461">
            <v>321482725</v>
          </cell>
          <cell r="N461">
            <v>402399874</v>
          </cell>
          <cell r="P461">
            <v>32148272.500000004</v>
          </cell>
          <cell r="R461">
            <v>40239987.399999999</v>
          </cell>
          <cell r="S461">
            <v>474788133.89999998</v>
          </cell>
          <cell r="V461">
            <v>91996408.480731994</v>
          </cell>
          <cell r="X461">
            <v>60523952.947849996</v>
          </cell>
          <cell r="Z461">
            <v>0</v>
          </cell>
          <cell r="AB461">
            <v>-143116871.74578202</v>
          </cell>
          <cell r="AC461">
            <v>672</v>
          </cell>
        </row>
        <row r="462">
          <cell r="H462" t="str">
            <v>Total EMCALI EICE ESP</v>
          </cell>
          <cell r="I462">
            <v>1404356571.2459002</v>
          </cell>
          <cell r="J462">
            <v>1404389800.8806</v>
          </cell>
          <cell r="K462">
            <v>1001772183.9809999</v>
          </cell>
          <cell r="L462">
            <v>298943897</v>
          </cell>
          <cell r="M462">
            <v>443875050</v>
          </cell>
          <cell r="N462">
            <v>742818947</v>
          </cell>
          <cell r="P462">
            <v>44387505</v>
          </cell>
          <cell r="R462">
            <v>74281894.700000003</v>
          </cell>
          <cell r="S462">
            <v>861488346.70000005</v>
          </cell>
          <cell r="V462">
            <v>190336714.95638999</v>
          </cell>
          <cell r="X462">
            <v>125221522.99762499</v>
          </cell>
          <cell r="Z462">
            <v>0</v>
          </cell>
          <cell r="AB462">
            <v>-175274400.673015</v>
          </cell>
          <cell r="AC462">
            <v>672</v>
          </cell>
        </row>
        <row r="463">
          <cell r="A463" t="str">
            <v>Cali</v>
          </cell>
          <cell r="B463">
            <v>7501950</v>
          </cell>
          <cell r="C463">
            <v>36804</v>
          </cell>
          <cell r="D463">
            <v>37168</v>
          </cell>
          <cell r="E463" t="str">
            <v>M</v>
          </cell>
          <cell r="F463" t="str">
            <v>AUCOLESP</v>
          </cell>
          <cell r="G463">
            <v>76843</v>
          </cell>
          <cell r="H463" t="str">
            <v>EMPRESA DE BUSES BLANCO Y NEGRO</v>
          </cell>
          <cell r="I463">
            <v>251681311</v>
          </cell>
          <cell r="J463">
            <v>251681311</v>
          </cell>
          <cell r="K463">
            <v>251681311.2051</v>
          </cell>
          <cell r="L463">
            <v>61604391</v>
          </cell>
          <cell r="M463">
            <v>1433920</v>
          </cell>
          <cell r="N463">
            <v>63038311</v>
          </cell>
          <cell r="O463">
            <v>0.1</v>
          </cell>
          <cell r="P463">
            <v>143392</v>
          </cell>
          <cell r="Q463">
            <v>0.1</v>
          </cell>
          <cell r="R463">
            <v>6303831.1000000006</v>
          </cell>
          <cell r="S463">
            <v>69485534.099999994</v>
          </cell>
          <cell r="T463">
            <v>0.276085394530446</v>
          </cell>
          <cell r="U463">
            <v>0.19</v>
          </cell>
          <cell r="V463">
            <v>47819449.128968999</v>
          </cell>
          <cell r="W463">
            <v>0.2</v>
          </cell>
          <cell r="X463">
            <v>50336262.241020001</v>
          </cell>
          <cell r="Y463">
            <v>0</v>
          </cell>
          <cell r="Z463">
            <v>0</v>
          </cell>
          <cell r="AA463">
            <v>0.33391460546955409</v>
          </cell>
          <cell r="AB463">
            <v>84040065.735111028</v>
          </cell>
          <cell r="AD463">
            <v>158.04396057128906</v>
          </cell>
        </row>
        <row r="464">
          <cell r="A464" t="str">
            <v>Cali</v>
          </cell>
          <cell r="B464">
            <v>7501950</v>
          </cell>
          <cell r="C464">
            <v>37169</v>
          </cell>
          <cell r="D464">
            <v>37533</v>
          </cell>
          <cell r="E464" t="str">
            <v>M</v>
          </cell>
          <cell r="F464" t="str">
            <v>AUCOLESP</v>
          </cell>
          <cell r="G464">
            <v>76843</v>
          </cell>
          <cell r="H464" t="str">
            <v>EMPRESA DE BUSES BLANCO Y NEGRO</v>
          </cell>
          <cell r="I464">
            <v>257687445.0625</v>
          </cell>
          <cell r="J464">
            <v>257687445.0625</v>
          </cell>
          <cell r="K464">
            <v>257687445.1133</v>
          </cell>
          <cell r="L464">
            <v>57376618</v>
          </cell>
          <cell r="M464">
            <v>18645798</v>
          </cell>
          <cell r="N464">
            <v>76022416</v>
          </cell>
          <cell r="O464">
            <v>0.1</v>
          </cell>
          <cell r="P464">
            <v>1864579.8</v>
          </cell>
          <cell r="Q464">
            <v>0.1</v>
          </cell>
          <cell r="R464">
            <v>7602241.6000000006</v>
          </cell>
          <cell r="S464">
            <v>85489237.399999991</v>
          </cell>
          <cell r="T464">
            <v>0.3317555395933709</v>
          </cell>
          <cell r="U464">
            <v>0.19</v>
          </cell>
          <cell r="V464">
            <v>48960614.571526997</v>
          </cell>
          <cell r="W464">
            <v>0.2</v>
          </cell>
          <cell r="X464">
            <v>51537489.022660002</v>
          </cell>
          <cell r="Y464">
            <v>0</v>
          </cell>
          <cell r="Z464">
            <v>0</v>
          </cell>
          <cell r="AA464">
            <v>0.2782444604066292</v>
          </cell>
          <cell r="AB464">
            <v>71700104.119113043</v>
          </cell>
          <cell r="AD464">
            <v>152.55220031738281</v>
          </cell>
        </row>
        <row r="465">
          <cell r="A465" t="str">
            <v>Cali</v>
          </cell>
          <cell r="B465">
            <v>7501950</v>
          </cell>
          <cell r="C465">
            <v>37534</v>
          </cell>
          <cell r="D465">
            <v>37777</v>
          </cell>
          <cell r="E465" t="str">
            <v>M</v>
          </cell>
          <cell r="F465" t="str">
            <v>AUCOLESP</v>
          </cell>
          <cell r="G465">
            <v>76843</v>
          </cell>
          <cell r="H465" t="str">
            <v>EMPRESA DE BUSES BLANCO Y NEGRO</v>
          </cell>
          <cell r="I465">
            <v>155031010</v>
          </cell>
          <cell r="J465">
            <v>137468898</v>
          </cell>
          <cell r="K465">
            <v>155031010.2031</v>
          </cell>
          <cell r="L465">
            <v>0</v>
          </cell>
          <cell r="M465">
            <v>25422222</v>
          </cell>
          <cell r="N465">
            <v>25422222</v>
          </cell>
          <cell r="O465">
            <v>0.1</v>
          </cell>
          <cell r="P465">
            <v>2542222.2000000002</v>
          </cell>
          <cell r="Q465">
            <v>0.1</v>
          </cell>
          <cell r="R465">
            <v>2542222.2000000002</v>
          </cell>
          <cell r="S465">
            <v>30506666.399999999</v>
          </cell>
          <cell r="T465">
            <v>0.19677783406064644</v>
          </cell>
          <cell r="U465">
            <v>0.19</v>
          </cell>
          <cell r="V465">
            <v>29455891.938588999</v>
          </cell>
          <cell r="W465">
            <v>0.2</v>
          </cell>
          <cell r="X465">
            <v>31006202.040619999</v>
          </cell>
          <cell r="Y465">
            <v>0</v>
          </cell>
          <cell r="Z465">
            <v>0</v>
          </cell>
          <cell r="AA465">
            <v>0.41322216593935368</v>
          </cell>
          <cell r="AB465">
            <v>64062249.823891021</v>
          </cell>
          <cell r="AC465">
            <v>123</v>
          </cell>
          <cell r="AD465">
            <v>130.90946960449219</v>
          </cell>
        </row>
        <row r="466">
          <cell r="B466" t="str">
            <v>Total 7501950</v>
          </cell>
          <cell r="I466">
            <v>664399766.0625</v>
          </cell>
          <cell r="J466">
            <v>646837654.0625</v>
          </cell>
          <cell r="K466">
            <v>664399766.52149999</v>
          </cell>
          <cell r="L466">
            <v>118981009</v>
          </cell>
          <cell r="M466">
            <v>45501940</v>
          </cell>
          <cell r="N466">
            <v>164482949</v>
          </cell>
          <cell r="P466">
            <v>4550194</v>
          </cell>
          <cell r="R466">
            <v>16448294.900000002</v>
          </cell>
          <cell r="S466">
            <v>185481437.90000001</v>
          </cell>
          <cell r="V466">
            <v>126235955.63908499</v>
          </cell>
          <cell r="X466">
            <v>132879953.30430001</v>
          </cell>
          <cell r="Z466">
            <v>0</v>
          </cell>
          <cell r="AB466">
            <v>219802419.6781151</v>
          </cell>
          <cell r="AC466">
            <v>123</v>
          </cell>
        </row>
        <row r="467">
          <cell r="H467" t="str">
            <v>Total EMPRESA DE BUSES BLANCO Y NEGRO</v>
          </cell>
          <cell r="I467">
            <v>664399766.0625</v>
          </cell>
          <cell r="J467">
            <v>646837654.0625</v>
          </cell>
          <cell r="K467">
            <v>664399766.52149999</v>
          </cell>
          <cell r="L467">
            <v>118981009</v>
          </cell>
          <cell r="M467">
            <v>45501940</v>
          </cell>
          <cell r="N467">
            <v>164482949</v>
          </cell>
          <cell r="P467">
            <v>4550194</v>
          </cell>
          <cell r="R467">
            <v>16448294.900000002</v>
          </cell>
          <cell r="S467">
            <v>185481437.90000001</v>
          </cell>
          <cell r="V467">
            <v>126235955.63908499</v>
          </cell>
          <cell r="X467">
            <v>132879953.30430001</v>
          </cell>
          <cell r="Z467">
            <v>0</v>
          </cell>
          <cell r="AB467">
            <v>219802419.6781151</v>
          </cell>
          <cell r="AC467">
            <v>123</v>
          </cell>
        </row>
        <row r="468">
          <cell r="A468" t="str">
            <v>Cali</v>
          </cell>
          <cell r="B468">
            <v>7418510</v>
          </cell>
          <cell r="C468">
            <v>36707</v>
          </cell>
          <cell r="D468">
            <v>37071</v>
          </cell>
          <cell r="E468" t="str">
            <v>A</v>
          </cell>
          <cell r="F468" t="str">
            <v>AUCOLESP</v>
          </cell>
          <cell r="G468">
            <v>77127</v>
          </cell>
          <cell r="H468" t="str">
            <v>FERREMOLQUES S.A.</v>
          </cell>
          <cell r="I468">
            <v>27221251.1875</v>
          </cell>
          <cell r="J468">
            <v>27221251.1875</v>
          </cell>
          <cell r="K468">
            <v>27221251.1875</v>
          </cell>
          <cell r="L468">
            <v>100000</v>
          </cell>
          <cell r="M468">
            <v>1000000</v>
          </cell>
          <cell r="N468">
            <v>1100000</v>
          </cell>
          <cell r="O468">
            <v>0.1</v>
          </cell>
          <cell r="P468">
            <v>100000</v>
          </cell>
          <cell r="Q468">
            <v>0.1</v>
          </cell>
          <cell r="R468">
            <v>110000</v>
          </cell>
          <cell r="S468">
            <v>1310000</v>
          </cell>
          <cell r="T468">
            <v>4.8124165600497898E-2</v>
          </cell>
          <cell r="U468">
            <v>0.19</v>
          </cell>
          <cell r="V468">
            <v>5172037.725625</v>
          </cell>
          <cell r="W468">
            <v>0.22500000000000001</v>
          </cell>
          <cell r="X468">
            <v>6124781.5171875004</v>
          </cell>
          <cell r="Y468">
            <v>0</v>
          </cell>
          <cell r="Z468">
            <v>0</v>
          </cell>
          <cell r="AA468">
            <v>0.53687583439950204</v>
          </cell>
          <cell r="AB468">
            <v>14614431.944687499</v>
          </cell>
          <cell r="AD468">
            <v>14.920330047607422</v>
          </cell>
        </row>
        <row r="469">
          <cell r="A469" t="str">
            <v>Cali</v>
          </cell>
          <cell r="B469">
            <v>7418510</v>
          </cell>
          <cell r="C469">
            <v>37072</v>
          </cell>
          <cell r="D469">
            <v>37436</v>
          </cell>
          <cell r="E469" t="str">
            <v>A</v>
          </cell>
          <cell r="F469" t="str">
            <v>AUCOLESP</v>
          </cell>
          <cell r="G469">
            <v>77127</v>
          </cell>
          <cell r="H469" t="str">
            <v>FERREMOLQUES S.A.</v>
          </cell>
          <cell r="I469">
            <v>15237888.9375</v>
          </cell>
          <cell r="J469">
            <v>15237888.9375</v>
          </cell>
          <cell r="K469">
            <v>15237889.183599999</v>
          </cell>
          <cell r="N469">
            <v>0</v>
          </cell>
          <cell r="O469">
            <v>0.1</v>
          </cell>
          <cell r="P469">
            <v>0</v>
          </cell>
          <cell r="Q469">
            <v>0.1</v>
          </cell>
          <cell r="R469">
            <v>0</v>
          </cell>
          <cell r="S469">
            <v>0</v>
          </cell>
          <cell r="T469">
            <v>0</v>
          </cell>
          <cell r="U469">
            <v>0.19</v>
          </cell>
          <cell r="V469">
            <v>2895198.9448839999</v>
          </cell>
          <cell r="W469">
            <v>0.22500000000000001</v>
          </cell>
          <cell r="X469">
            <v>3428525.0663099997</v>
          </cell>
          <cell r="Y469">
            <v>0</v>
          </cell>
          <cell r="Z469">
            <v>0</v>
          </cell>
          <cell r="AA469">
            <v>0.58499999999999996</v>
          </cell>
          <cell r="AB469">
            <v>8914165.1724059992</v>
          </cell>
          <cell r="AD469">
            <v>8</v>
          </cell>
        </row>
        <row r="470">
          <cell r="A470" t="str">
            <v>Cali</v>
          </cell>
          <cell r="B470">
            <v>7418510</v>
          </cell>
          <cell r="C470">
            <v>37437</v>
          </cell>
          <cell r="D470">
            <v>37777</v>
          </cell>
          <cell r="E470" t="str">
            <v>A</v>
          </cell>
          <cell r="F470" t="str">
            <v>AUCOLESP</v>
          </cell>
          <cell r="G470">
            <v>77127</v>
          </cell>
          <cell r="H470" t="str">
            <v>FERREMOLQUES S.A.</v>
          </cell>
          <cell r="I470">
            <v>39098039.875</v>
          </cell>
          <cell r="J470">
            <v>39098039.875</v>
          </cell>
          <cell r="K470">
            <v>36343511.856399998</v>
          </cell>
          <cell r="L470">
            <v>2297383</v>
          </cell>
          <cell r="M470">
            <v>28899</v>
          </cell>
          <cell r="N470">
            <v>2326282</v>
          </cell>
          <cell r="O470">
            <v>0.1</v>
          </cell>
          <cell r="P470">
            <v>2889.9</v>
          </cell>
          <cell r="Q470">
            <v>0.1</v>
          </cell>
          <cell r="R470">
            <v>232628.2</v>
          </cell>
          <cell r="S470">
            <v>2561800.1</v>
          </cell>
          <cell r="T470">
            <v>7.0488512781102464E-2</v>
          </cell>
          <cell r="U470">
            <v>0.19</v>
          </cell>
          <cell r="V470">
            <v>6905267.2527159993</v>
          </cell>
          <cell r="W470">
            <v>0.22500000000000001</v>
          </cell>
          <cell r="X470">
            <v>8177290.1676899996</v>
          </cell>
          <cell r="Y470">
            <v>0</v>
          </cell>
          <cell r="Z470">
            <v>0</v>
          </cell>
          <cell r="AA470">
            <v>0.5145114872188975</v>
          </cell>
          <cell r="AB470">
            <v>18699154.335993998</v>
          </cell>
          <cell r="AC470">
            <v>16</v>
          </cell>
          <cell r="AD470">
            <v>14.914706230163574</v>
          </cell>
        </row>
        <row r="471">
          <cell r="B471" t="str">
            <v>Total 7418510</v>
          </cell>
          <cell r="I471">
            <v>81557180</v>
          </cell>
          <cell r="J471">
            <v>81557180</v>
          </cell>
          <cell r="K471">
            <v>78802652.227499992</v>
          </cell>
          <cell r="L471">
            <v>2397383</v>
          </cell>
          <cell r="M471">
            <v>1028899</v>
          </cell>
          <cell r="N471">
            <v>3426282</v>
          </cell>
          <cell r="P471">
            <v>102889.9</v>
          </cell>
          <cell r="R471">
            <v>342628.2</v>
          </cell>
          <cell r="S471">
            <v>3871800.1</v>
          </cell>
          <cell r="V471">
            <v>14972503.923224999</v>
          </cell>
          <cell r="X471">
            <v>17730596.7511875</v>
          </cell>
          <cell r="Z471">
            <v>0</v>
          </cell>
          <cell r="AB471">
            <v>42227751.453087494</v>
          </cell>
          <cell r="AC471">
            <v>16</v>
          </cell>
        </row>
        <row r="472">
          <cell r="H472" t="str">
            <v>Total FERREMOLQUES S.A.</v>
          </cell>
          <cell r="I472">
            <v>81557180</v>
          </cell>
          <cell r="J472">
            <v>81557180</v>
          </cell>
          <cell r="K472">
            <v>78802652.227499992</v>
          </cell>
          <cell r="L472">
            <v>2397383</v>
          </cell>
          <cell r="M472">
            <v>1028899</v>
          </cell>
          <cell r="N472">
            <v>3426282</v>
          </cell>
          <cell r="P472">
            <v>102889.9</v>
          </cell>
          <cell r="R472">
            <v>342628.2</v>
          </cell>
          <cell r="S472">
            <v>3871800.1</v>
          </cell>
          <cell r="V472">
            <v>14972503.923224999</v>
          </cell>
          <cell r="X472">
            <v>17730596.7511875</v>
          </cell>
          <cell r="Z472">
            <v>0</v>
          </cell>
          <cell r="AB472">
            <v>42227751.453087494</v>
          </cell>
          <cell r="AC472">
            <v>16</v>
          </cell>
        </row>
        <row r="473">
          <cell r="A473" t="str">
            <v>Cali</v>
          </cell>
          <cell r="B473">
            <v>10348992</v>
          </cell>
          <cell r="C473">
            <v>37256</v>
          </cell>
          <cell r="D473">
            <v>37620</v>
          </cell>
          <cell r="E473" t="str">
            <v>A</v>
          </cell>
          <cell r="F473" t="str">
            <v>AUCOL98</v>
          </cell>
          <cell r="G473">
            <v>67823</v>
          </cell>
          <cell r="H473" t="str">
            <v>FERROVIAL S.A. SUCURSAL COLOMBIA</v>
          </cell>
          <cell r="I473">
            <v>23875114</v>
          </cell>
          <cell r="J473">
            <v>23875114</v>
          </cell>
          <cell r="K473">
            <v>23875114</v>
          </cell>
          <cell r="L473">
            <v>974175</v>
          </cell>
          <cell r="M473">
            <v>2000000</v>
          </cell>
          <cell r="N473">
            <v>2974175</v>
          </cell>
          <cell r="O473">
            <v>0.1</v>
          </cell>
          <cell r="P473">
            <v>200000</v>
          </cell>
          <cell r="Q473">
            <v>0.1</v>
          </cell>
          <cell r="R473">
            <v>297417.5</v>
          </cell>
          <cell r="S473">
            <v>3471592.5</v>
          </cell>
          <cell r="T473">
            <v>0.14540632141065379</v>
          </cell>
          <cell r="U473">
            <v>0.19</v>
          </cell>
          <cell r="V473">
            <v>4536271.66</v>
          </cell>
          <cell r="W473">
            <v>0.125</v>
          </cell>
          <cell r="X473">
            <v>2984389.25</v>
          </cell>
          <cell r="Y473">
            <v>0</v>
          </cell>
          <cell r="Z473">
            <v>0</v>
          </cell>
          <cell r="AA473">
            <v>0.53959367858934626</v>
          </cell>
          <cell r="AB473">
            <v>12882860.590000002</v>
          </cell>
          <cell r="AD473">
            <v>12.535714149475098</v>
          </cell>
        </row>
        <row r="474">
          <cell r="A474" t="str">
            <v>Cali</v>
          </cell>
          <cell r="B474">
            <v>10348992</v>
          </cell>
          <cell r="C474">
            <v>37621</v>
          </cell>
          <cell r="D474">
            <v>37777</v>
          </cell>
          <cell r="E474" t="str">
            <v>A</v>
          </cell>
          <cell r="F474" t="str">
            <v>AUCOL98</v>
          </cell>
          <cell r="G474">
            <v>67823</v>
          </cell>
          <cell r="H474" t="str">
            <v>FERROVIAL S.A. SUCURSAL COLOMBIA</v>
          </cell>
          <cell r="I474">
            <v>12596032</v>
          </cell>
          <cell r="J474">
            <v>12596032</v>
          </cell>
          <cell r="K474">
            <v>5418019.4062999999</v>
          </cell>
          <cell r="N474">
            <v>0</v>
          </cell>
          <cell r="O474">
            <v>0.1</v>
          </cell>
          <cell r="P474">
            <v>0</v>
          </cell>
          <cell r="Q474">
            <v>0.1</v>
          </cell>
          <cell r="R474">
            <v>0</v>
          </cell>
          <cell r="S474">
            <v>0</v>
          </cell>
          <cell r="T474">
            <v>0</v>
          </cell>
          <cell r="U474">
            <v>0.19</v>
          </cell>
          <cell r="V474">
            <v>1029423.687197</v>
          </cell>
          <cell r="W474">
            <v>0.125</v>
          </cell>
          <cell r="X474">
            <v>677252.42578749999</v>
          </cell>
          <cell r="Y474">
            <v>0</v>
          </cell>
          <cell r="Z474">
            <v>0</v>
          </cell>
          <cell r="AA474">
            <v>0.68500000000000005</v>
          </cell>
          <cell r="AB474">
            <v>3711343.2933155</v>
          </cell>
          <cell r="AC474">
            <v>8</v>
          </cell>
          <cell r="AD474">
            <v>8</v>
          </cell>
        </row>
        <row r="475">
          <cell r="B475" t="str">
            <v>Total 10348992</v>
          </cell>
          <cell r="I475">
            <v>36471146</v>
          </cell>
          <cell r="J475">
            <v>36471146</v>
          </cell>
          <cell r="K475">
            <v>29293133.406300001</v>
          </cell>
          <cell r="L475">
            <v>974175</v>
          </cell>
          <cell r="M475">
            <v>2000000</v>
          </cell>
          <cell r="N475">
            <v>2974175</v>
          </cell>
          <cell r="P475">
            <v>200000</v>
          </cell>
          <cell r="R475">
            <v>297417.5</v>
          </cell>
          <cell r="S475">
            <v>3471592.5</v>
          </cell>
          <cell r="V475">
            <v>5565695.3471969999</v>
          </cell>
          <cell r="X475">
            <v>3661641.6757875001</v>
          </cell>
          <cell r="Z475">
            <v>0</v>
          </cell>
          <cell r="AB475">
            <v>16594203.883315502</v>
          </cell>
          <cell r="AC475">
            <v>8</v>
          </cell>
        </row>
        <row r="476">
          <cell r="H476" t="str">
            <v>Total FERROVIAL S.A. SUCURSAL COLOMBIA</v>
          </cell>
          <cell r="I476">
            <v>36471146</v>
          </cell>
          <cell r="J476">
            <v>36471146</v>
          </cell>
          <cell r="K476">
            <v>29293133.406300001</v>
          </cell>
          <cell r="L476">
            <v>974175</v>
          </cell>
          <cell r="M476">
            <v>2000000</v>
          </cell>
          <cell r="N476">
            <v>2974175</v>
          </cell>
          <cell r="P476">
            <v>200000</v>
          </cell>
          <cell r="R476">
            <v>297417.5</v>
          </cell>
          <cell r="S476">
            <v>3471592.5</v>
          </cell>
          <cell r="V476">
            <v>5565695.3471969999</v>
          </cell>
          <cell r="X476">
            <v>3661641.6757875001</v>
          </cell>
          <cell r="Z476">
            <v>0</v>
          </cell>
          <cell r="AB476">
            <v>16594203.883315502</v>
          </cell>
          <cell r="AC476">
            <v>8</v>
          </cell>
        </row>
        <row r="477">
          <cell r="A477" t="str">
            <v>Cali</v>
          </cell>
          <cell r="B477">
            <v>1103969</v>
          </cell>
          <cell r="C477">
            <v>36831</v>
          </cell>
          <cell r="D477">
            <v>37195</v>
          </cell>
          <cell r="E477" t="str">
            <v>M</v>
          </cell>
          <cell r="F477" t="str">
            <v>AUCOLESP</v>
          </cell>
          <cell r="G477">
            <v>70996</v>
          </cell>
          <cell r="H477" t="str">
            <v>Financiera Internacional</v>
          </cell>
          <cell r="I477">
            <v>17212827</v>
          </cell>
          <cell r="J477">
            <v>17212827</v>
          </cell>
          <cell r="K477">
            <v>22117820.7212</v>
          </cell>
          <cell r="L477">
            <v>6115317</v>
          </cell>
          <cell r="M477">
            <v>0</v>
          </cell>
          <cell r="N477">
            <v>6115317</v>
          </cell>
          <cell r="O477">
            <v>0.1</v>
          </cell>
          <cell r="P477">
            <v>0</v>
          </cell>
          <cell r="Q477">
            <v>0.1</v>
          </cell>
          <cell r="R477">
            <v>611531.70000000007</v>
          </cell>
          <cell r="S477">
            <v>6726848.7000000002</v>
          </cell>
          <cell r="T477">
            <v>0.30413704789424822</v>
          </cell>
          <cell r="U477">
            <v>0.19</v>
          </cell>
          <cell r="V477">
            <v>4202385.9370280001</v>
          </cell>
          <cell r="W477">
            <v>0.1</v>
          </cell>
          <cell r="X477">
            <v>2211782.0721200001</v>
          </cell>
          <cell r="Y477">
            <v>0</v>
          </cell>
          <cell r="Z477">
            <v>0</v>
          </cell>
          <cell r="AA477">
            <v>0.40586295210575174</v>
          </cell>
          <cell r="AB477">
            <v>8976804.0120519996</v>
          </cell>
          <cell r="AD477">
            <v>11.178571701049805</v>
          </cell>
        </row>
        <row r="478">
          <cell r="B478" t="str">
            <v>Total 1103969</v>
          </cell>
          <cell r="I478">
            <v>17212827</v>
          </cell>
          <cell r="J478">
            <v>17212827</v>
          </cell>
          <cell r="K478">
            <v>22117820.7212</v>
          </cell>
          <cell r="L478">
            <v>6115317</v>
          </cell>
          <cell r="M478">
            <v>0</v>
          </cell>
          <cell r="N478">
            <v>6115317</v>
          </cell>
          <cell r="P478">
            <v>0</v>
          </cell>
          <cell r="R478">
            <v>611531.70000000007</v>
          </cell>
          <cell r="S478">
            <v>6726848.7000000002</v>
          </cell>
          <cell r="V478">
            <v>4202385.9370280001</v>
          </cell>
          <cell r="X478">
            <v>2211782.0721200001</v>
          </cell>
          <cell r="Z478">
            <v>0</v>
          </cell>
          <cell r="AB478">
            <v>8976804.0120519996</v>
          </cell>
          <cell r="AC478">
            <v>0</v>
          </cell>
        </row>
        <row r="479">
          <cell r="H479" t="str">
            <v>Total Financiera Internacional</v>
          </cell>
          <cell r="I479">
            <v>17212827</v>
          </cell>
          <cell r="J479">
            <v>17212827</v>
          </cell>
          <cell r="K479">
            <v>22117820.7212</v>
          </cell>
          <cell r="L479">
            <v>6115317</v>
          </cell>
          <cell r="M479">
            <v>0</v>
          </cell>
          <cell r="N479">
            <v>6115317</v>
          </cell>
          <cell r="P479">
            <v>0</v>
          </cell>
          <cell r="R479">
            <v>611531.70000000007</v>
          </cell>
          <cell r="S479">
            <v>6726848.7000000002</v>
          </cell>
          <cell r="V479">
            <v>4202385.9370280001</v>
          </cell>
          <cell r="X479">
            <v>2211782.0721200001</v>
          </cell>
          <cell r="Z479">
            <v>0</v>
          </cell>
          <cell r="AB479">
            <v>8976804.0120519996</v>
          </cell>
          <cell r="AC479">
            <v>0</v>
          </cell>
        </row>
        <row r="480">
          <cell r="A480" t="str">
            <v>Cali</v>
          </cell>
          <cell r="B480">
            <v>7518715</v>
          </cell>
          <cell r="C480">
            <v>36831</v>
          </cell>
          <cell r="D480">
            <v>37195</v>
          </cell>
          <cell r="E480" t="str">
            <v>M</v>
          </cell>
          <cell r="F480" t="str">
            <v>AUCOLESP</v>
          </cell>
          <cell r="G480">
            <v>70996</v>
          </cell>
          <cell r="H480" t="str">
            <v>FINANCIERA INTERNACIONAL S.A.</v>
          </cell>
          <cell r="I480">
            <v>1367830067</v>
          </cell>
          <cell r="J480">
            <v>1367830067</v>
          </cell>
          <cell r="K480">
            <v>1370666010.2651</v>
          </cell>
          <cell r="L480">
            <v>656542818</v>
          </cell>
          <cell r="M480">
            <v>61894527</v>
          </cell>
          <cell r="N480">
            <v>718437345</v>
          </cell>
          <cell r="O480">
            <v>0.1</v>
          </cell>
          <cell r="P480">
            <v>6189452.7000000002</v>
          </cell>
          <cell r="Q480">
            <v>0.1</v>
          </cell>
          <cell r="R480">
            <v>71843734.5</v>
          </cell>
          <cell r="S480">
            <v>796470532.20000005</v>
          </cell>
          <cell r="T480">
            <v>0.58108286499783779</v>
          </cell>
          <cell r="U480">
            <v>0.19</v>
          </cell>
          <cell r="V480">
            <v>260426541.950369</v>
          </cell>
          <cell r="W480">
            <v>7.4999999999999997E-2</v>
          </cell>
          <cell r="X480">
            <v>102799950.7698825</v>
          </cell>
          <cell r="Y480">
            <v>0.1</v>
          </cell>
          <cell r="Z480">
            <v>137066601.02651</v>
          </cell>
          <cell r="AA480">
            <v>5.391713500216222E-2</v>
          </cell>
          <cell r="AB480">
            <v>73902384.318338469</v>
          </cell>
          <cell r="AD480">
            <v>666.01922607421875</v>
          </cell>
        </row>
        <row r="481">
          <cell r="A481" t="str">
            <v>Cali</v>
          </cell>
          <cell r="B481">
            <v>7518715</v>
          </cell>
          <cell r="C481">
            <v>37196</v>
          </cell>
          <cell r="D481">
            <v>37560</v>
          </cell>
          <cell r="E481" t="str">
            <v>M</v>
          </cell>
          <cell r="F481" t="str">
            <v>AUCOLESP</v>
          </cell>
          <cell r="G481">
            <v>70996</v>
          </cell>
          <cell r="H481" t="str">
            <v>FINANCIERA INTERNACIONAL S.A.</v>
          </cell>
          <cell r="I481">
            <v>1184539614.9375</v>
          </cell>
          <cell r="J481">
            <v>1185873282.9375</v>
          </cell>
          <cell r="K481">
            <v>1181703671.1582</v>
          </cell>
          <cell r="L481">
            <v>534709038</v>
          </cell>
          <cell r="M481">
            <v>116435372</v>
          </cell>
          <cell r="N481">
            <v>651144410</v>
          </cell>
          <cell r="O481">
            <v>0.1</v>
          </cell>
          <cell r="P481">
            <v>11643537.200000001</v>
          </cell>
          <cell r="Q481">
            <v>0.1</v>
          </cell>
          <cell r="R481">
            <v>65114441</v>
          </cell>
          <cell r="S481">
            <v>727902388.20000005</v>
          </cell>
          <cell r="T481">
            <v>0.61597708965952125</v>
          </cell>
          <cell r="U481">
            <v>0.19</v>
          </cell>
          <cell r="V481">
            <v>224523697.52005801</v>
          </cell>
          <cell r="W481">
            <v>7.4999999999999997E-2</v>
          </cell>
          <cell r="X481">
            <v>88627775.336864993</v>
          </cell>
          <cell r="Y481">
            <v>0.1</v>
          </cell>
          <cell r="Z481">
            <v>118170367.11582001</v>
          </cell>
          <cell r="AA481">
            <v>1.902291034047876E-2</v>
          </cell>
          <cell r="AB481">
            <v>22479442.985457037</v>
          </cell>
          <cell r="AD481">
            <v>604.45330810546875</v>
          </cell>
        </row>
        <row r="482">
          <cell r="A482" t="str">
            <v>Cali</v>
          </cell>
          <cell r="B482">
            <v>7518715</v>
          </cell>
          <cell r="C482">
            <v>37561</v>
          </cell>
          <cell r="D482">
            <v>37777</v>
          </cell>
          <cell r="E482" t="str">
            <v>M</v>
          </cell>
          <cell r="F482" t="str">
            <v>AUCOLESP</v>
          </cell>
          <cell r="G482">
            <v>70996</v>
          </cell>
          <cell r="H482" t="str">
            <v>FINANCIERA INTERNACIONAL S.A.</v>
          </cell>
          <cell r="I482">
            <v>241128935.75</v>
          </cell>
          <cell r="J482">
            <v>241244728.75</v>
          </cell>
          <cell r="K482">
            <v>241128935.7753</v>
          </cell>
          <cell r="L482">
            <v>50451085</v>
          </cell>
          <cell r="M482">
            <v>50881359</v>
          </cell>
          <cell r="N482">
            <v>101332444</v>
          </cell>
          <cell r="O482">
            <v>0.1</v>
          </cell>
          <cell r="P482">
            <v>5088135.9000000004</v>
          </cell>
          <cell r="Q482">
            <v>0.1</v>
          </cell>
          <cell r="R482">
            <v>10133244.4</v>
          </cell>
          <cell r="S482">
            <v>116553824.30000001</v>
          </cell>
          <cell r="T482">
            <v>0.48336722395114218</v>
          </cell>
          <cell r="U482">
            <v>0.19</v>
          </cell>
          <cell r="V482">
            <v>45814497.797307</v>
          </cell>
          <cell r="W482">
            <v>7.4999999999999997E-2</v>
          </cell>
          <cell r="X482">
            <v>18084670.183147497</v>
          </cell>
          <cell r="Y482">
            <v>0.1</v>
          </cell>
          <cell r="Z482">
            <v>24112893.57753</v>
          </cell>
          <cell r="AA482">
            <v>0.15163277604885783</v>
          </cell>
          <cell r="AB482">
            <v>36563049.917315491</v>
          </cell>
          <cell r="AC482">
            <v>0</v>
          </cell>
          <cell r="AD482">
            <v>213.80091857910156</v>
          </cell>
        </row>
        <row r="483">
          <cell r="B483" t="str">
            <v>Total 7518715</v>
          </cell>
          <cell r="I483">
            <v>2793498617.6875</v>
          </cell>
          <cell r="J483">
            <v>2794948078.6875</v>
          </cell>
          <cell r="K483">
            <v>2793498617.1985998</v>
          </cell>
          <cell r="L483">
            <v>1241702941</v>
          </cell>
          <cell r="M483">
            <v>229211258</v>
          </cell>
          <cell r="N483">
            <v>1470914199</v>
          </cell>
          <cell r="P483">
            <v>22921125.800000004</v>
          </cell>
          <cell r="R483">
            <v>147091419.90000001</v>
          </cell>
          <cell r="S483">
            <v>1640926744.7</v>
          </cell>
          <cell r="V483">
            <v>530764737.26773405</v>
          </cell>
          <cell r="X483">
            <v>209512396.289895</v>
          </cell>
          <cell r="Z483">
            <v>279349861.71986002</v>
          </cell>
          <cell r="AB483">
            <v>132944877.221111</v>
          </cell>
          <cell r="AC483">
            <v>0</v>
          </cell>
        </row>
        <row r="484">
          <cell r="A484" t="str">
            <v>Cali</v>
          </cell>
          <cell r="B484">
            <v>10924609</v>
          </cell>
          <cell r="C484">
            <v>37351</v>
          </cell>
          <cell r="D484">
            <v>37715</v>
          </cell>
          <cell r="E484" t="str">
            <v>M</v>
          </cell>
          <cell r="F484" t="str">
            <v>AUCOLESP</v>
          </cell>
          <cell r="G484">
            <v>70996</v>
          </cell>
          <cell r="H484" t="str">
            <v>FINANCIERA INTERNACIONAL S.A.</v>
          </cell>
          <cell r="I484">
            <v>474435035</v>
          </cell>
          <cell r="J484">
            <v>406803069</v>
          </cell>
          <cell r="K484">
            <v>389737423.39039999</v>
          </cell>
          <cell r="L484">
            <v>121763445</v>
          </cell>
          <cell r="M484">
            <v>39900400</v>
          </cell>
          <cell r="N484">
            <v>161663845</v>
          </cell>
          <cell r="O484">
            <v>0.1</v>
          </cell>
          <cell r="P484">
            <v>3990040</v>
          </cell>
          <cell r="Q484">
            <v>0.1</v>
          </cell>
          <cell r="R484">
            <v>16166384.5</v>
          </cell>
          <cell r="S484">
            <v>181820269.5</v>
          </cell>
          <cell r="T484">
            <v>0.46651991466026249</v>
          </cell>
          <cell r="U484">
            <v>0.19</v>
          </cell>
          <cell r="V484">
            <v>74050110.444176003</v>
          </cell>
          <cell r="W484">
            <v>7.4999999999999997E-2</v>
          </cell>
          <cell r="X484">
            <v>29230306.754279997</v>
          </cell>
          <cell r="Y484">
            <v>0.15</v>
          </cell>
          <cell r="Z484">
            <v>58460613.508559994</v>
          </cell>
          <cell r="AA484">
            <v>0.11848008533973747</v>
          </cell>
          <cell r="AB484">
            <v>46176123.183383986</v>
          </cell>
          <cell r="AD484">
            <v>183.07966613769531</v>
          </cell>
        </row>
        <row r="485">
          <cell r="A485" t="str">
            <v>Cali</v>
          </cell>
          <cell r="B485">
            <v>10924609</v>
          </cell>
          <cell r="C485">
            <v>37716</v>
          </cell>
          <cell r="D485">
            <v>37777</v>
          </cell>
          <cell r="E485" t="str">
            <v>M</v>
          </cell>
          <cell r="F485" t="str">
            <v>AUCOLESP</v>
          </cell>
          <cell r="G485">
            <v>70996</v>
          </cell>
          <cell r="H485" t="str">
            <v>FINANCIERA INTERNACIONAL S.A.</v>
          </cell>
          <cell r="I485">
            <v>191128532</v>
          </cell>
          <cell r="J485">
            <v>1566785</v>
          </cell>
          <cell r="K485">
            <v>249515461.3177</v>
          </cell>
          <cell r="L485">
            <v>13843291</v>
          </cell>
          <cell r="M485">
            <v>110720031</v>
          </cell>
          <cell r="N485">
            <v>124563322</v>
          </cell>
          <cell r="O485">
            <v>0.1</v>
          </cell>
          <cell r="P485">
            <v>11072003.100000001</v>
          </cell>
          <cell r="Q485">
            <v>0.1</v>
          </cell>
          <cell r="R485">
            <v>12456332.200000001</v>
          </cell>
          <cell r="S485">
            <v>148091657.29999998</v>
          </cell>
          <cell r="T485">
            <v>0.59351695689687001</v>
          </cell>
          <cell r="U485">
            <v>0.19</v>
          </cell>
          <cell r="V485">
            <v>47407937.650362998</v>
          </cell>
          <cell r="W485">
            <v>7.4999999999999997E-2</v>
          </cell>
          <cell r="X485">
            <v>18713659.5988275</v>
          </cell>
          <cell r="Y485">
            <v>0.15</v>
          </cell>
          <cell r="Z485">
            <v>37427319.197655</v>
          </cell>
          <cell r="AA485">
            <v>-8.5169568968700426E-3</v>
          </cell>
          <cell r="AB485">
            <v>-2125112.4291454954</v>
          </cell>
          <cell r="AC485">
            <v>766</v>
          </cell>
          <cell r="AD485">
            <v>753.3770751953125</v>
          </cell>
        </row>
        <row r="486">
          <cell r="B486" t="str">
            <v>Total 10924609</v>
          </cell>
          <cell r="I486">
            <v>665563567</v>
          </cell>
          <cell r="J486">
            <v>408369854</v>
          </cell>
          <cell r="K486">
            <v>639252884.70809996</v>
          </cell>
          <cell r="L486">
            <v>135606736</v>
          </cell>
          <cell r="M486">
            <v>150620431</v>
          </cell>
          <cell r="N486">
            <v>286227167</v>
          </cell>
          <cell r="P486">
            <v>15062043.100000001</v>
          </cell>
          <cell r="R486">
            <v>28622716.700000003</v>
          </cell>
          <cell r="S486">
            <v>329911926.79999995</v>
          </cell>
          <cell r="V486">
            <v>121458048.094539</v>
          </cell>
          <cell r="X486">
            <v>47943966.353107497</v>
          </cell>
          <cell r="Z486">
            <v>95887932.706214994</v>
          </cell>
          <cell r="AB486">
            <v>44051010.754238494</v>
          </cell>
          <cell r="AC486">
            <v>766</v>
          </cell>
        </row>
        <row r="487">
          <cell r="H487" t="str">
            <v>Total FINANCIERA INTERNACIONAL S.A.</v>
          </cell>
          <cell r="I487">
            <v>3459062184.6875</v>
          </cell>
          <cell r="J487">
            <v>3203317932.6875</v>
          </cell>
          <cell r="K487">
            <v>3432751501.9066997</v>
          </cell>
          <cell r="L487">
            <v>1377309677</v>
          </cell>
          <cell r="M487">
            <v>379831689</v>
          </cell>
          <cell r="N487">
            <v>1757141366</v>
          </cell>
          <cell r="P487">
            <v>37983168.900000006</v>
          </cell>
          <cell r="R487">
            <v>175714136.59999999</v>
          </cell>
          <cell r="S487">
            <v>1970838671.5</v>
          </cell>
          <cell r="V487">
            <v>652222785.36227298</v>
          </cell>
          <cell r="X487">
            <v>257456362.64300251</v>
          </cell>
          <cell r="Z487">
            <v>375237794.42607504</v>
          </cell>
          <cell r="AB487">
            <v>176995887.97534952</v>
          </cell>
          <cell r="AC487">
            <v>766</v>
          </cell>
        </row>
        <row r="488">
          <cell r="A488" t="str">
            <v>Cali</v>
          </cell>
          <cell r="B488">
            <v>12017621</v>
          </cell>
          <cell r="C488">
            <v>37560</v>
          </cell>
          <cell r="D488">
            <v>37777</v>
          </cell>
          <cell r="E488" t="str">
            <v>A</v>
          </cell>
          <cell r="F488" t="str">
            <v>AUCOL98</v>
          </cell>
          <cell r="G488">
            <v>52533</v>
          </cell>
          <cell r="H488" t="str">
            <v>FONDO DE EMPLEADOS EMPRESA ANDINA DE HERRAMIE</v>
          </cell>
          <cell r="I488">
            <v>11462806.0625</v>
          </cell>
          <cell r="J488">
            <v>10638558.0625</v>
          </cell>
          <cell r="K488">
            <v>6690844.7363</v>
          </cell>
          <cell r="N488">
            <v>0</v>
          </cell>
          <cell r="O488">
            <v>0.1</v>
          </cell>
          <cell r="P488">
            <v>0</v>
          </cell>
          <cell r="Q488">
            <v>0.1</v>
          </cell>
          <cell r="R488">
            <v>0</v>
          </cell>
          <cell r="S488">
            <v>0</v>
          </cell>
          <cell r="T488">
            <v>0</v>
          </cell>
          <cell r="U488">
            <v>0.19</v>
          </cell>
          <cell r="V488">
            <v>1271260.4998969999</v>
          </cell>
          <cell r="W488">
            <v>0.125</v>
          </cell>
          <cell r="X488">
            <v>836355.5920375</v>
          </cell>
          <cell r="Y488">
            <v>0</v>
          </cell>
          <cell r="Z488">
            <v>0</v>
          </cell>
          <cell r="AA488">
            <v>0.68500000000000005</v>
          </cell>
          <cell r="AB488">
            <v>4583228.6443655007</v>
          </cell>
          <cell r="AC488">
            <v>13</v>
          </cell>
          <cell r="AD488">
            <v>14.382488250732422</v>
          </cell>
        </row>
        <row r="489">
          <cell r="B489" t="str">
            <v>Total 12017621</v>
          </cell>
          <cell r="I489">
            <v>11462806.0625</v>
          </cell>
          <cell r="J489">
            <v>10638558.0625</v>
          </cell>
          <cell r="K489">
            <v>6690844.7363</v>
          </cell>
          <cell r="L489">
            <v>0</v>
          </cell>
          <cell r="M489">
            <v>0</v>
          </cell>
          <cell r="N489">
            <v>0</v>
          </cell>
          <cell r="P489">
            <v>0</v>
          </cell>
          <cell r="R489">
            <v>0</v>
          </cell>
          <cell r="S489">
            <v>0</v>
          </cell>
          <cell r="V489">
            <v>1271260.4998969999</v>
          </cell>
          <cell r="X489">
            <v>836355.5920375</v>
          </cell>
          <cell r="Z489">
            <v>0</v>
          </cell>
          <cell r="AB489">
            <v>4583228.6443655007</v>
          </cell>
          <cell r="AC489">
            <v>13</v>
          </cell>
        </row>
        <row r="490">
          <cell r="H490" t="str">
            <v>Total FONDO DE EMPLEADOS EMPRESA ANDINA DE HERRAMIE</v>
          </cell>
          <cell r="I490">
            <v>11462806.0625</v>
          </cell>
          <cell r="J490">
            <v>10638558.0625</v>
          </cell>
          <cell r="K490">
            <v>6690844.7363</v>
          </cell>
          <cell r="L490">
            <v>0</v>
          </cell>
          <cell r="M490">
            <v>0</v>
          </cell>
          <cell r="N490">
            <v>0</v>
          </cell>
          <cell r="P490">
            <v>0</v>
          </cell>
          <cell r="R490">
            <v>0</v>
          </cell>
          <cell r="S490">
            <v>0</v>
          </cell>
          <cell r="V490">
            <v>1271260.4998969999</v>
          </cell>
          <cell r="X490">
            <v>836355.5920375</v>
          </cell>
          <cell r="Z490">
            <v>0</v>
          </cell>
          <cell r="AB490">
            <v>4583228.6443655007</v>
          </cell>
          <cell r="AC490">
            <v>13</v>
          </cell>
        </row>
        <row r="491">
          <cell r="A491" t="str">
            <v>Cali</v>
          </cell>
          <cell r="B491">
            <v>7573660</v>
          </cell>
          <cell r="C491">
            <v>36892</v>
          </cell>
          <cell r="D491">
            <v>37256</v>
          </cell>
          <cell r="E491" t="str">
            <v>A</v>
          </cell>
          <cell r="F491" t="str">
            <v>AUCOL98</v>
          </cell>
          <cell r="G491">
            <v>77127</v>
          </cell>
          <cell r="H491" t="str">
            <v>GARCES LLOREDA Y CIA. LTDA. CORRD. DE SGRS.</v>
          </cell>
          <cell r="I491">
            <v>157648387.0625</v>
          </cell>
          <cell r="J491">
            <v>157648387.0625</v>
          </cell>
          <cell r="K491">
            <v>55155432.369400002</v>
          </cell>
          <cell r="L491">
            <v>60994018</v>
          </cell>
          <cell r="M491">
            <v>1000002</v>
          </cell>
          <cell r="N491">
            <v>61994020</v>
          </cell>
          <cell r="O491">
            <v>0.1</v>
          </cell>
          <cell r="P491">
            <v>100000.20000000001</v>
          </cell>
          <cell r="Q491">
            <v>0.1</v>
          </cell>
          <cell r="R491">
            <v>6199402</v>
          </cell>
          <cell r="S491">
            <v>68293422.200000003</v>
          </cell>
          <cell r="T491">
            <v>1.2381993806631622</v>
          </cell>
          <cell r="U491">
            <v>0.19</v>
          </cell>
          <cell r="V491">
            <v>10479532.150186</v>
          </cell>
          <cell r="W491">
            <v>0.22500000000000001</v>
          </cell>
          <cell r="X491">
            <v>12409972.283115001</v>
          </cell>
          <cell r="Y491">
            <v>0</v>
          </cell>
          <cell r="Z491">
            <v>0</v>
          </cell>
          <cell r="AA491">
            <v>-0.65319938066316219</v>
          </cell>
          <cell r="AB491">
            <v>-36027494.26390101</v>
          </cell>
          <cell r="AD491">
            <v>50.609889984130859</v>
          </cell>
        </row>
        <row r="492">
          <cell r="A492" t="str">
            <v>Cali</v>
          </cell>
          <cell r="B492">
            <v>7573660</v>
          </cell>
          <cell r="C492">
            <v>37257</v>
          </cell>
          <cell r="D492">
            <v>37621</v>
          </cell>
          <cell r="E492" t="str">
            <v>A</v>
          </cell>
          <cell r="F492" t="str">
            <v>AUCOL98</v>
          </cell>
          <cell r="G492">
            <v>77127</v>
          </cell>
          <cell r="H492" t="str">
            <v>GARCES LLOREDA Y CIA. LTDA. CORRD. DE SGRS.</v>
          </cell>
          <cell r="I492">
            <v>273859900.75</v>
          </cell>
          <cell r="J492">
            <v>274685834.75</v>
          </cell>
          <cell r="K492">
            <v>224812660.49590001</v>
          </cell>
          <cell r="L492">
            <v>91690377</v>
          </cell>
          <cell r="M492">
            <v>43659308</v>
          </cell>
          <cell r="N492">
            <v>135349685</v>
          </cell>
          <cell r="O492">
            <v>0.1</v>
          </cell>
          <cell r="P492">
            <v>4365930.8</v>
          </cell>
          <cell r="Q492">
            <v>0.1</v>
          </cell>
          <cell r="R492">
            <v>13534968.5</v>
          </cell>
          <cell r="S492">
            <v>153250584.30000001</v>
          </cell>
          <cell r="T492">
            <v>0.68168128948767504</v>
          </cell>
          <cell r="U492">
            <v>0.19</v>
          </cell>
          <cell r="V492">
            <v>42714405.494221002</v>
          </cell>
          <cell r="W492">
            <v>0.22500000000000001</v>
          </cell>
          <cell r="X492">
            <v>50582848.611577503</v>
          </cell>
          <cell r="Y492">
            <v>0</v>
          </cell>
          <cell r="Z492">
            <v>0</v>
          </cell>
          <cell r="AA492">
            <v>-9.6681289487675071E-2</v>
          </cell>
          <cell r="AB492">
            <v>-21735177.909898523</v>
          </cell>
          <cell r="AD492">
            <v>203.48626708984375</v>
          </cell>
        </row>
        <row r="493">
          <cell r="A493" t="str">
            <v>Cali</v>
          </cell>
          <cell r="B493">
            <v>7573660</v>
          </cell>
          <cell r="C493">
            <v>37622</v>
          </cell>
          <cell r="D493">
            <v>37777</v>
          </cell>
          <cell r="E493" t="str">
            <v>A</v>
          </cell>
          <cell r="F493" t="str">
            <v>AUCOL98</v>
          </cell>
          <cell r="G493">
            <v>77127</v>
          </cell>
          <cell r="H493" t="str">
            <v>GARCES LLOREDA Y CIA. LTDA. CORRD. DE SGRS.</v>
          </cell>
          <cell r="I493">
            <v>94553503.1875</v>
          </cell>
          <cell r="J493">
            <v>70870311.125</v>
          </cell>
          <cell r="K493">
            <v>116345206.58230001</v>
          </cell>
          <cell r="L493">
            <v>51983937</v>
          </cell>
          <cell r="M493">
            <v>39380656</v>
          </cell>
          <cell r="N493">
            <v>91364593</v>
          </cell>
          <cell r="O493">
            <v>0.1</v>
          </cell>
          <cell r="P493">
            <v>3938065.6</v>
          </cell>
          <cell r="Q493">
            <v>0.1</v>
          </cell>
          <cell r="R493">
            <v>9136459.3000000007</v>
          </cell>
          <cell r="S493">
            <v>104439117.89999999</v>
          </cell>
          <cell r="T493">
            <v>0.89766584260712179</v>
          </cell>
          <cell r="U493">
            <v>0.19</v>
          </cell>
          <cell r="V493">
            <v>22105589.250637002</v>
          </cell>
          <cell r="W493">
            <v>0.22500000000000001</v>
          </cell>
          <cell r="X493">
            <v>26177671.481017504</v>
          </cell>
          <cell r="Y493">
            <v>0</v>
          </cell>
          <cell r="Z493">
            <v>0</v>
          </cell>
          <cell r="AA493">
            <v>-0.31266584260712182</v>
          </cell>
          <cell r="AB493">
            <v>-36377172.049354486</v>
          </cell>
          <cell r="AC493">
            <v>248</v>
          </cell>
          <cell r="AD493">
            <v>249</v>
          </cell>
        </row>
        <row r="494">
          <cell r="B494" t="str">
            <v>Total 7573660</v>
          </cell>
          <cell r="I494">
            <v>526061791</v>
          </cell>
          <cell r="J494">
            <v>503204532.9375</v>
          </cell>
          <cell r="K494">
            <v>396313299.44760001</v>
          </cell>
          <cell r="L494">
            <v>204668332</v>
          </cell>
          <cell r="M494">
            <v>84039966</v>
          </cell>
          <cell r="N494">
            <v>288708298</v>
          </cell>
          <cell r="P494">
            <v>8403996.5999999996</v>
          </cell>
          <cell r="R494">
            <v>28870829.800000001</v>
          </cell>
          <cell r="S494">
            <v>325983124.39999998</v>
          </cell>
          <cell r="V494">
            <v>75299526.895043999</v>
          </cell>
          <cell r="X494">
            <v>89170492.375710011</v>
          </cell>
          <cell r="Z494">
            <v>0</v>
          </cell>
          <cell r="AB494">
            <v>-94139844.223154008</v>
          </cell>
          <cell r="AC494">
            <v>248</v>
          </cell>
        </row>
        <row r="495">
          <cell r="H495" t="str">
            <v>Total GARCES LLOREDA Y CIA. LTDA. CORRD. DE SGRS.</v>
          </cell>
          <cell r="I495">
            <v>526061791</v>
          </cell>
          <cell r="J495">
            <v>503204532.9375</v>
          </cell>
          <cell r="K495">
            <v>396313299.44760001</v>
          </cell>
          <cell r="L495">
            <v>204668332</v>
          </cell>
          <cell r="M495">
            <v>84039966</v>
          </cell>
          <cell r="N495">
            <v>288708298</v>
          </cell>
          <cell r="P495">
            <v>8403996.5999999996</v>
          </cell>
          <cell r="R495">
            <v>28870829.800000001</v>
          </cell>
          <cell r="S495">
            <v>325983124.39999998</v>
          </cell>
          <cell r="V495">
            <v>75299526.895043999</v>
          </cell>
          <cell r="X495">
            <v>89170492.375710011</v>
          </cell>
          <cell r="Z495">
            <v>0</v>
          </cell>
          <cell r="AB495">
            <v>-94139844.223154008</v>
          </cell>
          <cell r="AC495">
            <v>248</v>
          </cell>
        </row>
        <row r="496">
          <cell r="A496" t="str">
            <v>Cali</v>
          </cell>
          <cell r="B496">
            <v>614302</v>
          </cell>
          <cell r="C496">
            <v>37035</v>
          </cell>
          <cell r="D496">
            <v>37399</v>
          </cell>
          <cell r="E496" t="str">
            <v>M</v>
          </cell>
          <cell r="F496" t="str">
            <v>AUCOL98</v>
          </cell>
          <cell r="G496">
            <v>76843</v>
          </cell>
          <cell r="H496" t="str">
            <v>GUZMAN D. &amp; CIA S.A</v>
          </cell>
          <cell r="I496">
            <v>29409679</v>
          </cell>
          <cell r="J496">
            <v>29409679</v>
          </cell>
          <cell r="K496">
            <v>29409678.968800001</v>
          </cell>
          <cell r="L496">
            <v>12616703</v>
          </cell>
          <cell r="M496">
            <v>5357943</v>
          </cell>
          <cell r="N496">
            <v>17974646</v>
          </cell>
          <cell r="O496">
            <v>0.1</v>
          </cell>
          <cell r="P496">
            <v>535794.30000000005</v>
          </cell>
          <cell r="Q496">
            <v>0.1</v>
          </cell>
          <cell r="R496">
            <v>1797464.6</v>
          </cell>
          <cell r="S496">
            <v>20307904.900000002</v>
          </cell>
          <cell r="T496">
            <v>0.69051773470714028</v>
          </cell>
          <cell r="U496">
            <v>0.19</v>
          </cell>
          <cell r="V496">
            <v>5587839.0040720003</v>
          </cell>
          <cell r="W496">
            <v>0.125</v>
          </cell>
          <cell r="X496">
            <v>3676209.8711000001</v>
          </cell>
          <cell r="Y496">
            <v>0</v>
          </cell>
          <cell r="Z496">
            <v>0</v>
          </cell>
          <cell r="AA496">
            <v>-5.5177347071402316E-3</v>
          </cell>
          <cell r="AB496">
            <v>-162274.8063719999</v>
          </cell>
          <cell r="AD496">
            <v>18.417581558227539</v>
          </cell>
        </row>
        <row r="497">
          <cell r="A497" t="str">
            <v>Cali</v>
          </cell>
          <cell r="B497">
            <v>614302</v>
          </cell>
          <cell r="C497">
            <v>37400</v>
          </cell>
          <cell r="D497">
            <v>37764</v>
          </cell>
          <cell r="E497" t="str">
            <v>M</v>
          </cell>
          <cell r="F497" t="str">
            <v>AUCOL98</v>
          </cell>
          <cell r="G497">
            <v>76843</v>
          </cell>
          <cell r="H497" t="str">
            <v>GUZMAN D. &amp; CIA S.A</v>
          </cell>
          <cell r="I497">
            <v>25534456</v>
          </cell>
          <cell r="J497">
            <v>25534456</v>
          </cell>
          <cell r="K497">
            <v>25534455.992199998</v>
          </cell>
          <cell r="L497">
            <v>23740667</v>
          </cell>
          <cell r="M497">
            <v>493333</v>
          </cell>
          <cell r="N497">
            <v>24234000</v>
          </cell>
          <cell r="O497">
            <v>0.1</v>
          </cell>
          <cell r="P497">
            <v>49333.3</v>
          </cell>
          <cell r="Q497">
            <v>0.1</v>
          </cell>
          <cell r="R497">
            <v>2423400</v>
          </cell>
          <cell r="S497">
            <v>26706733.300000001</v>
          </cell>
          <cell r="T497">
            <v>1.0459096253375477</v>
          </cell>
          <cell r="U497">
            <v>0.19</v>
          </cell>
          <cell r="V497">
            <v>4851546.638518</v>
          </cell>
          <cell r="W497">
            <v>0.125</v>
          </cell>
          <cell r="X497">
            <v>3191806.9990249998</v>
          </cell>
          <cell r="Y497">
            <v>0</v>
          </cell>
          <cell r="Z497">
            <v>0</v>
          </cell>
          <cell r="AA497">
            <v>-0.36090962533754767</v>
          </cell>
          <cell r="AB497">
            <v>-9215630.9453430008</v>
          </cell>
          <cell r="AD497">
            <v>16.134614944458008</v>
          </cell>
        </row>
        <row r="498">
          <cell r="A498" t="str">
            <v>Cali</v>
          </cell>
          <cell r="B498">
            <v>614302</v>
          </cell>
          <cell r="C498">
            <v>37765</v>
          </cell>
          <cell r="D498">
            <v>37777</v>
          </cell>
          <cell r="E498" t="str">
            <v>M</v>
          </cell>
          <cell r="F498" t="str">
            <v>AUCOL98</v>
          </cell>
          <cell r="G498">
            <v>76843</v>
          </cell>
          <cell r="H498" t="str">
            <v>GUZMAN D. &amp; CIA S.A</v>
          </cell>
          <cell r="I498">
            <v>1958594</v>
          </cell>
          <cell r="J498">
            <v>0</v>
          </cell>
          <cell r="K498">
            <v>821345.87890000001</v>
          </cell>
          <cell r="N498">
            <v>0</v>
          </cell>
          <cell r="O498">
            <v>0.1</v>
          </cell>
          <cell r="P498">
            <v>0</v>
          </cell>
          <cell r="Q498">
            <v>0.1</v>
          </cell>
          <cell r="R498">
            <v>0</v>
          </cell>
          <cell r="S498">
            <v>0</v>
          </cell>
          <cell r="T498">
            <v>0</v>
          </cell>
          <cell r="U498">
            <v>0.19</v>
          </cell>
          <cell r="V498">
            <v>156055.71699099999</v>
          </cell>
          <cell r="W498">
            <v>0.125</v>
          </cell>
          <cell r="X498">
            <v>102668.2348625</v>
          </cell>
          <cell r="Y498">
            <v>0</v>
          </cell>
          <cell r="Z498">
            <v>0</v>
          </cell>
          <cell r="AA498">
            <v>0.68500000000000005</v>
          </cell>
          <cell r="AB498">
            <v>562621.92704650003</v>
          </cell>
          <cell r="AC498">
            <v>7</v>
          </cell>
          <cell r="AD498">
            <v>7</v>
          </cell>
        </row>
        <row r="499">
          <cell r="B499" t="str">
            <v>Total 614302</v>
          </cell>
          <cell r="I499">
            <v>56902729</v>
          </cell>
          <cell r="J499">
            <v>54944135</v>
          </cell>
          <cell r="K499">
            <v>55765480.839899994</v>
          </cell>
          <cell r="L499">
            <v>36357370</v>
          </cell>
          <cell r="M499">
            <v>5851276</v>
          </cell>
          <cell r="N499">
            <v>42208646</v>
          </cell>
          <cell r="P499">
            <v>585127.60000000009</v>
          </cell>
          <cell r="R499">
            <v>4220864.5999999996</v>
          </cell>
          <cell r="S499">
            <v>47014638.200000003</v>
          </cell>
          <cell r="V499">
            <v>10595441.359581001</v>
          </cell>
          <cell r="X499">
            <v>6970685.1049874993</v>
          </cell>
          <cell r="Z499">
            <v>0</v>
          </cell>
          <cell r="AB499">
            <v>-8815283.8246685006</v>
          </cell>
          <cell r="AC499">
            <v>7</v>
          </cell>
        </row>
        <row r="500">
          <cell r="H500" t="str">
            <v>Total GUZMAN D. &amp; CIA S.A</v>
          </cell>
          <cell r="I500">
            <v>56902729</v>
          </cell>
          <cell r="J500">
            <v>54944135</v>
          </cell>
          <cell r="K500">
            <v>55765480.839899994</v>
          </cell>
          <cell r="L500">
            <v>36357370</v>
          </cell>
          <cell r="M500">
            <v>5851276</v>
          </cell>
          <cell r="N500">
            <v>42208646</v>
          </cell>
          <cell r="P500">
            <v>585127.60000000009</v>
          </cell>
          <cell r="R500">
            <v>4220864.5999999996</v>
          </cell>
          <cell r="S500">
            <v>47014638.200000003</v>
          </cell>
          <cell r="V500">
            <v>10595441.359581001</v>
          </cell>
          <cell r="X500">
            <v>6970685.1049874993</v>
          </cell>
          <cell r="Z500">
            <v>0</v>
          </cell>
          <cell r="AB500">
            <v>-8815283.8246685006</v>
          </cell>
          <cell r="AC500">
            <v>7</v>
          </cell>
        </row>
        <row r="501">
          <cell r="A501" t="str">
            <v>Cali</v>
          </cell>
          <cell r="B501">
            <v>10992447</v>
          </cell>
          <cell r="C501">
            <v>37526</v>
          </cell>
          <cell r="D501">
            <v>37777</v>
          </cell>
          <cell r="E501" t="str">
            <v>A</v>
          </cell>
          <cell r="F501" t="str">
            <v>AUCOLESP</v>
          </cell>
          <cell r="G501">
            <v>70996</v>
          </cell>
          <cell r="H501" t="str">
            <v>HARINERA DEL VALLE S.A.</v>
          </cell>
          <cell r="I501">
            <v>363165560.36330003</v>
          </cell>
          <cell r="J501">
            <v>363045754.86330003</v>
          </cell>
          <cell r="K501">
            <v>250434186.63280001</v>
          </cell>
          <cell r="L501">
            <v>10570453</v>
          </cell>
          <cell r="M501">
            <v>77923444</v>
          </cell>
          <cell r="N501">
            <v>88493897</v>
          </cell>
          <cell r="O501">
            <v>0.1</v>
          </cell>
          <cell r="P501">
            <v>7792344.4000000004</v>
          </cell>
          <cell r="Q501">
            <v>0.1</v>
          </cell>
          <cell r="R501">
            <v>8849389.7000000011</v>
          </cell>
          <cell r="S501">
            <v>105135631.10000001</v>
          </cell>
          <cell r="T501">
            <v>0.41981341490790747</v>
          </cell>
          <cell r="U501">
            <v>0.19</v>
          </cell>
          <cell r="V501">
            <v>47582495.460232005</v>
          </cell>
          <cell r="W501">
            <v>0.125</v>
          </cell>
          <cell r="X501">
            <v>31304273.329100002</v>
          </cell>
          <cell r="Y501">
            <v>0</v>
          </cell>
          <cell r="Z501">
            <v>0</v>
          </cell>
          <cell r="AA501">
            <v>0.26518658509209259</v>
          </cell>
          <cell r="AB501">
            <v>66411786.743468016</v>
          </cell>
          <cell r="AC501">
            <v>123</v>
          </cell>
          <cell r="AD501">
            <v>124.53386688232422</v>
          </cell>
        </row>
        <row r="502">
          <cell r="B502" t="str">
            <v>Total 10992447</v>
          </cell>
          <cell r="I502">
            <v>363165560.36330003</v>
          </cell>
          <cell r="J502">
            <v>363045754.86330003</v>
          </cell>
          <cell r="K502">
            <v>250434186.63280001</v>
          </cell>
          <cell r="L502">
            <v>10570453</v>
          </cell>
          <cell r="M502">
            <v>77923444</v>
          </cell>
          <cell r="N502">
            <v>88493897</v>
          </cell>
          <cell r="P502">
            <v>7792344.4000000004</v>
          </cell>
          <cell r="R502">
            <v>8849389.7000000011</v>
          </cell>
          <cell r="S502">
            <v>105135631.10000001</v>
          </cell>
          <cell r="V502">
            <v>47582495.460232005</v>
          </cell>
          <cell r="X502">
            <v>31304273.329100002</v>
          </cell>
          <cell r="Z502">
            <v>0</v>
          </cell>
          <cell r="AB502">
            <v>66411786.743468016</v>
          </cell>
          <cell r="AC502">
            <v>123</v>
          </cell>
        </row>
        <row r="503">
          <cell r="H503" t="str">
            <v>Total HARINERA DEL VALLE S.A.</v>
          </cell>
          <cell r="I503">
            <v>363165560.36330003</v>
          </cell>
          <cell r="J503">
            <v>363045754.86330003</v>
          </cell>
          <cell r="K503">
            <v>250434186.63280001</v>
          </cell>
          <cell r="L503">
            <v>10570453</v>
          </cell>
          <cell r="M503">
            <v>77923444</v>
          </cell>
          <cell r="N503">
            <v>88493897</v>
          </cell>
          <cell r="P503">
            <v>7792344.4000000004</v>
          </cell>
          <cell r="R503">
            <v>8849389.7000000011</v>
          </cell>
          <cell r="S503">
            <v>105135631.10000001</v>
          </cell>
          <cell r="V503">
            <v>47582495.460232005</v>
          </cell>
          <cell r="X503">
            <v>31304273.329100002</v>
          </cell>
          <cell r="Z503">
            <v>0</v>
          </cell>
          <cell r="AB503">
            <v>66411786.743468016</v>
          </cell>
          <cell r="AC503">
            <v>123</v>
          </cell>
        </row>
        <row r="504">
          <cell r="A504" t="str">
            <v>Cali</v>
          </cell>
          <cell r="B504">
            <v>10340375</v>
          </cell>
          <cell r="C504">
            <v>37224</v>
          </cell>
          <cell r="D504">
            <v>37588</v>
          </cell>
          <cell r="E504" t="str">
            <v>M</v>
          </cell>
          <cell r="F504" t="str">
            <v>AUCOLESP</v>
          </cell>
          <cell r="G504">
            <v>61880</v>
          </cell>
          <cell r="H504" t="str">
            <v>HEATH LAMBERT BENEFICIOS INTEGRALES OPORTUNOS</v>
          </cell>
          <cell r="I504">
            <v>21729365.396499999</v>
          </cell>
          <cell r="J504">
            <v>21729365.396499999</v>
          </cell>
          <cell r="K504">
            <v>21545639.019499999</v>
          </cell>
          <cell r="L504">
            <v>13173807</v>
          </cell>
          <cell r="M504">
            <v>2219602</v>
          </cell>
          <cell r="N504">
            <v>15393409</v>
          </cell>
          <cell r="O504">
            <v>0.1</v>
          </cell>
          <cell r="P504">
            <v>221960.2</v>
          </cell>
          <cell r="Q504">
            <v>0.1</v>
          </cell>
          <cell r="R504">
            <v>1539340.9000000001</v>
          </cell>
          <cell r="S504">
            <v>17154710.099999998</v>
          </cell>
          <cell r="T504">
            <v>0.79620335625571526</v>
          </cell>
          <cell r="U504">
            <v>0.19</v>
          </cell>
          <cell r="V504">
            <v>4093671.4137049997</v>
          </cell>
          <cell r="W504">
            <v>0.17499999999999999</v>
          </cell>
          <cell r="X504">
            <v>3770486.8284124993</v>
          </cell>
          <cell r="Y504">
            <v>0</v>
          </cell>
          <cell r="Z504">
            <v>0</v>
          </cell>
          <cell r="AA504">
            <v>-0.16120335625571525</v>
          </cell>
          <cell r="AB504">
            <v>-3473229.3226174978</v>
          </cell>
          <cell r="AD504">
            <v>33.115383148193359</v>
          </cell>
        </row>
        <row r="505">
          <cell r="A505" t="str">
            <v>Cali</v>
          </cell>
          <cell r="B505">
            <v>10340375</v>
          </cell>
          <cell r="C505">
            <v>37589</v>
          </cell>
          <cell r="D505">
            <v>37777</v>
          </cell>
          <cell r="E505" t="str">
            <v>M</v>
          </cell>
          <cell r="F505" t="str">
            <v>AUCOLESP</v>
          </cell>
          <cell r="G505">
            <v>61880</v>
          </cell>
          <cell r="H505" t="str">
            <v>HEATH LAMBERT BENEFICIOS INTEGRALES OPORTUNOS</v>
          </cell>
          <cell r="I505">
            <v>354880</v>
          </cell>
          <cell r="J505">
            <v>354880</v>
          </cell>
          <cell r="K505">
            <v>538606.36710000003</v>
          </cell>
          <cell r="N505">
            <v>0</v>
          </cell>
          <cell r="O505">
            <v>0.1</v>
          </cell>
          <cell r="P505">
            <v>0</v>
          </cell>
          <cell r="Q505">
            <v>0.1</v>
          </cell>
          <cell r="R505">
            <v>0</v>
          </cell>
          <cell r="S505">
            <v>0</v>
          </cell>
          <cell r="T505">
            <v>0</v>
          </cell>
          <cell r="U505">
            <v>0.19</v>
          </cell>
          <cell r="V505">
            <v>102335.209749</v>
          </cell>
          <cell r="W505">
            <v>0.17499999999999999</v>
          </cell>
          <cell r="X505">
            <v>94256.1142425</v>
          </cell>
          <cell r="Y505">
            <v>0</v>
          </cell>
          <cell r="Z505">
            <v>0</v>
          </cell>
          <cell r="AA505">
            <v>0.63500000000000001</v>
          </cell>
          <cell r="AB505">
            <v>342015.04310850002</v>
          </cell>
          <cell r="AC505">
            <v>2</v>
          </cell>
          <cell r="AD505">
            <v>6.414893627166748</v>
          </cell>
        </row>
        <row r="506">
          <cell r="B506" t="str">
            <v>Total 10340375</v>
          </cell>
          <cell r="I506">
            <v>22084245.396499999</v>
          </cell>
          <cell r="J506">
            <v>22084245.396499999</v>
          </cell>
          <cell r="K506">
            <v>22084245.386599999</v>
          </cell>
          <cell r="L506">
            <v>13173807</v>
          </cell>
          <cell r="M506">
            <v>2219602</v>
          </cell>
          <cell r="N506">
            <v>15393409</v>
          </cell>
          <cell r="P506">
            <v>221960.2</v>
          </cell>
          <cell r="R506">
            <v>1539340.9000000001</v>
          </cell>
          <cell r="S506">
            <v>17154710.099999998</v>
          </cell>
          <cell r="V506">
            <v>4196006.6234539999</v>
          </cell>
          <cell r="X506">
            <v>3864742.9426549994</v>
          </cell>
          <cell r="Z506">
            <v>0</v>
          </cell>
          <cell r="AB506">
            <v>-3131214.2795089977</v>
          </cell>
          <cell r="AC506">
            <v>2</v>
          </cell>
        </row>
        <row r="507">
          <cell r="H507" t="str">
            <v>Total HEATH LAMBERT BENEFICIOS INTEGRALES OPORTUNOS</v>
          </cell>
          <cell r="I507">
            <v>22084245.396499999</v>
          </cell>
          <cell r="J507">
            <v>22084245.396499999</v>
          </cell>
          <cell r="K507">
            <v>22084245.386599999</v>
          </cell>
          <cell r="L507">
            <v>13173807</v>
          </cell>
          <cell r="M507">
            <v>2219602</v>
          </cell>
          <cell r="N507">
            <v>15393409</v>
          </cell>
          <cell r="P507">
            <v>221960.2</v>
          </cell>
          <cell r="R507">
            <v>1539340.9000000001</v>
          </cell>
          <cell r="S507">
            <v>17154710.099999998</v>
          </cell>
          <cell r="V507">
            <v>4196006.6234539999</v>
          </cell>
          <cell r="X507">
            <v>3864742.9426549994</v>
          </cell>
          <cell r="Z507">
            <v>0</v>
          </cell>
          <cell r="AB507">
            <v>-3131214.2795089977</v>
          </cell>
          <cell r="AC507">
            <v>2</v>
          </cell>
        </row>
        <row r="508">
          <cell r="A508" t="str">
            <v>Cali</v>
          </cell>
          <cell r="B508">
            <v>8741696</v>
          </cell>
          <cell r="C508">
            <v>37041</v>
          </cell>
          <cell r="D508">
            <v>37405</v>
          </cell>
          <cell r="E508" t="str">
            <v>A</v>
          </cell>
          <cell r="F508" t="str">
            <v>AUCOLESP</v>
          </cell>
          <cell r="G508">
            <v>70996</v>
          </cell>
          <cell r="H508" t="str">
            <v>INDUSTRIA DE LICORES DEL VALLE</v>
          </cell>
          <cell r="I508">
            <v>33656163.984399997</v>
          </cell>
          <cell r="J508">
            <v>33656163.984399997</v>
          </cell>
          <cell r="K508">
            <v>33656163.875</v>
          </cell>
          <cell r="L508">
            <v>56333604</v>
          </cell>
          <cell r="M508">
            <v>2111111</v>
          </cell>
          <cell r="N508">
            <v>58444715</v>
          </cell>
          <cell r="O508">
            <v>0.1</v>
          </cell>
          <cell r="P508">
            <v>211111.1</v>
          </cell>
          <cell r="Q508">
            <v>0.1</v>
          </cell>
          <cell r="R508">
            <v>5844471.5</v>
          </cell>
          <cell r="S508">
            <v>64500297.600000001</v>
          </cell>
          <cell r="T508">
            <v>1.9164482868444555</v>
          </cell>
          <cell r="U508">
            <v>0.19</v>
          </cell>
          <cell r="V508">
            <v>6394671.1362500004</v>
          </cell>
          <cell r="W508">
            <v>0.125</v>
          </cell>
          <cell r="X508">
            <v>4207020.484375</v>
          </cell>
          <cell r="Y508">
            <v>0</v>
          </cell>
          <cell r="Z508">
            <v>0</v>
          </cell>
          <cell r="AA508">
            <v>-1.2314482868444554</v>
          </cell>
          <cell r="AB508">
            <v>-41445825.345624998</v>
          </cell>
          <cell r="AD508">
            <v>17.854394912719727</v>
          </cell>
        </row>
        <row r="509">
          <cell r="A509" t="str">
            <v>Cali</v>
          </cell>
          <cell r="B509">
            <v>8741696</v>
          </cell>
          <cell r="C509">
            <v>37406</v>
          </cell>
          <cell r="D509">
            <v>37770</v>
          </cell>
          <cell r="E509" t="str">
            <v>A</v>
          </cell>
          <cell r="F509" t="str">
            <v>AUCOLESP</v>
          </cell>
          <cell r="G509">
            <v>70996</v>
          </cell>
          <cell r="H509" t="str">
            <v>INDUSTRIA DE LICORES DEL VALLE</v>
          </cell>
          <cell r="I509">
            <v>67783236</v>
          </cell>
          <cell r="J509">
            <v>67783236</v>
          </cell>
          <cell r="K509">
            <v>67783236.351600006</v>
          </cell>
          <cell r="L509">
            <v>14005894</v>
          </cell>
          <cell r="M509">
            <v>16911488</v>
          </cell>
          <cell r="N509">
            <v>30917382</v>
          </cell>
          <cell r="O509">
            <v>0.1</v>
          </cell>
          <cell r="P509">
            <v>1691148.8</v>
          </cell>
          <cell r="Q509">
            <v>0.1</v>
          </cell>
          <cell r="R509">
            <v>3091738.2</v>
          </cell>
          <cell r="S509">
            <v>35700269</v>
          </cell>
          <cell r="T509">
            <v>0.52668286322031455</v>
          </cell>
          <cell r="U509">
            <v>0.19</v>
          </cell>
          <cell r="V509">
            <v>12878814.906804001</v>
          </cell>
          <cell r="W509">
            <v>0.125</v>
          </cell>
          <cell r="X509">
            <v>8472904.5439500008</v>
          </cell>
          <cell r="Y509">
            <v>0</v>
          </cell>
          <cell r="Z509">
            <v>0</v>
          </cell>
          <cell r="AA509">
            <v>0.15831713677968551</v>
          </cell>
          <cell r="AB509">
            <v>10731247.900846008</v>
          </cell>
          <cell r="AD509">
            <v>20.326923370361328</v>
          </cell>
        </row>
        <row r="510">
          <cell r="A510" t="str">
            <v>Cali</v>
          </cell>
          <cell r="B510">
            <v>8741696</v>
          </cell>
          <cell r="C510">
            <v>37771</v>
          </cell>
          <cell r="D510">
            <v>37777</v>
          </cell>
          <cell r="E510" t="str">
            <v>A</v>
          </cell>
          <cell r="F510" t="str">
            <v>AUCOLESP</v>
          </cell>
          <cell r="G510">
            <v>70996</v>
          </cell>
          <cell r="H510" t="str">
            <v>INDUSTRIA DE LICORES DEL VALLE</v>
          </cell>
          <cell r="I510">
            <v>36065209.875</v>
          </cell>
          <cell r="J510">
            <v>0</v>
          </cell>
          <cell r="K510">
            <v>689771.76</v>
          </cell>
          <cell r="N510">
            <v>0</v>
          </cell>
          <cell r="O510">
            <v>0.1</v>
          </cell>
          <cell r="P510">
            <v>0</v>
          </cell>
          <cell r="Q510">
            <v>0.1</v>
          </cell>
          <cell r="R510">
            <v>0</v>
          </cell>
          <cell r="S510">
            <v>0</v>
          </cell>
          <cell r="T510">
            <v>0</v>
          </cell>
          <cell r="U510">
            <v>0.19</v>
          </cell>
          <cell r="V510">
            <v>131056.63440000001</v>
          </cell>
          <cell r="W510">
            <v>0.125</v>
          </cell>
          <cell r="X510">
            <v>86221.47</v>
          </cell>
          <cell r="Y510">
            <v>0</v>
          </cell>
          <cell r="Z510">
            <v>0</v>
          </cell>
          <cell r="AA510">
            <v>0.68500000000000005</v>
          </cell>
          <cell r="AB510">
            <v>472493.65560000006</v>
          </cell>
          <cell r="AC510">
            <v>21</v>
          </cell>
          <cell r="AD510">
            <v>21</v>
          </cell>
        </row>
        <row r="511">
          <cell r="B511" t="str">
            <v>Total 8741696</v>
          </cell>
          <cell r="I511">
            <v>137504609.8594</v>
          </cell>
          <cell r="J511">
            <v>101439399.9844</v>
          </cell>
          <cell r="K511">
            <v>102129171.98660001</v>
          </cell>
          <cell r="L511">
            <v>70339498</v>
          </cell>
          <cell r="M511">
            <v>19022599</v>
          </cell>
          <cell r="N511">
            <v>89362097</v>
          </cell>
          <cell r="P511">
            <v>1902259.9000000001</v>
          </cell>
          <cell r="R511">
            <v>8936209.6999999993</v>
          </cell>
          <cell r="S511">
            <v>100200566.59999999</v>
          </cell>
          <cell r="V511">
            <v>19404542.677453998</v>
          </cell>
          <cell r="X511">
            <v>12766146.498325001</v>
          </cell>
          <cell r="Z511">
            <v>0</v>
          </cell>
          <cell r="AB511">
            <v>-30242083.78917899</v>
          </cell>
          <cell r="AC511">
            <v>21</v>
          </cell>
        </row>
        <row r="512">
          <cell r="H512" t="str">
            <v>Total INDUSTRIA DE LICORES DEL VALLE</v>
          </cell>
          <cell r="I512">
            <v>137504609.8594</v>
          </cell>
          <cell r="J512">
            <v>101439399.9844</v>
          </cell>
          <cell r="K512">
            <v>102129171.98660001</v>
          </cell>
          <cell r="L512">
            <v>70339498</v>
          </cell>
          <cell r="M512">
            <v>19022599</v>
          </cell>
          <cell r="N512">
            <v>89362097</v>
          </cell>
          <cell r="P512">
            <v>1902259.9000000001</v>
          </cell>
          <cell r="R512">
            <v>8936209.6999999993</v>
          </cell>
          <cell r="S512">
            <v>100200566.59999999</v>
          </cell>
          <cell r="V512">
            <v>19404542.677453998</v>
          </cell>
          <cell r="X512">
            <v>12766146.498325001</v>
          </cell>
          <cell r="Z512">
            <v>0</v>
          </cell>
          <cell r="AB512">
            <v>-30242083.78917899</v>
          </cell>
          <cell r="AC512">
            <v>21</v>
          </cell>
        </row>
        <row r="513">
          <cell r="A513" t="str">
            <v>Cali</v>
          </cell>
          <cell r="B513">
            <v>10345469</v>
          </cell>
          <cell r="C513">
            <v>37256</v>
          </cell>
          <cell r="D513">
            <v>37620</v>
          </cell>
          <cell r="E513" t="str">
            <v>A</v>
          </cell>
          <cell r="F513" t="str">
            <v>AUCOL98</v>
          </cell>
          <cell r="G513">
            <v>52533</v>
          </cell>
          <cell r="H513" t="str">
            <v>INTERGRAFIC DE OCCIDENTE LTDA.</v>
          </cell>
          <cell r="I513">
            <v>23782682.625</v>
          </cell>
          <cell r="J513">
            <v>23782682.625</v>
          </cell>
          <cell r="K513">
            <v>23782682.75</v>
          </cell>
          <cell r="L513">
            <v>29818396</v>
          </cell>
          <cell r="M513">
            <v>1644273</v>
          </cell>
          <cell r="N513">
            <v>31462669</v>
          </cell>
          <cell r="O513">
            <v>0.1</v>
          </cell>
          <cell r="P513">
            <v>164427.30000000002</v>
          </cell>
          <cell r="Q513">
            <v>0.1</v>
          </cell>
          <cell r="R513">
            <v>3146266.9000000004</v>
          </cell>
          <cell r="S513">
            <v>34773363.200000003</v>
          </cell>
          <cell r="T513">
            <v>1.4621295488626069</v>
          </cell>
          <cell r="U513">
            <v>0.19</v>
          </cell>
          <cell r="V513">
            <v>4518709.7225000001</v>
          </cell>
          <cell r="W513">
            <v>0.125</v>
          </cell>
          <cell r="X513">
            <v>2972835.34375</v>
          </cell>
          <cell r="Y513">
            <v>0</v>
          </cell>
          <cell r="Z513">
            <v>0</v>
          </cell>
          <cell r="AA513">
            <v>-0.77712954886260688</v>
          </cell>
          <cell r="AB513">
            <v>-18482225.516250003</v>
          </cell>
          <cell r="AD513">
            <v>14.162087440490723</v>
          </cell>
        </row>
        <row r="514">
          <cell r="A514" t="str">
            <v>Cali</v>
          </cell>
          <cell r="B514">
            <v>10345469</v>
          </cell>
          <cell r="C514">
            <v>37621</v>
          </cell>
          <cell r="D514">
            <v>37777</v>
          </cell>
          <cell r="E514" t="str">
            <v>A</v>
          </cell>
          <cell r="F514" t="str">
            <v>AUCOL98</v>
          </cell>
          <cell r="G514">
            <v>52533</v>
          </cell>
          <cell r="H514" t="str">
            <v>INTERGRAFIC DE OCCIDENTE LTDA.</v>
          </cell>
          <cell r="I514">
            <v>1194428</v>
          </cell>
          <cell r="J514">
            <v>1194428</v>
          </cell>
          <cell r="K514">
            <v>513767.65629999997</v>
          </cell>
          <cell r="N514">
            <v>0</v>
          </cell>
          <cell r="O514">
            <v>0.1</v>
          </cell>
          <cell r="P514">
            <v>0</v>
          </cell>
          <cell r="Q514">
            <v>0.1</v>
          </cell>
          <cell r="R514">
            <v>0</v>
          </cell>
          <cell r="S514">
            <v>0</v>
          </cell>
          <cell r="T514">
            <v>0</v>
          </cell>
          <cell r="U514">
            <v>0.19</v>
          </cell>
          <cell r="V514">
            <v>97615.854697000002</v>
          </cell>
          <cell r="W514">
            <v>0.125</v>
          </cell>
          <cell r="X514">
            <v>64220.957037499997</v>
          </cell>
          <cell r="Y514">
            <v>0</v>
          </cell>
          <cell r="Z514">
            <v>0</v>
          </cell>
          <cell r="AA514">
            <v>0.68500000000000005</v>
          </cell>
          <cell r="AB514">
            <v>351930.84456549998</v>
          </cell>
          <cell r="AC514">
            <v>1</v>
          </cell>
          <cell r="AD514">
            <v>1</v>
          </cell>
        </row>
        <row r="515">
          <cell r="B515" t="str">
            <v>Total 10345469</v>
          </cell>
          <cell r="I515">
            <v>24977110.625</v>
          </cell>
          <cell r="J515">
            <v>24977110.625</v>
          </cell>
          <cell r="K515">
            <v>24296450.406300001</v>
          </cell>
          <cell r="L515">
            <v>29818396</v>
          </cell>
          <cell r="M515">
            <v>1644273</v>
          </cell>
          <cell r="N515">
            <v>31462669</v>
          </cell>
          <cell r="P515">
            <v>164427.30000000002</v>
          </cell>
          <cell r="R515">
            <v>3146266.9000000004</v>
          </cell>
          <cell r="S515">
            <v>34773363.200000003</v>
          </cell>
          <cell r="V515">
            <v>4616325.5771970004</v>
          </cell>
          <cell r="X515">
            <v>3037056.3007875001</v>
          </cell>
          <cell r="Z515">
            <v>0</v>
          </cell>
          <cell r="AB515">
            <v>-18130294.671684504</v>
          </cell>
          <cell r="AC515">
            <v>1</v>
          </cell>
        </row>
        <row r="516">
          <cell r="H516" t="str">
            <v>Total INTERGRAFIC DE OCCIDENTE LTDA.</v>
          </cell>
          <cell r="I516">
            <v>24977110.625</v>
          </cell>
          <cell r="J516">
            <v>24977110.625</v>
          </cell>
          <cell r="K516">
            <v>24296450.406300001</v>
          </cell>
          <cell r="L516">
            <v>29818396</v>
          </cell>
          <cell r="M516">
            <v>1644273</v>
          </cell>
          <cell r="N516">
            <v>31462669</v>
          </cell>
          <cell r="P516">
            <v>164427.30000000002</v>
          </cell>
          <cell r="R516">
            <v>3146266.9000000004</v>
          </cell>
          <cell r="S516">
            <v>34773363.200000003</v>
          </cell>
          <cell r="V516">
            <v>4616325.5771970004</v>
          </cell>
          <cell r="X516">
            <v>3037056.3007875001</v>
          </cell>
          <cell r="Z516">
            <v>0</v>
          </cell>
          <cell r="AB516">
            <v>-18130294.671684504</v>
          </cell>
          <cell r="AC516">
            <v>1</v>
          </cell>
        </row>
        <row r="517">
          <cell r="A517" t="str">
            <v>Cali</v>
          </cell>
          <cell r="B517">
            <v>10911356</v>
          </cell>
          <cell r="C517">
            <v>37386</v>
          </cell>
          <cell r="D517">
            <v>37750</v>
          </cell>
          <cell r="E517" t="str">
            <v>M</v>
          </cell>
          <cell r="F517" t="str">
            <v>AUCOLESP</v>
          </cell>
          <cell r="G517">
            <v>70996</v>
          </cell>
          <cell r="H517" t="str">
            <v>INVERGRUPO S.A. RENGIFO</v>
          </cell>
          <cell r="I517">
            <v>25489423</v>
          </cell>
          <cell r="J517">
            <v>22775054</v>
          </cell>
          <cell r="K517">
            <v>24624782.7324</v>
          </cell>
          <cell r="L517">
            <v>7782323</v>
          </cell>
          <cell r="M517">
            <v>15724290</v>
          </cell>
          <cell r="N517">
            <v>23506613</v>
          </cell>
          <cell r="O517">
            <v>0.1</v>
          </cell>
          <cell r="P517">
            <v>1572429</v>
          </cell>
          <cell r="Q517">
            <v>0.1</v>
          </cell>
          <cell r="R517">
            <v>2350661.3000000003</v>
          </cell>
          <cell r="S517">
            <v>27429703.300000001</v>
          </cell>
          <cell r="T517">
            <v>1.1139064087623169</v>
          </cell>
          <cell r="U517">
            <v>0.19</v>
          </cell>
          <cell r="V517">
            <v>4678708.7191559998</v>
          </cell>
          <cell r="W517">
            <v>0.2</v>
          </cell>
          <cell r="X517">
            <v>4924956.54648</v>
          </cell>
          <cell r="Y517">
            <v>0</v>
          </cell>
          <cell r="Z517">
            <v>0</v>
          </cell>
          <cell r="AA517">
            <v>-0.50390640876231685</v>
          </cell>
          <cell r="AB517">
            <v>-12408585.833235996</v>
          </cell>
          <cell r="AD517">
            <v>13.686813354492188</v>
          </cell>
        </row>
        <row r="518">
          <cell r="A518" t="str">
            <v>Cali</v>
          </cell>
          <cell r="B518">
            <v>10911356</v>
          </cell>
          <cell r="C518">
            <v>37751</v>
          </cell>
          <cell r="D518">
            <v>37777</v>
          </cell>
          <cell r="E518" t="str">
            <v>M</v>
          </cell>
          <cell r="F518" t="str">
            <v>AUCOLESP</v>
          </cell>
          <cell r="G518">
            <v>70996</v>
          </cell>
          <cell r="H518" t="str">
            <v>INVERGRUPO S.A. RENGIFO</v>
          </cell>
          <cell r="I518">
            <v>2444944</v>
          </cell>
          <cell r="J518">
            <v>0</v>
          </cell>
          <cell r="K518">
            <v>2254907.7012</v>
          </cell>
          <cell r="N518">
            <v>0</v>
          </cell>
          <cell r="O518">
            <v>0.1</v>
          </cell>
          <cell r="P518">
            <v>0</v>
          </cell>
          <cell r="Q518">
            <v>0.1</v>
          </cell>
          <cell r="R518">
            <v>0</v>
          </cell>
          <cell r="S518">
            <v>0</v>
          </cell>
          <cell r="T518">
            <v>0</v>
          </cell>
          <cell r="U518">
            <v>0.19</v>
          </cell>
          <cell r="V518">
            <v>428432.46322799998</v>
          </cell>
          <cell r="W518">
            <v>0.2</v>
          </cell>
          <cell r="X518">
            <v>450981.54024</v>
          </cell>
          <cell r="Y518">
            <v>0</v>
          </cell>
          <cell r="Z518">
            <v>0</v>
          </cell>
          <cell r="AA518">
            <v>0.6100000000000001</v>
          </cell>
          <cell r="AB518">
            <v>1375493.6977320001</v>
          </cell>
          <cell r="AC518">
            <v>16</v>
          </cell>
          <cell r="AD518">
            <v>16.923076629638672</v>
          </cell>
        </row>
        <row r="519">
          <cell r="B519" t="str">
            <v>Total 10911356</v>
          </cell>
          <cell r="I519">
            <v>27934367</v>
          </cell>
          <cell r="J519">
            <v>22775054</v>
          </cell>
          <cell r="K519">
            <v>26879690.433600001</v>
          </cell>
          <cell r="L519">
            <v>7782323</v>
          </cell>
          <cell r="M519">
            <v>15724290</v>
          </cell>
          <cell r="N519">
            <v>23506613</v>
          </cell>
          <cell r="P519">
            <v>1572429</v>
          </cell>
          <cell r="R519">
            <v>2350661.3000000003</v>
          </cell>
          <cell r="S519">
            <v>27429703.300000001</v>
          </cell>
          <cell r="V519">
            <v>5107141.1823840002</v>
          </cell>
          <cell r="X519">
            <v>5375938.08672</v>
          </cell>
          <cell r="Z519">
            <v>0</v>
          </cell>
          <cell r="AB519">
            <v>-11033092.135503996</v>
          </cell>
          <cell r="AC519">
            <v>16</v>
          </cell>
        </row>
        <row r="520">
          <cell r="H520" t="str">
            <v>Total INVERGRUPO S.A. RENGIFO</v>
          </cell>
          <cell r="I520">
            <v>27934367</v>
          </cell>
          <cell r="J520">
            <v>22775054</v>
          </cell>
          <cell r="K520">
            <v>26879690.433600001</v>
          </cell>
          <cell r="L520">
            <v>7782323</v>
          </cell>
          <cell r="M520">
            <v>15724290</v>
          </cell>
          <cell r="N520">
            <v>23506613</v>
          </cell>
          <cell r="P520">
            <v>1572429</v>
          </cell>
          <cell r="R520">
            <v>2350661.3000000003</v>
          </cell>
          <cell r="S520">
            <v>27429703.300000001</v>
          </cell>
          <cell r="V520">
            <v>5107141.1823840002</v>
          </cell>
          <cell r="X520">
            <v>5375938.08672</v>
          </cell>
          <cell r="Z520">
            <v>0</v>
          </cell>
          <cell r="AB520">
            <v>-11033092.135503996</v>
          </cell>
          <cell r="AC520">
            <v>16</v>
          </cell>
        </row>
        <row r="521">
          <cell r="A521" t="str">
            <v>Cali</v>
          </cell>
          <cell r="B521">
            <v>417971</v>
          </cell>
          <cell r="C521">
            <v>36908</v>
          </cell>
          <cell r="D521">
            <v>37272</v>
          </cell>
          <cell r="E521" t="str">
            <v>A</v>
          </cell>
          <cell r="F521" t="str">
            <v>AUCOL98</v>
          </cell>
          <cell r="G521">
            <v>67823</v>
          </cell>
          <cell r="H521" t="str">
            <v>MACAR LTDA</v>
          </cell>
          <cell r="I521">
            <v>131376700.125</v>
          </cell>
          <cell r="J521">
            <v>131376700.125</v>
          </cell>
          <cell r="K521">
            <v>140738718.62459999</v>
          </cell>
          <cell r="L521">
            <v>74740255</v>
          </cell>
          <cell r="M521">
            <v>5056438</v>
          </cell>
          <cell r="N521">
            <v>79796693</v>
          </cell>
          <cell r="O521">
            <v>0.1</v>
          </cell>
          <cell r="P521">
            <v>505643.80000000005</v>
          </cell>
          <cell r="Q521">
            <v>0.1</v>
          </cell>
          <cell r="R521">
            <v>7979669.3000000007</v>
          </cell>
          <cell r="S521">
            <v>88282006.099999994</v>
          </cell>
          <cell r="T521">
            <v>0.62727589793878524</v>
          </cell>
          <cell r="U521">
            <v>0.19</v>
          </cell>
          <cell r="V521">
            <v>26740356.538674001</v>
          </cell>
          <cell r="W521">
            <v>0.15</v>
          </cell>
          <cell r="X521">
            <v>21110807.79369</v>
          </cell>
          <cell r="Y521">
            <v>0</v>
          </cell>
          <cell r="Z521">
            <v>0</v>
          </cell>
          <cell r="AA521">
            <v>3.2724102061214677E-2</v>
          </cell>
          <cell r="AB521">
            <v>4605548.1922359848</v>
          </cell>
          <cell r="AD521">
            <v>135.38186645507813</v>
          </cell>
        </row>
        <row r="522">
          <cell r="A522" t="str">
            <v>Cali</v>
          </cell>
          <cell r="B522">
            <v>417971</v>
          </cell>
          <cell r="C522">
            <v>37273</v>
          </cell>
          <cell r="D522">
            <v>37637</v>
          </cell>
          <cell r="E522" t="str">
            <v>A</v>
          </cell>
          <cell r="F522" t="str">
            <v>AUCOL98</v>
          </cell>
          <cell r="G522">
            <v>67823</v>
          </cell>
          <cell r="H522" t="str">
            <v>MACAR LTDA</v>
          </cell>
          <cell r="I522">
            <v>102528451.6875</v>
          </cell>
          <cell r="J522">
            <v>102650192.6875</v>
          </cell>
          <cell r="K522">
            <v>118517439.7286</v>
          </cell>
          <cell r="L522">
            <v>40922043</v>
          </cell>
          <cell r="M522">
            <v>16613683</v>
          </cell>
          <cell r="N522">
            <v>57535726</v>
          </cell>
          <cell r="O522">
            <v>0.1</v>
          </cell>
          <cell r="P522">
            <v>1661368.3</v>
          </cell>
          <cell r="Q522">
            <v>0.1</v>
          </cell>
          <cell r="R522">
            <v>5753572.6000000006</v>
          </cell>
          <cell r="S522">
            <v>64950666.899999999</v>
          </cell>
          <cell r="T522">
            <v>0.54802624026248226</v>
          </cell>
          <cell r="U522">
            <v>0.19</v>
          </cell>
          <cell r="V522">
            <v>22518313.548434</v>
          </cell>
          <cell r="W522">
            <v>0.15</v>
          </cell>
          <cell r="X522">
            <v>17777615.959289998</v>
          </cell>
          <cell r="Y522">
            <v>0</v>
          </cell>
          <cell r="Z522">
            <v>0</v>
          </cell>
          <cell r="AA522">
            <v>0.11197375973751766</v>
          </cell>
          <cell r="AB522">
            <v>13270843.320875987</v>
          </cell>
          <cell r="AD522">
            <v>107.88186645507813</v>
          </cell>
        </row>
        <row r="523">
          <cell r="A523" t="str">
            <v>Cali</v>
          </cell>
          <cell r="B523">
            <v>417971</v>
          </cell>
          <cell r="C523">
            <v>37638</v>
          </cell>
          <cell r="D523">
            <v>37777</v>
          </cell>
          <cell r="E523" t="str">
            <v>A</v>
          </cell>
          <cell r="F523" t="str">
            <v>AUCOL98</v>
          </cell>
          <cell r="G523">
            <v>67823</v>
          </cell>
          <cell r="H523" t="str">
            <v>MACAR LTDA</v>
          </cell>
          <cell r="I523">
            <v>41405590.8125</v>
          </cell>
          <cell r="J523">
            <v>11753336</v>
          </cell>
          <cell r="K523">
            <v>35186770.9626</v>
          </cell>
          <cell r="L523">
            <v>1263876</v>
          </cell>
          <cell r="M523">
            <v>0</v>
          </cell>
          <cell r="N523">
            <v>1263876</v>
          </cell>
          <cell r="O523">
            <v>0.1</v>
          </cell>
          <cell r="P523">
            <v>0</v>
          </cell>
          <cell r="Q523">
            <v>0.1</v>
          </cell>
          <cell r="R523">
            <v>126387.6</v>
          </cell>
          <cell r="S523">
            <v>1390263.6</v>
          </cell>
          <cell r="T523">
            <v>3.9510974208963663E-2</v>
          </cell>
          <cell r="U523">
            <v>0.19</v>
          </cell>
          <cell r="V523">
            <v>6685486.4828939997</v>
          </cell>
          <cell r="W523">
            <v>0.15</v>
          </cell>
          <cell r="X523">
            <v>5278015.64439</v>
          </cell>
          <cell r="Y523">
            <v>0</v>
          </cell>
          <cell r="Z523">
            <v>0</v>
          </cell>
          <cell r="AA523">
            <v>0.62048902579103626</v>
          </cell>
          <cell r="AB523">
            <v>21833005.235315997</v>
          </cell>
          <cell r="AC523">
            <v>47</v>
          </cell>
          <cell r="AD523">
            <v>69.525177001953125</v>
          </cell>
        </row>
        <row r="524">
          <cell r="B524" t="str">
            <v>Total 417971</v>
          </cell>
          <cell r="I524">
            <v>275310742.625</v>
          </cell>
          <cell r="J524">
            <v>245780228.8125</v>
          </cell>
          <cell r="K524">
            <v>294442929.31580001</v>
          </cell>
          <cell r="L524">
            <v>116926174</v>
          </cell>
          <cell r="M524">
            <v>21670121</v>
          </cell>
          <cell r="N524">
            <v>138596295</v>
          </cell>
          <cell r="P524">
            <v>2167012.1</v>
          </cell>
          <cell r="R524">
            <v>13859629.500000002</v>
          </cell>
          <cell r="S524">
            <v>154622936.59999999</v>
          </cell>
          <cell r="V524">
            <v>55944156.570002005</v>
          </cell>
          <cell r="X524">
            <v>44166439.397369996</v>
          </cell>
          <cell r="Z524">
            <v>0</v>
          </cell>
          <cell r="AB524">
            <v>39709396.748427972</v>
          </cell>
          <cell r="AC524">
            <v>47</v>
          </cell>
        </row>
        <row r="525">
          <cell r="H525" t="str">
            <v>Total MACAR LTDA</v>
          </cell>
          <cell r="I525">
            <v>275310742.625</v>
          </cell>
          <cell r="J525">
            <v>245780228.8125</v>
          </cell>
          <cell r="K525">
            <v>294442929.31580001</v>
          </cell>
          <cell r="L525">
            <v>116926174</v>
          </cell>
          <cell r="M525">
            <v>21670121</v>
          </cell>
          <cell r="N525">
            <v>138596295</v>
          </cell>
          <cell r="P525">
            <v>2167012.1</v>
          </cell>
          <cell r="R525">
            <v>13859629.500000002</v>
          </cell>
          <cell r="S525">
            <v>154622936.59999999</v>
          </cell>
          <cell r="V525">
            <v>55944156.570002005</v>
          </cell>
          <cell r="X525">
            <v>44166439.397369996</v>
          </cell>
          <cell r="Z525">
            <v>0</v>
          </cell>
          <cell r="AB525">
            <v>39709396.748427972</v>
          </cell>
          <cell r="AC525">
            <v>47</v>
          </cell>
        </row>
        <row r="526">
          <cell r="A526" t="str">
            <v>Cali</v>
          </cell>
          <cell r="B526">
            <v>7549975</v>
          </cell>
          <cell r="C526">
            <v>36872</v>
          </cell>
          <cell r="D526">
            <v>37236</v>
          </cell>
          <cell r="E526" t="str">
            <v>A</v>
          </cell>
          <cell r="F526" t="str">
            <v>AUCOLESP</v>
          </cell>
          <cell r="G526">
            <v>70996</v>
          </cell>
          <cell r="H526" t="str">
            <v>MAYAGUEZ S.A.</v>
          </cell>
          <cell r="I526">
            <v>120262560.0625</v>
          </cell>
          <cell r="J526">
            <v>120262560.0625</v>
          </cell>
          <cell r="K526">
            <v>120262560.15629999</v>
          </cell>
          <cell r="L526">
            <v>83843339</v>
          </cell>
          <cell r="M526">
            <v>4695907</v>
          </cell>
          <cell r="N526">
            <v>88539246</v>
          </cell>
          <cell r="O526">
            <v>0.1</v>
          </cell>
          <cell r="P526">
            <v>469590.7</v>
          </cell>
          <cell r="Q526">
            <v>0.1</v>
          </cell>
          <cell r="R526">
            <v>8853924.5999999996</v>
          </cell>
          <cell r="S526">
            <v>97862761.299999997</v>
          </cell>
          <cell r="T526">
            <v>0.81374254109352107</v>
          </cell>
          <cell r="U526">
            <v>0.19</v>
          </cell>
          <cell r="V526">
            <v>22849886.429696999</v>
          </cell>
          <cell r="W526">
            <v>0.1</v>
          </cell>
          <cell r="X526">
            <v>12026256.015629999</v>
          </cell>
          <cell r="Y526">
            <v>0</v>
          </cell>
          <cell r="Z526">
            <v>0</v>
          </cell>
          <cell r="AA526">
            <v>-0.1037425410935211</v>
          </cell>
          <cell r="AB526">
            <v>-12476343.589027006</v>
          </cell>
          <cell r="AD526">
            <v>64.417579650878906</v>
          </cell>
        </row>
        <row r="527">
          <cell r="A527" t="str">
            <v>Cali</v>
          </cell>
          <cell r="B527">
            <v>7549975</v>
          </cell>
          <cell r="C527">
            <v>37237</v>
          </cell>
          <cell r="D527">
            <v>37601</v>
          </cell>
          <cell r="E527" t="str">
            <v>A</v>
          </cell>
          <cell r="F527" t="str">
            <v>AUCOLESP</v>
          </cell>
          <cell r="G527">
            <v>70996</v>
          </cell>
          <cell r="H527" t="str">
            <v>MAYAGUEZ S.A.</v>
          </cell>
          <cell r="I527">
            <v>167327150.875</v>
          </cell>
          <cell r="J527">
            <v>167327150.875</v>
          </cell>
          <cell r="K527">
            <v>167327151</v>
          </cell>
          <cell r="L527">
            <v>62714759</v>
          </cell>
          <cell r="M527">
            <v>17548000</v>
          </cell>
          <cell r="N527">
            <v>80262759</v>
          </cell>
          <cell r="O527">
            <v>0.1</v>
          </cell>
          <cell r="P527">
            <v>1754800</v>
          </cell>
          <cell r="Q527">
            <v>0.1</v>
          </cell>
          <cell r="R527">
            <v>8026275.9000000004</v>
          </cell>
          <cell r="S527">
            <v>90043834.900000006</v>
          </cell>
          <cell r="T527">
            <v>0.53813044901481655</v>
          </cell>
          <cell r="U527">
            <v>0.19</v>
          </cell>
          <cell r="V527">
            <v>31792158.690000001</v>
          </cell>
          <cell r="W527">
            <v>0.1</v>
          </cell>
          <cell r="X527">
            <v>16732715.100000001</v>
          </cell>
          <cell r="Y527">
            <v>0</v>
          </cell>
          <cell r="Z527">
            <v>0</v>
          </cell>
          <cell r="AA527">
            <v>0.17186955098518342</v>
          </cell>
          <cell r="AB527">
            <v>28758442.309999984</v>
          </cell>
          <cell r="AD527">
            <v>63.043956756591797</v>
          </cell>
        </row>
        <row r="528">
          <cell r="A528" t="str">
            <v>Cali</v>
          </cell>
          <cell r="B528">
            <v>7549975</v>
          </cell>
          <cell r="C528">
            <v>37602</v>
          </cell>
          <cell r="D528">
            <v>37777</v>
          </cell>
          <cell r="E528" t="str">
            <v>A</v>
          </cell>
          <cell r="F528" t="str">
            <v>AUCOLESP</v>
          </cell>
          <cell r="G528">
            <v>70996</v>
          </cell>
          <cell r="H528" t="str">
            <v>MAYAGUEZ S.A.</v>
          </cell>
          <cell r="I528">
            <v>174504722</v>
          </cell>
          <cell r="J528">
            <v>174504722</v>
          </cell>
          <cell r="K528">
            <v>83552293.093799993</v>
          </cell>
          <cell r="L528">
            <v>31912698</v>
          </cell>
          <cell r="M528">
            <v>25618886</v>
          </cell>
          <cell r="N528">
            <v>57531584</v>
          </cell>
          <cell r="O528">
            <v>0.1</v>
          </cell>
          <cell r="P528">
            <v>2561888.6</v>
          </cell>
          <cell r="Q528">
            <v>0.1</v>
          </cell>
          <cell r="R528">
            <v>5753158.4000000004</v>
          </cell>
          <cell r="S528">
            <v>65846631</v>
          </cell>
          <cell r="T528">
            <v>0.78808885503689607</v>
          </cell>
          <cell r="U528">
            <v>0.19</v>
          </cell>
          <cell r="V528">
            <v>15874935.687821999</v>
          </cell>
          <cell r="W528">
            <v>0.1</v>
          </cell>
          <cell r="X528">
            <v>8355229.3093799995</v>
          </cell>
          <cell r="Y528">
            <v>0</v>
          </cell>
          <cell r="Z528">
            <v>0</v>
          </cell>
          <cell r="AA528">
            <v>-7.808885503689611E-2</v>
          </cell>
          <cell r="AB528">
            <v>-6524502.9034020035</v>
          </cell>
          <cell r="AC528">
            <v>59</v>
          </cell>
          <cell r="AD528">
            <v>58.337142944335938</v>
          </cell>
        </row>
        <row r="529">
          <cell r="B529" t="str">
            <v>Total 7549975</v>
          </cell>
          <cell r="I529">
            <v>462094432.9375</v>
          </cell>
          <cell r="J529">
            <v>462094432.9375</v>
          </cell>
          <cell r="K529">
            <v>371142004.25010002</v>
          </cell>
          <cell r="L529">
            <v>178470796</v>
          </cell>
          <cell r="M529">
            <v>47862793</v>
          </cell>
          <cell r="N529">
            <v>226333589</v>
          </cell>
          <cell r="P529">
            <v>4786279.3000000007</v>
          </cell>
          <cell r="R529">
            <v>22633358.899999999</v>
          </cell>
          <cell r="S529">
            <v>253753227.19999999</v>
          </cell>
          <cell r="V529">
            <v>70516980.807519004</v>
          </cell>
          <cell r="X529">
            <v>37114200.425010003</v>
          </cell>
          <cell r="Z529">
            <v>0</v>
          </cell>
          <cell r="AB529">
            <v>9757595.8175709732</v>
          </cell>
          <cell r="AC529">
            <v>59</v>
          </cell>
        </row>
        <row r="530">
          <cell r="H530" t="str">
            <v>Total MAYAGUEZ S.A.</v>
          </cell>
          <cell r="I530">
            <v>462094432.9375</v>
          </cell>
          <cell r="J530">
            <v>462094432.9375</v>
          </cell>
          <cell r="K530">
            <v>371142004.25010002</v>
          </cell>
          <cell r="L530">
            <v>178470796</v>
          </cell>
          <cell r="M530">
            <v>47862793</v>
          </cell>
          <cell r="N530">
            <v>226333589</v>
          </cell>
          <cell r="P530">
            <v>4786279.3000000007</v>
          </cell>
          <cell r="R530">
            <v>22633358.899999999</v>
          </cell>
          <cell r="S530">
            <v>253753227.19999999</v>
          </cell>
          <cell r="V530">
            <v>70516980.807519004</v>
          </cell>
          <cell r="X530">
            <v>37114200.425010003</v>
          </cell>
          <cell r="Z530">
            <v>0</v>
          </cell>
          <cell r="AB530">
            <v>9757595.8175709732</v>
          </cell>
          <cell r="AC530">
            <v>59</v>
          </cell>
        </row>
        <row r="531">
          <cell r="A531" t="str">
            <v>Cali</v>
          </cell>
          <cell r="B531">
            <v>10321458</v>
          </cell>
          <cell r="C531">
            <v>37195</v>
          </cell>
          <cell r="D531">
            <v>37559</v>
          </cell>
          <cell r="E531" t="str">
            <v>A</v>
          </cell>
          <cell r="F531" t="str">
            <v>AUCOLESP</v>
          </cell>
          <cell r="G531">
            <v>70996</v>
          </cell>
          <cell r="H531" t="str">
            <v>NABISCO ROYAL COLOMBIANA INC.</v>
          </cell>
          <cell r="I531">
            <v>91515076.625</v>
          </cell>
          <cell r="J531">
            <v>91560023.625</v>
          </cell>
          <cell r="K531">
            <v>91515076.593799993</v>
          </cell>
          <cell r="L531">
            <v>51696089</v>
          </cell>
          <cell r="M531">
            <v>24827432</v>
          </cell>
          <cell r="N531">
            <v>76523521</v>
          </cell>
          <cell r="O531">
            <v>0.1</v>
          </cell>
          <cell r="P531">
            <v>2482743.2000000002</v>
          </cell>
          <cell r="Q531">
            <v>0.1</v>
          </cell>
          <cell r="R531">
            <v>7652352.1000000006</v>
          </cell>
          <cell r="S531">
            <v>86658616.299999997</v>
          </cell>
          <cell r="T531">
            <v>0.946932675198908</v>
          </cell>
          <cell r="U531">
            <v>0.19</v>
          </cell>
          <cell r="V531">
            <v>17387864.552821998</v>
          </cell>
          <cell r="W531">
            <v>0.125</v>
          </cell>
          <cell r="X531">
            <v>11439384.574224999</v>
          </cell>
          <cell r="Y531">
            <v>0</v>
          </cell>
          <cell r="Z531">
            <v>0</v>
          </cell>
          <cell r="AA531">
            <v>-0.26193267519890795</v>
          </cell>
          <cell r="AB531">
            <v>-23970788.833246998</v>
          </cell>
          <cell r="AD531">
            <v>77.032966613769531</v>
          </cell>
        </row>
        <row r="532">
          <cell r="A532" t="str">
            <v>Cali</v>
          </cell>
          <cell r="B532">
            <v>10321458</v>
          </cell>
          <cell r="C532">
            <v>37560</v>
          </cell>
          <cell r="D532">
            <v>37777</v>
          </cell>
          <cell r="E532" t="str">
            <v>A</v>
          </cell>
          <cell r="F532" t="str">
            <v>AUCOLESP</v>
          </cell>
          <cell r="G532">
            <v>70996</v>
          </cell>
          <cell r="H532" t="str">
            <v>NABISCO ROYAL COLOMBIANA INC.</v>
          </cell>
          <cell r="I532">
            <v>81225529.25</v>
          </cell>
          <cell r="J532">
            <v>79043810.1875</v>
          </cell>
          <cell r="K532">
            <v>45429326.515600003</v>
          </cell>
          <cell r="L532">
            <v>9990278</v>
          </cell>
          <cell r="M532">
            <v>2711111</v>
          </cell>
          <cell r="N532">
            <v>12701389</v>
          </cell>
          <cell r="O532">
            <v>0.1</v>
          </cell>
          <cell r="P532">
            <v>271111.10000000003</v>
          </cell>
          <cell r="Q532">
            <v>0.1</v>
          </cell>
          <cell r="R532">
            <v>1270138.9000000001</v>
          </cell>
          <cell r="S532">
            <v>14242639</v>
          </cell>
          <cell r="T532">
            <v>0.31351199967952886</v>
          </cell>
          <cell r="U532">
            <v>0.19</v>
          </cell>
          <cell r="V532">
            <v>8631572.0379640013</v>
          </cell>
          <cell r="W532">
            <v>0.125</v>
          </cell>
          <cell r="X532">
            <v>5678665.8144500004</v>
          </cell>
          <cell r="Y532">
            <v>0</v>
          </cell>
          <cell r="Z532">
            <v>0</v>
          </cell>
          <cell r="AA532">
            <v>0.37148800032047119</v>
          </cell>
          <cell r="AB532">
            <v>16876449.663186003</v>
          </cell>
          <cell r="AC532">
            <v>64</v>
          </cell>
          <cell r="AD532">
            <v>57.589862823486328</v>
          </cell>
        </row>
        <row r="533">
          <cell r="B533" t="str">
            <v>Total 10321458</v>
          </cell>
          <cell r="I533">
            <v>172740605.875</v>
          </cell>
          <cell r="J533">
            <v>170603833.8125</v>
          </cell>
          <cell r="K533">
            <v>136944403.1094</v>
          </cell>
          <cell r="L533">
            <v>61686367</v>
          </cell>
          <cell r="M533">
            <v>27538543</v>
          </cell>
          <cell r="N533">
            <v>89224910</v>
          </cell>
          <cell r="P533">
            <v>2753854.3000000003</v>
          </cell>
          <cell r="R533">
            <v>8922491</v>
          </cell>
          <cell r="S533">
            <v>100901255.3</v>
          </cell>
          <cell r="V533">
            <v>26019436.590785999</v>
          </cell>
          <cell r="X533">
            <v>17118050.388675001</v>
          </cell>
          <cell r="Z533">
            <v>0</v>
          </cell>
          <cell r="AB533">
            <v>-7094339.170060996</v>
          </cell>
          <cell r="AC533">
            <v>64</v>
          </cell>
        </row>
        <row r="534">
          <cell r="H534" t="str">
            <v>Total NABISCO ROYAL COLOMBIANA INC.</v>
          </cell>
          <cell r="I534">
            <v>172740605.875</v>
          </cell>
          <cell r="J534">
            <v>170603833.8125</v>
          </cell>
          <cell r="K534">
            <v>136944403.1094</v>
          </cell>
          <cell r="L534">
            <v>61686367</v>
          </cell>
          <cell r="M534">
            <v>27538543</v>
          </cell>
          <cell r="N534">
            <v>89224910</v>
          </cell>
          <cell r="P534">
            <v>2753854.3000000003</v>
          </cell>
          <cell r="R534">
            <v>8922491</v>
          </cell>
          <cell r="S534">
            <v>100901255.3</v>
          </cell>
          <cell r="V534">
            <v>26019436.590785999</v>
          </cell>
          <cell r="X534">
            <v>17118050.388675001</v>
          </cell>
          <cell r="Z534">
            <v>0</v>
          </cell>
          <cell r="AB534">
            <v>-7094339.170060996</v>
          </cell>
          <cell r="AC534">
            <v>64</v>
          </cell>
        </row>
        <row r="535">
          <cell r="A535" t="str">
            <v>Cali</v>
          </cell>
          <cell r="B535">
            <v>10951678</v>
          </cell>
          <cell r="C535">
            <v>37462</v>
          </cell>
          <cell r="D535">
            <v>37777</v>
          </cell>
          <cell r="E535" t="str">
            <v>A</v>
          </cell>
          <cell r="F535" t="str">
            <v>AUCOLESP</v>
          </cell>
          <cell r="G535">
            <v>70996</v>
          </cell>
          <cell r="H535" t="str">
            <v>PRODUCTOS QUAQUER SA</v>
          </cell>
          <cell r="I535">
            <v>88642789.1875</v>
          </cell>
          <cell r="J535">
            <v>89442193.0625</v>
          </cell>
          <cell r="K535">
            <v>75886509.900399998</v>
          </cell>
          <cell r="L535">
            <v>35226931</v>
          </cell>
          <cell r="M535">
            <v>33790218</v>
          </cell>
          <cell r="N535">
            <v>69017149</v>
          </cell>
          <cell r="O535">
            <v>0.1</v>
          </cell>
          <cell r="P535">
            <v>3379021.8000000003</v>
          </cell>
          <cell r="Q535">
            <v>0.1</v>
          </cell>
          <cell r="R535">
            <v>6901714.9000000004</v>
          </cell>
          <cell r="S535">
            <v>79297885.700000003</v>
          </cell>
          <cell r="T535">
            <v>1.0449536525540231</v>
          </cell>
          <cell r="U535">
            <v>0.19</v>
          </cell>
          <cell r="V535">
            <v>14418436.881076001</v>
          </cell>
          <cell r="W535">
            <v>0.125</v>
          </cell>
          <cell r="X535">
            <v>9485813.7375499997</v>
          </cell>
          <cell r="Y535">
            <v>0</v>
          </cell>
          <cell r="Z535">
            <v>0</v>
          </cell>
          <cell r="AA535">
            <v>-0.35995365255402301</v>
          </cell>
          <cell r="AB535">
            <v>-27315626.418226007</v>
          </cell>
          <cell r="AC535">
            <v>78</v>
          </cell>
          <cell r="AD535">
            <v>79.434921264648438</v>
          </cell>
        </row>
        <row r="536">
          <cell r="B536" t="str">
            <v>Total 10951678</v>
          </cell>
          <cell r="I536">
            <v>88642789.1875</v>
          </cell>
          <cell r="J536">
            <v>89442193.0625</v>
          </cell>
          <cell r="K536">
            <v>75886509.900399998</v>
          </cell>
          <cell r="L536">
            <v>35226931</v>
          </cell>
          <cell r="M536">
            <v>33790218</v>
          </cell>
          <cell r="N536">
            <v>69017149</v>
          </cell>
          <cell r="P536">
            <v>3379021.8000000003</v>
          </cell>
          <cell r="R536">
            <v>6901714.9000000004</v>
          </cell>
          <cell r="S536">
            <v>79297885.700000003</v>
          </cell>
          <cell r="V536">
            <v>14418436.881076001</v>
          </cell>
          <cell r="X536">
            <v>9485813.7375499997</v>
          </cell>
          <cell r="Z536">
            <v>0</v>
          </cell>
          <cell r="AB536">
            <v>-27315626.418226007</v>
          </cell>
          <cell r="AC536">
            <v>78</v>
          </cell>
        </row>
        <row r="537">
          <cell r="H537" t="str">
            <v>Total PRODUCTOS QUAQUER SA</v>
          </cell>
          <cell r="I537">
            <v>88642789.1875</v>
          </cell>
          <cell r="J537">
            <v>89442193.0625</v>
          </cell>
          <cell r="K537">
            <v>75886509.900399998</v>
          </cell>
          <cell r="L537">
            <v>35226931</v>
          </cell>
          <cell r="M537">
            <v>33790218</v>
          </cell>
          <cell r="N537">
            <v>69017149</v>
          </cell>
          <cell r="P537">
            <v>3379021.8000000003</v>
          </cell>
          <cell r="R537">
            <v>6901714.9000000004</v>
          </cell>
          <cell r="S537">
            <v>79297885.700000003</v>
          </cell>
          <cell r="V537">
            <v>14418436.881076001</v>
          </cell>
          <cell r="X537">
            <v>9485813.7375499997</v>
          </cell>
          <cell r="Z537">
            <v>0</v>
          </cell>
          <cell r="AB537">
            <v>-27315626.418226007</v>
          </cell>
          <cell r="AC537">
            <v>78</v>
          </cell>
        </row>
        <row r="538">
          <cell r="A538" t="str">
            <v>Cali</v>
          </cell>
          <cell r="B538">
            <v>10330242</v>
          </cell>
          <cell r="C538">
            <v>37222</v>
          </cell>
          <cell r="D538">
            <v>37586</v>
          </cell>
          <cell r="E538" t="str">
            <v>A</v>
          </cell>
          <cell r="F538" t="str">
            <v>AUCOLESP</v>
          </cell>
          <cell r="G538">
            <v>70996</v>
          </cell>
          <cell r="H538" t="str">
            <v>PROYECTOS DE INFRAESTRUCTURA P.I.S.A. S.A.</v>
          </cell>
          <cell r="I538">
            <v>39155911.0625</v>
          </cell>
          <cell r="J538">
            <v>39155911.0625</v>
          </cell>
          <cell r="K538">
            <v>39155911.281300001</v>
          </cell>
          <cell r="L538">
            <v>100000</v>
          </cell>
          <cell r="M538">
            <v>2111111</v>
          </cell>
          <cell r="N538">
            <v>2211111</v>
          </cell>
          <cell r="O538">
            <v>0.1</v>
          </cell>
          <cell r="P538">
            <v>211111.1</v>
          </cell>
          <cell r="Q538">
            <v>0.1</v>
          </cell>
          <cell r="R538">
            <v>221111.1</v>
          </cell>
          <cell r="S538">
            <v>2643333.2000000002</v>
          </cell>
          <cell r="T538">
            <v>6.7507896343160775E-2</v>
          </cell>
          <cell r="U538">
            <v>0.19</v>
          </cell>
          <cell r="V538">
            <v>7439623.1434470005</v>
          </cell>
          <cell r="W538">
            <v>0.125</v>
          </cell>
          <cell r="X538">
            <v>4894488.9101625001</v>
          </cell>
          <cell r="Y538">
            <v>0</v>
          </cell>
          <cell r="Z538">
            <v>0</v>
          </cell>
          <cell r="AA538">
            <v>0.61749210365683926</v>
          </cell>
          <cell r="AB538">
            <v>24178466.027690504</v>
          </cell>
          <cell r="AD538">
            <v>25.370878219604492</v>
          </cell>
        </row>
        <row r="539">
          <cell r="A539" t="str">
            <v>Cali</v>
          </cell>
          <cell r="B539">
            <v>10330242</v>
          </cell>
          <cell r="C539">
            <v>37587</v>
          </cell>
          <cell r="D539">
            <v>37777</v>
          </cell>
          <cell r="E539" t="str">
            <v>A</v>
          </cell>
          <cell r="F539" t="str">
            <v>AUCOLESP</v>
          </cell>
          <cell r="G539">
            <v>70996</v>
          </cell>
          <cell r="H539" t="str">
            <v>PROYECTOS DE INFRAESTRUCTURA P.I.S.A. S.A.</v>
          </cell>
          <cell r="I539">
            <v>45058795.5625</v>
          </cell>
          <cell r="J539">
            <v>44337444.5625</v>
          </cell>
          <cell r="K539">
            <v>23377599.668900002</v>
          </cell>
          <cell r="L539">
            <v>14438608</v>
          </cell>
          <cell r="M539">
            <v>12909887</v>
          </cell>
          <cell r="N539">
            <v>27348495</v>
          </cell>
          <cell r="O539">
            <v>0.1</v>
          </cell>
          <cell r="P539">
            <v>1290988.7000000002</v>
          </cell>
          <cell r="Q539">
            <v>0.1</v>
          </cell>
          <cell r="R539">
            <v>2734849.5</v>
          </cell>
          <cell r="S539">
            <v>31374333.199999999</v>
          </cell>
          <cell r="T539">
            <v>1.34206820393705</v>
          </cell>
          <cell r="U539">
            <v>0.19</v>
          </cell>
          <cell r="V539">
            <v>4441743.9370910004</v>
          </cell>
          <cell r="W539">
            <v>0.125</v>
          </cell>
          <cell r="X539">
            <v>2922199.9586125002</v>
          </cell>
          <cell r="Y539">
            <v>0</v>
          </cell>
          <cell r="Z539">
            <v>0</v>
          </cell>
          <cell r="AA539">
            <v>-0.6570682039370499</v>
          </cell>
          <cell r="AB539">
            <v>-15360677.426803496</v>
          </cell>
          <cell r="AC539">
            <v>27</v>
          </cell>
          <cell r="AD539">
            <v>25.689474105834961</v>
          </cell>
        </row>
        <row r="540">
          <cell r="B540" t="str">
            <v>Total 10330242</v>
          </cell>
          <cell r="I540">
            <v>84214706.625</v>
          </cell>
          <cell r="J540">
            <v>83493355.625</v>
          </cell>
          <cell r="K540">
            <v>62533510.950200006</v>
          </cell>
          <cell r="L540">
            <v>14538608</v>
          </cell>
          <cell r="M540">
            <v>15020998</v>
          </cell>
          <cell r="N540">
            <v>29559606</v>
          </cell>
          <cell r="P540">
            <v>1502099.8000000003</v>
          </cell>
          <cell r="R540">
            <v>2955960.6</v>
          </cell>
          <cell r="S540">
            <v>34017666.399999999</v>
          </cell>
          <cell r="V540">
            <v>11881367.080538001</v>
          </cell>
          <cell r="X540">
            <v>7816688.8687750008</v>
          </cell>
          <cell r="Z540">
            <v>0</v>
          </cell>
          <cell r="AB540">
            <v>8817788.600887008</v>
          </cell>
          <cell r="AC540">
            <v>27</v>
          </cell>
        </row>
        <row r="541">
          <cell r="H541" t="str">
            <v>Total PROYECTOS DE INFRAESTRUCTURA P.I.S.A. S.A.</v>
          </cell>
          <cell r="I541">
            <v>84214706.625</v>
          </cell>
          <cell r="J541">
            <v>83493355.625</v>
          </cell>
          <cell r="K541">
            <v>62533510.950200006</v>
          </cell>
          <cell r="L541">
            <v>14538608</v>
          </cell>
          <cell r="M541">
            <v>15020998</v>
          </cell>
          <cell r="N541">
            <v>29559606</v>
          </cell>
          <cell r="P541">
            <v>1502099.8000000003</v>
          </cell>
          <cell r="R541">
            <v>2955960.6</v>
          </cell>
          <cell r="S541">
            <v>34017666.399999999</v>
          </cell>
          <cell r="V541">
            <v>11881367.080538001</v>
          </cell>
          <cell r="X541">
            <v>7816688.8687750008</v>
          </cell>
          <cell r="Z541">
            <v>0</v>
          </cell>
          <cell r="AB541">
            <v>8817788.600887008</v>
          </cell>
          <cell r="AC541">
            <v>27</v>
          </cell>
        </row>
        <row r="542">
          <cell r="A542" t="str">
            <v>Cali</v>
          </cell>
          <cell r="B542">
            <v>10314180</v>
          </cell>
          <cell r="C542">
            <v>37190</v>
          </cell>
          <cell r="D542">
            <v>37554</v>
          </cell>
          <cell r="E542" t="str">
            <v>A</v>
          </cell>
          <cell r="F542" t="str">
            <v>AUCOLESP</v>
          </cell>
          <cell r="G542">
            <v>70996</v>
          </cell>
          <cell r="H542" t="str">
            <v>QUIMICA BASICA COLOMBIANA</v>
          </cell>
          <cell r="I542">
            <v>17678635</v>
          </cell>
          <cell r="J542">
            <v>17678635</v>
          </cell>
          <cell r="K542">
            <v>17678634.968800001</v>
          </cell>
          <cell r="N542">
            <v>0</v>
          </cell>
          <cell r="O542">
            <v>0.1</v>
          </cell>
          <cell r="P542">
            <v>0</v>
          </cell>
          <cell r="Q542">
            <v>0.1</v>
          </cell>
          <cell r="R542">
            <v>0</v>
          </cell>
          <cell r="S542">
            <v>0</v>
          </cell>
          <cell r="T542">
            <v>0</v>
          </cell>
          <cell r="U542">
            <v>0.19</v>
          </cell>
          <cell r="V542">
            <v>3358940.6440720004</v>
          </cell>
          <cell r="W542">
            <v>0.125</v>
          </cell>
          <cell r="X542">
            <v>2209829.3711000001</v>
          </cell>
          <cell r="Y542">
            <v>0</v>
          </cell>
          <cell r="Z542">
            <v>0</v>
          </cell>
          <cell r="AA542">
            <v>0.68500000000000005</v>
          </cell>
          <cell r="AB542">
            <v>12109864.953628002</v>
          </cell>
          <cell r="AD542">
            <v>19.912088394165039</v>
          </cell>
        </row>
        <row r="543">
          <cell r="A543" t="str">
            <v>Cali</v>
          </cell>
          <cell r="B543">
            <v>10314180</v>
          </cell>
          <cell r="C543">
            <v>37555</v>
          </cell>
          <cell r="D543">
            <v>37777</v>
          </cell>
          <cell r="E543" t="str">
            <v>A</v>
          </cell>
          <cell r="F543" t="str">
            <v>AUCOLESP</v>
          </cell>
          <cell r="G543">
            <v>70996</v>
          </cell>
          <cell r="H543" t="str">
            <v>QUIMICA BASICA COLOMBIANA</v>
          </cell>
          <cell r="I543">
            <v>19777298.9375</v>
          </cell>
          <cell r="J543">
            <v>18697424.9375</v>
          </cell>
          <cell r="K543">
            <v>11684670.601600001</v>
          </cell>
          <cell r="L543">
            <v>1389505</v>
          </cell>
          <cell r="M543">
            <v>0</v>
          </cell>
          <cell r="N543">
            <v>1389505</v>
          </cell>
          <cell r="O543">
            <v>0.1</v>
          </cell>
          <cell r="P543">
            <v>0</v>
          </cell>
          <cell r="Q543">
            <v>0.1</v>
          </cell>
          <cell r="R543">
            <v>138950.5</v>
          </cell>
          <cell r="S543">
            <v>1528455.5</v>
          </cell>
          <cell r="T543">
            <v>0.13080860831375993</v>
          </cell>
          <cell r="U543">
            <v>0.19</v>
          </cell>
          <cell r="V543">
            <v>2220087.4143040003</v>
          </cell>
          <cell r="W543">
            <v>0.125</v>
          </cell>
          <cell r="X543">
            <v>1460583.8252000001</v>
          </cell>
          <cell r="Y543">
            <v>0</v>
          </cell>
          <cell r="Z543">
            <v>0</v>
          </cell>
          <cell r="AA543">
            <v>0.5541913916862401</v>
          </cell>
          <cell r="AB543">
            <v>6475543.8620960005</v>
          </cell>
          <cell r="AC543">
            <v>24</v>
          </cell>
          <cell r="AD543">
            <v>22.265766143798828</v>
          </cell>
        </row>
        <row r="544">
          <cell r="B544" t="str">
            <v>Total 10314180</v>
          </cell>
          <cell r="I544">
            <v>37455933.9375</v>
          </cell>
          <cell r="J544">
            <v>36376059.9375</v>
          </cell>
          <cell r="K544">
            <v>29363305.5704</v>
          </cell>
          <cell r="L544">
            <v>1389505</v>
          </cell>
          <cell r="M544">
            <v>0</v>
          </cell>
          <cell r="N544">
            <v>1389505</v>
          </cell>
          <cell r="P544">
            <v>0</v>
          </cell>
          <cell r="R544">
            <v>138950.5</v>
          </cell>
          <cell r="S544">
            <v>1528455.5</v>
          </cell>
          <cell r="V544">
            <v>5579028.0583760012</v>
          </cell>
          <cell r="X544">
            <v>3670413.1963</v>
          </cell>
          <cell r="Z544">
            <v>0</v>
          </cell>
          <cell r="AB544">
            <v>18585408.815724</v>
          </cell>
          <cell r="AC544">
            <v>24</v>
          </cell>
        </row>
        <row r="545">
          <cell r="H545" t="str">
            <v>Total QUIMICA BASICA COLOMBIANA</v>
          </cell>
          <cell r="I545">
            <v>37455933.9375</v>
          </cell>
          <cell r="J545">
            <v>36376059.9375</v>
          </cell>
          <cell r="K545">
            <v>29363305.5704</v>
          </cell>
          <cell r="L545">
            <v>1389505</v>
          </cell>
          <cell r="M545">
            <v>0</v>
          </cell>
          <cell r="N545">
            <v>1389505</v>
          </cell>
          <cell r="P545">
            <v>0</v>
          </cell>
          <cell r="R545">
            <v>138950.5</v>
          </cell>
          <cell r="S545">
            <v>1528455.5</v>
          </cell>
          <cell r="V545">
            <v>5579028.0583760012</v>
          </cell>
          <cell r="X545">
            <v>3670413.1963</v>
          </cell>
          <cell r="Z545">
            <v>0</v>
          </cell>
          <cell r="AB545">
            <v>18585408.815724</v>
          </cell>
          <cell r="AC545">
            <v>24</v>
          </cell>
        </row>
        <row r="546">
          <cell r="A546" t="str">
            <v>Cali</v>
          </cell>
          <cell r="B546">
            <v>10951213</v>
          </cell>
          <cell r="C546">
            <v>37452</v>
          </cell>
          <cell r="D546">
            <v>37777</v>
          </cell>
          <cell r="E546" t="str">
            <v>D</v>
          </cell>
          <cell r="F546" t="str">
            <v>AUCOLESP</v>
          </cell>
          <cell r="G546">
            <v>70996</v>
          </cell>
          <cell r="H546" t="str">
            <v>RICA RONDO IND. NAL.</v>
          </cell>
          <cell r="I546">
            <v>75827911.173800007</v>
          </cell>
          <cell r="J546">
            <v>75436364.609400004</v>
          </cell>
          <cell r="K546">
            <v>75352151.762700006</v>
          </cell>
          <cell r="L546">
            <v>33001557</v>
          </cell>
          <cell r="M546">
            <v>25284165</v>
          </cell>
          <cell r="N546">
            <v>58285722</v>
          </cell>
          <cell r="O546">
            <v>0.1</v>
          </cell>
          <cell r="P546">
            <v>2528416.5</v>
          </cell>
          <cell r="Q546">
            <v>0.1</v>
          </cell>
          <cell r="R546">
            <v>5828572.2000000002</v>
          </cell>
          <cell r="S546">
            <v>66642710.700000003</v>
          </cell>
          <cell r="T546">
            <v>0.88441682342227079</v>
          </cell>
          <cell r="U546">
            <v>0.19</v>
          </cell>
          <cell r="V546">
            <v>14316908.834913</v>
          </cell>
          <cell r="W546">
            <v>0.125</v>
          </cell>
          <cell r="X546">
            <v>9419018.9703375008</v>
          </cell>
          <cell r="Y546">
            <v>0</v>
          </cell>
          <cell r="Z546">
            <v>0</v>
          </cell>
          <cell r="AA546">
            <v>-0.19941682342227074</v>
          </cell>
          <cell r="AB546">
            <v>-15026486.742550494</v>
          </cell>
          <cell r="AC546">
            <v>40</v>
          </cell>
          <cell r="AD546">
            <v>40.024616241455078</v>
          </cell>
        </row>
        <row r="547">
          <cell r="B547" t="str">
            <v>Total 10951213</v>
          </cell>
          <cell r="I547">
            <v>75827911.173800007</v>
          </cell>
          <cell r="J547">
            <v>75436364.609400004</v>
          </cell>
          <cell r="K547">
            <v>75352151.762700006</v>
          </cell>
          <cell r="L547">
            <v>33001557</v>
          </cell>
          <cell r="M547">
            <v>25284165</v>
          </cell>
          <cell r="N547">
            <v>58285722</v>
          </cell>
          <cell r="P547">
            <v>2528416.5</v>
          </cell>
          <cell r="R547">
            <v>5828572.2000000002</v>
          </cell>
          <cell r="S547">
            <v>66642710.700000003</v>
          </cell>
          <cell r="V547">
            <v>14316908.834913</v>
          </cell>
          <cell r="X547">
            <v>9419018.9703375008</v>
          </cell>
          <cell r="Z547">
            <v>0</v>
          </cell>
          <cell r="AB547">
            <v>-15026486.742550494</v>
          </cell>
          <cell r="AC547">
            <v>40</v>
          </cell>
        </row>
        <row r="548">
          <cell r="H548" t="str">
            <v>Total RICA RONDO IND. NAL.</v>
          </cell>
          <cell r="I548">
            <v>75827911.173800007</v>
          </cell>
          <cell r="J548">
            <v>75436364.609400004</v>
          </cell>
          <cell r="K548">
            <v>75352151.762700006</v>
          </cell>
          <cell r="L548">
            <v>33001557</v>
          </cell>
          <cell r="M548">
            <v>25284165</v>
          </cell>
          <cell r="N548">
            <v>58285722</v>
          </cell>
          <cell r="P548">
            <v>2528416.5</v>
          </cell>
          <cell r="R548">
            <v>5828572.2000000002</v>
          </cell>
          <cell r="S548">
            <v>66642710.700000003</v>
          </cell>
          <cell r="V548">
            <v>14316908.834913</v>
          </cell>
          <cell r="X548">
            <v>9419018.9703375008</v>
          </cell>
          <cell r="Z548">
            <v>0</v>
          </cell>
          <cell r="AB548">
            <v>-15026486.742550494</v>
          </cell>
          <cell r="AC548">
            <v>40</v>
          </cell>
        </row>
        <row r="549">
          <cell r="A549" t="str">
            <v>Cali</v>
          </cell>
          <cell r="B549">
            <v>7559230</v>
          </cell>
          <cell r="C549">
            <v>36891</v>
          </cell>
          <cell r="D549">
            <v>37255</v>
          </cell>
          <cell r="E549" t="str">
            <v>A</v>
          </cell>
          <cell r="F549" t="str">
            <v>AUCOLESP</v>
          </cell>
          <cell r="G549">
            <v>77127</v>
          </cell>
          <cell r="H549" t="str">
            <v>TRANSPORTES  CABAL Y CIA</v>
          </cell>
          <cell r="I549">
            <v>15195362.125</v>
          </cell>
          <cell r="J549">
            <v>15195362.125</v>
          </cell>
          <cell r="K549">
            <v>15195362.1719</v>
          </cell>
          <cell r="N549">
            <v>0</v>
          </cell>
          <cell r="O549">
            <v>0.1</v>
          </cell>
          <cell r="P549">
            <v>0</v>
          </cell>
          <cell r="Q549">
            <v>0.1</v>
          </cell>
          <cell r="R549">
            <v>0</v>
          </cell>
          <cell r="S549">
            <v>0</v>
          </cell>
          <cell r="T549">
            <v>0</v>
          </cell>
          <cell r="U549">
            <v>0.19</v>
          </cell>
          <cell r="V549">
            <v>2887118.8126610001</v>
          </cell>
          <cell r="W549">
            <v>0.17499999999999999</v>
          </cell>
          <cell r="X549">
            <v>2659188.3800824997</v>
          </cell>
          <cell r="Y549">
            <v>0</v>
          </cell>
          <cell r="Z549">
            <v>0</v>
          </cell>
          <cell r="AA549">
            <v>0.63500000000000001</v>
          </cell>
          <cell r="AB549">
            <v>9649054.9791564997</v>
          </cell>
          <cell r="AD549">
            <v>29.69780158996582</v>
          </cell>
        </row>
        <row r="550">
          <cell r="A550" t="str">
            <v>Cali</v>
          </cell>
          <cell r="B550">
            <v>7559230</v>
          </cell>
          <cell r="C550">
            <v>37256</v>
          </cell>
          <cell r="D550">
            <v>37620</v>
          </cell>
          <cell r="E550" t="str">
            <v>A</v>
          </cell>
          <cell r="F550" t="str">
            <v>AUCOLESP</v>
          </cell>
          <cell r="G550">
            <v>77127</v>
          </cell>
          <cell r="H550" t="str">
            <v>TRANSPORTES  CABAL Y CIA</v>
          </cell>
          <cell r="I550">
            <v>19979038</v>
          </cell>
          <cell r="J550">
            <v>19979038</v>
          </cell>
          <cell r="K550">
            <v>19979038.1406</v>
          </cell>
          <cell r="N550">
            <v>0</v>
          </cell>
          <cell r="O550">
            <v>0.1</v>
          </cell>
          <cell r="P550">
            <v>0</v>
          </cell>
          <cell r="Q550">
            <v>0.1</v>
          </cell>
          <cell r="R550">
            <v>0</v>
          </cell>
          <cell r="S550">
            <v>0</v>
          </cell>
          <cell r="T550">
            <v>0</v>
          </cell>
          <cell r="U550">
            <v>0.19</v>
          </cell>
          <cell r="V550">
            <v>3796017.2467140001</v>
          </cell>
          <cell r="W550">
            <v>0.17499999999999999</v>
          </cell>
          <cell r="X550">
            <v>3496331.6746049998</v>
          </cell>
          <cell r="Y550">
            <v>0</v>
          </cell>
          <cell r="Z550">
            <v>0</v>
          </cell>
          <cell r="AA550">
            <v>0.63500000000000001</v>
          </cell>
          <cell r="AB550">
            <v>12686689.219280999</v>
          </cell>
          <cell r="AD550">
            <v>34</v>
          </cell>
        </row>
        <row r="551">
          <cell r="A551" t="str">
            <v>Cali</v>
          </cell>
          <cell r="B551">
            <v>7559230</v>
          </cell>
          <cell r="C551">
            <v>37621</v>
          </cell>
          <cell r="D551">
            <v>37777</v>
          </cell>
          <cell r="E551" t="str">
            <v>A</v>
          </cell>
          <cell r="F551" t="str">
            <v>AUCOLESP</v>
          </cell>
          <cell r="G551">
            <v>77127</v>
          </cell>
          <cell r="H551" t="str">
            <v>TRANSPORTES  CABAL Y CIA</v>
          </cell>
          <cell r="I551">
            <v>19914250</v>
          </cell>
          <cell r="J551">
            <v>19914250</v>
          </cell>
          <cell r="K551">
            <v>8565855.4414000008</v>
          </cell>
          <cell r="N551">
            <v>0</v>
          </cell>
          <cell r="O551">
            <v>0.1</v>
          </cell>
          <cell r="P551">
            <v>0</v>
          </cell>
          <cell r="Q551">
            <v>0.1</v>
          </cell>
          <cell r="R551">
            <v>0</v>
          </cell>
          <cell r="S551">
            <v>0</v>
          </cell>
          <cell r="T551">
            <v>0</v>
          </cell>
          <cell r="U551">
            <v>0.19</v>
          </cell>
          <cell r="V551">
            <v>1627512.5338660001</v>
          </cell>
          <cell r="W551">
            <v>0.17499999999999999</v>
          </cell>
          <cell r="X551">
            <v>1499024.7022450001</v>
          </cell>
          <cell r="Y551">
            <v>0</v>
          </cell>
          <cell r="Z551">
            <v>0</v>
          </cell>
          <cell r="AA551">
            <v>0.63500000000000001</v>
          </cell>
          <cell r="AB551">
            <v>5439318.2052890006</v>
          </cell>
          <cell r="AC551">
            <v>34</v>
          </cell>
          <cell r="AD551">
            <v>34</v>
          </cell>
        </row>
        <row r="552">
          <cell r="B552" t="str">
            <v>Total 7559230</v>
          </cell>
          <cell r="I552">
            <v>55088650.125</v>
          </cell>
          <cell r="J552">
            <v>55088650.125</v>
          </cell>
          <cell r="K552">
            <v>43740255.753899999</v>
          </cell>
          <cell r="L552">
            <v>0</v>
          </cell>
          <cell r="M552">
            <v>0</v>
          </cell>
          <cell r="N552">
            <v>0</v>
          </cell>
          <cell r="P552">
            <v>0</v>
          </cell>
          <cell r="R552">
            <v>0</v>
          </cell>
          <cell r="S552">
            <v>0</v>
          </cell>
          <cell r="V552">
            <v>8310648.5932410005</v>
          </cell>
          <cell r="X552">
            <v>7654544.7569324998</v>
          </cell>
          <cell r="Z552">
            <v>0</v>
          </cell>
          <cell r="AB552">
            <v>27775062.403726496</v>
          </cell>
          <cell r="AC552">
            <v>34</v>
          </cell>
        </row>
        <row r="553">
          <cell r="H553" t="str">
            <v>Total TRANSPORTES  CABAL Y CIA</v>
          </cell>
          <cell r="I553">
            <v>55088650.125</v>
          </cell>
          <cell r="J553">
            <v>55088650.125</v>
          </cell>
          <cell r="K553">
            <v>43740255.753899999</v>
          </cell>
          <cell r="L553">
            <v>0</v>
          </cell>
          <cell r="M553">
            <v>0</v>
          </cell>
          <cell r="N553">
            <v>0</v>
          </cell>
          <cell r="P553">
            <v>0</v>
          </cell>
          <cell r="R553">
            <v>0</v>
          </cell>
          <cell r="S553">
            <v>0</v>
          </cell>
          <cell r="V553">
            <v>8310648.5932410005</v>
          </cell>
          <cell r="X553">
            <v>7654544.7569324998</v>
          </cell>
          <cell r="Z553">
            <v>0</v>
          </cell>
          <cell r="AB553">
            <v>27775062.403726496</v>
          </cell>
          <cell r="AC553">
            <v>34</v>
          </cell>
        </row>
        <row r="554">
          <cell r="A554" t="str">
            <v>Cali</v>
          </cell>
          <cell r="B554">
            <v>7576564</v>
          </cell>
          <cell r="C554">
            <v>36892</v>
          </cell>
          <cell r="D554">
            <v>37256</v>
          </cell>
          <cell r="E554" t="str">
            <v>A</v>
          </cell>
          <cell r="F554" t="str">
            <v>AUCOLESP</v>
          </cell>
          <cell r="G554">
            <v>77127</v>
          </cell>
          <cell r="H554" t="str">
            <v>TRANSPORTES CENTRO VALLE LTDA</v>
          </cell>
          <cell r="I554">
            <v>198950343.5625</v>
          </cell>
          <cell r="J554">
            <v>198950343.5625</v>
          </cell>
          <cell r="K554">
            <v>198950342.19530001</v>
          </cell>
          <cell r="L554">
            <v>80194844</v>
          </cell>
          <cell r="M554">
            <v>2000001</v>
          </cell>
          <cell r="N554">
            <v>82194845</v>
          </cell>
          <cell r="O554">
            <v>0.1</v>
          </cell>
          <cell r="P554">
            <v>200000.1</v>
          </cell>
          <cell r="Q554">
            <v>0.1</v>
          </cell>
          <cell r="R554">
            <v>8219484.5</v>
          </cell>
          <cell r="S554">
            <v>90614329.599999994</v>
          </cell>
          <cell r="T554">
            <v>0.45546204444849986</v>
          </cell>
          <cell r="U554">
            <v>0.19</v>
          </cell>
          <cell r="V554">
            <v>37800565.017107002</v>
          </cell>
          <cell r="W554">
            <v>0.17499999999999999</v>
          </cell>
          <cell r="X554">
            <v>34816309.884177499</v>
          </cell>
          <cell r="Y554">
            <v>0</v>
          </cell>
          <cell r="Z554">
            <v>0</v>
          </cell>
          <cell r="AA554">
            <v>0.17953795555150015</v>
          </cell>
          <cell r="AB554">
            <v>35719137.694015518</v>
          </cell>
          <cell r="AD554">
            <v>65.719779968261719</v>
          </cell>
        </row>
        <row r="555">
          <cell r="A555" t="str">
            <v>Cali</v>
          </cell>
          <cell r="B555">
            <v>7576564</v>
          </cell>
          <cell r="C555">
            <v>37257</v>
          </cell>
          <cell r="D555">
            <v>37621</v>
          </cell>
          <cell r="E555" t="str">
            <v>A</v>
          </cell>
          <cell r="F555" t="str">
            <v>AUCOLESP</v>
          </cell>
          <cell r="G555">
            <v>77127</v>
          </cell>
          <cell r="H555" t="str">
            <v>TRANSPORTES CENTRO VALLE LTDA</v>
          </cell>
          <cell r="I555">
            <v>239184632.75</v>
          </cell>
          <cell r="J555">
            <v>239184632.75</v>
          </cell>
          <cell r="K555">
            <v>239184635</v>
          </cell>
          <cell r="L555">
            <v>112483323</v>
          </cell>
          <cell r="M555">
            <v>44662223</v>
          </cell>
          <cell r="N555">
            <v>157145546</v>
          </cell>
          <cell r="O555">
            <v>0.1</v>
          </cell>
          <cell r="P555">
            <v>4466222.3</v>
          </cell>
          <cell r="Q555">
            <v>0.1</v>
          </cell>
          <cell r="R555">
            <v>15714554.600000001</v>
          </cell>
          <cell r="S555">
            <v>177326322.90000001</v>
          </cell>
          <cell r="T555">
            <v>0.74137840375908759</v>
          </cell>
          <cell r="U555">
            <v>0.19</v>
          </cell>
          <cell r="V555">
            <v>45445080.649999999</v>
          </cell>
          <cell r="W555">
            <v>0.17499999999999999</v>
          </cell>
          <cell r="X555">
            <v>41857311.125</v>
          </cell>
          <cell r="Y555">
            <v>0</v>
          </cell>
          <cell r="Z555">
            <v>0</v>
          </cell>
          <cell r="AA555">
            <v>-0.10637840375908758</v>
          </cell>
          <cell r="AB555">
            <v>-25444079.67499999</v>
          </cell>
          <cell r="AD555">
            <v>66.332420349121094</v>
          </cell>
        </row>
        <row r="556">
          <cell r="A556" t="str">
            <v>Cali</v>
          </cell>
          <cell r="B556">
            <v>7576564</v>
          </cell>
          <cell r="C556">
            <v>37622</v>
          </cell>
          <cell r="D556">
            <v>37777</v>
          </cell>
          <cell r="E556" t="str">
            <v>A</v>
          </cell>
          <cell r="F556" t="str">
            <v>AUCOLESP</v>
          </cell>
          <cell r="G556">
            <v>77127</v>
          </cell>
          <cell r="H556" t="str">
            <v>TRANSPORTES CENTRO VALLE LTDA</v>
          </cell>
          <cell r="I556">
            <v>244751097.3125</v>
          </cell>
          <cell r="J556">
            <v>239430177.3125</v>
          </cell>
          <cell r="K556">
            <v>103310065.8125</v>
          </cell>
          <cell r="L556">
            <v>30542077</v>
          </cell>
          <cell r="M556">
            <v>28282787</v>
          </cell>
          <cell r="N556">
            <v>58824864</v>
          </cell>
          <cell r="O556">
            <v>0.1</v>
          </cell>
          <cell r="P556">
            <v>2828278.7</v>
          </cell>
          <cell r="Q556">
            <v>0.1</v>
          </cell>
          <cell r="R556">
            <v>5882486.4000000004</v>
          </cell>
          <cell r="S556">
            <v>67535629.100000009</v>
          </cell>
          <cell r="T556">
            <v>0.65371780154096593</v>
          </cell>
          <cell r="U556">
            <v>0.19</v>
          </cell>
          <cell r="V556">
            <v>19628912.504375</v>
          </cell>
          <cell r="W556">
            <v>0.17499999999999999</v>
          </cell>
          <cell r="X556">
            <v>18079261.517187499</v>
          </cell>
          <cell r="Y556">
            <v>0</v>
          </cell>
          <cell r="Z556">
            <v>0</v>
          </cell>
          <cell r="AA556">
            <v>-1.8717801540965917E-2</v>
          </cell>
          <cell r="AB556">
            <v>-1933737.3090625028</v>
          </cell>
          <cell r="AC556">
            <v>47</v>
          </cell>
          <cell r="AD556">
            <v>49.129032135009766</v>
          </cell>
        </row>
        <row r="557">
          <cell r="B557" t="str">
            <v>Total 7576564</v>
          </cell>
          <cell r="I557">
            <v>682886073.625</v>
          </cell>
          <cell r="J557">
            <v>677565153.625</v>
          </cell>
          <cell r="K557">
            <v>541445043.00779998</v>
          </cell>
          <cell r="L557">
            <v>223220244</v>
          </cell>
          <cell r="M557">
            <v>74945011</v>
          </cell>
          <cell r="N557">
            <v>298165255</v>
          </cell>
          <cell r="P557">
            <v>7494501.0999999996</v>
          </cell>
          <cell r="R557">
            <v>29816525.5</v>
          </cell>
          <cell r="S557">
            <v>335476281.60000002</v>
          </cell>
          <cell r="V557">
            <v>102874558.171482</v>
          </cell>
          <cell r="X557">
            <v>94752882.526365012</v>
          </cell>
          <cell r="Z557">
            <v>0</v>
          </cell>
          <cell r="AB557">
            <v>8341320.709953025</v>
          </cell>
          <cell r="AC557">
            <v>47</v>
          </cell>
        </row>
        <row r="558">
          <cell r="H558" t="str">
            <v>Total TRANSPORTES CENTRO VALLE LTDA</v>
          </cell>
          <cell r="I558">
            <v>682886073.625</v>
          </cell>
          <cell r="J558">
            <v>677565153.625</v>
          </cell>
          <cell r="K558">
            <v>541445043.00779998</v>
          </cell>
          <cell r="L558">
            <v>223220244</v>
          </cell>
          <cell r="M558">
            <v>74945011</v>
          </cell>
          <cell r="N558">
            <v>298165255</v>
          </cell>
          <cell r="P558">
            <v>7494501.0999999996</v>
          </cell>
          <cell r="R558">
            <v>29816525.5</v>
          </cell>
          <cell r="S558">
            <v>335476281.60000002</v>
          </cell>
          <cell r="V558">
            <v>102874558.171482</v>
          </cell>
          <cell r="X558">
            <v>94752882.526365012</v>
          </cell>
          <cell r="Z558">
            <v>0</v>
          </cell>
          <cell r="AB558">
            <v>8341320.709953025</v>
          </cell>
          <cell r="AC558">
            <v>47</v>
          </cell>
        </row>
        <row r="559">
          <cell r="A559" t="str">
            <v>Cali</v>
          </cell>
          <cell r="B559">
            <v>7585581</v>
          </cell>
          <cell r="C559">
            <v>36922</v>
          </cell>
          <cell r="D559">
            <v>37286</v>
          </cell>
          <cell r="E559" t="str">
            <v>A</v>
          </cell>
          <cell r="F559" t="str">
            <v>AUCOL98</v>
          </cell>
          <cell r="G559">
            <v>60640</v>
          </cell>
          <cell r="H559" t="str">
            <v>TRANSPORTES RODRIGUEZ GONZALO RODRIGUEZ Y CIA</v>
          </cell>
          <cell r="I559">
            <v>115899894.375</v>
          </cell>
          <cell r="J559">
            <v>115899894.375</v>
          </cell>
          <cell r="K559">
            <v>115899893.1406</v>
          </cell>
          <cell r="L559">
            <v>22283467</v>
          </cell>
          <cell r="M559">
            <v>0</v>
          </cell>
          <cell r="N559">
            <v>22283467</v>
          </cell>
          <cell r="O559">
            <v>0.1</v>
          </cell>
          <cell r="P559">
            <v>0</v>
          </cell>
          <cell r="Q559">
            <v>0.1</v>
          </cell>
          <cell r="R559">
            <v>2228346.7000000002</v>
          </cell>
          <cell r="S559">
            <v>24511813.699999999</v>
          </cell>
          <cell r="T559">
            <v>0.2114912536654743</v>
          </cell>
          <cell r="U559">
            <v>0.19</v>
          </cell>
          <cell r="V559">
            <v>22020979.696713999</v>
          </cell>
          <cell r="W559">
            <v>0.125</v>
          </cell>
          <cell r="X559">
            <v>14487486.642574999</v>
          </cell>
          <cell r="Y559">
            <v>0</v>
          </cell>
          <cell r="Z559">
            <v>0</v>
          </cell>
          <cell r="AA559">
            <v>0.47350874633452578</v>
          </cell>
          <cell r="AB559">
            <v>54879613.101311006</v>
          </cell>
          <cell r="AD559">
            <v>75.156593322753906</v>
          </cell>
        </row>
        <row r="560">
          <cell r="A560" t="str">
            <v>Cali</v>
          </cell>
          <cell r="B560">
            <v>7585581</v>
          </cell>
          <cell r="C560">
            <v>37287</v>
          </cell>
          <cell r="D560">
            <v>37651</v>
          </cell>
          <cell r="E560" t="str">
            <v>A</v>
          </cell>
          <cell r="F560" t="str">
            <v>AUCOL98</v>
          </cell>
          <cell r="G560">
            <v>60640</v>
          </cell>
          <cell r="H560" t="str">
            <v>TRANSPORTES RODRIGUEZ GONZALO RODRIGUEZ Y CIA</v>
          </cell>
          <cell r="I560">
            <v>135266914</v>
          </cell>
          <cell r="J560">
            <v>135266914</v>
          </cell>
          <cell r="K560">
            <v>135266913.2656</v>
          </cell>
          <cell r="L560">
            <v>6601344</v>
          </cell>
          <cell r="M560">
            <v>24389590</v>
          </cell>
          <cell r="N560">
            <v>30990934</v>
          </cell>
          <cell r="O560">
            <v>0.1</v>
          </cell>
          <cell r="P560">
            <v>2438959</v>
          </cell>
          <cell r="Q560">
            <v>0.1</v>
          </cell>
          <cell r="R560">
            <v>3099093.4000000004</v>
          </cell>
          <cell r="S560">
            <v>36528986.399999999</v>
          </cell>
          <cell r="T560">
            <v>0.27005115676938979</v>
          </cell>
          <cell r="U560">
            <v>0.19</v>
          </cell>
          <cell r="V560">
            <v>25700713.520463999</v>
          </cell>
          <cell r="W560">
            <v>0.125</v>
          </cell>
          <cell r="X560">
            <v>16908364.158199999</v>
          </cell>
          <cell r="Y560">
            <v>0</v>
          </cell>
          <cell r="Z560">
            <v>0</v>
          </cell>
          <cell r="AA560">
            <v>0.41494884323061026</v>
          </cell>
          <cell r="AB560">
            <v>56128849.186936006</v>
          </cell>
          <cell r="AD560">
            <v>78.428573608398438</v>
          </cell>
        </row>
        <row r="561">
          <cell r="A561" t="str">
            <v>Cali</v>
          </cell>
          <cell r="B561">
            <v>7585581</v>
          </cell>
          <cell r="C561">
            <v>37652</v>
          </cell>
          <cell r="D561">
            <v>37777</v>
          </cell>
          <cell r="E561" t="str">
            <v>A</v>
          </cell>
          <cell r="F561" t="str">
            <v>AUCOL98</v>
          </cell>
          <cell r="G561">
            <v>60640</v>
          </cell>
          <cell r="H561" t="str">
            <v>TRANSPORTES RODRIGUEZ GONZALO RODRIGUEZ Y CIA</v>
          </cell>
          <cell r="I561">
            <v>145752991</v>
          </cell>
          <cell r="J561">
            <v>145752991</v>
          </cell>
          <cell r="K561">
            <v>42396266.1426</v>
          </cell>
          <cell r="L561">
            <v>669500</v>
          </cell>
          <cell r="M561">
            <v>1230500</v>
          </cell>
          <cell r="N561">
            <v>1900000</v>
          </cell>
          <cell r="O561">
            <v>0.1</v>
          </cell>
          <cell r="P561">
            <v>123050</v>
          </cell>
          <cell r="Q561">
            <v>0.1</v>
          </cell>
          <cell r="R561">
            <v>190000</v>
          </cell>
          <cell r="S561">
            <v>2213050</v>
          </cell>
          <cell r="T561">
            <v>5.2199172270416407E-2</v>
          </cell>
          <cell r="U561">
            <v>0.19</v>
          </cell>
          <cell r="V561">
            <v>8055290.5670940001</v>
          </cell>
          <cell r="W561">
            <v>0.125</v>
          </cell>
          <cell r="X561">
            <v>5299533.267825</v>
          </cell>
          <cell r="Y561">
            <v>0</v>
          </cell>
          <cell r="Z561">
            <v>0</v>
          </cell>
          <cell r="AA561">
            <v>0.63280082772958368</v>
          </cell>
          <cell r="AB561">
            <v>26828392.307681005</v>
          </cell>
          <cell r="AC561">
            <v>16</v>
          </cell>
          <cell r="AD561">
            <v>15.736000061035156</v>
          </cell>
        </row>
        <row r="562">
          <cell r="B562" t="str">
            <v>Total 7585581</v>
          </cell>
          <cell r="I562">
            <v>396919799.375</v>
          </cell>
          <cell r="J562">
            <v>396919799.375</v>
          </cell>
          <cell r="K562">
            <v>293563072.54879999</v>
          </cell>
          <cell r="L562">
            <v>29554311</v>
          </cell>
          <cell r="M562">
            <v>25620090</v>
          </cell>
          <cell r="N562">
            <v>55174401</v>
          </cell>
          <cell r="P562">
            <v>2562009</v>
          </cell>
          <cell r="R562">
            <v>5517440.1000000006</v>
          </cell>
          <cell r="S562">
            <v>63253850.099999994</v>
          </cell>
          <cell r="V562">
            <v>55776983.784272</v>
          </cell>
          <cell r="X562">
            <v>36695384.068599999</v>
          </cell>
          <cell r="Z562">
            <v>0</v>
          </cell>
          <cell r="AB562">
            <v>137836854.59592801</v>
          </cell>
          <cell r="AC562">
            <v>16</v>
          </cell>
        </row>
        <row r="563">
          <cell r="H563" t="str">
            <v>Total TRANSPORTES RODRIGUEZ GONZALO RODRIGUEZ Y CIA</v>
          </cell>
          <cell r="I563">
            <v>396919799.375</v>
          </cell>
          <cell r="J563">
            <v>396919799.375</v>
          </cell>
          <cell r="K563">
            <v>293563072.54879999</v>
          </cell>
          <cell r="L563">
            <v>29554311</v>
          </cell>
          <cell r="M563">
            <v>25620090</v>
          </cell>
          <cell r="N563">
            <v>55174401</v>
          </cell>
          <cell r="P563">
            <v>2562009</v>
          </cell>
          <cell r="R563">
            <v>5517440.1000000006</v>
          </cell>
          <cell r="S563">
            <v>63253850.099999994</v>
          </cell>
          <cell r="V563">
            <v>55776983.784272</v>
          </cell>
          <cell r="X563">
            <v>36695384.068599999</v>
          </cell>
          <cell r="Z563">
            <v>0</v>
          </cell>
          <cell r="AB563">
            <v>137836854.59592801</v>
          </cell>
          <cell r="AC563">
            <v>16</v>
          </cell>
        </row>
        <row r="564">
          <cell r="A564" t="str">
            <v>Cali</v>
          </cell>
          <cell r="B564">
            <v>7558992</v>
          </cell>
          <cell r="C564">
            <v>36891</v>
          </cell>
          <cell r="D564">
            <v>37255</v>
          </cell>
          <cell r="E564" t="str">
            <v>A</v>
          </cell>
          <cell r="F564" t="str">
            <v>AUCOLESP</v>
          </cell>
          <cell r="G564">
            <v>77127</v>
          </cell>
          <cell r="H564" t="str">
            <v>TRANSPORTES TERMINALES S.A.</v>
          </cell>
          <cell r="I564">
            <v>80699850</v>
          </cell>
          <cell r="J564">
            <v>80710806</v>
          </cell>
          <cell r="K564">
            <v>80699848.656299993</v>
          </cell>
          <cell r="L564">
            <v>97453955</v>
          </cell>
          <cell r="M564">
            <v>12625479</v>
          </cell>
          <cell r="N564">
            <v>110079434</v>
          </cell>
          <cell r="O564">
            <v>0.1</v>
          </cell>
          <cell r="P564">
            <v>1262547.9000000001</v>
          </cell>
          <cell r="Q564">
            <v>0.1</v>
          </cell>
          <cell r="R564">
            <v>11007943.4</v>
          </cell>
          <cell r="S564">
            <v>122349925.30000001</v>
          </cell>
          <cell r="T564">
            <v>1.5161109634924763</v>
          </cell>
          <cell r="U564">
            <v>0.19</v>
          </cell>
          <cell r="V564">
            <v>15332971.244696999</v>
          </cell>
          <cell r="W564">
            <v>0.17499999999999999</v>
          </cell>
          <cell r="X564">
            <v>14122473.514852498</v>
          </cell>
          <cell r="Y564">
            <v>0</v>
          </cell>
          <cell r="Z564">
            <v>0</v>
          </cell>
          <cell r="AA564">
            <v>-0.88111096349247631</v>
          </cell>
          <cell r="AB564">
            <v>-71105521.403249502</v>
          </cell>
          <cell r="AD564">
            <v>66</v>
          </cell>
        </row>
        <row r="565">
          <cell r="A565" t="str">
            <v>Cali</v>
          </cell>
          <cell r="B565">
            <v>7558992</v>
          </cell>
          <cell r="C565">
            <v>37256</v>
          </cell>
          <cell r="D565">
            <v>37620</v>
          </cell>
          <cell r="E565" t="str">
            <v>A</v>
          </cell>
          <cell r="F565" t="str">
            <v>AUCOLESP</v>
          </cell>
          <cell r="G565">
            <v>77127</v>
          </cell>
          <cell r="H565" t="str">
            <v>TRANSPORTES TERMINALES S.A.</v>
          </cell>
          <cell r="I565">
            <v>101689421.25</v>
          </cell>
          <cell r="J565">
            <v>101689421.25</v>
          </cell>
          <cell r="K565">
            <v>101689422.7422</v>
          </cell>
          <cell r="L565">
            <v>39523270</v>
          </cell>
          <cell r="M565">
            <v>5943737</v>
          </cell>
          <cell r="N565">
            <v>45467007</v>
          </cell>
          <cell r="O565">
            <v>0.1</v>
          </cell>
          <cell r="P565">
            <v>594373.70000000007</v>
          </cell>
          <cell r="Q565">
            <v>0.1</v>
          </cell>
          <cell r="R565">
            <v>4546700.7</v>
          </cell>
          <cell r="S565">
            <v>50608081.400000006</v>
          </cell>
          <cell r="T565">
            <v>0.4976730129376396</v>
          </cell>
          <cell r="U565">
            <v>0.19</v>
          </cell>
          <cell r="V565">
            <v>19320990.321017999</v>
          </cell>
          <cell r="W565">
            <v>0.17499999999999999</v>
          </cell>
          <cell r="X565">
            <v>17795648.979885001</v>
          </cell>
          <cell r="Y565">
            <v>0</v>
          </cell>
          <cell r="Z565">
            <v>0</v>
          </cell>
          <cell r="AA565">
            <v>0.13732698706236041</v>
          </cell>
          <cell r="AB565">
            <v>13964702.041296998</v>
          </cell>
          <cell r="AD565">
            <v>66</v>
          </cell>
        </row>
        <row r="566">
          <cell r="A566" t="str">
            <v>Cali</v>
          </cell>
          <cell r="B566">
            <v>7558992</v>
          </cell>
          <cell r="C566">
            <v>37621</v>
          </cell>
          <cell r="D566">
            <v>37777</v>
          </cell>
          <cell r="E566" t="str">
            <v>A</v>
          </cell>
          <cell r="F566" t="str">
            <v>AUCOLESP</v>
          </cell>
          <cell r="G566">
            <v>77127</v>
          </cell>
          <cell r="H566" t="str">
            <v>TRANSPORTES TERMINALES S.A.</v>
          </cell>
          <cell r="I566">
            <v>137937866.625</v>
          </cell>
          <cell r="J566">
            <v>137937866.625</v>
          </cell>
          <cell r="K566">
            <v>57802305.703100003</v>
          </cell>
          <cell r="L566">
            <v>5917996</v>
          </cell>
          <cell r="M566">
            <v>0</v>
          </cell>
          <cell r="N566">
            <v>5917996</v>
          </cell>
          <cell r="O566">
            <v>0.1</v>
          </cell>
          <cell r="P566">
            <v>0</v>
          </cell>
          <cell r="Q566">
            <v>0.1</v>
          </cell>
          <cell r="R566">
            <v>591799.6</v>
          </cell>
          <cell r="S566">
            <v>6509795.5999999996</v>
          </cell>
          <cell r="T566">
            <v>0.11262172885347153</v>
          </cell>
          <cell r="U566">
            <v>0.19</v>
          </cell>
          <cell r="V566">
            <v>10982438.083589001</v>
          </cell>
          <cell r="W566">
            <v>0.17499999999999999</v>
          </cell>
          <cell r="X566">
            <v>10115403.4980425</v>
          </cell>
          <cell r="Y566">
            <v>0</v>
          </cell>
          <cell r="Z566">
            <v>0</v>
          </cell>
          <cell r="AA566">
            <v>0.52237827114652846</v>
          </cell>
          <cell r="AB566">
            <v>30194668.521468502</v>
          </cell>
          <cell r="AC566">
            <v>72</v>
          </cell>
          <cell r="AD566">
            <v>69.833335876464844</v>
          </cell>
        </row>
        <row r="567">
          <cell r="B567" t="str">
            <v>Total 7558992</v>
          </cell>
          <cell r="I567">
            <v>320327137.875</v>
          </cell>
          <cell r="J567">
            <v>320338093.875</v>
          </cell>
          <cell r="K567">
            <v>240191577.10159999</v>
          </cell>
          <cell r="L567">
            <v>142895221</v>
          </cell>
          <cell r="M567">
            <v>18569216</v>
          </cell>
          <cell r="N567">
            <v>161464437</v>
          </cell>
          <cell r="P567">
            <v>1856921.6000000001</v>
          </cell>
          <cell r="R567">
            <v>16146443.700000001</v>
          </cell>
          <cell r="S567">
            <v>179467802.30000001</v>
          </cell>
          <cell r="V567">
            <v>45636399.649304003</v>
          </cell>
          <cell r="X567">
            <v>42033525.99278</v>
          </cell>
          <cell r="Z567">
            <v>0</v>
          </cell>
          <cell r="AB567">
            <v>-26946150.840484004</v>
          </cell>
          <cell r="AC567">
            <v>72</v>
          </cell>
        </row>
        <row r="568">
          <cell r="H568" t="str">
            <v>Total TRANSPORTES TERMINALES S.A.</v>
          </cell>
          <cell r="I568">
            <v>320327137.875</v>
          </cell>
          <cell r="J568">
            <v>320338093.875</v>
          </cell>
          <cell r="K568">
            <v>240191577.10159999</v>
          </cell>
          <cell r="L568">
            <v>142895221</v>
          </cell>
          <cell r="M568">
            <v>18569216</v>
          </cell>
          <cell r="N568">
            <v>161464437</v>
          </cell>
          <cell r="P568">
            <v>1856921.6000000001</v>
          </cell>
          <cell r="R568">
            <v>16146443.700000001</v>
          </cell>
          <cell r="S568">
            <v>179467802.30000001</v>
          </cell>
          <cell r="V568">
            <v>45636399.649304003</v>
          </cell>
          <cell r="X568">
            <v>42033525.99278</v>
          </cell>
          <cell r="Z568">
            <v>0</v>
          </cell>
          <cell r="AB568">
            <v>-26946150.840484004</v>
          </cell>
          <cell r="AC568">
            <v>72</v>
          </cell>
        </row>
        <row r="569">
          <cell r="A569" t="str">
            <v>Cali</v>
          </cell>
          <cell r="B569">
            <v>10271403</v>
          </cell>
          <cell r="C569">
            <v>37072</v>
          </cell>
          <cell r="D569">
            <v>37436</v>
          </cell>
          <cell r="E569" t="str">
            <v>A</v>
          </cell>
          <cell r="F569" t="str">
            <v>AUCOLESP</v>
          </cell>
          <cell r="G569">
            <v>69202</v>
          </cell>
          <cell r="H569" t="str">
            <v>UNIVERSIDAD SAN BUENAVENTURA</v>
          </cell>
          <cell r="I569">
            <v>15465008</v>
          </cell>
          <cell r="J569">
            <v>15465008</v>
          </cell>
          <cell r="K569">
            <v>15465007.826199999</v>
          </cell>
          <cell r="L569">
            <v>4129960</v>
          </cell>
          <cell r="M569">
            <v>630817</v>
          </cell>
          <cell r="N569">
            <v>4760777</v>
          </cell>
          <cell r="O569">
            <v>0.1</v>
          </cell>
          <cell r="P569">
            <v>63081.700000000004</v>
          </cell>
          <cell r="Q569">
            <v>0.1</v>
          </cell>
          <cell r="R569">
            <v>476077.7</v>
          </cell>
          <cell r="S569">
            <v>5299936.4000000004</v>
          </cell>
          <cell r="T569">
            <v>0.34270505773822685</v>
          </cell>
          <cell r="U569">
            <v>0.19</v>
          </cell>
          <cell r="V569">
            <v>2938351.486978</v>
          </cell>
          <cell r="W569">
            <v>0.125</v>
          </cell>
          <cell r="X569">
            <v>1933125.9782749999</v>
          </cell>
          <cell r="Y569">
            <v>0</v>
          </cell>
          <cell r="Z569">
            <v>0</v>
          </cell>
          <cell r="AA569">
            <v>0.34229494226177321</v>
          </cell>
          <cell r="AB569">
            <v>5293593.9609469995</v>
          </cell>
          <cell r="AD569">
            <v>16.879121780395508</v>
          </cell>
        </row>
        <row r="570">
          <cell r="A570" t="str">
            <v>Cali</v>
          </cell>
          <cell r="B570">
            <v>10271403</v>
          </cell>
          <cell r="C570">
            <v>37437</v>
          </cell>
          <cell r="D570">
            <v>37777</v>
          </cell>
          <cell r="E570" t="str">
            <v>A</v>
          </cell>
          <cell r="F570" t="str">
            <v>AUCOLESP</v>
          </cell>
          <cell r="G570">
            <v>69202</v>
          </cell>
          <cell r="H570" t="str">
            <v>UNIVERSIDAD SAN BUENAVENTURA</v>
          </cell>
          <cell r="I570">
            <v>19618937.1875</v>
          </cell>
          <cell r="J570">
            <v>19618937.1875</v>
          </cell>
          <cell r="K570">
            <v>18580823.093800001</v>
          </cell>
          <cell r="N570">
            <v>0</v>
          </cell>
          <cell r="O570">
            <v>0.1</v>
          </cell>
          <cell r="P570">
            <v>0</v>
          </cell>
          <cell r="Q570">
            <v>0.1</v>
          </cell>
          <cell r="R570">
            <v>0</v>
          </cell>
          <cell r="S570">
            <v>0</v>
          </cell>
          <cell r="T570">
            <v>0</v>
          </cell>
          <cell r="U570">
            <v>0.19</v>
          </cell>
          <cell r="V570">
            <v>3530356.3878220003</v>
          </cell>
          <cell r="W570">
            <v>0.125</v>
          </cell>
          <cell r="X570">
            <v>2322602.8867250001</v>
          </cell>
          <cell r="Y570">
            <v>0</v>
          </cell>
          <cell r="Z570">
            <v>0</v>
          </cell>
          <cell r="AA570">
            <v>0.68500000000000005</v>
          </cell>
          <cell r="AB570">
            <v>12727863.819253001</v>
          </cell>
          <cell r="AC570">
            <v>13</v>
          </cell>
          <cell r="AD570">
            <v>17.10588264465332</v>
          </cell>
        </row>
        <row r="571">
          <cell r="B571" t="str">
            <v>Total 10271403</v>
          </cell>
          <cell r="I571">
            <v>35083945.1875</v>
          </cell>
          <cell r="J571">
            <v>35083945.1875</v>
          </cell>
          <cell r="K571">
            <v>34045830.920000002</v>
          </cell>
          <cell r="L571">
            <v>4129960</v>
          </cell>
          <cell r="M571">
            <v>630817</v>
          </cell>
          <cell r="N571">
            <v>4760777</v>
          </cell>
          <cell r="P571">
            <v>63081.700000000004</v>
          </cell>
          <cell r="R571">
            <v>476077.7</v>
          </cell>
          <cell r="S571">
            <v>5299936.4000000004</v>
          </cell>
          <cell r="V571">
            <v>6468707.8748000003</v>
          </cell>
          <cell r="X571">
            <v>4255728.8650000002</v>
          </cell>
          <cell r="Z571">
            <v>0</v>
          </cell>
          <cell r="AB571">
            <v>18021457.780200001</v>
          </cell>
          <cell r="AC571">
            <v>13</v>
          </cell>
        </row>
        <row r="572">
          <cell r="H572" t="str">
            <v>Total UNIVERSIDAD SAN BUENAVENTURA</v>
          </cell>
          <cell r="I572">
            <v>35083945.1875</v>
          </cell>
          <cell r="J572">
            <v>35083945.1875</v>
          </cell>
          <cell r="K572">
            <v>34045830.920000002</v>
          </cell>
          <cell r="L572">
            <v>4129960</v>
          </cell>
          <cell r="M572">
            <v>630817</v>
          </cell>
          <cell r="N572">
            <v>4760777</v>
          </cell>
          <cell r="P572">
            <v>63081.700000000004</v>
          </cell>
          <cell r="R572">
            <v>476077.7</v>
          </cell>
          <cell r="S572">
            <v>5299936.4000000004</v>
          </cell>
          <cell r="V572">
            <v>6468707.8748000003</v>
          </cell>
          <cell r="X572">
            <v>4255728.8650000002</v>
          </cell>
          <cell r="Z572">
            <v>0</v>
          </cell>
          <cell r="AB572">
            <v>18021457.780200001</v>
          </cell>
          <cell r="AC572">
            <v>13</v>
          </cell>
        </row>
        <row r="573">
          <cell r="A573" t="str">
            <v>Cali</v>
          </cell>
          <cell r="B573">
            <v>713188</v>
          </cell>
          <cell r="C573">
            <v>36700</v>
          </cell>
          <cell r="D573">
            <v>37064</v>
          </cell>
          <cell r="E573" t="str">
            <v>A</v>
          </cell>
          <cell r="F573" t="str">
            <v>AUCOL98</v>
          </cell>
          <cell r="G573">
            <v>75753</v>
          </cell>
          <cell r="H573" t="str">
            <v>WILLIS COLOMBIA CORREDORES DE SEGUROS S.A</v>
          </cell>
          <cell r="I573">
            <v>400609928.25</v>
          </cell>
          <cell r="J573">
            <v>400889246.25</v>
          </cell>
          <cell r="K573">
            <v>419744545</v>
          </cell>
          <cell r="L573">
            <v>283166975</v>
          </cell>
          <cell r="M573">
            <v>2153791</v>
          </cell>
          <cell r="N573">
            <v>285320766</v>
          </cell>
          <cell r="O573">
            <v>0.1</v>
          </cell>
          <cell r="P573">
            <v>215379.1</v>
          </cell>
          <cell r="Q573">
            <v>0.1</v>
          </cell>
          <cell r="R573">
            <v>28532076.600000001</v>
          </cell>
          <cell r="S573">
            <v>314068221.70000005</v>
          </cell>
          <cell r="T573">
            <v>0.74823657732109428</v>
          </cell>
          <cell r="U573">
            <v>0.19</v>
          </cell>
          <cell r="V573">
            <v>79751463.549999997</v>
          </cell>
          <cell r="W573">
            <v>0.17499999999999999</v>
          </cell>
          <cell r="X573">
            <v>73455295.375</v>
          </cell>
          <cell r="Y573">
            <v>0</v>
          </cell>
          <cell r="Z573">
            <v>0</v>
          </cell>
          <cell r="AA573">
            <v>-0.11323657732109427</v>
          </cell>
          <cell r="AB573">
            <v>-47530435.62500003</v>
          </cell>
          <cell r="AD573">
            <v>368.57693481445313</v>
          </cell>
        </row>
        <row r="574">
          <cell r="A574" t="str">
            <v>Cali</v>
          </cell>
          <cell r="B574">
            <v>713188</v>
          </cell>
          <cell r="C574">
            <v>37065</v>
          </cell>
          <cell r="D574">
            <v>37429</v>
          </cell>
          <cell r="E574" t="str">
            <v>A</v>
          </cell>
          <cell r="F574" t="str">
            <v>AUCOL98</v>
          </cell>
          <cell r="G574">
            <v>75753</v>
          </cell>
          <cell r="H574" t="str">
            <v>WILLIS COLOMBIA CORREDORES DE SEGUROS S.A</v>
          </cell>
          <cell r="I574">
            <v>277118167.125</v>
          </cell>
          <cell r="J574">
            <v>277204836.125</v>
          </cell>
          <cell r="K574">
            <v>337741442.43910003</v>
          </cell>
          <cell r="L574">
            <v>222597448</v>
          </cell>
          <cell r="M574">
            <v>25548104</v>
          </cell>
          <cell r="N574">
            <v>248145552</v>
          </cell>
          <cell r="O574">
            <v>0.1</v>
          </cell>
          <cell r="P574">
            <v>2554810.4000000004</v>
          </cell>
          <cell r="Q574">
            <v>0.1</v>
          </cell>
          <cell r="R574">
            <v>24814555.200000003</v>
          </cell>
          <cell r="S574">
            <v>275514917.60000002</v>
          </cell>
          <cell r="T574">
            <v>0.81575691632713865</v>
          </cell>
          <cell r="U574">
            <v>0.19</v>
          </cell>
          <cell r="V574">
            <v>64170874.063429005</v>
          </cell>
          <cell r="W574">
            <v>0.17499999999999999</v>
          </cell>
          <cell r="X574">
            <v>59104752.426842503</v>
          </cell>
          <cell r="Y574">
            <v>0</v>
          </cell>
          <cell r="Z574">
            <v>0</v>
          </cell>
          <cell r="AA574">
            <v>-0.18075691632713864</v>
          </cell>
          <cell r="AB574">
            <v>-61049101.651171513</v>
          </cell>
          <cell r="AD574">
            <v>254.35440063476563</v>
          </cell>
        </row>
        <row r="575">
          <cell r="A575" t="str">
            <v>Cali</v>
          </cell>
          <cell r="B575">
            <v>713188</v>
          </cell>
          <cell r="C575">
            <v>37430</v>
          </cell>
          <cell r="D575">
            <v>37777</v>
          </cell>
          <cell r="E575" t="str">
            <v>A</v>
          </cell>
          <cell r="F575" t="str">
            <v>AUCOL98</v>
          </cell>
          <cell r="G575">
            <v>75753</v>
          </cell>
          <cell r="H575" t="str">
            <v>WILLIS COLOMBIA CORREDORES DE SEGUROS S.A</v>
          </cell>
          <cell r="I575">
            <v>227839575.375</v>
          </cell>
          <cell r="J575">
            <v>229164738.375</v>
          </cell>
          <cell r="K575">
            <v>279878711.46499997</v>
          </cell>
          <cell r="L575">
            <v>114465746</v>
          </cell>
          <cell r="M575">
            <v>169147084</v>
          </cell>
          <cell r="N575">
            <v>283612830</v>
          </cell>
          <cell r="O575">
            <v>0.1</v>
          </cell>
          <cell r="P575">
            <v>16914708.400000002</v>
          </cell>
          <cell r="Q575">
            <v>0.1</v>
          </cell>
          <cell r="R575">
            <v>28361283</v>
          </cell>
          <cell r="S575">
            <v>328888821.39999998</v>
          </cell>
          <cell r="T575">
            <v>1.1751119607434986</v>
          </cell>
          <cell r="U575">
            <v>0.19</v>
          </cell>
          <cell r="V575">
            <v>53176955.178349994</v>
          </cell>
          <cell r="W575">
            <v>0.17499999999999999</v>
          </cell>
          <cell r="X575">
            <v>48978774.506374992</v>
          </cell>
          <cell r="Y575">
            <v>0</v>
          </cell>
          <cell r="Z575">
            <v>0</v>
          </cell>
          <cell r="AA575">
            <v>-0.54011196074349854</v>
          </cell>
          <cell r="AB575">
            <v>-151165839.61972502</v>
          </cell>
          <cell r="AC575">
            <v>148</v>
          </cell>
          <cell r="AD575">
            <v>188.42074584960938</v>
          </cell>
        </row>
        <row r="576">
          <cell r="B576" t="str">
            <v>Total 713188</v>
          </cell>
          <cell r="I576">
            <v>905567670.75</v>
          </cell>
          <cell r="J576">
            <v>907258820.75</v>
          </cell>
          <cell r="K576">
            <v>1037364698.9040999</v>
          </cell>
          <cell r="L576">
            <v>620230169</v>
          </cell>
          <cell r="M576">
            <v>196848979</v>
          </cell>
          <cell r="N576">
            <v>817079148</v>
          </cell>
          <cell r="P576">
            <v>19684897.900000002</v>
          </cell>
          <cell r="R576">
            <v>81707914.800000012</v>
          </cell>
          <cell r="S576">
            <v>918471960.70000005</v>
          </cell>
          <cell r="V576">
            <v>197099292.79177901</v>
          </cell>
          <cell r="X576">
            <v>181538822.3082175</v>
          </cell>
          <cell r="Z576">
            <v>0</v>
          </cell>
          <cell r="AB576">
            <v>-259745376.89589655</v>
          </cell>
          <cell r="AC576">
            <v>148</v>
          </cell>
        </row>
        <row r="577">
          <cell r="A577" t="str">
            <v>Cali</v>
          </cell>
          <cell r="B577">
            <v>8744575</v>
          </cell>
          <cell r="C577">
            <v>37047</v>
          </cell>
          <cell r="D577">
            <v>37411</v>
          </cell>
          <cell r="E577" t="str">
            <v>A</v>
          </cell>
          <cell r="F577" t="str">
            <v>AUCOLESP</v>
          </cell>
          <cell r="G577">
            <v>75753</v>
          </cell>
          <cell r="H577" t="str">
            <v>WILLIS COLOMBIA CORREDORES DE SEGUROS S.A</v>
          </cell>
          <cell r="I577">
            <v>14457137</v>
          </cell>
          <cell r="J577">
            <v>14457137</v>
          </cell>
          <cell r="K577">
            <v>14457136.7578</v>
          </cell>
          <cell r="L577">
            <v>19543055</v>
          </cell>
          <cell r="M577">
            <v>3922693</v>
          </cell>
          <cell r="N577">
            <v>23465748</v>
          </cell>
          <cell r="O577">
            <v>0.1</v>
          </cell>
          <cell r="P577">
            <v>392269.30000000005</v>
          </cell>
          <cell r="Q577">
            <v>0.1</v>
          </cell>
          <cell r="R577">
            <v>2346574.8000000003</v>
          </cell>
          <cell r="S577">
            <v>26204592.100000001</v>
          </cell>
          <cell r="T577">
            <v>1.8125713645104689</v>
          </cell>
          <cell r="U577">
            <v>0.19</v>
          </cell>
          <cell r="V577">
            <v>2746855.983982</v>
          </cell>
          <cell r="W577">
            <v>0.15</v>
          </cell>
          <cell r="X577">
            <v>2168570.5136699998</v>
          </cell>
          <cell r="Y577">
            <v>0</v>
          </cell>
          <cell r="Z577">
            <v>0</v>
          </cell>
          <cell r="AA577">
            <v>-1.1525713645104689</v>
          </cell>
          <cell r="AB577">
            <v>-16662881.839852003</v>
          </cell>
          <cell r="AD577">
            <v>17.453296661376953</v>
          </cell>
        </row>
        <row r="578">
          <cell r="A578" t="str">
            <v>Cali</v>
          </cell>
          <cell r="B578">
            <v>8744575</v>
          </cell>
          <cell r="C578">
            <v>37412</v>
          </cell>
          <cell r="D578">
            <v>37776</v>
          </cell>
          <cell r="E578" t="str">
            <v>A</v>
          </cell>
          <cell r="F578" t="str">
            <v>AUCOLESP</v>
          </cell>
          <cell r="G578">
            <v>75753</v>
          </cell>
          <cell r="H578" t="str">
            <v>WILLIS COLOMBIA CORREDORES DE SEGUROS S.A</v>
          </cell>
          <cell r="I578">
            <v>13767133</v>
          </cell>
          <cell r="J578">
            <v>13779115</v>
          </cell>
          <cell r="K578">
            <v>13767132.9531</v>
          </cell>
          <cell r="L578">
            <v>1633004</v>
          </cell>
          <cell r="M578">
            <v>9752389</v>
          </cell>
          <cell r="N578">
            <v>11385393</v>
          </cell>
          <cell r="O578">
            <v>0.1</v>
          </cell>
          <cell r="P578">
            <v>975238.9</v>
          </cell>
          <cell r="Q578">
            <v>0.1</v>
          </cell>
          <cell r="R578">
            <v>1138539.3</v>
          </cell>
          <cell r="S578">
            <v>13499171.200000001</v>
          </cell>
          <cell r="T578">
            <v>0.98053612513129251</v>
          </cell>
          <cell r="U578">
            <v>0.19</v>
          </cell>
          <cell r="V578">
            <v>2615755.2610889999</v>
          </cell>
          <cell r="W578">
            <v>0.15</v>
          </cell>
          <cell r="X578">
            <v>2065069.9429649999</v>
          </cell>
          <cell r="Y578">
            <v>0</v>
          </cell>
          <cell r="Z578">
            <v>0</v>
          </cell>
          <cell r="AA578">
            <v>-0.32053612513129259</v>
          </cell>
          <cell r="AB578">
            <v>-4412863.4509540033</v>
          </cell>
          <cell r="AD578">
            <v>18.019229888916016</v>
          </cell>
        </row>
        <row r="579">
          <cell r="B579" t="str">
            <v>Total 8744575</v>
          </cell>
          <cell r="I579">
            <v>28224270</v>
          </cell>
          <cell r="J579">
            <v>28236252</v>
          </cell>
          <cell r="K579">
            <v>28224269.710900001</v>
          </cell>
          <cell r="L579">
            <v>21176059</v>
          </cell>
          <cell r="M579">
            <v>13675082</v>
          </cell>
          <cell r="N579">
            <v>34851141</v>
          </cell>
          <cell r="P579">
            <v>1367508.2000000002</v>
          </cell>
          <cell r="R579">
            <v>3485114.1000000006</v>
          </cell>
          <cell r="S579">
            <v>39703763.300000004</v>
          </cell>
          <cell r="V579">
            <v>5362611.2450709995</v>
          </cell>
          <cell r="X579">
            <v>4233640.4566350002</v>
          </cell>
          <cell r="Z579">
            <v>0</v>
          </cell>
          <cell r="AB579">
            <v>-21075745.290806007</v>
          </cell>
          <cell r="AC579">
            <v>0</v>
          </cell>
        </row>
        <row r="580">
          <cell r="A580" t="str">
            <v>Cali</v>
          </cell>
          <cell r="B580">
            <v>10328610</v>
          </cell>
          <cell r="C580">
            <v>37215</v>
          </cell>
          <cell r="D580">
            <v>37579</v>
          </cell>
          <cell r="E580" t="str">
            <v>A</v>
          </cell>
          <cell r="F580" t="str">
            <v>AUCOLESP</v>
          </cell>
          <cell r="G580">
            <v>75753</v>
          </cell>
          <cell r="H580" t="str">
            <v>WILLIS COLOMBIA CORREDORES DE SEGUROS S.A</v>
          </cell>
          <cell r="I580">
            <v>488691613.4375</v>
          </cell>
          <cell r="J580">
            <v>488865656.4375</v>
          </cell>
          <cell r="K580">
            <v>253791584.39449999</v>
          </cell>
          <cell r="L580">
            <v>204333241</v>
          </cell>
          <cell r="M580">
            <v>50438378</v>
          </cell>
          <cell r="N580">
            <v>254771619</v>
          </cell>
          <cell r="O580">
            <v>0.1</v>
          </cell>
          <cell r="P580">
            <v>5043837.8000000007</v>
          </cell>
          <cell r="Q580">
            <v>0.1</v>
          </cell>
          <cell r="R580">
            <v>25477161.900000002</v>
          </cell>
          <cell r="S580">
            <v>285292618.69999999</v>
          </cell>
          <cell r="T580">
            <v>1.1241216661326878</v>
          </cell>
          <cell r="U580">
            <v>0.19</v>
          </cell>
          <cell r="V580">
            <v>48220401.034954995</v>
          </cell>
          <cell r="W580">
            <v>0.17499999999999999</v>
          </cell>
          <cell r="X580">
            <v>44413527.269037493</v>
          </cell>
          <cell r="Y580">
            <v>0</v>
          </cell>
          <cell r="Z580">
            <v>0</v>
          </cell>
          <cell r="AA580">
            <v>-0.48912166613268782</v>
          </cell>
          <cell r="AB580">
            <v>-124134962.60949248</v>
          </cell>
          <cell r="AD580">
            <v>194.39010620117188</v>
          </cell>
        </row>
        <row r="581">
          <cell r="A581" t="str">
            <v>Cali</v>
          </cell>
          <cell r="B581">
            <v>10328610</v>
          </cell>
          <cell r="C581">
            <v>37580</v>
          </cell>
          <cell r="D581">
            <v>37777</v>
          </cell>
          <cell r="E581" t="str">
            <v>A</v>
          </cell>
          <cell r="F581" t="str">
            <v>AUCOLESP</v>
          </cell>
          <cell r="G581">
            <v>75753</v>
          </cell>
          <cell r="H581" t="str">
            <v>WILLIS COLOMBIA CORREDORES DE SEGUROS S.A</v>
          </cell>
          <cell r="I581">
            <v>220116193.375</v>
          </cell>
          <cell r="J581">
            <v>192077998.5</v>
          </cell>
          <cell r="K581">
            <v>260970780.46239999</v>
          </cell>
          <cell r="L581">
            <v>113943498</v>
          </cell>
          <cell r="M581">
            <v>97793747</v>
          </cell>
          <cell r="N581">
            <v>211737245</v>
          </cell>
          <cell r="O581">
            <v>0.1</v>
          </cell>
          <cell r="P581">
            <v>9779374.7000000011</v>
          </cell>
          <cell r="Q581">
            <v>0.1</v>
          </cell>
          <cell r="R581">
            <v>21173724.5</v>
          </cell>
          <cell r="S581">
            <v>242690344.19999999</v>
          </cell>
          <cell r="T581">
            <v>0.92995217230829486</v>
          </cell>
          <cell r="U581">
            <v>0.19</v>
          </cell>
          <cell r="V581">
            <v>49584448.287855998</v>
          </cell>
          <cell r="W581">
            <v>0.17499999999999999</v>
          </cell>
          <cell r="X581">
            <v>45669886.580919996</v>
          </cell>
          <cell r="Y581">
            <v>0</v>
          </cell>
          <cell r="Z581">
            <v>0</v>
          </cell>
          <cell r="AA581">
            <v>-0.29495217230829485</v>
          </cell>
          <cell r="AB581">
            <v>-76973898.606375992</v>
          </cell>
          <cell r="AC581">
            <v>314</v>
          </cell>
          <cell r="AD581">
            <v>361.62945556640625</v>
          </cell>
        </row>
        <row r="582">
          <cell r="B582" t="str">
            <v>Total 10328610</v>
          </cell>
          <cell r="I582">
            <v>708807806.8125</v>
          </cell>
          <cell r="J582">
            <v>680943654.9375</v>
          </cell>
          <cell r="K582">
            <v>514762364.85689998</v>
          </cell>
          <cell r="L582">
            <v>318276739</v>
          </cell>
          <cell r="M582">
            <v>148232125</v>
          </cell>
          <cell r="N582">
            <v>466508864</v>
          </cell>
          <cell r="P582">
            <v>14823212.500000002</v>
          </cell>
          <cell r="R582">
            <v>46650886.400000006</v>
          </cell>
          <cell r="S582">
            <v>527982962.89999998</v>
          </cell>
          <cell r="V582">
            <v>97804849.322810993</v>
          </cell>
          <cell r="X582">
            <v>90083413.849957496</v>
          </cell>
          <cell r="Z582">
            <v>0</v>
          </cell>
          <cell r="AB582">
            <v>-201108861.21586847</v>
          </cell>
          <cell r="AC582">
            <v>314</v>
          </cell>
        </row>
        <row r="583">
          <cell r="H583" t="str">
            <v>Total WILLIS COLOMBIA CORREDORES DE SEGUROS S.A</v>
          </cell>
          <cell r="I583">
            <v>1642599747.5625</v>
          </cell>
          <cell r="J583">
            <v>1616438727.6875</v>
          </cell>
          <cell r="K583">
            <v>1580351333.4718997</v>
          </cell>
          <cell r="L583">
            <v>959682967</v>
          </cell>
          <cell r="M583">
            <v>358756186</v>
          </cell>
          <cell r="N583">
            <v>1318439153</v>
          </cell>
          <cell r="P583">
            <v>35875618.600000001</v>
          </cell>
          <cell r="R583">
            <v>131843915.30000001</v>
          </cell>
          <cell r="S583">
            <v>1486158686.9000001</v>
          </cell>
          <cell r="V583">
            <v>300266753.35966098</v>
          </cell>
          <cell r="X583">
            <v>275855876.61480999</v>
          </cell>
          <cell r="Z583">
            <v>0</v>
          </cell>
          <cell r="AB583">
            <v>-481929983.40257102</v>
          </cell>
          <cell r="AC583">
            <v>462</v>
          </cell>
        </row>
        <row r="584">
          <cell r="A584" t="str">
            <v>Total Cali</v>
          </cell>
          <cell r="I584">
            <v>18139407774.031399</v>
          </cell>
          <cell r="J584">
            <v>17249383886.719898</v>
          </cell>
          <cell r="K584">
            <v>15252327925.417597</v>
          </cell>
          <cell r="L584">
            <v>6494061710</v>
          </cell>
          <cell r="M584">
            <v>2712240997</v>
          </cell>
          <cell r="N584">
            <v>9206302707</v>
          </cell>
          <cell r="P584">
            <v>271224099.69999999</v>
          </cell>
          <cell r="R584">
            <v>920630270.70000029</v>
          </cell>
          <cell r="S584">
            <v>10398157077.400003</v>
          </cell>
          <cell r="V584">
            <v>2897942305.8293443</v>
          </cell>
          <cell r="X584">
            <v>2135383831.2439573</v>
          </cell>
          <cell r="Z584">
            <v>375237794.42607504</v>
          </cell>
          <cell r="AB584">
            <v>-554393083.48177648</v>
          </cell>
          <cell r="AC584">
            <v>5773</v>
          </cell>
        </row>
        <row r="585">
          <cell r="A585" t="str">
            <v>Cartagena</v>
          </cell>
          <cell r="B585">
            <v>923585</v>
          </cell>
          <cell r="C585">
            <v>36826</v>
          </cell>
          <cell r="D585">
            <v>37190</v>
          </cell>
          <cell r="E585" t="str">
            <v>A</v>
          </cell>
          <cell r="F585" t="str">
            <v>AUCOL98</v>
          </cell>
          <cell r="G585">
            <v>71301</v>
          </cell>
          <cell r="H585" t="str">
            <v>ABONOS COLOMBIANOS S.A.</v>
          </cell>
          <cell r="I585">
            <v>25489045</v>
          </cell>
          <cell r="J585">
            <v>25489045</v>
          </cell>
          <cell r="K585">
            <v>25489045.125</v>
          </cell>
          <cell r="L585">
            <v>29691649</v>
          </cell>
          <cell r="M585">
            <v>1000000</v>
          </cell>
          <cell r="N585">
            <v>30691649</v>
          </cell>
          <cell r="O585">
            <v>0.1</v>
          </cell>
          <cell r="P585">
            <v>100000</v>
          </cell>
          <cell r="Q585">
            <v>0.1</v>
          </cell>
          <cell r="R585">
            <v>3069164.9000000004</v>
          </cell>
          <cell r="S585">
            <v>33860813.899999999</v>
          </cell>
          <cell r="T585">
            <v>1.3284457591072667</v>
          </cell>
          <cell r="U585">
            <v>0.19</v>
          </cell>
          <cell r="V585">
            <v>4842918.5737500004</v>
          </cell>
          <cell r="W585">
            <v>0.125</v>
          </cell>
          <cell r="X585">
            <v>3186130.640625</v>
          </cell>
          <cell r="Y585">
            <v>0</v>
          </cell>
          <cell r="Z585">
            <v>0</v>
          </cell>
          <cell r="AA585">
            <v>-0.64344575910726665</v>
          </cell>
          <cell r="AB585">
            <v>-16400817.989374999</v>
          </cell>
          <cell r="AD585">
            <v>19.156593322753906</v>
          </cell>
        </row>
        <row r="586">
          <cell r="A586" t="str">
            <v>Cartagena</v>
          </cell>
          <cell r="B586">
            <v>923585</v>
          </cell>
          <cell r="C586">
            <v>37191</v>
          </cell>
          <cell r="D586">
            <v>37555</v>
          </cell>
          <cell r="E586" t="str">
            <v>A</v>
          </cell>
          <cell r="F586" t="str">
            <v>AUCOL98</v>
          </cell>
          <cell r="G586">
            <v>71301</v>
          </cell>
          <cell r="H586" t="str">
            <v>ABONOS COLOMBIANOS S.A.</v>
          </cell>
          <cell r="I586">
            <v>31234012.125</v>
          </cell>
          <cell r="J586">
            <v>31234012.125</v>
          </cell>
          <cell r="K586">
            <v>31234012.691399999</v>
          </cell>
          <cell r="L586">
            <v>7105315</v>
          </cell>
          <cell r="M586">
            <v>0</v>
          </cell>
          <cell r="N586">
            <v>7105315</v>
          </cell>
          <cell r="O586">
            <v>0.1</v>
          </cell>
          <cell r="P586">
            <v>0</v>
          </cell>
          <cell r="Q586">
            <v>0.1</v>
          </cell>
          <cell r="R586">
            <v>710531.5</v>
          </cell>
          <cell r="S586">
            <v>7815846.5</v>
          </cell>
          <cell r="T586">
            <v>0.25023510674797228</v>
          </cell>
          <cell r="U586">
            <v>0.19</v>
          </cell>
          <cell r="V586">
            <v>5934462.4113659998</v>
          </cell>
          <cell r="W586">
            <v>0.125</v>
          </cell>
          <cell r="X586">
            <v>3904251.5864249999</v>
          </cell>
          <cell r="Y586">
            <v>0</v>
          </cell>
          <cell r="Z586">
            <v>0</v>
          </cell>
          <cell r="AA586">
            <v>0.43476489325202777</v>
          </cell>
          <cell r="AB586">
            <v>13579452.193609001</v>
          </cell>
          <cell r="AD586">
            <v>19.021978378295898</v>
          </cell>
        </row>
        <row r="587">
          <cell r="A587" t="str">
            <v>Cartagena</v>
          </cell>
          <cell r="B587">
            <v>923585</v>
          </cell>
          <cell r="C587">
            <v>37556</v>
          </cell>
          <cell r="D587">
            <v>37777</v>
          </cell>
          <cell r="E587" t="str">
            <v>A</v>
          </cell>
          <cell r="F587" t="str">
            <v>AUCOL98</v>
          </cell>
          <cell r="G587">
            <v>71301</v>
          </cell>
          <cell r="H587" t="str">
            <v>ABONOS COLOMBIANOS S.A.</v>
          </cell>
          <cell r="I587">
            <v>21044706.9375</v>
          </cell>
          <cell r="J587">
            <v>19193682</v>
          </cell>
          <cell r="K587">
            <v>11996675.1875</v>
          </cell>
          <cell r="L587">
            <v>2555143</v>
          </cell>
          <cell r="M587">
            <v>3411433</v>
          </cell>
          <cell r="N587">
            <v>5966576</v>
          </cell>
          <cell r="O587">
            <v>0.1</v>
          </cell>
          <cell r="P587">
            <v>341143.30000000005</v>
          </cell>
          <cell r="Q587">
            <v>0.1</v>
          </cell>
          <cell r="R587">
            <v>596657.6</v>
          </cell>
          <cell r="S587">
            <v>6904376.8999999994</v>
          </cell>
          <cell r="T587">
            <v>0.5755242008380832</v>
          </cell>
          <cell r="U587">
            <v>0.19</v>
          </cell>
          <cell r="V587">
            <v>2279368.285625</v>
          </cell>
          <cell r="W587">
            <v>0.125</v>
          </cell>
          <cell r="X587">
            <v>1499584.3984375</v>
          </cell>
          <cell r="Y587">
            <v>0</v>
          </cell>
          <cell r="Z587">
            <v>0</v>
          </cell>
          <cell r="AA587">
            <v>0.10947579916191685</v>
          </cell>
          <cell r="AB587">
            <v>1313345.6034375012</v>
          </cell>
          <cell r="AC587">
            <v>21</v>
          </cell>
          <cell r="AD587">
            <v>18.90045166015625</v>
          </cell>
        </row>
        <row r="588">
          <cell r="B588" t="str">
            <v>Total 923585</v>
          </cell>
          <cell r="I588">
            <v>77767764.0625</v>
          </cell>
          <cell r="J588">
            <v>75916739.125</v>
          </cell>
          <cell r="K588">
            <v>68719733.003899992</v>
          </cell>
          <cell r="L588">
            <v>39352107</v>
          </cell>
          <cell r="M588">
            <v>4411433</v>
          </cell>
          <cell r="N588">
            <v>43763540</v>
          </cell>
          <cell r="P588">
            <v>441143.30000000005</v>
          </cell>
          <cell r="R588">
            <v>4376354</v>
          </cell>
          <cell r="S588">
            <v>48581037.299999997</v>
          </cell>
          <cell r="V588">
            <v>13056749.270741001</v>
          </cell>
          <cell r="X588">
            <v>8589966.6254874989</v>
          </cell>
          <cell r="Z588">
            <v>0</v>
          </cell>
          <cell r="AB588">
            <v>-1508020.1923284966</v>
          </cell>
          <cell r="AC588">
            <v>21</v>
          </cell>
        </row>
        <row r="589">
          <cell r="H589" t="str">
            <v>Total ABONOS COLOMBIANOS S.A.</v>
          </cell>
          <cell r="I589">
            <v>77767764.0625</v>
          </cell>
          <cell r="J589">
            <v>75916739.125</v>
          </cell>
          <cell r="K589">
            <v>68719733.003899992</v>
          </cell>
          <cell r="L589">
            <v>39352107</v>
          </cell>
          <cell r="M589">
            <v>4411433</v>
          </cell>
          <cell r="N589">
            <v>43763540</v>
          </cell>
          <cell r="P589">
            <v>441143.30000000005</v>
          </cell>
          <cell r="R589">
            <v>4376354</v>
          </cell>
          <cell r="S589">
            <v>48581037.299999997</v>
          </cell>
          <cell r="V589">
            <v>13056749.270741001</v>
          </cell>
          <cell r="X589">
            <v>8589966.6254874989</v>
          </cell>
          <cell r="Z589">
            <v>0</v>
          </cell>
          <cell r="AB589">
            <v>-1508020.1923284966</v>
          </cell>
          <cell r="AC589">
            <v>21</v>
          </cell>
        </row>
        <row r="590">
          <cell r="A590" t="str">
            <v>Total Cartagena</v>
          </cell>
          <cell r="I590">
            <v>77767764.0625</v>
          </cell>
          <cell r="J590">
            <v>75916739.125</v>
          </cell>
          <cell r="K590">
            <v>68719733.003899992</v>
          </cell>
          <cell r="L590">
            <v>39352107</v>
          </cell>
          <cell r="M590">
            <v>4411433</v>
          </cell>
          <cell r="N590">
            <v>43763540</v>
          </cell>
          <cell r="P590">
            <v>441143.30000000005</v>
          </cell>
          <cell r="R590">
            <v>4376354</v>
          </cell>
          <cell r="S590">
            <v>48581037.299999997</v>
          </cell>
          <cell r="V590">
            <v>13056749.270741001</v>
          </cell>
          <cell r="X590">
            <v>8589966.6254874989</v>
          </cell>
          <cell r="Z590">
            <v>0</v>
          </cell>
          <cell r="AB590">
            <v>-1508020.1923284966</v>
          </cell>
          <cell r="AC590">
            <v>21</v>
          </cell>
        </row>
        <row r="591">
          <cell r="A591" t="str">
            <v>Centro Colseguros Bogotá</v>
          </cell>
          <cell r="B591">
            <v>915978</v>
          </cell>
          <cell r="C591">
            <v>36769</v>
          </cell>
          <cell r="D591">
            <v>37133</v>
          </cell>
          <cell r="E591" t="str">
            <v>T</v>
          </cell>
          <cell r="F591" t="str">
            <v>AUCOL98</v>
          </cell>
          <cell r="G591">
            <v>61447</v>
          </cell>
          <cell r="H591" t="str">
            <v>ALIMENTOS DEL VALLE ALIVAL</v>
          </cell>
          <cell r="I591">
            <v>50613173.9375</v>
          </cell>
          <cell r="J591">
            <v>50613173.9375</v>
          </cell>
          <cell r="K591">
            <v>50613174.023400001</v>
          </cell>
          <cell r="L591">
            <v>10062184</v>
          </cell>
          <cell r="M591">
            <v>2306278</v>
          </cell>
          <cell r="N591">
            <v>12368462</v>
          </cell>
          <cell r="O591">
            <v>0.1</v>
          </cell>
          <cell r="P591">
            <v>230627.80000000002</v>
          </cell>
          <cell r="Q591">
            <v>0.1</v>
          </cell>
          <cell r="R591">
            <v>1236846.2</v>
          </cell>
          <cell r="S591">
            <v>13835936</v>
          </cell>
          <cell r="T591">
            <v>0.27336629774697052</v>
          </cell>
          <cell r="U591">
            <v>0.19</v>
          </cell>
          <cell r="V591">
            <v>9616503.0644460004</v>
          </cell>
          <cell r="W591">
            <v>0.125</v>
          </cell>
          <cell r="X591">
            <v>6326646.7529250002</v>
          </cell>
          <cell r="Y591">
            <v>0</v>
          </cell>
          <cell r="Z591">
            <v>0</v>
          </cell>
          <cell r="AA591">
            <v>0.41163370225302953</v>
          </cell>
          <cell r="AB591">
            <v>20834088.206029005</v>
          </cell>
          <cell r="AD591">
            <v>50.401100158691406</v>
          </cell>
        </row>
        <row r="592">
          <cell r="A592" t="str">
            <v>Centro Colseguros Bogotá</v>
          </cell>
          <cell r="B592">
            <v>915978</v>
          </cell>
          <cell r="C592">
            <v>37134</v>
          </cell>
          <cell r="D592">
            <v>37498</v>
          </cell>
          <cell r="E592" t="str">
            <v>T</v>
          </cell>
          <cell r="F592" t="str">
            <v>AUCOL98</v>
          </cell>
          <cell r="G592">
            <v>61447</v>
          </cell>
          <cell r="H592" t="str">
            <v>ALIMENTOS DEL VALLE ALIVAL</v>
          </cell>
          <cell r="I592">
            <v>52705796.1875</v>
          </cell>
          <cell r="J592">
            <v>52705796.1875</v>
          </cell>
          <cell r="K592">
            <v>52705796.137800001</v>
          </cell>
          <cell r="L592">
            <v>32097554</v>
          </cell>
          <cell r="M592">
            <v>20987148</v>
          </cell>
          <cell r="N592">
            <v>53084702</v>
          </cell>
          <cell r="O592">
            <v>0.1</v>
          </cell>
          <cell r="P592">
            <v>2098714.8000000003</v>
          </cell>
          <cell r="Q592">
            <v>0.1</v>
          </cell>
          <cell r="R592">
            <v>5308470.2</v>
          </cell>
          <cell r="S592">
            <v>60491887</v>
          </cell>
          <cell r="T592">
            <v>1.1477274120258645</v>
          </cell>
          <cell r="U592">
            <v>0.19</v>
          </cell>
          <cell r="V592">
            <v>10014101.266182</v>
          </cell>
          <cell r="W592">
            <v>0.125</v>
          </cell>
          <cell r="X592">
            <v>6588224.5172250001</v>
          </cell>
          <cell r="Y592">
            <v>0</v>
          </cell>
          <cell r="Z592">
            <v>0</v>
          </cell>
          <cell r="AA592">
            <v>-0.46272741202586443</v>
          </cell>
          <cell r="AB592">
            <v>-24388416.645606995</v>
          </cell>
          <cell r="AD592">
            <v>42.659339904785156</v>
          </cell>
        </row>
        <row r="593">
          <cell r="A593" t="str">
            <v>Centro Colseguros Bogotá</v>
          </cell>
          <cell r="B593">
            <v>915978</v>
          </cell>
          <cell r="C593">
            <v>37499</v>
          </cell>
          <cell r="D593">
            <v>37777</v>
          </cell>
          <cell r="E593" t="str">
            <v>T</v>
          </cell>
          <cell r="F593" t="str">
            <v>AUCOL98</v>
          </cell>
          <cell r="G593">
            <v>61447</v>
          </cell>
          <cell r="H593" t="str">
            <v>ALIMENTOS DEL VALLE ALIVAL</v>
          </cell>
          <cell r="I593">
            <v>57525242.3125</v>
          </cell>
          <cell r="J593">
            <v>41696494.1875</v>
          </cell>
          <cell r="K593">
            <v>42747021.075199999</v>
          </cell>
          <cell r="L593">
            <v>45461805</v>
          </cell>
          <cell r="M593">
            <v>23074611</v>
          </cell>
          <cell r="N593">
            <v>68536416</v>
          </cell>
          <cell r="O593">
            <v>0.1</v>
          </cell>
          <cell r="P593">
            <v>2307461.1</v>
          </cell>
          <cell r="Q593">
            <v>0.1</v>
          </cell>
          <cell r="R593">
            <v>6853641.6000000006</v>
          </cell>
          <cell r="S593">
            <v>77697518.699999988</v>
          </cell>
          <cell r="T593">
            <v>1.8176124732368024</v>
          </cell>
          <cell r="U593">
            <v>0.19</v>
          </cell>
          <cell r="V593">
            <v>8121934.0042880001</v>
          </cell>
          <cell r="W593">
            <v>0.125</v>
          </cell>
          <cell r="X593">
            <v>5343377.6343999999</v>
          </cell>
          <cell r="Y593">
            <v>0</v>
          </cell>
          <cell r="Z593">
            <v>0</v>
          </cell>
          <cell r="AA593">
            <v>-1.1326124732368024</v>
          </cell>
          <cell r="AB593">
            <v>-48415809.263487987</v>
          </cell>
          <cell r="AC593">
            <v>47</v>
          </cell>
          <cell r="AD593">
            <v>40.852516174316406</v>
          </cell>
        </row>
        <row r="594">
          <cell r="B594" t="str">
            <v>Total 915978</v>
          </cell>
          <cell r="I594">
            <v>160844212.4375</v>
          </cell>
          <cell r="J594">
            <v>145015464.3125</v>
          </cell>
          <cell r="K594">
            <v>146065991.23640001</v>
          </cell>
          <cell r="L594">
            <v>87621543</v>
          </cell>
          <cell r="M594">
            <v>46368037</v>
          </cell>
          <cell r="N594">
            <v>133989580</v>
          </cell>
          <cell r="P594">
            <v>4636803.7</v>
          </cell>
          <cell r="R594">
            <v>13398958</v>
          </cell>
          <cell r="S594">
            <v>152025341.69999999</v>
          </cell>
          <cell r="V594">
            <v>27752538.334915999</v>
          </cell>
          <cell r="X594">
            <v>18258248.904550001</v>
          </cell>
          <cell r="Z594">
            <v>0</v>
          </cell>
          <cell r="AB594">
            <v>-51970137.703065977</v>
          </cell>
          <cell r="AC594">
            <v>47</v>
          </cell>
        </row>
        <row r="595">
          <cell r="H595" t="str">
            <v>Total ALIMENTOS DEL VALLE ALIVAL</v>
          </cell>
          <cell r="I595">
            <v>160844212.4375</v>
          </cell>
          <cell r="J595">
            <v>145015464.3125</v>
          </cell>
          <cell r="K595">
            <v>146065991.23640001</v>
          </cell>
          <cell r="L595">
            <v>87621543</v>
          </cell>
          <cell r="M595">
            <v>46368037</v>
          </cell>
          <cell r="N595">
            <v>133989580</v>
          </cell>
          <cell r="P595">
            <v>4636803.7</v>
          </cell>
          <cell r="R595">
            <v>13398958</v>
          </cell>
          <cell r="S595">
            <v>152025341.69999999</v>
          </cell>
          <cell r="V595">
            <v>27752538.334915999</v>
          </cell>
          <cell r="X595">
            <v>18258248.904550001</v>
          </cell>
          <cell r="Z595">
            <v>0</v>
          </cell>
          <cell r="AB595">
            <v>-51970137.703065977</v>
          </cell>
          <cell r="AC595">
            <v>47</v>
          </cell>
        </row>
        <row r="596">
          <cell r="A596" t="str">
            <v>Centro Colseguros Bogotá</v>
          </cell>
          <cell r="B596">
            <v>10370181</v>
          </cell>
          <cell r="C596">
            <v>37302</v>
          </cell>
          <cell r="D596">
            <v>37666</v>
          </cell>
          <cell r="E596" t="str">
            <v>M</v>
          </cell>
          <cell r="F596" t="str">
            <v>AUCOL98</v>
          </cell>
          <cell r="G596">
            <v>65313</v>
          </cell>
          <cell r="H596" t="str">
            <v>ANITEX DE COLOMBIA</v>
          </cell>
          <cell r="I596">
            <v>5671325</v>
          </cell>
          <cell r="J596">
            <v>5682385</v>
          </cell>
          <cell r="K596">
            <v>5599508.2616999997</v>
          </cell>
          <cell r="N596">
            <v>0</v>
          </cell>
          <cell r="O596">
            <v>0.1</v>
          </cell>
          <cell r="P596">
            <v>0</v>
          </cell>
          <cell r="Q596">
            <v>0.1</v>
          </cell>
          <cell r="R596">
            <v>0</v>
          </cell>
          <cell r="S596">
            <v>0</v>
          </cell>
          <cell r="T596">
            <v>0</v>
          </cell>
          <cell r="U596">
            <v>0.19</v>
          </cell>
          <cell r="V596">
            <v>1063906.5697230001</v>
          </cell>
          <cell r="W596">
            <v>0.125</v>
          </cell>
          <cell r="X596">
            <v>699938.53271249996</v>
          </cell>
          <cell r="Y596">
            <v>0</v>
          </cell>
          <cell r="Z596">
            <v>0</v>
          </cell>
          <cell r="AA596">
            <v>0.68500000000000005</v>
          </cell>
          <cell r="AB596">
            <v>3835663.1592645003</v>
          </cell>
          <cell r="AD596">
            <v>6.2994503974914551</v>
          </cell>
        </row>
        <row r="597">
          <cell r="A597" t="str">
            <v>Centro Colseguros Bogotá</v>
          </cell>
          <cell r="B597">
            <v>10370181</v>
          </cell>
          <cell r="C597">
            <v>37667</v>
          </cell>
          <cell r="D597">
            <v>37777</v>
          </cell>
          <cell r="E597" t="str">
            <v>M</v>
          </cell>
          <cell r="F597" t="str">
            <v>AUCOL98</v>
          </cell>
          <cell r="G597">
            <v>65313</v>
          </cell>
          <cell r="H597" t="str">
            <v>ANITEX DE COLOMBIA</v>
          </cell>
          <cell r="I597">
            <v>1313174</v>
          </cell>
          <cell r="J597">
            <v>951478</v>
          </cell>
          <cell r="K597">
            <v>1308896.9604</v>
          </cell>
          <cell r="N597">
            <v>0</v>
          </cell>
          <cell r="O597">
            <v>0.1</v>
          </cell>
          <cell r="P597">
            <v>0</v>
          </cell>
          <cell r="Q597">
            <v>0.1</v>
          </cell>
          <cell r="R597">
            <v>0</v>
          </cell>
          <cell r="S597">
            <v>0</v>
          </cell>
          <cell r="T597">
            <v>0</v>
          </cell>
          <cell r="U597">
            <v>0.19</v>
          </cell>
          <cell r="V597">
            <v>248690.42247600001</v>
          </cell>
          <cell r="W597">
            <v>0.125</v>
          </cell>
          <cell r="X597">
            <v>163612.12005</v>
          </cell>
          <cell r="Y597">
            <v>0</v>
          </cell>
          <cell r="Z597">
            <v>0</v>
          </cell>
          <cell r="AA597">
            <v>0.68500000000000005</v>
          </cell>
          <cell r="AB597">
            <v>896594.41787400004</v>
          </cell>
          <cell r="AC597">
            <v>5</v>
          </cell>
          <cell r="AD597">
            <v>5.0272727012634277</v>
          </cell>
        </row>
        <row r="598">
          <cell r="B598" t="str">
            <v>Total 10370181</v>
          </cell>
          <cell r="I598">
            <v>6984499</v>
          </cell>
          <cell r="J598">
            <v>6633863</v>
          </cell>
          <cell r="K598">
            <v>6908405.2220999999</v>
          </cell>
          <cell r="L598">
            <v>0</v>
          </cell>
          <cell r="M598">
            <v>0</v>
          </cell>
          <cell r="N598">
            <v>0</v>
          </cell>
          <cell r="P598">
            <v>0</v>
          </cell>
          <cell r="R598">
            <v>0</v>
          </cell>
          <cell r="S598">
            <v>0</v>
          </cell>
          <cell r="V598">
            <v>1312596.992199</v>
          </cell>
          <cell r="X598">
            <v>863550.65276249999</v>
          </cell>
          <cell r="Z598">
            <v>0</v>
          </cell>
          <cell r="AB598">
            <v>4732257.5771385003</v>
          </cell>
          <cell r="AC598">
            <v>5</v>
          </cell>
        </row>
        <row r="599">
          <cell r="H599" t="str">
            <v>Total ANITEX DE COLOMBIA</v>
          </cell>
          <cell r="I599">
            <v>6984499</v>
          </cell>
          <cell r="J599">
            <v>6633863</v>
          </cell>
          <cell r="K599">
            <v>6908405.2220999999</v>
          </cell>
          <cell r="L599">
            <v>0</v>
          </cell>
          <cell r="M599">
            <v>0</v>
          </cell>
          <cell r="N599">
            <v>0</v>
          </cell>
          <cell r="P599">
            <v>0</v>
          </cell>
          <cell r="R599">
            <v>0</v>
          </cell>
          <cell r="S599">
            <v>0</v>
          </cell>
          <cell r="V599">
            <v>1312596.992199</v>
          </cell>
          <cell r="X599">
            <v>863550.65276249999</v>
          </cell>
          <cell r="Z599">
            <v>0</v>
          </cell>
          <cell r="AB599">
            <v>4732257.5771385003</v>
          </cell>
          <cell r="AC599">
            <v>5</v>
          </cell>
        </row>
        <row r="600">
          <cell r="A600" t="str">
            <v>Centro Colseguros Bogotá</v>
          </cell>
          <cell r="B600">
            <v>10966555</v>
          </cell>
          <cell r="C600">
            <v>37291</v>
          </cell>
          <cell r="D600">
            <v>37655</v>
          </cell>
          <cell r="E600" t="str">
            <v>A</v>
          </cell>
          <cell r="F600" t="str">
            <v>AUCOLESP</v>
          </cell>
          <cell r="G600">
            <v>71309</v>
          </cell>
          <cell r="H600" t="str">
            <v>ARME S.A.</v>
          </cell>
          <cell r="I600">
            <v>3472235</v>
          </cell>
          <cell r="J600">
            <v>3472235</v>
          </cell>
          <cell r="K600">
            <v>3472235</v>
          </cell>
          <cell r="L600">
            <v>0</v>
          </cell>
          <cell r="M600">
            <v>2000000</v>
          </cell>
          <cell r="N600">
            <v>2000000</v>
          </cell>
          <cell r="O600">
            <v>0.1</v>
          </cell>
          <cell r="P600">
            <v>200000</v>
          </cell>
          <cell r="Q600">
            <v>0.1</v>
          </cell>
          <cell r="R600">
            <v>200000</v>
          </cell>
          <cell r="S600">
            <v>2400000</v>
          </cell>
          <cell r="T600">
            <v>0.6911974563933605</v>
          </cell>
          <cell r="U600">
            <v>0.19</v>
          </cell>
          <cell r="V600">
            <v>659724.65</v>
          </cell>
          <cell r="W600">
            <v>0.125</v>
          </cell>
          <cell r="X600">
            <v>434029.375</v>
          </cell>
          <cell r="Y600">
            <v>0</v>
          </cell>
          <cell r="Z600">
            <v>0</v>
          </cell>
          <cell r="AA600">
            <v>-6.1974563933604454E-3</v>
          </cell>
          <cell r="AB600">
            <v>-21519.024999999907</v>
          </cell>
          <cell r="AD600">
            <v>3.0604395866394043</v>
          </cell>
        </row>
        <row r="601">
          <cell r="A601" t="str">
            <v>Centro Colseguros Bogotá</v>
          </cell>
          <cell r="B601">
            <v>10966555</v>
          </cell>
          <cell r="C601">
            <v>37656</v>
          </cell>
          <cell r="D601">
            <v>37777</v>
          </cell>
          <cell r="E601" t="str">
            <v>A</v>
          </cell>
          <cell r="F601" t="str">
            <v>AUCOLESP</v>
          </cell>
          <cell r="G601">
            <v>71309</v>
          </cell>
          <cell r="H601" t="str">
            <v>ARME S.A.</v>
          </cell>
          <cell r="I601">
            <v>3076559.0625</v>
          </cell>
          <cell r="J601">
            <v>3076559.0625</v>
          </cell>
          <cell r="K601">
            <v>987957.34380000003</v>
          </cell>
          <cell r="L601">
            <v>1648000</v>
          </cell>
          <cell r="M601">
            <v>19552000</v>
          </cell>
          <cell r="N601">
            <v>21200000</v>
          </cell>
          <cell r="O601">
            <v>0.1</v>
          </cell>
          <cell r="P601">
            <v>1955200</v>
          </cell>
          <cell r="Q601">
            <v>0.1</v>
          </cell>
          <cell r="R601">
            <v>2120000</v>
          </cell>
          <cell r="S601">
            <v>25275200</v>
          </cell>
          <cell r="T601">
            <v>25.583290775271223</v>
          </cell>
          <cell r="U601">
            <v>0.19</v>
          </cell>
          <cell r="V601">
            <v>187711.895322</v>
          </cell>
          <cell r="W601">
            <v>0.125</v>
          </cell>
          <cell r="X601">
            <v>123494.667975</v>
          </cell>
          <cell r="Y601">
            <v>0</v>
          </cell>
          <cell r="Z601">
            <v>0</v>
          </cell>
          <cell r="AA601">
            <v>-24.898290775271224</v>
          </cell>
          <cell r="AB601">
            <v>-24598449.219497003</v>
          </cell>
          <cell r="AC601">
            <v>3</v>
          </cell>
          <cell r="AD601">
            <v>3.0743801593780518</v>
          </cell>
        </row>
        <row r="602">
          <cell r="B602" t="str">
            <v>Total 10966555</v>
          </cell>
          <cell r="I602">
            <v>6548794.0625</v>
          </cell>
          <cell r="J602">
            <v>6548794.0625</v>
          </cell>
          <cell r="K602">
            <v>4460192.3437999999</v>
          </cell>
          <cell r="L602">
            <v>1648000</v>
          </cell>
          <cell r="M602">
            <v>21552000</v>
          </cell>
          <cell r="N602">
            <v>23200000</v>
          </cell>
          <cell r="P602">
            <v>2155200</v>
          </cell>
          <cell r="R602">
            <v>2320000</v>
          </cell>
          <cell r="S602">
            <v>27675200</v>
          </cell>
          <cell r="V602">
            <v>847436.54532200005</v>
          </cell>
          <cell r="X602">
            <v>557524.04297499999</v>
          </cell>
          <cell r="Z602">
            <v>0</v>
          </cell>
          <cell r="AB602">
            <v>-24619968.244497001</v>
          </cell>
          <cell r="AC602">
            <v>3</v>
          </cell>
        </row>
        <row r="603">
          <cell r="H603" t="str">
            <v>Total ARME S.A.</v>
          </cell>
          <cell r="I603">
            <v>6548794.0625</v>
          </cell>
          <cell r="J603">
            <v>6548794.0625</v>
          </cell>
          <cell r="K603">
            <v>4460192.3437999999</v>
          </cell>
          <cell r="L603">
            <v>1648000</v>
          </cell>
          <cell r="M603">
            <v>21552000</v>
          </cell>
          <cell r="N603">
            <v>23200000</v>
          </cell>
          <cell r="P603">
            <v>2155200</v>
          </cell>
          <cell r="R603">
            <v>2320000</v>
          </cell>
          <cell r="S603">
            <v>27675200</v>
          </cell>
          <cell r="V603">
            <v>847436.54532200005</v>
          </cell>
          <cell r="X603">
            <v>557524.04297499999</v>
          </cell>
          <cell r="Z603">
            <v>0</v>
          </cell>
          <cell r="AB603">
            <v>-24619968.244497001</v>
          </cell>
          <cell r="AC603">
            <v>3</v>
          </cell>
        </row>
        <row r="604">
          <cell r="A604" t="str">
            <v>Centro Colseguros Bogotá</v>
          </cell>
          <cell r="B604">
            <v>10966573</v>
          </cell>
          <cell r="C604">
            <v>37291</v>
          </cell>
          <cell r="D604">
            <v>37655</v>
          </cell>
          <cell r="E604" t="str">
            <v>A</v>
          </cell>
          <cell r="F604" t="str">
            <v>AUCOLESP</v>
          </cell>
          <cell r="G604">
            <v>71309</v>
          </cell>
          <cell r="H604" t="str">
            <v>ARMETALES S.A</v>
          </cell>
          <cell r="I604">
            <v>8269620.375</v>
          </cell>
          <cell r="J604">
            <v>8269620.375</v>
          </cell>
          <cell r="K604">
            <v>8269620.375</v>
          </cell>
          <cell r="N604">
            <v>0</v>
          </cell>
          <cell r="O604">
            <v>0.1</v>
          </cell>
          <cell r="P604">
            <v>0</v>
          </cell>
          <cell r="Q604">
            <v>0.1</v>
          </cell>
          <cell r="R604">
            <v>0</v>
          </cell>
          <cell r="S604">
            <v>0</v>
          </cell>
          <cell r="T604">
            <v>0</v>
          </cell>
          <cell r="U604">
            <v>0.19</v>
          </cell>
          <cell r="V604">
            <v>1571227.8712500001</v>
          </cell>
          <cell r="W604">
            <v>0.125</v>
          </cell>
          <cell r="X604">
            <v>1033702.546875</v>
          </cell>
          <cell r="Y604">
            <v>0</v>
          </cell>
          <cell r="Z604">
            <v>0</v>
          </cell>
          <cell r="AA604">
            <v>0.68500000000000005</v>
          </cell>
          <cell r="AB604">
            <v>5664689.9568750001</v>
          </cell>
          <cell r="AD604">
            <v>3.9780218601226807</v>
          </cell>
        </row>
        <row r="605">
          <cell r="A605" t="str">
            <v>Centro Colseguros Bogotá</v>
          </cell>
          <cell r="B605">
            <v>10966573</v>
          </cell>
          <cell r="C605">
            <v>37656</v>
          </cell>
          <cell r="D605">
            <v>37777</v>
          </cell>
          <cell r="E605" t="str">
            <v>A</v>
          </cell>
          <cell r="F605" t="str">
            <v>AUCOLESP</v>
          </cell>
          <cell r="G605">
            <v>71309</v>
          </cell>
          <cell r="H605" t="str">
            <v>ARMETALES S.A</v>
          </cell>
          <cell r="I605">
            <v>6696000</v>
          </cell>
          <cell r="J605">
            <v>0</v>
          </cell>
          <cell r="K605">
            <v>2238115.125</v>
          </cell>
          <cell r="N605">
            <v>0</v>
          </cell>
          <cell r="O605">
            <v>0.1</v>
          </cell>
          <cell r="P605">
            <v>0</v>
          </cell>
          <cell r="Q605">
            <v>0.1</v>
          </cell>
          <cell r="R605">
            <v>0</v>
          </cell>
          <cell r="S605">
            <v>0</v>
          </cell>
          <cell r="T605">
            <v>0</v>
          </cell>
          <cell r="U605">
            <v>0.19</v>
          </cell>
          <cell r="V605">
            <v>425241.87375000003</v>
          </cell>
          <cell r="W605">
            <v>0.125</v>
          </cell>
          <cell r="X605">
            <v>279764.390625</v>
          </cell>
          <cell r="Y605">
            <v>0</v>
          </cell>
          <cell r="Z605">
            <v>0</v>
          </cell>
          <cell r="AA605">
            <v>0.68500000000000005</v>
          </cell>
          <cell r="AB605">
            <v>1533108.8606250002</v>
          </cell>
          <cell r="AC605">
            <v>4</v>
          </cell>
          <cell r="AD605">
            <v>4</v>
          </cell>
        </row>
        <row r="606">
          <cell r="B606" t="str">
            <v>Total 10966573</v>
          </cell>
          <cell r="I606">
            <v>14965620.375</v>
          </cell>
          <cell r="J606">
            <v>8269620.375</v>
          </cell>
          <cell r="K606">
            <v>10507735.5</v>
          </cell>
          <cell r="L606">
            <v>0</v>
          </cell>
          <cell r="M606">
            <v>0</v>
          </cell>
          <cell r="N606">
            <v>0</v>
          </cell>
          <cell r="P606">
            <v>0</v>
          </cell>
          <cell r="R606">
            <v>0</v>
          </cell>
          <cell r="S606">
            <v>0</v>
          </cell>
          <cell r="V606">
            <v>1996469.7450000001</v>
          </cell>
          <cell r="X606">
            <v>1313466.9375</v>
          </cell>
          <cell r="Z606">
            <v>0</v>
          </cell>
          <cell r="AB606">
            <v>7197798.8175000008</v>
          </cell>
          <cell r="AC606">
            <v>4</v>
          </cell>
        </row>
        <row r="607">
          <cell r="H607" t="str">
            <v>Total ARMETALES S.A</v>
          </cell>
          <cell r="I607">
            <v>14965620.375</v>
          </cell>
          <cell r="J607">
            <v>8269620.375</v>
          </cell>
          <cell r="K607">
            <v>10507735.5</v>
          </cell>
          <cell r="L607">
            <v>0</v>
          </cell>
          <cell r="M607">
            <v>0</v>
          </cell>
          <cell r="N607">
            <v>0</v>
          </cell>
          <cell r="P607">
            <v>0</v>
          </cell>
          <cell r="R607">
            <v>0</v>
          </cell>
          <cell r="S607">
            <v>0</v>
          </cell>
          <cell r="V607">
            <v>1996469.7450000001</v>
          </cell>
          <cell r="X607">
            <v>1313466.9375</v>
          </cell>
          <cell r="Z607">
            <v>0</v>
          </cell>
          <cell r="AB607">
            <v>7197798.8175000008</v>
          </cell>
          <cell r="AC607">
            <v>4</v>
          </cell>
        </row>
        <row r="608">
          <cell r="A608" t="str">
            <v>Centro Colseguros Bogotá</v>
          </cell>
          <cell r="B608">
            <v>841012</v>
          </cell>
          <cell r="C608">
            <v>36724</v>
          </cell>
          <cell r="D608">
            <v>37088</v>
          </cell>
          <cell r="E608" t="str">
            <v>M</v>
          </cell>
          <cell r="F608" t="str">
            <v>AUCOL98</v>
          </cell>
          <cell r="G608">
            <v>65311</v>
          </cell>
          <cell r="H608" t="str">
            <v>ASEGTECNICAS Y CIA. LTDA. ASRS. DE SGRS.</v>
          </cell>
          <cell r="I608">
            <v>115157659.0625</v>
          </cell>
          <cell r="J608">
            <v>115157659.0625</v>
          </cell>
          <cell r="K608">
            <v>114211867.65090001</v>
          </cell>
          <cell r="L608">
            <v>70652597</v>
          </cell>
          <cell r="M608">
            <v>3578515</v>
          </cell>
          <cell r="N608">
            <v>74231112</v>
          </cell>
          <cell r="O608">
            <v>0.1</v>
          </cell>
          <cell r="P608">
            <v>357851.5</v>
          </cell>
          <cell r="Q608">
            <v>0.1</v>
          </cell>
          <cell r="R608">
            <v>7423111.2000000002</v>
          </cell>
          <cell r="S608">
            <v>82012074.700000003</v>
          </cell>
          <cell r="T608">
            <v>0.71806964010673668</v>
          </cell>
          <cell r="U608">
            <v>0.19</v>
          </cell>
          <cell r="V608">
            <v>21700254.853671003</v>
          </cell>
          <cell r="W608">
            <v>0.125</v>
          </cell>
          <cell r="X608">
            <v>14276483.456362501</v>
          </cell>
          <cell r="Y608">
            <v>0</v>
          </cell>
          <cell r="Z608">
            <v>0</v>
          </cell>
          <cell r="AA608">
            <v>-3.3069640106736631E-2</v>
          </cell>
          <cell r="AB608">
            <v>-3776945.3591334987</v>
          </cell>
          <cell r="AD608">
            <v>135.06593322753906</v>
          </cell>
        </row>
        <row r="609">
          <cell r="A609" t="str">
            <v>Centro Colseguros Bogotá</v>
          </cell>
          <cell r="B609">
            <v>841012</v>
          </cell>
          <cell r="C609">
            <v>37089</v>
          </cell>
          <cell r="D609">
            <v>37453</v>
          </cell>
          <cell r="E609" t="str">
            <v>M</v>
          </cell>
          <cell r="F609" t="str">
            <v>AUCOL98</v>
          </cell>
          <cell r="G609">
            <v>65311</v>
          </cell>
          <cell r="H609" t="str">
            <v>ASEGTECNICAS Y CIA. LTDA. ASRS. DE SGRS.</v>
          </cell>
          <cell r="I609">
            <v>87733596</v>
          </cell>
          <cell r="J609">
            <v>87733596</v>
          </cell>
          <cell r="K609">
            <v>88940779.479100004</v>
          </cell>
          <cell r="L609">
            <v>29799014</v>
          </cell>
          <cell r="M609">
            <v>10741736</v>
          </cell>
          <cell r="N609">
            <v>40540750</v>
          </cell>
          <cell r="O609">
            <v>0.1</v>
          </cell>
          <cell r="P609">
            <v>1074173.6000000001</v>
          </cell>
          <cell r="Q609">
            <v>0.1</v>
          </cell>
          <cell r="R609">
            <v>4054075</v>
          </cell>
          <cell r="S609">
            <v>45668998.600000001</v>
          </cell>
          <cell r="T609">
            <v>0.51347648252545008</v>
          </cell>
          <cell r="U609">
            <v>0.19</v>
          </cell>
          <cell r="V609">
            <v>16898748.101029001</v>
          </cell>
          <cell r="W609">
            <v>0.125</v>
          </cell>
          <cell r="X609">
            <v>11117597.4348875</v>
          </cell>
          <cell r="Y609">
            <v>0</v>
          </cell>
          <cell r="Z609">
            <v>0</v>
          </cell>
          <cell r="AA609">
            <v>0.17152351747454997</v>
          </cell>
          <cell r="AB609">
            <v>15255435.343183504</v>
          </cell>
          <cell r="AD609">
            <v>90.131866455078125</v>
          </cell>
        </row>
        <row r="610">
          <cell r="A610" t="str">
            <v>Centro Colseguros Bogotá</v>
          </cell>
          <cell r="B610">
            <v>841012</v>
          </cell>
          <cell r="C610">
            <v>37454</v>
          </cell>
          <cell r="D610">
            <v>37777</v>
          </cell>
          <cell r="E610" t="str">
            <v>M</v>
          </cell>
          <cell r="F610" t="str">
            <v>AUCOL98</v>
          </cell>
          <cell r="G610">
            <v>65311</v>
          </cell>
          <cell r="H610" t="str">
            <v>ASEGTECNICAS Y CIA. LTDA. ASRS. DE SGRS.</v>
          </cell>
          <cell r="I610">
            <v>57323852</v>
          </cell>
          <cell r="J610">
            <v>47991560</v>
          </cell>
          <cell r="K610">
            <v>57026704.492600001</v>
          </cell>
          <cell r="L610">
            <v>27829820</v>
          </cell>
          <cell r="M610">
            <v>35679393</v>
          </cell>
          <cell r="N610">
            <v>63509213</v>
          </cell>
          <cell r="O610">
            <v>0.1</v>
          </cell>
          <cell r="P610">
            <v>3567939.3000000003</v>
          </cell>
          <cell r="Q610">
            <v>0.1</v>
          </cell>
          <cell r="R610">
            <v>6350921.3000000007</v>
          </cell>
          <cell r="S610">
            <v>73428073.599999994</v>
          </cell>
          <cell r="T610">
            <v>1.2876085730945279</v>
          </cell>
          <cell r="U610">
            <v>0.19</v>
          </cell>
          <cell r="V610">
            <v>10835073.853594</v>
          </cell>
          <cell r="W610">
            <v>0.125</v>
          </cell>
          <cell r="X610">
            <v>7128338.0615750002</v>
          </cell>
          <cell r="Y610">
            <v>0</v>
          </cell>
          <cell r="Z610">
            <v>0</v>
          </cell>
          <cell r="AA610">
            <v>-0.60260857309452787</v>
          </cell>
          <cell r="AB610">
            <v>-34364781.022568986</v>
          </cell>
          <cell r="AC610">
            <v>66</v>
          </cell>
          <cell r="AD610">
            <v>69.702789306640625</v>
          </cell>
        </row>
        <row r="611">
          <cell r="B611" t="str">
            <v>Total 841012</v>
          </cell>
          <cell r="I611">
            <v>260215107.0625</v>
          </cell>
          <cell r="J611">
            <v>250882815.0625</v>
          </cell>
          <cell r="K611">
            <v>260179351.62259999</v>
          </cell>
          <cell r="L611">
            <v>128281431</v>
          </cell>
          <cell r="M611">
            <v>49999644</v>
          </cell>
          <cell r="N611">
            <v>178281075</v>
          </cell>
          <cell r="P611">
            <v>4999964.4000000004</v>
          </cell>
          <cell r="R611">
            <v>17828107.5</v>
          </cell>
          <cell r="S611">
            <v>201109146.90000001</v>
          </cell>
          <cell r="V611">
            <v>49434076.808294006</v>
          </cell>
          <cell r="X611">
            <v>32522418.952824999</v>
          </cell>
          <cell r="Z611">
            <v>0</v>
          </cell>
          <cell r="AB611">
            <v>-22886291.03851898</v>
          </cell>
          <cell r="AC611">
            <v>66</v>
          </cell>
        </row>
        <row r="612">
          <cell r="A612" t="str">
            <v>Centro Colseguros Bogotá</v>
          </cell>
          <cell r="B612">
            <v>906470</v>
          </cell>
          <cell r="C612">
            <v>36756</v>
          </cell>
          <cell r="D612">
            <v>37120</v>
          </cell>
          <cell r="E612" t="str">
            <v>M</v>
          </cell>
          <cell r="F612" t="str">
            <v>AUCOL98</v>
          </cell>
          <cell r="G612">
            <v>65311</v>
          </cell>
          <cell r="H612" t="str">
            <v>ASEGTECNICAS Y CIA. LTDA. ASRS. DE SGRS.</v>
          </cell>
          <cell r="I612">
            <v>53671483</v>
          </cell>
          <cell r="J612">
            <v>53671483</v>
          </cell>
          <cell r="K612">
            <v>53230840.207999997</v>
          </cell>
          <cell r="L612">
            <v>9437027</v>
          </cell>
          <cell r="M612">
            <v>3213463</v>
          </cell>
          <cell r="N612">
            <v>12650490</v>
          </cell>
          <cell r="O612">
            <v>0.1</v>
          </cell>
          <cell r="P612">
            <v>321346.30000000005</v>
          </cell>
          <cell r="Q612">
            <v>0.1</v>
          </cell>
          <cell r="R612">
            <v>1265049</v>
          </cell>
          <cell r="S612">
            <v>14236885.300000001</v>
          </cell>
          <cell r="T612">
            <v>0.26745558109489237</v>
          </cell>
          <cell r="U612">
            <v>0.19</v>
          </cell>
          <cell r="V612">
            <v>10113859.639519999</v>
          </cell>
          <cell r="W612">
            <v>0.125</v>
          </cell>
          <cell r="X612">
            <v>6653855.0259999996</v>
          </cell>
          <cell r="Y612">
            <v>0</v>
          </cell>
          <cell r="Z612">
            <v>0</v>
          </cell>
          <cell r="AA612">
            <v>0.41754441890510768</v>
          </cell>
          <cell r="AB612">
            <v>22226240.242479999</v>
          </cell>
          <cell r="AD612">
            <v>69.546699523925781</v>
          </cell>
        </row>
        <row r="613">
          <cell r="A613" t="str">
            <v>Centro Colseguros Bogotá</v>
          </cell>
          <cell r="B613">
            <v>906470</v>
          </cell>
          <cell r="C613">
            <v>37121</v>
          </cell>
          <cell r="D613">
            <v>37485</v>
          </cell>
          <cell r="E613" t="str">
            <v>M</v>
          </cell>
          <cell r="F613" t="str">
            <v>AUCOL98</v>
          </cell>
          <cell r="G613">
            <v>65311</v>
          </cell>
          <cell r="H613" t="str">
            <v>ASEGTECNICAS Y CIA. LTDA. ASRS. DE SGRS.</v>
          </cell>
          <cell r="I613">
            <v>69943624</v>
          </cell>
          <cell r="J613">
            <v>69947453</v>
          </cell>
          <cell r="K613">
            <v>68941758.247999996</v>
          </cell>
          <cell r="L613">
            <v>52255568</v>
          </cell>
          <cell r="M613">
            <v>0</v>
          </cell>
          <cell r="N613">
            <v>52255568</v>
          </cell>
          <cell r="O613">
            <v>0.1</v>
          </cell>
          <cell r="P613">
            <v>0</v>
          </cell>
          <cell r="Q613">
            <v>0.1</v>
          </cell>
          <cell r="R613">
            <v>5225556.8000000007</v>
          </cell>
          <cell r="S613">
            <v>57481124.799999997</v>
          </cell>
          <cell r="T613">
            <v>0.83376354564713362</v>
          </cell>
          <cell r="U613">
            <v>0.19</v>
          </cell>
          <cell r="V613">
            <v>13098934.067119999</v>
          </cell>
          <cell r="W613">
            <v>0.125</v>
          </cell>
          <cell r="X613">
            <v>8617719.7809999995</v>
          </cell>
          <cell r="Y613">
            <v>0</v>
          </cell>
          <cell r="Z613">
            <v>0</v>
          </cell>
          <cell r="AA613">
            <v>-0.14876354564713357</v>
          </cell>
          <cell r="AB613">
            <v>-10256020.400119994</v>
          </cell>
          <cell r="AD613">
            <v>76.931320190429688</v>
          </cell>
        </row>
        <row r="614">
          <cell r="A614" t="str">
            <v>Centro Colseguros Bogotá</v>
          </cell>
          <cell r="B614">
            <v>906470</v>
          </cell>
          <cell r="C614">
            <v>37486</v>
          </cell>
          <cell r="D614">
            <v>37777</v>
          </cell>
          <cell r="E614" t="str">
            <v>M</v>
          </cell>
          <cell r="F614" t="str">
            <v>AUCOL98</v>
          </cell>
          <cell r="G614">
            <v>65311</v>
          </cell>
          <cell r="H614" t="str">
            <v>ASEGTECNICAS Y CIA. LTDA. ASRS. DE SGRS.</v>
          </cell>
          <cell r="I614">
            <v>50259724</v>
          </cell>
          <cell r="J614">
            <v>41360814</v>
          </cell>
          <cell r="K614">
            <v>50716142.5867</v>
          </cell>
          <cell r="L614">
            <v>15755521</v>
          </cell>
          <cell r="M614">
            <v>7613111</v>
          </cell>
          <cell r="N614">
            <v>23368632</v>
          </cell>
          <cell r="O614">
            <v>0.1</v>
          </cell>
          <cell r="P614">
            <v>761311.10000000009</v>
          </cell>
          <cell r="Q614">
            <v>0.1</v>
          </cell>
          <cell r="R614">
            <v>2336863.2000000002</v>
          </cell>
          <cell r="S614">
            <v>26466806.300000001</v>
          </cell>
          <cell r="T614">
            <v>0.52186157996449756</v>
          </cell>
          <cell r="U614">
            <v>0.19</v>
          </cell>
          <cell r="V614">
            <v>9636067.0914730001</v>
          </cell>
          <cell r="W614">
            <v>0.125</v>
          </cell>
          <cell r="X614">
            <v>6339517.8233375</v>
          </cell>
          <cell r="Y614">
            <v>0</v>
          </cell>
          <cell r="Z614">
            <v>0</v>
          </cell>
          <cell r="AA614">
            <v>0.1631384200355025</v>
          </cell>
          <cell r="AB614">
            <v>8273751.3718895009</v>
          </cell>
          <cell r="AC614">
            <v>57</v>
          </cell>
          <cell r="AD614">
            <v>65.319587707519531</v>
          </cell>
        </row>
        <row r="615">
          <cell r="B615" t="str">
            <v>Total 906470</v>
          </cell>
          <cell r="I615">
            <v>173874831</v>
          </cell>
          <cell r="J615">
            <v>164979750</v>
          </cell>
          <cell r="K615">
            <v>172888741.04269999</v>
          </cell>
          <cell r="L615">
            <v>77448116</v>
          </cell>
          <cell r="M615">
            <v>10826574</v>
          </cell>
          <cell r="N615">
            <v>88274690</v>
          </cell>
          <cell r="P615">
            <v>1082657.4000000001</v>
          </cell>
          <cell r="R615">
            <v>8827469</v>
          </cell>
          <cell r="S615">
            <v>98184816.399999991</v>
          </cell>
          <cell r="V615">
            <v>32848860.798112996</v>
          </cell>
          <cell r="X615">
            <v>21611092.630337499</v>
          </cell>
          <cell r="Z615">
            <v>0</v>
          </cell>
          <cell r="AB615">
            <v>20243971.214249507</v>
          </cell>
          <cell r="AC615">
            <v>57</v>
          </cell>
        </row>
        <row r="616">
          <cell r="H616" t="str">
            <v>Total ASEGTECNICAS Y CIA. LTDA. ASRS. DE SGRS.</v>
          </cell>
          <cell r="I616">
            <v>434089938.0625</v>
          </cell>
          <cell r="J616">
            <v>415862565.0625</v>
          </cell>
          <cell r="K616">
            <v>433068092.66529995</v>
          </cell>
          <cell r="L616">
            <v>205729547</v>
          </cell>
          <cell r="M616">
            <v>60826218</v>
          </cell>
          <cell r="N616">
            <v>266555765</v>
          </cell>
          <cell r="P616">
            <v>6082621.8000000007</v>
          </cell>
          <cell r="R616">
            <v>26655576.5</v>
          </cell>
          <cell r="S616">
            <v>299293963.30000001</v>
          </cell>
          <cell r="V616">
            <v>82282937.606407002</v>
          </cell>
          <cell r="X616">
            <v>54133511.583162494</v>
          </cell>
          <cell r="Z616">
            <v>0</v>
          </cell>
          <cell r="AB616">
            <v>-2642319.8242694745</v>
          </cell>
          <cell r="AC616">
            <v>123</v>
          </cell>
        </row>
        <row r="617">
          <cell r="A617" t="str">
            <v>Centro Colseguros Bogotá</v>
          </cell>
          <cell r="B617">
            <v>237185</v>
          </cell>
          <cell r="C617">
            <v>36891</v>
          </cell>
          <cell r="D617">
            <v>37255</v>
          </cell>
          <cell r="E617" t="str">
            <v>A</v>
          </cell>
          <cell r="F617" t="str">
            <v>AUCOL98</v>
          </cell>
          <cell r="G617">
            <v>69252</v>
          </cell>
          <cell r="H617" t="str">
            <v>CENTRAL PAPELERA LTDA</v>
          </cell>
          <cell r="I617">
            <v>19753336</v>
          </cell>
          <cell r="J617">
            <v>19953474</v>
          </cell>
          <cell r="K617">
            <v>19753336.191399999</v>
          </cell>
          <cell r="L617">
            <v>16768978</v>
          </cell>
          <cell r="M617">
            <v>0</v>
          </cell>
          <cell r="N617">
            <v>16768978</v>
          </cell>
          <cell r="O617">
            <v>0.1</v>
          </cell>
          <cell r="P617">
            <v>0</v>
          </cell>
          <cell r="Q617">
            <v>0.1</v>
          </cell>
          <cell r="R617">
            <v>1676897.8</v>
          </cell>
          <cell r="S617">
            <v>18445875.800000001</v>
          </cell>
          <cell r="T617">
            <v>0.93381065462910373</v>
          </cell>
          <cell r="U617">
            <v>0.19</v>
          </cell>
          <cell r="V617">
            <v>3753133.8763659997</v>
          </cell>
          <cell r="W617">
            <v>0.125</v>
          </cell>
          <cell r="X617">
            <v>2469167.0239249999</v>
          </cell>
          <cell r="Y617">
            <v>0</v>
          </cell>
          <cell r="Z617">
            <v>0</v>
          </cell>
          <cell r="AA617">
            <v>-0.24881065462910368</v>
          </cell>
          <cell r="AB617">
            <v>-4914840.5088909995</v>
          </cell>
          <cell r="AD617">
            <v>20.464284896850586</v>
          </cell>
        </row>
        <row r="618">
          <cell r="A618" t="str">
            <v>Centro Colseguros Bogotá</v>
          </cell>
          <cell r="B618">
            <v>237185</v>
          </cell>
          <cell r="C618">
            <v>37256</v>
          </cell>
          <cell r="D618">
            <v>37620</v>
          </cell>
          <cell r="E618" t="str">
            <v>A</v>
          </cell>
          <cell r="F618" t="str">
            <v>AUCOL98</v>
          </cell>
          <cell r="G618">
            <v>69252</v>
          </cell>
          <cell r="H618" t="str">
            <v>CENTRAL PAPELERA LTDA</v>
          </cell>
          <cell r="I618">
            <v>21044083.0625</v>
          </cell>
          <cell r="J618">
            <v>21044083.0625</v>
          </cell>
          <cell r="K618">
            <v>21044083.0625</v>
          </cell>
          <cell r="L618">
            <v>8106364</v>
          </cell>
          <cell r="M618">
            <v>426064</v>
          </cell>
          <cell r="N618">
            <v>8532428</v>
          </cell>
          <cell r="O618">
            <v>0.1</v>
          </cell>
          <cell r="P618">
            <v>42606.400000000001</v>
          </cell>
          <cell r="Q618">
            <v>0.1</v>
          </cell>
          <cell r="R618">
            <v>853242.8</v>
          </cell>
          <cell r="S618">
            <v>9428277.2000000011</v>
          </cell>
          <cell r="T618">
            <v>0.448025089617753</v>
          </cell>
          <cell r="U618">
            <v>0.19</v>
          </cell>
          <cell r="V618">
            <v>3998375.7818749999</v>
          </cell>
          <cell r="W618">
            <v>0.125</v>
          </cell>
          <cell r="X618">
            <v>2630510.3828125</v>
          </cell>
          <cell r="Y618">
            <v>0</v>
          </cell>
          <cell r="Z618">
            <v>0</v>
          </cell>
          <cell r="AA618">
            <v>0.23697491038224705</v>
          </cell>
          <cell r="AB618">
            <v>4986919.6978125004</v>
          </cell>
          <cell r="AD618">
            <v>20</v>
          </cell>
        </row>
        <row r="619">
          <cell r="A619" t="str">
            <v>Centro Colseguros Bogotá</v>
          </cell>
          <cell r="B619">
            <v>237185</v>
          </cell>
          <cell r="C619">
            <v>37621</v>
          </cell>
          <cell r="D619">
            <v>37777</v>
          </cell>
          <cell r="E619" t="str">
            <v>A</v>
          </cell>
          <cell r="F619" t="str">
            <v>AUCOL98</v>
          </cell>
          <cell r="G619">
            <v>69252</v>
          </cell>
          <cell r="H619" t="str">
            <v>CENTRAL PAPELERA LTDA</v>
          </cell>
          <cell r="I619">
            <v>11092484.1875</v>
          </cell>
          <cell r="J619">
            <v>11092484.1875</v>
          </cell>
          <cell r="K619">
            <v>5412279.6895000003</v>
          </cell>
          <cell r="N619">
            <v>0</v>
          </cell>
          <cell r="O619">
            <v>0.1</v>
          </cell>
          <cell r="P619">
            <v>0</v>
          </cell>
          <cell r="Q619">
            <v>0.1</v>
          </cell>
          <cell r="R619">
            <v>0</v>
          </cell>
          <cell r="S619">
            <v>0</v>
          </cell>
          <cell r="T619">
            <v>0</v>
          </cell>
          <cell r="U619">
            <v>0.19</v>
          </cell>
          <cell r="V619">
            <v>1028333.1410050001</v>
          </cell>
          <cell r="W619">
            <v>0.125</v>
          </cell>
          <cell r="X619">
            <v>676534.96118750004</v>
          </cell>
          <cell r="Y619">
            <v>0</v>
          </cell>
          <cell r="Z619">
            <v>0</v>
          </cell>
          <cell r="AA619">
            <v>0.68500000000000005</v>
          </cell>
          <cell r="AB619">
            <v>3707411.5873075007</v>
          </cell>
          <cell r="AC619">
            <v>17</v>
          </cell>
          <cell r="AD619">
            <v>17.410257339477539</v>
          </cell>
        </row>
        <row r="620">
          <cell r="B620" t="str">
            <v>Total 237185</v>
          </cell>
          <cell r="I620">
            <v>51889903.25</v>
          </cell>
          <cell r="J620">
            <v>52090041.25</v>
          </cell>
          <cell r="K620">
            <v>46209698.943399996</v>
          </cell>
          <cell r="L620">
            <v>24875342</v>
          </cell>
          <cell r="M620">
            <v>426064</v>
          </cell>
          <cell r="N620">
            <v>25301406</v>
          </cell>
          <cell r="P620">
            <v>42606.400000000001</v>
          </cell>
          <cell r="R620">
            <v>2530140.6</v>
          </cell>
          <cell r="S620">
            <v>27874153</v>
          </cell>
          <cell r="V620">
            <v>8779842.7992460001</v>
          </cell>
          <cell r="X620">
            <v>5776212.3679249994</v>
          </cell>
          <cell r="Z620">
            <v>0</v>
          </cell>
          <cell r="AB620">
            <v>3779490.7762290016</v>
          </cell>
          <cell r="AC620">
            <v>17</v>
          </cell>
        </row>
        <row r="621">
          <cell r="H621" t="str">
            <v>Total CENTRAL PAPELERA LTDA</v>
          </cell>
          <cell r="I621">
            <v>51889903.25</v>
          </cell>
          <cell r="J621">
            <v>52090041.25</v>
          </cell>
          <cell r="K621">
            <v>46209698.943399996</v>
          </cell>
          <cell r="L621">
            <v>24875342</v>
          </cell>
          <cell r="M621">
            <v>426064</v>
          </cell>
          <cell r="N621">
            <v>25301406</v>
          </cell>
          <cell r="P621">
            <v>42606.400000000001</v>
          </cell>
          <cell r="R621">
            <v>2530140.6</v>
          </cell>
          <cell r="S621">
            <v>27874153</v>
          </cell>
          <cell r="V621">
            <v>8779842.7992460001</v>
          </cell>
          <cell r="X621">
            <v>5776212.3679249994</v>
          </cell>
          <cell r="Z621">
            <v>0</v>
          </cell>
          <cell r="AB621">
            <v>3779490.7762290016</v>
          </cell>
          <cell r="AC621">
            <v>17</v>
          </cell>
        </row>
        <row r="622">
          <cell r="A622" t="str">
            <v>Centro Colseguros Bogotá</v>
          </cell>
          <cell r="B622">
            <v>842333</v>
          </cell>
          <cell r="C622">
            <v>36738</v>
          </cell>
          <cell r="D622">
            <v>37102</v>
          </cell>
          <cell r="E622" t="str">
            <v>A</v>
          </cell>
          <cell r="F622" t="str">
            <v>AUCOLESP</v>
          </cell>
          <cell r="G622">
            <v>69974</v>
          </cell>
          <cell r="H622" t="str">
            <v>COEMPOPULAR</v>
          </cell>
          <cell r="I622">
            <v>286087527.3125</v>
          </cell>
          <cell r="J622">
            <v>286197944.3125</v>
          </cell>
          <cell r="K622">
            <v>286087526.94819999</v>
          </cell>
          <cell r="L622">
            <v>185191763</v>
          </cell>
          <cell r="M622">
            <v>9301434</v>
          </cell>
          <cell r="N622">
            <v>194493197</v>
          </cell>
          <cell r="O622">
            <v>0.1</v>
          </cell>
          <cell r="P622">
            <v>930143.4</v>
          </cell>
          <cell r="Q622">
            <v>0.1</v>
          </cell>
          <cell r="R622">
            <v>19449319.699999999</v>
          </cell>
          <cell r="S622">
            <v>214872660.09999999</v>
          </cell>
          <cell r="T622">
            <v>0.75107315020729859</v>
          </cell>
          <cell r="U622">
            <v>0.19</v>
          </cell>
          <cell r="V622">
            <v>54356630.120158002</v>
          </cell>
          <cell r="W622">
            <v>0.125</v>
          </cell>
          <cell r="X622">
            <v>35760940.868524998</v>
          </cell>
          <cell r="Y622">
            <v>0.05</v>
          </cell>
          <cell r="Z622">
            <v>14304376.347410001</v>
          </cell>
          <cell r="AA622">
            <v>-0.11607315020729858</v>
          </cell>
          <cell r="AB622">
            <v>-33207080.487892997</v>
          </cell>
          <cell r="AD622">
            <v>434.1895751953125</v>
          </cell>
        </row>
        <row r="623">
          <cell r="A623" t="str">
            <v>Centro Colseguros Bogotá</v>
          </cell>
          <cell r="B623">
            <v>842333</v>
          </cell>
          <cell r="C623">
            <v>37103</v>
          </cell>
          <cell r="D623">
            <v>37467</v>
          </cell>
          <cell r="E623" t="str">
            <v>A</v>
          </cell>
          <cell r="F623" t="str">
            <v>AUCOLESP</v>
          </cell>
          <cell r="G623">
            <v>69974</v>
          </cell>
          <cell r="H623" t="str">
            <v>COEMPOPULAR</v>
          </cell>
          <cell r="I623">
            <v>327956936.5625</v>
          </cell>
          <cell r="J623">
            <v>328190973.5625</v>
          </cell>
          <cell r="K623">
            <v>327956936.9404</v>
          </cell>
          <cell r="L623">
            <v>184867829</v>
          </cell>
          <cell r="M623">
            <v>16889125</v>
          </cell>
          <cell r="N623">
            <v>201756954</v>
          </cell>
          <cell r="O623">
            <v>0.1</v>
          </cell>
          <cell r="P623">
            <v>1688912.5</v>
          </cell>
          <cell r="Q623">
            <v>0.1</v>
          </cell>
          <cell r="R623">
            <v>20175695.400000002</v>
          </cell>
          <cell r="S623">
            <v>223621561.90000001</v>
          </cell>
          <cell r="T623">
            <v>0.6818625761852356</v>
          </cell>
          <cell r="U623">
            <v>0.19</v>
          </cell>
          <cell r="V623">
            <v>62311818.018675998</v>
          </cell>
          <cell r="W623">
            <v>0.125</v>
          </cell>
          <cell r="X623">
            <v>40994617.117550001</v>
          </cell>
          <cell r="Y623">
            <v>0.05</v>
          </cell>
          <cell r="Z623">
            <v>16397846.84702</v>
          </cell>
          <cell r="AA623">
            <v>-4.6862576185235594E-2</v>
          </cell>
          <cell r="AB623">
            <v>-15368906.942846</v>
          </cell>
          <cell r="AD623">
            <v>453.53570556640625</v>
          </cell>
        </row>
        <row r="624">
          <cell r="A624" t="str">
            <v>Centro Colseguros Bogotá</v>
          </cell>
          <cell r="B624">
            <v>842333</v>
          </cell>
          <cell r="C624">
            <v>37468</v>
          </cell>
          <cell r="D624">
            <v>37777</v>
          </cell>
          <cell r="E624" t="str">
            <v>A</v>
          </cell>
          <cell r="F624" t="str">
            <v>AUCOLESP</v>
          </cell>
          <cell r="G624">
            <v>69974</v>
          </cell>
          <cell r="H624" t="str">
            <v>COEMPOPULAR</v>
          </cell>
          <cell r="I624">
            <v>339596898.5</v>
          </cell>
          <cell r="J624">
            <v>337754565.5</v>
          </cell>
          <cell r="K624">
            <v>285792077.53710002</v>
          </cell>
          <cell r="L624">
            <v>122782937</v>
          </cell>
          <cell r="M624">
            <v>42713099</v>
          </cell>
          <cell r="N624">
            <v>165496036</v>
          </cell>
          <cell r="O624">
            <v>0.1</v>
          </cell>
          <cell r="P624">
            <v>4271309.9000000004</v>
          </cell>
          <cell r="Q624">
            <v>0.1</v>
          </cell>
          <cell r="R624">
            <v>16549603.600000001</v>
          </cell>
          <cell r="S624">
            <v>186316949.5</v>
          </cell>
          <cell r="T624">
            <v>0.65193182087356261</v>
          </cell>
          <cell r="U624">
            <v>0.19</v>
          </cell>
          <cell r="V624">
            <v>54300494.732049003</v>
          </cell>
          <cell r="W624">
            <v>0.125</v>
          </cell>
          <cell r="X624">
            <v>35724009.692137502</v>
          </cell>
          <cell r="Y624">
            <v>0.05</v>
          </cell>
          <cell r="Z624">
            <v>14289603.876855001</v>
          </cell>
          <cell r="AA624">
            <v>-1.6931820873562597E-2</v>
          </cell>
          <cell r="AB624">
            <v>-4838980.2639414901</v>
          </cell>
          <cell r="AC624">
            <v>464</v>
          </cell>
          <cell r="AD624">
            <v>455.26861572265625</v>
          </cell>
        </row>
        <row r="625">
          <cell r="B625" t="str">
            <v>Total 842333</v>
          </cell>
          <cell r="I625">
            <v>953641362.375</v>
          </cell>
          <cell r="J625">
            <v>952143483.375</v>
          </cell>
          <cell r="K625">
            <v>899836541.42569995</v>
          </cell>
          <cell r="L625">
            <v>492842529</v>
          </cell>
          <cell r="M625">
            <v>68903658</v>
          </cell>
          <cell r="N625">
            <v>561746187</v>
          </cell>
          <cell r="P625">
            <v>6890365.8000000007</v>
          </cell>
          <cell r="R625">
            <v>56174618.700000003</v>
          </cell>
          <cell r="S625">
            <v>624811171.5</v>
          </cell>
          <cell r="V625">
            <v>170968942.87088299</v>
          </cell>
          <cell r="X625">
            <v>112479567.67821249</v>
          </cell>
          <cell r="Z625">
            <v>44991827.071285002</v>
          </cell>
          <cell r="AB625">
            <v>-53414967.69468049</v>
          </cell>
          <cell r="AC625">
            <v>464</v>
          </cell>
        </row>
        <row r="626">
          <cell r="H626" t="str">
            <v>Total COEMPOPULAR</v>
          </cell>
          <cell r="I626">
            <v>953641362.375</v>
          </cell>
          <cell r="J626">
            <v>952143483.375</v>
          </cell>
          <cell r="K626">
            <v>899836541.42569995</v>
          </cell>
          <cell r="L626">
            <v>492842529</v>
          </cell>
          <cell r="M626">
            <v>68903658</v>
          </cell>
          <cell r="N626">
            <v>561746187</v>
          </cell>
          <cell r="P626">
            <v>6890365.8000000007</v>
          </cell>
          <cell r="R626">
            <v>56174618.700000003</v>
          </cell>
          <cell r="S626">
            <v>624811171.5</v>
          </cell>
          <cell r="V626">
            <v>170968942.87088299</v>
          </cell>
          <cell r="X626">
            <v>112479567.67821249</v>
          </cell>
          <cell r="Z626">
            <v>44991827.071285002</v>
          </cell>
          <cell r="AB626">
            <v>-53414967.69468049</v>
          </cell>
          <cell r="AC626">
            <v>464</v>
          </cell>
        </row>
        <row r="627">
          <cell r="A627" t="str">
            <v>Centro Colseguros Bogotá</v>
          </cell>
          <cell r="B627">
            <v>10966546</v>
          </cell>
          <cell r="C627">
            <v>37279</v>
          </cell>
          <cell r="D627">
            <v>37643</v>
          </cell>
          <cell r="E627" t="str">
            <v>A</v>
          </cell>
          <cell r="F627" t="str">
            <v>AUCOLESP</v>
          </cell>
          <cell r="G627">
            <v>71309</v>
          </cell>
          <cell r="H627" t="str">
            <v>COMERCIAL CALDAS S.A.</v>
          </cell>
          <cell r="I627">
            <v>6642701</v>
          </cell>
          <cell r="J627">
            <v>6642701</v>
          </cell>
          <cell r="K627">
            <v>6642701</v>
          </cell>
          <cell r="N627">
            <v>0</v>
          </cell>
          <cell r="O627">
            <v>0.1</v>
          </cell>
          <cell r="P627">
            <v>0</v>
          </cell>
          <cell r="Q627">
            <v>0.1</v>
          </cell>
          <cell r="R627">
            <v>0</v>
          </cell>
          <cell r="S627">
            <v>0</v>
          </cell>
          <cell r="T627">
            <v>0</v>
          </cell>
          <cell r="U627">
            <v>0.19</v>
          </cell>
          <cell r="V627">
            <v>1262113.19</v>
          </cell>
          <cell r="W627">
            <v>0.125</v>
          </cell>
          <cell r="X627">
            <v>830337.625</v>
          </cell>
          <cell r="Y627">
            <v>0</v>
          </cell>
          <cell r="Z627">
            <v>0</v>
          </cell>
          <cell r="AA627">
            <v>0.68500000000000005</v>
          </cell>
          <cell r="AB627">
            <v>4550250.1850000005</v>
          </cell>
          <cell r="AD627">
            <v>2.9917583465576172</v>
          </cell>
        </row>
        <row r="628">
          <cell r="A628" t="str">
            <v>Centro Colseguros Bogotá</v>
          </cell>
          <cell r="B628">
            <v>10966546</v>
          </cell>
          <cell r="C628">
            <v>37644</v>
          </cell>
          <cell r="D628">
            <v>37777</v>
          </cell>
          <cell r="E628" t="str">
            <v>A</v>
          </cell>
          <cell r="F628" t="str">
            <v>AUCOLESP</v>
          </cell>
          <cell r="G628">
            <v>71309</v>
          </cell>
          <cell r="H628" t="str">
            <v>COMERCIAL CALDAS S.A.</v>
          </cell>
          <cell r="I628">
            <v>5331817</v>
          </cell>
          <cell r="J628">
            <v>5331817</v>
          </cell>
          <cell r="K628">
            <v>1957434.1719</v>
          </cell>
          <cell r="N628">
            <v>0</v>
          </cell>
          <cell r="O628">
            <v>0.1</v>
          </cell>
          <cell r="P628">
            <v>0</v>
          </cell>
          <cell r="Q628">
            <v>0.1</v>
          </cell>
          <cell r="R628">
            <v>0</v>
          </cell>
          <cell r="S628">
            <v>0</v>
          </cell>
          <cell r="T628">
            <v>0</v>
          </cell>
          <cell r="U628">
            <v>0.19</v>
          </cell>
          <cell r="V628">
            <v>371912.492661</v>
          </cell>
          <cell r="W628">
            <v>0.125</v>
          </cell>
          <cell r="X628">
            <v>244679.27148749999</v>
          </cell>
          <cell r="Y628">
            <v>0</v>
          </cell>
          <cell r="Z628">
            <v>0</v>
          </cell>
          <cell r="AA628">
            <v>0.68500000000000005</v>
          </cell>
          <cell r="AB628">
            <v>1340842.4077515001</v>
          </cell>
          <cell r="AC628">
            <v>3</v>
          </cell>
          <cell r="AD628">
            <v>3</v>
          </cell>
        </row>
        <row r="629">
          <cell r="B629" t="str">
            <v>Total 10966546</v>
          </cell>
          <cell r="I629">
            <v>11974518</v>
          </cell>
          <cell r="J629">
            <v>11974518</v>
          </cell>
          <cell r="K629">
            <v>8600135.1719000004</v>
          </cell>
          <cell r="L629">
            <v>0</v>
          </cell>
          <cell r="M629">
            <v>0</v>
          </cell>
          <cell r="N629">
            <v>0</v>
          </cell>
          <cell r="P629">
            <v>0</v>
          </cell>
          <cell r="R629">
            <v>0</v>
          </cell>
          <cell r="S629">
            <v>0</v>
          </cell>
          <cell r="V629">
            <v>1634025.6826609999</v>
          </cell>
          <cell r="X629">
            <v>1075016.8964875001</v>
          </cell>
          <cell r="Z629">
            <v>0</v>
          </cell>
          <cell r="AB629">
            <v>5891092.5927515011</v>
          </cell>
          <cell r="AC629">
            <v>3</v>
          </cell>
        </row>
        <row r="630">
          <cell r="H630" t="str">
            <v>Total COMERCIAL CALDAS S.A.</v>
          </cell>
          <cell r="I630">
            <v>11974518</v>
          </cell>
          <cell r="J630">
            <v>11974518</v>
          </cell>
          <cell r="K630">
            <v>8600135.1719000004</v>
          </cell>
          <cell r="L630">
            <v>0</v>
          </cell>
          <cell r="M630">
            <v>0</v>
          </cell>
          <cell r="N630">
            <v>0</v>
          </cell>
          <cell r="P630">
            <v>0</v>
          </cell>
          <cell r="R630">
            <v>0</v>
          </cell>
          <cell r="S630">
            <v>0</v>
          </cell>
          <cell r="V630">
            <v>1634025.6826609999</v>
          </cell>
          <cell r="X630">
            <v>1075016.8964875001</v>
          </cell>
          <cell r="Z630">
            <v>0</v>
          </cell>
          <cell r="AB630">
            <v>5891092.5927515011</v>
          </cell>
          <cell r="AC630">
            <v>3</v>
          </cell>
        </row>
        <row r="631">
          <cell r="A631" t="str">
            <v>Centro Colseguros Bogotá</v>
          </cell>
          <cell r="B631">
            <v>10375168</v>
          </cell>
          <cell r="C631">
            <v>37321</v>
          </cell>
          <cell r="D631">
            <v>37685</v>
          </cell>
          <cell r="E631" t="str">
            <v>A</v>
          </cell>
          <cell r="F631" t="str">
            <v>AUCOLESP</v>
          </cell>
          <cell r="G631">
            <v>90031</v>
          </cell>
          <cell r="H631" t="str">
            <v>COOFLONORTE</v>
          </cell>
          <cell r="I631">
            <v>129681190.625</v>
          </cell>
          <cell r="J631">
            <v>129577826.625</v>
          </cell>
          <cell r="K631">
            <v>129681190.6875</v>
          </cell>
          <cell r="L631">
            <v>21036720</v>
          </cell>
          <cell r="M631">
            <v>56995304</v>
          </cell>
          <cell r="N631">
            <v>78032024</v>
          </cell>
          <cell r="O631">
            <v>0.1</v>
          </cell>
          <cell r="P631">
            <v>5699530.4000000004</v>
          </cell>
          <cell r="Q631">
            <v>0.1</v>
          </cell>
          <cell r="R631">
            <v>7803202.4000000004</v>
          </cell>
          <cell r="S631">
            <v>91534756.800000012</v>
          </cell>
          <cell r="T631">
            <v>0.70584451233622936</v>
          </cell>
          <cell r="U631">
            <v>0.19</v>
          </cell>
          <cell r="V631">
            <v>24639426.230625</v>
          </cell>
          <cell r="W631">
            <v>0.125</v>
          </cell>
          <cell r="X631">
            <v>16210148.8359375</v>
          </cell>
          <cell r="Y631">
            <v>0</v>
          </cell>
          <cell r="Z631">
            <v>0</v>
          </cell>
          <cell r="AA631">
            <v>-2.0844512336229304E-2</v>
          </cell>
          <cell r="AB631">
            <v>-2703141.1790624983</v>
          </cell>
          <cell r="AD631">
            <v>151.04670715332031</v>
          </cell>
        </row>
        <row r="632">
          <cell r="A632" t="str">
            <v>Centro Colseguros Bogotá</v>
          </cell>
          <cell r="B632">
            <v>10375168</v>
          </cell>
          <cell r="C632">
            <v>37686</v>
          </cell>
          <cell r="D632">
            <v>37777</v>
          </cell>
          <cell r="E632" t="str">
            <v>A</v>
          </cell>
          <cell r="F632" t="str">
            <v>AUCOLESP</v>
          </cell>
          <cell r="G632">
            <v>90031</v>
          </cell>
          <cell r="H632" t="str">
            <v>COOFLONORTE</v>
          </cell>
          <cell r="I632">
            <v>163776751.8125</v>
          </cell>
          <cell r="J632">
            <v>154252647.875</v>
          </cell>
          <cell r="K632">
            <v>40169489.636699997</v>
          </cell>
          <cell r="L632">
            <v>0</v>
          </cell>
          <cell r="M632">
            <v>47000000</v>
          </cell>
          <cell r="N632">
            <v>47000000</v>
          </cell>
          <cell r="O632">
            <v>0.1</v>
          </cell>
          <cell r="P632">
            <v>4700000</v>
          </cell>
          <cell r="Q632">
            <v>0.1</v>
          </cell>
          <cell r="R632">
            <v>4700000</v>
          </cell>
          <cell r="S632">
            <v>56400000</v>
          </cell>
          <cell r="T632">
            <v>1.4040506989282568</v>
          </cell>
          <cell r="U632">
            <v>0.19</v>
          </cell>
          <cell r="V632">
            <v>7632203.0309729995</v>
          </cell>
          <cell r="W632">
            <v>0.125</v>
          </cell>
          <cell r="X632">
            <v>5021186.2045874996</v>
          </cell>
          <cell r="Y632">
            <v>0</v>
          </cell>
          <cell r="Z632">
            <v>0</v>
          </cell>
          <cell r="AA632">
            <v>-0.71905069892825679</v>
          </cell>
          <cell r="AB632">
            <v>-28883899.598860502</v>
          </cell>
          <cell r="AC632">
            <v>173</v>
          </cell>
          <cell r="AD632">
            <v>166.93406677246094</v>
          </cell>
        </row>
        <row r="633">
          <cell r="B633" t="str">
            <v>Total 10375168</v>
          </cell>
          <cell r="I633">
            <v>293457942.4375</v>
          </cell>
          <cell r="J633">
            <v>283830474.5</v>
          </cell>
          <cell r="K633">
            <v>169850680.3242</v>
          </cell>
          <cell r="L633">
            <v>21036720</v>
          </cell>
          <cell r="M633">
            <v>103995304</v>
          </cell>
          <cell r="N633">
            <v>125032024</v>
          </cell>
          <cell r="P633">
            <v>10399530.4</v>
          </cell>
          <cell r="R633">
            <v>12503202.4</v>
          </cell>
          <cell r="S633">
            <v>147934756.80000001</v>
          </cell>
          <cell r="V633">
            <v>32271629.261597998</v>
          </cell>
          <cell r="X633">
            <v>21231335.040525001</v>
          </cell>
          <cell r="Z633">
            <v>0</v>
          </cell>
          <cell r="AB633">
            <v>-31587040.777922999</v>
          </cell>
          <cell r="AC633">
            <v>173</v>
          </cell>
        </row>
        <row r="634">
          <cell r="H634" t="str">
            <v>Total COOFLONORTE</v>
          </cell>
          <cell r="I634">
            <v>293457942.4375</v>
          </cell>
          <cell r="J634">
            <v>283830474.5</v>
          </cell>
          <cell r="K634">
            <v>169850680.3242</v>
          </cell>
          <cell r="L634">
            <v>21036720</v>
          </cell>
          <cell r="M634">
            <v>103995304</v>
          </cell>
          <cell r="N634">
            <v>125032024</v>
          </cell>
          <cell r="P634">
            <v>10399530.4</v>
          </cell>
          <cell r="R634">
            <v>12503202.4</v>
          </cell>
          <cell r="S634">
            <v>147934756.80000001</v>
          </cell>
          <cell r="V634">
            <v>32271629.261597998</v>
          </cell>
          <cell r="X634">
            <v>21231335.040525001</v>
          </cell>
          <cell r="Z634">
            <v>0</v>
          </cell>
          <cell r="AB634">
            <v>-31587040.777922999</v>
          </cell>
          <cell r="AC634">
            <v>173</v>
          </cell>
        </row>
        <row r="635">
          <cell r="A635" t="str">
            <v>Centro Colseguros Bogotá</v>
          </cell>
          <cell r="B635">
            <v>1120864</v>
          </cell>
          <cell r="C635">
            <v>36874</v>
          </cell>
          <cell r="D635">
            <v>37238</v>
          </cell>
          <cell r="E635" t="str">
            <v>M</v>
          </cell>
          <cell r="F635" t="str">
            <v>AUCOL98</v>
          </cell>
          <cell r="G635">
            <v>51679</v>
          </cell>
          <cell r="H635" t="str">
            <v>COOMULPRALTDA</v>
          </cell>
          <cell r="I635">
            <v>80106360</v>
          </cell>
          <cell r="J635">
            <v>80106360</v>
          </cell>
          <cell r="K635">
            <v>83966271.931199998</v>
          </cell>
          <cell r="L635">
            <v>67150149</v>
          </cell>
          <cell r="M635">
            <v>1</v>
          </cell>
          <cell r="N635">
            <v>67150150</v>
          </cell>
          <cell r="O635">
            <v>0.1</v>
          </cell>
          <cell r="P635">
            <v>0.1</v>
          </cell>
          <cell r="Q635">
            <v>0.1</v>
          </cell>
          <cell r="R635">
            <v>6715015</v>
          </cell>
          <cell r="S635">
            <v>73865165.099999994</v>
          </cell>
          <cell r="T635">
            <v>0.87970042495781386</v>
          </cell>
          <cell r="U635">
            <v>0.19</v>
          </cell>
          <cell r="V635">
            <v>15953591.666927999</v>
          </cell>
          <cell r="W635">
            <v>0.125</v>
          </cell>
          <cell r="X635">
            <v>10495783.9914</v>
          </cell>
          <cell r="Y635">
            <v>0</v>
          </cell>
          <cell r="Z635">
            <v>0</v>
          </cell>
          <cell r="AA635">
            <v>-0.19470042495781381</v>
          </cell>
          <cell r="AB635">
            <v>-16348268.827127993</v>
          </cell>
          <cell r="AD635">
            <v>23.607143402099609</v>
          </cell>
        </row>
        <row r="636">
          <cell r="A636" t="str">
            <v>Centro Colseguros Bogotá</v>
          </cell>
          <cell r="B636">
            <v>1120864</v>
          </cell>
          <cell r="C636">
            <v>37239</v>
          </cell>
          <cell r="D636">
            <v>37603</v>
          </cell>
          <cell r="E636" t="str">
            <v>M</v>
          </cell>
          <cell r="F636" t="str">
            <v>AUCOL98</v>
          </cell>
          <cell r="G636">
            <v>51679</v>
          </cell>
          <cell r="H636" t="str">
            <v>COOMULPRALTDA</v>
          </cell>
          <cell r="I636">
            <v>44489989</v>
          </cell>
          <cell r="J636">
            <v>44489989</v>
          </cell>
          <cell r="K636">
            <v>44673079.144500002</v>
          </cell>
          <cell r="L636">
            <v>21043598</v>
          </cell>
          <cell r="M636">
            <v>2000000</v>
          </cell>
          <cell r="N636">
            <v>23043598</v>
          </cell>
          <cell r="O636">
            <v>0.1</v>
          </cell>
          <cell r="P636">
            <v>200000</v>
          </cell>
          <cell r="Q636">
            <v>0.1</v>
          </cell>
          <cell r="R636">
            <v>2304359.8000000003</v>
          </cell>
          <cell r="S636">
            <v>25547957.800000001</v>
          </cell>
          <cell r="T636">
            <v>0.57188710268576548</v>
          </cell>
          <cell r="U636">
            <v>0.19</v>
          </cell>
          <cell r="V636">
            <v>8487885.037455</v>
          </cell>
          <cell r="W636">
            <v>0.125</v>
          </cell>
          <cell r="X636">
            <v>5584134.8930625003</v>
          </cell>
          <cell r="Y636">
            <v>0</v>
          </cell>
          <cell r="Z636">
            <v>0</v>
          </cell>
          <cell r="AA636">
            <v>0.11311289731423457</v>
          </cell>
          <cell r="AB636">
            <v>5053101.4139825031</v>
          </cell>
          <cell r="AD636">
            <v>12.258241653442383</v>
          </cell>
        </row>
        <row r="637">
          <cell r="A637" t="str">
            <v>Centro Colseguros Bogotá</v>
          </cell>
          <cell r="B637">
            <v>1120864</v>
          </cell>
          <cell r="C637">
            <v>37604</v>
          </cell>
          <cell r="D637">
            <v>37777</v>
          </cell>
          <cell r="E637" t="str">
            <v>M</v>
          </cell>
          <cell r="F637" t="str">
            <v>AUCOL98</v>
          </cell>
          <cell r="G637">
            <v>51679</v>
          </cell>
          <cell r="H637" t="str">
            <v>COOMULPRALTDA</v>
          </cell>
          <cell r="I637">
            <v>13829042</v>
          </cell>
          <cell r="J637">
            <v>13195456</v>
          </cell>
          <cell r="K637">
            <v>15797501.136700001</v>
          </cell>
          <cell r="N637">
            <v>0</v>
          </cell>
          <cell r="O637">
            <v>0.1</v>
          </cell>
          <cell r="P637">
            <v>0</v>
          </cell>
          <cell r="Q637">
            <v>0.1</v>
          </cell>
          <cell r="R637">
            <v>0</v>
          </cell>
          <cell r="S637">
            <v>0</v>
          </cell>
          <cell r="T637">
            <v>0</v>
          </cell>
          <cell r="U637">
            <v>0.19</v>
          </cell>
          <cell r="V637">
            <v>3001525.215973</v>
          </cell>
          <cell r="W637">
            <v>0.125</v>
          </cell>
          <cell r="X637">
            <v>1974687.6420875001</v>
          </cell>
          <cell r="Y637">
            <v>0</v>
          </cell>
          <cell r="Z637">
            <v>0</v>
          </cell>
          <cell r="AA637">
            <v>0.68500000000000005</v>
          </cell>
          <cell r="AB637">
            <v>10821288.278639501</v>
          </cell>
          <cell r="AC637">
            <v>6</v>
          </cell>
          <cell r="AD637">
            <v>10.13294792175293</v>
          </cell>
        </row>
        <row r="638">
          <cell r="B638" t="str">
            <v>Total 1120864</v>
          </cell>
          <cell r="I638">
            <v>138425391</v>
          </cell>
          <cell r="J638">
            <v>137791805</v>
          </cell>
          <cell r="K638">
            <v>144436852.21239999</v>
          </cell>
          <cell r="L638">
            <v>88193747</v>
          </cell>
          <cell r="M638">
            <v>2000001</v>
          </cell>
          <cell r="N638">
            <v>90193748</v>
          </cell>
          <cell r="P638">
            <v>200000.1</v>
          </cell>
          <cell r="R638">
            <v>9019374.8000000007</v>
          </cell>
          <cell r="S638">
            <v>99413122.899999991</v>
          </cell>
          <cell r="V638">
            <v>27443001.920356002</v>
          </cell>
          <cell r="X638">
            <v>18054606.526549999</v>
          </cell>
          <cell r="Z638">
            <v>0</v>
          </cell>
          <cell r="AB638">
            <v>-473879.13450598903</v>
          </cell>
          <cell r="AC638">
            <v>6</v>
          </cell>
        </row>
        <row r="639">
          <cell r="A639" t="str">
            <v>Centro Colseguros Bogotá</v>
          </cell>
          <cell r="B639">
            <v>7338890</v>
          </cell>
          <cell r="C639">
            <v>36964</v>
          </cell>
          <cell r="D639">
            <v>37328</v>
          </cell>
          <cell r="E639" t="str">
            <v>M</v>
          </cell>
          <cell r="F639" t="str">
            <v>AUCOL98</v>
          </cell>
          <cell r="G639">
            <v>51679</v>
          </cell>
          <cell r="H639" t="str">
            <v>COOMULPRALTDA</v>
          </cell>
          <cell r="I639">
            <v>16487606</v>
          </cell>
          <cell r="J639">
            <v>16487606</v>
          </cell>
          <cell r="K639">
            <v>16780926.0066</v>
          </cell>
          <cell r="L639">
            <v>4478644</v>
          </cell>
          <cell r="M639">
            <v>2511112</v>
          </cell>
          <cell r="N639">
            <v>6989756</v>
          </cell>
          <cell r="O639">
            <v>0.1</v>
          </cell>
          <cell r="P639">
            <v>251111.2</v>
          </cell>
          <cell r="Q639">
            <v>0.1</v>
          </cell>
          <cell r="R639">
            <v>698975.60000000009</v>
          </cell>
          <cell r="S639">
            <v>7939842.8000000007</v>
          </cell>
          <cell r="T639">
            <v>0.47314688098125401</v>
          </cell>
          <cell r="U639">
            <v>0.19</v>
          </cell>
          <cell r="V639">
            <v>3188375.9412540002</v>
          </cell>
          <cell r="W639">
            <v>0.125</v>
          </cell>
          <cell r="X639">
            <v>2097615.750825</v>
          </cell>
          <cell r="Y639">
            <v>0</v>
          </cell>
          <cell r="Z639">
            <v>0</v>
          </cell>
          <cell r="AA639">
            <v>0.21185311901874604</v>
          </cell>
          <cell r="AB639">
            <v>3555091.5145210004</v>
          </cell>
          <cell r="AD639">
            <v>14.802197456359863</v>
          </cell>
        </row>
        <row r="640">
          <cell r="A640" t="str">
            <v>Centro Colseguros Bogotá</v>
          </cell>
          <cell r="B640">
            <v>7338890</v>
          </cell>
          <cell r="C640">
            <v>37329</v>
          </cell>
          <cell r="D640">
            <v>37693</v>
          </cell>
          <cell r="E640" t="str">
            <v>M</v>
          </cell>
          <cell r="F640" t="str">
            <v>AUCOL98</v>
          </cell>
          <cell r="G640">
            <v>51679</v>
          </cell>
          <cell r="H640" t="str">
            <v>COOMULPRALTDA</v>
          </cell>
          <cell r="I640">
            <v>11190097</v>
          </cell>
          <cell r="J640">
            <v>11190097</v>
          </cell>
          <cell r="K640">
            <v>10992519.976299999</v>
          </cell>
          <cell r="N640">
            <v>0</v>
          </cell>
          <cell r="O640">
            <v>0.1</v>
          </cell>
          <cell r="P640">
            <v>0</v>
          </cell>
          <cell r="Q640">
            <v>0.1</v>
          </cell>
          <cell r="R640">
            <v>0</v>
          </cell>
          <cell r="S640">
            <v>0</v>
          </cell>
          <cell r="T640">
            <v>0</v>
          </cell>
          <cell r="U640">
            <v>0.19</v>
          </cell>
          <cell r="V640">
            <v>2088578.795497</v>
          </cell>
          <cell r="W640">
            <v>0.125</v>
          </cell>
          <cell r="X640">
            <v>1374064.9970374999</v>
          </cell>
          <cell r="Y640">
            <v>0</v>
          </cell>
          <cell r="Z640">
            <v>0</v>
          </cell>
          <cell r="AA640">
            <v>0.68500000000000005</v>
          </cell>
          <cell r="AB640">
            <v>7529876.1837654999</v>
          </cell>
          <cell r="AD640">
            <v>8.2912092208862305</v>
          </cell>
        </row>
        <row r="641">
          <cell r="A641" t="str">
            <v>Centro Colseguros Bogotá</v>
          </cell>
          <cell r="B641">
            <v>7338890</v>
          </cell>
          <cell r="C641">
            <v>37694</v>
          </cell>
          <cell r="D641">
            <v>37777</v>
          </cell>
          <cell r="E641" t="str">
            <v>M</v>
          </cell>
          <cell r="F641" t="str">
            <v>AUCOL98</v>
          </cell>
          <cell r="G641">
            <v>51679</v>
          </cell>
          <cell r="H641" t="str">
            <v>COOMULPRALTDA</v>
          </cell>
          <cell r="I641">
            <v>3157090</v>
          </cell>
          <cell r="J641">
            <v>1933012</v>
          </cell>
          <cell r="K641">
            <v>3358955.7148000002</v>
          </cell>
          <cell r="N641">
            <v>0</v>
          </cell>
          <cell r="O641">
            <v>0.1</v>
          </cell>
          <cell r="P641">
            <v>0</v>
          </cell>
          <cell r="Q641">
            <v>0.1</v>
          </cell>
          <cell r="R641">
            <v>0</v>
          </cell>
          <cell r="S641">
            <v>0</v>
          </cell>
          <cell r="T641">
            <v>0</v>
          </cell>
          <cell r="U641">
            <v>0.19</v>
          </cell>
          <cell r="V641">
            <v>638201.58581200009</v>
          </cell>
          <cell r="W641">
            <v>0.125</v>
          </cell>
          <cell r="X641">
            <v>419869.46435000002</v>
          </cell>
          <cell r="Y641">
            <v>0</v>
          </cell>
          <cell r="Z641">
            <v>0</v>
          </cell>
          <cell r="AA641">
            <v>0.68500000000000005</v>
          </cell>
          <cell r="AB641">
            <v>2300884.6646380005</v>
          </cell>
          <cell r="AC641">
            <v>8</v>
          </cell>
          <cell r="AD641">
            <v>8.3132534027099609</v>
          </cell>
        </row>
        <row r="642">
          <cell r="B642" t="str">
            <v>Total 7338890</v>
          </cell>
          <cell r="I642">
            <v>30834793</v>
          </cell>
          <cell r="J642">
            <v>29610715</v>
          </cell>
          <cell r="K642">
            <v>31132401.697700001</v>
          </cell>
          <cell r="L642">
            <v>4478644</v>
          </cell>
          <cell r="M642">
            <v>2511112</v>
          </cell>
          <cell r="N642">
            <v>6989756</v>
          </cell>
          <cell r="P642">
            <v>251111.2</v>
          </cell>
          <cell r="R642">
            <v>698975.60000000009</v>
          </cell>
          <cell r="S642">
            <v>7939842.8000000007</v>
          </cell>
          <cell r="V642">
            <v>5915156.322563</v>
          </cell>
          <cell r="X642">
            <v>3891550.2122125002</v>
          </cell>
          <cell r="Z642">
            <v>0</v>
          </cell>
          <cell r="AB642">
            <v>13385852.362924501</v>
          </cell>
          <cell r="AC642">
            <v>8</v>
          </cell>
        </row>
        <row r="643">
          <cell r="H643" t="str">
            <v>Total COOMULPRALTDA</v>
          </cell>
          <cell r="I643">
            <v>169260184</v>
          </cell>
          <cell r="J643">
            <v>167402520</v>
          </cell>
          <cell r="K643">
            <v>175569253.91009998</v>
          </cell>
          <cell r="L643">
            <v>92672391</v>
          </cell>
          <cell r="M643">
            <v>4511113</v>
          </cell>
          <cell r="N643">
            <v>97183504</v>
          </cell>
          <cell r="P643">
            <v>451111.30000000005</v>
          </cell>
          <cell r="R643">
            <v>9718350.4000000004</v>
          </cell>
          <cell r="S643">
            <v>107352965.69999999</v>
          </cell>
          <cell r="V643">
            <v>33358158.242919002</v>
          </cell>
          <cell r="X643">
            <v>21946156.738762498</v>
          </cell>
          <cell r="Z643">
            <v>0</v>
          </cell>
          <cell r="AB643">
            <v>12911973.22841851</v>
          </cell>
          <cell r="AC643">
            <v>14</v>
          </cell>
        </row>
        <row r="644">
          <cell r="A644" t="str">
            <v>Centro Colseguros Bogotá</v>
          </cell>
          <cell r="B644">
            <v>736467</v>
          </cell>
          <cell r="C644">
            <v>36708</v>
          </cell>
          <cell r="D644">
            <v>37072</v>
          </cell>
          <cell r="E644" t="str">
            <v>M</v>
          </cell>
          <cell r="F644" t="str">
            <v>AUCOL98</v>
          </cell>
          <cell r="G644">
            <v>66608</v>
          </cell>
          <cell r="H644" t="str">
            <v>COOPERATIVA DE ACUEDUCTO Y ALCANTARILLADO</v>
          </cell>
          <cell r="I644">
            <v>82676967</v>
          </cell>
          <cell r="J644">
            <v>82676967</v>
          </cell>
          <cell r="K644">
            <v>82676966.9648</v>
          </cell>
          <cell r="L644">
            <v>10883127</v>
          </cell>
          <cell r="M644">
            <v>0</v>
          </cell>
          <cell r="N644">
            <v>10883127</v>
          </cell>
          <cell r="O644">
            <v>0.1</v>
          </cell>
          <cell r="P644">
            <v>0</v>
          </cell>
          <cell r="Q644">
            <v>0.1</v>
          </cell>
          <cell r="R644">
            <v>1088312.7</v>
          </cell>
          <cell r="S644">
            <v>11971439.699999999</v>
          </cell>
          <cell r="T644">
            <v>0.14479776096644764</v>
          </cell>
          <cell r="U644">
            <v>0.19</v>
          </cell>
          <cell r="V644">
            <v>15708623.723312</v>
          </cell>
          <cell r="W644">
            <v>0.125</v>
          </cell>
          <cell r="X644">
            <v>10334620.8706</v>
          </cell>
          <cell r="Y644">
            <v>0.1</v>
          </cell>
          <cell r="Z644">
            <v>8267696.6964800004</v>
          </cell>
          <cell r="AA644">
            <v>0.44020223903355232</v>
          </cell>
          <cell r="AB644">
            <v>36394585.974408001</v>
          </cell>
          <cell r="AD644">
            <v>88.535713195800781</v>
          </cell>
        </row>
        <row r="645">
          <cell r="A645" t="str">
            <v>Centro Colseguros Bogotá</v>
          </cell>
          <cell r="B645">
            <v>736467</v>
          </cell>
          <cell r="C645">
            <v>37073</v>
          </cell>
          <cell r="D645">
            <v>37437</v>
          </cell>
          <cell r="E645" t="str">
            <v>M</v>
          </cell>
          <cell r="F645" t="str">
            <v>AUCOL98</v>
          </cell>
          <cell r="G645">
            <v>66608</v>
          </cell>
          <cell r="H645" t="str">
            <v>COOPERATIVA DE ACUEDUCTO Y ALCANTARILLADO</v>
          </cell>
          <cell r="I645">
            <v>109611294</v>
          </cell>
          <cell r="J645">
            <v>109611294</v>
          </cell>
          <cell r="K645">
            <v>109611293.99609999</v>
          </cell>
          <cell r="L645">
            <v>38978260</v>
          </cell>
          <cell r="M645">
            <v>9491379</v>
          </cell>
          <cell r="N645">
            <v>48469639</v>
          </cell>
          <cell r="O645">
            <v>0.1</v>
          </cell>
          <cell r="P645">
            <v>949137.9</v>
          </cell>
          <cell r="Q645">
            <v>0.1</v>
          </cell>
          <cell r="R645">
            <v>4846963.9000000004</v>
          </cell>
          <cell r="S645">
            <v>54265740.799999997</v>
          </cell>
          <cell r="T645">
            <v>0.49507435613277945</v>
          </cell>
          <cell r="U645">
            <v>0.19</v>
          </cell>
          <cell r="V645">
            <v>20826145.859258998</v>
          </cell>
          <cell r="W645">
            <v>0.125</v>
          </cell>
          <cell r="X645">
            <v>13701411.749512499</v>
          </cell>
          <cell r="Y645">
            <v>0.1</v>
          </cell>
          <cell r="Z645">
            <v>10961129.39961</v>
          </cell>
          <cell r="AA645">
            <v>8.9925643867220517E-2</v>
          </cell>
          <cell r="AB645">
            <v>9856866.1877184939</v>
          </cell>
          <cell r="AD645">
            <v>105.25</v>
          </cell>
        </row>
        <row r="646">
          <cell r="A646" t="str">
            <v>Centro Colseguros Bogotá</v>
          </cell>
          <cell r="B646">
            <v>736467</v>
          </cell>
          <cell r="C646">
            <v>37438</v>
          </cell>
          <cell r="D646">
            <v>37777</v>
          </cell>
          <cell r="E646" t="str">
            <v>M</v>
          </cell>
          <cell r="F646" t="str">
            <v>AUCOL98</v>
          </cell>
          <cell r="G646">
            <v>66608</v>
          </cell>
          <cell r="H646" t="str">
            <v>COOPERATIVA DE ACUEDUCTO Y ALCANTARILLADO</v>
          </cell>
          <cell r="I646">
            <v>95919215</v>
          </cell>
          <cell r="J646">
            <v>77844456</v>
          </cell>
          <cell r="K646">
            <v>95919215.080599993</v>
          </cell>
          <cell r="L646">
            <v>28207306</v>
          </cell>
          <cell r="M646">
            <v>11608507</v>
          </cell>
          <cell r="N646">
            <v>39815813</v>
          </cell>
          <cell r="O646">
            <v>0.1</v>
          </cell>
          <cell r="P646">
            <v>1160850.7</v>
          </cell>
          <cell r="Q646">
            <v>0.1</v>
          </cell>
          <cell r="R646">
            <v>3981581.3000000003</v>
          </cell>
          <cell r="S646">
            <v>44958245</v>
          </cell>
          <cell r="T646">
            <v>0.46870947559591702</v>
          </cell>
          <cell r="U646">
            <v>0.19</v>
          </cell>
          <cell r="V646">
            <v>18224650.865313999</v>
          </cell>
          <cell r="W646">
            <v>0.125</v>
          </cell>
          <cell r="X646">
            <v>11989901.885074999</v>
          </cell>
          <cell r="Y646">
            <v>0.1</v>
          </cell>
          <cell r="Z646">
            <v>9591921.508059999</v>
          </cell>
          <cell r="AA646">
            <v>0.11629052440408294</v>
          </cell>
          <cell r="AB646">
            <v>11154495.822150994</v>
          </cell>
          <cell r="AC646">
            <v>98</v>
          </cell>
          <cell r="AD646">
            <v>92.27728271484375</v>
          </cell>
        </row>
        <row r="647">
          <cell r="B647" t="str">
            <v>Total 736467</v>
          </cell>
          <cell r="I647">
            <v>288207476</v>
          </cell>
          <cell r="J647">
            <v>270132717</v>
          </cell>
          <cell r="K647">
            <v>288207476.04149997</v>
          </cell>
          <cell r="L647">
            <v>78068693</v>
          </cell>
          <cell r="M647">
            <v>21099886</v>
          </cell>
          <cell r="N647">
            <v>99168579</v>
          </cell>
          <cell r="P647">
            <v>2109988.6</v>
          </cell>
          <cell r="R647">
            <v>9916857.9000000004</v>
          </cell>
          <cell r="S647">
            <v>111195425.5</v>
          </cell>
          <cell r="V647">
            <v>54759420.447884999</v>
          </cell>
          <cell r="X647">
            <v>36025934.505187497</v>
          </cell>
          <cell r="Z647">
            <v>28820747.604149997</v>
          </cell>
          <cell r="AB647">
            <v>57405947.984277487</v>
          </cell>
          <cell r="AC647">
            <v>98</v>
          </cell>
        </row>
        <row r="648">
          <cell r="A648" t="str">
            <v>Centro Colseguros Bogotá</v>
          </cell>
          <cell r="B648">
            <v>10313403</v>
          </cell>
          <cell r="C648">
            <v>37149</v>
          </cell>
          <cell r="D648">
            <v>37513</v>
          </cell>
          <cell r="E648" t="str">
            <v>M</v>
          </cell>
          <cell r="F648" t="str">
            <v>AUCOLESP</v>
          </cell>
          <cell r="G648">
            <v>66608</v>
          </cell>
          <cell r="H648" t="str">
            <v>COOPERATIVA DE ACUEDUCTO Y ALCANTARILLADO</v>
          </cell>
          <cell r="I648">
            <v>11612360</v>
          </cell>
          <cell r="J648">
            <v>11612360</v>
          </cell>
          <cell r="K648">
            <v>11612359.996099999</v>
          </cell>
          <cell r="N648">
            <v>0</v>
          </cell>
          <cell r="O648">
            <v>0.1</v>
          </cell>
          <cell r="P648">
            <v>0</v>
          </cell>
          <cell r="Q648">
            <v>0.1</v>
          </cell>
          <cell r="R648">
            <v>0</v>
          </cell>
          <cell r="S648">
            <v>0</v>
          </cell>
          <cell r="T648">
            <v>0</v>
          </cell>
          <cell r="U648">
            <v>0.19</v>
          </cell>
          <cell r="V648">
            <v>2206348.3992590001</v>
          </cell>
          <cell r="W648">
            <v>0.125</v>
          </cell>
          <cell r="X648">
            <v>1451544.9995124999</v>
          </cell>
          <cell r="Y648">
            <v>0</v>
          </cell>
          <cell r="Z648">
            <v>0</v>
          </cell>
          <cell r="AA648">
            <v>0.68500000000000005</v>
          </cell>
          <cell r="AB648">
            <v>7954466.5973284999</v>
          </cell>
          <cell r="AD648">
            <v>12.30494499206543</v>
          </cell>
        </row>
        <row r="649">
          <cell r="A649" t="str">
            <v>Centro Colseguros Bogotá</v>
          </cell>
          <cell r="B649">
            <v>10313403</v>
          </cell>
          <cell r="C649">
            <v>37514</v>
          </cell>
          <cell r="D649">
            <v>37777</v>
          </cell>
          <cell r="E649" t="str">
            <v>M</v>
          </cell>
          <cell r="F649" t="str">
            <v>AUCOLESP</v>
          </cell>
          <cell r="G649">
            <v>66608</v>
          </cell>
          <cell r="H649" t="str">
            <v>COOPERATIVA DE ACUEDUCTO Y ALCANTARILLADO</v>
          </cell>
          <cell r="I649">
            <v>7431259</v>
          </cell>
          <cell r="J649">
            <v>5398843</v>
          </cell>
          <cell r="K649">
            <v>7134401.6260000002</v>
          </cell>
          <cell r="N649">
            <v>0</v>
          </cell>
          <cell r="O649">
            <v>0.1</v>
          </cell>
          <cell r="P649">
            <v>0</v>
          </cell>
          <cell r="Q649">
            <v>0.1</v>
          </cell>
          <cell r="R649">
            <v>0</v>
          </cell>
          <cell r="S649">
            <v>0</v>
          </cell>
          <cell r="T649">
            <v>0</v>
          </cell>
          <cell r="U649">
            <v>0.19</v>
          </cell>
          <cell r="V649">
            <v>1355536.3089400001</v>
          </cell>
          <cell r="W649">
            <v>0.125</v>
          </cell>
          <cell r="X649">
            <v>891800.20325000002</v>
          </cell>
          <cell r="Y649">
            <v>0</v>
          </cell>
          <cell r="Z649">
            <v>0</v>
          </cell>
          <cell r="AA649">
            <v>0.68500000000000005</v>
          </cell>
          <cell r="AB649">
            <v>4887065.1138100009</v>
          </cell>
          <cell r="AC649">
            <v>17</v>
          </cell>
          <cell r="AD649">
            <v>14.304182052612305</v>
          </cell>
        </row>
        <row r="650">
          <cell r="B650" t="str">
            <v>Total 10313403</v>
          </cell>
          <cell r="I650">
            <v>19043619</v>
          </cell>
          <cell r="J650">
            <v>17011203</v>
          </cell>
          <cell r="K650">
            <v>18746761.622099999</v>
          </cell>
          <cell r="L650">
            <v>0</v>
          </cell>
          <cell r="M650">
            <v>0</v>
          </cell>
          <cell r="N650">
            <v>0</v>
          </cell>
          <cell r="P650">
            <v>0</v>
          </cell>
          <cell r="R650">
            <v>0</v>
          </cell>
          <cell r="S650">
            <v>0</v>
          </cell>
          <cell r="V650">
            <v>3561884.708199</v>
          </cell>
          <cell r="X650">
            <v>2343345.2027624999</v>
          </cell>
          <cell r="Z650">
            <v>0</v>
          </cell>
          <cell r="AB650">
            <v>12841531.711138502</v>
          </cell>
          <cell r="AC650">
            <v>17</v>
          </cell>
        </row>
        <row r="651">
          <cell r="H651" t="str">
            <v>Total COOPERATIVA DE ACUEDUCTO Y ALCANTARILLADO</v>
          </cell>
          <cell r="I651">
            <v>307251095</v>
          </cell>
          <cell r="J651">
            <v>287143920</v>
          </cell>
          <cell r="K651">
            <v>306954237.66359997</v>
          </cell>
          <cell r="L651">
            <v>78068693</v>
          </cell>
          <cell r="M651">
            <v>21099886</v>
          </cell>
          <cell r="N651">
            <v>99168579</v>
          </cell>
          <cell r="P651">
            <v>2109988.6</v>
          </cell>
          <cell r="R651">
            <v>9916857.9000000004</v>
          </cell>
          <cell r="S651">
            <v>111195425.5</v>
          </cell>
          <cell r="V651">
            <v>58321305.156084001</v>
          </cell>
          <cell r="X651">
            <v>38369279.707949996</v>
          </cell>
          <cell r="Z651">
            <v>28820747.604149997</v>
          </cell>
          <cell r="AB651">
            <v>70247479.695415989</v>
          </cell>
          <cell r="AC651">
            <v>115</v>
          </cell>
        </row>
        <row r="652">
          <cell r="A652" t="str">
            <v>Centro Colseguros Bogotá</v>
          </cell>
          <cell r="B652">
            <v>8744377</v>
          </cell>
          <cell r="C652">
            <v>37056</v>
          </cell>
          <cell r="D652">
            <v>37420</v>
          </cell>
          <cell r="E652" t="str">
            <v>M</v>
          </cell>
          <cell r="F652" t="str">
            <v>AUCOLESP</v>
          </cell>
          <cell r="G652">
            <v>67555</v>
          </cell>
          <cell r="H652" t="str">
            <v>COOPERATIVA DEL MAGISTERIO CODEMA</v>
          </cell>
          <cell r="I652">
            <v>422259800</v>
          </cell>
          <cell r="J652">
            <v>422559663</v>
          </cell>
          <cell r="K652">
            <v>389243504.4163</v>
          </cell>
          <cell r="L652">
            <v>193847524</v>
          </cell>
          <cell r="M652">
            <v>44976097</v>
          </cell>
          <cell r="N652">
            <v>238823621</v>
          </cell>
          <cell r="O652">
            <v>0.1</v>
          </cell>
          <cell r="P652">
            <v>4497609.7</v>
          </cell>
          <cell r="Q652">
            <v>0.1</v>
          </cell>
          <cell r="R652">
            <v>23882362.100000001</v>
          </cell>
          <cell r="S652">
            <v>267203592.79999998</v>
          </cell>
          <cell r="T652">
            <v>0.68646898347267715</v>
          </cell>
          <cell r="U652">
            <v>0.19</v>
          </cell>
          <cell r="V652">
            <v>73956265.839096993</v>
          </cell>
          <cell r="W652">
            <v>0.22500000000000001</v>
          </cell>
          <cell r="X652">
            <v>87579788.493667498</v>
          </cell>
          <cell r="Y652">
            <v>0</v>
          </cell>
          <cell r="Z652">
            <v>0</v>
          </cell>
          <cell r="AA652">
            <v>-0.10146898347267719</v>
          </cell>
          <cell r="AB652">
            <v>-39496142.716464497</v>
          </cell>
          <cell r="AD652">
            <v>461.67581176757813</v>
          </cell>
        </row>
        <row r="653">
          <cell r="A653" t="str">
            <v>Centro Colseguros Bogotá</v>
          </cell>
          <cell r="B653">
            <v>8744377</v>
          </cell>
          <cell r="C653">
            <v>37421</v>
          </cell>
          <cell r="D653">
            <v>37777</v>
          </cell>
          <cell r="E653" t="str">
            <v>M</v>
          </cell>
          <cell r="F653" t="str">
            <v>AUCOLESP</v>
          </cell>
          <cell r="G653">
            <v>67555</v>
          </cell>
          <cell r="H653" t="str">
            <v>COOPERATIVA DEL MAGISTERIO CODEMA</v>
          </cell>
          <cell r="I653">
            <v>945459478</v>
          </cell>
          <cell r="J653">
            <v>800093582</v>
          </cell>
          <cell r="K653">
            <v>950397408.46169996</v>
          </cell>
          <cell r="L653">
            <v>472730017</v>
          </cell>
          <cell r="M653">
            <v>204718749</v>
          </cell>
          <cell r="N653">
            <v>677448766</v>
          </cell>
          <cell r="O653">
            <v>0.1</v>
          </cell>
          <cell r="P653">
            <v>20471874.900000002</v>
          </cell>
          <cell r="Q653">
            <v>0.1</v>
          </cell>
          <cell r="R653">
            <v>67744876.600000009</v>
          </cell>
          <cell r="S653">
            <v>765665517.5</v>
          </cell>
          <cell r="T653">
            <v>0.80562668909135138</v>
          </cell>
          <cell r="U653">
            <v>0.19</v>
          </cell>
          <cell r="V653">
            <v>180575507.607723</v>
          </cell>
          <cell r="W653">
            <v>0.22500000000000001</v>
          </cell>
          <cell r="X653">
            <v>213839416.9038825</v>
          </cell>
          <cell r="Y653">
            <v>0</v>
          </cell>
          <cell r="Z653">
            <v>0</v>
          </cell>
          <cell r="AA653">
            <v>-0.22062668909135141</v>
          </cell>
          <cell r="AB653">
            <v>-209683033.5499056</v>
          </cell>
          <cell r="AC653">
            <v>1218</v>
          </cell>
          <cell r="AD653">
            <v>1097.07861328125</v>
          </cell>
        </row>
        <row r="654">
          <cell r="B654" t="str">
            <v>Total 8744377</v>
          </cell>
          <cell r="I654">
            <v>1367719278</v>
          </cell>
          <cell r="J654">
            <v>1222653245</v>
          </cell>
          <cell r="K654">
            <v>1339640912.878</v>
          </cell>
          <cell r="L654">
            <v>666577541</v>
          </cell>
          <cell r="M654">
            <v>249694846</v>
          </cell>
          <cell r="N654">
            <v>916272387</v>
          </cell>
          <cell r="P654">
            <v>24969484.600000001</v>
          </cell>
          <cell r="R654">
            <v>91627238.700000018</v>
          </cell>
          <cell r="S654">
            <v>1032869110.3</v>
          </cell>
          <cell r="V654">
            <v>254531773.44681999</v>
          </cell>
          <cell r="X654">
            <v>301419205.39754999</v>
          </cell>
          <cell r="Z654">
            <v>0</v>
          </cell>
          <cell r="AB654">
            <v>-249179176.26637009</v>
          </cell>
          <cell r="AC654">
            <v>1218</v>
          </cell>
        </row>
        <row r="655">
          <cell r="H655" t="str">
            <v>Total COOPERATIVA DEL MAGISTERIO CODEMA</v>
          </cell>
          <cell r="I655">
            <v>1367719278</v>
          </cell>
          <cell r="J655">
            <v>1222653245</v>
          </cell>
          <cell r="K655">
            <v>1339640912.878</v>
          </cell>
          <cell r="L655">
            <v>666577541</v>
          </cell>
          <cell r="M655">
            <v>249694846</v>
          </cell>
          <cell r="N655">
            <v>916272387</v>
          </cell>
          <cell r="P655">
            <v>24969484.600000001</v>
          </cell>
          <cell r="R655">
            <v>91627238.700000018</v>
          </cell>
          <cell r="S655">
            <v>1032869110.3</v>
          </cell>
          <cell r="V655">
            <v>254531773.44681999</v>
          </cell>
          <cell r="X655">
            <v>301419205.39754999</v>
          </cell>
          <cell r="Z655">
            <v>0</v>
          </cell>
          <cell r="AB655">
            <v>-249179176.26637009</v>
          </cell>
          <cell r="AC655">
            <v>1218</v>
          </cell>
        </row>
        <row r="656">
          <cell r="A656" t="str">
            <v>Centro Colseguros Bogotá</v>
          </cell>
          <cell r="B656">
            <v>256822</v>
          </cell>
          <cell r="C656">
            <v>36874</v>
          </cell>
          <cell r="D656">
            <v>37238</v>
          </cell>
          <cell r="E656" t="str">
            <v>A</v>
          </cell>
          <cell r="F656" t="str">
            <v>AUCOL98</v>
          </cell>
          <cell r="G656">
            <v>66169</v>
          </cell>
          <cell r="H656" t="str">
            <v>COOPTEL</v>
          </cell>
          <cell r="I656">
            <v>-23046</v>
          </cell>
          <cell r="J656">
            <v>-23046</v>
          </cell>
          <cell r="K656">
            <v>2952223.9378</v>
          </cell>
          <cell r="N656">
            <v>0</v>
          </cell>
          <cell r="O656">
            <v>0.1</v>
          </cell>
          <cell r="P656">
            <v>0</v>
          </cell>
          <cell r="Q656">
            <v>0.1</v>
          </cell>
          <cell r="R656">
            <v>0</v>
          </cell>
          <cell r="S656">
            <v>0</v>
          </cell>
          <cell r="T656">
            <v>0</v>
          </cell>
          <cell r="U656">
            <v>0.19</v>
          </cell>
          <cell r="V656">
            <v>560922.54818199994</v>
          </cell>
          <cell r="W656">
            <v>0.125</v>
          </cell>
          <cell r="X656">
            <v>369027.99222499999</v>
          </cell>
          <cell r="Y656">
            <v>0</v>
          </cell>
          <cell r="Z656">
            <v>0</v>
          </cell>
          <cell r="AA656">
            <v>0.68500000000000005</v>
          </cell>
          <cell r="AB656">
            <v>2022273.3973930001</v>
          </cell>
          <cell r="AD656">
            <v>3.7802197933197021</v>
          </cell>
        </row>
        <row r="657">
          <cell r="B657" t="str">
            <v>Total 256822</v>
          </cell>
          <cell r="I657">
            <v>-23046</v>
          </cell>
          <cell r="J657">
            <v>-23046</v>
          </cell>
          <cell r="K657">
            <v>2952223.9378</v>
          </cell>
          <cell r="L657">
            <v>0</v>
          </cell>
          <cell r="M657">
            <v>0</v>
          </cell>
          <cell r="N657">
            <v>0</v>
          </cell>
          <cell r="P657">
            <v>0</v>
          </cell>
          <cell r="R657">
            <v>0</v>
          </cell>
          <cell r="S657">
            <v>0</v>
          </cell>
          <cell r="V657">
            <v>560922.54818199994</v>
          </cell>
          <cell r="X657">
            <v>369027.99222499999</v>
          </cell>
          <cell r="Z657">
            <v>0</v>
          </cell>
          <cell r="AB657">
            <v>2022273.3973930001</v>
          </cell>
          <cell r="AC657">
            <v>0</v>
          </cell>
        </row>
        <row r="658">
          <cell r="A658" t="str">
            <v>Centro Colseguros Bogotá</v>
          </cell>
          <cell r="B658">
            <v>7228000</v>
          </cell>
          <cell r="C658">
            <v>36951</v>
          </cell>
          <cell r="D658">
            <v>37315</v>
          </cell>
          <cell r="E658" t="str">
            <v>A</v>
          </cell>
          <cell r="F658" t="str">
            <v>AUCOL98</v>
          </cell>
          <cell r="G658">
            <v>66169</v>
          </cell>
          <cell r="H658" t="str">
            <v>COOPTEL</v>
          </cell>
          <cell r="I658">
            <v>39149033.8125</v>
          </cell>
          <cell r="J658">
            <v>39149033.8125</v>
          </cell>
          <cell r="K658">
            <v>50144910.1655</v>
          </cell>
          <cell r="L658">
            <v>29761719</v>
          </cell>
          <cell r="M658">
            <v>9999496</v>
          </cell>
          <cell r="N658">
            <v>39761215</v>
          </cell>
          <cell r="O658">
            <v>0.1</v>
          </cell>
          <cell r="P658">
            <v>999949.60000000009</v>
          </cell>
          <cell r="Q658">
            <v>0.1</v>
          </cell>
          <cell r="R658">
            <v>3976121.5</v>
          </cell>
          <cell r="S658">
            <v>44737286.100000001</v>
          </cell>
          <cell r="T658">
            <v>0.8921600607588589</v>
          </cell>
          <cell r="U658">
            <v>0.19</v>
          </cell>
          <cell r="V658">
            <v>9527532.9314450007</v>
          </cell>
          <cell r="W658">
            <v>0.125</v>
          </cell>
          <cell r="X658">
            <v>6268113.7706875</v>
          </cell>
          <cell r="Y658">
            <v>0</v>
          </cell>
          <cell r="Z658">
            <v>0</v>
          </cell>
          <cell r="AA658">
            <v>-0.20716006075885884</v>
          </cell>
          <cell r="AB658">
            <v>-10388022.636632498</v>
          </cell>
          <cell r="AD658">
            <v>57.711540222167969</v>
          </cell>
        </row>
        <row r="659">
          <cell r="A659" t="str">
            <v>Centro Colseguros Bogotá</v>
          </cell>
          <cell r="B659">
            <v>7228000</v>
          </cell>
          <cell r="C659">
            <v>37316</v>
          </cell>
          <cell r="D659">
            <v>37680</v>
          </cell>
          <cell r="E659" t="str">
            <v>A</v>
          </cell>
          <cell r="F659" t="str">
            <v>AUCOL98</v>
          </cell>
          <cell r="G659">
            <v>66169</v>
          </cell>
          <cell r="H659" t="str">
            <v>COOPTEL</v>
          </cell>
          <cell r="I659">
            <v>22600741.875</v>
          </cell>
          <cell r="J659">
            <v>22600741.875</v>
          </cell>
          <cell r="K659">
            <v>31663285.759</v>
          </cell>
          <cell r="L659">
            <v>0</v>
          </cell>
          <cell r="M659">
            <v>0</v>
          </cell>
          <cell r="N659">
            <v>0</v>
          </cell>
          <cell r="O659">
            <v>0.1</v>
          </cell>
          <cell r="P659">
            <v>0</v>
          </cell>
          <cell r="Q659">
            <v>0.1</v>
          </cell>
          <cell r="R659">
            <v>0</v>
          </cell>
          <cell r="S659">
            <v>0</v>
          </cell>
          <cell r="T659">
            <v>0</v>
          </cell>
          <cell r="U659">
            <v>0.19</v>
          </cell>
          <cell r="V659">
            <v>6016024.29421</v>
          </cell>
          <cell r="W659">
            <v>0.125</v>
          </cell>
          <cell r="X659">
            <v>3957910.719875</v>
          </cell>
          <cell r="Y659">
            <v>0</v>
          </cell>
          <cell r="Z659">
            <v>0</v>
          </cell>
          <cell r="AA659">
            <v>0.68500000000000005</v>
          </cell>
          <cell r="AB659">
            <v>21689350.744915001</v>
          </cell>
          <cell r="AD659">
            <v>34.329669952392578</v>
          </cell>
        </row>
        <row r="660">
          <cell r="A660" t="str">
            <v>Centro Colseguros Bogotá</v>
          </cell>
          <cell r="B660">
            <v>7228000</v>
          </cell>
          <cell r="C660">
            <v>37681</v>
          </cell>
          <cell r="D660">
            <v>37777</v>
          </cell>
          <cell r="E660" t="str">
            <v>A</v>
          </cell>
          <cell r="F660" t="str">
            <v>AUCOL98</v>
          </cell>
          <cell r="G660">
            <v>66169</v>
          </cell>
          <cell r="H660" t="str">
            <v>COOPTEL</v>
          </cell>
          <cell r="I660">
            <v>0</v>
          </cell>
          <cell r="J660">
            <v>0</v>
          </cell>
          <cell r="K660">
            <v>5622108.8091000002</v>
          </cell>
          <cell r="N660">
            <v>0</v>
          </cell>
          <cell r="O660">
            <v>0.1</v>
          </cell>
          <cell r="P660">
            <v>0</v>
          </cell>
          <cell r="Q660">
            <v>0.1</v>
          </cell>
          <cell r="R660">
            <v>0</v>
          </cell>
          <cell r="S660">
            <v>0</v>
          </cell>
          <cell r="T660">
            <v>0</v>
          </cell>
          <cell r="U660">
            <v>0.19</v>
          </cell>
          <cell r="V660">
            <v>1068200.6737290001</v>
          </cell>
          <cell r="W660">
            <v>0.125</v>
          </cell>
          <cell r="X660">
            <v>702763.60113750002</v>
          </cell>
          <cell r="Y660">
            <v>0</v>
          </cell>
          <cell r="Z660">
            <v>0</v>
          </cell>
          <cell r="AA660">
            <v>0.68500000000000005</v>
          </cell>
          <cell r="AB660">
            <v>3851144.5342335002</v>
          </cell>
          <cell r="AC660">
            <v>19</v>
          </cell>
          <cell r="AD660">
            <v>23.666666030883789</v>
          </cell>
        </row>
        <row r="661">
          <cell r="B661" t="str">
            <v>Total 7228000</v>
          </cell>
          <cell r="I661">
            <v>61749775.6875</v>
          </cell>
          <cell r="J661">
            <v>61749775.6875</v>
          </cell>
          <cell r="K661">
            <v>87430304.733600006</v>
          </cell>
          <cell r="L661">
            <v>29761719</v>
          </cell>
          <cell r="M661">
            <v>9999496</v>
          </cell>
          <cell r="N661">
            <v>39761215</v>
          </cell>
          <cell r="P661">
            <v>999949.60000000009</v>
          </cell>
          <cell r="R661">
            <v>3976121.5</v>
          </cell>
          <cell r="S661">
            <v>44737286.100000001</v>
          </cell>
          <cell r="V661">
            <v>16611757.899384001</v>
          </cell>
          <cell r="X661">
            <v>10928788.091700001</v>
          </cell>
          <cell r="Z661">
            <v>0</v>
          </cell>
          <cell r="AB661">
            <v>15152472.642516002</v>
          </cell>
          <cell r="AC661">
            <v>19</v>
          </cell>
        </row>
        <row r="662">
          <cell r="H662" t="str">
            <v>Total COOPTEL</v>
          </cell>
          <cell r="I662">
            <v>61726729.6875</v>
          </cell>
          <cell r="J662">
            <v>61726729.6875</v>
          </cell>
          <cell r="K662">
            <v>90382528.671399996</v>
          </cell>
          <cell r="L662">
            <v>29761719</v>
          </cell>
          <cell r="M662">
            <v>9999496</v>
          </cell>
          <cell r="N662">
            <v>39761215</v>
          </cell>
          <cell r="P662">
            <v>999949.60000000009</v>
          </cell>
          <cell r="R662">
            <v>3976121.5</v>
          </cell>
          <cell r="S662">
            <v>44737286.100000001</v>
          </cell>
          <cell r="V662">
            <v>17172680.447565999</v>
          </cell>
          <cell r="X662">
            <v>11297816.083924999</v>
          </cell>
          <cell r="Z662">
            <v>0</v>
          </cell>
          <cell r="AB662">
            <v>17174746.039909001</v>
          </cell>
          <cell r="AC662">
            <v>19</v>
          </cell>
        </row>
        <row r="663">
          <cell r="A663" t="str">
            <v>Centro Colseguros Bogotá</v>
          </cell>
          <cell r="B663">
            <v>930693</v>
          </cell>
          <cell r="C663">
            <v>36778</v>
          </cell>
          <cell r="D663">
            <v>37142</v>
          </cell>
          <cell r="E663" t="str">
            <v>M</v>
          </cell>
          <cell r="F663" t="str">
            <v>AUCOL98</v>
          </cell>
          <cell r="G663">
            <v>66608</v>
          </cell>
          <cell r="H663" t="str">
            <v>COPERAGRO E. C.</v>
          </cell>
          <cell r="I663">
            <v>30156309</v>
          </cell>
          <cell r="J663">
            <v>30156309</v>
          </cell>
          <cell r="K663">
            <v>30156309.007800002</v>
          </cell>
          <cell r="L663">
            <v>14546611</v>
          </cell>
          <cell r="M663">
            <v>0</v>
          </cell>
          <cell r="N663">
            <v>14546611</v>
          </cell>
          <cell r="O663">
            <v>0.1</v>
          </cell>
          <cell r="P663">
            <v>0</v>
          </cell>
          <cell r="Q663">
            <v>0.1</v>
          </cell>
          <cell r="R663">
            <v>1454661.1</v>
          </cell>
          <cell r="S663">
            <v>16001272.1</v>
          </cell>
          <cell r="T663">
            <v>0.53061109354799463</v>
          </cell>
          <cell r="U663">
            <v>0.19</v>
          </cell>
          <cell r="V663">
            <v>5729698.7114820005</v>
          </cell>
          <cell r="W663">
            <v>0.125</v>
          </cell>
          <cell r="X663">
            <v>3769538.6259750002</v>
          </cell>
          <cell r="Y663">
            <v>0</v>
          </cell>
          <cell r="Z663">
            <v>0</v>
          </cell>
          <cell r="AA663">
            <v>0.15438890645200543</v>
          </cell>
          <cell r="AB663">
            <v>4655799.5703430027</v>
          </cell>
          <cell r="AD663">
            <v>37.928569793701172</v>
          </cell>
        </row>
        <row r="664">
          <cell r="A664" t="str">
            <v>Centro Colseguros Bogotá</v>
          </cell>
          <cell r="B664">
            <v>930693</v>
          </cell>
          <cell r="C664">
            <v>37143</v>
          </cell>
          <cell r="D664">
            <v>37507</v>
          </cell>
          <cell r="E664" t="str">
            <v>M</v>
          </cell>
          <cell r="F664" t="str">
            <v>AUCOL98</v>
          </cell>
          <cell r="G664">
            <v>66608</v>
          </cell>
          <cell r="H664" t="str">
            <v>COPERAGRO E. C.</v>
          </cell>
          <cell r="I664">
            <v>25176272</v>
          </cell>
          <cell r="J664">
            <v>25494699</v>
          </cell>
          <cell r="K664">
            <v>25176272.007800002</v>
          </cell>
          <cell r="L664">
            <v>2930360</v>
          </cell>
          <cell r="M664">
            <v>0</v>
          </cell>
          <cell r="N664">
            <v>2930360</v>
          </cell>
          <cell r="O664">
            <v>0.1</v>
          </cell>
          <cell r="P664">
            <v>0</v>
          </cell>
          <cell r="Q664">
            <v>0.1</v>
          </cell>
          <cell r="R664">
            <v>293036</v>
          </cell>
          <cell r="S664">
            <v>3223396</v>
          </cell>
          <cell r="T664">
            <v>0.12803309397838336</v>
          </cell>
          <cell r="U664">
            <v>0.19</v>
          </cell>
          <cell r="V664">
            <v>4783491.6814820003</v>
          </cell>
          <cell r="W664">
            <v>0.125</v>
          </cell>
          <cell r="X664">
            <v>3147034.0009750002</v>
          </cell>
          <cell r="Y664">
            <v>0</v>
          </cell>
          <cell r="Z664">
            <v>0</v>
          </cell>
          <cell r="AA664">
            <v>0.55696690602161669</v>
          </cell>
          <cell r="AB664">
            <v>14022350.325343002</v>
          </cell>
          <cell r="AD664">
            <v>28.612636566162109</v>
          </cell>
        </row>
        <row r="665">
          <cell r="A665" t="str">
            <v>Centro Colseguros Bogotá</v>
          </cell>
          <cell r="B665">
            <v>930693</v>
          </cell>
          <cell r="C665">
            <v>37508</v>
          </cell>
          <cell r="D665">
            <v>37777</v>
          </cell>
          <cell r="E665" t="str">
            <v>M</v>
          </cell>
          <cell r="F665" t="str">
            <v>AUCOL98</v>
          </cell>
          <cell r="G665">
            <v>66608</v>
          </cell>
          <cell r="H665" t="str">
            <v>COPERAGRO E. C.</v>
          </cell>
          <cell r="I665">
            <v>20885604</v>
          </cell>
          <cell r="J665">
            <v>17944466</v>
          </cell>
          <cell r="K665">
            <v>20521635.5156</v>
          </cell>
          <cell r="L665">
            <v>0</v>
          </cell>
          <cell r="M665">
            <v>0</v>
          </cell>
          <cell r="N665">
            <v>0</v>
          </cell>
          <cell r="O665">
            <v>0.1</v>
          </cell>
          <cell r="P665">
            <v>0</v>
          </cell>
          <cell r="Q665">
            <v>0.1</v>
          </cell>
          <cell r="R665">
            <v>0</v>
          </cell>
          <cell r="S665">
            <v>0</v>
          </cell>
          <cell r="T665">
            <v>0</v>
          </cell>
          <cell r="U665">
            <v>0.19</v>
          </cell>
          <cell r="V665">
            <v>3899110.7479639999</v>
          </cell>
          <cell r="W665">
            <v>0.125</v>
          </cell>
          <cell r="X665">
            <v>2565204.4394499999</v>
          </cell>
          <cell r="Y665">
            <v>0</v>
          </cell>
          <cell r="Z665">
            <v>0</v>
          </cell>
          <cell r="AA665">
            <v>0.68500000000000005</v>
          </cell>
          <cell r="AB665">
            <v>14057320.328186002</v>
          </cell>
          <cell r="AC665">
            <v>29</v>
          </cell>
          <cell r="AD665">
            <v>27.509294509887695</v>
          </cell>
        </row>
        <row r="666">
          <cell r="B666" t="str">
            <v>Total 930693</v>
          </cell>
          <cell r="I666">
            <v>76218185</v>
          </cell>
          <cell r="J666">
            <v>73595474</v>
          </cell>
          <cell r="K666">
            <v>75854216.531200007</v>
          </cell>
          <cell r="L666">
            <v>17476971</v>
          </cell>
          <cell r="M666">
            <v>0</v>
          </cell>
          <cell r="N666">
            <v>17476971</v>
          </cell>
          <cell r="P666">
            <v>0</v>
          </cell>
          <cell r="R666">
            <v>1747697.1</v>
          </cell>
          <cell r="S666">
            <v>19224668.100000001</v>
          </cell>
          <cell r="V666">
            <v>14412301.140928002</v>
          </cell>
          <cell r="X666">
            <v>9481777.0664000008</v>
          </cell>
          <cell r="Z666">
            <v>0</v>
          </cell>
          <cell r="AB666">
            <v>32735470.223872006</v>
          </cell>
          <cell r="AC666">
            <v>29</v>
          </cell>
        </row>
        <row r="667">
          <cell r="H667" t="str">
            <v>Total COPERAGRO E. C.</v>
          </cell>
          <cell r="I667">
            <v>76218185</v>
          </cell>
          <cell r="J667">
            <v>73595474</v>
          </cell>
          <cell r="K667">
            <v>75854216.531200007</v>
          </cell>
          <cell r="L667">
            <v>17476971</v>
          </cell>
          <cell r="M667">
            <v>0</v>
          </cell>
          <cell r="N667">
            <v>17476971</v>
          </cell>
          <cell r="P667">
            <v>0</v>
          </cell>
          <cell r="R667">
            <v>1747697.1</v>
          </cell>
          <cell r="S667">
            <v>19224668.100000001</v>
          </cell>
          <cell r="V667">
            <v>14412301.140928002</v>
          </cell>
          <cell r="X667">
            <v>9481777.0664000008</v>
          </cell>
          <cell r="Z667">
            <v>0</v>
          </cell>
          <cell r="AB667">
            <v>32735470.223872006</v>
          </cell>
          <cell r="AC667">
            <v>29</v>
          </cell>
        </row>
        <row r="668">
          <cell r="A668" t="str">
            <v>Centro Colseguros Bogotá</v>
          </cell>
          <cell r="B668">
            <v>7537368</v>
          </cell>
          <cell r="C668">
            <v>36891</v>
          </cell>
          <cell r="D668">
            <v>37255</v>
          </cell>
          <cell r="E668" t="str">
            <v>M</v>
          </cell>
          <cell r="F668" t="str">
            <v>AUCOLESP</v>
          </cell>
          <cell r="G668">
            <v>60538</v>
          </cell>
          <cell r="H668" t="str">
            <v>CORVEICA</v>
          </cell>
          <cell r="I668">
            <v>890373309.0625</v>
          </cell>
          <cell r="J668">
            <v>890373309.0625</v>
          </cell>
          <cell r="K668">
            <v>890373308.66320002</v>
          </cell>
          <cell r="L668">
            <v>416836480</v>
          </cell>
          <cell r="M668">
            <v>42041948</v>
          </cell>
          <cell r="N668">
            <v>458878428</v>
          </cell>
          <cell r="O668">
            <v>0.1</v>
          </cell>
          <cell r="P668">
            <v>4204194.8</v>
          </cell>
          <cell r="Q668">
            <v>0.1</v>
          </cell>
          <cell r="R668">
            <v>45887842.800000004</v>
          </cell>
          <cell r="S668">
            <v>508970465.60000002</v>
          </cell>
          <cell r="T668">
            <v>0.57163715561528294</v>
          </cell>
          <cell r="U668">
            <v>0.19</v>
          </cell>
          <cell r="V668">
            <v>169170928.64600801</v>
          </cell>
          <cell r="W668">
            <v>0.125</v>
          </cell>
          <cell r="X668">
            <v>111296663.5829</v>
          </cell>
          <cell r="Y668">
            <v>0</v>
          </cell>
          <cell r="Z668">
            <v>0</v>
          </cell>
          <cell r="AA668">
            <v>0.11336284438471711</v>
          </cell>
          <cell r="AB668">
            <v>100935250.83429204</v>
          </cell>
          <cell r="AD668">
            <v>1247.1263427734375</v>
          </cell>
        </row>
        <row r="669">
          <cell r="A669" t="str">
            <v>Centro Colseguros Bogotá</v>
          </cell>
          <cell r="B669">
            <v>7537368</v>
          </cell>
          <cell r="C669">
            <v>37256</v>
          </cell>
          <cell r="D669">
            <v>37620</v>
          </cell>
          <cell r="E669" t="str">
            <v>M</v>
          </cell>
          <cell r="F669" t="str">
            <v>AUCOLESP</v>
          </cell>
          <cell r="G669">
            <v>60538</v>
          </cell>
          <cell r="H669" t="str">
            <v>CORVEICA</v>
          </cell>
          <cell r="I669">
            <v>148526088.875</v>
          </cell>
          <cell r="J669">
            <v>148526088.875</v>
          </cell>
          <cell r="K669">
            <v>148526088.7978</v>
          </cell>
          <cell r="L669">
            <v>84590592</v>
          </cell>
          <cell r="M669">
            <v>5847423</v>
          </cell>
          <cell r="N669">
            <v>90438015</v>
          </cell>
          <cell r="O669">
            <v>0.1</v>
          </cell>
          <cell r="P669">
            <v>584742.30000000005</v>
          </cell>
          <cell r="Q669">
            <v>0.1</v>
          </cell>
          <cell r="R669">
            <v>9043801.5</v>
          </cell>
          <cell r="S669">
            <v>100066558.8</v>
          </cell>
          <cell r="T669">
            <v>0.67373051838878151</v>
          </cell>
          <cell r="U669">
            <v>0.19</v>
          </cell>
          <cell r="V669">
            <v>28219956.871582001</v>
          </cell>
          <cell r="W669">
            <v>0.125</v>
          </cell>
          <cell r="X669">
            <v>18565761.099725001</v>
          </cell>
          <cell r="Y669">
            <v>0</v>
          </cell>
          <cell r="Z669">
            <v>0</v>
          </cell>
          <cell r="AA669">
            <v>1.1269481611218546E-2</v>
          </cell>
          <cell r="AB669">
            <v>1673812.0264930201</v>
          </cell>
          <cell r="AD669">
            <v>204.94505310058594</v>
          </cell>
        </row>
        <row r="670">
          <cell r="A670" t="str">
            <v>Centro Colseguros Bogotá</v>
          </cell>
          <cell r="B670">
            <v>7537368</v>
          </cell>
          <cell r="C670">
            <v>37621</v>
          </cell>
          <cell r="D670">
            <v>37777</v>
          </cell>
          <cell r="E670" t="str">
            <v>M</v>
          </cell>
          <cell r="F670" t="str">
            <v>AUCOLESP</v>
          </cell>
          <cell r="G670">
            <v>60538</v>
          </cell>
          <cell r="H670" t="str">
            <v>CORVEICA</v>
          </cell>
          <cell r="I670">
            <v>117542</v>
          </cell>
          <cell r="J670">
            <v>117542</v>
          </cell>
          <cell r="K670">
            <v>117542</v>
          </cell>
          <cell r="N670">
            <v>0</v>
          </cell>
          <cell r="O670">
            <v>0.1</v>
          </cell>
          <cell r="P670">
            <v>0</v>
          </cell>
          <cell r="Q670">
            <v>0.1</v>
          </cell>
          <cell r="R670">
            <v>0</v>
          </cell>
          <cell r="S670">
            <v>0</v>
          </cell>
          <cell r="T670">
            <v>0</v>
          </cell>
          <cell r="U670">
            <v>0.19</v>
          </cell>
          <cell r="V670">
            <v>22332.98</v>
          </cell>
          <cell r="W670">
            <v>0.125</v>
          </cell>
          <cell r="X670">
            <v>14692.75</v>
          </cell>
          <cell r="Y670">
            <v>0</v>
          </cell>
          <cell r="Z670">
            <v>0</v>
          </cell>
          <cell r="AA670">
            <v>0.68500000000000005</v>
          </cell>
          <cell r="AB670">
            <v>80516.27</v>
          </cell>
          <cell r="AC670">
            <v>1</v>
          </cell>
          <cell r="AD670">
            <v>1</v>
          </cell>
        </row>
        <row r="671">
          <cell r="B671" t="str">
            <v>Total 7537368</v>
          </cell>
          <cell r="I671">
            <v>1039016939.9375</v>
          </cell>
          <cell r="J671">
            <v>1039016939.9375</v>
          </cell>
          <cell r="K671">
            <v>1039016939.461</v>
          </cell>
          <cell r="L671">
            <v>501427072</v>
          </cell>
          <cell r="M671">
            <v>47889371</v>
          </cell>
          <cell r="N671">
            <v>549316443</v>
          </cell>
          <cell r="P671">
            <v>4788937.0999999996</v>
          </cell>
          <cell r="R671">
            <v>54931644.300000004</v>
          </cell>
          <cell r="S671">
            <v>609037024.39999998</v>
          </cell>
          <cell r="V671">
            <v>197413218.49759001</v>
          </cell>
          <cell r="X671">
            <v>129877117.432625</v>
          </cell>
          <cell r="Z671">
            <v>0</v>
          </cell>
          <cell r="AB671">
            <v>102689579.13078505</v>
          </cell>
          <cell r="AC671">
            <v>1</v>
          </cell>
        </row>
        <row r="672">
          <cell r="A672" t="str">
            <v>Centro Colseguros Bogotá</v>
          </cell>
          <cell r="B672">
            <v>10361235</v>
          </cell>
          <cell r="C672">
            <v>37315</v>
          </cell>
          <cell r="D672">
            <v>37679</v>
          </cell>
          <cell r="E672" t="str">
            <v>M</v>
          </cell>
          <cell r="F672" t="str">
            <v>AUCOLESP</v>
          </cell>
          <cell r="G672">
            <v>60538</v>
          </cell>
          <cell r="H672" t="str">
            <v>CORVEICA</v>
          </cell>
          <cell r="I672">
            <v>890881309.875</v>
          </cell>
          <cell r="J672">
            <v>888051170.875</v>
          </cell>
          <cell r="K672">
            <v>890881309.33200002</v>
          </cell>
          <cell r="L672">
            <v>414080781</v>
          </cell>
          <cell r="M672">
            <v>45212914</v>
          </cell>
          <cell r="N672">
            <v>459293695</v>
          </cell>
          <cell r="O672">
            <v>0.1</v>
          </cell>
          <cell r="P672">
            <v>4521291.4000000004</v>
          </cell>
          <cell r="Q672">
            <v>0.1</v>
          </cell>
          <cell r="R672">
            <v>45929369.5</v>
          </cell>
          <cell r="S672">
            <v>509744355.89999998</v>
          </cell>
          <cell r="T672">
            <v>0.57217987464819098</v>
          </cell>
          <cell r="U672">
            <v>0.19</v>
          </cell>
          <cell r="V672">
            <v>169267448.77307999</v>
          </cell>
          <cell r="W672">
            <v>0.125</v>
          </cell>
          <cell r="X672">
            <v>111360163.6665</v>
          </cell>
          <cell r="Y672">
            <v>0</v>
          </cell>
          <cell r="Z672">
            <v>0</v>
          </cell>
          <cell r="AA672">
            <v>0.11282012535180908</v>
          </cell>
          <cell r="AB672">
            <v>100509340.99242003</v>
          </cell>
          <cell r="AD672">
            <v>1237.2802734375</v>
          </cell>
        </row>
        <row r="673">
          <cell r="A673" t="str">
            <v>Centro Colseguros Bogotá</v>
          </cell>
          <cell r="B673">
            <v>10361235</v>
          </cell>
          <cell r="C673">
            <v>37680</v>
          </cell>
          <cell r="D673">
            <v>37777</v>
          </cell>
          <cell r="E673" t="str">
            <v>M</v>
          </cell>
          <cell r="F673" t="str">
            <v>AUCOLESP</v>
          </cell>
          <cell r="G673">
            <v>60538</v>
          </cell>
          <cell r="H673" t="str">
            <v>CORVEICA</v>
          </cell>
          <cell r="I673">
            <v>259731147</v>
          </cell>
          <cell r="J673">
            <v>55669045</v>
          </cell>
          <cell r="K673">
            <v>210014245.692</v>
          </cell>
          <cell r="L673">
            <v>28039531</v>
          </cell>
          <cell r="M673">
            <v>71455126</v>
          </cell>
          <cell r="N673">
            <v>99494657</v>
          </cell>
          <cell r="O673">
            <v>0.1</v>
          </cell>
          <cell r="P673">
            <v>7145512.6000000006</v>
          </cell>
          <cell r="Q673">
            <v>0.1</v>
          </cell>
          <cell r="R673">
            <v>9949465.7000000011</v>
          </cell>
          <cell r="S673">
            <v>116589635.3</v>
          </cell>
          <cell r="T673">
            <v>0.55515107994619817</v>
          </cell>
          <cell r="U673">
            <v>0.19</v>
          </cell>
          <cell r="V673">
            <v>39902706.681479998</v>
          </cell>
          <cell r="W673">
            <v>0.125</v>
          </cell>
          <cell r="X673">
            <v>26251780.7115</v>
          </cell>
          <cell r="Y673">
            <v>0</v>
          </cell>
          <cell r="Z673">
            <v>0</v>
          </cell>
          <cell r="AA673">
            <v>0.12984892005380189</v>
          </cell>
          <cell r="AB673">
            <v>27270122.999020014</v>
          </cell>
          <cell r="AC673">
            <v>1240</v>
          </cell>
          <cell r="AD673">
            <v>1233.4844970703125</v>
          </cell>
        </row>
        <row r="674">
          <cell r="B674" t="str">
            <v>Total 10361235</v>
          </cell>
          <cell r="I674">
            <v>1150612456.875</v>
          </cell>
          <cell r="J674">
            <v>943720215.875</v>
          </cell>
          <cell r="K674">
            <v>1100895555.0239999</v>
          </cell>
          <cell r="L674">
            <v>442120312</v>
          </cell>
          <cell r="M674">
            <v>116668040</v>
          </cell>
          <cell r="N674">
            <v>558788352</v>
          </cell>
          <cell r="P674">
            <v>11666804</v>
          </cell>
          <cell r="R674">
            <v>55878835.200000003</v>
          </cell>
          <cell r="S674">
            <v>626333991.19999993</v>
          </cell>
          <cell r="V674">
            <v>209170155.45455998</v>
          </cell>
          <cell r="X674">
            <v>137611944.37799999</v>
          </cell>
          <cell r="Z674">
            <v>0</v>
          </cell>
          <cell r="AB674">
            <v>127779463.99144004</v>
          </cell>
          <cell r="AC674">
            <v>1240</v>
          </cell>
        </row>
        <row r="675">
          <cell r="A675" t="str">
            <v>Centro Colseguros Bogotá</v>
          </cell>
          <cell r="B675">
            <v>10361887</v>
          </cell>
          <cell r="C675">
            <v>37315</v>
          </cell>
          <cell r="D675">
            <v>37679</v>
          </cell>
          <cell r="E675" t="str">
            <v>M</v>
          </cell>
          <cell r="F675" t="str">
            <v>AUCOLESP</v>
          </cell>
          <cell r="G675">
            <v>60538</v>
          </cell>
          <cell r="H675" t="str">
            <v>CORVEICA</v>
          </cell>
          <cell r="I675">
            <v>38919943</v>
          </cell>
          <cell r="J675">
            <v>38919943</v>
          </cell>
          <cell r="K675">
            <v>38919942.978500001</v>
          </cell>
          <cell r="L675">
            <v>4471627</v>
          </cell>
          <cell r="M675">
            <v>0</v>
          </cell>
          <cell r="N675">
            <v>4471627</v>
          </cell>
          <cell r="O675">
            <v>0.1</v>
          </cell>
          <cell r="P675">
            <v>0</v>
          </cell>
          <cell r="Q675">
            <v>0.1</v>
          </cell>
          <cell r="R675">
            <v>447162.7</v>
          </cell>
          <cell r="S675">
            <v>4918789.7</v>
          </cell>
          <cell r="T675">
            <v>0.12638224322983255</v>
          </cell>
          <cell r="U675">
            <v>0.19</v>
          </cell>
          <cell r="V675">
            <v>7394789.1659150003</v>
          </cell>
          <cell r="W675">
            <v>0.125</v>
          </cell>
          <cell r="X675">
            <v>4864992.8723125001</v>
          </cell>
          <cell r="Y675">
            <v>0</v>
          </cell>
          <cell r="Z675">
            <v>0</v>
          </cell>
          <cell r="AA675">
            <v>0.55861775677016756</v>
          </cell>
          <cell r="AB675">
            <v>21741371.240272503</v>
          </cell>
          <cell r="AD675">
            <v>159.90109252929688</v>
          </cell>
        </row>
        <row r="676">
          <cell r="A676" t="str">
            <v>Centro Colseguros Bogotá</v>
          </cell>
          <cell r="B676">
            <v>10361887</v>
          </cell>
          <cell r="C676">
            <v>37680</v>
          </cell>
          <cell r="D676">
            <v>37777</v>
          </cell>
          <cell r="E676" t="str">
            <v>M</v>
          </cell>
          <cell r="F676" t="str">
            <v>AUCOLESP</v>
          </cell>
          <cell r="G676">
            <v>60538</v>
          </cell>
          <cell r="H676" t="str">
            <v>CORVEICA</v>
          </cell>
          <cell r="I676">
            <v>9372807</v>
          </cell>
          <cell r="J676">
            <v>2637673</v>
          </cell>
          <cell r="K676">
            <v>7587780.5465000002</v>
          </cell>
          <cell r="N676">
            <v>0</v>
          </cell>
          <cell r="O676">
            <v>0.1</v>
          </cell>
          <cell r="P676">
            <v>0</v>
          </cell>
          <cell r="Q676">
            <v>0.1</v>
          </cell>
          <cell r="R676">
            <v>0</v>
          </cell>
          <cell r="S676">
            <v>0</v>
          </cell>
          <cell r="T676">
            <v>0</v>
          </cell>
          <cell r="U676">
            <v>0.19</v>
          </cell>
          <cell r="V676">
            <v>1441678.3038350001</v>
          </cell>
          <cell r="W676">
            <v>0.125</v>
          </cell>
          <cell r="X676">
            <v>948472.56831250002</v>
          </cell>
          <cell r="Y676">
            <v>0</v>
          </cell>
          <cell r="Z676">
            <v>0</v>
          </cell>
          <cell r="AA676">
            <v>0.68500000000000005</v>
          </cell>
          <cell r="AB676">
            <v>5197629.6743525006</v>
          </cell>
          <cell r="AC676">
            <v>134</v>
          </cell>
          <cell r="AD676">
            <v>133.98968505859375</v>
          </cell>
        </row>
        <row r="677">
          <cell r="B677" t="str">
            <v>Total 10361887</v>
          </cell>
          <cell r="I677">
            <v>48292750</v>
          </cell>
          <cell r="J677">
            <v>41557616</v>
          </cell>
          <cell r="K677">
            <v>46507723.524999999</v>
          </cell>
          <cell r="L677">
            <v>4471627</v>
          </cell>
          <cell r="M677">
            <v>0</v>
          </cell>
          <cell r="N677">
            <v>4471627</v>
          </cell>
          <cell r="P677">
            <v>0</v>
          </cell>
          <cell r="R677">
            <v>447162.7</v>
          </cell>
          <cell r="S677">
            <v>4918789.7</v>
          </cell>
          <cell r="V677">
            <v>8836467.4697500002</v>
          </cell>
          <cell r="X677">
            <v>5813465.4406249998</v>
          </cell>
          <cell r="Z677">
            <v>0</v>
          </cell>
          <cell r="AB677">
            <v>26939000.914625004</v>
          </cell>
          <cell r="AC677">
            <v>134</v>
          </cell>
        </row>
        <row r="678">
          <cell r="H678" t="str">
            <v>Total CORVEICA</v>
          </cell>
          <cell r="I678">
            <v>2237922146.8125</v>
          </cell>
          <cell r="J678">
            <v>2024294771.8125</v>
          </cell>
          <cell r="K678">
            <v>2186420218.0100002</v>
          </cell>
          <cell r="L678">
            <v>948019011</v>
          </cell>
          <cell r="M678">
            <v>164557411</v>
          </cell>
          <cell r="N678">
            <v>1112576422</v>
          </cell>
          <cell r="P678">
            <v>16455741.100000001</v>
          </cell>
          <cell r="R678">
            <v>111257642.20000002</v>
          </cell>
          <cell r="S678">
            <v>1240289805.3</v>
          </cell>
          <cell r="V678">
            <v>415419841.42189997</v>
          </cell>
          <cell r="X678">
            <v>273302527.25125003</v>
          </cell>
          <cell r="Z678">
            <v>0</v>
          </cell>
          <cell r="AB678">
            <v>257408044.03685006</v>
          </cell>
          <cell r="AC678">
            <v>1375</v>
          </cell>
        </row>
        <row r="679">
          <cell r="A679" t="str">
            <v>Centro Colseguros Bogotá</v>
          </cell>
          <cell r="B679">
            <v>10264448</v>
          </cell>
          <cell r="C679">
            <v>37043</v>
          </cell>
          <cell r="D679">
            <v>37407</v>
          </cell>
          <cell r="E679" t="str">
            <v>M</v>
          </cell>
          <cell r="F679" t="str">
            <v>AUCOL98</v>
          </cell>
          <cell r="G679">
            <v>66608</v>
          </cell>
          <cell r="H679" t="str">
            <v>CREDIFLORES</v>
          </cell>
          <cell r="I679">
            <v>3686043</v>
          </cell>
          <cell r="J679">
            <v>3686043</v>
          </cell>
          <cell r="K679">
            <v>3686043</v>
          </cell>
          <cell r="N679">
            <v>0</v>
          </cell>
          <cell r="O679">
            <v>0.1</v>
          </cell>
          <cell r="P679">
            <v>0</v>
          </cell>
          <cell r="Q679">
            <v>0.1</v>
          </cell>
          <cell r="R679">
            <v>0</v>
          </cell>
          <cell r="S679">
            <v>0</v>
          </cell>
          <cell r="T679">
            <v>0</v>
          </cell>
          <cell r="U679">
            <v>0.19</v>
          </cell>
          <cell r="V679">
            <v>700348.17</v>
          </cell>
          <cell r="W679">
            <v>0.125</v>
          </cell>
          <cell r="X679">
            <v>460755.375</v>
          </cell>
          <cell r="Y679">
            <v>0</v>
          </cell>
          <cell r="Z679">
            <v>0</v>
          </cell>
          <cell r="AA679">
            <v>0.68500000000000005</v>
          </cell>
          <cell r="AB679">
            <v>2524939.4550000001</v>
          </cell>
          <cell r="AD679">
            <v>4.1620879173278809</v>
          </cell>
        </row>
        <row r="680">
          <cell r="A680" t="str">
            <v>Centro Colseguros Bogotá</v>
          </cell>
          <cell r="B680">
            <v>10264448</v>
          </cell>
          <cell r="C680">
            <v>37408</v>
          </cell>
          <cell r="D680">
            <v>37772</v>
          </cell>
          <cell r="E680" t="str">
            <v>M</v>
          </cell>
          <cell r="F680" t="str">
            <v>AUCOL98</v>
          </cell>
          <cell r="G680">
            <v>66608</v>
          </cell>
          <cell r="H680" t="str">
            <v>CREDIFLORES</v>
          </cell>
          <cell r="I680">
            <v>502866</v>
          </cell>
          <cell r="J680">
            <v>502866</v>
          </cell>
          <cell r="K680">
            <v>502866</v>
          </cell>
          <cell r="N680">
            <v>0</v>
          </cell>
          <cell r="O680">
            <v>0.1</v>
          </cell>
          <cell r="P680">
            <v>0</v>
          </cell>
          <cell r="Q680">
            <v>0.1</v>
          </cell>
          <cell r="R680">
            <v>0</v>
          </cell>
          <cell r="S680">
            <v>0</v>
          </cell>
          <cell r="T680">
            <v>0</v>
          </cell>
          <cell r="U680">
            <v>0.19</v>
          </cell>
          <cell r="V680">
            <v>95544.540000000008</v>
          </cell>
          <cell r="W680">
            <v>0.125</v>
          </cell>
          <cell r="X680">
            <v>62858.25</v>
          </cell>
          <cell r="Y680">
            <v>0</v>
          </cell>
          <cell r="Z680">
            <v>0</v>
          </cell>
          <cell r="AA680">
            <v>0.68500000000000005</v>
          </cell>
          <cell r="AB680">
            <v>344463.21</v>
          </cell>
          <cell r="AD680">
            <v>0.67032968997955322</v>
          </cell>
        </row>
        <row r="681">
          <cell r="B681" t="str">
            <v>Total 10264448</v>
          </cell>
          <cell r="I681">
            <v>4188909</v>
          </cell>
          <cell r="J681">
            <v>4188909</v>
          </cell>
          <cell r="K681">
            <v>4188909</v>
          </cell>
          <cell r="L681">
            <v>0</v>
          </cell>
          <cell r="M681">
            <v>0</v>
          </cell>
          <cell r="N681">
            <v>0</v>
          </cell>
          <cell r="P681">
            <v>0</v>
          </cell>
          <cell r="R681">
            <v>0</v>
          </cell>
          <cell r="S681">
            <v>0</v>
          </cell>
          <cell r="V681">
            <v>795892.71000000008</v>
          </cell>
          <cell r="X681">
            <v>523613.625</v>
          </cell>
          <cell r="Z681">
            <v>0</v>
          </cell>
          <cell r="AB681">
            <v>2869402.665</v>
          </cell>
          <cell r="AC681">
            <v>0</v>
          </cell>
        </row>
        <row r="682">
          <cell r="H682" t="str">
            <v>Total CREDIFLORES</v>
          </cell>
          <cell r="I682">
            <v>4188909</v>
          </cell>
          <cell r="J682">
            <v>4188909</v>
          </cell>
          <cell r="K682">
            <v>4188909</v>
          </cell>
          <cell r="L682">
            <v>0</v>
          </cell>
          <cell r="M682">
            <v>0</v>
          </cell>
          <cell r="N682">
            <v>0</v>
          </cell>
          <cell r="P682">
            <v>0</v>
          </cell>
          <cell r="R682">
            <v>0</v>
          </cell>
          <cell r="S682">
            <v>0</v>
          </cell>
          <cell r="V682">
            <v>795892.71000000008</v>
          </cell>
          <cell r="X682">
            <v>523613.625</v>
          </cell>
          <cell r="Z682">
            <v>0</v>
          </cell>
          <cell r="AB682">
            <v>2869402.665</v>
          </cell>
          <cell r="AC682">
            <v>0</v>
          </cell>
        </row>
        <row r="683">
          <cell r="A683" t="str">
            <v>Centro Colseguros Bogotá</v>
          </cell>
          <cell r="B683">
            <v>12028076</v>
          </cell>
          <cell r="C683">
            <v>37576</v>
          </cell>
          <cell r="D683">
            <v>37777</v>
          </cell>
          <cell r="E683" t="str">
            <v>A</v>
          </cell>
          <cell r="F683" t="str">
            <v>AUCOL98</v>
          </cell>
          <cell r="G683">
            <v>53144</v>
          </cell>
          <cell r="H683" t="str">
            <v>EMP DE ACUEDUCTO Y ALCANT Y ASEO DE ZIPAQUIRA</v>
          </cell>
          <cell r="I683">
            <v>37162291.9375</v>
          </cell>
          <cell r="J683">
            <v>37162291.9375</v>
          </cell>
          <cell r="K683">
            <v>20365345.75</v>
          </cell>
          <cell r="L683">
            <v>3056780</v>
          </cell>
          <cell r="M683">
            <v>52276553</v>
          </cell>
          <cell r="N683">
            <v>55333333</v>
          </cell>
          <cell r="O683">
            <v>0.1</v>
          </cell>
          <cell r="P683">
            <v>5227655.3000000007</v>
          </cell>
          <cell r="Q683">
            <v>0.1</v>
          </cell>
          <cell r="R683">
            <v>5533333.3000000007</v>
          </cell>
          <cell r="S683">
            <v>66094321.599999994</v>
          </cell>
          <cell r="T683">
            <v>3.245430861393551</v>
          </cell>
          <cell r="U683">
            <v>0.19</v>
          </cell>
          <cell r="V683">
            <v>3869415.6924999999</v>
          </cell>
          <cell r="W683">
            <v>0.125</v>
          </cell>
          <cell r="X683">
            <v>2545668.21875</v>
          </cell>
          <cell r="Y683">
            <v>0</v>
          </cell>
          <cell r="Z683">
            <v>0</v>
          </cell>
          <cell r="AA683">
            <v>-2.5604308613935509</v>
          </cell>
          <cell r="AB683">
            <v>-52144059.761249989</v>
          </cell>
          <cell r="AC683">
            <v>16</v>
          </cell>
          <cell r="AD683">
            <v>15.064676284790039</v>
          </cell>
        </row>
        <row r="684">
          <cell r="B684" t="str">
            <v>Total 12028076</v>
          </cell>
          <cell r="I684">
            <v>37162291.9375</v>
          </cell>
          <cell r="J684">
            <v>37162291.9375</v>
          </cell>
          <cell r="K684">
            <v>20365345.75</v>
          </cell>
          <cell r="L684">
            <v>3056780</v>
          </cell>
          <cell r="M684">
            <v>52276553</v>
          </cell>
          <cell r="N684">
            <v>55333333</v>
          </cell>
          <cell r="P684">
            <v>5227655.3000000007</v>
          </cell>
          <cell r="R684">
            <v>5533333.3000000007</v>
          </cell>
          <cell r="S684">
            <v>66094321.599999994</v>
          </cell>
          <cell r="V684">
            <v>3869415.6924999999</v>
          </cell>
          <cell r="X684">
            <v>2545668.21875</v>
          </cell>
          <cell r="Z684">
            <v>0</v>
          </cell>
          <cell r="AB684">
            <v>-52144059.761249989</v>
          </cell>
          <cell r="AC684">
            <v>16</v>
          </cell>
        </row>
        <row r="685">
          <cell r="H685" t="str">
            <v>Total EMP DE ACUEDUCTO Y ALCANT Y ASEO DE ZIPAQUIRA</v>
          </cell>
          <cell r="I685">
            <v>37162291.9375</v>
          </cell>
          <cell r="J685">
            <v>37162291.9375</v>
          </cell>
          <cell r="K685">
            <v>20365345.75</v>
          </cell>
          <cell r="L685">
            <v>3056780</v>
          </cell>
          <cell r="M685">
            <v>52276553</v>
          </cell>
          <cell r="N685">
            <v>55333333</v>
          </cell>
          <cell r="P685">
            <v>5227655.3000000007</v>
          </cell>
          <cell r="R685">
            <v>5533333.3000000007</v>
          </cell>
          <cell r="S685">
            <v>66094321.599999994</v>
          </cell>
          <cell r="V685">
            <v>3869415.6924999999</v>
          </cell>
          <cell r="X685">
            <v>2545668.21875</v>
          </cell>
          <cell r="Z685">
            <v>0</v>
          </cell>
          <cell r="AB685">
            <v>-52144059.761249989</v>
          </cell>
          <cell r="AC685">
            <v>16</v>
          </cell>
        </row>
        <row r="686">
          <cell r="A686" t="str">
            <v>Centro Colseguros Bogotá</v>
          </cell>
          <cell r="B686">
            <v>10966564</v>
          </cell>
          <cell r="C686">
            <v>37300</v>
          </cell>
          <cell r="D686">
            <v>37664</v>
          </cell>
          <cell r="E686" t="str">
            <v>A</v>
          </cell>
          <cell r="F686" t="str">
            <v>AUCOLESP</v>
          </cell>
          <cell r="G686">
            <v>71309</v>
          </cell>
          <cell r="H686" t="str">
            <v>FERRAR S.A.</v>
          </cell>
          <cell r="I686">
            <v>3805953</v>
          </cell>
          <cell r="J686">
            <v>3805953</v>
          </cell>
          <cell r="K686">
            <v>3805952.875</v>
          </cell>
          <cell r="L686">
            <v>21450000</v>
          </cell>
          <cell r="M686">
            <v>0</v>
          </cell>
          <cell r="N686">
            <v>21450000</v>
          </cell>
          <cell r="O686">
            <v>0.1</v>
          </cell>
          <cell r="P686">
            <v>0</v>
          </cell>
          <cell r="Q686">
            <v>0.1</v>
          </cell>
          <cell r="R686">
            <v>2145000</v>
          </cell>
          <cell r="S686">
            <v>23595000</v>
          </cell>
          <cell r="T686">
            <v>6.1994987260581889</v>
          </cell>
          <cell r="U686">
            <v>0.19</v>
          </cell>
          <cell r="V686">
            <v>723131.04625000001</v>
          </cell>
          <cell r="W686">
            <v>0.125</v>
          </cell>
          <cell r="X686">
            <v>475744.109375</v>
          </cell>
          <cell r="Y686">
            <v>0</v>
          </cell>
          <cell r="Z686">
            <v>0</v>
          </cell>
          <cell r="AA686">
            <v>-5.5144987260581892</v>
          </cell>
          <cell r="AB686">
            <v>-20987922.280625004</v>
          </cell>
          <cell r="AD686">
            <v>1.9972527027130127</v>
          </cell>
        </row>
        <row r="687">
          <cell r="A687" t="str">
            <v>Centro Colseguros Bogotá</v>
          </cell>
          <cell r="B687">
            <v>10966564</v>
          </cell>
          <cell r="C687">
            <v>37665</v>
          </cell>
          <cell r="D687">
            <v>37777</v>
          </cell>
          <cell r="E687" t="str">
            <v>A</v>
          </cell>
          <cell r="F687" t="str">
            <v>AUCOLESP</v>
          </cell>
          <cell r="G687">
            <v>71309</v>
          </cell>
          <cell r="H687" t="str">
            <v>FERRAR S.A.</v>
          </cell>
          <cell r="I687">
            <v>4034700</v>
          </cell>
          <cell r="J687">
            <v>4034700</v>
          </cell>
          <cell r="K687">
            <v>1249098.875</v>
          </cell>
          <cell r="N687">
            <v>0</v>
          </cell>
          <cell r="O687">
            <v>0.1</v>
          </cell>
          <cell r="P687">
            <v>0</v>
          </cell>
          <cell r="Q687">
            <v>0.1</v>
          </cell>
          <cell r="R687">
            <v>0</v>
          </cell>
          <cell r="S687">
            <v>0</v>
          </cell>
          <cell r="T687">
            <v>0</v>
          </cell>
          <cell r="U687">
            <v>0.19</v>
          </cell>
          <cell r="V687">
            <v>237328.78625</v>
          </cell>
          <cell r="W687">
            <v>0.125</v>
          </cell>
          <cell r="X687">
            <v>156137.359375</v>
          </cell>
          <cell r="Y687">
            <v>0</v>
          </cell>
          <cell r="Z687">
            <v>0</v>
          </cell>
          <cell r="AA687">
            <v>0.68500000000000005</v>
          </cell>
          <cell r="AB687">
            <v>855632.72937500011</v>
          </cell>
          <cell r="AC687">
            <v>2</v>
          </cell>
          <cell r="AD687">
            <v>2</v>
          </cell>
        </row>
        <row r="688">
          <cell r="B688" t="str">
            <v>Total 10966564</v>
          </cell>
          <cell r="I688">
            <v>7840653</v>
          </cell>
          <cell r="J688">
            <v>7840653</v>
          </cell>
          <cell r="K688">
            <v>5055051.75</v>
          </cell>
          <cell r="L688">
            <v>21450000</v>
          </cell>
          <cell r="M688">
            <v>0</v>
          </cell>
          <cell r="N688">
            <v>21450000</v>
          </cell>
          <cell r="P688">
            <v>0</v>
          </cell>
          <cell r="R688">
            <v>2145000</v>
          </cell>
          <cell r="S688">
            <v>23595000</v>
          </cell>
          <cell r="V688">
            <v>960459.83250000002</v>
          </cell>
          <cell r="X688">
            <v>631881.46875</v>
          </cell>
          <cell r="Z688">
            <v>0</v>
          </cell>
          <cell r="AB688">
            <v>-20132289.551250003</v>
          </cell>
          <cell r="AC688">
            <v>2</v>
          </cell>
        </row>
        <row r="689">
          <cell r="H689" t="str">
            <v>Total FERRAR S.A.</v>
          </cell>
          <cell r="I689">
            <v>7840653</v>
          </cell>
          <cell r="J689">
            <v>7840653</v>
          </cell>
          <cell r="K689">
            <v>5055051.75</v>
          </cell>
          <cell r="L689">
            <v>21450000</v>
          </cell>
          <cell r="M689">
            <v>0</v>
          </cell>
          <cell r="N689">
            <v>21450000</v>
          </cell>
          <cell r="P689">
            <v>0</v>
          </cell>
          <cell r="R689">
            <v>2145000</v>
          </cell>
          <cell r="S689">
            <v>23595000</v>
          </cell>
          <cell r="V689">
            <v>960459.83250000002</v>
          </cell>
          <cell r="X689">
            <v>631881.46875</v>
          </cell>
          <cell r="Z689">
            <v>0</v>
          </cell>
          <cell r="AB689">
            <v>-20132289.551250003</v>
          </cell>
          <cell r="AC689">
            <v>2</v>
          </cell>
        </row>
        <row r="690">
          <cell r="A690" t="str">
            <v>Centro Colseguros Bogotá</v>
          </cell>
          <cell r="B690">
            <v>7508559</v>
          </cell>
          <cell r="C690">
            <v>36827</v>
          </cell>
          <cell r="D690">
            <v>37191</v>
          </cell>
          <cell r="E690" t="str">
            <v>M</v>
          </cell>
          <cell r="F690" t="str">
            <v>AUCOL98</v>
          </cell>
          <cell r="G690">
            <v>52170</v>
          </cell>
          <cell r="H690" t="str">
            <v>FONDO DE EMPLEADOS DE CIPLAST</v>
          </cell>
          <cell r="I690">
            <v>11502462</v>
          </cell>
          <cell r="J690">
            <v>11502462</v>
          </cell>
          <cell r="K690">
            <v>11502461.968800001</v>
          </cell>
          <cell r="L690">
            <v>5777511</v>
          </cell>
          <cell r="M690">
            <v>2</v>
          </cell>
          <cell r="N690">
            <v>5777513</v>
          </cell>
          <cell r="O690">
            <v>0.1</v>
          </cell>
          <cell r="P690">
            <v>0.2</v>
          </cell>
          <cell r="Q690">
            <v>0.1</v>
          </cell>
          <cell r="R690">
            <v>577751.30000000005</v>
          </cell>
          <cell r="S690">
            <v>6355264.5</v>
          </cell>
          <cell r="T690">
            <v>0.55251341123651776</v>
          </cell>
          <cell r="U690">
            <v>0.19</v>
          </cell>
          <cell r="V690">
            <v>2185467.7740720003</v>
          </cell>
          <cell r="W690">
            <v>0.125</v>
          </cell>
          <cell r="X690">
            <v>1437807.7461000001</v>
          </cell>
          <cell r="Y690">
            <v>0</v>
          </cell>
          <cell r="Z690">
            <v>0</v>
          </cell>
          <cell r="AA690">
            <v>0.13248658876348229</v>
          </cell>
          <cell r="AB690">
            <v>1523921.9486280007</v>
          </cell>
          <cell r="AD690">
            <v>15.576923370361328</v>
          </cell>
        </row>
        <row r="691">
          <cell r="A691" t="str">
            <v>Centro Colseguros Bogotá</v>
          </cell>
          <cell r="B691">
            <v>7508559</v>
          </cell>
          <cell r="C691">
            <v>37192</v>
          </cell>
          <cell r="D691">
            <v>37556</v>
          </cell>
          <cell r="E691" t="str">
            <v>M</v>
          </cell>
          <cell r="F691" t="str">
            <v>AUCOL98</v>
          </cell>
          <cell r="G691">
            <v>52170</v>
          </cell>
          <cell r="H691" t="str">
            <v>FONDO DE EMPLEADOS DE CIPLAST</v>
          </cell>
          <cell r="I691">
            <v>13703622</v>
          </cell>
          <cell r="J691">
            <v>13740110</v>
          </cell>
          <cell r="K691">
            <v>13703622</v>
          </cell>
          <cell r="L691">
            <v>3688358</v>
          </cell>
          <cell r="M691">
            <v>0</v>
          </cell>
          <cell r="N691">
            <v>3688358</v>
          </cell>
          <cell r="O691">
            <v>0.1</v>
          </cell>
          <cell r="P691">
            <v>0</v>
          </cell>
          <cell r="Q691">
            <v>0.1</v>
          </cell>
          <cell r="R691">
            <v>368835.80000000005</v>
          </cell>
          <cell r="S691">
            <v>4057193.8</v>
          </cell>
          <cell r="T691">
            <v>0.29606725871452089</v>
          </cell>
          <cell r="U691">
            <v>0.19</v>
          </cell>
          <cell r="V691">
            <v>2603688.1800000002</v>
          </cell>
          <cell r="W691">
            <v>0.125</v>
          </cell>
          <cell r="X691">
            <v>1712952.75</v>
          </cell>
          <cell r="Y691">
            <v>0</v>
          </cell>
          <cell r="Z691">
            <v>0</v>
          </cell>
          <cell r="AA691">
            <v>0.38893274128547917</v>
          </cell>
          <cell r="AB691">
            <v>5329787.2700000005</v>
          </cell>
          <cell r="AD691">
            <v>14.09890079498291</v>
          </cell>
        </row>
        <row r="692">
          <cell r="B692" t="str">
            <v>Total 7508559</v>
          </cell>
          <cell r="I692">
            <v>25206084</v>
          </cell>
          <cell r="J692">
            <v>25242572</v>
          </cell>
          <cell r="K692">
            <v>25206083.968800001</v>
          </cell>
          <cell r="L692">
            <v>9465869</v>
          </cell>
          <cell r="M692">
            <v>2</v>
          </cell>
          <cell r="N692">
            <v>9465871</v>
          </cell>
          <cell r="P692">
            <v>0.2</v>
          </cell>
          <cell r="R692">
            <v>946587.10000000009</v>
          </cell>
          <cell r="S692">
            <v>10412458.300000001</v>
          </cell>
          <cell r="V692">
            <v>4789155.9540720005</v>
          </cell>
          <cell r="X692">
            <v>3150760.4961000001</v>
          </cell>
          <cell r="Z692">
            <v>0</v>
          </cell>
          <cell r="AB692">
            <v>6853709.2186280014</v>
          </cell>
          <cell r="AC692">
            <v>0</v>
          </cell>
        </row>
        <row r="693">
          <cell r="H693" t="str">
            <v>Total FONDO DE EMPLEADOS DE CIPLAST</v>
          </cell>
          <cell r="I693">
            <v>25206084</v>
          </cell>
          <cell r="J693">
            <v>25242572</v>
          </cell>
          <cell r="K693">
            <v>25206083.968800001</v>
          </cell>
          <cell r="L693">
            <v>9465869</v>
          </cell>
          <cell r="M693">
            <v>2</v>
          </cell>
          <cell r="N693">
            <v>9465871</v>
          </cell>
          <cell r="P693">
            <v>0.2</v>
          </cell>
          <cell r="R693">
            <v>946587.10000000009</v>
          </cell>
          <cell r="S693">
            <v>10412458.300000001</v>
          </cell>
          <cell r="V693">
            <v>4789155.9540720005</v>
          </cell>
          <cell r="X693">
            <v>3150760.4961000001</v>
          </cell>
          <cell r="Z693">
            <v>0</v>
          </cell>
          <cell r="AB693">
            <v>6853709.2186280014</v>
          </cell>
          <cell r="AC693">
            <v>0</v>
          </cell>
        </row>
        <row r="694">
          <cell r="A694" t="str">
            <v>Centro Colseguros Bogotá</v>
          </cell>
          <cell r="B694">
            <v>7565559</v>
          </cell>
          <cell r="C694">
            <v>36892</v>
          </cell>
          <cell r="D694">
            <v>37256</v>
          </cell>
          <cell r="E694" t="str">
            <v>M</v>
          </cell>
          <cell r="F694" t="str">
            <v>AUCOL98</v>
          </cell>
          <cell r="G694">
            <v>53808</v>
          </cell>
          <cell r="H694" t="str">
            <v>FONDO DE EMPLEADOS DE GRANAHORRAR</v>
          </cell>
          <cell r="I694">
            <v>64853207</v>
          </cell>
          <cell r="J694">
            <v>64853207</v>
          </cell>
          <cell r="K694">
            <v>64853207.082000002</v>
          </cell>
          <cell r="L694">
            <v>62817199</v>
          </cell>
          <cell r="M694">
            <v>3719916</v>
          </cell>
          <cell r="N694">
            <v>66537115</v>
          </cell>
          <cell r="O694">
            <v>0.1</v>
          </cell>
          <cell r="P694">
            <v>371991.60000000003</v>
          </cell>
          <cell r="Q694">
            <v>0.1</v>
          </cell>
          <cell r="R694">
            <v>6653711.5</v>
          </cell>
          <cell r="S694">
            <v>73562818.099999994</v>
          </cell>
          <cell r="T694">
            <v>1.1342973063303965</v>
          </cell>
          <cell r="U694">
            <v>0.19</v>
          </cell>
          <cell r="V694">
            <v>12322109.34558</v>
          </cell>
          <cell r="W694">
            <v>0.1</v>
          </cell>
          <cell r="X694">
            <v>6485320.7082000002</v>
          </cell>
          <cell r="Y694">
            <v>0</v>
          </cell>
          <cell r="Z694">
            <v>0</v>
          </cell>
          <cell r="AA694">
            <v>-0.42429730633039653</v>
          </cell>
          <cell r="AB694">
            <v>-27517041.071779996</v>
          </cell>
          <cell r="AD694">
            <v>57.945053100585938</v>
          </cell>
        </row>
        <row r="695">
          <cell r="A695" t="str">
            <v>Centro Colseguros Bogotá</v>
          </cell>
          <cell r="B695">
            <v>7565559</v>
          </cell>
          <cell r="C695">
            <v>37257</v>
          </cell>
          <cell r="D695">
            <v>37621</v>
          </cell>
          <cell r="E695" t="str">
            <v>M</v>
          </cell>
          <cell r="F695" t="str">
            <v>AUCOL98</v>
          </cell>
          <cell r="G695">
            <v>53808</v>
          </cell>
          <cell r="H695" t="str">
            <v>FONDO DE EMPLEADOS DE GRANAHORRAR</v>
          </cell>
          <cell r="I695">
            <v>31122675</v>
          </cell>
          <cell r="J695">
            <v>31382834</v>
          </cell>
          <cell r="K695">
            <v>31122675.005899999</v>
          </cell>
          <cell r="L695">
            <v>24090330</v>
          </cell>
          <cell r="M695">
            <v>0</v>
          </cell>
          <cell r="N695">
            <v>24090330</v>
          </cell>
          <cell r="O695">
            <v>0.1</v>
          </cell>
          <cell r="P695">
            <v>0</v>
          </cell>
          <cell r="Q695">
            <v>0.1</v>
          </cell>
          <cell r="R695">
            <v>2409033</v>
          </cell>
          <cell r="S695">
            <v>26499363</v>
          </cell>
          <cell r="T695">
            <v>0.85144875866153702</v>
          </cell>
          <cell r="U695">
            <v>0.19</v>
          </cell>
          <cell r="V695">
            <v>5913308.2511210004</v>
          </cell>
          <cell r="W695">
            <v>0.1</v>
          </cell>
          <cell r="X695">
            <v>3112267.5005900003</v>
          </cell>
          <cell r="Y695">
            <v>0</v>
          </cell>
          <cell r="Z695">
            <v>0</v>
          </cell>
          <cell r="AA695">
            <v>-0.14144875866153706</v>
          </cell>
          <cell r="AB695">
            <v>-4402263.7458110005</v>
          </cell>
          <cell r="AD695">
            <v>29.769229888916016</v>
          </cell>
        </row>
        <row r="696">
          <cell r="A696" t="str">
            <v>Centro Colseguros Bogotá</v>
          </cell>
          <cell r="B696">
            <v>7565559</v>
          </cell>
          <cell r="C696">
            <v>37622</v>
          </cell>
          <cell r="D696">
            <v>37777</v>
          </cell>
          <cell r="E696" t="str">
            <v>M</v>
          </cell>
          <cell r="F696" t="str">
            <v>AUCOL98</v>
          </cell>
          <cell r="G696">
            <v>53808</v>
          </cell>
          <cell r="H696" t="str">
            <v>FONDO DE EMPLEADOS DE GRANAHORRAR</v>
          </cell>
          <cell r="I696">
            <v>984971</v>
          </cell>
          <cell r="J696">
            <v>984971</v>
          </cell>
          <cell r="K696">
            <v>984971</v>
          </cell>
          <cell r="L696">
            <v>5993722</v>
          </cell>
          <cell r="M696">
            <v>0</v>
          </cell>
          <cell r="N696">
            <v>5993722</v>
          </cell>
          <cell r="O696">
            <v>0.1</v>
          </cell>
          <cell r="P696">
            <v>0</v>
          </cell>
          <cell r="Q696">
            <v>0.1</v>
          </cell>
          <cell r="R696">
            <v>599372.20000000007</v>
          </cell>
          <cell r="S696">
            <v>6593094.2000000002</v>
          </cell>
          <cell r="T696">
            <v>6.6936937229624025</v>
          </cell>
          <cell r="U696">
            <v>0.19</v>
          </cell>
          <cell r="V696">
            <v>187144.49</v>
          </cell>
          <cell r="W696">
            <v>0.1</v>
          </cell>
          <cell r="X696">
            <v>98497.1</v>
          </cell>
          <cell r="Y696">
            <v>0</v>
          </cell>
          <cell r="Z696">
            <v>0</v>
          </cell>
          <cell r="AA696">
            <v>-5.9836937229624025</v>
          </cell>
          <cell r="AB696">
            <v>-5893764.790000001</v>
          </cell>
          <cell r="AC696">
            <v>12</v>
          </cell>
          <cell r="AD696">
            <v>12.399999618530273</v>
          </cell>
        </row>
        <row r="697">
          <cell r="B697" t="str">
            <v>Total 7565559</v>
          </cell>
          <cell r="I697">
            <v>96960853</v>
          </cell>
          <cell r="J697">
            <v>97221012</v>
          </cell>
          <cell r="K697">
            <v>96960853.087899998</v>
          </cell>
          <cell r="L697">
            <v>92901251</v>
          </cell>
          <cell r="M697">
            <v>3719916</v>
          </cell>
          <cell r="N697">
            <v>96621167</v>
          </cell>
          <cell r="P697">
            <v>371991.60000000003</v>
          </cell>
          <cell r="R697">
            <v>9662116.6999999993</v>
          </cell>
          <cell r="S697">
            <v>106655275.3</v>
          </cell>
          <cell r="V697">
            <v>18422562.086700998</v>
          </cell>
          <cell r="X697">
            <v>9696085.3087900002</v>
          </cell>
          <cell r="Z697">
            <v>0</v>
          </cell>
          <cell r="AB697">
            <v>-37813069.607590996</v>
          </cell>
          <cell r="AC697">
            <v>12</v>
          </cell>
        </row>
        <row r="698">
          <cell r="H698" t="str">
            <v>Total FONDO DE EMPLEADOS DE GRANAHORRAR</v>
          </cell>
          <cell r="I698">
            <v>96960853</v>
          </cell>
          <cell r="J698">
            <v>97221012</v>
          </cell>
          <cell r="K698">
            <v>96960853.087899998</v>
          </cell>
          <cell r="L698">
            <v>92901251</v>
          </cell>
          <cell r="M698">
            <v>3719916</v>
          </cell>
          <cell r="N698">
            <v>96621167</v>
          </cell>
          <cell r="P698">
            <v>371991.60000000003</v>
          </cell>
          <cell r="R698">
            <v>9662116.6999999993</v>
          </cell>
          <cell r="S698">
            <v>106655275.3</v>
          </cell>
          <cell r="V698">
            <v>18422562.086700998</v>
          </cell>
          <cell r="X698">
            <v>9696085.3087900002</v>
          </cell>
          <cell r="Z698">
            <v>0</v>
          </cell>
          <cell r="AB698">
            <v>-37813069.607590996</v>
          </cell>
          <cell r="AC698">
            <v>12</v>
          </cell>
        </row>
        <row r="699">
          <cell r="A699" t="str">
            <v>Centro Colseguros Bogotá</v>
          </cell>
          <cell r="B699">
            <v>10911695</v>
          </cell>
          <cell r="C699">
            <v>37385</v>
          </cell>
          <cell r="D699">
            <v>37749</v>
          </cell>
          <cell r="E699" t="str">
            <v>T</v>
          </cell>
          <cell r="F699" t="str">
            <v>AUCOL98</v>
          </cell>
          <cell r="G699">
            <v>50431</v>
          </cell>
          <cell r="H699" t="str">
            <v>GARZON LEON JESUS ALFONSO</v>
          </cell>
          <cell r="I699">
            <v>144207910.1875</v>
          </cell>
          <cell r="J699">
            <v>140400247.125</v>
          </cell>
          <cell r="K699">
            <v>120922860.89839999</v>
          </cell>
          <cell r="L699">
            <v>129255515</v>
          </cell>
          <cell r="M699">
            <v>11342616</v>
          </cell>
          <cell r="N699">
            <v>140598131</v>
          </cell>
          <cell r="O699">
            <v>0.1</v>
          </cell>
          <cell r="P699">
            <v>1134261.6000000001</v>
          </cell>
          <cell r="Q699">
            <v>0.1</v>
          </cell>
          <cell r="R699">
            <v>14059813.100000001</v>
          </cell>
          <cell r="S699">
            <v>155792205.69999999</v>
          </cell>
          <cell r="T699">
            <v>1.2883602367868008</v>
          </cell>
          <cell r="U699">
            <v>0.19</v>
          </cell>
          <cell r="V699">
            <v>22975343.570696</v>
          </cell>
          <cell r="W699">
            <v>0.125</v>
          </cell>
          <cell r="X699">
            <v>15115357.612299999</v>
          </cell>
          <cell r="Y699">
            <v>0</v>
          </cell>
          <cell r="Z699">
            <v>0</v>
          </cell>
          <cell r="AA699">
            <v>-0.60336023678680073</v>
          </cell>
          <cell r="AB699">
            <v>-72960045.984595984</v>
          </cell>
          <cell r="AD699">
            <v>29.239011764526367</v>
          </cell>
        </row>
        <row r="700">
          <cell r="A700" t="str">
            <v>Centro Colseguros Bogotá</v>
          </cell>
          <cell r="B700">
            <v>10911695</v>
          </cell>
          <cell r="C700">
            <v>37750</v>
          </cell>
          <cell r="D700">
            <v>37777</v>
          </cell>
          <cell r="E700" t="str">
            <v>T</v>
          </cell>
          <cell r="F700" t="str">
            <v>AUCOL98</v>
          </cell>
          <cell r="G700">
            <v>50431</v>
          </cell>
          <cell r="H700" t="str">
            <v>GARZON LEON JESUS ALFONSO</v>
          </cell>
          <cell r="I700">
            <v>5207996.8125</v>
          </cell>
          <cell r="J700">
            <v>0</v>
          </cell>
          <cell r="K700">
            <v>14506292.8594</v>
          </cell>
          <cell r="N700">
            <v>0</v>
          </cell>
          <cell r="O700">
            <v>0.1</v>
          </cell>
          <cell r="P700">
            <v>0</v>
          </cell>
          <cell r="Q700">
            <v>0.1</v>
          </cell>
          <cell r="R700">
            <v>0</v>
          </cell>
          <cell r="S700">
            <v>0</v>
          </cell>
          <cell r="T700">
            <v>0</v>
          </cell>
          <cell r="U700">
            <v>0.19</v>
          </cell>
          <cell r="V700">
            <v>2756195.643286</v>
          </cell>
          <cell r="W700">
            <v>0.125</v>
          </cell>
          <cell r="X700">
            <v>1813286.6074250001</v>
          </cell>
          <cell r="Y700">
            <v>0</v>
          </cell>
          <cell r="Z700">
            <v>0</v>
          </cell>
          <cell r="AA700">
            <v>0.68500000000000005</v>
          </cell>
          <cell r="AB700">
            <v>9936810.6086890008</v>
          </cell>
          <cell r="AC700">
            <v>41</v>
          </cell>
          <cell r="AD700">
            <v>43.222221374511719</v>
          </cell>
        </row>
        <row r="701">
          <cell r="B701" t="str">
            <v>Total 10911695</v>
          </cell>
          <cell r="I701">
            <v>149415907</v>
          </cell>
          <cell r="J701">
            <v>140400247.125</v>
          </cell>
          <cell r="K701">
            <v>135429153.75779998</v>
          </cell>
          <cell r="L701">
            <v>129255515</v>
          </cell>
          <cell r="M701">
            <v>11342616</v>
          </cell>
          <cell r="N701">
            <v>140598131</v>
          </cell>
          <cell r="P701">
            <v>1134261.6000000001</v>
          </cell>
          <cell r="R701">
            <v>14059813.100000001</v>
          </cell>
          <cell r="S701">
            <v>155792205.69999999</v>
          </cell>
          <cell r="V701">
            <v>25731539.213982001</v>
          </cell>
          <cell r="X701">
            <v>16928644.219724998</v>
          </cell>
          <cell r="Z701">
            <v>0</v>
          </cell>
          <cell r="AB701">
            <v>-63023235.375906982</v>
          </cell>
          <cell r="AC701">
            <v>41</v>
          </cell>
        </row>
        <row r="702">
          <cell r="H702" t="str">
            <v>Total GARZON LEON JESUS ALFONSO</v>
          </cell>
          <cell r="I702">
            <v>149415907</v>
          </cell>
          <cell r="J702">
            <v>140400247.125</v>
          </cell>
          <cell r="K702">
            <v>135429153.75779998</v>
          </cell>
          <cell r="L702">
            <v>129255515</v>
          </cell>
          <cell r="M702">
            <v>11342616</v>
          </cell>
          <cell r="N702">
            <v>140598131</v>
          </cell>
          <cell r="P702">
            <v>1134261.6000000001</v>
          </cell>
          <cell r="R702">
            <v>14059813.100000001</v>
          </cell>
          <cell r="S702">
            <v>155792205.69999999</v>
          </cell>
          <cell r="V702">
            <v>25731539.213982001</v>
          </cell>
          <cell r="X702">
            <v>16928644.219724998</v>
          </cell>
          <cell r="Z702">
            <v>0</v>
          </cell>
          <cell r="AB702">
            <v>-63023235.375906982</v>
          </cell>
          <cell r="AC702">
            <v>41</v>
          </cell>
        </row>
        <row r="703">
          <cell r="A703" t="str">
            <v>Centro Colseguros Bogotá</v>
          </cell>
          <cell r="B703">
            <v>12020494</v>
          </cell>
          <cell r="C703">
            <v>37566</v>
          </cell>
          <cell r="D703">
            <v>37777</v>
          </cell>
          <cell r="E703" t="str">
            <v>M</v>
          </cell>
          <cell r="F703" t="str">
            <v>AUCOLESP</v>
          </cell>
          <cell r="G703">
            <v>69904</v>
          </cell>
          <cell r="H703" t="str">
            <v>GM COLMOTORES S .A.</v>
          </cell>
          <cell r="I703">
            <v>109219988</v>
          </cell>
          <cell r="J703">
            <v>86718306</v>
          </cell>
          <cell r="K703">
            <v>108474063.7246</v>
          </cell>
          <cell r="L703">
            <v>66305183</v>
          </cell>
          <cell r="M703">
            <v>45167816</v>
          </cell>
          <cell r="N703">
            <v>111472999</v>
          </cell>
          <cell r="O703">
            <v>0.1</v>
          </cell>
          <cell r="P703">
            <v>4516781.6000000006</v>
          </cell>
          <cell r="Q703">
            <v>0.1</v>
          </cell>
          <cell r="R703">
            <v>11147299.9</v>
          </cell>
          <cell r="S703">
            <v>127137080.5</v>
          </cell>
          <cell r="T703">
            <v>1.1720504988435088</v>
          </cell>
          <cell r="U703">
            <v>0.19</v>
          </cell>
          <cell r="V703">
            <v>20610072.107673999</v>
          </cell>
          <cell r="W703">
            <v>0.2</v>
          </cell>
          <cell r="X703">
            <v>21694812.74492</v>
          </cell>
          <cell r="Y703">
            <v>0</v>
          </cell>
          <cell r="Z703">
            <v>0</v>
          </cell>
          <cell r="AA703">
            <v>-0.56205049884350866</v>
          </cell>
          <cell r="AB703">
            <v>-60967901.627993979</v>
          </cell>
          <cell r="AC703">
            <v>349</v>
          </cell>
          <cell r="AD703">
            <v>337.73934936523438</v>
          </cell>
        </row>
        <row r="704">
          <cell r="B704" t="str">
            <v>Total 12020494</v>
          </cell>
          <cell r="I704">
            <v>109219988</v>
          </cell>
          <cell r="J704">
            <v>86718306</v>
          </cell>
          <cell r="K704">
            <v>108474063.7246</v>
          </cell>
          <cell r="L704">
            <v>66305183</v>
          </cell>
          <cell r="M704">
            <v>45167816</v>
          </cell>
          <cell r="N704">
            <v>111472999</v>
          </cell>
          <cell r="P704">
            <v>4516781.6000000006</v>
          </cell>
          <cell r="R704">
            <v>11147299.9</v>
          </cell>
          <cell r="S704">
            <v>127137080.5</v>
          </cell>
          <cell r="V704">
            <v>20610072.107673999</v>
          </cell>
          <cell r="X704">
            <v>21694812.74492</v>
          </cell>
          <cell r="Z704">
            <v>0</v>
          </cell>
          <cell r="AB704">
            <v>-60967901.627993979</v>
          </cell>
          <cell r="AC704">
            <v>349</v>
          </cell>
        </row>
        <row r="705">
          <cell r="H705" t="str">
            <v>Total GM COLMOTORES S .A.</v>
          </cell>
          <cell r="I705">
            <v>109219988</v>
          </cell>
          <cell r="J705">
            <v>86718306</v>
          </cell>
          <cell r="K705">
            <v>108474063.7246</v>
          </cell>
          <cell r="L705">
            <v>66305183</v>
          </cell>
          <cell r="M705">
            <v>45167816</v>
          </cell>
          <cell r="N705">
            <v>111472999</v>
          </cell>
          <cell r="P705">
            <v>4516781.6000000006</v>
          </cell>
          <cell r="R705">
            <v>11147299.9</v>
          </cell>
          <cell r="S705">
            <v>127137080.5</v>
          </cell>
          <cell r="V705">
            <v>20610072.107673999</v>
          </cell>
          <cell r="X705">
            <v>21694812.74492</v>
          </cell>
          <cell r="Z705">
            <v>0</v>
          </cell>
          <cell r="AB705">
            <v>-60967901.627993979</v>
          </cell>
          <cell r="AC705">
            <v>349</v>
          </cell>
        </row>
        <row r="706">
          <cell r="A706" t="str">
            <v>Centro Colseguros Bogotá</v>
          </cell>
          <cell r="B706">
            <v>406661</v>
          </cell>
          <cell r="C706">
            <v>36861</v>
          </cell>
          <cell r="D706">
            <v>37225</v>
          </cell>
          <cell r="E706" t="str">
            <v>A</v>
          </cell>
          <cell r="F706" t="str">
            <v>AUCOLESP</v>
          </cell>
          <cell r="G706">
            <v>65539</v>
          </cell>
          <cell r="H706" t="str">
            <v>GOMEZ GOMEZ JORGE WILLIAM</v>
          </cell>
          <cell r="I706">
            <v>0</v>
          </cell>
          <cell r="J706">
            <v>0</v>
          </cell>
          <cell r="K706">
            <v>-2.3400000000000001E-2</v>
          </cell>
          <cell r="N706">
            <v>0</v>
          </cell>
          <cell r="O706">
            <v>0.1</v>
          </cell>
          <cell r="P706">
            <v>0</v>
          </cell>
          <cell r="Q706">
            <v>0.1</v>
          </cell>
          <cell r="R706">
            <v>0</v>
          </cell>
          <cell r="S706">
            <v>0</v>
          </cell>
          <cell r="T706">
            <v>0</v>
          </cell>
          <cell r="U706">
            <v>0.19</v>
          </cell>
          <cell r="V706">
            <v>-4.4460000000000003E-3</v>
          </cell>
          <cell r="W706">
            <v>0.125</v>
          </cell>
          <cell r="X706">
            <v>-2.9250000000000001E-3</v>
          </cell>
          <cell r="Y706">
            <v>0</v>
          </cell>
          <cell r="Z706">
            <v>0</v>
          </cell>
          <cell r="AA706">
            <v>0.68500000000000005</v>
          </cell>
          <cell r="AB706">
            <v>-1.6029000000000002E-2</v>
          </cell>
          <cell r="AD706">
            <v>0</v>
          </cell>
        </row>
        <row r="707">
          <cell r="B707" t="str">
            <v>Total 406661</v>
          </cell>
          <cell r="I707">
            <v>0</v>
          </cell>
          <cell r="J707">
            <v>0</v>
          </cell>
          <cell r="K707">
            <v>-2.3400000000000001E-2</v>
          </cell>
          <cell r="L707">
            <v>0</v>
          </cell>
          <cell r="M707">
            <v>0</v>
          </cell>
          <cell r="N707">
            <v>0</v>
          </cell>
          <cell r="P707">
            <v>0</v>
          </cell>
          <cell r="R707">
            <v>0</v>
          </cell>
          <cell r="S707">
            <v>0</v>
          </cell>
          <cell r="V707">
            <v>-4.4460000000000003E-3</v>
          </cell>
          <cell r="X707">
            <v>-2.9250000000000001E-3</v>
          </cell>
          <cell r="Z707">
            <v>0</v>
          </cell>
          <cell r="AB707">
            <v>-1.6029000000000002E-2</v>
          </cell>
          <cell r="AC707">
            <v>0</v>
          </cell>
        </row>
        <row r="708">
          <cell r="A708" t="str">
            <v>Centro Colseguros Bogotá</v>
          </cell>
          <cell r="B708">
            <v>642111</v>
          </cell>
          <cell r="C708">
            <v>36861</v>
          </cell>
          <cell r="D708">
            <v>37225</v>
          </cell>
          <cell r="E708" t="str">
            <v>A</v>
          </cell>
          <cell r="F708" t="str">
            <v>AUCOLESP</v>
          </cell>
          <cell r="G708">
            <v>65539</v>
          </cell>
          <cell r="H708" t="str">
            <v>GOMEZ GOMEZ JORGE WILLIAM</v>
          </cell>
          <cell r="I708">
            <v>0</v>
          </cell>
          <cell r="J708">
            <v>0</v>
          </cell>
          <cell r="K708">
            <v>-3.1300000000000001E-2</v>
          </cell>
          <cell r="N708">
            <v>0</v>
          </cell>
          <cell r="O708">
            <v>0.1</v>
          </cell>
          <cell r="P708">
            <v>0</v>
          </cell>
          <cell r="Q708">
            <v>0.1</v>
          </cell>
          <cell r="R708">
            <v>0</v>
          </cell>
          <cell r="S708">
            <v>0</v>
          </cell>
          <cell r="T708">
            <v>0</v>
          </cell>
          <cell r="U708">
            <v>0.19</v>
          </cell>
          <cell r="V708">
            <v>-5.947E-3</v>
          </cell>
          <cell r="W708">
            <v>0.125</v>
          </cell>
          <cell r="X708">
            <v>-3.9125000000000002E-3</v>
          </cell>
          <cell r="Y708">
            <v>0</v>
          </cell>
          <cell r="Z708">
            <v>0</v>
          </cell>
          <cell r="AA708">
            <v>0.68500000000000005</v>
          </cell>
          <cell r="AB708">
            <v>-2.1440500000000001E-2</v>
          </cell>
          <cell r="AD708">
            <v>0</v>
          </cell>
        </row>
        <row r="709">
          <cell r="B709" t="str">
            <v>Total 642111</v>
          </cell>
          <cell r="I709">
            <v>0</v>
          </cell>
          <cell r="J709">
            <v>0</v>
          </cell>
          <cell r="K709">
            <v>-3.1300000000000001E-2</v>
          </cell>
          <cell r="L709">
            <v>0</v>
          </cell>
          <cell r="M709">
            <v>0</v>
          </cell>
          <cell r="N709">
            <v>0</v>
          </cell>
          <cell r="P709">
            <v>0</v>
          </cell>
          <cell r="R709">
            <v>0</v>
          </cell>
          <cell r="S709">
            <v>0</v>
          </cell>
          <cell r="V709">
            <v>-5.947E-3</v>
          </cell>
          <cell r="X709">
            <v>-3.9125000000000002E-3</v>
          </cell>
          <cell r="Z709">
            <v>0</v>
          </cell>
          <cell r="AB709">
            <v>-2.1440500000000001E-2</v>
          </cell>
          <cell r="AC709">
            <v>0</v>
          </cell>
        </row>
        <row r="710">
          <cell r="H710" t="str">
            <v>Total GOMEZ GOMEZ JORGE WILLIAM</v>
          </cell>
          <cell r="I710">
            <v>0</v>
          </cell>
          <cell r="J710">
            <v>0</v>
          </cell>
          <cell r="K710">
            <v>-5.4699999999999999E-2</v>
          </cell>
          <cell r="L710">
            <v>0</v>
          </cell>
          <cell r="M710">
            <v>0</v>
          </cell>
          <cell r="N710">
            <v>0</v>
          </cell>
          <cell r="P710">
            <v>0</v>
          </cell>
          <cell r="R710">
            <v>0</v>
          </cell>
          <cell r="S710">
            <v>0</v>
          </cell>
          <cell r="V710">
            <v>-1.0392999999999999E-2</v>
          </cell>
          <cell r="X710">
            <v>-6.8374999999999998E-3</v>
          </cell>
          <cell r="Z710">
            <v>0</v>
          </cell>
          <cell r="AB710">
            <v>-3.7469500000000003E-2</v>
          </cell>
          <cell r="AC710">
            <v>0</v>
          </cell>
        </row>
        <row r="711">
          <cell r="A711" t="str">
            <v>Centro Colseguros Bogotá</v>
          </cell>
          <cell r="B711">
            <v>1046176</v>
          </cell>
          <cell r="C711">
            <v>36821</v>
          </cell>
          <cell r="D711">
            <v>37185</v>
          </cell>
          <cell r="E711" t="str">
            <v>A</v>
          </cell>
          <cell r="F711" t="str">
            <v>AUCOL98</v>
          </cell>
          <cell r="G711">
            <v>61538</v>
          </cell>
          <cell r="H711" t="str">
            <v>HERNANDEZ HECTOR EDUARDO</v>
          </cell>
          <cell r="I711">
            <v>58976403.6875</v>
          </cell>
          <cell r="J711">
            <v>58976403.6875</v>
          </cell>
          <cell r="K711">
            <v>54613046.351599999</v>
          </cell>
          <cell r="N711">
            <v>0</v>
          </cell>
          <cell r="O711">
            <v>0.1</v>
          </cell>
          <cell r="P711">
            <v>0</v>
          </cell>
          <cell r="Q711">
            <v>0.1</v>
          </cell>
          <cell r="R711">
            <v>0</v>
          </cell>
          <cell r="S711">
            <v>0</v>
          </cell>
          <cell r="T711">
            <v>0</v>
          </cell>
          <cell r="U711">
            <v>0.19</v>
          </cell>
          <cell r="V711">
            <v>10376478.806803999</v>
          </cell>
          <cell r="W711">
            <v>0.125</v>
          </cell>
          <cell r="X711">
            <v>6826630.7939499998</v>
          </cell>
          <cell r="Y711">
            <v>0</v>
          </cell>
          <cell r="Z711">
            <v>0</v>
          </cell>
          <cell r="AA711">
            <v>0.68500000000000005</v>
          </cell>
          <cell r="AB711">
            <v>37409936.750845999</v>
          </cell>
          <cell r="AD711">
            <v>13.898351669311523</v>
          </cell>
        </row>
        <row r="712">
          <cell r="A712" t="str">
            <v>Centro Colseguros Bogotá</v>
          </cell>
          <cell r="B712">
            <v>1046176</v>
          </cell>
          <cell r="C712">
            <v>37186</v>
          </cell>
          <cell r="D712">
            <v>37550</v>
          </cell>
          <cell r="E712" t="str">
            <v>A</v>
          </cell>
          <cell r="F712" t="str">
            <v>AUCOL98</v>
          </cell>
          <cell r="G712">
            <v>61538</v>
          </cell>
          <cell r="H712" t="str">
            <v>HERNANDEZ HECTOR EDUARDO</v>
          </cell>
          <cell r="I712">
            <v>70045140</v>
          </cell>
          <cell r="J712">
            <v>70045140</v>
          </cell>
          <cell r="K712">
            <v>69473072.941400006</v>
          </cell>
          <cell r="N712">
            <v>0</v>
          </cell>
          <cell r="O712">
            <v>0.1</v>
          </cell>
          <cell r="P712">
            <v>0</v>
          </cell>
          <cell r="Q712">
            <v>0.1</v>
          </cell>
          <cell r="R712">
            <v>0</v>
          </cell>
          <cell r="S712">
            <v>0</v>
          </cell>
          <cell r="T712">
            <v>0</v>
          </cell>
          <cell r="U712">
            <v>0.19</v>
          </cell>
          <cell r="V712">
            <v>13199883.858866001</v>
          </cell>
          <cell r="W712">
            <v>0.125</v>
          </cell>
          <cell r="X712">
            <v>8684134.1176750008</v>
          </cell>
          <cell r="Y712">
            <v>0</v>
          </cell>
          <cell r="Z712">
            <v>0</v>
          </cell>
          <cell r="AA712">
            <v>0.68500000000000005</v>
          </cell>
          <cell r="AB712">
            <v>47589054.964859009</v>
          </cell>
          <cell r="AD712">
            <v>16.296703338623047</v>
          </cell>
        </row>
        <row r="713">
          <cell r="A713" t="str">
            <v>Centro Colseguros Bogotá</v>
          </cell>
          <cell r="B713">
            <v>1046176</v>
          </cell>
          <cell r="C713">
            <v>37551</v>
          </cell>
          <cell r="D713">
            <v>37777</v>
          </cell>
          <cell r="E713" t="str">
            <v>A</v>
          </cell>
          <cell r="F713" t="str">
            <v>AUCOL98</v>
          </cell>
          <cell r="G713">
            <v>61538</v>
          </cell>
          <cell r="H713" t="str">
            <v>HERNANDEZ HECTOR EDUARDO</v>
          </cell>
          <cell r="I713">
            <v>70511220.0625</v>
          </cell>
          <cell r="J713">
            <v>70511220.0625</v>
          </cell>
          <cell r="K713">
            <v>49180594.804700002</v>
          </cell>
          <cell r="N713">
            <v>0</v>
          </cell>
          <cell r="O713">
            <v>0.1</v>
          </cell>
          <cell r="P713">
            <v>0</v>
          </cell>
          <cell r="Q713">
            <v>0.1</v>
          </cell>
          <cell r="R713">
            <v>0</v>
          </cell>
          <cell r="S713">
            <v>0</v>
          </cell>
          <cell r="T713">
            <v>0</v>
          </cell>
          <cell r="U713">
            <v>0.19</v>
          </cell>
          <cell r="V713">
            <v>9344313.0128930006</v>
          </cell>
          <cell r="W713">
            <v>0.125</v>
          </cell>
          <cell r="X713">
            <v>6147574.3505875003</v>
          </cell>
          <cell r="Y713">
            <v>0</v>
          </cell>
          <cell r="Z713">
            <v>0</v>
          </cell>
          <cell r="AA713">
            <v>0.68500000000000005</v>
          </cell>
          <cell r="AB713">
            <v>33688707.441219501</v>
          </cell>
          <cell r="AC713">
            <v>21</v>
          </cell>
          <cell r="AD713">
            <v>19.345132827758789</v>
          </cell>
        </row>
        <row r="714">
          <cell r="B714" t="str">
            <v>Total 1046176</v>
          </cell>
          <cell r="I714">
            <v>199532763.75</v>
          </cell>
          <cell r="J714">
            <v>199532763.75</v>
          </cell>
          <cell r="K714">
            <v>173266714.0977</v>
          </cell>
          <cell r="L714">
            <v>0</v>
          </cell>
          <cell r="M714">
            <v>0</v>
          </cell>
          <cell r="N714">
            <v>0</v>
          </cell>
          <cell r="P714">
            <v>0</v>
          </cell>
          <cell r="R714">
            <v>0</v>
          </cell>
          <cell r="S714">
            <v>0</v>
          </cell>
          <cell r="V714">
            <v>32920675.678562999</v>
          </cell>
          <cell r="X714">
            <v>21658339.2622125</v>
          </cell>
          <cell r="Z714">
            <v>0</v>
          </cell>
          <cell r="AB714">
            <v>118687699.15692452</v>
          </cell>
          <cell r="AC714">
            <v>21</v>
          </cell>
        </row>
        <row r="715">
          <cell r="H715" t="str">
            <v>Total HERNANDEZ HECTOR EDUARDO</v>
          </cell>
          <cell r="I715">
            <v>199532763.75</v>
          </cell>
          <cell r="J715">
            <v>199532763.75</v>
          </cell>
          <cell r="K715">
            <v>173266714.0977</v>
          </cell>
          <cell r="L715">
            <v>0</v>
          </cell>
          <cell r="M715">
            <v>0</v>
          </cell>
          <cell r="N715">
            <v>0</v>
          </cell>
          <cell r="P715">
            <v>0</v>
          </cell>
          <cell r="R715">
            <v>0</v>
          </cell>
          <cell r="S715">
            <v>0</v>
          </cell>
          <cell r="V715">
            <v>32920675.678562999</v>
          </cell>
          <cell r="X715">
            <v>21658339.2622125</v>
          </cell>
          <cell r="Z715">
            <v>0</v>
          </cell>
          <cell r="AB715">
            <v>118687699.15692452</v>
          </cell>
          <cell r="AC715">
            <v>21</v>
          </cell>
        </row>
        <row r="716">
          <cell r="A716" t="str">
            <v>Centro Colseguros Bogotá</v>
          </cell>
          <cell r="B716">
            <v>1204643</v>
          </cell>
          <cell r="C716">
            <v>36923</v>
          </cell>
          <cell r="D716">
            <v>37287</v>
          </cell>
          <cell r="E716" t="str">
            <v>M</v>
          </cell>
          <cell r="F716" t="str">
            <v>AUCOL98</v>
          </cell>
          <cell r="G716">
            <v>65665</v>
          </cell>
          <cell r="H716" t="str">
            <v>IGOS MERCANTIL LTDA</v>
          </cell>
          <cell r="I716">
            <v>49180837</v>
          </cell>
          <cell r="J716">
            <v>49180837</v>
          </cell>
          <cell r="K716">
            <v>48070000.185999997</v>
          </cell>
          <cell r="L716">
            <v>34950631</v>
          </cell>
          <cell r="M716">
            <v>3222223</v>
          </cell>
          <cell r="N716">
            <v>38172854</v>
          </cell>
          <cell r="O716">
            <v>0.1</v>
          </cell>
          <cell r="P716">
            <v>322222.30000000005</v>
          </cell>
          <cell r="Q716">
            <v>0.1</v>
          </cell>
          <cell r="R716">
            <v>3817285.4000000004</v>
          </cell>
          <cell r="S716">
            <v>42312361.699999996</v>
          </cell>
          <cell r="T716">
            <v>0.88022387219218556</v>
          </cell>
          <cell r="U716">
            <v>0.19</v>
          </cell>
          <cell r="V716">
            <v>9133300.0353399999</v>
          </cell>
          <cell r="W716">
            <v>0.125</v>
          </cell>
          <cell r="X716">
            <v>6008750.0232499996</v>
          </cell>
          <cell r="Y716">
            <v>0</v>
          </cell>
          <cell r="Z716">
            <v>0</v>
          </cell>
          <cell r="AA716">
            <v>-0.19522387219218551</v>
          </cell>
          <cell r="AB716">
            <v>-9384411.5725899972</v>
          </cell>
          <cell r="AD716">
            <v>39.541210174560547</v>
          </cell>
        </row>
        <row r="717">
          <cell r="A717" t="str">
            <v>Centro Colseguros Bogotá</v>
          </cell>
          <cell r="B717">
            <v>1204643</v>
          </cell>
          <cell r="C717">
            <v>37288</v>
          </cell>
          <cell r="D717">
            <v>37652</v>
          </cell>
          <cell r="E717" t="str">
            <v>M</v>
          </cell>
          <cell r="F717" t="str">
            <v>AUCOL98</v>
          </cell>
          <cell r="G717">
            <v>65665</v>
          </cell>
          <cell r="H717" t="str">
            <v>IGOS MERCANTIL LTDA</v>
          </cell>
          <cell r="I717">
            <v>54245858</v>
          </cell>
          <cell r="J717">
            <v>53811176</v>
          </cell>
          <cell r="K717">
            <v>54858607.879100002</v>
          </cell>
          <cell r="L717">
            <v>60411146</v>
          </cell>
          <cell r="M717">
            <v>106682771</v>
          </cell>
          <cell r="N717">
            <v>167093917</v>
          </cell>
          <cell r="O717">
            <v>0.1</v>
          </cell>
          <cell r="P717">
            <v>10668277.100000001</v>
          </cell>
          <cell r="Q717">
            <v>0.1</v>
          </cell>
          <cell r="R717">
            <v>16709391.700000001</v>
          </cell>
          <cell r="S717">
            <v>194471585.79999998</v>
          </cell>
          <cell r="T717">
            <v>3.5449602773111866</v>
          </cell>
          <cell r="U717">
            <v>0.19</v>
          </cell>
          <cell r="V717">
            <v>10423135.497029001</v>
          </cell>
          <cell r="W717">
            <v>0.125</v>
          </cell>
          <cell r="X717">
            <v>6857325.9848875003</v>
          </cell>
          <cell r="Y717">
            <v>0</v>
          </cell>
          <cell r="Z717">
            <v>0</v>
          </cell>
          <cell r="AA717">
            <v>-2.8599602773111865</v>
          </cell>
          <cell r="AB717">
            <v>-156893439.40281647</v>
          </cell>
          <cell r="AD717">
            <v>41.598899841308594</v>
          </cell>
        </row>
        <row r="718">
          <cell r="A718" t="str">
            <v>Centro Colseguros Bogotá</v>
          </cell>
          <cell r="B718">
            <v>1204643</v>
          </cell>
          <cell r="C718">
            <v>37653</v>
          </cell>
          <cell r="D718">
            <v>37777</v>
          </cell>
          <cell r="E718" t="str">
            <v>M</v>
          </cell>
          <cell r="F718" t="str">
            <v>AUCOL98</v>
          </cell>
          <cell r="G718">
            <v>65665</v>
          </cell>
          <cell r="H718" t="str">
            <v>IGOS MERCANTIL LTDA</v>
          </cell>
          <cell r="I718">
            <v>16102253</v>
          </cell>
          <cell r="J718">
            <v>12970599</v>
          </cell>
          <cell r="K718">
            <v>16736939.4596</v>
          </cell>
          <cell r="N718">
            <v>0</v>
          </cell>
          <cell r="O718">
            <v>0.1</v>
          </cell>
          <cell r="P718">
            <v>0</v>
          </cell>
          <cell r="Q718">
            <v>0.1</v>
          </cell>
          <cell r="R718">
            <v>0</v>
          </cell>
          <cell r="S718">
            <v>0</v>
          </cell>
          <cell r="T718">
            <v>0</v>
          </cell>
          <cell r="U718">
            <v>0.19</v>
          </cell>
          <cell r="V718">
            <v>3180018.4973240001</v>
          </cell>
          <cell r="W718">
            <v>0.125</v>
          </cell>
          <cell r="X718">
            <v>2092117.43245</v>
          </cell>
          <cell r="Y718">
            <v>0</v>
          </cell>
          <cell r="Z718">
            <v>0</v>
          </cell>
          <cell r="AA718">
            <v>0.68500000000000005</v>
          </cell>
          <cell r="AB718">
            <v>11464803.529826</v>
          </cell>
          <cell r="AC718">
            <v>33</v>
          </cell>
          <cell r="AD718">
            <v>35.362903594970703</v>
          </cell>
        </row>
        <row r="719">
          <cell r="B719" t="str">
            <v>Total 1204643</v>
          </cell>
          <cell r="I719">
            <v>119528948</v>
          </cell>
          <cell r="J719">
            <v>115962612</v>
          </cell>
          <cell r="K719">
            <v>119665547.5247</v>
          </cell>
          <cell r="L719">
            <v>95361777</v>
          </cell>
          <cell r="M719">
            <v>109904994</v>
          </cell>
          <cell r="N719">
            <v>205266771</v>
          </cell>
          <cell r="P719">
            <v>10990499.400000002</v>
          </cell>
          <cell r="R719">
            <v>20526677.100000001</v>
          </cell>
          <cell r="S719">
            <v>236783947.49999997</v>
          </cell>
          <cell r="V719">
            <v>22736454.029693004</v>
          </cell>
          <cell r="X719">
            <v>14958193.4405875</v>
          </cell>
          <cell r="Z719">
            <v>0</v>
          </cell>
          <cell r="AB719">
            <v>-154813047.44558048</v>
          </cell>
          <cell r="AC719">
            <v>33</v>
          </cell>
        </row>
        <row r="720">
          <cell r="H720" t="str">
            <v>Total IGOS MERCANTIL LTDA</v>
          </cell>
          <cell r="I720">
            <v>119528948</v>
          </cell>
          <cell r="J720">
            <v>115962612</v>
          </cell>
          <cell r="K720">
            <v>119665547.5247</v>
          </cell>
          <cell r="L720">
            <v>95361777</v>
          </cell>
          <cell r="M720">
            <v>109904994</v>
          </cell>
          <cell r="N720">
            <v>205266771</v>
          </cell>
          <cell r="P720">
            <v>10990499.400000002</v>
          </cell>
          <cell r="R720">
            <v>20526677.100000001</v>
          </cell>
          <cell r="S720">
            <v>236783947.49999997</v>
          </cell>
          <cell r="V720">
            <v>22736454.029693004</v>
          </cell>
          <cell r="X720">
            <v>14958193.4405875</v>
          </cell>
          <cell r="Z720">
            <v>0</v>
          </cell>
          <cell r="AB720">
            <v>-154813047.44558048</v>
          </cell>
          <cell r="AC720">
            <v>33</v>
          </cell>
        </row>
        <row r="721">
          <cell r="A721" t="str">
            <v>Centro Colseguros Bogotá</v>
          </cell>
          <cell r="B721">
            <v>10998922</v>
          </cell>
          <cell r="C721">
            <v>37518</v>
          </cell>
          <cell r="D721">
            <v>37777</v>
          </cell>
          <cell r="E721" t="str">
            <v>M</v>
          </cell>
          <cell r="F721" t="str">
            <v>AUCOL98</v>
          </cell>
          <cell r="G721">
            <v>60219</v>
          </cell>
          <cell r="H721" t="str">
            <v>INSTITUTO CARO Y CUERVO</v>
          </cell>
          <cell r="I721">
            <v>7032962.9375</v>
          </cell>
          <cell r="J721">
            <v>7032962.9375</v>
          </cell>
          <cell r="K721">
            <v>7032962.9179999996</v>
          </cell>
          <cell r="N721">
            <v>0</v>
          </cell>
          <cell r="O721">
            <v>0.1</v>
          </cell>
          <cell r="P721">
            <v>0</v>
          </cell>
          <cell r="Q721">
            <v>0.1</v>
          </cell>
          <cell r="R721">
            <v>0</v>
          </cell>
          <cell r="S721">
            <v>0</v>
          </cell>
          <cell r="T721">
            <v>0</v>
          </cell>
          <cell r="U721">
            <v>0.19</v>
          </cell>
          <cell r="V721">
            <v>1336262.9544199998</v>
          </cell>
          <cell r="W721">
            <v>0.125</v>
          </cell>
          <cell r="X721">
            <v>879120.36474999995</v>
          </cell>
          <cell r="Y721">
            <v>0</v>
          </cell>
          <cell r="Z721">
            <v>0</v>
          </cell>
          <cell r="AA721">
            <v>0.68500000000000005</v>
          </cell>
          <cell r="AB721">
            <v>4817579.5988300005</v>
          </cell>
          <cell r="AC721">
            <v>0</v>
          </cell>
          <cell r="AD721">
            <v>4.3745174407958984</v>
          </cell>
        </row>
        <row r="722">
          <cell r="B722" t="str">
            <v>Total 10998922</v>
          </cell>
          <cell r="I722">
            <v>7032962.9375</v>
          </cell>
          <cell r="J722">
            <v>7032962.9375</v>
          </cell>
          <cell r="K722">
            <v>7032962.9179999996</v>
          </cell>
          <cell r="L722">
            <v>0</v>
          </cell>
          <cell r="M722">
            <v>0</v>
          </cell>
          <cell r="N722">
            <v>0</v>
          </cell>
          <cell r="P722">
            <v>0</v>
          </cell>
          <cell r="R722">
            <v>0</v>
          </cell>
          <cell r="S722">
            <v>0</v>
          </cell>
          <cell r="V722">
            <v>1336262.9544199998</v>
          </cell>
          <cell r="X722">
            <v>879120.36474999995</v>
          </cell>
          <cell r="Z722">
            <v>0</v>
          </cell>
          <cell r="AB722">
            <v>4817579.5988300005</v>
          </cell>
          <cell r="AC722">
            <v>0</v>
          </cell>
        </row>
        <row r="723">
          <cell r="H723" t="str">
            <v>Total INSTITUTO CARO Y CUERVO</v>
          </cell>
          <cell r="I723">
            <v>7032962.9375</v>
          </cell>
          <cell r="J723">
            <v>7032962.9375</v>
          </cell>
          <cell r="K723">
            <v>7032962.9179999996</v>
          </cell>
          <cell r="L723">
            <v>0</v>
          </cell>
          <cell r="M723">
            <v>0</v>
          </cell>
          <cell r="N723">
            <v>0</v>
          </cell>
          <cell r="P723">
            <v>0</v>
          </cell>
          <cell r="R723">
            <v>0</v>
          </cell>
          <cell r="S723">
            <v>0</v>
          </cell>
          <cell r="V723">
            <v>1336262.9544199998</v>
          </cell>
          <cell r="X723">
            <v>879120.36474999995</v>
          </cell>
          <cell r="Z723">
            <v>0</v>
          </cell>
          <cell r="AB723">
            <v>4817579.5988300005</v>
          </cell>
          <cell r="AC723">
            <v>0</v>
          </cell>
        </row>
        <row r="724">
          <cell r="A724" t="str">
            <v>Centro Colseguros Bogotá</v>
          </cell>
          <cell r="B724">
            <v>7488034</v>
          </cell>
          <cell r="C724">
            <v>36800</v>
          </cell>
          <cell r="D724">
            <v>37164</v>
          </cell>
          <cell r="E724" t="str">
            <v>M</v>
          </cell>
          <cell r="F724" t="str">
            <v>AUCOL98</v>
          </cell>
          <cell r="G724">
            <v>50429</v>
          </cell>
          <cell r="H724" t="str">
            <v>INVERSIONES JERVAS Y CIAS</v>
          </cell>
          <cell r="I724">
            <v>29358203</v>
          </cell>
          <cell r="J724">
            <v>29358203</v>
          </cell>
          <cell r="K724">
            <v>27962692.243299998</v>
          </cell>
          <cell r="L724">
            <v>3761842</v>
          </cell>
          <cell r="M724">
            <v>0</v>
          </cell>
          <cell r="N724">
            <v>3761842</v>
          </cell>
          <cell r="O724">
            <v>0.1</v>
          </cell>
          <cell r="P724">
            <v>0</v>
          </cell>
          <cell r="Q724">
            <v>0.1</v>
          </cell>
          <cell r="R724">
            <v>376184.2</v>
          </cell>
          <cell r="S724">
            <v>4138026.2</v>
          </cell>
          <cell r="T724">
            <v>0.14798382659278783</v>
          </cell>
          <cell r="U724">
            <v>0.19</v>
          </cell>
          <cell r="V724">
            <v>5312911.5262270002</v>
          </cell>
          <cell r="W724">
            <v>0.125</v>
          </cell>
          <cell r="X724">
            <v>3495336.5304124998</v>
          </cell>
          <cell r="Y724">
            <v>0</v>
          </cell>
          <cell r="Z724">
            <v>0</v>
          </cell>
          <cell r="AA724">
            <v>0.53701617340721219</v>
          </cell>
          <cell r="AB724">
            <v>15016417.986660499</v>
          </cell>
          <cell r="AD724">
            <v>26.239011764526367</v>
          </cell>
        </row>
        <row r="725">
          <cell r="A725" t="str">
            <v>Centro Colseguros Bogotá</v>
          </cell>
          <cell r="B725">
            <v>7488034</v>
          </cell>
          <cell r="C725">
            <v>37165</v>
          </cell>
          <cell r="D725">
            <v>37529</v>
          </cell>
          <cell r="E725" t="str">
            <v>M</v>
          </cell>
          <cell r="F725" t="str">
            <v>AUCOL98</v>
          </cell>
          <cell r="G725">
            <v>50429</v>
          </cell>
          <cell r="H725" t="str">
            <v>INVERSIONES JERVAS Y CIAS</v>
          </cell>
          <cell r="I725">
            <v>68523110</v>
          </cell>
          <cell r="J725">
            <v>68717539</v>
          </cell>
          <cell r="K725">
            <v>67154512.210299999</v>
          </cell>
          <cell r="L725">
            <v>15251736</v>
          </cell>
          <cell r="M725">
            <v>348643</v>
          </cell>
          <cell r="N725">
            <v>15600379</v>
          </cell>
          <cell r="O725">
            <v>0.1</v>
          </cell>
          <cell r="P725">
            <v>34864.300000000003</v>
          </cell>
          <cell r="Q725">
            <v>0.1</v>
          </cell>
          <cell r="R725">
            <v>1560037.9000000001</v>
          </cell>
          <cell r="S725">
            <v>17195281.199999999</v>
          </cell>
          <cell r="T725">
            <v>0.25605548509013853</v>
          </cell>
          <cell r="U725">
            <v>0.19</v>
          </cell>
          <cell r="V725">
            <v>12759357.319956999</v>
          </cell>
          <cell r="W725">
            <v>0.125</v>
          </cell>
          <cell r="X725">
            <v>8394314.0262874998</v>
          </cell>
          <cell r="Y725">
            <v>0</v>
          </cell>
          <cell r="Z725">
            <v>0</v>
          </cell>
          <cell r="AA725">
            <v>0.42894451490986152</v>
          </cell>
          <cell r="AB725">
            <v>28805559.664055504</v>
          </cell>
          <cell r="AD725">
            <v>56.098899841308594</v>
          </cell>
        </row>
        <row r="726">
          <cell r="A726" t="str">
            <v>Centro Colseguros Bogotá</v>
          </cell>
          <cell r="B726">
            <v>7488034</v>
          </cell>
          <cell r="C726">
            <v>37530</v>
          </cell>
          <cell r="D726">
            <v>37777</v>
          </cell>
          <cell r="E726" t="str">
            <v>M</v>
          </cell>
          <cell r="F726" t="str">
            <v>AUCOL98</v>
          </cell>
          <cell r="G726">
            <v>50429</v>
          </cell>
          <cell r="H726" t="str">
            <v>INVERSIONES JERVAS Y CIAS</v>
          </cell>
          <cell r="I726">
            <v>53054019</v>
          </cell>
          <cell r="J726">
            <v>38061857</v>
          </cell>
          <cell r="K726">
            <v>53643914.822400004</v>
          </cell>
          <cell r="L726">
            <v>6234726</v>
          </cell>
          <cell r="M726">
            <v>23580714</v>
          </cell>
          <cell r="N726">
            <v>29815440</v>
          </cell>
          <cell r="O726">
            <v>0.1</v>
          </cell>
          <cell r="P726">
            <v>2358071.4</v>
          </cell>
          <cell r="Q726">
            <v>0.1</v>
          </cell>
          <cell r="R726">
            <v>2981544</v>
          </cell>
          <cell r="S726">
            <v>35155055.399999999</v>
          </cell>
          <cell r="T726">
            <v>0.65534097420720605</v>
          </cell>
          <cell r="U726">
            <v>0.19</v>
          </cell>
          <cell r="V726">
            <v>10192343.816256002</v>
          </cell>
          <cell r="W726">
            <v>0.125</v>
          </cell>
          <cell r="X726">
            <v>6705489.3528000005</v>
          </cell>
          <cell r="Y726">
            <v>0</v>
          </cell>
          <cell r="Z726">
            <v>0</v>
          </cell>
          <cell r="AA726">
            <v>2.9659025792794003E-2</v>
          </cell>
          <cell r="AB726">
            <v>1591026.2533440061</v>
          </cell>
          <cell r="AC726">
            <v>62</v>
          </cell>
          <cell r="AD726">
            <v>62.696357727050781</v>
          </cell>
        </row>
        <row r="727">
          <cell r="B727" t="str">
            <v>Total 7488034</v>
          </cell>
          <cell r="I727">
            <v>150935332</v>
          </cell>
          <cell r="J727">
            <v>136137599</v>
          </cell>
          <cell r="K727">
            <v>148761119.27599999</v>
          </cell>
          <cell r="L727">
            <v>25248304</v>
          </cell>
          <cell r="M727">
            <v>23929357</v>
          </cell>
          <cell r="N727">
            <v>49177661</v>
          </cell>
          <cell r="P727">
            <v>2392935.6999999997</v>
          </cell>
          <cell r="R727">
            <v>4917766.0999999996</v>
          </cell>
          <cell r="S727">
            <v>56488362.799999997</v>
          </cell>
          <cell r="V727">
            <v>28264612.662440002</v>
          </cell>
          <cell r="X727">
            <v>18595139.909499999</v>
          </cell>
          <cell r="Z727">
            <v>0</v>
          </cell>
          <cell r="AB727">
            <v>45413003.904060014</v>
          </cell>
          <cell r="AC727">
            <v>62</v>
          </cell>
        </row>
        <row r="728">
          <cell r="H728" t="str">
            <v>Total INVERSIONES JERVAS Y CIAS</v>
          </cell>
          <cell r="I728">
            <v>150935332</v>
          </cell>
          <cell r="J728">
            <v>136137599</v>
          </cell>
          <cell r="K728">
            <v>148761119.27599999</v>
          </cell>
          <cell r="L728">
            <v>25248304</v>
          </cell>
          <cell r="M728">
            <v>23929357</v>
          </cell>
          <cell r="N728">
            <v>49177661</v>
          </cell>
          <cell r="P728">
            <v>2392935.6999999997</v>
          </cell>
          <cell r="R728">
            <v>4917766.0999999996</v>
          </cell>
          <cell r="S728">
            <v>56488362.799999997</v>
          </cell>
          <cell r="V728">
            <v>28264612.662440002</v>
          </cell>
          <cell r="X728">
            <v>18595139.909499999</v>
          </cell>
          <cell r="Z728">
            <v>0</v>
          </cell>
          <cell r="AB728">
            <v>45413003.904060014</v>
          </cell>
          <cell r="AC728">
            <v>62</v>
          </cell>
        </row>
        <row r="729">
          <cell r="A729" t="str">
            <v>Centro Colseguros Bogotá</v>
          </cell>
          <cell r="B729">
            <v>432357</v>
          </cell>
          <cell r="C729">
            <v>36939</v>
          </cell>
          <cell r="D729">
            <v>37303</v>
          </cell>
          <cell r="E729" t="str">
            <v>M</v>
          </cell>
          <cell r="F729" t="str">
            <v>AUCOL98</v>
          </cell>
          <cell r="G729">
            <v>60538</v>
          </cell>
          <cell r="H729" t="str">
            <v>JUAN DE J. NAVARRO Y CIA. LTDA.ASES. DE AGRS.</v>
          </cell>
          <cell r="I729">
            <v>37035938</v>
          </cell>
          <cell r="J729">
            <v>37035938</v>
          </cell>
          <cell r="K729">
            <v>39799730.068499997</v>
          </cell>
          <cell r="L729">
            <v>6220226</v>
          </cell>
          <cell r="M729">
            <v>0</v>
          </cell>
          <cell r="N729">
            <v>6220226</v>
          </cell>
          <cell r="O729">
            <v>0.1</v>
          </cell>
          <cell r="P729">
            <v>0</v>
          </cell>
          <cell r="Q729">
            <v>0.1</v>
          </cell>
          <cell r="R729">
            <v>622022.6</v>
          </cell>
          <cell r="S729">
            <v>6842248.5999999996</v>
          </cell>
          <cell r="T729">
            <v>0.17191695994479581</v>
          </cell>
          <cell r="U729">
            <v>0.19</v>
          </cell>
          <cell r="V729">
            <v>7561948.7130149994</v>
          </cell>
          <cell r="W729">
            <v>0.125</v>
          </cell>
          <cell r="X729">
            <v>4974966.2585624997</v>
          </cell>
          <cell r="Y729">
            <v>0</v>
          </cell>
          <cell r="Z729">
            <v>0</v>
          </cell>
          <cell r="AA729">
            <v>0.51308304005520422</v>
          </cell>
          <cell r="AB729">
            <v>20420566.4969225</v>
          </cell>
          <cell r="AD729">
            <v>34.346153259277344</v>
          </cell>
        </row>
        <row r="730">
          <cell r="A730" t="str">
            <v>Centro Colseguros Bogotá</v>
          </cell>
          <cell r="B730">
            <v>432357</v>
          </cell>
          <cell r="C730">
            <v>37304</v>
          </cell>
          <cell r="D730">
            <v>37668</v>
          </cell>
          <cell r="E730" t="str">
            <v>M</v>
          </cell>
          <cell r="F730" t="str">
            <v>AUCOL98</v>
          </cell>
          <cell r="G730">
            <v>60538</v>
          </cell>
          <cell r="H730" t="str">
            <v>JUAN DE J. NAVARRO Y CIA. LTDA.ASES. DE AGRS.</v>
          </cell>
          <cell r="I730">
            <v>135433</v>
          </cell>
          <cell r="J730">
            <v>139593</v>
          </cell>
          <cell r="K730">
            <v>308548.99849999999</v>
          </cell>
          <cell r="N730">
            <v>0</v>
          </cell>
          <cell r="O730">
            <v>0.1</v>
          </cell>
          <cell r="P730">
            <v>0</v>
          </cell>
          <cell r="Q730">
            <v>0.1</v>
          </cell>
          <cell r="R730">
            <v>0</v>
          </cell>
          <cell r="S730">
            <v>0</v>
          </cell>
          <cell r="T730">
            <v>0</v>
          </cell>
          <cell r="U730">
            <v>0.19</v>
          </cell>
          <cell r="V730">
            <v>58624.309714999996</v>
          </cell>
          <cell r="W730">
            <v>0.125</v>
          </cell>
          <cell r="X730">
            <v>38568.624812499998</v>
          </cell>
          <cell r="Y730">
            <v>0</v>
          </cell>
          <cell r="Z730">
            <v>0</v>
          </cell>
          <cell r="AA730">
            <v>0.68500000000000005</v>
          </cell>
          <cell r="AB730">
            <v>211356.06397250001</v>
          </cell>
          <cell r="AD730">
            <v>0.31318682432174683</v>
          </cell>
        </row>
        <row r="731">
          <cell r="B731" t="str">
            <v>Total 432357</v>
          </cell>
          <cell r="I731">
            <v>37171371</v>
          </cell>
          <cell r="J731">
            <v>37175531</v>
          </cell>
          <cell r="K731">
            <v>40108279.066999994</v>
          </cell>
          <cell r="L731">
            <v>6220226</v>
          </cell>
          <cell r="M731">
            <v>0</v>
          </cell>
          <cell r="N731">
            <v>6220226</v>
          </cell>
          <cell r="P731">
            <v>0</v>
          </cell>
          <cell r="R731">
            <v>622022.6</v>
          </cell>
          <cell r="S731">
            <v>6842248.5999999996</v>
          </cell>
          <cell r="V731">
            <v>7620573.0227299994</v>
          </cell>
          <cell r="X731">
            <v>5013534.8833749993</v>
          </cell>
          <cell r="Z731">
            <v>0</v>
          </cell>
          <cell r="AB731">
            <v>20631922.560895</v>
          </cell>
          <cell r="AC731">
            <v>0</v>
          </cell>
        </row>
        <row r="732">
          <cell r="H732" t="str">
            <v>Total JUAN DE J. NAVARRO Y CIA. LTDA.ASES. DE AGRS.</v>
          </cell>
          <cell r="I732">
            <v>37171371</v>
          </cell>
          <cell r="J732">
            <v>37175531</v>
          </cell>
          <cell r="K732">
            <v>40108279.066999994</v>
          </cell>
          <cell r="L732">
            <v>6220226</v>
          </cell>
          <cell r="M732">
            <v>0</v>
          </cell>
          <cell r="N732">
            <v>6220226</v>
          </cell>
          <cell r="P732">
            <v>0</v>
          </cell>
          <cell r="R732">
            <v>622022.6</v>
          </cell>
          <cell r="S732">
            <v>6842248.5999999996</v>
          </cell>
          <cell r="V732">
            <v>7620573.0227299994</v>
          </cell>
          <cell r="X732">
            <v>5013534.8833749993</v>
          </cell>
          <cell r="Z732">
            <v>0</v>
          </cell>
          <cell r="AB732">
            <v>20631922.560895</v>
          </cell>
          <cell r="AC732">
            <v>0</v>
          </cell>
        </row>
        <row r="733">
          <cell r="A733" t="str">
            <v>Centro Colseguros Bogotá</v>
          </cell>
          <cell r="B733">
            <v>10273740</v>
          </cell>
          <cell r="C733">
            <v>37104</v>
          </cell>
          <cell r="D733">
            <v>37468</v>
          </cell>
          <cell r="E733" t="str">
            <v>M</v>
          </cell>
          <cell r="F733" t="str">
            <v>AUCOLESP</v>
          </cell>
          <cell r="G733">
            <v>66608</v>
          </cell>
          <cell r="H733" t="str">
            <v>JURISCOOP LTDA.</v>
          </cell>
          <cell r="I733">
            <v>46780510</v>
          </cell>
          <cell r="J733">
            <v>46780510</v>
          </cell>
          <cell r="K733">
            <v>43267779.769199997</v>
          </cell>
          <cell r="L733">
            <v>21262812</v>
          </cell>
          <cell r="M733">
            <v>5884038</v>
          </cell>
          <cell r="N733">
            <v>27146850</v>
          </cell>
          <cell r="O733">
            <v>0.1</v>
          </cell>
          <cell r="P733">
            <v>588403.80000000005</v>
          </cell>
          <cell r="Q733">
            <v>0.1</v>
          </cell>
          <cell r="R733">
            <v>2714685</v>
          </cell>
          <cell r="S733">
            <v>30449938.800000001</v>
          </cell>
          <cell r="T733">
            <v>0.7037555188277923</v>
          </cell>
          <cell r="U733">
            <v>0.19</v>
          </cell>
          <cell r="V733">
            <v>8220878.1561479997</v>
          </cell>
          <cell r="W733">
            <v>0.125</v>
          </cell>
          <cell r="X733">
            <v>5408472.4711499996</v>
          </cell>
          <cell r="Y733">
            <v>0</v>
          </cell>
          <cell r="Z733">
            <v>0</v>
          </cell>
          <cell r="AA733">
            <v>-1.875551882779225E-2</v>
          </cell>
          <cell r="AB733">
            <v>-811509.65809799917</v>
          </cell>
          <cell r="AD733">
            <v>48.282966613769531</v>
          </cell>
        </row>
        <row r="734">
          <cell r="A734" t="str">
            <v>Centro Colseguros Bogotá</v>
          </cell>
          <cell r="B734">
            <v>10273740</v>
          </cell>
          <cell r="C734">
            <v>37469</v>
          </cell>
          <cell r="D734">
            <v>37777</v>
          </cell>
          <cell r="E734" t="str">
            <v>M</v>
          </cell>
          <cell r="F734" t="str">
            <v>AUCOLESP</v>
          </cell>
          <cell r="G734">
            <v>66608</v>
          </cell>
          <cell r="H734" t="str">
            <v>JURISCOOP LTDA.</v>
          </cell>
          <cell r="I734">
            <v>70276513</v>
          </cell>
          <cell r="J734">
            <v>55620275</v>
          </cell>
          <cell r="K734">
            <v>70974696.569600001</v>
          </cell>
          <cell r="L734">
            <v>11122450</v>
          </cell>
          <cell r="M734">
            <v>12181280</v>
          </cell>
          <cell r="N734">
            <v>23303730</v>
          </cell>
          <cell r="O734">
            <v>0.1</v>
          </cell>
          <cell r="P734">
            <v>1218128</v>
          </cell>
          <cell r="Q734">
            <v>0.1</v>
          </cell>
          <cell r="R734">
            <v>2330373</v>
          </cell>
          <cell r="S734">
            <v>26852231</v>
          </cell>
          <cell r="T734">
            <v>0.37833527014332302</v>
          </cell>
          <cell r="U734">
            <v>0.19</v>
          </cell>
          <cell r="V734">
            <v>13485192.348224001</v>
          </cell>
          <cell r="W734">
            <v>0.125</v>
          </cell>
          <cell r="X734">
            <v>8871837.0712000001</v>
          </cell>
          <cell r="Y734">
            <v>0</v>
          </cell>
          <cell r="Z734">
            <v>0</v>
          </cell>
          <cell r="AA734">
            <v>0.30666472985667703</v>
          </cell>
          <cell r="AB734">
            <v>21765436.150176007</v>
          </cell>
          <cell r="AC734">
            <v>114</v>
          </cell>
          <cell r="AD734">
            <v>102.34415435791016</v>
          </cell>
        </row>
        <row r="735">
          <cell r="B735" t="str">
            <v>Total 10273740</v>
          </cell>
          <cell r="I735">
            <v>117057023</v>
          </cell>
          <cell r="J735">
            <v>102400785</v>
          </cell>
          <cell r="K735">
            <v>114242476.3388</v>
          </cell>
          <cell r="L735">
            <v>32385262</v>
          </cell>
          <cell r="M735">
            <v>18065318</v>
          </cell>
          <cell r="N735">
            <v>50450580</v>
          </cell>
          <cell r="P735">
            <v>1806531.8</v>
          </cell>
          <cell r="R735">
            <v>5045058</v>
          </cell>
          <cell r="S735">
            <v>57302169.799999997</v>
          </cell>
          <cell r="V735">
            <v>21706070.504372001</v>
          </cell>
          <cell r="X735">
            <v>14280309.54235</v>
          </cell>
          <cell r="Z735">
            <v>0</v>
          </cell>
          <cell r="AB735">
            <v>20953926.492078006</v>
          </cell>
          <cell r="AC735">
            <v>114</v>
          </cell>
        </row>
        <row r="736">
          <cell r="H736" t="str">
            <v>Total JURISCOOP LTDA.</v>
          </cell>
          <cell r="I736">
            <v>117057023</v>
          </cell>
          <cell r="J736">
            <v>102400785</v>
          </cell>
          <cell r="K736">
            <v>114242476.3388</v>
          </cell>
          <cell r="L736">
            <v>32385262</v>
          </cell>
          <cell r="M736">
            <v>18065318</v>
          </cell>
          <cell r="N736">
            <v>50450580</v>
          </cell>
          <cell r="P736">
            <v>1806531.8</v>
          </cell>
          <cell r="R736">
            <v>5045058</v>
          </cell>
          <cell r="S736">
            <v>57302169.799999997</v>
          </cell>
          <cell r="V736">
            <v>21706070.504372001</v>
          </cell>
          <cell r="X736">
            <v>14280309.54235</v>
          </cell>
          <cell r="Z736">
            <v>0</v>
          </cell>
          <cell r="AB736">
            <v>20953926.492078006</v>
          </cell>
          <cell r="AC736">
            <v>114</v>
          </cell>
        </row>
        <row r="737">
          <cell r="A737" t="str">
            <v>Centro Colseguros Bogotá</v>
          </cell>
          <cell r="B737">
            <v>7314586</v>
          </cell>
          <cell r="C737">
            <v>37026</v>
          </cell>
          <cell r="D737">
            <v>37390</v>
          </cell>
          <cell r="E737" t="str">
            <v>M</v>
          </cell>
          <cell r="F737" t="str">
            <v>AUCOL98</v>
          </cell>
          <cell r="G737">
            <v>67555</v>
          </cell>
          <cell r="H737" t="str">
            <v>LA MAYOR TRANSPORTADORA</v>
          </cell>
          <cell r="I737">
            <v>165241523</v>
          </cell>
          <cell r="J737">
            <v>165958281</v>
          </cell>
          <cell r="K737">
            <v>165667347.71990001</v>
          </cell>
          <cell r="L737">
            <v>122278663</v>
          </cell>
          <cell r="M737">
            <v>2004333</v>
          </cell>
          <cell r="N737">
            <v>124282996</v>
          </cell>
          <cell r="O737">
            <v>0.1</v>
          </cell>
          <cell r="P737">
            <v>200433.30000000002</v>
          </cell>
          <cell r="Q737">
            <v>0.1</v>
          </cell>
          <cell r="R737">
            <v>12428299.600000001</v>
          </cell>
          <cell r="S737">
            <v>136911728.90000001</v>
          </cell>
          <cell r="T737">
            <v>0.8264255496591989</v>
          </cell>
          <cell r="U737">
            <v>0.19</v>
          </cell>
          <cell r="V737">
            <v>31476796.066781003</v>
          </cell>
          <cell r="W737">
            <v>0.22500000000000001</v>
          </cell>
          <cell r="X737">
            <v>37275153.236977503</v>
          </cell>
          <cell r="Y737">
            <v>0</v>
          </cell>
          <cell r="Z737">
            <v>0</v>
          </cell>
          <cell r="AA737">
            <v>-0.24142554965919893</v>
          </cell>
          <cell r="AB737">
            <v>-39996330.483858496</v>
          </cell>
          <cell r="AD737">
            <v>167.60440063476563</v>
          </cell>
        </row>
        <row r="738">
          <cell r="A738" t="str">
            <v>Centro Colseguros Bogotá</v>
          </cell>
          <cell r="B738">
            <v>7314586</v>
          </cell>
          <cell r="C738">
            <v>37391</v>
          </cell>
          <cell r="D738">
            <v>37755</v>
          </cell>
          <cell r="E738" t="str">
            <v>M</v>
          </cell>
          <cell r="F738" t="str">
            <v>AUCOL98</v>
          </cell>
          <cell r="G738">
            <v>67555</v>
          </cell>
          <cell r="H738" t="str">
            <v>LA MAYOR TRANSPORTADORA</v>
          </cell>
          <cell r="I738">
            <v>144366067</v>
          </cell>
          <cell r="J738">
            <v>132913617</v>
          </cell>
          <cell r="K738">
            <v>144991397.8274</v>
          </cell>
          <cell r="L738">
            <v>69919317</v>
          </cell>
          <cell r="M738">
            <v>30505341</v>
          </cell>
          <cell r="N738">
            <v>100424658</v>
          </cell>
          <cell r="O738">
            <v>0.1</v>
          </cell>
          <cell r="P738">
            <v>3050534.1</v>
          </cell>
          <cell r="Q738">
            <v>0.1</v>
          </cell>
          <cell r="R738">
            <v>10042465.800000001</v>
          </cell>
          <cell r="S738">
            <v>113517657.89999999</v>
          </cell>
          <cell r="T738">
            <v>0.78292684670254142</v>
          </cell>
          <cell r="U738">
            <v>0.19</v>
          </cell>
          <cell r="V738">
            <v>27548365.587205999</v>
          </cell>
          <cell r="W738">
            <v>0.22500000000000001</v>
          </cell>
          <cell r="X738">
            <v>32623064.511165</v>
          </cell>
          <cell r="Y738">
            <v>0</v>
          </cell>
          <cell r="Z738">
            <v>0</v>
          </cell>
          <cell r="AA738">
            <v>-0.19792684670254146</v>
          </cell>
          <cell r="AB738">
            <v>-28697690.170971002</v>
          </cell>
          <cell r="AD738">
            <v>151.32691955566406</v>
          </cell>
        </row>
        <row r="739">
          <cell r="A739" t="str">
            <v>Centro Colseguros Bogotá</v>
          </cell>
          <cell r="B739">
            <v>7314586</v>
          </cell>
          <cell r="C739">
            <v>37756</v>
          </cell>
          <cell r="D739">
            <v>37777</v>
          </cell>
          <cell r="E739" t="str">
            <v>M</v>
          </cell>
          <cell r="F739" t="str">
            <v>AUCOL98</v>
          </cell>
          <cell r="G739">
            <v>67555</v>
          </cell>
          <cell r="H739" t="str">
            <v>LA MAYOR TRANSPORTADORA</v>
          </cell>
          <cell r="I739">
            <v>5100335</v>
          </cell>
          <cell r="J739">
            <v>0</v>
          </cell>
          <cell r="K739">
            <v>7730570.4951999998</v>
          </cell>
          <cell r="L739">
            <v>0</v>
          </cell>
          <cell r="M739">
            <v>13440000</v>
          </cell>
          <cell r="N739">
            <v>13440000</v>
          </cell>
          <cell r="O739">
            <v>0.1</v>
          </cell>
          <cell r="P739">
            <v>1344000</v>
          </cell>
          <cell r="Q739">
            <v>0.1</v>
          </cell>
          <cell r="R739">
            <v>1344000</v>
          </cell>
          <cell r="S739">
            <v>16128000</v>
          </cell>
          <cell r="T739">
            <v>2.0862625869609572</v>
          </cell>
          <cell r="U739">
            <v>0.19</v>
          </cell>
          <cell r="V739">
            <v>1468808.3940880001</v>
          </cell>
          <cell r="W739">
            <v>0.22500000000000001</v>
          </cell>
          <cell r="X739">
            <v>1739378.36142</v>
          </cell>
          <cell r="Y739">
            <v>0</v>
          </cell>
          <cell r="Z739">
            <v>0</v>
          </cell>
          <cell r="AA739">
            <v>-1.5012625869609573</v>
          </cell>
          <cell r="AB739">
            <v>-11605616.260307999</v>
          </cell>
          <cell r="AC739">
            <v>136</v>
          </cell>
          <cell r="AD739">
            <v>139.76190185546875</v>
          </cell>
        </row>
        <row r="740">
          <cell r="B740" t="str">
            <v>Total 7314586</v>
          </cell>
          <cell r="I740">
            <v>314707925</v>
          </cell>
          <cell r="J740">
            <v>298871898</v>
          </cell>
          <cell r="K740">
            <v>318389316.04249996</v>
          </cell>
          <cell r="L740">
            <v>192197980</v>
          </cell>
          <cell r="M740">
            <v>45949674</v>
          </cell>
          <cell r="N740">
            <v>238147654</v>
          </cell>
          <cell r="P740">
            <v>4594967.4000000004</v>
          </cell>
          <cell r="R740">
            <v>23814765.400000002</v>
          </cell>
          <cell r="S740">
            <v>266557386.80000001</v>
          </cell>
          <cell r="V740">
            <v>60493970.048075005</v>
          </cell>
          <cell r="X740">
            <v>71637596.109562516</v>
          </cell>
          <cell r="Z740">
            <v>0</v>
          </cell>
          <cell r="AB740">
            <v>-80299636.9151375</v>
          </cell>
          <cell r="AC740">
            <v>136</v>
          </cell>
        </row>
        <row r="741">
          <cell r="A741" t="str">
            <v>Centro Colseguros Bogotá</v>
          </cell>
          <cell r="B741">
            <v>10407918</v>
          </cell>
          <cell r="C741">
            <v>37391</v>
          </cell>
          <cell r="D741">
            <v>37755</v>
          </cell>
          <cell r="E741" t="str">
            <v>M</v>
          </cell>
          <cell r="F741" t="str">
            <v>AUCOLESP</v>
          </cell>
          <cell r="G741">
            <v>67555</v>
          </cell>
          <cell r="H741" t="str">
            <v>LA MAYOR TRANSPORTADORA</v>
          </cell>
          <cell r="I741">
            <v>40246654</v>
          </cell>
          <cell r="J741">
            <v>34648833</v>
          </cell>
          <cell r="K741">
            <v>37623067.632799998</v>
          </cell>
          <cell r="L741">
            <v>19219535</v>
          </cell>
          <cell r="M741">
            <v>1236707</v>
          </cell>
          <cell r="N741">
            <v>20456242</v>
          </cell>
          <cell r="O741">
            <v>0.1</v>
          </cell>
          <cell r="P741">
            <v>123670.70000000001</v>
          </cell>
          <cell r="Q741">
            <v>0.1</v>
          </cell>
          <cell r="R741">
            <v>2045624.2000000002</v>
          </cell>
          <cell r="S741">
            <v>22625536.899999999</v>
          </cell>
          <cell r="T741">
            <v>0.60137405914968323</v>
          </cell>
          <cell r="U741">
            <v>0.19</v>
          </cell>
          <cell r="V741">
            <v>7148382.8502319995</v>
          </cell>
          <cell r="W741">
            <v>0.22500000000000001</v>
          </cell>
          <cell r="X741">
            <v>8465190.2173800003</v>
          </cell>
          <cell r="Y741">
            <v>0</v>
          </cell>
          <cell r="Z741">
            <v>0</v>
          </cell>
          <cell r="AA741">
            <v>-1.6374059149683262E-2</v>
          </cell>
          <cell r="AB741">
            <v>-616042.33481200098</v>
          </cell>
          <cell r="AD741">
            <v>35.695053100585938</v>
          </cell>
        </row>
        <row r="742">
          <cell r="A742" t="str">
            <v>Centro Colseguros Bogotá</v>
          </cell>
          <cell r="B742">
            <v>10407918</v>
          </cell>
          <cell r="C742">
            <v>37756</v>
          </cell>
          <cell r="D742">
            <v>37777</v>
          </cell>
          <cell r="E742" t="str">
            <v>M</v>
          </cell>
          <cell r="F742" t="str">
            <v>AUCOLESP</v>
          </cell>
          <cell r="G742">
            <v>67555</v>
          </cell>
          <cell r="H742" t="str">
            <v>LA MAYOR TRANSPORTADORA</v>
          </cell>
          <cell r="I742">
            <v>2816615</v>
          </cell>
          <cell r="J742">
            <v>0</v>
          </cell>
          <cell r="K742">
            <v>3714455.2393</v>
          </cell>
          <cell r="N742">
            <v>0</v>
          </cell>
          <cell r="O742">
            <v>0.1</v>
          </cell>
          <cell r="P742">
            <v>0</v>
          </cell>
          <cell r="Q742">
            <v>0.1</v>
          </cell>
          <cell r="R742">
            <v>0</v>
          </cell>
          <cell r="S742">
            <v>0</v>
          </cell>
          <cell r="T742">
            <v>0</v>
          </cell>
          <cell r="U742">
            <v>0.19</v>
          </cell>
          <cell r="V742">
            <v>705746.49546700006</v>
          </cell>
          <cell r="W742">
            <v>0.22500000000000001</v>
          </cell>
          <cell r="X742">
            <v>835752.42884249997</v>
          </cell>
          <cell r="Y742">
            <v>0</v>
          </cell>
          <cell r="Z742">
            <v>0</v>
          </cell>
          <cell r="AA742">
            <v>0.58499999999999996</v>
          </cell>
          <cell r="AB742">
            <v>2172956.3149905</v>
          </cell>
          <cell r="AC742">
            <v>60</v>
          </cell>
          <cell r="AD742">
            <v>59.809524536132813</v>
          </cell>
        </row>
        <row r="743">
          <cell r="B743" t="str">
            <v>Total 10407918</v>
          </cell>
          <cell r="I743">
            <v>43063269</v>
          </cell>
          <cell r="J743">
            <v>34648833</v>
          </cell>
          <cell r="K743">
            <v>41337522.872099996</v>
          </cell>
          <cell r="L743">
            <v>19219535</v>
          </cell>
          <cell r="M743">
            <v>1236707</v>
          </cell>
          <cell r="N743">
            <v>20456242</v>
          </cell>
          <cell r="P743">
            <v>123670.70000000001</v>
          </cell>
          <cell r="R743">
            <v>2045624.2000000002</v>
          </cell>
          <cell r="S743">
            <v>22625536.899999999</v>
          </cell>
          <cell r="V743">
            <v>7854129.3456989992</v>
          </cell>
          <cell r="X743">
            <v>9300942.6462225001</v>
          </cell>
          <cell r="Z743">
            <v>0</v>
          </cell>
          <cell r="AB743">
            <v>1556913.9801784991</v>
          </cell>
          <cell r="AC743">
            <v>60</v>
          </cell>
        </row>
        <row r="744">
          <cell r="H744" t="str">
            <v>Total LA MAYOR TRANSPORTADORA</v>
          </cell>
          <cell r="I744">
            <v>357771194</v>
          </cell>
          <cell r="J744">
            <v>333520731</v>
          </cell>
          <cell r="K744">
            <v>359726838.91459996</v>
          </cell>
          <cell r="L744">
            <v>211417515</v>
          </cell>
          <cell r="M744">
            <v>47186381</v>
          </cell>
          <cell r="N744">
            <v>258603896</v>
          </cell>
          <cell r="P744">
            <v>4718638.1000000006</v>
          </cell>
          <cell r="R744">
            <v>25860389.600000001</v>
          </cell>
          <cell r="S744">
            <v>289182923.69999999</v>
          </cell>
          <cell r="V744">
            <v>68348099.393774018</v>
          </cell>
          <cell r="X744">
            <v>80938538.755785018</v>
          </cell>
          <cell r="Z744">
            <v>0</v>
          </cell>
          <cell r="AB744">
            <v>-78742722.934958994</v>
          </cell>
          <cell r="AC744">
            <v>196</v>
          </cell>
        </row>
        <row r="745">
          <cell r="A745" t="str">
            <v>Centro Colseguros Bogotá</v>
          </cell>
          <cell r="B745">
            <v>10958742</v>
          </cell>
          <cell r="C745">
            <v>37476</v>
          </cell>
          <cell r="D745">
            <v>37777</v>
          </cell>
          <cell r="E745" t="str">
            <v>M</v>
          </cell>
          <cell r="F745" t="str">
            <v>AUCOLESP</v>
          </cell>
          <cell r="G745">
            <v>67555</v>
          </cell>
          <cell r="H745" t="str">
            <v>MERCANET LTDA</v>
          </cell>
          <cell r="I745">
            <v>193517323</v>
          </cell>
          <cell r="J745">
            <v>145597037</v>
          </cell>
          <cell r="K745">
            <v>183042201.83399999</v>
          </cell>
          <cell r="L745">
            <v>46570458</v>
          </cell>
          <cell r="M745">
            <v>67025454</v>
          </cell>
          <cell r="N745">
            <v>113595912</v>
          </cell>
          <cell r="O745">
            <v>0.1</v>
          </cell>
          <cell r="P745">
            <v>6702545.4000000004</v>
          </cell>
          <cell r="Q745">
            <v>0.1</v>
          </cell>
          <cell r="R745">
            <v>11359591.200000001</v>
          </cell>
          <cell r="S745">
            <v>131658048.60000001</v>
          </cell>
          <cell r="T745">
            <v>0.71927701525028642</v>
          </cell>
          <cell r="U745">
            <v>0.19</v>
          </cell>
          <cell r="V745">
            <v>34778018.348459996</v>
          </cell>
          <cell r="W745">
            <v>0.22500000000000001</v>
          </cell>
          <cell r="X745">
            <v>41184495.412649997</v>
          </cell>
          <cell r="Y745">
            <v>0</v>
          </cell>
          <cell r="Z745">
            <v>0</v>
          </cell>
          <cell r="AA745">
            <v>-0.13427701525028646</v>
          </cell>
          <cell r="AB745">
            <v>-24578360.527110029</v>
          </cell>
          <cell r="AC745">
            <v>170</v>
          </cell>
          <cell r="AD745">
            <v>107.63455200195313</v>
          </cell>
        </row>
        <row r="746">
          <cell r="B746" t="str">
            <v>Total 10958742</v>
          </cell>
          <cell r="I746">
            <v>193517323</v>
          </cell>
          <cell r="J746">
            <v>145597037</v>
          </cell>
          <cell r="K746">
            <v>183042201.83399999</v>
          </cell>
          <cell r="L746">
            <v>46570458</v>
          </cell>
          <cell r="M746">
            <v>67025454</v>
          </cell>
          <cell r="N746">
            <v>113595912</v>
          </cell>
          <cell r="P746">
            <v>6702545.4000000004</v>
          </cell>
          <cell r="R746">
            <v>11359591.200000001</v>
          </cell>
          <cell r="S746">
            <v>131658048.60000001</v>
          </cell>
          <cell r="V746">
            <v>34778018.348459996</v>
          </cell>
          <cell r="X746">
            <v>41184495.412649997</v>
          </cell>
          <cell r="Z746">
            <v>0</v>
          </cell>
          <cell r="AB746">
            <v>-24578360.527110029</v>
          </cell>
          <cell r="AC746">
            <v>170</v>
          </cell>
        </row>
        <row r="747">
          <cell r="A747" t="str">
            <v>Centro Colseguros Bogotá</v>
          </cell>
          <cell r="B747">
            <v>10959992</v>
          </cell>
          <cell r="C747">
            <v>37477</v>
          </cell>
          <cell r="D747">
            <v>37777</v>
          </cell>
          <cell r="E747" t="str">
            <v>M</v>
          </cell>
          <cell r="F747" t="str">
            <v>AUCOLESP</v>
          </cell>
          <cell r="G747">
            <v>67555</v>
          </cell>
          <cell r="H747" t="str">
            <v>MERCANET LTDA</v>
          </cell>
          <cell r="I747">
            <v>53280763</v>
          </cell>
          <cell r="J747">
            <v>37851407</v>
          </cell>
          <cell r="K747">
            <v>50351212.851599999</v>
          </cell>
          <cell r="L747">
            <v>15970249</v>
          </cell>
          <cell r="M747">
            <v>9851955</v>
          </cell>
          <cell r="N747">
            <v>25822204</v>
          </cell>
          <cell r="O747">
            <v>0.1</v>
          </cell>
          <cell r="P747">
            <v>985195.5</v>
          </cell>
          <cell r="Q747">
            <v>0.1</v>
          </cell>
          <cell r="R747">
            <v>2582220.4000000004</v>
          </cell>
          <cell r="S747">
            <v>29389619.899999999</v>
          </cell>
          <cell r="T747">
            <v>0.58369239260670747</v>
          </cell>
          <cell r="U747">
            <v>0.19</v>
          </cell>
          <cell r="V747">
            <v>9566730.4418039992</v>
          </cell>
          <cell r="W747">
            <v>0.22500000000000001</v>
          </cell>
          <cell r="X747">
            <v>11329022.89161</v>
          </cell>
          <cell r="Y747">
            <v>0</v>
          </cell>
          <cell r="Z747">
            <v>0</v>
          </cell>
          <cell r="AA747">
            <v>1.3076073932924981E-3</v>
          </cell>
          <cell r="AB747">
            <v>65839.618185996398</v>
          </cell>
          <cell r="AC747">
            <v>78</v>
          </cell>
          <cell r="AD747">
            <v>45.063331604003906</v>
          </cell>
        </row>
        <row r="748">
          <cell r="B748" t="str">
            <v>Total 10959992</v>
          </cell>
          <cell r="I748">
            <v>53280763</v>
          </cell>
          <cell r="J748">
            <v>37851407</v>
          </cell>
          <cell r="K748">
            <v>50351212.851599999</v>
          </cell>
          <cell r="L748">
            <v>15970249</v>
          </cell>
          <cell r="M748">
            <v>9851955</v>
          </cell>
          <cell r="N748">
            <v>25822204</v>
          </cell>
          <cell r="P748">
            <v>985195.5</v>
          </cell>
          <cell r="R748">
            <v>2582220.4000000004</v>
          </cell>
          <cell r="S748">
            <v>29389619.899999999</v>
          </cell>
          <cell r="V748">
            <v>9566730.4418039992</v>
          </cell>
          <cell r="X748">
            <v>11329022.89161</v>
          </cell>
          <cell r="Z748">
            <v>0</v>
          </cell>
          <cell r="AB748">
            <v>65839.618185996398</v>
          </cell>
          <cell r="AC748">
            <v>78</v>
          </cell>
        </row>
        <row r="749">
          <cell r="H749" t="str">
            <v>Total MERCANET LTDA</v>
          </cell>
          <cell r="I749">
            <v>246798086</v>
          </cell>
          <cell r="J749">
            <v>183448444</v>
          </cell>
          <cell r="K749">
            <v>233393414.68559998</v>
          </cell>
          <cell r="L749">
            <v>62540707</v>
          </cell>
          <cell r="M749">
            <v>76877409</v>
          </cell>
          <cell r="N749">
            <v>139418116</v>
          </cell>
          <cell r="P749">
            <v>7687740.9000000004</v>
          </cell>
          <cell r="R749">
            <v>13941811.600000001</v>
          </cell>
          <cell r="S749">
            <v>161047668.5</v>
          </cell>
          <cell r="V749">
            <v>44344748.790263996</v>
          </cell>
          <cell r="X749">
            <v>52513518.304260001</v>
          </cell>
          <cell r="Z749">
            <v>0</v>
          </cell>
          <cell r="AB749">
            <v>-24512520.908924032</v>
          </cell>
          <cell r="AC749">
            <v>248</v>
          </cell>
        </row>
        <row r="750">
          <cell r="A750" t="str">
            <v>Centro Colseguros Bogotá</v>
          </cell>
          <cell r="B750">
            <v>7505472</v>
          </cell>
          <cell r="C750">
            <v>36808</v>
          </cell>
          <cell r="D750">
            <v>37172</v>
          </cell>
          <cell r="E750" t="str">
            <v>M</v>
          </cell>
          <cell r="F750" t="str">
            <v>AUCOL98</v>
          </cell>
          <cell r="G750">
            <v>56532</v>
          </cell>
          <cell r="H750" t="str">
            <v>MICROFERTIZA W.F. &amp; CIA LTDA.</v>
          </cell>
          <cell r="I750">
            <v>23013954</v>
          </cell>
          <cell r="J750">
            <v>23013954</v>
          </cell>
          <cell r="K750">
            <v>23013953.9844</v>
          </cell>
          <cell r="L750">
            <v>1693760</v>
          </cell>
          <cell r="M750">
            <v>0</v>
          </cell>
          <cell r="N750">
            <v>1693760</v>
          </cell>
          <cell r="O750">
            <v>0.1</v>
          </cell>
          <cell r="P750">
            <v>0</v>
          </cell>
          <cell r="Q750">
            <v>0.1</v>
          </cell>
          <cell r="R750">
            <v>169376</v>
          </cell>
          <cell r="S750">
            <v>1863136</v>
          </cell>
          <cell r="T750">
            <v>8.0956796961657529E-2</v>
          </cell>
          <cell r="U750">
            <v>0.19</v>
          </cell>
          <cell r="V750">
            <v>4372651.2570360005</v>
          </cell>
          <cell r="W750">
            <v>0.125</v>
          </cell>
          <cell r="X750">
            <v>2876744.2480500001</v>
          </cell>
          <cell r="Y750">
            <v>0</v>
          </cell>
          <cell r="Z750">
            <v>0</v>
          </cell>
          <cell r="AA750">
            <v>0.60404320303834247</v>
          </cell>
          <cell r="AB750">
            <v>13901422.479313999</v>
          </cell>
          <cell r="AD750">
            <v>15.629120826721191</v>
          </cell>
        </row>
        <row r="751">
          <cell r="A751" t="str">
            <v>Centro Colseguros Bogotá</v>
          </cell>
          <cell r="B751">
            <v>7505472</v>
          </cell>
          <cell r="C751">
            <v>37173</v>
          </cell>
          <cell r="D751">
            <v>37537</v>
          </cell>
          <cell r="E751" t="str">
            <v>M</v>
          </cell>
          <cell r="F751" t="str">
            <v>AUCOL98</v>
          </cell>
          <cell r="G751">
            <v>56532</v>
          </cell>
          <cell r="H751" t="str">
            <v>MICROFERTIZA W.F. &amp; CIA LTDA.</v>
          </cell>
          <cell r="I751">
            <v>29429265</v>
          </cell>
          <cell r="J751">
            <v>29441073</v>
          </cell>
          <cell r="K751">
            <v>29429265</v>
          </cell>
          <cell r="L751">
            <v>1592233</v>
          </cell>
          <cell r="M751">
            <v>0</v>
          </cell>
          <cell r="N751">
            <v>1592233</v>
          </cell>
          <cell r="O751">
            <v>0.1</v>
          </cell>
          <cell r="P751">
            <v>0</v>
          </cell>
          <cell r="Q751">
            <v>0.1</v>
          </cell>
          <cell r="R751">
            <v>159223.30000000002</v>
          </cell>
          <cell r="S751">
            <v>1751456.3</v>
          </cell>
          <cell r="T751">
            <v>5.9514102713744299E-2</v>
          </cell>
          <cell r="U751">
            <v>0.19</v>
          </cell>
          <cell r="V751">
            <v>5591560.3499999996</v>
          </cell>
          <cell r="W751">
            <v>0.125</v>
          </cell>
          <cell r="X751">
            <v>3678658.125</v>
          </cell>
          <cell r="Y751">
            <v>0</v>
          </cell>
          <cell r="Z751">
            <v>0</v>
          </cell>
          <cell r="AA751">
            <v>0.62548589728625581</v>
          </cell>
          <cell r="AB751">
            <v>18407590.225000001</v>
          </cell>
          <cell r="AD751">
            <v>20.519229888916016</v>
          </cell>
        </row>
        <row r="752">
          <cell r="A752" t="str">
            <v>Centro Colseguros Bogotá</v>
          </cell>
          <cell r="B752">
            <v>7505472</v>
          </cell>
          <cell r="C752">
            <v>37538</v>
          </cell>
          <cell r="D752">
            <v>37777</v>
          </cell>
          <cell r="E752" t="str">
            <v>M</v>
          </cell>
          <cell r="F752" t="str">
            <v>AUCOL98</v>
          </cell>
          <cell r="G752">
            <v>56532</v>
          </cell>
          <cell r="H752" t="str">
            <v>MICROFERTIZA W.F. &amp; CIA LTDA.</v>
          </cell>
          <cell r="I752">
            <v>22858547</v>
          </cell>
          <cell r="J752">
            <v>19531756</v>
          </cell>
          <cell r="K752">
            <v>22568749.6094</v>
          </cell>
          <cell r="L752">
            <v>1289602</v>
          </cell>
          <cell r="M752">
            <v>0</v>
          </cell>
          <cell r="N752">
            <v>1289602</v>
          </cell>
          <cell r="O752">
            <v>0.1</v>
          </cell>
          <cell r="P752">
            <v>0</v>
          </cell>
          <cell r="Q752">
            <v>0.1</v>
          </cell>
          <cell r="R752">
            <v>128960.20000000001</v>
          </cell>
          <cell r="S752">
            <v>1418562.2</v>
          </cell>
          <cell r="T752">
            <v>6.2855152569425532E-2</v>
          </cell>
          <cell r="U752">
            <v>0.19</v>
          </cell>
          <cell r="V752">
            <v>4288062.4257859997</v>
          </cell>
          <cell r="W752">
            <v>0.125</v>
          </cell>
          <cell r="X752">
            <v>2821093.7011750001</v>
          </cell>
          <cell r="Y752">
            <v>0</v>
          </cell>
          <cell r="Z752">
            <v>0</v>
          </cell>
          <cell r="AA752">
            <v>0.62214484743057452</v>
          </cell>
          <cell r="AB752">
            <v>14041031.282439001</v>
          </cell>
          <cell r="AC752">
            <v>25</v>
          </cell>
          <cell r="AD752">
            <v>23.962343215942383</v>
          </cell>
        </row>
        <row r="753">
          <cell r="B753" t="str">
            <v>Total 7505472</v>
          </cell>
          <cell r="I753">
            <v>75301766</v>
          </cell>
          <cell r="J753">
            <v>71986783</v>
          </cell>
          <cell r="K753">
            <v>75011968.593800008</v>
          </cell>
          <cell r="L753">
            <v>4575595</v>
          </cell>
          <cell r="M753">
            <v>0</v>
          </cell>
          <cell r="N753">
            <v>4575595</v>
          </cell>
          <cell r="P753">
            <v>0</v>
          </cell>
          <cell r="R753">
            <v>457559.50000000006</v>
          </cell>
          <cell r="S753">
            <v>5033154.5</v>
          </cell>
          <cell r="V753">
            <v>14252274.032822</v>
          </cell>
          <cell r="X753">
            <v>9376496.074225001</v>
          </cell>
          <cell r="Z753">
            <v>0</v>
          </cell>
          <cell r="AB753">
            <v>46350043.986753002</v>
          </cell>
          <cell r="AC753">
            <v>25</v>
          </cell>
        </row>
        <row r="754">
          <cell r="H754" t="str">
            <v>Total MICROFERTIZA W.F. &amp; CIA LTDA.</v>
          </cell>
          <cell r="I754">
            <v>75301766</v>
          </cell>
          <cell r="J754">
            <v>71986783</v>
          </cell>
          <cell r="K754">
            <v>75011968.593800008</v>
          </cell>
          <cell r="L754">
            <v>4575595</v>
          </cell>
          <cell r="M754">
            <v>0</v>
          </cell>
          <cell r="N754">
            <v>4575595</v>
          </cell>
          <cell r="P754">
            <v>0</v>
          </cell>
          <cell r="R754">
            <v>457559.50000000006</v>
          </cell>
          <cell r="S754">
            <v>5033154.5</v>
          </cell>
          <cell r="V754">
            <v>14252274.032822</v>
          </cell>
          <cell r="X754">
            <v>9376496.074225001</v>
          </cell>
          <cell r="Z754">
            <v>0</v>
          </cell>
          <cell r="AB754">
            <v>46350043.986753002</v>
          </cell>
          <cell r="AC754">
            <v>25</v>
          </cell>
        </row>
        <row r="755">
          <cell r="A755" t="str">
            <v>Centro Colseguros Bogotá</v>
          </cell>
          <cell r="B755">
            <v>430705</v>
          </cell>
          <cell r="C755">
            <v>36968</v>
          </cell>
          <cell r="D755">
            <v>37332</v>
          </cell>
          <cell r="E755" t="str">
            <v>A</v>
          </cell>
          <cell r="F755" t="str">
            <v>AUCOL98</v>
          </cell>
          <cell r="G755">
            <v>61315</v>
          </cell>
          <cell r="H755" t="str">
            <v>PROCARBON LTDA</v>
          </cell>
          <cell r="I755">
            <v>16210898</v>
          </cell>
          <cell r="J755">
            <v>16210898</v>
          </cell>
          <cell r="K755">
            <v>16210897.966800001</v>
          </cell>
          <cell r="L755">
            <v>2018891</v>
          </cell>
          <cell r="M755">
            <v>0</v>
          </cell>
          <cell r="N755">
            <v>2018891</v>
          </cell>
          <cell r="O755">
            <v>0.1</v>
          </cell>
          <cell r="P755">
            <v>0</v>
          </cell>
          <cell r="Q755">
            <v>0.1</v>
          </cell>
          <cell r="R755">
            <v>201889.1</v>
          </cell>
          <cell r="S755">
            <v>2220780.1</v>
          </cell>
          <cell r="T755">
            <v>0.13699303422599837</v>
          </cell>
          <cell r="U755">
            <v>0.19</v>
          </cell>
          <cell r="V755">
            <v>3080070.613692</v>
          </cell>
          <cell r="W755">
            <v>0.125</v>
          </cell>
          <cell r="X755">
            <v>2026362.2458500001</v>
          </cell>
          <cell r="Y755">
            <v>0</v>
          </cell>
          <cell r="Z755">
            <v>0</v>
          </cell>
          <cell r="AA755">
            <v>0.54800696577400165</v>
          </cell>
          <cell r="AB755">
            <v>8883685.0072580017</v>
          </cell>
          <cell r="AD755">
            <v>76.079673767089844</v>
          </cell>
        </row>
        <row r="756">
          <cell r="A756" t="str">
            <v>Centro Colseguros Bogotá</v>
          </cell>
          <cell r="B756">
            <v>430705</v>
          </cell>
          <cell r="C756">
            <v>37333</v>
          </cell>
          <cell r="D756">
            <v>37697</v>
          </cell>
          <cell r="E756" t="str">
            <v>A</v>
          </cell>
          <cell r="F756" t="str">
            <v>AUCOL98</v>
          </cell>
          <cell r="G756">
            <v>61315</v>
          </cell>
          <cell r="H756" t="str">
            <v>PROCARBON LTDA</v>
          </cell>
          <cell r="I756">
            <v>14415969</v>
          </cell>
          <cell r="J756">
            <v>14349446</v>
          </cell>
          <cell r="K756">
            <v>14387142.3672</v>
          </cell>
          <cell r="L756">
            <v>0</v>
          </cell>
          <cell r="M756">
            <v>13800000</v>
          </cell>
          <cell r="N756">
            <v>13800000</v>
          </cell>
          <cell r="O756">
            <v>0.1</v>
          </cell>
          <cell r="P756">
            <v>1380000</v>
          </cell>
          <cell r="Q756">
            <v>0.1</v>
          </cell>
          <cell r="R756">
            <v>1380000</v>
          </cell>
          <cell r="S756">
            <v>16560000</v>
          </cell>
          <cell r="T756">
            <v>1.15102774250387</v>
          </cell>
          <cell r="U756">
            <v>0.19</v>
          </cell>
          <cell r="V756">
            <v>2733557.0497679999</v>
          </cell>
          <cell r="W756">
            <v>0.125</v>
          </cell>
          <cell r="X756">
            <v>1798392.7959</v>
          </cell>
          <cell r="Y756">
            <v>0</v>
          </cell>
          <cell r="Z756">
            <v>0</v>
          </cell>
          <cell r="AA756">
            <v>-0.46602774250386991</v>
          </cell>
          <cell r="AB756">
            <v>-6704807.478467999</v>
          </cell>
          <cell r="AD756">
            <v>64.983512878417969</v>
          </cell>
        </row>
        <row r="757">
          <cell r="A757" t="str">
            <v>Centro Colseguros Bogotá</v>
          </cell>
          <cell r="B757">
            <v>430705</v>
          </cell>
          <cell r="C757">
            <v>37698</v>
          </cell>
          <cell r="D757">
            <v>37777</v>
          </cell>
          <cell r="E757" t="str">
            <v>A</v>
          </cell>
          <cell r="F757" t="str">
            <v>AUCOL98</v>
          </cell>
          <cell r="G757">
            <v>61315</v>
          </cell>
          <cell r="H757" t="str">
            <v>PROCARBON LTDA</v>
          </cell>
          <cell r="I757">
            <v>11808847</v>
          </cell>
          <cell r="J757">
            <v>11581235</v>
          </cell>
          <cell r="K757">
            <v>2609995.3256999999</v>
          </cell>
          <cell r="N757">
            <v>0</v>
          </cell>
          <cell r="O757">
            <v>0.1</v>
          </cell>
          <cell r="P757">
            <v>0</v>
          </cell>
          <cell r="Q757">
            <v>0.1</v>
          </cell>
          <cell r="R757">
            <v>0</v>
          </cell>
          <cell r="S757">
            <v>0</v>
          </cell>
          <cell r="T757">
            <v>0</v>
          </cell>
          <cell r="U757">
            <v>0.19</v>
          </cell>
          <cell r="V757">
            <v>495899.11188300001</v>
          </cell>
          <cell r="W757">
            <v>0.125</v>
          </cell>
          <cell r="X757">
            <v>326249.41571249999</v>
          </cell>
          <cell r="Y757">
            <v>0</v>
          </cell>
          <cell r="Z757">
            <v>0</v>
          </cell>
          <cell r="AA757">
            <v>0.68500000000000005</v>
          </cell>
          <cell r="AB757">
            <v>1787846.7981045002</v>
          </cell>
          <cell r="AC757">
            <v>26</v>
          </cell>
          <cell r="AD757">
            <v>26.329113006591797</v>
          </cell>
        </row>
        <row r="758">
          <cell r="B758" t="str">
            <v>Total 430705</v>
          </cell>
          <cell r="I758">
            <v>42435714</v>
          </cell>
          <cell r="J758">
            <v>42141579</v>
          </cell>
          <cell r="K758">
            <v>33208035.659699999</v>
          </cell>
          <cell r="L758">
            <v>2018891</v>
          </cell>
          <cell r="M758">
            <v>13800000</v>
          </cell>
          <cell r="N758">
            <v>15818891</v>
          </cell>
          <cell r="P758">
            <v>1380000</v>
          </cell>
          <cell r="R758">
            <v>1581889.1</v>
          </cell>
          <cell r="S758">
            <v>18780780.100000001</v>
          </cell>
          <cell r="V758">
            <v>6309526.775342999</v>
          </cell>
          <cell r="X758">
            <v>4151004.4574624998</v>
          </cell>
          <cell r="Z758">
            <v>0</v>
          </cell>
          <cell r="AB758">
            <v>3966724.3268945031</v>
          </cell>
          <cell r="AC758">
            <v>26</v>
          </cell>
        </row>
        <row r="759">
          <cell r="H759" t="str">
            <v>Total PROCARBON LTDA</v>
          </cell>
          <cell r="I759">
            <v>42435714</v>
          </cell>
          <cell r="J759">
            <v>42141579</v>
          </cell>
          <cell r="K759">
            <v>33208035.659699999</v>
          </cell>
          <cell r="L759">
            <v>2018891</v>
          </cell>
          <cell r="M759">
            <v>13800000</v>
          </cell>
          <cell r="N759">
            <v>15818891</v>
          </cell>
          <cell r="P759">
            <v>1380000</v>
          </cell>
          <cell r="R759">
            <v>1581889.1</v>
          </cell>
          <cell r="S759">
            <v>18780780.100000001</v>
          </cell>
          <cell r="V759">
            <v>6309526.775342999</v>
          </cell>
          <cell r="X759">
            <v>4151004.4574624998</v>
          </cell>
          <cell r="Z759">
            <v>0</v>
          </cell>
          <cell r="AB759">
            <v>3966724.3268945031</v>
          </cell>
          <cell r="AC759">
            <v>26</v>
          </cell>
        </row>
        <row r="760">
          <cell r="A760" t="str">
            <v>Centro Colseguros Bogotá</v>
          </cell>
          <cell r="B760">
            <v>10399936</v>
          </cell>
          <cell r="C760">
            <v>37288</v>
          </cell>
          <cell r="D760">
            <v>37652</v>
          </cell>
          <cell r="E760" t="str">
            <v>M</v>
          </cell>
          <cell r="F760" t="str">
            <v>AUCOLESP</v>
          </cell>
          <cell r="G760">
            <v>56862</v>
          </cell>
          <cell r="H760" t="str">
            <v>PRODUCTOS LACTEOS EL RECREO</v>
          </cell>
          <cell r="I760">
            <v>50944749</v>
          </cell>
          <cell r="J760">
            <v>50944749</v>
          </cell>
          <cell r="K760">
            <v>50944749.007799998</v>
          </cell>
          <cell r="L760">
            <v>36361366</v>
          </cell>
          <cell r="M760">
            <v>50220910</v>
          </cell>
          <cell r="N760">
            <v>86582276</v>
          </cell>
          <cell r="O760">
            <v>0.1</v>
          </cell>
          <cell r="P760">
            <v>5022091</v>
          </cell>
          <cell r="Q760">
            <v>0.1</v>
          </cell>
          <cell r="R760">
            <v>8658227.5999999996</v>
          </cell>
          <cell r="S760">
            <v>100262594.59999999</v>
          </cell>
          <cell r="T760">
            <v>1.9680653365207292</v>
          </cell>
          <cell r="U760">
            <v>0.19</v>
          </cell>
          <cell r="V760">
            <v>9679502.3114819992</v>
          </cell>
          <cell r="W760">
            <v>0.1</v>
          </cell>
          <cell r="X760">
            <v>5094474.9007799998</v>
          </cell>
          <cell r="Y760">
            <v>0</v>
          </cell>
          <cell r="Z760">
            <v>0</v>
          </cell>
          <cell r="AA760">
            <v>-1.2580653365207293</v>
          </cell>
          <cell r="AB760">
            <v>-64091822.804461993</v>
          </cell>
          <cell r="AD760">
            <v>36.868133544921875</v>
          </cell>
        </row>
        <row r="761">
          <cell r="A761" t="str">
            <v>Centro Colseguros Bogotá</v>
          </cell>
          <cell r="B761">
            <v>10399936</v>
          </cell>
          <cell r="C761">
            <v>37653</v>
          </cell>
          <cell r="D761">
            <v>37777</v>
          </cell>
          <cell r="E761" t="str">
            <v>M</v>
          </cell>
          <cell r="F761" t="str">
            <v>AUCOLESP</v>
          </cell>
          <cell r="G761">
            <v>56862</v>
          </cell>
          <cell r="H761" t="str">
            <v>PRODUCTOS LACTEOS EL RECREO</v>
          </cell>
          <cell r="I761">
            <v>17949522</v>
          </cell>
          <cell r="J761">
            <v>12230572</v>
          </cell>
          <cell r="K761">
            <v>17949521.9219</v>
          </cell>
          <cell r="N761">
            <v>0</v>
          </cell>
          <cell r="O761">
            <v>0.1</v>
          </cell>
          <cell r="P761">
            <v>0</v>
          </cell>
          <cell r="Q761">
            <v>0.1</v>
          </cell>
          <cell r="R761">
            <v>0</v>
          </cell>
          <cell r="S761">
            <v>0</v>
          </cell>
          <cell r="T761">
            <v>0</v>
          </cell>
          <cell r="U761">
            <v>0.19</v>
          </cell>
          <cell r="V761">
            <v>3410409.1651610001</v>
          </cell>
          <cell r="W761">
            <v>0.1</v>
          </cell>
          <cell r="X761">
            <v>1794952.1921900001</v>
          </cell>
          <cell r="Y761">
            <v>0</v>
          </cell>
          <cell r="Z761">
            <v>0</v>
          </cell>
          <cell r="AA761">
            <v>0.71</v>
          </cell>
          <cell r="AB761">
            <v>12744160.564548999</v>
          </cell>
          <cell r="AC761">
            <v>34</v>
          </cell>
          <cell r="AD761">
            <v>35.427417755126953</v>
          </cell>
        </row>
        <row r="762">
          <cell r="B762" t="str">
            <v>Total 10399936</v>
          </cell>
          <cell r="I762">
            <v>68894271</v>
          </cell>
          <cell r="J762">
            <v>63175321</v>
          </cell>
          <cell r="K762">
            <v>68894270.929700002</v>
          </cell>
          <cell r="L762">
            <v>36361366</v>
          </cell>
          <cell r="M762">
            <v>50220910</v>
          </cell>
          <cell r="N762">
            <v>86582276</v>
          </cell>
          <cell r="P762">
            <v>5022091</v>
          </cell>
          <cell r="R762">
            <v>8658227.5999999996</v>
          </cell>
          <cell r="S762">
            <v>100262594.59999999</v>
          </cell>
          <cell r="V762">
            <v>13089911.476643</v>
          </cell>
          <cell r="X762">
            <v>6889427.0929699996</v>
          </cell>
          <cell r="Z762">
            <v>0</v>
          </cell>
          <cell r="AB762">
            <v>-51347662.239912994</v>
          </cell>
          <cell r="AC762">
            <v>34</v>
          </cell>
        </row>
        <row r="763">
          <cell r="A763" t="str">
            <v>Centro Colseguros Bogotá</v>
          </cell>
          <cell r="B763">
            <v>10924752</v>
          </cell>
          <cell r="C763">
            <v>37288</v>
          </cell>
          <cell r="D763">
            <v>37652</v>
          </cell>
          <cell r="E763" t="str">
            <v>M</v>
          </cell>
          <cell r="F763" t="str">
            <v>AUCOL98</v>
          </cell>
          <cell r="G763">
            <v>56862</v>
          </cell>
          <cell r="H763" t="str">
            <v>PRODUCTOS LACTEOS EL RECREO</v>
          </cell>
          <cell r="I763">
            <v>20532760</v>
          </cell>
          <cell r="J763">
            <v>20532760</v>
          </cell>
          <cell r="K763">
            <v>20532760</v>
          </cell>
          <cell r="N763">
            <v>0</v>
          </cell>
          <cell r="O763">
            <v>0.1</v>
          </cell>
          <cell r="P763">
            <v>0</v>
          </cell>
          <cell r="Q763">
            <v>0.1</v>
          </cell>
          <cell r="R763">
            <v>0</v>
          </cell>
          <cell r="S763">
            <v>0</v>
          </cell>
          <cell r="T763">
            <v>0</v>
          </cell>
          <cell r="U763">
            <v>0.19</v>
          </cell>
          <cell r="V763">
            <v>3901224.4</v>
          </cell>
          <cell r="W763">
            <v>0.125</v>
          </cell>
          <cell r="X763">
            <v>2566595</v>
          </cell>
          <cell r="Y763">
            <v>0</v>
          </cell>
          <cell r="Z763">
            <v>0</v>
          </cell>
          <cell r="AA763">
            <v>0.68500000000000005</v>
          </cell>
          <cell r="AB763">
            <v>14064940.600000001</v>
          </cell>
          <cell r="AD763">
            <v>12.175824165344238</v>
          </cell>
        </row>
        <row r="764">
          <cell r="A764" t="str">
            <v>Centro Colseguros Bogotá</v>
          </cell>
          <cell r="B764">
            <v>10924752</v>
          </cell>
          <cell r="C764">
            <v>37653</v>
          </cell>
          <cell r="D764">
            <v>37777</v>
          </cell>
          <cell r="E764" t="str">
            <v>M</v>
          </cell>
          <cell r="F764" t="str">
            <v>AUCOL98</v>
          </cell>
          <cell r="G764">
            <v>56862</v>
          </cell>
          <cell r="H764" t="str">
            <v>PRODUCTOS LACTEOS EL RECREO</v>
          </cell>
          <cell r="I764">
            <v>5449186</v>
          </cell>
          <cell r="J764">
            <v>3779538</v>
          </cell>
          <cell r="K764">
            <v>5449185.9922000002</v>
          </cell>
          <cell r="N764">
            <v>0</v>
          </cell>
          <cell r="O764">
            <v>0.1</v>
          </cell>
          <cell r="P764">
            <v>0</v>
          </cell>
          <cell r="Q764">
            <v>0.1</v>
          </cell>
          <cell r="R764">
            <v>0</v>
          </cell>
          <cell r="S764">
            <v>0</v>
          </cell>
          <cell r="T764">
            <v>0</v>
          </cell>
          <cell r="U764">
            <v>0.19</v>
          </cell>
          <cell r="V764">
            <v>1035345.3385180001</v>
          </cell>
          <cell r="W764">
            <v>0.125</v>
          </cell>
          <cell r="X764">
            <v>681148.24902500003</v>
          </cell>
          <cell r="Y764">
            <v>0</v>
          </cell>
          <cell r="Z764">
            <v>0</v>
          </cell>
          <cell r="AA764">
            <v>0.68500000000000005</v>
          </cell>
          <cell r="AB764">
            <v>3732692.4046570002</v>
          </cell>
          <cell r="AC764">
            <v>11</v>
          </cell>
          <cell r="AD764">
            <v>11.47580623626709</v>
          </cell>
        </row>
        <row r="765">
          <cell r="B765" t="str">
            <v>Total 10924752</v>
          </cell>
          <cell r="I765">
            <v>25981946</v>
          </cell>
          <cell r="J765">
            <v>24312298</v>
          </cell>
          <cell r="K765">
            <v>25981945.992200002</v>
          </cell>
          <cell r="L765">
            <v>0</v>
          </cell>
          <cell r="M765">
            <v>0</v>
          </cell>
          <cell r="N765">
            <v>0</v>
          </cell>
          <cell r="P765">
            <v>0</v>
          </cell>
          <cell r="R765">
            <v>0</v>
          </cell>
          <cell r="S765">
            <v>0</v>
          </cell>
          <cell r="V765">
            <v>4936569.7385179996</v>
          </cell>
          <cell r="X765">
            <v>3247743.2490250003</v>
          </cell>
          <cell r="Z765">
            <v>0</v>
          </cell>
          <cell r="AB765">
            <v>17797633.004657</v>
          </cell>
          <cell r="AC765">
            <v>11</v>
          </cell>
        </row>
        <row r="766">
          <cell r="H766" t="str">
            <v>Total PRODUCTOS LACTEOS EL RECREO</v>
          </cell>
          <cell r="I766">
            <v>94876217</v>
          </cell>
          <cell r="J766">
            <v>87487619</v>
          </cell>
          <cell r="K766">
            <v>94876216.921900004</v>
          </cell>
          <cell r="L766">
            <v>36361366</v>
          </cell>
          <cell r="M766">
            <v>50220910</v>
          </cell>
          <cell r="N766">
            <v>86582276</v>
          </cell>
          <cell r="P766">
            <v>5022091</v>
          </cell>
          <cell r="R766">
            <v>8658227.5999999996</v>
          </cell>
          <cell r="S766">
            <v>100262594.59999999</v>
          </cell>
          <cell r="V766">
            <v>18026481.215160999</v>
          </cell>
          <cell r="X766">
            <v>10137170.341994999</v>
          </cell>
          <cell r="Z766">
            <v>0</v>
          </cell>
          <cell r="AB766">
            <v>-33550029.235255994</v>
          </cell>
          <cell r="AC766">
            <v>45</v>
          </cell>
        </row>
        <row r="767">
          <cell r="A767" t="str">
            <v>Centro Colseguros Bogotá</v>
          </cell>
          <cell r="B767">
            <v>658041</v>
          </cell>
          <cell r="C767">
            <v>37031</v>
          </cell>
          <cell r="D767">
            <v>37395</v>
          </cell>
          <cell r="E767" t="str">
            <v>A</v>
          </cell>
          <cell r="F767" t="str">
            <v>AUCOL98</v>
          </cell>
          <cell r="G767">
            <v>62492</v>
          </cell>
          <cell r="H767" t="str">
            <v>PRODUCTOS LACTEOS SANTEFE</v>
          </cell>
          <cell r="I767">
            <v>12853092.75</v>
          </cell>
          <cell r="J767">
            <v>12853092.75</v>
          </cell>
          <cell r="K767">
            <v>12853092.6875</v>
          </cell>
          <cell r="L767">
            <v>8665728</v>
          </cell>
          <cell r="M767">
            <v>58805</v>
          </cell>
          <cell r="N767">
            <v>8724533</v>
          </cell>
          <cell r="O767">
            <v>0.1</v>
          </cell>
          <cell r="P767">
            <v>5880.5</v>
          </cell>
          <cell r="Q767">
            <v>0.1</v>
          </cell>
          <cell r="R767">
            <v>872453.3</v>
          </cell>
          <cell r="S767">
            <v>9602866.8000000007</v>
          </cell>
          <cell r="T767">
            <v>0.74712499423108203</v>
          </cell>
          <cell r="U767">
            <v>0.19</v>
          </cell>
          <cell r="V767">
            <v>2442087.6106250002</v>
          </cell>
          <cell r="W767">
            <v>0.125</v>
          </cell>
          <cell r="X767">
            <v>1606636.5859375</v>
          </cell>
          <cell r="Y767">
            <v>0</v>
          </cell>
          <cell r="Z767">
            <v>0</v>
          </cell>
          <cell r="AA767">
            <v>-6.2124994231081976E-2</v>
          </cell>
          <cell r="AB767">
            <v>-798498.30906249944</v>
          </cell>
          <cell r="AD767">
            <v>16.563186645507813</v>
          </cell>
        </row>
        <row r="768">
          <cell r="B768" t="str">
            <v>Total 658041</v>
          </cell>
          <cell r="I768">
            <v>12853092.75</v>
          </cell>
          <cell r="J768">
            <v>12853092.75</v>
          </cell>
          <cell r="K768">
            <v>12853092.6875</v>
          </cell>
          <cell r="L768">
            <v>8665728</v>
          </cell>
          <cell r="M768">
            <v>58805</v>
          </cell>
          <cell r="N768">
            <v>8724533</v>
          </cell>
          <cell r="P768">
            <v>5880.5</v>
          </cell>
          <cell r="R768">
            <v>872453.3</v>
          </cell>
          <cell r="S768">
            <v>9602866.8000000007</v>
          </cell>
          <cell r="V768">
            <v>2442087.6106250002</v>
          </cell>
          <cell r="X768">
            <v>1606636.5859375</v>
          </cell>
          <cell r="Z768">
            <v>0</v>
          </cell>
          <cell r="AB768">
            <v>-798498.30906249944</v>
          </cell>
          <cell r="AC768">
            <v>0</v>
          </cell>
        </row>
        <row r="769">
          <cell r="H769" t="str">
            <v>Total PRODUCTOS LACTEOS SANTEFE</v>
          </cell>
          <cell r="I769">
            <v>12853092.75</v>
          </cell>
          <cell r="J769">
            <v>12853092.75</v>
          </cell>
          <cell r="K769">
            <v>12853092.6875</v>
          </cell>
          <cell r="L769">
            <v>8665728</v>
          </cell>
          <cell r="M769">
            <v>58805</v>
          </cell>
          <cell r="N769">
            <v>8724533</v>
          </cell>
          <cell r="P769">
            <v>5880.5</v>
          </cell>
          <cell r="R769">
            <v>872453.3</v>
          </cell>
          <cell r="S769">
            <v>9602866.8000000007</v>
          </cell>
          <cell r="V769">
            <v>2442087.6106250002</v>
          </cell>
          <cell r="X769">
            <v>1606636.5859375</v>
          </cell>
          <cell r="Z769">
            <v>0</v>
          </cell>
          <cell r="AB769">
            <v>-798498.30906249944</v>
          </cell>
          <cell r="AC769">
            <v>0</v>
          </cell>
        </row>
        <row r="770">
          <cell r="A770" t="str">
            <v>Centro Colseguros Bogotá</v>
          </cell>
          <cell r="B770">
            <v>7451750</v>
          </cell>
          <cell r="C770">
            <v>36769</v>
          </cell>
          <cell r="D770">
            <v>37133</v>
          </cell>
          <cell r="E770" t="str">
            <v>T</v>
          </cell>
          <cell r="F770" t="str">
            <v>AUCOL98</v>
          </cell>
          <cell r="G770">
            <v>61447</v>
          </cell>
          <cell r="H770" t="str">
            <v>PRODUSEGUROS LTDA. AG. COL. DE SGRS.</v>
          </cell>
          <cell r="I770">
            <v>583106032.3125</v>
          </cell>
          <cell r="J770">
            <v>583106032.3125</v>
          </cell>
          <cell r="K770">
            <v>583106032.10150003</v>
          </cell>
          <cell r="L770">
            <v>229819139</v>
          </cell>
          <cell r="M770">
            <v>4287015</v>
          </cell>
          <cell r="N770">
            <v>234106154</v>
          </cell>
          <cell r="O770">
            <v>0.1</v>
          </cell>
          <cell r="P770">
            <v>428701.5</v>
          </cell>
          <cell r="Q770">
            <v>0.1</v>
          </cell>
          <cell r="R770">
            <v>23410615.400000002</v>
          </cell>
          <cell r="S770">
            <v>257945470.90000001</v>
          </cell>
          <cell r="T770">
            <v>0.44236460729169746</v>
          </cell>
          <cell r="U770">
            <v>0.19</v>
          </cell>
          <cell r="V770">
            <v>110790146.09928501</v>
          </cell>
          <cell r="W770">
            <v>0.125</v>
          </cell>
          <cell r="X770">
            <v>72888254.012687504</v>
          </cell>
          <cell r="Y770">
            <v>0</v>
          </cell>
          <cell r="Z770">
            <v>0</v>
          </cell>
          <cell r="AA770">
            <v>0.24263539270830259</v>
          </cell>
          <cell r="AB770">
            <v>141482161.08952755</v>
          </cell>
          <cell r="AD770">
            <v>725.38739013671875</v>
          </cell>
        </row>
        <row r="771">
          <cell r="A771" t="str">
            <v>Centro Colseguros Bogotá</v>
          </cell>
          <cell r="B771">
            <v>7451750</v>
          </cell>
          <cell r="C771">
            <v>37134</v>
          </cell>
          <cell r="D771">
            <v>37498</v>
          </cell>
          <cell r="E771" t="str">
            <v>T</v>
          </cell>
          <cell r="F771" t="str">
            <v>AUCOL98</v>
          </cell>
          <cell r="G771">
            <v>61447</v>
          </cell>
          <cell r="H771" t="str">
            <v>PRODUSEGUROS LTDA. AG. COL. DE SGRS.</v>
          </cell>
          <cell r="I771">
            <v>645693327</v>
          </cell>
          <cell r="J771">
            <v>645753382</v>
          </cell>
          <cell r="K771">
            <v>645693326.9016</v>
          </cell>
          <cell r="L771">
            <v>184571209</v>
          </cell>
          <cell r="M771">
            <v>32933832</v>
          </cell>
          <cell r="N771">
            <v>217505041</v>
          </cell>
          <cell r="O771">
            <v>0.1</v>
          </cell>
          <cell r="P771">
            <v>3293383.2</v>
          </cell>
          <cell r="Q771">
            <v>0.1</v>
          </cell>
          <cell r="R771">
            <v>21750504.100000001</v>
          </cell>
          <cell r="S771">
            <v>242548928.29999998</v>
          </cell>
          <cell r="T771">
            <v>0.37564106394576857</v>
          </cell>
          <cell r="U771">
            <v>0.19</v>
          </cell>
          <cell r="V771">
            <v>122681732.111304</v>
          </cell>
          <cell r="W771">
            <v>0.125</v>
          </cell>
          <cell r="X771">
            <v>80711665.8627</v>
          </cell>
          <cell r="Y771">
            <v>0</v>
          </cell>
          <cell r="Z771">
            <v>0</v>
          </cell>
          <cell r="AA771">
            <v>0.30935893605423148</v>
          </cell>
          <cell r="AB771">
            <v>199751000.62759605</v>
          </cell>
          <cell r="AD771">
            <v>719.4945068359375</v>
          </cell>
        </row>
        <row r="772">
          <cell r="A772" t="str">
            <v>Centro Colseguros Bogotá</v>
          </cell>
          <cell r="B772">
            <v>7451750</v>
          </cell>
          <cell r="C772">
            <v>37499</v>
          </cell>
          <cell r="D772">
            <v>37777</v>
          </cell>
          <cell r="E772" t="str">
            <v>T</v>
          </cell>
          <cell r="F772" t="str">
            <v>AUCOL98</v>
          </cell>
          <cell r="G772">
            <v>61447</v>
          </cell>
          <cell r="H772" t="str">
            <v>PRODUSEGUROS LTDA. AG. COL. DE SGRS.</v>
          </cell>
          <cell r="I772">
            <v>622113193.625</v>
          </cell>
          <cell r="J772">
            <v>467375294.625</v>
          </cell>
          <cell r="K772">
            <v>477938628.6882</v>
          </cell>
          <cell r="L772">
            <v>193607980</v>
          </cell>
          <cell r="M772">
            <v>73034764</v>
          </cell>
          <cell r="N772">
            <v>266642744</v>
          </cell>
          <cell r="O772">
            <v>0.1</v>
          </cell>
          <cell r="P772">
            <v>7303476.4000000004</v>
          </cell>
          <cell r="Q772">
            <v>0.1</v>
          </cell>
          <cell r="R772">
            <v>26664274.400000002</v>
          </cell>
          <cell r="S772">
            <v>300610494.79999995</v>
          </cell>
          <cell r="T772">
            <v>0.62897300355295982</v>
          </cell>
          <cell r="U772">
            <v>0.19</v>
          </cell>
          <cell r="V772">
            <v>90808339.450757995</v>
          </cell>
          <cell r="W772">
            <v>0.125</v>
          </cell>
          <cell r="X772">
            <v>59742328.586025</v>
          </cell>
          <cell r="Y772">
            <v>0</v>
          </cell>
          <cell r="Z772">
            <v>0</v>
          </cell>
          <cell r="AA772">
            <v>5.6026996447040234E-2</v>
          </cell>
          <cell r="AB772">
            <v>26777465.851417061</v>
          </cell>
          <cell r="AC772">
            <v>716</v>
          </cell>
          <cell r="AD772">
            <v>701.56475830078125</v>
          </cell>
        </row>
        <row r="773">
          <cell r="B773" t="str">
            <v>Total 7451750</v>
          </cell>
          <cell r="I773">
            <v>1850912552.9375</v>
          </cell>
          <cell r="J773">
            <v>1696234708.9375</v>
          </cell>
          <cell r="K773">
            <v>1706737987.6912999</v>
          </cell>
          <cell r="L773">
            <v>607998328</v>
          </cell>
          <cell r="M773">
            <v>110255611</v>
          </cell>
          <cell r="N773">
            <v>718253939</v>
          </cell>
          <cell r="P773">
            <v>11025561.100000001</v>
          </cell>
          <cell r="R773">
            <v>71825393.900000006</v>
          </cell>
          <cell r="S773">
            <v>801104894</v>
          </cell>
          <cell r="V773">
            <v>324280217.66134697</v>
          </cell>
          <cell r="X773">
            <v>213342248.46141249</v>
          </cell>
          <cell r="Z773">
            <v>0</v>
          </cell>
          <cell r="AB773">
            <v>368010627.56854069</v>
          </cell>
          <cell r="AC773">
            <v>716</v>
          </cell>
        </row>
        <row r="774">
          <cell r="H774" t="str">
            <v>Total PRODUSEGUROS LTDA. AG. COL. DE SGRS.</v>
          </cell>
          <cell r="I774">
            <v>1850912552.9375</v>
          </cell>
          <cell r="J774">
            <v>1696234708.9375</v>
          </cell>
          <cell r="K774">
            <v>1706737987.6912999</v>
          </cell>
          <cell r="L774">
            <v>607998328</v>
          </cell>
          <cell r="M774">
            <v>110255611</v>
          </cell>
          <cell r="N774">
            <v>718253939</v>
          </cell>
          <cell r="P774">
            <v>11025561.100000001</v>
          </cell>
          <cell r="R774">
            <v>71825393.900000006</v>
          </cell>
          <cell r="S774">
            <v>801104894</v>
          </cell>
          <cell r="V774">
            <v>324280217.66134697</v>
          </cell>
          <cell r="X774">
            <v>213342248.46141249</v>
          </cell>
          <cell r="Z774">
            <v>0</v>
          </cell>
          <cell r="AB774">
            <v>368010627.56854069</v>
          </cell>
          <cell r="AC774">
            <v>716</v>
          </cell>
        </row>
        <row r="775">
          <cell r="A775" t="str">
            <v>Centro Colseguros Bogotá</v>
          </cell>
          <cell r="B775">
            <v>709736</v>
          </cell>
          <cell r="C775">
            <v>36688</v>
          </cell>
          <cell r="D775">
            <v>37052</v>
          </cell>
          <cell r="E775" t="str">
            <v>M</v>
          </cell>
          <cell r="F775" t="str">
            <v>AUCOL98</v>
          </cell>
          <cell r="G775">
            <v>52636</v>
          </cell>
          <cell r="H775" t="str">
            <v>SANCIA LTDA.</v>
          </cell>
          <cell r="I775">
            <v>66855244</v>
          </cell>
          <cell r="J775">
            <v>66855244</v>
          </cell>
          <cell r="K775">
            <v>66855244.011699997</v>
          </cell>
          <cell r="L775">
            <v>24925140</v>
          </cell>
          <cell r="M775">
            <v>0</v>
          </cell>
          <cell r="N775">
            <v>24925140</v>
          </cell>
          <cell r="O775">
            <v>0.1</v>
          </cell>
          <cell r="P775">
            <v>0</v>
          </cell>
          <cell r="Q775">
            <v>0.1</v>
          </cell>
          <cell r="R775">
            <v>2492514</v>
          </cell>
          <cell r="S775">
            <v>27417654</v>
          </cell>
          <cell r="T775">
            <v>0.41010476298914972</v>
          </cell>
          <cell r="U775">
            <v>0.19</v>
          </cell>
          <cell r="V775">
            <v>12702496.362222999</v>
          </cell>
          <cell r="W775">
            <v>0.125</v>
          </cell>
          <cell r="X775">
            <v>8356905.5014624996</v>
          </cell>
          <cell r="Y775">
            <v>0</v>
          </cell>
          <cell r="Z775">
            <v>0</v>
          </cell>
          <cell r="AA775">
            <v>0.27489523701085034</v>
          </cell>
          <cell r="AB775">
            <v>18378188.148014504</v>
          </cell>
          <cell r="AD775">
            <v>55.076923370361328</v>
          </cell>
        </row>
        <row r="776">
          <cell r="A776" t="str">
            <v>Centro Colseguros Bogotá</v>
          </cell>
          <cell r="B776">
            <v>709736</v>
          </cell>
          <cell r="C776">
            <v>37053</v>
          </cell>
          <cell r="D776">
            <v>37417</v>
          </cell>
          <cell r="E776" t="str">
            <v>M</v>
          </cell>
          <cell r="F776" t="str">
            <v>AUCOL98</v>
          </cell>
          <cell r="G776">
            <v>52636</v>
          </cell>
          <cell r="H776" t="str">
            <v>SANCIA LTDA.</v>
          </cell>
          <cell r="I776">
            <v>73708223.0625</v>
          </cell>
          <cell r="J776">
            <v>73768155.0625</v>
          </cell>
          <cell r="K776">
            <v>73708223.099199995</v>
          </cell>
          <cell r="L776">
            <v>7162020</v>
          </cell>
          <cell r="M776">
            <v>2378160</v>
          </cell>
          <cell r="N776">
            <v>9540180</v>
          </cell>
          <cell r="O776">
            <v>0.1</v>
          </cell>
          <cell r="P776">
            <v>237816</v>
          </cell>
          <cell r="Q776">
            <v>0.1</v>
          </cell>
          <cell r="R776">
            <v>954018</v>
          </cell>
          <cell r="S776">
            <v>10732014</v>
          </cell>
          <cell r="T776">
            <v>0.14560131215694008</v>
          </cell>
          <cell r="U776">
            <v>0.19</v>
          </cell>
          <cell r="V776">
            <v>14004562.388847999</v>
          </cell>
          <cell r="W776">
            <v>0.125</v>
          </cell>
          <cell r="X776">
            <v>9213527.8873999994</v>
          </cell>
          <cell r="Y776">
            <v>0</v>
          </cell>
          <cell r="Z776">
            <v>0</v>
          </cell>
          <cell r="AA776">
            <v>0.53939868784306</v>
          </cell>
          <cell r="AB776">
            <v>39758118.822952002</v>
          </cell>
          <cell r="AD776">
            <v>53.348899841308594</v>
          </cell>
        </row>
        <row r="777">
          <cell r="A777" t="str">
            <v>Centro Colseguros Bogotá</v>
          </cell>
          <cell r="B777">
            <v>709736</v>
          </cell>
          <cell r="C777">
            <v>37418</v>
          </cell>
          <cell r="D777">
            <v>37777</v>
          </cell>
          <cell r="E777" t="str">
            <v>M</v>
          </cell>
          <cell r="F777" t="str">
            <v>AUCOL98</v>
          </cell>
          <cell r="G777">
            <v>52636</v>
          </cell>
          <cell r="H777" t="str">
            <v>SANCIA LTDA.</v>
          </cell>
          <cell r="I777">
            <v>78018376.0625</v>
          </cell>
          <cell r="J777">
            <v>70895893</v>
          </cell>
          <cell r="K777">
            <v>77014503.111300007</v>
          </cell>
          <cell r="L777">
            <v>44457567</v>
          </cell>
          <cell r="M777">
            <v>12568000</v>
          </cell>
          <cell r="N777">
            <v>57025567</v>
          </cell>
          <cell r="O777">
            <v>0.1</v>
          </cell>
          <cell r="P777">
            <v>1256800</v>
          </cell>
          <cell r="Q777">
            <v>0.1</v>
          </cell>
          <cell r="R777">
            <v>5702556.7000000002</v>
          </cell>
          <cell r="S777">
            <v>63984923.700000003</v>
          </cell>
          <cell r="T777">
            <v>0.83081654902752688</v>
          </cell>
          <cell r="U777">
            <v>0.19</v>
          </cell>
          <cell r="V777">
            <v>14632755.591147002</v>
          </cell>
          <cell r="W777">
            <v>0.125</v>
          </cell>
          <cell r="X777">
            <v>9626812.8889125008</v>
          </cell>
          <cell r="Y777">
            <v>0</v>
          </cell>
          <cell r="Z777">
            <v>0</v>
          </cell>
          <cell r="AA777">
            <v>-0.14581654902752683</v>
          </cell>
          <cell r="AB777">
            <v>-11229989.068759495</v>
          </cell>
          <cell r="AC777">
            <v>53</v>
          </cell>
          <cell r="AD777">
            <v>52.052925109863281</v>
          </cell>
        </row>
        <row r="778">
          <cell r="B778" t="str">
            <v>Total 709736</v>
          </cell>
          <cell r="I778">
            <v>218581843.125</v>
          </cell>
          <cell r="J778">
            <v>211519292.0625</v>
          </cell>
          <cell r="K778">
            <v>217577970.22219998</v>
          </cell>
          <cell r="L778">
            <v>76544727</v>
          </cell>
          <cell r="M778">
            <v>14946160</v>
          </cell>
          <cell r="N778">
            <v>91490887</v>
          </cell>
          <cell r="P778">
            <v>1494616</v>
          </cell>
          <cell r="R778">
            <v>9149088.6999999993</v>
          </cell>
          <cell r="S778">
            <v>102134591.7</v>
          </cell>
          <cell r="V778">
            <v>41339814.342217997</v>
          </cell>
          <cell r="X778">
            <v>27197246.277774997</v>
          </cell>
          <cell r="Z778">
            <v>0</v>
          </cell>
          <cell r="AB778">
            <v>46906317.902207009</v>
          </cell>
          <cell r="AC778">
            <v>53</v>
          </cell>
        </row>
        <row r="779">
          <cell r="H779" t="str">
            <v>Total SANCIA LTDA.</v>
          </cell>
          <cell r="I779">
            <v>218581843.125</v>
          </cell>
          <cell r="J779">
            <v>211519292.0625</v>
          </cell>
          <cell r="K779">
            <v>217577970.22219998</v>
          </cell>
          <cell r="L779">
            <v>76544727</v>
          </cell>
          <cell r="M779">
            <v>14946160</v>
          </cell>
          <cell r="N779">
            <v>91490887</v>
          </cell>
          <cell r="P779">
            <v>1494616</v>
          </cell>
          <cell r="R779">
            <v>9149088.6999999993</v>
          </cell>
          <cell r="S779">
            <v>102134591.7</v>
          </cell>
          <cell r="V779">
            <v>41339814.342217997</v>
          </cell>
          <cell r="X779">
            <v>27197246.277774997</v>
          </cell>
          <cell r="Z779">
            <v>0</v>
          </cell>
          <cell r="AB779">
            <v>46906317.902207009</v>
          </cell>
          <cell r="AC779">
            <v>53</v>
          </cell>
        </row>
        <row r="780">
          <cell r="A780" t="str">
            <v>Centro Colseguros Bogotá</v>
          </cell>
          <cell r="B780">
            <v>456456</v>
          </cell>
          <cell r="C780">
            <v>36892</v>
          </cell>
          <cell r="D780">
            <v>37256</v>
          </cell>
          <cell r="E780" t="str">
            <v>A</v>
          </cell>
          <cell r="F780" t="str">
            <v>AUCOLESP</v>
          </cell>
          <cell r="G780">
            <v>65781</v>
          </cell>
          <cell r="H780" t="str">
            <v>SUPERTRANS LTDA</v>
          </cell>
          <cell r="I780">
            <v>0</v>
          </cell>
          <cell r="J780">
            <v>0</v>
          </cell>
          <cell r="K780">
            <v>-0.125</v>
          </cell>
          <cell r="N780">
            <v>0</v>
          </cell>
          <cell r="O780">
            <v>0.1</v>
          </cell>
          <cell r="P780">
            <v>0</v>
          </cell>
          <cell r="Q780">
            <v>0.1</v>
          </cell>
          <cell r="R780">
            <v>0</v>
          </cell>
          <cell r="S780">
            <v>0</v>
          </cell>
          <cell r="T780">
            <v>0</v>
          </cell>
          <cell r="U780">
            <v>0.19</v>
          </cell>
          <cell r="V780">
            <v>-2.375E-2</v>
          </cell>
          <cell r="W780">
            <v>0.125</v>
          </cell>
          <cell r="X780">
            <v>-1.5625E-2</v>
          </cell>
          <cell r="Y780">
            <v>0</v>
          </cell>
          <cell r="Z780">
            <v>0</v>
          </cell>
          <cell r="AA780">
            <v>0.68500000000000005</v>
          </cell>
          <cell r="AB780">
            <v>-8.5625000000000007E-2</v>
          </cell>
          <cell r="AD780">
            <v>0</v>
          </cell>
        </row>
        <row r="781">
          <cell r="B781" t="str">
            <v>Total 456456</v>
          </cell>
          <cell r="I781">
            <v>0</v>
          </cell>
          <cell r="J781">
            <v>0</v>
          </cell>
          <cell r="K781">
            <v>-0.125</v>
          </cell>
          <cell r="L781">
            <v>0</v>
          </cell>
          <cell r="M781">
            <v>0</v>
          </cell>
          <cell r="N781">
            <v>0</v>
          </cell>
          <cell r="P781">
            <v>0</v>
          </cell>
          <cell r="R781">
            <v>0</v>
          </cell>
          <cell r="S781">
            <v>0</v>
          </cell>
          <cell r="V781">
            <v>-2.375E-2</v>
          </cell>
          <cell r="X781">
            <v>-1.5625E-2</v>
          </cell>
          <cell r="Z781">
            <v>0</v>
          </cell>
          <cell r="AB781">
            <v>-8.5625000000000007E-2</v>
          </cell>
          <cell r="AC781">
            <v>0</v>
          </cell>
        </row>
        <row r="782">
          <cell r="A782" t="str">
            <v>Centro Colseguros Bogotá</v>
          </cell>
          <cell r="B782">
            <v>10974421</v>
          </cell>
          <cell r="C782">
            <v>37483</v>
          </cell>
          <cell r="D782">
            <v>37777</v>
          </cell>
          <cell r="E782" t="str">
            <v>T</v>
          </cell>
          <cell r="F782" t="str">
            <v>AUCOL98</v>
          </cell>
          <cell r="G782">
            <v>65781</v>
          </cell>
          <cell r="H782" t="str">
            <v>SUPERTRANS LTDA</v>
          </cell>
          <cell r="I782">
            <v>108054468.3125</v>
          </cell>
          <cell r="J782">
            <v>95388451.25</v>
          </cell>
          <cell r="K782">
            <v>89032380.011700004</v>
          </cell>
          <cell r="N782">
            <v>0</v>
          </cell>
          <cell r="O782">
            <v>0.1</v>
          </cell>
          <cell r="P782">
            <v>0</v>
          </cell>
          <cell r="Q782">
            <v>0.1</v>
          </cell>
          <cell r="R782">
            <v>0</v>
          </cell>
          <cell r="S782">
            <v>0</v>
          </cell>
          <cell r="T782">
            <v>0</v>
          </cell>
          <cell r="U782">
            <v>0.19</v>
          </cell>
          <cell r="V782">
            <v>16916152.202222999</v>
          </cell>
          <cell r="W782">
            <v>0.125</v>
          </cell>
          <cell r="X782">
            <v>11129047.501462501</v>
          </cell>
          <cell r="Y782">
            <v>0</v>
          </cell>
          <cell r="Z782">
            <v>0</v>
          </cell>
          <cell r="AA782">
            <v>0.68500000000000005</v>
          </cell>
          <cell r="AB782">
            <v>60987180.308014505</v>
          </cell>
          <cell r="AC782">
            <v>33</v>
          </cell>
          <cell r="AD782">
            <v>24.438776016235352</v>
          </cell>
        </row>
        <row r="783">
          <cell r="B783" t="str">
            <v>Total 10974421</v>
          </cell>
          <cell r="I783">
            <v>108054468.3125</v>
          </cell>
          <cell r="J783">
            <v>95388451.25</v>
          </cell>
          <cell r="K783">
            <v>89032380.011700004</v>
          </cell>
          <cell r="L783">
            <v>0</v>
          </cell>
          <cell r="M783">
            <v>0</v>
          </cell>
          <cell r="N783">
            <v>0</v>
          </cell>
          <cell r="P783">
            <v>0</v>
          </cell>
          <cell r="R783">
            <v>0</v>
          </cell>
          <cell r="S783">
            <v>0</v>
          </cell>
          <cell r="V783">
            <v>16916152.202222999</v>
          </cell>
          <cell r="X783">
            <v>11129047.501462501</v>
          </cell>
          <cell r="Z783">
            <v>0</v>
          </cell>
          <cell r="AB783">
            <v>60987180.308014505</v>
          </cell>
          <cell r="AC783">
            <v>33</v>
          </cell>
        </row>
        <row r="784">
          <cell r="H784" t="str">
            <v>Total SUPERTRANS LTDA</v>
          </cell>
          <cell r="I784">
            <v>108054468.3125</v>
          </cell>
          <cell r="J784">
            <v>95388451.25</v>
          </cell>
          <cell r="K784">
            <v>89032379.886700004</v>
          </cell>
          <cell r="L784">
            <v>0</v>
          </cell>
          <cell r="M784">
            <v>0</v>
          </cell>
          <cell r="N784">
            <v>0</v>
          </cell>
          <cell r="P784">
            <v>0</v>
          </cell>
          <cell r="R784">
            <v>0</v>
          </cell>
          <cell r="S784">
            <v>0</v>
          </cell>
          <cell r="V784">
            <v>16916152.178472999</v>
          </cell>
          <cell r="X784">
            <v>11129047.485837501</v>
          </cell>
          <cell r="Z784">
            <v>0</v>
          </cell>
          <cell r="AB784">
            <v>60987180.222389504</v>
          </cell>
          <cell r="AC784">
            <v>33</v>
          </cell>
        </row>
        <row r="785">
          <cell r="A785" t="str">
            <v>Centro Colseguros Bogotá</v>
          </cell>
          <cell r="B785">
            <v>7291875</v>
          </cell>
          <cell r="C785">
            <v>37012</v>
          </cell>
          <cell r="D785">
            <v>37376</v>
          </cell>
          <cell r="E785" t="str">
            <v>M</v>
          </cell>
          <cell r="F785" t="str">
            <v>AUCOL98</v>
          </cell>
          <cell r="G785">
            <v>67555</v>
          </cell>
          <cell r="H785" t="str">
            <v>TAXIS LIBRES S.A</v>
          </cell>
          <cell r="I785">
            <v>29804323</v>
          </cell>
          <cell r="J785">
            <v>29818742</v>
          </cell>
          <cell r="K785">
            <v>33289191.622099999</v>
          </cell>
          <cell r="L785">
            <v>338130</v>
          </cell>
          <cell r="M785">
            <v>6111111</v>
          </cell>
          <cell r="N785">
            <v>6449241</v>
          </cell>
          <cell r="O785">
            <v>0.1</v>
          </cell>
          <cell r="P785">
            <v>611111.1</v>
          </cell>
          <cell r="Q785">
            <v>0.1</v>
          </cell>
          <cell r="R785">
            <v>644924.10000000009</v>
          </cell>
          <cell r="S785">
            <v>7705276.1999999993</v>
          </cell>
          <cell r="T785">
            <v>0.23146480357560342</v>
          </cell>
          <cell r="U785">
            <v>0.19</v>
          </cell>
          <cell r="V785">
            <v>6324946.4081990002</v>
          </cell>
          <cell r="W785">
            <v>0.125</v>
          </cell>
          <cell r="X785">
            <v>4161148.9527624999</v>
          </cell>
          <cell r="Y785">
            <v>0</v>
          </cell>
          <cell r="Z785">
            <v>0</v>
          </cell>
          <cell r="AA785">
            <v>0.45353519642439666</v>
          </cell>
          <cell r="AB785">
            <v>15097820.061138503</v>
          </cell>
          <cell r="AD785">
            <v>15.148351669311523</v>
          </cell>
        </row>
        <row r="786">
          <cell r="B786" t="str">
            <v>Total 7291875</v>
          </cell>
          <cell r="I786">
            <v>29804323</v>
          </cell>
          <cell r="J786">
            <v>29818742</v>
          </cell>
          <cell r="K786">
            <v>33289191.622099999</v>
          </cell>
          <cell r="L786">
            <v>338130</v>
          </cell>
          <cell r="M786">
            <v>6111111</v>
          </cell>
          <cell r="N786">
            <v>6449241</v>
          </cell>
          <cell r="P786">
            <v>611111.1</v>
          </cell>
          <cell r="R786">
            <v>644924.10000000009</v>
          </cell>
          <cell r="S786">
            <v>7705276.1999999993</v>
          </cell>
          <cell r="V786">
            <v>6324946.4081990002</v>
          </cell>
          <cell r="X786">
            <v>4161148.9527624999</v>
          </cell>
          <cell r="Z786">
            <v>0</v>
          </cell>
          <cell r="AB786">
            <v>15097820.061138503</v>
          </cell>
          <cell r="AC786">
            <v>0</v>
          </cell>
        </row>
        <row r="787">
          <cell r="A787" t="str">
            <v>Centro Colseguros Bogotá</v>
          </cell>
          <cell r="B787">
            <v>7362015</v>
          </cell>
          <cell r="C787">
            <v>37012</v>
          </cell>
          <cell r="D787">
            <v>37376</v>
          </cell>
          <cell r="E787" t="str">
            <v>A</v>
          </cell>
          <cell r="F787" t="str">
            <v>AUCOLESP</v>
          </cell>
          <cell r="G787">
            <v>67555</v>
          </cell>
          <cell r="H787" t="str">
            <v>TAXIS LIBRES S.A</v>
          </cell>
          <cell r="I787">
            <v>0</v>
          </cell>
          <cell r="J787">
            <v>0</v>
          </cell>
          <cell r="K787">
            <v>14743416.1875</v>
          </cell>
          <cell r="L787">
            <v>10733500</v>
          </cell>
          <cell r="M787">
            <v>5000001</v>
          </cell>
          <cell r="N787">
            <v>15733501</v>
          </cell>
          <cell r="O787">
            <v>0.1</v>
          </cell>
          <cell r="P787">
            <v>500000.10000000003</v>
          </cell>
          <cell r="Q787">
            <v>0.1</v>
          </cell>
          <cell r="R787">
            <v>1573350.1</v>
          </cell>
          <cell r="S787">
            <v>17806851.199999999</v>
          </cell>
          <cell r="T787">
            <v>1.2077832554911725</v>
          </cell>
          <cell r="U787">
            <v>0.19</v>
          </cell>
          <cell r="V787">
            <v>2801249.0756250001</v>
          </cell>
          <cell r="W787">
            <v>0.125</v>
          </cell>
          <cell r="X787">
            <v>1842927.0234375</v>
          </cell>
          <cell r="Y787">
            <v>0</v>
          </cell>
          <cell r="Z787">
            <v>0</v>
          </cell>
          <cell r="AA787">
            <v>-0.52278325549117244</v>
          </cell>
          <cell r="AB787">
            <v>-7707611.1115624998</v>
          </cell>
          <cell r="AD787">
            <v>11.45604419708252</v>
          </cell>
        </row>
        <row r="788">
          <cell r="B788" t="str">
            <v>Total 7362015</v>
          </cell>
          <cell r="I788">
            <v>0</v>
          </cell>
          <cell r="J788">
            <v>0</v>
          </cell>
          <cell r="K788">
            <v>14743416.1875</v>
          </cell>
          <cell r="L788">
            <v>10733500</v>
          </cell>
          <cell r="M788">
            <v>5000001</v>
          </cell>
          <cell r="N788">
            <v>15733501</v>
          </cell>
          <cell r="P788">
            <v>500000.10000000003</v>
          </cell>
          <cell r="R788">
            <v>1573350.1</v>
          </cell>
          <cell r="S788">
            <v>17806851.199999999</v>
          </cell>
          <cell r="V788">
            <v>2801249.0756250001</v>
          </cell>
          <cell r="X788">
            <v>1842927.0234375</v>
          </cell>
          <cell r="Z788">
            <v>0</v>
          </cell>
          <cell r="AB788">
            <v>-7707611.1115624998</v>
          </cell>
          <cell r="AC788">
            <v>0</v>
          </cell>
        </row>
        <row r="789">
          <cell r="A789" t="str">
            <v>Centro Colseguros Bogotá</v>
          </cell>
          <cell r="B789">
            <v>7619398</v>
          </cell>
          <cell r="C789">
            <v>36965</v>
          </cell>
          <cell r="D789">
            <v>37329</v>
          </cell>
          <cell r="E789" t="str">
            <v>M</v>
          </cell>
          <cell r="F789" t="str">
            <v>AUCOLESP</v>
          </cell>
          <cell r="G789">
            <v>67555</v>
          </cell>
          <cell r="H789" t="str">
            <v>TAXIS LIBRES S.A</v>
          </cell>
          <cell r="I789">
            <v>1668001873.875</v>
          </cell>
          <cell r="J789">
            <v>1675786719.875</v>
          </cell>
          <cell r="K789">
            <v>1527012914.9856</v>
          </cell>
          <cell r="L789">
            <v>718073710</v>
          </cell>
          <cell r="M789">
            <v>179067628</v>
          </cell>
          <cell r="N789">
            <v>897141338</v>
          </cell>
          <cell r="O789">
            <v>0.1</v>
          </cell>
          <cell r="P789">
            <v>17906762.800000001</v>
          </cell>
          <cell r="Q789">
            <v>0.1</v>
          </cell>
          <cell r="R789">
            <v>89714133.800000012</v>
          </cell>
          <cell r="S789">
            <v>1004762234.5999999</v>
          </cell>
          <cell r="T789">
            <v>0.6579919689870305</v>
          </cell>
          <cell r="U789">
            <v>0.19</v>
          </cell>
          <cell r="V789">
            <v>290132453.84726399</v>
          </cell>
          <cell r="W789">
            <v>0.22500000000000001</v>
          </cell>
          <cell r="X789">
            <v>343577905.87176001</v>
          </cell>
          <cell r="Y789">
            <v>0</v>
          </cell>
          <cell r="Z789">
            <v>0</v>
          </cell>
          <cell r="AA789">
            <v>-7.2991968987030531E-2</v>
          </cell>
          <cell r="AB789">
            <v>-111459679.333424</v>
          </cell>
          <cell r="AD789">
            <v>1127.81591796875</v>
          </cell>
        </row>
        <row r="790">
          <cell r="A790" t="str">
            <v>Centro Colseguros Bogotá</v>
          </cell>
          <cell r="B790">
            <v>7619398</v>
          </cell>
          <cell r="C790">
            <v>37330</v>
          </cell>
          <cell r="D790">
            <v>37694</v>
          </cell>
          <cell r="E790" t="str">
            <v>M</v>
          </cell>
          <cell r="F790" t="str">
            <v>AUCOLESP</v>
          </cell>
          <cell r="G790">
            <v>67555</v>
          </cell>
          <cell r="H790" t="str">
            <v>TAXIS LIBRES S.A</v>
          </cell>
          <cell r="I790">
            <v>3635307743</v>
          </cell>
          <cell r="J790">
            <v>3637744905.9375</v>
          </cell>
          <cell r="K790">
            <v>3603102702.8455</v>
          </cell>
          <cell r="L790">
            <v>1054528224</v>
          </cell>
          <cell r="M790">
            <v>647537724</v>
          </cell>
          <cell r="N790">
            <v>1702065948</v>
          </cell>
          <cell r="O790">
            <v>0.1</v>
          </cell>
          <cell r="P790">
            <v>64753772.400000006</v>
          </cell>
          <cell r="Q790">
            <v>0.1</v>
          </cell>
          <cell r="R790">
            <v>170206594.80000001</v>
          </cell>
          <cell r="S790">
            <v>1937026315.2</v>
          </cell>
          <cell r="T790">
            <v>0.53759952878119754</v>
          </cell>
          <cell r="U790">
            <v>0.19</v>
          </cell>
          <cell r="V790">
            <v>684589513.540645</v>
          </cell>
          <cell r="W790">
            <v>0.22500000000000001</v>
          </cell>
          <cell r="X790">
            <v>810698108.14023757</v>
          </cell>
          <cell r="Y790">
            <v>0</v>
          </cell>
          <cell r="Z790">
            <v>0</v>
          </cell>
          <cell r="AA790">
            <v>4.740047121880242E-2</v>
          </cell>
          <cell r="AB790">
            <v>170788765.96461734</v>
          </cell>
          <cell r="AD790">
            <v>2485.8681640625</v>
          </cell>
        </row>
        <row r="791">
          <cell r="A791" t="str">
            <v>Centro Colseguros Bogotá</v>
          </cell>
          <cell r="B791">
            <v>7619398</v>
          </cell>
          <cell r="C791">
            <v>37695</v>
          </cell>
          <cell r="D791">
            <v>37777</v>
          </cell>
          <cell r="E791" t="str">
            <v>M</v>
          </cell>
          <cell r="F791" t="str">
            <v>AUCOLESP</v>
          </cell>
          <cell r="G791">
            <v>67555</v>
          </cell>
          <cell r="H791" t="str">
            <v>TAXIS LIBRES S.A</v>
          </cell>
          <cell r="I791">
            <v>793829419.9375</v>
          </cell>
          <cell r="J791">
            <v>324977128.9375</v>
          </cell>
          <cell r="K791">
            <v>881429058.82889998</v>
          </cell>
          <cell r="L791">
            <v>130403441</v>
          </cell>
          <cell r="M791">
            <v>339744372</v>
          </cell>
          <cell r="N791">
            <v>470147813</v>
          </cell>
          <cell r="O791">
            <v>0.1</v>
          </cell>
          <cell r="P791">
            <v>33974437.200000003</v>
          </cell>
          <cell r="Q791">
            <v>0.1</v>
          </cell>
          <cell r="R791">
            <v>47014781.300000004</v>
          </cell>
          <cell r="S791">
            <v>551137031.5</v>
          </cell>
          <cell r="T791">
            <v>0.62527667539377652</v>
          </cell>
          <cell r="U791">
            <v>0.19</v>
          </cell>
          <cell r="V791">
            <v>167471521.17749101</v>
          </cell>
          <cell r="W791">
            <v>0.22500000000000001</v>
          </cell>
          <cell r="X791">
            <v>198321538.2365025</v>
          </cell>
          <cell r="Y791">
            <v>0</v>
          </cell>
          <cell r="Z791">
            <v>0</v>
          </cell>
          <cell r="AA791">
            <v>-4.0276675393776551E-2</v>
          </cell>
          <cell r="AB791">
            <v>-35501032.08509358</v>
          </cell>
          <cell r="AC791">
            <v>2701</v>
          </cell>
          <cell r="AD791">
            <v>2722.59765625</v>
          </cell>
        </row>
        <row r="792">
          <cell r="B792" t="str">
            <v>Total 7619398</v>
          </cell>
          <cell r="I792">
            <v>6097139036.8125</v>
          </cell>
          <cell r="J792">
            <v>5638508754.75</v>
          </cell>
          <cell r="K792">
            <v>6011544676.6600008</v>
          </cell>
          <cell r="L792">
            <v>1903005375</v>
          </cell>
          <cell r="M792">
            <v>1166349724</v>
          </cell>
          <cell r="N792">
            <v>3069355099</v>
          </cell>
          <cell r="P792">
            <v>116634972.40000001</v>
          </cell>
          <cell r="R792">
            <v>306935509.90000004</v>
          </cell>
          <cell r="S792">
            <v>3492925581.3000002</v>
          </cell>
          <cell r="V792">
            <v>1142193488.5653999</v>
          </cell>
          <cell r="X792">
            <v>1352597552.2485001</v>
          </cell>
          <cell r="Z792">
            <v>0</v>
          </cell>
          <cell r="AB792">
            <v>23828054.54609976</v>
          </cell>
          <cell r="AC792">
            <v>2701</v>
          </cell>
        </row>
        <row r="793">
          <cell r="A793" t="str">
            <v>Centro Colseguros Bogotá</v>
          </cell>
          <cell r="B793">
            <v>7621899</v>
          </cell>
          <cell r="C793">
            <v>36982</v>
          </cell>
          <cell r="D793">
            <v>37346</v>
          </cell>
          <cell r="E793" t="str">
            <v>M</v>
          </cell>
          <cell r="F793" t="str">
            <v>AUCOL98</v>
          </cell>
          <cell r="G793">
            <v>67555</v>
          </cell>
          <cell r="H793" t="str">
            <v>TAXIS LIBRES S.A</v>
          </cell>
          <cell r="I793">
            <v>22047452</v>
          </cell>
          <cell r="J793">
            <v>22143543</v>
          </cell>
          <cell r="K793">
            <v>20677283.593800001</v>
          </cell>
          <cell r="L793">
            <v>1481983</v>
          </cell>
          <cell r="M793">
            <v>4111111</v>
          </cell>
          <cell r="N793">
            <v>5593094</v>
          </cell>
          <cell r="O793">
            <v>0.1</v>
          </cell>
          <cell r="P793">
            <v>411111.10000000003</v>
          </cell>
          <cell r="Q793">
            <v>0.1</v>
          </cell>
          <cell r="R793">
            <v>559309.4</v>
          </cell>
          <cell r="S793">
            <v>6563514.5</v>
          </cell>
          <cell r="T793">
            <v>0.31742634230581634</v>
          </cell>
          <cell r="U793">
            <v>0.19</v>
          </cell>
          <cell r="V793">
            <v>3928683.8828220004</v>
          </cell>
          <cell r="W793">
            <v>0.22500000000000001</v>
          </cell>
          <cell r="X793">
            <v>4652388.8086050004</v>
          </cell>
          <cell r="Y793">
            <v>0</v>
          </cell>
          <cell r="Z793">
            <v>0</v>
          </cell>
          <cell r="AA793">
            <v>0.26757365769418362</v>
          </cell>
          <cell r="AB793">
            <v>5532696.402373</v>
          </cell>
          <cell r="AD793">
            <v>9.392857551574707</v>
          </cell>
        </row>
        <row r="794">
          <cell r="A794" t="str">
            <v>Centro Colseguros Bogotá</v>
          </cell>
          <cell r="B794">
            <v>7621899</v>
          </cell>
          <cell r="C794">
            <v>37347</v>
          </cell>
          <cell r="D794">
            <v>37711</v>
          </cell>
          <cell r="E794" t="str">
            <v>M</v>
          </cell>
          <cell r="F794" t="str">
            <v>AUCOL98</v>
          </cell>
          <cell r="G794">
            <v>67555</v>
          </cell>
          <cell r="H794" t="str">
            <v>TAXIS LIBRES S.A</v>
          </cell>
          <cell r="I794">
            <v>30459392</v>
          </cell>
          <cell r="J794">
            <v>29227303</v>
          </cell>
          <cell r="K794">
            <v>30934510.9736</v>
          </cell>
          <cell r="L794">
            <v>777310</v>
          </cell>
          <cell r="M794">
            <v>0</v>
          </cell>
          <cell r="N794">
            <v>777310</v>
          </cell>
          <cell r="O794">
            <v>0.1</v>
          </cell>
          <cell r="P794">
            <v>0</v>
          </cell>
          <cell r="Q794">
            <v>0.1</v>
          </cell>
          <cell r="R794">
            <v>77731</v>
          </cell>
          <cell r="S794">
            <v>855041</v>
          </cell>
          <cell r="T794">
            <v>2.7640359362063473E-2</v>
          </cell>
          <cell r="U794">
            <v>0.19</v>
          </cell>
          <cell r="V794">
            <v>5877557.0849839998</v>
          </cell>
          <cell r="W794">
            <v>0.22500000000000001</v>
          </cell>
          <cell r="X794">
            <v>6960264.96906</v>
          </cell>
          <cell r="Y794">
            <v>0</v>
          </cell>
          <cell r="Z794">
            <v>0</v>
          </cell>
          <cell r="AA794">
            <v>0.55735964063793653</v>
          </cell>
          <cell r="AB794">
            <v>17241647.919555999</v>
          </cell>
          <cell r="AD794">
            <v>13.016483306884766</v>
          </cell>
        </row>
        <row r="795">
          <cell r="A795" t="str">
            <v>Centro Colseguros Bogotá</v>
          </cell>
          <cell r="B795">
            <v>7621899</v>
          </cell>
          <cell r="C795">
            <v>37712</v>
          </cell>
          <cell r="D795">
            <v>37777</v>
          </cell>
          <cell r="E795" t="str">
            <v>M</v>
          </cell>
          <cell r="F795" t="str">
            <v>AUCOL98</v>
          </cell>
          <cell r="G795">
            <v>67555</v>
          </cell>
          <cell r="H795" t="str">
            <v>TAXIS LIBRES S.A</v>
          </cell>
          <cell r="I795">
            <v>3745508</v>
          </cell>
          <cell r="J795">
            <v>809549</v>
          </cell>
          <cell r="K795">
            <v>4053017.8184000002</v>
          </cell>
          <cell r="N795">
            <v>0</v>
          </cell>
          <cell r="O795">
            <v>0.1</v>
          </cell>
          <cell r="P795">
            <v>0</v>
          </cell>
          <cell r="Q795">
            <v>0.1</v>
          </cell>
          <cell r="R795">
            <v>0</v>
          </cell>
          <cell r="S795">
            <v>0</v>
          </cell>
          <cell r="T795">
            <v>0</v>
          </cell>
          <cell r="U795">
            <v>0.19</v>
          </cell>
          <cell r="V795">
            <v>770073.38549600006</v>
          </cell>
          <cell r="W795">
            <v>0.22500000000000001</v>
          </cell>
          <cell r="X795">
            <v>911929.0091400001</v>
          </cell>
          <cell r="Y795">
            <v>0</v>
          </cell>
          <cell r="Z795">
            <v>0</v>
          </cell>
          <cell r="AA795">
            <v>0.58499999999999996</v>
          </cell>
          <cell r="AB795">
            <v>2371015.4237640002</v>
          </cell>
          <cell r="AC795">
            <v>9</v>
          </cell>
          <cell r="AD795">
            <v>9.0307693481445313</v>
          </cell>
        </row>
        <row r="796">
          <cell r="B796" t="str">
            <v>Total 7621899</v>
          </cell>
          <cell r="I796">
            <v>56252352</v>
          </cell>
          <cell r="J796">
            <v>52180395</v>
          </cell>
          <cell r="K796">
            <v>55664812.385800004</v>
          </cell>
          <cell r="L796">
            <v>2259293</v>
          </cell>
          <cell r="M796">
            <v>4111111</v>
          </cell>
          <cell r="N796">
            <v>6370404</v>
          </cell>
          <cell r="P796">
            <v>411111.10000000003</v>
          </cell>
          <cell r="R796">
            <v>637040.4</v>
          </cell>
          <cell r="S796">
            <v>7418555.5</v>
          </cell>
          <cell r="V796">
            <v>10576314.353302</v>
          </cell>
          <cell r="X796">
            <v>12524582.786805</v>
          </cell>
          <cell r="Z796">
            <v>0</v>
          </cell>
          <cell r="AB796">
            <v>25145359.745693002</v>
          </cell>
          <cell r="AC796">
            <v>9</v>
          </cell>
        </row>
        <row r="797">
          <cell r="A797" t="str">
            <v>Centro Colseguros Bogotá</v>
          </cell>
          <cell r="B797">
            <v>8711723</v>
          </cell>
          <cell r="C797">
            <v>36965</v>
          </cell>
          <cell r="D797">
            <v>37329</v>
          </cell>
          <cell r="E797" t="str">
            <v>A</v>
          </cell>
          <cell r="F797" t="str">
            <v>AUCOLESP</v>
          </cell>
          <cell r="G797">
            <v>67555</v>
          </cell>
          <cell r="H797" t="str">
            <v>TAXIS LIBRES S.A</v>
          </cell>
          <cell r="I797">
            <v>22696305.875</v>
          </cell>
          <cell r="J797">
            <v>22696305.875</v>
          </cell>
          <cell r="K797">
            <v>13357444.949200001</v>
          </cell>
          <cell r="L797">
            <v>7456894</v>
          </cell>
          <cell r="M797">
            <v>2111112</v>
          </cell>
          <cell r="N797">
            <v>9568006</v>
          </cell>
          <cell r="O797">
            <v>0.1</v>
          </cell>
          <cell r="P797">
            <v>211111.2</v>
          </cell>
          <cell r="Q797">
            <v>0.1</v>
          </cell>
          <cell r="R797">
            <v>956800.60000000009</v>
          </cell>
          <cell r="S797">
            <v>10735917.799999999</v>
          </cell>
          <cell r="T797">
            <v>0.80374037406330401</v>
          </cell>
          <cell r="U797">
            <v>0.19</v>
          </cell>
          <cell r="V797">
            <v>2537914.5403480004</v>
          </cell>
          <cell r="W797">
            <v>0.22500000000000001</v>
          </cell>
          <cell r="X797">
            <v>3005425.11357</v>
          </cell>
          <cell r="Y797">
            <v>0</v>
          </cell>
          <cell r="Z797">
            <v>0</v>
          </cell>
          <cell r="AA797">
            <v>-0.21874037406330404</v>
          </cell>
          <cell r="AB797">
            <v>-2921812.5047179996</v>
          </cell>
          <cell r="AD797">
            <v>8.7884616851806641</v>
          </cell>
        </row>
        <row r="798">
          <cell r="A798" t="str">
            <v>Centro Colseguros Bogotá</v>
          </cell>
          <cell r="B798">
            <v>8711723</v>
          </cell>
          <cell r="C798">
            <v>37330</v>
          </cell>
          <cell r="D798">
            <v>37694</v>
          </cell>
          <cell r="E798" t="str">
            <v>A</v>
          </cell>
          <cell r="F798" t="str">
            <v>AUCOLESP</v>
          </cell>
          <cell r="G798">
            <v>67555</v>
          </cell>
          <cell r="H798" t="str">
            <v>TAXIS LIBRES S.A</v>
          </cell>
          <cell r="I798">
            <v>47383403.375</v>
          </cell>
          <cell r="J798">
            <v>49866113.5</v>
          </cell>
          <cell r="K798">
            <v>33888844.273400001</v>
          </cell>
          <cell r="L798">
            <v>49396538</v>
          </cell>
          <cell r="M798">
            <v>139133</v>
          </cell>
          <cell r="N798">
            <v>49535671</v>
          </cell>
          <cell r="O798">
            <v>0.1</v>
          </cell>
          <cell r="P798">
            <v>13913.300000000001</v>
          </cell>
          <cell r="Q798">
            <v>0.1</v>
          </cell>
          <cell r="R798">
            <v>4953567.1000000006</v>
          </cell>
          <cell r="S798">
            <v>54503151.399999999</v>
          </cell>
          <cell r="T798">
            <v>1.6082918307952023</v>
          </cell>
          <cell r="U798">
            <v>0.19</v>
          </cell>
          <cell r="V798">
            <v>6438880.4119460005</v>
          </cell>
          <cell r="W798">
            <v>0.22500000000000001</v>
          </cell>
          <cell r="X798">
            <v>7624989.9615150001</v>
          </cell>
          <cell r="Y798">
            <v>0</v>
          </cell>
          <cell r="Z798">
            <v>0</v>
          </cell>
          <cell r="AA798">
            <v>-1.0232918307952024</v>
          </cell>
          <cell r="AB798">
            <v>-34678177.500060998</v>
          </cell>
          <cell r="AD798">
            <v>16.983516693115234</v>
          </cell>
        </row>
        <row r="799">
          <cell r="A799" t="str">
            <v>Centro Colseguros Bogotá</v>
          </cell>
          <cell r="B799">
            <v>8711723</v>
          </cell>
          <cell r="C799">
            <v>37695</v>
          </cell>
          <cell r="D799">
            <v>37777</v>
          </cell>
          <cell r="E799" t="str">
            <v>A</v>
          </cell>
          <cell r="F799" t="str">
            <v>AUCOLESP</v>
          </cell>
          <cell r="G799">
            <v>67555</v>
          </cell>
          <cell r="H799" t="str">
            <v>TAXIS LIBRES S.A</v>
          </cell>
          <cell r="I799">
            <v>7044915</v>
          </cell>
          <cell r="J799">
            <v>1844748</v>
          </cell>
          <cell r="K799">
            <v>9282175.3446999993</v>
          </cell>
          <cell r="N799">
            <v>0</v>
          </cell>
          <cell r="O799">
            <v>0.1</v>
          </cell>
          <cell r="P799">
            <v>0</v>
          </cell>
          <cell r="Q799">
            <v>0.1</v>
          </cell>
          <cell r="R799">
            <v>0</v>
          </cell>
          <cell r="S799">
            <v>0</v>
          </cell>
          <cell r="T799">
            <v>0</v>
          </cell>
          <cell r="U799">
            <v>0.19</v>
          </cell>
          <cell r="V799">
            <v>1763613.315493</v>
          </cell>
          <cell r="W799">
            <v>0.22500000000000001</v>
          </cell>
          <cell r="X799">
            <v>2088489.4525575</v>
          </cell>
          <cell r="Y799">
            <v>0</v>
          </cell>
          <cell r="Z799">
            <v>0</v>
          </cell>
          <cell r="AA799">
            <v>0.58499999999999996</v>
          </cell>
          <cell r="AB799">
            <v>5430072.5766494991</v>
          </cell>
          <cell r="AC799">
            <v>20</v>
          </cell>
          <cell r="AD799">
            <v>20.756097793579102</v>
          </cell>
        </row>
        <row r="800">
          <cell r="B800" t="str">
            <v>Total 8711723</v>
          </cell>
          <cell r="I800">
            <v>77124624.25</v>
          </cell>
          <cell r="J800">
            <v>74407167.375</v>
          </cell>
          <cell r="K800">
            <v>56528464.567299999</v>
          </cell>
          <cell r="L800">
            <v>56853432</v>
          </cell>
          <cell r="M800">
            <v>2250245</v>
          </cell>
          <cell r="N800">
            <v>59103677</v>
          </cell>
          <cell r="P800">
            <v>225024.5</v>
          </cell>
          <cell r="R800">
            <v>5910367.7000000011</v>
          </cell>
          <cell r="S800">
            <v>65239069.199999996</v>
          </cell>
          <cell r="V800">
            <v>10740408.267787002</v>
          </cell>
          <cell r="X800">
            <v>12718904.5276425</v>
          </cell>
          <cell r="Z800">
            <v>0</v>
          </cell>
          <cell r="AB800">
            <v>-32169917.428129498</v>
          </cell>
          <cell r="AC800">
            <v>20</v>
          </cell>
        </row>
        <row r="801">
          <cell r="A801" t="str">
            <v>Centro Colseguros Bogotá</v>
          </cell>
          <cell r="B801">
            <v>8720112</v>
          </cell>
          <cell r="C801">
            <v>37012</v>
          </cell>
          <cell r="D801">
            <v>37376</v>
          </cell>
          <cell r="E801" t="str">
            <v>M</v>
          </cell>
          <cell r="F801" t="str">
            <v>AUCOLESP</v>
          </cell>
          <cell r="G801">
            <v>67555</v>
          </cell>
          <cell r="H801" t="str">
            <v>TAXIS LIBRES S.A</v>
          </cell>
          <cell r="I801">
            <v>108398170</v>
          </cell>
          <cell r="J801">
            <v>108398170</v>
          </cell>
          <cell r="K801">
            <v>108398169.5288</v>
          </cell>
          <cell r="L801">
            <v>18702167</v>
          </cell>
          <cell r="M801">
            <v>3366952</v>
          </cell>
          <cell r="N801">
            <v>22069119</v>
          </cell>
          <cell r="O801">
            <v>0.1</v>
          </cell>
          <cell r="P801">
            <v>336695.2</v>
          </cell>
          <cell r="Q801">
            <v>0.1</v>
          </cell>
          <cell r="R801">
            <v>2206911.9</v>
          </cell>
          <cell r="S801">
            <v>24612726.099999998</v>
          </cell>
          <cell r="T801">
            <v>0.22705850298939517</v>
          </cell>
          <cell r="U801">
            <v>0.19</v>
          </cell>
          <cell r="V801">
            <v>20595652.210471999</v>
          </cell>
          <cell r="W801">
            <v>0.22500000000000001</v>
          </cell>
          <cell r="X801">
            <v>24389588.14398</v>
          </cell>
          <cell r="Y801">
            <v>0</v>
          </cell>
          <cell r="Z801">
            <v>0</v>
          </cell>
          <cell r="AA801">
            <v>0.35794149701060479</v>
          </cell>
          <cell r="AB801">
            <v>38800203.074347995</v>
          </cell>
          <cell r="AD801">
            <v>86.214286804199219</v>
          </cell>
        </row>
        <row r="802">
          <cell r="A802" t="str">
            <v>Centro Colseguros Bogotá</v>
          </cell>
          <cell r="B802">
            <v>8720112</v>
          </cell>
          <cell r="C802">
            <v>37377</v>
          </cell>
          <cell r="D802">
            <v>37741</v>
          </cell>
          <cell r="E802" t="str">
            <v>M</v>
          </cell>
          <cell r="F802" t="str">
            <v>AUCOLESP</v>
          </cell>
          <cell r="G802">
            <v>67555</v>
          </cell>
          <cell r="H802" t="str">
            <v>TAXIS LIBRES S.A</v>
          </cell>
          <cell r="I802">
            <v>252322</v>
          </cell>
          <cell r="J802">
            <v>252322</v>
          </cell>
          <cell r="K802">
            <v>252322</v>
          </cell>
          <cell r="N802">
            <v>0</v>
          </cell>
          <cell r="O802">
            <v>0.1</v>
          </cell>
          <cell r="P802">
            <v>0</v>
          </cell>
          <cell r="Q802">
            <v>0.1</v>
          </cell>
          <cell r="R802">
            <v>0</v>
          </cell>
          <cell r="S802">
            <v>0</v>
          </cell>
          <cell r="T802">
            <v>0</v>
          </cell>
          <cell r="U802">
            <v>0.19</v>
          </cell>
          <cell r="V802">
            <v>47941.18</v>
          </cell>
          <cell r="W802">
            <v>0.22500000000000001</v>
          </cell>
          <cell r="X802">
            <v>56772.450000000004</v>
          </cell>
          <cell r="Y802">
            <v>0</v>
          </cell>
          <cell r="Z802">
            <v>0</v>
          </cell>
          <cell r="AA802">
            <v>0.58499999999999996</v>
          </cell>
          <cell r="AB802">
            <v>147608.37</v>
          </cell>
          <cell r="AD802">
            <v>0.22527472674846649</v>
          </cell>
        </row>
        <row r="803">
          <cell r="B803" t="str">
            <v>Total 8720112</v>
          </cell>
          <cell r="I803">
            <v>108650492</v>
          </cell>
          <cell r="J803">
            <v>108650492</v>
          </cell>
          <cell r="K803">
            <v>108650491.5288</v>
          </cell>
          <cell r="L803">
            <v>18702167</v>
          </cell>
          <cell r="M803">
            <v>3366952</v>
          </cell>
          <cell r="N803">
            <v>22069119</v>
          </cell>
          <cell r="P803">
            <v>336695.2</v>
          </cell>
          <cell r="R803">
            <v>2206911.9</v>
          </cell>
          <cell r="S803">
            <v>24612726.099999998</v>
          </cell>
          <cell r="V803">
            <v>20643593.390471999</v>
          </cell>
          <cell r="X803">
            <v>24446360.593979999</v>
          </cell>
          <cell r="Z803">
            <v>0</v>
          </cell>
          <cell r="AB803">
            <v>38947811.444347993</v>
          </cell>
          <cell r="AC803">
            <v>0</v>
          </cell>
        </row>
        <row r="804">
          <cell r="H804" t="str">
            <v>Total TAXIS LIBRES S.A</v>
          </cell>
          <cell r="I804">
            <v>6368970828.0625</v>
          </cell>
          <cell r="J804">
            <v>5903565551.125</v>
          </cell>
          <cell r="K804">
            <v>6280421052.9514999</v>
          </cell>
          <cell r="L804">
            <v>1991891897</v>
          </cell>
          <cell r="M804">
            <v>1187189144</v>
          </cell>
          <cell r="N804">
            <v>3179081041</v>
          </cell>
          <cell r="P804">
            <v>118718914.40000001</v>
          </cell>
          <cell r="R804">
            <v>317908104.10000002</v>
          </cell>
          <cell r="S804">
            <v>3615708059.5</v>
          </cell>
          <cell r="V804">
            <v>1193280000.0607853</v>
          </cell>
          <cell r="X804">
            <v>1408291476.1331275</v>
          </cell>
          <cell r="Z804">
            <v>0</v>
          </cell>
          <cell r="AB804">
            <v>63141517.257587261</v>
          </cell>
          <cell r="AC804">
            <v>2730</v>
          </cell>
        </row>
        <row r="805">
          <cell r="A805" t="str">
            <v>Centro Colseguros Bogotá</v>
          </cell>
          <cell r="B805">
            <v>8715385</v>
          </cell>
          <cell r="C805">
            <v>36982</v>
          </cell>
          <cell r="D805">
            <v>37346</v>
          </cell>
          <cell r="E805" t="str">
            <v>M</v>
          </cell>
          <cell r="F805" t="str">
            <v>AUCOL98</v>
          </cell>
          <cell r="G805">
            <v>60538</v>
          </cell>
          <cell r="H805" t="str">
            <v>TECNOFARMA S.A</v>
          </cell>
          <cell r="I805">
            <v>52699265</v>
          </cell>
          <cell r="J805">
            <v>52465891</v>
          </cell>
          <cell r="K805">
            <v>48889346.507299997</v>
          </cell>
          <cell r="L805">
            <v>17749319</v>
          </cell>
          <cell r="M805">
            <v>3730032</v>
          </cell>
          <cell r="N805">
            <v>21479351</v>
          </cell>
          <cell r="O805">
            <v>0.1</v>
          </cell>
          <cell r="P805">
            <v>373003.2</v>
          </cell>
          <cell r="Q805">
            <v>0.1</v>
          </cell>
          <cell r="R805">
            <v>2147935.1</v>
          </cell>
          <cell r="S805">
            <v>24000289.300000001</v>
          </cell>
          <cell r="T805">
            <v>0.49091041330275004</v>
          </cell>
          <cell r="U805">
            <v>0.19</v>
          </cell>
          <cell r="V805">
            <v>9288975.8363869991</v>
          </cell>
          <cell r="W805">
            <v>0.125</v>
          </cell>
          <cell r="X805">
            <v>6111168.3134124996</v>
          </cell>
          <cell r="Y805">
            <v>0</v>
          </cell>
          <cell r="Z805">
            <v>0</v>
          </cell>
          <cell r="AA805">
            <v>0.19408958669725002</v>
          </cell>
          <cell r="AB805">
            <v>9488913.0575005002</v>
          </cell>
          <cell r="AD805">
            <v>32.876373291015625</v>
          </cell>
        </row>
        <row r="806">
          <cell r="A806" t="str">
            <v>Centro Colseguros Bogotá</v>
          </cell>
          <cell r="B806">
            <v>8715385</v>
          </cell>
          <cell r="C806">
            <v>37347</v>
          </cell>
          <cell r="D806">
            <v>37711</v>
          </cell>
          <cell r="E806" t="str">
            <v>M</v>
          </cell>
          <cell r="F806" t="str">
            <v>AUCOL98</v>
          </cell>
          <cell r="G806">
            <v>60538</v>
          </cell>
          <cell r="H806" t="str">
            <v>TECNOFARMA S.A</v>
          </cell>
          <cell r="I806">
            <v>97554309.9375</v>
          </cell>
          <cell r="J806">
            <v>97163195.9375</v>
          </cell>
          <cell r="K806">
            <v>96654914.789100006</v>
          </cell>
          <cell r="L806">
            <v>16953622</v>
          </cell>
          <cell r="M806">
            <v>16914641</v>
          </cell>
          <cell r="N806">
            <v>33868263</v>
          </cell>
          <cell r="O806">
            <v>0.1</v>
          </cell>
          <cell r="P806">
            <v>1691464.1</v>
          </cell>
          <cell r="Q806">
            <v>0.1</v>
          </cell>
          <cell r="R806">
            <v>3386826.3000000003</v>
          </cell>
          <cell r="S806">
            <v>38946553.399999999</v>
          </cell>
          <cell r="T806">
            <v>0.40294436640889875</v>
          </cell>
          <cell r="U806">
            <v>0.19</v>
          </cell>
          <cell r="V806">
            <v>18364433.809929002</v>
          </cell>
          <cell r="W806">
            <v>0.125</v>
          </cell>
          <cell r="X806">
            <v>12081864.348637501</v>
          </cell>
          <cell r="Y806">
            <v>0</v>
          </cell>
          <cell r="Z806">
            <v>0</v>
          </cell>
          <cell r="AA806">
            <v>0.28205563359110131</v>
          </cell>
          <cell r="AB806">
            <v>27262063.23053351</v>
          </cell>
          <cell r="AD806">
            <v>65.25</v>
          </cell>
        </row>
        <row r="807">
          <cell r="A807" t="str">
            <v>Centro Colseguros Bogotá</v>
          </cell>
          <cell r="B807">
            <v>8715385</v>
          </cell>
          <cell r="C807">
            <v>37712</v>
          </cell>
          <cell r="D807">
            <v>37777</v>
          </cell>
          <cell r="E807" t="str">
            <v>M</v>
          </cell>
          <cell r="F807" t="str">
            <v>AUCOL98</v>
          </cell>
          <cell r="G807">
            <v>60538</v>
          </cell>
          <cell r="H807" t="str">
            <v>TECNOFARMA S.A</v>
          </cell>
          <cell r="I807">
            <v>18906734</v>
          </cell>
          <cell r="J807">
            <v>8703883</v>
          </cell>
          <cell r="K807">
            <v>20501384.780000001</v>
          </cell>
          <cell r="L807">
            <v>0</v>
          </cell>
          <cell r="M807">
            <v>2611111</v>
          </cell>
          <cell r="N807">
            <v>2611111</v>
          </cell>
          <cell r="O807">
            <v>0.1</v>
          </cell>
          <cell r="P807">
            <v>261111.1</v>
          </cell>
          <cell r="Q807">
            <v>0.1</v>
          </cell>
          <cell r="R807">
            <v>261111.1</v>
          </cell>
          <cell r="S807">
            <v>3133333.2</v>
          </cell>
          <cell r="T807">
            <v>0.15283519789632474</v>
          </cell>
          <cell r="U807">
            <v>0.19</v>
          </cell>
          <cell r="V807">
            <v>3895263.1082000001</v>
          </cell>
          <cell r="W807">
            <v>0.125</v>
          </cell>
          <cell r="X807">
            <v>2562673.0975000001</v>
          </cell>
          <cell r="Y807">
            <v>0</v>
          </cell>
          <cell r="Z807">
            <v>0</v>
          </cell>
          <cell r="AA807">
            <v>0.53216480210367534</v>
          </cell>
          <cell r="AB807">
            <v>10910115.374300003</v>
          </cell>
          <cell r="AC807">
            <v>64</v>
          </cell>
          <cell r="AD807">
            <v>67.523078918457031</v>
          </cell>
        </row>
        <row r="808">
          <cell r="B808" t="str">
            <v>Total 8715385</v>
          </cell>
          <cell r="I808">
            <v>169160308.9375</v>
          </cell>
          <cell r="J808">
            <v>158332969.9375</v>
          </cell>
          <cell r="K808">
            <v>166045646.07640001</v>
          </cell>
          <cell r="L808">
            <v>34702941</v>
          </cell>
          <cell r="M808">
            <v>23255784</v>
          </cell>
          <cell r="N808">
            <v>57958725</v>
          </cell>
          <cell r="P808">
            <v>2325578.4</v>
          </cell>
          <cell r="R808">
            <v>5795872.5</v>
          </cell>
          <cell r="S808">
            <v>66080175.900000006</v>
          </cell>
          <cell r="V808">
            <v>31548672.754515998</v>
          </cell>
          <cell r="X808">
            <v>20755705.759550001</v>
          </cell>
          <cell r="Z808">
            <v>0</v>
          </cell>
          <cell r="AB808">
            <v>47661091.66233401</v>
          </cell>
          <cell r="AC808">
            <v>64</v>
          </cell>
        </row>
        <row r="809">
          <cell r="H809" t="str">
            <v>Total TECNOFARMA S.A</v>
          </cell>
          <cell r="I809">
            <v>169160308.9375</v>
          </cell>
          <cell r="J809">
            <v>158332969.9375</v>
          </cell>
          <cell r="K809">
            <v>166045646.07640001</v>
          </cell>
          <cell r="L809">
            <v>34702941</v>
          </cell>
          <cell r="M809">
            <v>23255784</v>
          </cell>
          <cell r="N809">
            <v>57958725</v>
          </cell>
          <cell r="P809">
            <v>2325578.4</v>
          </cell>
          <cell r="R809">
            <v>5795872.5</v>
          </cell>
          <cell r="S809">
            <v>66080175.900000006</v>
          </cell>
          <cell r="V809">
            <v>31548672.754515998</v>
          </cell>
          <cell r="X809">
            <v>20755705.759550001</v>
          </cell>
          <cell r="Z809">
            <v>0</v>
          </cell>
          <cell r="AB809">
            <v>47661091.66233401</v>
          </cell>
          <cell r="AC809">
            <v>64</v>
          </cell>
        </row>
        <row r="810">
          <cell r="A810" t="str">
            <v>Centro Colseguros Bogotá</v>
          </cell>
          <cell r="B810">
            <v>10286175</v>
          </cell>
          <cell r="C810">
            <v>37139</v>
          </cell>
          <cell r="D810">
            <v>37503</v>
          </cell>
          <cell r="E810" t="str">
            <v>M</v>
          </cell>
          <cell r="F810" t="str">
            <v>AUCOL98</v>
          </cell>
          <cell r="G810">
            <v>66628</v>
          </cell>
          <cell r="H810" t="str">
            <v>TORO ARIAS T.A. ASRS. DE SGRS. CÍA.LTDA.</v>
          </cell>
          <cell r="I810">
            <v>21711606</v>
          </cell>
          <cell r="J810">
            <v>21711606</v>
          </cell>
          <cell r="K810">
            <v>20972837.5625</v>
          </cell>
          <cell r="L810">
            <v>35205600</v>
          </cell>
          <cell r="M810">
            <v>0</v>
          </cell>
          <cell r="N810">
            <v>35205600</v>
          </cell>
          <cell r="O810">
            <v>0.1</v>
          </cell>
          <cell r="P810">
            <v>0</v>
          </cell>
          <cell r="Q810">
            <v>0.1</v>
          </cell>
          <cell r="R810">
            <v>3520560</v>
          </cell>
          <cell r="S810">
            <v>38726160</v>
          </cell>
          <cell r="T810">
            <v>1.846491200086507</v>
          </cell>
          <cell r="U810">
            <v>0.19</v>
          </cell>
          <cell r="V810">
            <v>3984839.1368749999</v>
          </cell>
          <cell r="W810">
            <v>0.125</v>
          </cell>
          <cell r="X810">
            <v>2621604.6953125</v>
          </cell>
          <cell r="Y810">
            <v>0</v>
          </cell>
          <cell r="Z810">
            <v>0</v>
          </cell>
          <cell r="AA810">
            <v>-1.161491200086507</v>
          </cell>
          <cell r="AB810">
            <v>-24359766.269687496</v>
          </cell>
          <cell r="AD810">
            <v>10.978021621704102</v>
          </cell>
        </row>
        <row r="811">
          <cell r="A811" t="str">
            <v>Centro Colseguros Bogotá</v>
          </cell>
          <cell r="B811">
            <v>10286175</v>
          </cell>
          <cell r="C811">
            <v>37504</v>
          </cell>
          <cell r="D811">
            <v>37777</v>
          </cell>
          <cell r="E811" t="str">
            <v>M</v>
          </cell>
          <cell r="F811" t="str">
            <v>AUCOL98</v>
          </cell>
          <cell r="G811">
            <v>66628</v>
          </cell>
          <cell r="H811" t="str">
            <v>TORO ARIAS T.A. ASRS. DE SGRS. CÍA.LTDA.</v>
          </cell>
          <cell r="I811">
            <v>4570</v>
          </cell>
          <cell r="J811">
            <v>4570</v>
          </cell>
          <cell r="K811">
            <v>743338.46880000003</v>
          </cell>
          <cell r="N811">
            <v>0</v>
          </cell>
          <cell r="O811">
            <v>0.1</v>
          </cell>
          <cell r="P811">
            <v>0</v>
          </cell>
          <cell r="Q811">
            <v>0.1</v>
          </cell>
          <cell r="R811">
            <v>0</v>
          </cell>
          <cell r="S811">
            <v>0</v>
          </cell>
          <cell r="T811">
            <v>0</v>
          </cell>
          <cell r="U811">
            <v>0.19</v>
          </cell>
          <cell r="V811">
            <v>141234.309072</v>
          </cell>
          <cell r="W811">
            <v>0.125</v>
          </cell>
          <cell r="X811">
            <v>92917.308600000004</v>
          </cell>
          <cell r="Y811">
            <v>0</v>
          </cell>
          <cell r="Z811">
            <v>0</v>
          </cell>
          <cell r="AA811">
            <v>0.68500000000000005</v>
          </cell>
          <cell r="AB811">
            <v>509186.85112800007</v>
          </cell>
          <cell r="AC811">
            <v>0</v>
          </cell>
          <cell r="AD811">
            <v>9.1575093567371368E-2</v>
          </cell>
        </row>
        <row r="812">
          <cell r="B812" t="str">
            <v>Total 10286175</v>
          </cell>
          <cell r="I812">
            <v>21716176</v>
          </cell>
          <cell r="J812">
            <v>21716176</v>
          </cell>
          <cell r="K812">
            <v>21716176.031300001</v>
          </cell>
          <cell r="L812">
            <v>35205600</v>
          </cell>
          <cell r="M812">
            <v>0</v>
          </cell>
          <cell r="N812">
            <v>35205600</v>
          </cell>
          <cell r="P812">
            <v>0</v>
          </cell>
          <cell r="R812">
            <v>3520560</v>
          </cell>
          <cell r="S812">
            <v>38726160</v>
          </cell>
          <cell r="V812">
            <v>4126073.4459469998</v>
          </cell>
          <cell r="X812">
            <v>2714522.0039125001</v>
          </cell>
          <cell r="Z812">
            <v>0</v>
          </cell>
          <cell r="AB812">
            <v>-23850579.418559495</v>
          </cell>
          <cell r="AC812">
            <v>0</v>
          </cell>
        </row>
        <row r="813">
          <cell r="H813" t="str">
            <v>Total TORO ARIAS T.A. ASRS. DE SGRS. CÍA.LTDA.</v>
          </cell>
          <cell r="I813">
            <v>21716176</v>
          </cell>
          <cell r="J813">
            <v>21716176</v>
          </cell>
          <cell r="K813">
            <v>21716176.031300001</v>
          </cell>
          <cell r="L813">
            <v>35205600</v>
          </cell>
          <cell r="M813">
            <v>0</v>
          </cell>
          <cell r="N813">
            <v>35205600</v>
          </cell>
          <cell r="P813">
            <v>0</v>
          </cell>
          <cell r="R813">
            <v>3520560</v>
          </cell>
          <cell r="S813">
            <v>38726160</v>
          </cell>
          <cell r="V813">
            <v>4126073.4459469998</v>
          </cell>
          <cell r="X813">
            <v>2714522.0039125001</v>
          </cell>
          <cell r="Z813">
            <v>0</v>
          </cell>
          <cell r="AB813">
            <v>-23850579.418559495</v>
          </cell>
          <cell r="AC813">
            <v>0</v>
          </cell>
        </row>
        <row r="814">
          <cell r="A814" t="str">
            <v>Centro Colseguros Bogotá</v>
          </cell>
          <cell r="B814">
            <v>10263154</v>
          </cell>
          <cell r="C814">
            <v>37095</v>
          </cell>
          <cell r="D814">
            <v>37459</v>
          </cell>
          <cell r="E814" t="str">
            <v>M</v>
          </cell>
          <cell r="F814" t="str">
            <v>AUCOLESP</v>
          </cell>
          <cell r="G814">
            <v>66628</v>
          </cell>
          <cell r="H814" t="str">
            <v>TORO AUTOS LIMITADA</v>
          </cell>
          <cell r="I814">
            <v>401245099.125</v>
          </cell>
          <cell r="J814">
            <v>401727796.125</v>
          </cell>
          <cell r="K814">
            <v>379417751.12059999</v>
          </cell>
          <cell r="L814">
            <v>210852191</v>
          </cell>
          <cell r="M814">
            <v>86517018</v>
          </cell>
          <cell r="N814">
            <v>297369209</v>
          </cell>
          <cell r="O814">
            <v>0.1</v>
          </cell>
          <cell r="P814">
            <v>8651701.8000000007</v>
          </cell>
          <cell r="Q814">
            <v>0.1</v>
          </cell>
          <cell r="R814">
            <v>29736920.900000002</v>
          </cell>
          <cell r="S814">
            <v>335757831.69999999</v>
          </cell>
          <cell r="T814">
            <v>0.88492915976742892</v>
          </cell>
          <cell r="U814">
            <v>0.19</v>
          </cell>
          <cell r="V814">
            <v>72089372.712914005</v>
          </cell>
          <cell r="W814">
            <v>0.125</v>
          </cell>
          <cell r="X814">
            <v>47427218.890074998</v>
          </cell>
          <cell r="Y814">
            <v>0</v>
          </cell>
          <cell r="Z814">
            <v>0</v>
          </cell>
          <cell r="AA814">
            <v>-0.19992915976742887</v>
          </cell>
          <cell r="AB814">
            <v>-75856672.182388991</v>
          </cell>
          <cell r="AD814">
            <v>212.06318664550781</v>
          </cell>
        </row>
        <row r="815">
          <cell r="A815" t="str">
            <v>Centro Colseguros Bogotá</v>
          </cell>
          <cell r="B815">
            <v>10263154</v>
          </cell>
          <cell r="C815">
            <v>37460</v>
          </cell>
          <cell r="D815">
            <v>37777</v>
          </cell>
          <cell r="E815" t="str">
            <v>M</v>
          </cell>
          <cell r="F815" t="str">
            <v>AUCOLESP</v>
          </cell>
          <cell r="G815">
            <v>66628</v>
          </cell>
          <cell r="H815" t="str">
            <v>TORO AUTOS LIMITADA</v>
          </cell>
          <cell r="I815">
            <v>441809637</v>
          </cell>
          <cell r="J815">
            <v>383036029</v>
          </cell>
          <cell r="K815">
            <v>450294427.13309997</v>
          </cell>
          <cell r="L815">
            <v>111809391</v>
          </cell>
          <cell r="M815">
            <v>81754742</v>
          </cell>
          <cell r="N815">
            <v>193564133</v>
          </cell>
          <cell r="O815">
            <v>0.1</v>
          </cell>
          <cell r="P815">
            <v>8175474.2000000002</v>
          </cell>
          <cell r="Q815">
            <v>0.1</v>
          </cell>
          <cell r="R815">
            <v>19356413.300000001</v>
          </cell>
          <cell r="S815">
            <v>221096020.5</v>
          </cell>
          <cell r="T815">
            <v>0.49100323516694883</v>
          </cell>
          <cell r="U815">
            <v>0.19</v>
          </cell>
          <cell r="V815">
            <v>85555941.155288994</v>
          </cell>
          <cell r="W815">
            <v>0.125</v>
          </cell>
          <cell r="X815">
            <v>56286803.391637497</v>
          </cell>
          <cell r="Y815">
            <v>0</v>
          </cell>
          <cell r="Z815">
            <v>0</v>
          </cell>
          <cell r="AA815">
            <v>0.19399676483305123</v>
          </cell>
          <cell r="AB815">
            <v>87355662.086173519</v>
          </cell>
          <cell r="AC815">
            <v>239</v>
          </cell>
          <cell r="AD815">
            <v>275.35647583007813</v>
          </cell>
        </row>
        <row r="816">
          <cell r="B816" t="str">
            <v>Total 10263154</v>
          </cell>
          <cell r="I816">
            <v>843054736.125</v>
          </cell>
          <cell r="J816">
            <v>784763825.125</v>
          </cell>
          <cell r="K816">
            <v>829712178.25370002</v>
          </cell>
          <cell r="L816">
            <v>322661582</v>
          </cell>
          <cell r="M816">
            <v>168271760</v>
          </cell>
          <cell r="N816">
            <v>490933342</v>
          </cell>
          <cell r="P816">
            <v>16827176</v>
          </cell>
          <cell r="R816">
            <v>49093334.200000003</v>
          </cell>
          <cell r="S816">
            <v>556853852.20000005</v>
          </cell>
          <cell r="V816">
            <v>157645313.86820298</v>
          </cell>
          <cell r="X816">
            <v>103714022.2817125</v>
          </cell>
          <cell r="Z816">
            <v>0</v>
          </cell>
          <cell r="AB816">
            <v>11498989.903784528</v>
          </cell>
          <cell r="AC816">
            <v>239</v>
          </cell>
        </row>
        <row r="817">
          <cell r="A817" t="str">
            <v>Centro Colseguros Bogotá</v>
          </cell>
          <cell r="B817">
            <v>10402138</v>
          </cell>
          <cell r="C817">
            <v>37366</v>
          </cell>
          <cell r="D817">
            <v>37730</v>
          </cell>
          <cell r="E817" t="str">
            <v>M</v>
          </cell>
          <cell r="F817" t="str">
            <v>AUCOLESP</v>
          </cell>
          <cell r="G817">
            <v>66628</v>
          </cell>
          <cell r="H817" t="str">
            <v>TORO AUTOS LIMITADA</v>
          </cell>
          <cell r="I817">
            <v>4866282</v>
          </cell>
          <cell r="J817">
            <v>4915967</v>
          </cell>
          <cell r="K817">
            <v>4866282</v>
          </cell>
          <cell r="N817">
            <v>0</v>
          </cell>
          <cell r="O817">
            <v>0.1</v>
          </cell>
          <cell r="P817">
            <v>0</v>
          </cell>
          <cell r="Q817">
            <v>0.1</v>
          </cell>
          <cell r="R817">
            <v>0</v>
          </cell>
          <cell r="S817">
            <v>0</v>
          </cell>
          <cell r="T817">
            <v>0</v>
          </cell>
          <cell r="U817">
            <v>0.19</v>
          </cell>
          <cell r="V817">
            <v>924593.58</v>
          </cell>
          <cell r="W817">
            <v>0.125</v>
          </cell>
          <cell r="X817">
            <v>608285.25</v>
          </cell>
          <cell r="Y817">
            <v>0</v>
          </cell>
          <cell r="Z817">
            <v>0</v>
          </cell>
          <cell r="AA817">
            <v>0.68500000000000005</v>
          </cell>
          <cell r="AB817">
            <v>3333403.1700000004</v>
          </cell>
          <cell r="AD817">
            <v>5.5357141494750977</v>
          </cell>
        </row>
        <row r="818">
          <cell r="B818" t="str">
            <v>Total 10402138</v>
          </cell>
          <cell r="I818">
            <v>4866282</v>
          </cell>
          <cell r="J818">
            <v>4915967</v>
          </cell>
          <cell r="K818">
            <v>4866282</v>
          </cell>
          <cell r="L818">
            <v>0</v>
          </cell>
          <cell r="M818">
            <v>0</v>
          </cell>
          <cell r="N818">
            <v>0</v>
          </cell>
          <cell r="P818">
            <v>0</v>
          </cell>
          <cell r="R818">
            <v>0</v>
          </cell>
          <cell r="S818">
            <v>0</v>
          </cell>
          <cell r="V818">
            <v>924593.58</v>
          </cell>
          <cell r="X818">
            <v>608285.25</v>
          </cell>
          <cell r="Z818">
            <v>0</v>
          </cell>
          <cell r="AB818">
            <v>3333403.1700000004</v>
          </cell>
          <cell r="AC818">
            <v>0</v>
          </cell>
        </row>
        <row r="819">
          <cell r="H819" t="str">
            <v>Total TORO AUTOS LIMITADA</v>
          </cell>
          <cell r="I819">
            <v>847921018.125</v>
          </cell>
          <cell r="J819">
            <v>789679792.125</v>
          </cell>
          <cell r="K819">
            <v>834578460.25370002</v>
          </cell>
          <cell r="L819">
            <v>322661582</v>
          </cell>
          <cell r="M819">
            <v>168271760</v>
          </cell>
          <cell r="N819">
            <v>490933342</v>
          </cell>
          <cell r="P819">
            <v>16827176</v>
          </cell>
          <cell r="R819">
            <v>49093334.200000003</v>
          </cell>
          <cell r="S819">
            <v>556853852.20000005</v>
          </cell>
          <cell r="V819">
            <v>158569907.448203</v>
          </cell>
          <cell r="X819">
            <v>104322307.5317125</v>
          </cell>
          <cell r="Z819">
            <v>0</v>
          </cell>
          <cell r="AB819">
            <v>14832393.073784528</v>
          </cell>
          <cell r="AC819">
            <v>239</v>
          </cell>
        </row>
        <row r="820">
          <cell r="A820" t="str">
            <v>Centro Colseguros Bogotá</v>
          </cell>
          <cell r="B820">
            <v>7537376</v>
          </cell>
          <cell r="C820">
            <v>36848</v>
          </cell>
          <cell r="D820">
            <v>37212</v>
          </cell>
          <cell r="E820" t="str">
            <v>A</v>
          </cell>
          <cell r="F820" t="str">
            <v>AUCOL98</v>
          </cell>
          <cell r="G820">
            <v>90118</v>
          </cell>
          <cell r="H820" t="str">
            <v>TRANSCRUDOLLANOS LTDA</v>
          </cell>
          <cell r="I820">
            <v>54713981.875</v>
          </cell>
          <cell r="J820">
            <v>54713981.875</v>
          </cell>
          <cell r="K820">
            <v>54713981</v>
          </cell>
          <cell r="N820">
            <v>0</v>
          </cell>
          <cell r="O820">
            <v>0.1</v>
          </cell>
          <cell r="P820">
            <v>0</v>
          </cell>
          <cell r="Q820">
            <v>0.1</v>
          </cell>
          <cell r="R820">
            <v>0</v>
          </cell>
          <cell r="S820">
            <v>0</v>
          </cell>
          <cell r="T820">
            <v>0</v>
          </cell>
          <cell r="U820">
            <v>0.19</v>
          </cell>
          <cell r="V820">
            <v>10395656.390000001</v>
          </cell>
          <cell r="W820">
            <v>0.125</v>
          </cell>
          <cell r="X820">
            <v>6839247.625</v>
          </cell>
          <cell r="Y820">
            <v>0</v>
          </cell>
          <cell r="Z820">
            <v>0</v>
          </cell>
          <cell r="AA820">
            <v>0.68500000000000005</v>
          </cell>
          <cell r="AB820">
            <v>37479076.984999999</v>
          </cell>
          <cell r="AD820">
            <v>33.741756439208984</v>
          </cell>
        </row>
        <row r="821">
          <cell r="A821" t="str">
            <v>Centro Colseguros Bogotá</v>
          </cell>
          <cell r="B821">
            <v>7537376</v>
          </cell>
          <cell r="C821">
            <v>37213</v>
          </cell>
          <cell r="D821">
            <v>37577</v>
          </cell>
          <cell r="E821" t="str">
            <v>A</v>
          </cell>
          <cell r="F821" t="str">
            <v>AUCOL98</v>
          </cell>
          <cell r="G821">
            <v>90118</v>
          </cell>
          <cell r="H821" t="str">
            <v>TRANSCRUDOLLANOS LTDA</v>
          </cell>
          <cell r="I821">
            <v>53136392.1875</v>
          </cell>
          <cell r="J821">
            <v>53136392.1875</v>
          </cell>
          <cell r="K821">
            <v>53136392.265600003</v>
          </cell>
          <cell r="L821">
            <v>40923747</v>
          </cell>
          <cell r="M821">
            <v>700000</v>
          </cell>
          <cell r="N821">
            <v>41623747</v>
          </cell>
          <cell r="O821">
            <v>0.1</v>
          </cell>
          <cell r="P821">
            <v>70000</v>
          </cell>
          <cell r="Q821">
            <v>0.1</v>
          </cell>
          <cell r="R821">
            <v>4162374.7</v>
          </cell>
          <cell r="S821">
            <v>45856121.700000003</v>
          </cell>
          <cell r="T821">
            <v>0.86298899388558648</v>
          </cell>
          <cell r="U821">
            <v>0.19</v>
          </cell>
          <cell r="V821">
            <v>10095914.530464001</v>
          </cell>
          <cell r="W821">
            <v>0.125</v>
          </cell>
          <cell r="X821">
            <v>6642049.0332000004</v>
          </cell>
          <cell r="Y821">
            <v>0</v>
          </cell>
          <cell r="Z821">
            <v>0</v>
          </cell>
          <cell r="AA821">
            <v>-0.17798899388558642</v>
          </cell>
          <cell r="AB821">
            <v>-9457692.9980640002</v>
          </cell>
          <cell r="AD821">
            <v>31.126373291015625</v>
          </cell>
        </row>
        <row r="822">
          <cell r="A822" t="str">
            <v>Centro Colseguros Bogotá</v>
          </cell>
          <cell r="B822">
            <v>7537376</v>
          </cell>
          <cell r="C822">
            <v>37578</v>
          </cell>
          <cell r="D822">
            <v>37777</v>
          </cell>
          <cell r="E822" t="str">
            <v>A</v>
          </cell>
          <cell r="F822" t="str">
            <v>AUCOL98</v>
          </cell>
          <cell r="G822">
            <v>90118</v>
          </cell>
          <cell r="H822" t="str">
            <v>TRANSCRUDOLLANOS LTDA</v>
          </cell>
          <cell r="I822">
            <v>56681187.0625</v>
          </cell>
          <cell r="J822">
            <v>56420617.0625</v>
          </cell>
          <cell r="K822">
            <v>30534436.576200001</v>
          </cell>
          <cell r="N822">
            <v>0</v>
          </cell>
          <cell r="O822">
            <v>0.1</v>
          </cell>
          <cell r="P822">
            <v>0</v>
          </cell>
          <cell r="Q822">
            <v>0.1</v>
          </cell>
          <cell r="R822">
            <v>0</v>
          </cell>
          <cell r="S822">
            <v>0</v>
          </cell>
          <cell r="T822">
            <v>0</v>
          </cell>
          <cell r="U822">
            <v>0.19</v>
          </cell>
          <cell r="V822">
            <v>5801542.9494780004</v>
          </cell>
          <cell r="W822">
            <v>0.125</v>
          </cell>
          <cell r="X822">
            <v>3816804.5720250001</v>
          </cell>
          <cell r="Y822">
            <v>0</v>
          </cell>
          <cell r="Z822">
            <v>0</v>
          </cell>
          <cell r="AA822">
            <v>0.68500000000000005</v>
          </cell>
          <cell r="AB822">
            <v>20916089.054697003</v>
          </cell>
          <cell r="AC822">
            <v>30</v>
          </cell>
          <cell r="AD822">
            <v>28.371858596801758</v>
          </cell>
        </row>
        <row r="823">
          <cell r="B823" t="str">
            <v>Total 7537376</v>
          </cell>
          <cell r="I823">
            <v>164531561.125</v>
          </cell>
          <cell r="J823">
            <v>164270991.125</v>
          </cell>
          <cell r="K823">
            <v>138384809.8418</v>
          </cell>
          <cell r="L823">
            <v>40923747</v>
          </cell>
          <cell r="M823">
            <v>700000</v>
          </cell>
          <cell r="N823">
            <v>41623747</v>
          </cell>
          <cell r="P823">
            <v>70000</v>
          </cell>
          <cell r="R823">
            <v>4162374.7</v>
          </cell>
          <cell r="S823">
            <v>45856121.700000003</v>
          </cell>
          <cell r="V823">
            <v>26293113.869942002</v>
          </cell>
          <cell r="X823">
            <v>17298101.230225001</v>
          </cell>
          <cell r="Z823">
            <v>0</v>
          </cell>
          <cell r="AB823">
            <v>48937473.041633002</v>
          </cell>
          <cell r="AC823">
            <v>30</v>
          </cell>
        </row>
        <row r="824">
          <cell r="H824" t="str">
            <v>Total TRANSCRUDOLLANOS LTDA</v>
          </cell>
          <cell r="I824">
            <v>164531561.125</v>
          </cell>
          <cell r="J824">
            <v>164270991.125</v>
          </cell>
          <cell r="K824">
            <v>138384809.8418</v>
          </cell>
          <cell r="L824">
            <v>40923747</v>
          </cell>
          <cell r="M824">
            <v>700000</v>
          </cell>
          <cell r="N824">
            <v>41623747</v>
          </cell>
          <cell r="P824">
            <v>70000</v>
          </cell>
          <cell r="R824">
            <v>4162374.7</v>
          </cell>
          <cell r="S824">
            <v>45856121.700000003</v>
          </cell>
          <cell r="V824">
            <v>26293113.869942002</v>
          </cell>
          <cell r="X824">
            <v>17298101.230225001</v>
          </cell>
          <cell r="Z824">
            <v>0</v>
          </cell>
          <cell r="AB824">
            <v>48937473.041633002</v>
          </cell>
          <cell r="AC824">
            <v>30</v>
          </cell>
        </row>
        <row r="825">
          <cell r="A825" t="str">
            <v>Centro Colseguros Bogotá</v>
          </cell>
          <cell r="B825">
            <v>11001541</v>
          </cell>
          <cell r="C825">
            <v>37536</v>
          </cell>
          <cell r="D825">
            <v>37777</v>
          </cell>
          <cell r="E825" t="str">
            <v>A</v>
          </cell>
          <cell r="F825" t="str">
            <v>AUCOLESP</v>
          </cell>
          <cell r="G825">
            <v>91234</v>
          </cell>
          <cell r="H825" t="str">
            <v>TRANSPORTES ARIZONA S.A</v>
          </cell>
          <cell r="I825">
            <v>86836120.5</v>
          </cell>
          <cell r="J825">
            <v>86836120.5</v>
          </cell>
          <cell r="K825">
            <v>54396005.875</v>
          </cell>
          <cell r="L825">
            <v>24567347</v>
          </cell>
          <cell r="M825">
            <v>54915434</v>
          </cell>
          <cell r="N825">
            <v>79482781</v>
          </cell>
          <cell r="O825">
            <v>0.1</v>
          </cell>
          <cell r="P825">
            <v>5491543.4000000004</v>
          </cell>
          <cell r="Q825">
            <v>0.1</v>
          </cell>
          <cell r="R825">
            <v>7948278.1000000006</v>
          </cell>
          <cell r="S825">
            <v>92922602.5</v>
          </cell>
          <cell r="T825">
            <v>1.7082614983447992</v>
          </cell>
          <cell r="U825">
            <v>0.19</v>
          </cell>
          <cell r="V825">
            <v>10335241.116250001</v>
          </cell>
          <cell r="W825">
            <v>0.125</v>
          </cell>
          <cell r="X825">
            <v>6799500.734375</v>
          </cell>
          <cell r="Y825">
            <v>0</v>
          </cell>
          <cell r="Z825">
            <v>0</v>
          </cell>
          <cell r="AA825">
            <v>-1.0232614983447992</v>
          </cell>
          <cell r="AB825">
            <v>-55661338.475625001</v>
          </cell>
          <cell r="AC825">
            <v>14</v>
          </cell>
          <cell r="AD825">
            <v>14.369294166564941</v>
          </cell>
        </row>
        <row r="826">
          <cell r="B826" t="str">
            <v>Total 11001541</v>
          </cell>
          <cell r="I826">
            <v>86836120.5</v>
          </cell>
          <cell r="J826">
            <v>86836120.5</v>
          </cell>
          <cell r="K826">
            <v>54396005.875</v>
          </cell>
          <cell r="L826">
            <v>24567347</v>
          </cell>
          <cell r="M826">
            <v>54915434</v>
          </cell>
          <cell r="N826">
            <v>79482781</v>
          </cell>
          <cell r="P826">
            <v>5491543.4000000004</v>
          </cell>
          <cell r="R826">
            <v>7948278.1000000006</v>
          </cell>
          <cell r="S826">
            <v>92922602.5</v>
          </cell>
          <cell r="V826">
            <v>10335241.116250001</v>
          </cell>
          <cell r="X826">
            <v>6799500.734375</v>
          </cell>
          <cell r="Z826">
            <v>0</v>
          </cell>
          <cell r="AB826">
            <v>-55661338.475625001</v>
          </cell>
          <cell r="AC826">
            <v>14</v>
          </cell>
        </row>
        <row r="827">
          <cell r="H827" t="str">
            <v>Total TRANSPORTES ARIZONA S.A</v>
          </cell>
          <cell r="I827">
            <v>86836120.5</v>
          </cell>
          <cell r="J827">
            <v>86836120.5</v>
          </cell>
          <cell r="K827">
            <v>54396005.875</v>
          </cell>
          <cell r="L827">
            <v>24567347</v>
          </cell>
          <cell r="M827">
            <v>54915434</v>
          </cell>
          <cell r="N827">
            <v>79482781</v>
          </cell>
          <cell r="P827">
            <v>5491543.4000000004</v>
          </cell>
          <cell r="R827">
            <v>7948278.1000000006</v>
          </cell>
          <cell r="S827">
            <v>92922602.5</v>
          </cell>
          <cell r="V827">
            <v>10335241.116250001</v>
          </cell>
          <cell r="X827">
            <v>6799500.734375</v>
          </cell>
          <cell r="Z827">
            <v>0</v>
          </cell>
          <cell r="AB827">
            <v>-55661338.475625001</v>
          </cell>
          <cell r="AC827">
            <v>14</v>
          </cell>
        </row>
        <row r="828">
          <cell r="A828" t="str">
            <v>Centro Colseguros Bogotá</v>
          </cell>
          <cell r="B828">
            <v>10388804</v>
          </cell>
          <cell r="C828">
            <v>37350</v>
          </cell>
          <cell r="D828">
            <v>37714</v>
          </cell>
          <cell r="E828" t="str">
            <v>A</v>
          </cell>
          <cell r="F828" t="str">
            <v>AUCOL98</v>
          </cell>
          <cell r="G828">
            <v>68921</v>
          </cell>
          <cell r="H828" t="str">
            <v>XOREX DE COLOMBIA LTDA.</v>
          </cell>
          <cell r="I828">
            <v>7572014</v>
          </cell>
          <cell r="J828">
            <v>7572014</v>
          </cell>
          <cell r="K828">
            <v>6766142.5155999996</v>
          </cell>
          <cell r="N828">
            <v>0</v>
          </cell>
          <cell r="O828">
            <v>0.1</v>
          </cell>
          <cell r="P828">
            <v>0</v>
          </cell>
          <cell r="Q828">
            <v>0.1</v>
          </cell>
          <cell r="R828">
            <v>0</v>
          </cell>
          <cell r="S828">
            <v>0</v>
          </cell>
          <cell r="T828">
            <v>0</v>
          </cell>
          <cell r="U828">
            <v>0.19</v>
          </cell>
          <cell r="V828">
            <v>1285567.0779639999</v>
          </cell>
          <cell r="W828">
            <v>0.125</v>
          </cell>
          <cell r="X828">
            <v>845767.81444999995</v>
          </cell>
          <cell r="Y828">
            <v>0</v>
          </cell>
          <cell r="Z828">
            <v>0</v>
          </cell>
          <cell r="AA828">
            <v>0.68500000000000005</v>
          </cell>
          <cell r="AB828">
            <v>4634807.6231859997</v>
          </cell>
          <cell r="AD828">
            <v>4.1565933227539063</v>
          </cell>
        </row>
        <row r="829">
          <cell r="A829" t="str">
            <v>Centro Colseguros Bogotá</v>
          </cell>
          <cell r="B829">
            <v>10388804</v>
          </cell>
          <cell r="C829">
            <v>37715</v>
          </cell>
          <cell r="D829">
            <v>37777</v>
          </cell>
          <cell r="E829" t="str">
            <v>A</v>
          </cell>
          <cell r="F829" t="str">
            <v>AUCOL98</v>
          </cell>
          <cell r="G829">
            <v>68921</v>
          </cell>
          <cell r="H829" t="str">
            <v>XOREX DE COLOMBIA LTDA.</v>
          </cell>
          <cell r="I829">
            <v>4483776.875</v>
          </cell>
          <cell r="J829">
            <v>767650</v>
          </cell>
          <cell r="K829">
            <v>1052918.4336000001</v>
          </cell>
          <cell r="N829">
            <v>0</v>
          </cell>
          <cell r="O829">
            <v>0.1</v>
          </cell>
          <cell r="P829">
            <v>0</v>
          </cell>
          <cell r="Q829">
            <v>0.1</v>
          </cell>
          <cell r="R829">
            <v>0</v>
          </cell>
          <cell r="S829">
            <v>0</v>
          </cell>
          <cell r="T829">
            <v>0</v>
          </cell>
          <cell r="U829">
            <v>0.19</v>
          </cell>
          <cell r="V829">
            <v>200054.50238400002</v>
          </cell>
          <cell r="W829">
            <v>0.125</v>
          </cell>
          <cell r="X829">
            <v>131614.80420000001</v>
          </cell>
          <cell r="Y829">
            <v>0</v>
          </cell>
          <cell r="Z829">
            <v>0</v>
          </cell>
          <cell r="AA829">
            <v>0.68500000000000005</v>
          </cell>
          <cell r="AB829">
            <v>721249.1270160001</v>
          </cell>
          <cell r="AC829">
            <v>4</v>
          </cell>
          <cell r="AD829">
            <v>4</v>
          </cell>
        </row>
        <row r="830">
          <cell r="B830" t="str">
            <v>Total 10388804</v>
          </cell>
          <cell r="I830">
            <v>12055790.875</v>
          </cell>
          <cell r="J830">
            <v>8339664</v>
          </cell>
          <cell r="K830">
            <v>7819060.9491999997</v>
          </cell>
          <cell r="L830">
            <v>0</v>
          </cell>
          <cell r="M830">
            <v>0</v>
          </cell>
          <cell r="N830">
            <v>0</v>
          </cell>
          <cell r="P830">
            <v>0</v>
          </cell>
          <cell r="R830">
            <v>0</v>
          </cell>
          <cell r="S830">
            <v>0</v>
          </cell>
          <cell r="V830">
            <v>1485621.5803479999</v>
          </cell>
          <cell r="X830">
            <v>977382.61864999996</v>
          </cell>
          <cell r="Z830">
            <v>0</v>
          </cell>
          <cell r="AB830">
            <v>5356056.7502020001</v>
          </cell>
          <cell r="AC830">
            <v>4</v>
          </cell>
        </row>
        <row r="831">
          <cell r="H831" t="str">
            <v>Total XOREX DE COLOMBIA LTDA.</v>
          </cell>
          <cell r="I831">
            <v>12055790.875</v>
          </cell>
          <cell r="J831">
            <v>8339664</v>
          </cell>
          <cell r="K831">
            <v>7819060.9491999997</v>
          </cell>
          <cell r="L831">
            <v>0</v>
          </cell>
          <cell r="M831">
            <v>0</v>
          </cell>
          <cell r="N831">
            <v>0</v>
          </cell>
          <cell r="P831">
            <v>0</v>
          </cell>
          <cell r="R831">
            <v>0</v>
          </cell>
          <cell r="S831">
            <v>0</v>
          </cell>
          <cell r="V831">
            <v>1485621.5803479999</v>
          </cell>
          <cell r="X831">
            <v>977382.61864999996</v>
          </cell>
          <cell r="Z831">
            <v>0</v>
          </cell>
          <cell r="AB831">
            <v>5356056.7502020001</v>
          </cell>
          <cell r="AC831">
            <v>4</v>
          </cell>
        </row>
        <row r="832">
          <cell r="A832" t="str">
            <v>Total Centro Colseguros Bogotá</v>
          </cell>
          <cell r="I832">
            <v>17894524232.875</v>
          </cell>
          <cell r="J832">
            <v>16583523695</v>
          </cell>
          <cell r="K832">
            <v>17224864517.945896</v>
          </cell>
          <cell r="L832">
            <v>6608056145</v>
          </cell>
          <cell r="M832">
            <v>2764018003</v>
          </cell>
          <cell r="N832">
            <v>9372074148</v>
          </cell>
          <cell r="P832">
            <v>276401800.29999995</v>
          </cell>
          <cell r="R832">
            <v>937207414.79999995</v>
          </cell>
          <cell r="S832">
            <v>10585683363.099998</v>
          </cell>
          <cell r="V832">
            <v>3272724258.4097214</v>
          </cell>
          <cell r="X832">
            <v>2973612202.5841527</v>
          </cell>
          <cell r="Z832">
            <v>73812574.675434992</v>
          </cell>
          <cell r="AB832">
            <v>319032119.17659152</v>
          </cell>
          <cell r="AC832">
            <v>8682</v>
          </cell>
        </row>
        <row r="833">
          <cell r="A833" t="str">
            <v>Chapinero</v>
          </cell>
          <cell r="B833">
            <v>271958</v>
          </cell>
          <cell r="C833">
            <v>36892</v>
          </cell>
          <cell r="D833">
            <v>37256</v>
          </cell>
          <cell r="E833" t="str">
            <v>M</v>
          </cell>
          <cell r="F833" t="str">
            <v>AUCOL98</v>
          </cell>
          <cell r="G833">
            <v>67568</v>
          </cell>
          <cell r="H833" t="str">
            <v>APROTEL</v>
          </cell>
          <cell r="I833">
            <v>430083610</v>
          </cell>
          <cell r="J833">
            <v>430083610</v>
          </cell>
          <cell r="K833">
            <v>430083610.0273</v>
          </cell>
          <cell r="L833">
            <v>208361123</v>
          </cell>
          <cell r="M833">
            <v>30443208</v>
          </cell>
          <cell r="N833">
            <v>238804331</v>
          </cell>
          <cell r="O833">
            <v>0.1</v>
          </cell>
          <cell r="P833">
            <v>3044320.8000000003</v>
          </cell>
          <cell r="Q833">
            <v>0.1</v>
          </cell>
          <cell r="R833">
            <v>23880433.100000001</v>
          </cell>
          <cell r="S833">
            <v>265729084.90000001</v>
          </cell>
          <cell r="T833">
            <v>0.61785447923284631</v>
          </cell>
          <cell r="U833">
            <v>0.19</v>
          </cell>
          <cell r="V833">
            <v>81715885.905186996</v>
          </cell>
          <cell r="W833">
            <v>0.1</v>
          </cell>
          <cell r="X833">
            <v>43008361.002730004</v>
          </cell>
          <cell r="Y833">
            <v>0.2</v>
          </cell>
          <cell r="Z833">
            <v>86016722.005460009</v>
          </cell>
          <cell r="AA833">
            <v>-0.1078544792328463</v>
          </cell>
          <cell r="AB833">
            <v>-46386443.786076993</v>
          </cell>
          <cell r="AD833">
            <v>514.90936279296875</v>
          </cell>
        </row>
        <row r="834">
          <cell r="A834" t="str">
            <v>Chapinero</v>
          </cell>
          <cell r="B834">
            <v>271958</v>
          </cell>
          <cell r="C834">
            <v>37257</v>
          </cell>
          <cell r="D834">
            <v>37621</v>
          </cell>
          <cell r="E834" t="str">
            <v>M</v>
          </cell>
          <cell r="F834" t="str">
            <v>AUCOL98</v>
          </cell>
          <cell r="G834">
            <v>67568</v>
          </cell>
          <cell r="H834" t="str">
            <v>APROTEL</v>
          </cell>
          <cell r="I834">
            <v>507447869.9375</v>
          </cell>
          <cell r="J834">
            <v>507482217.9375</v>
          </cell>
          <cell r="K834">
            <v>507447869.912</v>
          </cell>
          <cell r="L834">
            <v>193821062</v>
          </cell>
          <cell r="M834">
            <v>36042084</v>
          </cell>
          <cell r="N834">
            <v>229863146</v>
          </cell>
          <cell r="O834">
            <v>0.1</v>
          </cell>
          <cell r="P834">
            <v>3604208.4000000004</v>
          </cell>
          <cell r="Q834">
            <v>0.1</v>
          </cell>
          <cell r="R834">
            <v>22986314.600000001</v>
          </cell>
          <cell r="S834">
            <v>256453669</v>
          </cell>
          <cell r="T834">
            <v>0.50537933885597619</v>
          </cell>
          <cell r="U834">
            <v>0.19</v>
          </cell>
          <cell r="V834">
            <v>96415095.28328</v>
          </cell>
          <cell r="W834">
            <v>0.1</v>
          </cell>
          <cell r="X834">
            <v>50744786.9912</v>
          </cell>
          <cell r="Y834">
            <v>0.2</v>
          </cell>
          <cell r="Z834">
            <v>101489573.9824</v>
          </cell>
          <cell r="AA834">
            <v>4.6206611440238188E-3</v>
          </cell>
          <cell r="AB834">
            <v>2344744.6551200319</v>
          </cell>
          <cell r="AD834">
            <v>520.62359619140625</v>
          </cell>
        </row>
        <row r="835">
          <cell r="A835" t="str">
            <v>Chapinero</v>
          </cell>
          <cell r="B835">
            <v>271958</v>
          </cell>
          <cell r="C835">
            <v>37622</v>
          </cell>
          <cell r="D835">
            <v>37777</v>
          </cell>
          <cell r="E835" t="str">
            <v>M</v>
          </cell>
          <cell r="F835" t="str">
            <v>AUCOL98</v>
          </cell>
          <cell r="G835">
            <v>67568</v>
          </cell>
          <cell r="H835" t="str">
            <v>APROTEL</v>
          </cell>
          <cell r="I835">
            <v>222057033</v>
          </cell>
          <cell r="J835">
            <v>133382378</v>
          </cell>
          <cell r="K835">
            <v>222057032.96290001</v>
          </cell>
          <cell r="L835">
            <v>25808670</v>
          </cell>
          <cell r="M835">
            <v>7095746</v>
          </cell>
          <cell r="N835">
            <v>32904416</v>
          </cell>
          <cell r="O835">
            <v>0.1</v>
          </cell>
          <cell r="P835">
            <v>709574.60000000009</v>
          </cell>
          <cell r="Q835">
            <v>0.1</v>
          </cell>
          <cell r="R835">
            <v>3290441.6</v>
          </cell>
          <cell r="S835">
            <v>36904432.200000003</v>
          </cell>
          <cell r="T835">
            <v>0.16619348510418844</v>
          </cell>
          <cell r="U835">
            <v>0.19</v>
          </cell>
          <cell r="V835">
            <v>42190836.262951002</v>
          </cell>
          <cell r="W835">
            <v>0.1</v>
          </cell>
          <cell r="X835">
            <v>22205703.296290003</v>
          </cell>
          <cell r="Y835">
            <v>0.2</v>
          </cell>
          <cell r="Z835">
            <v>44411406.592580006</v>
          </cell>
          <cell r="AA835">
            <v>0.3438065148958116</v>
          </cell>
          <cell r="AB835">
            <v>76344654.611079007</v>
          </cell>
          <cell r="AC835">
            <v>548</v>
          </cell>
          <cell r="AD835">
            <v>531.0064697265625</v>
          </cell>
        </row>
        <row r="836">
          <cell r="B836" t="str">
            <v>Total 271958</v>
          </cell>
          <cell r="I836">
            <v>1159588512.9375</v>
          </cell>
          <cell r="J836">
            <v>1070948205.9375</v>
          </cell>
          <cell r="K836">
            <v>1159588512.9022</v>
          </cell>
          <cell r="L836">
            <v>427990855</v>
          </cell>
          <cell r="M836">
            <v>73581038</v>
          </cell>
          <cell r="N836">
            <v>501571893</v>
          </cell>
          <cell r="P836">
            <v>7358103.8000000007</v>
          </cell>
          <cell r="R836">
            <v>50157189.300000004</v>
          </cell>
          <cell r="S836">
            <v>559087186.10000002</v>
          </cell>
          <cell r="V836">
            <v>220321817.45141798</v>
          </cell>
          <cell r="X836">
            <v>115958851.29022002</v>
          </cell>
          <cell r="Z836">
            <v>231917702.58044004</v>
          </cell>
          <cell r="AB836">
            <v>32302955.480122045</v>
          </cell>
          <cell r="AC836">
            <v>548</v>
          </cell>
        </row>
        <row r="837">
          <cell r="H837" t="str">
            <v>Total APROTEL</v>
          </cell>
          <cell r="I837">
            <v>1159588512.9375</v>
          </cell>
          <cell r="J837">
            <v>1070948205.9375</v>
          </cell>
          <cell r="K837">
            <v>1159588512.9022</v>
          </cell>
          <cell r="L837">
            <v>427990855</v>
          </cell>
          <cell r="M837">
            <v>73581038</v>
          </cell>
          <cell r="N837">
            <v>501571893</v>
          </cell>
          <cell r="P837">
            <v>7358103.8000000007</v>
          </cell>
          <cell r="R837">
            <v>50157189.300000004</v>
          </cell>
          <cell r="S837">
            <v>559087186.10000002</v>
          </cell>
          <cell r="V837">
            <v>220321817.45141798</v>
          </cell>
          <cell r="X837">
            <v>115958851.29022002</v>
          </cell>
          <cell r="Z837">
            <v>231917702.58044004</v>
          </cell>
          <cell r="AB837">
            <v>32302955.480122045</v>
          </cell>
          <cell r="AC837">
            <v>548</v>
          </cell>
        </row>
        <row r="838">
          <cell r="A838" t="str">
            <v>Chapinero</v>
          </cell>
          <cell r="B838">
            <v>12016249</v>
          </cell>
          <cell r="C838">
            <v>37501</v>
          </cell>
          <cell r="D838">
            <v>37777</v>
          </cell>
          <cell r="E838" t="str">
            <v>A</v>
          </cell>
          <cell r="F838" t="str">
            <v>AUCOLESP</v>
          </cell>
          <cell r="G838">
            <v>61853</v>
          </cell>
          <cell r="H838" t="str">
            <v>ARRIOLA MELO JESUS MARIA</v>
          </cell>
          <cell r="I838">
            <v>923055.0625</v>
          </cell>
          <cell r="J838">
            <v>923055.0625</v>
          </cell>
          <cell r="K838">
            <v>700510.25</v>
          </cell>
          <cell r="N838">
            <v>0</v>
          </cell>
          <cell r="O838">
            <v>0.1</v>
          </cell>
          <cell r="P838">
            <v>0</v>
          </cell>
          <cell r="Q838">
            <v>0.1</v>
          </cell>
          <cell r="R838">
            <v>0</v>
          </cell>
          <cell r="S838">
            <v>0</v>
          </cell>
          <cell r="T838">
            <v>0</v>
          </cell>
          <cell r="U838">
            <v>0.19</v>
          </cell>
          <cell r="V838">
            <v>133096.94750000001</v>
          </cell>
          <cell r="W838">
            <v>0.125</v>
          </cell>
          <cell r="X838">
            <v>87563.78125</v>
          </cell>
          <cell r="Y838">
            <v>0</v>
          </cell>
          <cell r="Z838">
            <v>0</v>
          </cell>
          <cell r="AA838">
            <v>0.68500000000000005</v>
          </cell>
          <cell r="AB838">
            <v>479849.52125000005</v>
          </cell>
          <cell r="AC838">
            <v>1</v>
          </cell>
          <cell r="AD838">
            <v>1</v>
          </cell>
        </row>
        <row r="839">
          <cell r="B839" t="str">
            <v>Total 12016249</v>
          </cell>
          <cell r="I839">
            <v>923055.0625</v>
          </cell>
          <cell r="J839">
            <v>923055.0625</v>
          </cell>
          <cell r="K839">
            <v>700510.25</v>
          </cell>
          <cell r="L839">
            <v>0</v>
          </cell>
          <cell r="M839">
            <v>0</v>
          </cell>
          <cell r="N839">
            <v>0</v>
          </cell>
          <cell r="P839">
            <v>0</v>
          </cell>
          <cell r="R839">
            <v>0</v>
          </cell>
          <cell r="S839">
            <v>0</v>
          </cell>
          <cell r="V839">
            <v>133096.94750000001</v>
          </cell>
          <cell r="X839">
            <v>87563.78125</v>
          </cell>
          <cell r="Z839">
            <v>0</v>
          </cell>
          <cell r="AB839">
            <v>479849.52125000005</v>
          </cell>
          <cell r="AC839">
            <v>1</v>
          </cell>
        </row>
        <row r="840">
          <cell r="A840" t="str">
            <v>Chapinero</v>
          </cell>
          <cell r="B840">
            <v>12016258</v>
          </cell>
          <cell r="C840">
            <v>37501</v>
          </cell>
          <cell r="D840">
            <v>37777</v>
          </cell>
          <cell r="E840" t="str">
            <v>A</v>
          </cell>
          <cell r="F840" t="str">
            <v>AUCOLESP</v>
          </cell>
          <cell r="G840">
            <v>61853</v>
          </cell>
          <cell r="H840" t="str">
            <v>ARRIOLA MELO JESUS MARIA</v>
          </cell>
          <cell r="I840">
            <v>777340.9375</v>
          </cell>
          <cell r="J840">
            <v>777340.9375</v>
          </cell>
          <cell r="K840">
            <v>589927.25</v>
          </cell>
          <cell r="N840">
            <v>0</v>
          </cell>
          <cell r="O840">
            <v>0.1</v>
          </cell>
          <cell r="P840">
            <v>0</v>
          </cell>
          <cell r="Q840">
            <v>0.1</v>
          </cell>
          <cell r="R840">
            <v>0</v>
          </cell>
          <cell r="S840">
            <v>0</v>
          </cell>
          <cell r="T840">
            <v>0</v>
          </cell>
          <cell r="U840">
            <v>0.19</v>
          </cell>
          <cell r="V840">
            <v>112086.17750000001</v>
          </cell>
          <cell r="W840">
            <v>0.125</v>
          </cell>
          <cell r="X840">
            <v>73740.90625</v>
          </cell>
          <cell r="Y840">
            <v>0</v>
          </cell>
          <cell r="Z840">
            <v>0</v>
          </cell>
          <cell r="AA840">
            <v>0.68500000000000005</v>
          </cell>
          <cell r="AB840">
            <v>404100.16625000001</v>
          </cell>
          <cell r="AC840">
            <v>1</v>
          </cell>
          <cell r="AD840">
            <v>1</v>
          </cell>
        </row>
        <row r="841">
          <cell r="B841" t="str">
            <v>Total 12016258</v>
          </cell>
          <cell r="I841">
            <v>777340.9375</v>
          </cell>
          <cell r="J841">
            <v>777340.9375</v>
          </cell>
          <cell r="K841">
            <v>589927.25</v>
          </cell>
          <cell r="L841">
            <v>0</v>
          </cell>
          <cell r="M841">
            <v>0</v>
          </cell>
          <cell r="N841">
            <v>0</v>
          </cell>
          <cell r="P841">
            <v>0</v>
          </cell>
          <cell r="R841">
            <v>0</v>
          </cell>
          <cell r="S841">
            <v>0</v>
          </cell>
          <cell r="V841">
            <v>112086.17750000001</v>
          </cell>
          <cell r="X841">
            <v>73740.90625</v>
          </cell>
          <cell r="Z841">
            <v>0</v>
          </cell>
          <cell r="AB841">
            <v>404100.16625000001</v>
          </cell>
          <cell r="AC841">
            <v>1</v>
          </cell>
        </row>
        <row r="842">
          <cell r="H842" t="str">
            <v>Total ARRIOLA MELO JESUS MARIA</v>
          </cell>
          <cell r="I842">
            <v>1700396</v>
          </cell>
          <cell r="J842">
            <v>1700396</v>
          </cell>
          <cell r="K842">
            <v>1290437.5</v>
          </cell>
          <cell r="L842">
            <v>0</v>
          </cell>
          <cell r="M842">
            <v>0</v>
          </cell>
          <cell r="N842">
            <v>0</v>
          </cell>
          <cell r="P842">
            <v>0</v>
          </cell>
          <cell r="R842">
            <v>0</v>
          </cell>
          <cell r="S842">
            <v>0</v>
          </cell>
          <cell r="V842">
            <v>245183.125</v>
          </cell>
          <cell r="X842">
            <v>161304.6875</v>
          </cell>
          <cell r="Z842">
            <v>0</v>
          </cell>
          <cell r="AB842">
            <v>883949.6875</v>
          </cell>
          <cell r="AC842">
            <v>2</v>
          </cell>
        </row>
        <row r="843">
          <cell r="A843" t="str">
            <v>Chapinero</v>
          </cell>
          <cell r="B843">
            <v>831684</v>
          </cell>
          <cell r="C843">
            <v>36739</v>
          </cell>
          <cell r="D843">
            <v>37103</v>
          </cell>
          <cell r="E843" t="str">
            <v>M</v>
          </cell>
          <cell r="F843" t="str">
            <v>AUCOL98</v>
          </cell>
          <cell r="G843">
            <v>67529</v>
          </cell>
          <cell r="H843" t="str">
            <v>ASESORIAS M.J.R LTDA. ASESORIAS M.J.R LTDA</v>
          </cell>
          <cell r="I843">
            <v>237201950</v>
          </cell>
          <cell r="J843">
            <v>237201950</v>
          </cell>
          <cell r="K843">
            <v>239522900.5616</v>
          </cell>
          <cell r="L843">
            <v>90351545</v>
          </cell>
          <cell r="M843">
            <v>3019076</v>
          </cell>
          <cell r="N843">
            <v>93370621</v>
          </cell>
          <cell r="O843">
            <v>0.1</v>
          </cell>
          <cell r="P843">
            <v>301907.60000000003</v>
          </cell>
          <cell r="Q843">
            <v>0.1</v>
          </cell>
          <cell r="R843">
            <v>9337062.0999999996</v>
          </cell>
          <cell r="S843">
            <v>103009590.69999999</v>
          </cell>
          <cell r="T843">
            <v>0.43006155344009872</v>
          </cell>
          <cell r="U843">
            <v>0.19</v>
          </cell>
          <cell r="V843">
            <v>45509351.106704004</v>
          </cell>
          <cell r="W843">
            <v>0.125</v>
          </cell>
          <cell r="X843">
            <v>29940362.5702</v>
          </cell>
          <cell r="Y843">
            <v>0.05</v>
          </cell>
          <cell r="Z843">
            <v>11976145.028080001</v>
          </cell>
          <cell r="AA843">
            <v>0.20493844655990129</v>
          </cell>
          <cell r="AB843">
            <v>49087451.15661601</v>
          </cell>
          <cell r="AD843">
            <v>269.8104248046875</v>
          </cell>
        </row>
        <row r="844">
          <cell r="A844" t="str">
            <v>Chapinero</v>
          </cell>
          <cell r="B844">
            <v>831684</v>
          </cell>
          <cell r="C844">
            <v>37104</v>
          </cell>
          <cell r="D844">
            <v>37468</v>
          </cell>
          <cell r="E844" t="str">
            <v>M</v>
          </cell>
          <cell r="F844" t="str">
            <v>AUCOL98</v>
          </cell>
          <cell r="G844">
            <v>67529</v>
          </cell>
          <cell r="H844" t="str">
            <v>ASESORIAS M.J.R LTDA. ASESORIAS M.J.R LTDA</v>
          </cell>
          <cell r="I844">
            <v>155073726</v>
          </cell>
          <cell r="J844">
            <v>154622513</v>
          </cell>
          <cell r="K844">
            <v>158010819.69600001</v>
          </cell>
          <cell r="L844">
            <v>96159630</v>
          </cell>
          <cell r="M844">
            <v>10613473</v>
          </cell>
          <cell r="N844">
            <v>106773103</v>
          </cell>
          <cell r="O844">
            <v>0.1</v>
          </cell>
          <cell r="P844">
            <v>1061347.3</v>
          </cell>
          <cell r="Q844">
            <v>0.1</v>
          </cell>
          <cell r="R844">
            <v>10677310.300000001</v>
          </cell>
          <cell r="S844">
            <v>118511760.59999999</v>
          </cell>
          <cell r="T844">
            <v>0.75002307328072215</v>
          </cell>
          <cell r="U844">
            <v>0.19</v>
          </cell>
          <cell r="V844">
            <v>30022055.742240001</v>
          </cell>
          <cell r="W844">
            <v>0.125</v>
          </cell>
          <cell r="X844">
            <v>19751352.462000001</v>
          </cell>
          <cell r="Y844">
            <v>0.05</v>
          </cell>
          <cell r="Z844">
            <v>7900540.9848000007</v>
          </cell>
          <cell r="AA844">
            <v>-0.11502307328072214</v>
          </cell>
          <cell r="AB844">
            <v>-18174890.093039982</v>
          </cell>
          <cell r="AD844">
            <v>167.75823974609375</v>
          </cell>
        </row>
        <row r="845">
          <cell r="A845" t="str">
            <v>Chapinero</v>
          </cell>
          <cell r="B845">
            <v>831684</v>
          </cell>
          <cell r="C845">
            <v>37469</v>
          </cell>
          <cell r="D845">
            <v>37777</v>
          </cell>
          <cell r="E845" t="str">
            <v>M</v>
          </cell>
          <cell r="F845" t="str">
            <v>AUCOL98</v>
          </cell>
          <cell r="G845">
            <v>67529</v>
          </cell>
          <cell r="H845" t="str">
            <v>ASESORIAS M.J.R LTDA. ASESORIAS M.J.R LTDA</v>
          </cell>
          <cell r="I845">
            <v>82307873</v>
          </cell>
          <cell r="J845">
            <v>73287482</v>
          </cell>
          <cell r="K845">
            <v>85350413.875599995</v>
          </cell>
          <cell r="L845">
            <v>2625771</v>
          </cell>
          <cell r="M845">
            <v>967788</v>
          </cell>
          <cell r="N845">
            <v>3593559</v>
          </cell>
          <cell r="O845">
            <v>0.1</v>
          </cell>
          <cell r="P845">
            <v>96778.8</v>
          </cell>
          <cell r="Q845">
            <v>0.1</v>
          </cell>
          <cell r="R845">
            <v>359355.9</v>
          </cell>
          <cell r="S845">
            <v>4049693.6999999997</v>
          </cell>
          <cell r="T845">
            <v>4.7447850761479761E-2</v>
          </cell>
          <cell r="U845">
            <v>0.19</v>
          </cell>
          <cell r="V845">
            <v>16216578.636364</v>
          </cell>
          <cell r="W845">
            <v>0.125</v>
          </cell>
          <cell r="X845">
            <v>10668801.734449999</v>
          </cell>
          <cell r="Y845">
            <v>0.05</v>
          </cell>
          <cell r="Z845">
            <v>4267520.6937800003</v>
          </cell>
          <cell r="AA845">
            <v>0.58755214923852028</v>
          </cell>
          <cell r="AB845">
            <v>50147819.111005999</v>
          </cell>
          <cell r="AC845">
            <v>100</v>
          </cell>
          <cell r="AD845">
            <v>116.10064697265625</v>
          </cell>
        </row>
        <row r="846">
          <cell r="B846" t="str">
            <v>Total 831684</v>
          </cell>
          <cell r="I846">
            <v>474583549</v>
          </cell>
          <cell r="J846">
            <v>465111945</v>
          </cell>
          <cell r="K846">
            <v>482884134.13319999</v>
          </cell>
          <cell r="L846">
            <v>189136946</v>
          </cell>
          <cell r="M846">
            <v>14600337</v>
          </cell>
          <cell r="N846">
            <v>203737283</v>
          </cell>
          <cell r="P846">
            <v>1460033.7000000002</v>
          </cell>
          <cell r="R846">
            <v>20373728.299999997</v>
          </cell>
          <cell r="S846">
            <v>225571044.99999997</v>
          </cell>
          <cell r="V846">
            <v>91747985.485308006</v>
          </cell>
          <cell r="X846">
            <v>60360516.766649999</v>
          </cell>
          <cell r="Z846">
            <v>24144206.706660002</v>
          </cell>
          <cell r="AB846">
            <v>81060380.174582034</v>
          </cell>
          <cell r="AC846">
            <v>100</v>
          </cell>
        </row>
        <row r="847">
          <cell r="A847" t="str">
            <v>Chapinero</v>
          </cell>
          <cell r="B847">
            <v>831835</v>
          </cell>
          <cell r="C847">
            <v>36739</v>
          </cell>
          <cell r="D847">
            <v>37103</v>
          </cell>
          <cell r="E847" t="str">
            <v>M</v>
          </cell>
          <cell r="F847" t="str">
            <v>AUCOL98</v>
          </cell>
          <cell r="G847">
            <v>67529</v>
          </cell>
          <cell r="H847" t="str">
            <v>ASESORIAS M.J.R LTDA. ASESORIAS M.J.R LTDA</v>
          </cell>
          <cell r="I847">
            <v>51055064.0625</v>
          </cell>
          <cell r="J847">
            <v>48885031.0625</v>
          </cell>
          <cell r="K847">
            <v>53941331.466300003</v>
          </cell>
          <cell r="L847">
            <v>3831800</v>
          </cell>
          <cell r="M847">
            <v>69168200</v>
          </cell>
          <cell r="N847">
            <v>73000000</v>
          </cell>
          <cell r="O847">
            <v>0.1</v>
          </cell>
          <cell r="P847">
            <v>6916820</v>
          </cell>
          <cell r="Q847">
            <v>0.1</v>
          </cell>
          <cell r="R847">
            <v>7300000</v>
          </cell>
          <cell r="S847">
            <v>87216820</v>
          </cell>
          <cell r="T847">
            <v>1.616882965791991</v>
          </cell>
          <cell r="U847">
            <v>0.19</v>
          </cell>
          <cell r="V847">
            <v>10248852.978597</v>
          </cell>
          <cell r="W847">
            <v>0.125</v>
          </cell>
          <cell r="X847">
            <v>6742666.4332875004</v>
          </cell>
          <cell r="Y847">
            <v>0</v>
          </cell>
          <cell r="Z847">
            <v>0</v>
          </cell>
          <cell r="AA847">
            <v>-0.93188296579199092</v>
          </cell>
          <cell r="AB847">
            <v>-50267007.945584491</v>
          </cell>
          <cell r="AD847">
            <v>20.667581558227539</v>
          </cell>
        </row>
        <row r="848">
          <cell r="A848" t="str">
            <v>Chapinero</v>
          </cell>
          <cell r="B848">
            <v>831835</v>
          </cell>
          <cell r="C848">
            <v>37104</v>
          </cell>
          <cell r="D848">
            <v>37468</v>
          </cell>
          <cell r="E848" t="str">
            <v>M</v>
          </cell>
          <cell r="F848" t="str">
            <v>AUCOL98</v>
          </cell>
          <cell r="G848">
            <v>67529</v>
          </cell>
          <cell r="H848" t="str">
            <v>ASESORIAS M.J.R LTDA. ASESORIAS M.J.R LTDA</v>
          </cell>
          <cell r="I848">
            <v>4059537</v>
          </cell>
          <cell r="J848">
            <v>4059537</v>
          </cell>
          <cell r="K848">
            <v>4655800.1106000002</v>
          </cell>
          <cell r="L848">
            <v>0</v>
          </cell>
          <cell r="M848">
            <v>0</v>
          </cell>
          <cell r="N848">
            <v>0</v>
          </cell>
          <cell r="O848">
            <v>0.1</v>
          </cell>
          <cell r="P848">
            <v>0</v>
          </cell>
          <cell r="Q848">
            <v>0.1</v>
          </cell>
          <cell r="R848">
            <v>0</v>
          </cell>
          <cell r="S848">
            <v>0</v>
          </cell>
          <cell r="T848">
            <v>0</v>
          </cell>
          <cell r="U848">
            <v>0.19</v>
          </cell>
          <cell r="V848">
            <v>884602.02101400006</v>
          </cell>
          <cell r="W848">
            <v>0.125</v>
          </cell>
          <cell r="X848">
            <v>581975.01382500003</v>
          </cell>
          <cell r="Y848">
            <v>0</v>
          </cell>
          <cell r="Z848">
            <v>0</v>
          </cell>
          <cell r="AA848">
            <v>0.68500000000000005</v>
          </cell>
          <cell r="AB848">
            <v>3189223.0757610006</v>
          </cell>
          <cell r="AD848">
            <v>5.2554945945739746</v>
          </cell>
        </row>
        <row r="849">
          <cell r="A849" t="str">
            <v>Chapinero</v>
          </cell>
          <cell r="B849">
            <v>831835</v>
          </cell>
          <cell r="C849">
            <v>37469</v>
          </cell>
          <cell r="D849">
            <v>37777</v>
          </cell>
          <cell r="E849" t="str">
            <v>M</v>
          </cell>
          <cell r="F849" t="str">
            <v>AUCOL98</v>
          </cell>
          <cell r="G849">
            <v>67529</v>
          </cell>
          <cell r="H849" t="str">
            <v>ASESORIAS M.J.R LTDA. ASESORIAS M.J.R LTDA</v>
          </cell>
          <cell r="I849">
            <v>2074724</v>
          </cell>
          <cell r="J849">
            <v>1978473</v>
          </cell>
          <cell r="K849">
            <v>2136124.6420999998</v>
          </cell>
          <cell r="N849">
            <v>0</v>
          </cell>
          <cell r="O849">
            <v>0.1</v>
          </cell>
          <cell r="P849">
            <v>0</v>
          </cell>
          <cell r="Q849">
            <v>0.1</v>
          </cell>
          <cell r="R849">
            <v>0</v>
          </cell>
          <cell r="S849">
            <v>0</v>
          </cell>
          <cell r="T849">
            <v>0</v>
          </cell>
          <cell r="U849">
            <v>0.19</v>
          </cell>
          <cell r="V849">
            <v>405863.68199899996</v>
          </cell>
          <cell r="W849">
            <v>0.125</v>
          </cell>
          <cell r="X849">
            <v>267015.58026249998</v>
          </cell>
          <cell r="Y849">
            <v>0</v>
          </cell>
          <cell r="Z849">
            <v>0</v>
          </cell>
          <cell r="AA849">
            <v>0.68500000000000005</v>
          </cell>
          <cell r="AB849">
            <v>1463245.3798384999</v>
          </cell>
          <cell r="AC849">
            <v>5</v>
          </cell>
          <cell r="AD849">
            <v>5</v>
          </cell>
        </row>
        <row r="850">
          <cell r="B850" t="str">
            <v>Total 831835</v>
          </cell>
          <cell r="I850">
            <v>57189325.0625</v>
          </cell>
          <cell r="J850">
            <v>54923041.0625</v>
          </cell>
          <cell r="K850">
            <v>60733256.219000004</v>
          </cell>
          <cell r="L850">
            <v>3831800</v>
          </cell>
          <cell r="M850">
            <v>69168200</v>
          </cell>
          <cell r="N850">
            <v>73000000</v>
          </cell>
          <cell r="P850">
            <v>6916820</v>
          </cell>
          <cell r="R850">
            <v>7300000</v>
          </cell>
          <cell r="S850">
            <v>87216820</v>
          </cell>
          <cell r="V850">
            <v>11539318.681609999</v>
          </cell>
          <cell r="X850">
            <v>7591657.0273750005</v>
          </cell>
          <cell r="Z850">
            <v>0</v>
          </cell>
          <cell r="AB850">
            <v>-45614539.489984997</v>
          </cell>
          <cell r="AC850">
            <v>5</v>
          </cell>
        </row>
        <row r="851">
          <cell r="A851" t="str">
            <v>Chapinero</v>
          </cell>
          <cell r="B851">
            <v>832004</v>
          </cell>
          <cell r="C851">
            <v>36739</v>
          </cell>
          <cell r="D851">
            <v>37103</v>
          </cell>
          <cell r="E851" t="str">
            <v>M</v>
          </cell>
          <cell r="F851" t="str">
            <v>AUCOL98</v>
          </cell>
          <cell r="G851">
            <v>67529</v>
          </cell>
          <cell r="H851" t="str">
            <v>ASESORIAS M.J.R LTDA. ASESORIAS M.J.R LTDA</v>
          </cell>
          <cell r="I851">
            <v>21926271</v>
          </cell>
          <cell r="J851">
            <v>21926271</v>
          </cell>
          <cell r="K851">
            <v>24678789.991700001</v>
          </cell>
          <cell r="L851">
            <v>0</v>
          </cell>
          <cell r="M851">
            <v>0</v>
          </cell>
          <cell r="N851">
            <v>0</v>
          </cell>
          <cell r="O851">
            <v>0.1</v>
          </cell>
          <cell r="P851">
            <v>0</v>
          </cell>
          <cell r="Q851">
            <v>0.1</v>
          </cell>
          <cell r="R851">
            <v>0</v>
          </cell>
          <cell r="S851">
            <v>0</v>
          </cell>
          <cell r="T851">
            <v>0</v>
          </cell>
          <cell r="U851">
            <v>0.19</v>
          </cell>
          <cell r="V851">
            <v>4688970.0984230004</v>
          </cell>
          <cell r="W851">
            <v>0.125</v>
          </cell>
          <cell r="X851">
            <v>3084848.7489625001</v>
          </cell>
          <cell r="Y851">
            <v>0</v>
          </cell>
          <cell r="Z851">
            <v>0</v>
          </cell>
          <cell r="AA851">
            <v>0.68500000000000005</v>
          </cell>
          <cell r="AB851">
            <v>16904971.144314501</v>
          </cell>
          <cell r="AD851">
            <v>27.291208267211914</v>
          </cell>
        </row>
        <row r="852">
          <cell r="A852" t="str">
            <v>Chapinero</v>
          </cell>
          <cell r="B852">
            <v>832004</v>
          </cell>
          <cell r="C852">
            <v>37104</v>
          </cell>
          <cell r="D852">
            <v>37468</v>
          </cell>
          <cell r="E852" t="str">
            <v>M</v>
          </cell>
          <cell r="F852" t="str">
            <v>AUCOL98</v>
          </cell>
          <cell r="G852">
            <v>67529</v>
          </cell>
          <cell r="H852" t="str">
            <v>ASESORIAS M.J.R LTDA. ASESORIAS M.J.R LTDA</v>
          </cell>
          <cell r="I852">
            <v>5438588</v>
          </cell>
          <cell r="J852">
            <v>5438588</v>
          </cell>
          <cell r="K852">
            <v>5673751.2960999999</v>
          </cell>
          <cell r="N852">
            <v>0</v>
          </cell>
          <cell r="O852">
            <v>0.1</v>
          </cell>
          <cell r="P852">
            <v>0</v>
          </cell>
          <cell r="Q852">
            <v>0.1</v>
          </cell>
          <cell r="R852">
            <v>0</v>
          </cell>
          <cell r="S852">
            <v>0</v>
          </cell>
          <cell r="T852">
            <v>0</v>
          </cell>
          <cell r="U852">
            <v>0.19</v>
          </cell>
          <cell r="V852">
            <v>1078012.7462589999</v>
          </cell>
          <cell r="W852">
            <v>0.125</v>
          </cell>
          <cell r="X852">
            <v>709218.91201249999</v>
          </cell>
          <cell r="Y852">
            <v>0</v>
          </cell>
          <cell r="Z852">
            <v>0</v>
          </cell>
          <cell r="AA852">
            <v>0.68500000000000005</v>
          </cell>
          <cell r="AB852">
            <v>3886519.6378285005</v>
          </cell>
          <cell r="AD852">
            <v>7.7005496025085449</v>
          </cell>
        </row>
        <row r="853">
          <cell r="A853" t="str">
            <v>Chapinero</v>
          </cell>
          <cell r="B853">
            <v>832004</v>
          </cell>
          <cell r="C853">
            <v>37469</v>
          </cell>
          <cell r="D853">
            <v>37777</v>
          </cell>
          <cell r="E853" t="str">
            <v>M</v>
          </cell>
          <cell r="F853" t="str">
            <v>AUCOL98</v>
          </cell>
          <cell r="G853">
            <v>67529</v>
          </cell>
          <cell r="H853" t="str">
            <v>ASESORIAS M.J.R LTDA. ASESORIAS M.J.R LTDA</v>
          </cell>
          <cell r="I853">
            <v>879538</v>
          </cell>
          <cell r="J853">
            <v>839552</v>
          </cell>
          <cell r="K853">
            <v>943862.97069999995</v>
          </cell>
          <cell r="N853">
            <v>0</v>
          </cell>
          <cell r="O853">
            <v>0.1</v>
          </cell>
          <cell r="P853">
            <v>0</v>
          </cell>
          <cell r="Q853">
            <v>0.1</v>
          </cell>
          <cell r="R853">
            <v>0</v>
          </cell>
          <cell r="S853">
            <v>0</v>
          </cell>
          <cell r="T853">
            <v>0</v>
          </cell>
          <cell r="U853">
            <v>0.19</v>
          </cell>
          <cell r="V853">
            <v>179333.96443299999</v>
          </cell>
          <cell r="W853">
            <v>0.125</v>
          </cell>
          <cell r="X853">
            <v>117982.87133749999</v>
          </cell>
          <cell r="Y853">
            <v>0</v>
          </cell>
          <cell r="Z853">
            <v>0</v>
          </cell>
          <cell r="AA853">
            <v>0.68500000000000005</v>
          </cell>
          <cell r="AB853">
            <v>646546.13492950005</v>
          </cell>
          <cell r="AC853">
            <v>2</v>
          </cell>
          <cell r="AD853">
            <v>3.2207791805267334</v>
          </cell>
        </row>
        <row r="854">
          <cell r="B854" t="str">
            <v>Total 832004</v>
          </cell>
          <cell r="I854">
            <v>28244397</v>
          </cell>
          <cell r="J854">
            <v>28204411</v>
          </cell>
          <cell r="K854">
            <v>31296404.258499999</v>
          </cell>
          <cell r="L854">
            <v>0</v>
          </cell>
          <cell r="M854">
            <v>0</v>
          </cell>
          <cell r="N854">
            <v>0</v>
          </cell>
          <cell r="P854">
            <v>0</v>
          </cell>
          <cell r="R854">
            <v>0</v>
          </cell>
          <cell r="S854">
            <v>0</v>
          </cell>
          <cell r="V854">
            <v>5946316.809115001</v>
          </cell>
          <cell r="X854">
            <v>3912050.5323124998</v>
          </cell>
          <cell r="Z854">
            <v>0</v>
          </cell>
          <cell r="AB854">
            <v>21438036.917072501</v>
          </cell>
          <cell r="AC854">
            <v>2</v>
          </cell>
        </row>
        <row r="855">
          <cell r="A855" t="str">
            <v>Chapinero</v>
          </cell>
          <cell r="B855">
            <v>832068</v>
          </cell>
          <cell r="C855">
            <v>36739</v>
          </cell>
          <cell r="D855">
            <v>37103</v>
          </cell>
          <cell r="E855" t="str">
            <v>M</v>
          </cell>
          <cell r="F855" t="str">
            <v>AUCOL98</v>
          </cell>
          <cell r="G855">
            <v>67529</v>
          </cell>
          <cell r="H855" t="str">
            <v>ASESORIAS M.J.R LTDA. ASESORIAS M.J.R LTDA</v>
          </cell>
          <cell r="I855">
            <v>80108828</v>
          </cell>
          <cell r="J855">
            <v>80108828</v>
          </cell>
          <cell r="K855">
            <v>81531431.224900007</v>
          </cell>
          <cell r="L855">
            <v>30871475</v>
          </cell>
          <cell r="M855">
            <v>1000001</v>
          </cell>
          <cell r="N855">
            <v>31871476</v>
          </cell>
          <cell r="O855">
            <v>0.1</v>
          </cell>
          <cell r="P855">
            <v>100000.1</v>
          </cell>
          <cell r="Q855">
            <v>0.1</v>
          </cell>
          <cell r="R855">
            <v>3187147.6</v>
          </cell>
          <cell r="S855">
            <v>35158623.700000003</v>
          </cell>
          <cell r="T855">
            <v>0.4312278488404902</v>
          </cell>
          <cell r="U855">
            <v>0.19</v>
          </cell>
          <cell r="V855">
            <v>15490971.932731001</v>
          </cell>
          <cell r="W855">
            <v>0.125</v>
          </cell>
          <cell r="X855">
            <v>10191428.903112501</v>
          </cell>
          <cell r="Y855">
            <v>0</v>
          </cell>
          <cell r="Z855">
            <v>0</v>
          </cell>
          <cell r="AA855">
            <v>0.25377215115950985</v>
          </cell>
          <cell r="AB855">
            <v>20690406.689056505</v>
          </cell>
          <cell r="AD855">
            <v>48.5054931640625</v>
          </cell>
        </row>
        <row r="856">
          <cell r="A856" t="str">
            <v>Chapinero</v>
          </cell>
          <cell r="B856">
            <v>832068</v>
          </cell>
          <cell r="C856">
            <v>37104</v>
          </cell>
          <cell r="D856">
            <v>37468</v>
          </cell>
          <cell r="E856" t="str">
            <v>M</v>
          </cell>
          <cell r="F856" t="str">
            <v>AUCOL98</v>
          </cell>
          <cell r="G856">
            <v>67529</v>
          </cell>
          <cell r="H856" t="str">
            <v>ASESORIAS M.J.R LTDA. ASESORIAS M.J.R LTDA</v>
          </cell>
          <cell r="I856">
            <v>56867766</v>
          </cell>
          <cell r="J856">
            <v>56867766</v>
          </cell>
          <cell r="K856">
            <v>57764387.451899998</v>
          </cell>
          <cell r="L856">
            <v>23792306</v>
          </cell>
          <cell r="M856">
            <v>11809340</v>
          </cell>
          <cell r="N856">
            <v>35601646</v>
          </cell>
          <cell r="O856">
            <v>0.1</v>
          </cell>
          <cell r="P856">
            <v>1180934</v>
          </cell>
          <cell r="Q856">
            <v>0.1</v>
          </cell>
          <cell r="R856">
            <v>3560164.6</v>
          </cell>
          <cell r="S856">
            <v>40342744.600000001</v>
          </cell>
          <cell r="T856">
            <v>0.69840166891050515</v>
          </cell>
          <cell r="U856">
            <v>0.19</v>
          </cell>
          <cell r="V856">
            <v>10975233.615861</v>
          </cell>
          <cell r="W856">
            <v>0.125</v>
          </cell>
          <cell r="X856">
            <v>7220548.4314874997</v>
          </cell>
          <cell r="Y856">
            <v>0</v>
          </cell>
          <cell r="Z856">
            <v>0</v>
          </cell>
          <cell r="AA856">
            <v>-1.3401668910505093E-2</v>
          </cell>
          <cell r="AB856">
            <v>-774139.19544849871</v>
          </cell>
          <cell r="AD856">
            <v>31.766483306884766</v>
          </cell>
        </row>
        <row r="857">
          <cell r="A857" t="str">
            <v>Chapinero</v>
          </cell>
          <cell r="B857">
            <v>832068</v>
          </cell>
          <cell r="C857">
            <v>37469</v>
          </cell>
          <cell r="D857">
            <v>37777</v>
          </cell>
          <cell r="E857" t="str">
            <v>M</v>
          </cell>
          <cell r="F857" t="str">
            <v>AUCOL98</v>
          </cell>
          <cell r="G857">
            <v>67529</v>
          </cell>
          <cell r="H857" t="str">
            <v>ASESORIAS M.J.R LTDA. ASESORIAS M.J.R LTDA</v>
          </cell>
          <cell r="I857">
            <v>21536271</v>
          </cell>
          <cell r="J857">
            <v>19378510</v>
          </cell>
          <cell r="K857">
            <v>23007247.2141</v>
          </cell>
          <cell r="L857">
            <v>0</v>
          </cell>
          <cell r="M857">
            <v>3700000</v>
          </cell>
          <cell r="N857">
            <v>3700000</v>
          </cell>
          <cell r="O857">
            <v>0.1</v>
          </cell>
          <cell r="P857">
            <v>370000</v>
          </cell>
          <cell r="Q857">
            <v>0.1</v>
          </cell>
          <cell r="R857">
            <v>370000</v>
          </cell>
          <cell r="S857">
            <v>4440000</v>
          </cell>
          <cell r="T857">
            <v>0.19298267014225606</v>
          </cell>
          <cell r="U857">
            <v>0.19</v>
          </cell>
          <cell r="V857">
            <v>4371376.970679</v>
          </cell>
          <cell r="W857">
            <v>0.125</v>
          </cell>
          <cell r="X857">
            <v>2875905.9017624999</v>
          </cell>
          <cell r="Y857">
            <v>0</v>
          </cell>
          <cell r="Z857">
            <v>0</v>
          </cell>
          <cell r="AA857">
            <v>0.49201732985774399</v>
          </cell>
          <cell r="AB857">
            <v>11319964.341658501</v>
          </cell>
          <cell r="AC857">
            <v>18</v>
          </cell>
          <cell r="AD857">
            <v>22.542207717895508</v>
          </cell>
        </row>
        <row r="858">
          <cell r="B858" t="str">
            <v>Total 832068</v>
          </cell>
          <cell r="I858">
            <v>158512865</v>
          </cell>
          <cell r="J858">
            <v>156355104</v>
          </cell>
          <cell r="K858">
            <v>162303065.89090002</v>
          </cell>
          <cell r="L858">
            <v>54663781</v>
          </cell>
          <cell r="M858">
            <v>16509341</v>
          </cell>
          <cell r="N858">
            <v>71173122</v>
          </cell>
          <cell r="P858">
            <v>1650934.1</v>
          </cell>
          <cell r="R858">
            <v>7117312.2000000002</v>
          </cell>
          <cell r="S858">
            <v>79941368.300000012</v>
          </cell>
          <cell r="V858">
            <v>30837582.519271001</v>
          </cell>
          <cell r="X858">
            <v>20287883.236362502</v>
          </cell>
          <cell r="Z858">
            <v>0</v>
          </cell>
          <cell r="AB858">
            <v>31236231.835266508</v>
          </cell>
          <cell r="AC858">
            <v>18</v>
          </cell>
        </row>
        <row r="859">
          <cell r="A859" t="str">
            <v>Chapinero</v>
          </cell>
          <cell r="B859">
            <v>832184</v>
          </cell>
          <cell r="C859">
            <v>36739</v>
          </cell>
          <cell r="D859">
            <v>37103</v>
          </cell>
          <cell r="E859" t="str">
            <v>A</v>
          </cell>
          <cell r="F859" t="str">
            <v>AUCOL98</v>
          </cell>
          <cell r="G859">
            <v>67529</v>
          </cell>
          <cell r="H859" t="str">
            <v>ASESORIAS M.J.R LTDA. ASESORIAS M.J.R LTDA</v>
          </cell>
          <cell r="I859">
            <v>32160563.0625</v>
          </cell>
          <cell r="J859">
            <v>32160563.0625</v>
          </cell>
          <cell r="K859">
            <v>40046898.501500003</v>
          </cell>
          <cell r="L859">
            <v>18933382</v>
          </cell>
          <cell r="M859">
            <v>0</v>
          </cell>
          <cell r="N859">
            <v>18933382</v>
          </cell>
          <cell r="O859">
            <v>0.1</v>
          </cell>
          <cell r="P859">
            <v>0</v>
          </cell>
          <cell r="Q859">
            <v>0.1</v>
          </cell>
          <cell r="R859">
            <v>1893338.2000000002</v>
          </cell>
          <cell r="S859">
            <v>20826720.199999999</v>
          </cell>
          <cell r="T859">
            <v>0.52005825617731449</v>
          </cell>
          <cell r="U859">
            <v>0.19</v>
          </cell>
          <cell r="V859">
            <v>7608910.7152850004</v>
          </cell>
          <cell r="W859">
            <v>0.125</v>
          </cell>
          <cell r="X859">
            <v>5005862.3126875004</v>
          </cell>
          <cell r="Y859">
            <v>0</v>
          </cell>
          <cell r="Z859">
            <v>0</v>
          </cell>
          <cell r="AA859">
            <v>0.16494174382268556</v>
          </cell>
          <cell r="AB859">
            <v>6605405.2735275039</v>
          </cell>
          <cell r="AD859">
            <v>41.412086486816406</v>
          </cell>
        </row>
        <row r="860">
          <cell r="A860" t="str">
            <v>Chapinero</v>
          </cell>
          <cell r="B860">
            <v>832184</v>
          </cell>
          <cell r="C860">
            <v>37104</v>
          </cell>
          <cell r="D860">
            <v>37468</v>
          </cell>
          <cell r="E860" t="str">
            <v>A</v>
          </cell>
          <cell r="F860" t="str">
            <v>AUCOL98</v>
          </cell>
          <cell r="G860">
            <v>67529</v>
          </cell>
          <cell r="H860" t="str">
            <v>ASESORIAS M.J.R LTDA. ASESORIAS M.J.R LTDA</v>
          </cell>
          <cell r="I860">
            <v>24405621.125</v>
          </cell>
          <cell r="J860">
            <v>24405621.125</v>
          </cell>
          <cell r="K860">
            <v>27610755.586399999</v>
          </cell>
          <cell r="L860">
            <v>3312910</v>
          </cell>
          <cell r="M860">
            <v>1145820</v>
          </cell>
          <cell r="N860">
            <v>4458730</v>
          </cell>
          <cell r="O860">
            <v>0.1</v>
          </cell>
          <cell r="P860">
            <v>114582</v>
          </cell>
          <cell r="Q860">
            <v>0.1</v>
          </cell>
          <cell r="R860">
            <v>445873</v>
          </cell>
          <cell r="S860">
            <v>5019185</v>
          </cell>
          <cell r="T860">
            <v>0.18178368876193515</v>
          </cell>
          <cell r="U860">
            <v>0.19</v>
          </cell>
          <cell r="V860">
            <v>5246043.5614160001</v>
          </cell>
          <cell r="W860">
            <v>0.125</v>
          </cell>
          <cell r="X860">
            <v>3451344.4482999998</v>
          </cell>
          <cell r="Y860">
            <v>0</v>
          </cell>
          <cell r="Z860">
            <v>0</v>
          </cell>
          <cell r="AA860">
            <v>0.50321631123806487</v>
          </cell>
          <cell r="AB860">
            <v>13894182.576684</v>
          </cell>
          <cell r="AD860">
            <v>28.486263275146484</v>
          </cell>
        </row>
        <row r="861">
          <cell r="A861" t="str">
            <v>Chapinero</v>
          </cell>
          <cell r="B861">
            <v>832184</v>
          </cell>
          <cell r="C861">
            <v>37469</v>
          </cell>
          <cell r="D861">
            <v>37777</v>
          </cell>
          <cell r="E861" t="str">
            <v>A</v>
          </cell>
          <cell r="F861" t="str">
            <v>AUCOL98</v>
          </cell>
          <cell r="G861">
            <v>67529</v>
          </cell>
          <cell r="H861" t="str">
            <v>ASESORIAS M.J.R LTDA. ASESORIAS M.J.R LTDA</v>
          </cell>
          <cell r="I861">
            <v>14669285.8125</v>
          </cell>
          <cell r="J861">
            <v>12945235.8125</v>
          </cell>
          <cell r="K861">
            <v>16521600.7886</v>
          </cell>
          <cell r="L861">
            <v>10413282</v>
          </cell>
          <cell r="M861">
            <v>58827</v>
          </cell>
          <cell r="N861">
            <v>10472109</v>
          </cell>
          <cell r="O861">
            <v>0.1</v>
          </cell>
          <cell r="P861">
            <v>5882.7000000000007</v>
          </cell>
          <cell r="Q861">
            <v>0.1</v>
          </cell>
          <cell r="R861">
            <v>1047210.9</v>
          </cell>
          <cell r="S861">
            <v>11525202.6</v>
          </cell>
          <cell r="T861">
            <v>0.69758389319952918</v>
          </cell>
          <cell r="U861">
            <v>0.19</v>
          </cell>
          <cell r="V861">
            <v>3139104.149834</v>
          </cell>
          <cell r="W861">
            <v>0.125</v>
          </cell>
          <cell r="X861">
            <v>2065200.098575</v>
          </cell>
          <cell r="Y861">
            <v>0</v>
          </cell>
          <cell r="Z861">
            <v>0</v>
          </cell>
          <cell r="AA861">
            <v>-1.2583893199529128E-2</v>
          </cell>
          <cell r="AB861">
            <v>-207906.0598089986</v>
          </cell>
          <cell r="AC861">
            <v>14</v>
          </cell>
          <cell r="AD861">
            <v>19.402597427368164</v>
          </cell>
        </row>
        <row r="862">
          <cell r="B862" t="str">
            <v>Total 832184</v>
          </cell>
          <cell r="I862">
            <v>71235470</v>
          </cell>
          <cell r="J862">
            <v>69511420</v>
          </cell>
          <cell r="K862">
            <v>84179254.876499996</v>
          </cell>
          <cell r="L862">
            <v>32659574</v>
          </cell>
          <cell r="M862">
            <v>1204647</v>
          </cell>
          <cell r="N862">
            <v>33864221</v>
          </cell>
          <cell r="P862">
            <v>120464.7</v>
          </cell>
          <cell r="R862">
            <v>3386422.1</v>
          </cell>
          <cell r="S862">
            <v>37371107.799999997</v>
          </cell>
          <cell r="V862">
            <v>15994058.426534999</v>
          </cell>
          <cell r="X862">
            <v>10522406.859562499</v>
          </cell>
          <cell r="Z862">
            <v>0</v>
          </cell>
          <cell r="AB862">
            <v>20291681.790402506</v>
          </cell>
          <cell r="AC862">
            <v>14</v>
          </cell>
        </row>
        <row r="863">
          <cell r="H863" t="str">
            <v>Total ASESORIAS M.J.R LTDA. ASESORIAS M.J.R LTDA</v>
          </cell>
          <cell r="I863">
            <v>789765606.0625</v>
          </cell>
          <cell r="J863">
            <v>774105921.0625</v>
          </cell>
          <cell r="K863">
            <v>821396115.37810016</v>
          </cell>
          <cell r="L863">
            <v>280292101</v>
          </cell>
          <cell r="M863">
            <v>101482525</v>
          </cell>
          <cell r="N863">
            <v>381774626</v>
          </cell>
          <cell r="P863">
            <v>10148252.5</v>
          </cell>
          <cell r="R863">
            <v>38177462.600000001</v>
          </cell>
          <cell r="S863">
            <v>430100341.10000002</v>
          </cell>
          <cell r="V863">
            <v>156065261.92183906</v>
          </cell>
          <cell r="X863">
            <v>102674514.42226252</v>
          </cell>
          <cell r="Z863">
            <v>24144206.706660002</v>
          </cell>
          <cell r="AB863">
            <v>108411791.22733855</v>
          </cell>
          <cell r="AC863">
            <v>139</v>
          </cell>
        </row>
        <row r="864">
          <cell r="A864" t="str">
            <v>Chapinero</v>
          </cell>
          <cell r="B864">
            <v>1048867</v>
          </cell>
          <cell r="C864">
            <v>36891</v>
          </cell>
          <cell r="D864">
            <v>37255</v>
          </cell>
          <cell r="E864" t="str">
            <v>A</v>
          </cell>
          <cell r="F864" t="str">
            <v>AUCOL98</v>
          </cell>
          <cell r="G864">
            <v>54358</v>
          </cell>
          <cell r="H864" t="str">
            <v>ASOCIACION DE PROCESOS INDEPEN. DE LA LECHE</v>
          </cell>
          <cell r="I864">
            <v>93351335</v>
          </cell>
          <cell r="J864">
            <v>93351335</v>
          </cell>
          <cell r="K864">
            <v>77674069.756300002</v>
          </cell>
          <cell r="L864">
            <v>21450549</v>
          </cell>
          <cell r="M864">
            <v>-1847381</v>
          </cell>
          <cell r="N864">
            <v>19603168</v>
          </cell>
          <cell r="O864">
            <v>0.1</v>
          </cell>
          <cell r="P864">
            <v>-184738.1</v>
          </cell>
          <cell r="Q864">
            <v>0.1</v>
          </cell>
          <cell r="R864">
            <v>1960316.8</v>
          </cell>
          <cell r="S864">
            <v>21378746.699999999</v>
          </cell>
          <cell r="T864">
            <v>0.27523659783857285</v>
          </cell>
          <cell r="U864">
            <v>0.19</v>
          </cell>
          <cell r="V864">
            <v>14758073.253697</v>
          </cell>
          <cell r="W864">
            <v>0.125</v>
          </cell>
          <cell r="X864">
            <v>9709258.7195375003</v>
          </cell>
          <cell r="Y864">
            <v>0</v>
          </cell>
          <cell r="Z864">
            <v>0</v>
          </cell>
          <cell r="AA864">
            <v>0.4097634021614272</v>
          </cell>
          <cell r="AB864">
            <v>31827991.083065506</v>
          </cell>
          <cell r="AD864">
            <v>65.593406677246094</v>
          </cell>
        </row>
        <row r="865">
          <cell r="A865" t="str">
            <v>Chapinero</v>
          </cell>
          <cell r="B865">
            <v>1048867</v>
          </cell>
          <cell r="C865">
            <v>37256</v>
          </cell>
          <cell r="D865">
            <v>37620</v>
          </cell>
          <cell r="E865" t="str">
            <v>A</v>
          </cell>
          <cell r="F865" t="str">
            <v>AUCOL98</v>
          </cell>
          <cell r="G865">
            <v>54358</v>
          </cell>
          <cell r="H865" t="str">
            <v>ASOCIACION DE PROCESOS INDEPEN. DE LA LECHE</v>
          </cell>
          <cell r="I865">
            <v>116923590.6875</v>
          </cell>
          <cell r="J865">
            <v>116923590.6875</v>
          </cell>
          <cell r="K865">
            <v>107558993.5684</v>
          </cell>
          <cell r="L865">
            <v>18474055</v>
          </cell>
          <cell r="M865">
            <v>7542549</v>
          </cell>
          <cell r="N865">
            <v>26016604</v>
          </cell>
          <cell r="O865">
            <v>0.1</v>
          </cell>
          <cell r="P865">
            <v>754254.9</v>
          </cell>
          <cell r="Q865">
            <v>0.1</v>
          </cell>
          <cell r="R865">
            <v>2601660.4000000004</v>
          </cell>
          <cell r="S865">
            <v>29372519.299999997</v>
          </cell>
          <cell r="T865">
            <v>0.27308287596909436</v>
          </cell>
          <cell r="U865">
            <v>0.19</v>
          </cell>
          <cell r="V865">
            <v>20436208.777996</v>
          </cell>
          <cell r="W865">
            <v>0.125</v>
          </cell>
          <cell r="X865">
            <v>13444874.196049999</v>
          </cell>
          <cell r="Y865">
            <v>0</v>
          </cell>
          <cell r="Z865">
            <v>0</v>
          </cell>
          <cell r="AA865">
            <v>0.41191712403090569</v>
          </cell>
          <cell r="AB865">
            <v>44305391.294354007</v>
          </cell>
          <cell r="AD865">
            <v>76.24725341796875</v>
          </cell>
        </row>
        <row r="866">
          <cell r="A866" t="str">
            <v>Chapinero</v>
          </cell>
          <cell r="B866">
            <v>1048867</v>
          </cell>
          <cell r="C866">
            <v>37621</v>
          </cell>
          <cell r="D866">
            <v>37777</v>
          </cell>
          <cell r="E866" t="str">
            <v>A</v>
          </cell>
          <cell r="F866" t="str">
            <v>AUCOL98</v>
          </cell>
          <cell r="G866">
            <v>54358</v>
          </cell>
          <cell r="H866" t="str">
            <v>ASOCIACION DE PROCESOS INDEPEN. DE LA LECHE</v>
          </cell>
          <cell r="I866">
            <v>42776699.1875</v>
          </cell>
          <cell r="J866">
            <v>36731173.1875</v>
          </cell>
          <cell r="K866">
            <v>42080803.654200003</v>
          </cell>
          <cell r="L866">
            <v>5430805</v>
          </cell>
          <cell r="M866">
            <v>12531292</v>
          </cell>
          <cell r="N866">
            <v>17962097</v>
          </cell>
          <cell r="O866">
            <v>0.1</v>
          </cell>
          <cell r="P866">
            <v>1253129.2</v>
          </cell>
          <cell r="Q866">
            <v>0.1</v>
          </cell>
          <cell r="R866">
            <v>1796209.7000000002</v>
          </cell>
          <cell r="S866">
            <v>21011435.899999999</v>
          </cell>
          <cell r="T866">
            <v>0.49931165936520533</v>
          </cell>
          <cell r="U866">
            <v>0.19</v>
          </cell>
          <cell r="V866">
            <v>7995352.694298001</v>
          </cell>
          <cell r="W866">
            <v>0.125</v>
          </cell>
          <cell r="X866">
            <v>5260100.4567750003</v>
          </cell>
          <cell r="Y866">
            <v>0</v>
          </cell>
          <cell r="Z866">
            <v>0</v>
          </cell>
          <cell r="AA866">
            <v>0.18568834063479472</v>
          </cell>
          <cell r="AB866">
            <v>7813914.6031270046</v>
          </cell>
          <cell r="AC866">
            <v>66</v>
          </cell>
          <cell r="AD866">
            <v>67.621795654296875</v>
          </cell>
        </row>
        <row r="867">
          <cell r="B867" t="str">
            <v>Total 1048867</v>
          </cell>
          <cell r="I867">
            <v>253051624.875</v>
          </cell>
          <cell r="J867">
            <v>247006098.875</v>
          </cell>
          <cell r="K867">
            <v>227313866.97890002</v>
          </cell>
          <cell r="L867">
            <v>45355409</v>
          </cell>
          <cell r="M867">
            <v>18226460</v>
          </cell>
          <cell r="N867">
            <v>63581869</v>
          </cell>
          <cell r="P867">
            <v>1822646</v>
          </cell>
          <cell r="R867">
            <v>6358186.9000000004</v>
          </cell>
          <cell r="S867">
            <v>71762701.900000006</v>
          </cell>
          <cell r="V867">
            <v>43189634.725990996</v>
          </cell>
          <cell r="X867">
            <v>28414233.372362502</v>
          </cell>
          <cell r="Z867">
            <v>0</v>
          </cell>
          <cell r="AB867">
            <v>83947296.980546519</v>
          </cell>
          <cell r="AC867">
            <v>66</v>
          </cell>
        </row>
        <row r="868">
          <cell r="H868" t="str">
            <v>Total ASOCIACION DE PROCESOS INDEPEN. DE LA LECHE</v>
          </cell>
          <cell r="I868">
            <v>253051624.875</v>
          </cell>
          <cell r="J868">
            <v>247006098.875</v>
          </cell>
          <cell r="K868">
            <v>227313866.97890002</v>
          </cell>
          <cell r="L868">
            <v>45355409</v>
          </cell>
          <cell r="M868">
            <v>18226460</v>
          </cell>
          <cell r="N868">
            <v>63581869</v>
          </cell>
          <cell r="P868">
            <v>1822646</v>
          </cell>
          <cell r="R868">
            <v>6358186.9000000004</v>
          </cell>
          <cell r="S868">
            <v>71762701.900000006</v>
          </cell>
          <cell r="V868">
            <v>43189634.725990996</v>
          </cell>
          <cell r="X868">
            <v>28414233.372362502</v>
          </cell>
          <cell r="Z868">
            <v>0</v>
          </cell>
          <cell r="AB868">
            <v>83947296.980546519</v>
          </cell>
          <cell r="AC868">
            <v>66</v>
          </cell>
        </row>
        <row r="869">
          <cell r="A869" t="str">
            <v>Chapinero</v>
          </cell>
          <cell r="B869">
            <v>425766</v>
          </cell>
          <cell r="C869">
            <v>36891</v>
          </cell>
          <cell r="D869">
            <v>37255</v>
          </cell>
          <cell r="E869" t="str">
            <v>M</v>
          </cell>
          <cell r="F869" t="str">
            <v>AUCOL98</v>
          </cell>
          <cell r="G869">
            <v>90193</v>
          </cell>
          <cell r="H869" t="str">
            <v>ASOCIACION OFICIALES CURSO CORONEL J.J. NEIRA</v>
          </cell>
          <cell r="I869">
            <v>32220136</v>
          </cell>
          <cell r="J869">
            <v>32220136</v>
          </cell>
          <cell r="K869">
            <v>30961861.499899998</v>
          </cell>
          <cell r="L869">
            <v>7031477</v>
          </cell>
          <cell r="M869">
            <v>2732021</v>
          </cell>
          <cell r="N869">
            <v>9763498</v>
          </cell>
          <cell r="O869">
            <v>0.1</v>
          </cell>
          <cell r="P869">
            <v>273202.10000000003</v>
          </cell>
          <cell r="Q869">
            <v>0.1</v>
          </cell>
          <cell r="R869">
            <v>976349.8</v>
          </cell>
          <cell r="S869">
            <v>11013049.9</v>
          </cell>
          <cell r="T869">
            <v>0.35569727937823026</v>
          </cell>
          <cell r="U869">
            <v>0.19</v>
          </cell>
          <cell r="V869">
            <v>5882753.6849809997</v>
          </cell>
          <cell r="W869">
            <v>0.125</v>
          </cell>
          <cell r="X869">
            <v>3870232.6874874998</v>
          </cell>
          <cell r="Y869">
            <v>0</v>
          </cell>
          <cell r="Z869">
            <v>0</v>
          </cell>
          <cell r="AA869">
            <v>0.3293027206217698</v>
          </cell>
          <cell r="AB869">
            <v>10195825.2274315</v>
          </cell>
          <cell r="AD869">
            <v>30.464284896850586</v>
          </cell>
        </row>
        <row r="870">
          <cell r="A870" t="str">
            <v>Chapinero</v>
          </cell>
          <cell r="B870">
            <v>425766</v>
          </cell>
          <cell r="C870">
            <v>37256</v>
          </cell>
          <cell r="D870">
            <v>37620</v>
          </cell>
          <cell r="E870" t="str">
            <v>M</v>
          </cell>
          <cell r="F870" t="str">
            <v>AUCOL98</v>
          </cell>
          <cell r="G870">
            <v>90193</v>
          </cell>
          <cell r="H870" t="str">
            <v>ASOCIACION OFICIALES CURSO CORONEL J.J. NEIRA</v>
          </cell>
          <cell r="I870">
            <v>54102676</v>
          </cell>
          <cell r="J870">
            <v>53472944</v>
          </cell>
          <cell r="K870">
            <v>54240212.008000001</v>
          </cell>
          <cell r="L870">
            <v>34929970</v>
          </cell>
          <cell r="M870">
            <v>4311112</v>
          </cell>
          <cell r="N870">
            <v>39241082</v>
          </cell>
          <cell r="O870">
            <v>0.1</v>
          </cell>
          <cell r="P870">
            <v>431111.2</v>
          </cell>
          <cell r="Q870">
            <v>0.1</v>
          </cell>
          <cell r="R870">
            <v>3924108.2</v>
          </cell>
          <cell r="S870">
            <v>43596301.400000006</v>
          </cell>
          <cell r="T870">
            <v>0.80376347705960105</v>
          </cell>
          <cell r="U870">
            <v>0.19</v>
          </cell>
          <cell r="V870">
            <v>10305640.28152</v>
          </cell>
          <cell r="W870">
            <v>0.125</v>
          </cell>
          <cell r="X870">
            <v>6780026.5010000002</v>
          </cell>
          <cell r="Y870">
            <v>0</v>
          </cell>
          <cell r="Z870">
            <v>0</v>
          </cell>
          <cell r="AA870">
            <v>-0.118763477059601</v>
          </cell>
          <cell r="AB870">
            <v>-6441756.1745200027</v>
          </cell>
          <cell r="AD870">
            <v>45.739009857177734</v>
          </cell>
        </row>
        <row r="871">
          <cell r="A871" t="str">
            <v>Chapinero</v>
          </cell>
          <cell r="B871">
            <v>425766</v>
          </cell>
          <cell r="C871">
            <v>37621</v>
          </cell>
          <cell r="D871">
            <v>37777</v>
          </cell>
          <cell r="E871" t="str">
            <v>M</v>
          </cell>
          <cell r="F871" t="str">
            <v>AUCOL98</v>
          </cell>
          <cell r="G871">
            <v>90193</v>
          </cell>
          <cell r="H871" t="str">
            <v>ASOCIACION OFICIALES CURSO CORONEL J.J. NEIRA</v>
          </cell>
          <cell r="I871">
            <v>17186669</v>
          </cell>
          <cell r="J871">
            <v>10795704</v>
          </cell>
          <cell r="K871">
            <v>17393934.5264</v>
          </cell>
          <cell r="L871">
            <v>48972500</v>
          </cell>
          <cell r="M871">
            <v>-13823889</v>
          </cell>
          <cell r="N871">
            <v>35148611</v>
          </cell>
          <cell r="O871">
            <v>0.1</v>
          </cell>
          <cell r="P871">
            <v>-1382388.9000000001</v>
          </cell>
          <cell r="Q871">
            <v>0.1</v>
          </cell>
          <cell r="R871">
            <v>3514861.1</v>
          </cell>
          <cell r="S871">
            <v>37281083.200000003</v>
          </cell>
          <cell r="T871">
            <v>2.1433381356826358</v>
          </cell>
          <cell r="U871">
            <v>0.19</v>
          </cell>
          <cell r="V871">
            <v>3304847.5600160002</v>
          </cell>
          <cell r="W871">
            <v>0.125</v>
          </cell>
          <cell r="X871">
            <v>2174241.8158</v>
          </cell>
          <cell r="Y871">
            <v>0</v>
          </cell>
          <cell r="Z871">
            <v>0</v>
          </cell>
          <cell r="AA871">
            <v>-1.4583381356826357</v>
          </cell>
          <cell r="AB871">
            <v>-25366238.049416006</v>
          </cell>
          <cell r="AC871">
            <v>38</v>
          </cell>
          <cell r="AD871">
            <v>40.012821197509766</v>
          </cell>
        </row>
        <row r="872">
          <cell r="B872" t="str">
            <v>Total 425766</v>
          </cell>
          <cell r="I872">
            <v>103509481</v>
          </cell>
          <cell r="J872">
            <v>96488784</v>
          </cell>
          <cell r="K872">
            <v>102596008.0343</v>
          </cell>
          <cell r="L872">
            <v>90933947</v>
          </cell>
          <cell r="M872">
            <v>-6780756</v>
          </cell>
          <cell r="N872">
            <v>84153191</v>
          </cell>
          <cell r="P872">
            <v>-678075.60000000009</v>
          </cell>
          <cell r="R872">
            <v>8415319.0999999996</v>
          </cell>
          <cell r="S872">
            <v>91890434.5</v>
          </cell>
          <cell r="V872">
            <v>19493241.526517</v>
          </cell>
          <cell r="X872">
            <v>12824501.0042875</v>
          </cell>
          <cell r="Z872">
            <v>0</v>
          </cell>
          <cell r="AB872">
            <v>-21612168.996504508</v>
          </cell>
          <cell r="AC872">
            <v>38</v>
          </cell>
        </row>
        <row r="873">
          <cell r="H873" t="str">
            <v>Total ASOCIACION OFICIALES CURSO CORONEL J.J. NEIRA</v>
          </cell>
          <cell r="I873">
            <v>103509481</v>
          </cell>
          <cell r="J873">
            <v>96488784</v>
          </cell>
          <cell r="K873">
            <v>102596008.0343</v>
          </cell>
          <cell r="L873">
            <v>90933947</v>
          </cell>
          <cell r="M873">
            <v>-6780756</v>
          </cell>
          <cell r="N873">
            <v>84153191</v>
          </cell>
          <cell r="P873">
            <v>-678075.60000000009</v>
          </cell>
          <cell r="R873">
            <v>8415319.0999999996</v>
          </cell>
          <cell r="S873">
            <v>91890434.5</v>
          </cell>
          <cell r="V873">
            <v>19493241.526517</v>
          </cell>
          <cell r="X873">
            <v>12824501.0042875</v>
          </cell>
          <cell r="Z873">
            <v>0</v>
          </cell>
          <cell r="AB873">
            <v>-21612168.996504508</v>
          </cell>
          <cell r="AC873">
            <v>38</v>
          </cell>
        </row>
        <row r="874">
          <cell r="A874" t="str">
            <v>Chapinero</v>
          </cell>
          <cell r="B874">
            <v>10954835</v>
          </cell>
          <cell r="C874">
            <v>37470</v>
          </cell>
          <cell r="D874">
            <v>37777</v>
          </cell>
          <cell r="E874" t="str">
            <v>A</v>
          </cell>
          <cell r="F874" t="str">
            <v>AUCOLESP</v>
          </cell>
          <cell r="G874">
            <v>76176</v>
          </cell>
          <cell r="H874" t="str">
            <v>ASOPCOLFLORES S.A.</v>
          </cell>
          <cell r="I874">
            <v>3152</v>
          </cell>
          <cell r="J874">
            <v>3152</v>
          </cell>
          <cell r="K874">
            <v>3198.25</v>
          </cell>
          <cell r="N874">
            <v>0</v>
          </cell>
          <cell r="O874">
            <v>0.1</v>
          </cell>
          <cell r="P874">
            <v>0</v>
          </cell>
          <cell r="Q874">
            <v>0.1</v>
          </cell>
          <cell r="R874">
            <v>0</v>
          </cell>
          <cell r="S874">
            <v>0</v>
          </cell>
          <cell r="T874">
            <v>0</v>
          </cell>
          <cell r="U874">
            <v>0.19</v>
          </cell>
          <cell r="V874">
            <v>607.66750000000002</v>
          </cell>
          <cell r="W874">
            <v>0.125</v>
          </cell>
          <cell r="X874">
            <v>399.78125</v>
          </cell>
          <cell r="Y874">
            <v>0</v>
          </cell>
          <cell r="Z874">
            <v>0</v>
          </cell>
          <cell r="AA874">
            <v>0.68500000000000005</v>
          </cell>
          <cell r="AB874">
            <v>2190.80125</v>
          </cell>
          <cell r="AC874">
            <v>0</v>
          </cell>
          <cell r="AD874">
            <v>3.9087947458028793E-2</v>
          </cell>
        </row>
        <row r="875">
          <cell r="B875" t="str">
            <v>Total 10954835</v>
          </cell>
          <cell r="I875">
            <v>3152</v>
          </cell>
          <cell r="J875">
            <v>3152</v>
          </cell>
          <cell r="K875">
            <v>3198.25</v>
          </cell>
          <cell r="L875">
            <v>0</v>
          </cell>
          <cell r="M875">
            <v>0</v>
          </cell>
          <cell r="N875">
            <v>0</v>
          </cell>
          <cell r="P875">
            <v>0</v>
          </cell>
          <cell r="R875">
            <v>0</v>
          </cell>
          <cell r="S875">
            <v>0</v>
          </cell>
          <cell r="V875">
            <v>607.66750000000002</v>
          </cell>
          <cell r="X875">
            <v>399.78125</v>
          </cell>
          <cell r="Z875">
            <v>0</v>
          </cell>
          <cell r="AB875">
            <v>2190.80125</v>
          </cell>
          <cell r="AC875">
            <v>0</v>
          </cell>
        </row>
        <row r="876">
          <cell r="A876" t="str">
            <v>Chapinero</v>
          </cell>
          <cell r="B876">
            <v>12010824</v>
          </cell>
          <cell r="C876">
            <v>37549</v>
          </cell>
          <cell r="D876">
            <v>37777</v>
          </cell>
          <cell r="E876" t="str">
            <v>D</v>
          </cell>
          <cell r="F876" t="str">
            <v>AUCOLESP</v>
          </cell>
          <cell r="G876">
            <v>76176</v>
          </cell>
          <cell r="H876" t="str">
            <v>ASOPCOLFLORES S.A.</v>
          </cell>
          <cell r="I876">
            <v>531055</v>
          </cell>
          <cell r="J876">
            <v>531055</v>
          </cell>
          <cell r="K876">
            <v>531055</v>
          </cell>
          <cell r="N876">
            <v>0</v>
          </cell>
          <cell r="O876">
            <v>0.1</v>
          </cell>
          <cell r="P876">
            <v>0</v>
          </cell>
          <cell r="Q876">
            <v>0.1</v>
          </cell>
          <cell r="R876">
            <v>0</v>
          </cell>
          <cell r="S876">
            <v>0</v>
          </cell>
          <cell r="T876">
            <v>0</v>
          </cell>
          <cell r="U876">
            <v>0.19</v>
          </cell>
          <cell r="V876">
            <v>100900.45</v>
          </cell>
          <cell r="W876">
            <v>0.125</v>
          </cell>
          <cell r="X876">
            <v>66381.875</v>
          </cell>
          <cell r="Y876">
            <v>0</v>
          </cell>
          <cell r="Z876">
            <v>0</v>
          </cell>
          <cell r="AA876">
            <v>0.68500000000000005</v>
          </cell>
          <cell r="AB876">
            <v>363772.67500000005</v>
          </cell>
          <cell r="AC876">
            <v>0</v>
          </cell>
          <cell r="AD876">
            <v>0.26315790414810181</v>
          </cell>
        </row>
        <row r="877">
          <cell r="B877" t="str">
            <v>Total 12010824</v>
          </cell>
          <cell r="I877">
            <v>531055</v>
          </cell>
          <cell r="J877">
            <v>531055</v>
          </cell>
          <cell r="K877">
            <v>531055</v>
          </cell>
          <cell r="L877">
            <v>0</v>
          </cell>
          <cell r="M877">
            <v>0</v>
          </cell>
          <cell r="N877">
            <v>0</v>
          </cell>
          <cell r="P877">
            <v>0</v>
          </cell>
          <cell r="R877">
            <v>0</v>
          </cell>
          <cell r="S877">
            <v>0</v>
          </cell>
          <cell r="V877">
            <v>100900.45</v>
          </cell>
          <cell r="X877">
            <v>66381.875</v>
          </cell>
          <cell r="Z877">
            <v>0</v>
          </cell>
          <cell r="AB877">
            <v>363772.67500000005</v>
          </cell>
          <cell r="AC877">
            <v>0</v>
          </cell>
        </row>
        <row r="878">
          <cell r="H878" t="str">
            <v>Total ASOPCOLFLORES S.A.</v>
          </cell>
          <cell r="I878">
            <v>534207</v>
          </cell>
          <cell r="J878">
            <v>534207</v>
          </cell>
          <cell r="K878">
            <v>534253.25</v>
          </cell>
          <cell r="L878">
            <v>0</v>
          </cell>
          <cell r="M878">
            <v>0</v>
          </cell>
          <cell r="N878">
            <v>0</v>
          </cell>
          <cell r="P878">
            <v>0</v>
          </cell>
          <cell r="R878">
            <v>0</v>
          </cell>
          <cell r="S878">
            <v>0</v>
          </cell>
          <cell r="V878">
            <v>101508.11749999999</v>
          </cell>
          <cell r="X878">
            <v>66781.65625</v>
          </cell>
          <cell r="Z878">
            <v>0</v>
          </cell>
          <cell r="AB878">
            <v>365963.47625000007</v>
          </cell>
          <cell r="AC878">
            <v>0</v>
          </cell>
        </row>
        <row r="879">
          <cell r="A879" t="str">
            <v>Chapinero</v>
          </cell>
          <cell r="B879">
            <v>7457096</v>
          </cell>
          <cell r="C879">
            <v>36739</v>
          </cell>
          <cell r="D879">
            <v>37103</v>
          </cell>
          <cell r="E879" t="str">
            <v>M</v>
          </cell>
          <cell r="F879" t="str">
            <v>AUCOL98</v>
          </cell>
          <cell r="G879">
            <v>68255</v>
          </cell>
          <cell r="H879" t="str">
            <v>AUDITAMOS LTDA</v>
          </cell>
          <cell r="I879">
            <v>8359492</v>
          </cell>
          <cell r="J879">
            <v>8162504</v>
          </cell>
          <cell r="K879">
            <v>7765478.1802000003</v>
          </cell>
          <cell r="L879">
            <v>2987115</v>
          </cell>
          <cell r="M879">
            <v>1</v>
          </cell>
          <cell r="N879">
            <v>2987116</v>
          </cell>
          <cell r="O879">
            <v>0.1</v>
          </cell>
          <cell r="P879">
            <v>0.1</v>
          </cell>
          <cell r="Q879">
            <v>0.1</v>
          </cell>
          <cell r="R879">
            <v>298711.60000000003</v>
          </cell>
          <cell r="S879">
            <v>3285827.7</v>
          </cell>
          <cell r="T879">
            <v>0.42313269366695633</v>
          </cell>
          <cell r="U879">
            <v>0.19</v>
          </cell>
          <cell r="V879">
            <v>1475440.854238</v>
          </cell>
          <cell r="W879">
            <v>0.125</v>
          </cell>
          <cell r="X879">
            <v>970684.77252500004</v>
          </cell>
          <cell r="Y879">
            <v>0</v>
          </cell>
          <cell r="Z879">
            <v>0</v>
          </cell>
          <cell r="AA879">
            <v>0.26186730633304373</v>
          </cell>
          <cell r="AB879">
            <v>2033524.8534370004</v>
          </cell>
          <cell r="AD879">
            <v>8.104395866394043</v>
          </cell>
        </row>
        <row r="880">
          <cell r="A880" t="str">
            <v>Chapinero</v>
          </cell>
          <cell r="B880">
            <v>7457096</v>
          </cell>
          <cell r="C880">
            <v>37104</v>
          </cell>
          <cell r="D880">
            <v>37468</v>
          </cell>
          <cell r="E880" t="str">
            <v>M</v>
          </cell>
          <cell r="F880" t="str">
            <v>AUCOL98</v>
          </cell>
          <cell r="G880">
            <v>68255</v>
          </cell>
          <cell r="H880" t="str">
            <v>AUDITAMOS LTDA</v>
          </cell>
          <cell r="I880">
            <v>12124145</v>
          </cell>
          <cell r="J880">
            <v>12124145</v>
          </cell>
          <cell r="K880">
            <v>12271117.582900001</v>
          </cell>
          <cell r="L880">
            <v>1777216</v>
          </cell>
          <cell r="M880">
            <v>2000001</v>
          </cell>
          <cell r="N880">
            <v>3777217</v>
          </cell>
          <cell r="O880">
            <v>0.1</v>
          </cell>
          <cell r="P880">
            <v>200000.1</v>
          </cell>
          <cell r="Q880">
            <v>0.1</v>
          </cell>
          <cell r="R880">
            <v>377721.7</v>
          </cell>
          <cell r="S880">
            <v>4354938.8</v>
          </cell>
          <cell r="T880">
            <v>0.35489341297394761</v>
          </cell>
          <cell r="U880">
            <v>0.19</v>
          </cell>
          <cell r="V880">
            <v>2331512.3407510002</v>
          </cell>
          <cell r="W880">
            <v>0.125</v>
          </cell>
          <cell r="X880">
            <v>1533889.6978625001</v>
          </cell>
          <cell r="Y880">
            <v>0</v>
          </cell>
          <cell r="Z880">
            <v>0</v>
          </cell>
          <cell r="AA880">
            <v>0.33010658702605244</v>
          </cell>
          <cell r="AB880">
            <v>4050776.7442865013</v>
          </cell>
          <cell r="AD880">
            <v>15.101648330688477</v>
          </cell>
        </row>
        <row r="881">
          <cell r="A881" t="str">
            <v>Chapinero</v>
          </cell>
          <cell r="B881">
            <v>7457096</v>
          </cell>
          <cell r="C881">
            <v>37469</v>
          </cell>
          <cell r="D881">
            <v>37777</v>
          </cell>
          <cell r="E881" t="str">
            <v>M</v>
          </cell>
          <cell r="F881" t="str">
            <v>AUCOL98</v>
          </cell>
          <cell r="G881">
            <v>68255</v>
          </cell>
          <cell r="H881" t="str">
            <v>AUDITAMOS LTDA</v>
          </cell>
          <cell r="I881">
            <v>1671555</v>
          </cell>
          <cell r="J881">
            <v>1606722</v>
          </cell>
          <cell r="K881">
            <v>2118596.2285000002</v>
          </cell>
          <cell r="N881">
            <v>0</v>
          </cell>
          <cell r="O881">
            <v>0.1</v>
          </cell>
          <cell r="P881">
            <v>0</v>
          </cell>
          <cell r="Q881">
            <v>0.1</v>
          </cell>
          <cell r="R881">
            <v>0</v>
          </cell>
          <cell r="S881">
            <v>0</v>
          </cell>
          <cell r="T881">
            <v>0</v>
          </cell>
          <cell r="U881">
            <v>0.19</v>
          </cell>
          <cell r="V881">
            <v>402533.28341500007</v>
          </cell>
          <cell r="W881">
            <v>0.125</v>
          </cell>
          <cell r="X881">
            <v>264824.52856250003</v>
          </cell>
          <cell r="Y881">
            <v>0</v>
          </cell>
          <cell r="Z881">
            <v>0</v>
          </cell>
          <cell r="AA881">
            <v>0.68500000000000005</v>
          </cell>
          <cell r="AB881">
            <v>1451238.4165225003</v>
          </cell>
          <cell r="AC881">
            <v>0</v>
          </cell>
          <cell r="AD881">
            <v>3.1071429252624512</v>
          </cell>
        </row>
        <row r="882">
          <cell r="B882" t="str">
            <v>Total 7457096</v>
          </cell>
          <cell r="I882">
            <v>22155192</v>
          </cell>
          <cell r="J882">
            <v>21893371</v>
          </cell>
          <cell r="K882">
            <v>22155191.991600003</v>
          </cell>
          <cell r="L882">
            <v>4764331</v>
          </cell>
          <cell r="M882">
            <v>2000002</v>
          </cell>
          <cell r="N882">
            <v>6764333</v>
          </cell>
          <cell r="P882">
            <v>200000.2</v>
          </cell>
          <cell r="R882">
            <v>676433.3</v>
          </cell>
          <cell r="S882">
            <v>7640766.5</v>
          </cell>
          <cell r="V882">
            <v>4209486.4784040004</v>
          </cell>
          <cell r="X882">
            <v>2769398.9989500004</v>
          </cell>
          <cell r="Z882">
            <v>0</v>
          </cell>
          <cell r="AB882">
            <v>7535540.0142460018</v>
          </cell>
          <cell r="AC882">
            <v>0</v>
          </cell>
        </row>
        <row r="883">
          <cell r="A883" t="str">
            <v>Chapinero</v>
          </cell>
          <cell r="B883">
            <v>10959876</v>
          </cell>
          <cell r="C883">
            <v>37437</v>
          </cell>
          <cell r="D883">
            <v>37777</v>
          </cell>
          <cell r="E883" t="str">
            <v>A</v>
          </cell>
          <cell r="F883" t="str">
            <v>AUCOLESP</v>
          </cell>
          <cell r="G883">
            <v>68255</v>
          </cell>
          <cell r="H883" t="str">
            <v>AUDITAMOS LTDA</v>
          </cell>
          <cell r="I883">
            <v>735268.9375</v>
          </cell>
          <cell r="J883">
            <v>735268.9375</v>
          </cell>
          <cell r="K883">
            <v>686922.5</v>
          </cell>
          <cell r="N883">
            <v>0</v>
          </cell>
          <cell r="O883">
            <v>0.1</v>
          </cell>
          <cell r="P883">
            <v>0</v>
          </cell>
          <cell r="Q883">
            <v>0.1</v>
          </cell>
          <cell r="R883">
            <v>0</v>
          </cell>
          <cell r="S883">
            <v>0</v>
          </cell>
          <cell r="T883">
            <v>0</v>
          </cell>
          <cell r="U883">
            <v>0.19</v>
          </cell>
          <cell r="V883">
            <v>130515.27500000001</v>
          </cell>
          <cell r="W883">
            <v>0.125</v>
          </cell>
          <cell r="X883">
            <v>85865.3125</v>
          </cell>
          <cell r="Y883">
            <v>0</v>
          </cell>
          <cell r="Z883">
            <v>0</v>
          </cell>
          <cell r="AA883">
            <v>0.68500000000000005</v>
          </cell>
          <cell r="AB883">
            <v>470541.91250000003</v>
          </cell>
          <cell r="AC883">
            <v>0</v>
          </cell>
          <cell r="AD883">
            <v>1</v>
          </cell>
        </row>
        <row r="884">
          <cell r="B884" t="str">
            <v>Total 10959876</v>
          </cell>
          <cell r="I884">
            <v>735268.9375</v>
          </cell>
          <cell r="J884">
            <v>735268.9375</v>
          </cell>
          <cell r="K884">
            <v>686922.5</v>
          </cell>
          <cell r="L884">
            <v>0</v>
          </cell>
          <cell r="M884">
            <v>0</v>
          </cell>
          <cell r="N884">
            <v>0</v>
          </cell>
          <cell r="P884">
            <v>0</v>
          </cell>
          <cell r="R884">
            <v>0</v>
          </cell>
          <cell r="S884">
            <v>0</v>
          </cell>
          <cell r="V884">
            <v>130515.27500000001</v>
          </cell>
          <cell r="X884">
            <v>85865.3125</v>
          </cell>
          <cell r="Z884">
            <v>0</v>
          </cell>
          <cell r="AB884">
            <v>470541.91250000003</v>
          </cell>
          <cell r="AC884">
            <v>0</v>
          </cell>
        </row>
        <row r="885">
          <cell r="A885" t="str">
            <v>Chapinero</v>
          </cell>
          <cell r="B885">
            <v>10960105</v>
          </cell>
          <cell r="C885">
            <v>37451</v>
          </cell>
          <cell r="D885">
            <v>37777</v>
          </cell>
          <cell r="E885" t="str">
            <v>A</v>
          </cell>
          <cell r="F885" t="str">
            <v>AUCOLESP</v>
          </cell>
          <cell r="G885">
            <v>68255</v>
          </cell>
          <cell r="H885" t="str">
            <v>AUDITAMOS LTDA</v>
          </cell>
          <cell r="I885">
            <v>362669</v>
          </cell>
          <cell r="J885">
            <v>362669</v>
          </cell>
          <cell r="K885">
            <v>324911.6875</v>
          </cell>
          <cell r="N885">
            <v>0</v>
          </cell>
          <cell r="O885">
            <v>0.1</v>
          </cell>
          <cell r="P885">
            <v>0</v>
          </cell>
          <cell r="Q885">
            <v>0.1</v>
          </cell>
          <cell r="R885">
            <v>0</v>
          </cell>
          <cell r="S885">
            <v>0</v>
          </cell>
          <cell r="T885">
            <v>0</v>
          </cell>
          <cell r="U885">
            <v>0.19</v>
          </cell>
          <cell r="V885">
            <v>61733.220625000002</v>
          </cell>
          <cell r="W885">
            <v>0.125</v>
          </cell>
          <cell r="X885">
            <v>40613.9609375</v>
          </cell>
          <cell r="Y885">
            <v>0</v>
          </cell>
          <cell r="Z885">
            <v>0</v>
          </cell>
          <cell r="AA885">
            <v>0.68500000000000005</v>
          </cell>
          <cell r="AB885">
            <v>222564.50593750001</v>
          </cell>
          <cell r="AC885">
            <v>1</v>
          </cell>
          <cell r="AD885">
            <v>1</v>
          </cell>
        </row>
        <row r="886">
          <cell r="B886" t="str">
            <v>Total 10960105</v>
          </cell>
          <cell r="I886">
            <v>362669</v>
          </cell>
          <cell r="J886">
            <v>362669</v>
          </cell>
          <cell r="K886">
            <v>324911.6875</v>
          </cell>
          <cell r="L886">
            <v>0</v>
          </cell>
          <cell r="M886">
            <v>0</v>
          </cell>
          <cell r="N886">
            <v>0</v>
          </cell>
          <cell r="P886">
            <v>0</v>
          </cell>
          <cell r="R886">
            <v>0</v>
          </cell>
          <cell r="S886">
            <v>0</v>
          </cell>
          <cell r="V886">
            <v>61733.220625000002</v>
          </cell>
          <cell r="X886">
            <v>40613.9609375</v>
          </cell>
          <cell r="Z886">
            <v>0</v>
          </cell>
          <cell r="AB886">
            <v>222564.50593750001</v>
          </cell>
          <cell r="AC886">
            <v>1</v>
          </cell>
        </row>
        <row r="887">
          <cell r="H887" t="str">
            <v>Total AUDITAMOS LTDA</v>
          </cell>
          <cell r="I887">
            <v>23253129.9375</v>
          </cell>
          <cell r="J887">
            <v>22991308.9375</v>
          </cell>
          <cell r="K887">
            <v>23167026.179100003</v>
          </cell>
          <cell r="L887">
            <v>4764331</v>
          </cell>
          <cell r="M887">
            <v>2000002</v>
          </cell>
          <cell r="N887">
            <v>6764333</v>
          </cell>
          <cell r="P887">
            <v>200000.2</v>
          </cell>
          <cell r="R887">
            <v>676433.3</v>
          </cell>
          <cell r="S887">
            <v>7640766.5</v>
          </cell>
          <cell r="V887">
            <v>4401734.9740290008</v>
          </cell>
          <cell r="X887">
            <v>2895878.2723875004</v>
          </cell>
          <cell r="Z887">
            <v>0</v>
          </cell>
          <cell r="AB887">
            <v>8228646.4326835014</v>
          </cell>
          <cell r="AC887">
            <v>1</v>
          </cell>
        </row>
        <row r="888">
          <cell r="A888" t="str">
            <v>Chapinero</v>
          </cell>
          <cell r="B888">
            <v>7466212</v>
          </cell>
          <cell r="C888">
            <v>36770</v>
          </cell>
          <cell r="D888">
            <v>37134</v>
          </cell>
          <cell r="E888" t="str">
            <v>M</v>
          </cell>
          <cell r="F888" t="str">
            <v>AUCOL98</v>
          </cell>
          <cell r="G888">
            <v>65782</v>
          </cell>
          <cell r="H888" t="str">
            <v>AUTOBOY S.A.</v>
          </cell>
          <cell r="I888">
            <v>273842307</v>
          </cell>
          <cell r="J888">
            <v>273842307</v>
          </cell>
          <cell r="K888">
            <v>273842307</v>
          </cell>
          <cell r="L888">
            <v>88277673</v>
          </cell>
          <cell r="M888">
            <v>22774439</v>
          </cell>
          <cell r="N888">
            <v>111052112</v>
          </cell>
          <cell r="O888">
            <v>0.1</v>
          </cell>
          <cell r="P888">
            <v>2277443.9</v>
          </cell>
          <cell r="Q888">
            <v>0.1</v>
          </cell>
          <cell r="R888">
            <v>11105211.200000001</v>
          </cell>
          <cell r="S888">
            <v>124434767.10000001</v>
          </cell>
          <cell r="T888">
            <v>0.45440300464602795</v>
          </cell>
          <cell r="U888">
            <v>0.19</v>
          </cell>
          <cell r="V888">
            <v>52030038.329999998</v>
          </cell>
          <cell r="W888">
            <v>0.125</v>
          </cell>
          <cell r="X888">
            <v>34230288.375</v>
          </cell>
          <cell r="Y888">
            <v>0</v>
          </cell>
          <cell r="Z888">
            <v>0</v>
          </cell>
          <cell r="AA888">
            <v>0.2305969953539721</v>
          </cell>
          <cell r="AB888">
            <v>63147213.195</v>
          </cell>
          <cell r="AD888">
            <v>105.38735961914063</v>
          </cell>
        </row>
        <row r="889">
          <cell r="A889" t="str">
            <v>Chapinero</v>
          </cell>
          <cell r="B889">
            <v>7466212</v>
          </cell>
          <cell r="C889">
            <v>37135</v>
          </cell>
          <cell r="D889">
            <v>37499</v>
          </cell>
          <cell r="E889" t="str">
            <v>M</v>
          </cell>
          <cell r="F889" t="str">
            <v>AUCOL98</v>
          </cell>
          <cell r="G889">
            <v>65782</v>
          </cell>
          <cell r="H889" t="str">
            <v>AUTOBOY S.A.</v>
          </cell>
          <cell r="I889">
            <v>312754082.625</v>
          </cell>
          <cell r="J889">
            <v>312754082.625</v>
          </cell>
          <cell r="K889">
            <v>312754082.69529998</v>
          </cell>
          <cell r="L889">
            <v>134643469</v>
          </cell>
          <cell r="M889">
            <v>-74246927</v>
          </cell>
          <cell r="N889">
            <v>60396542</v>
          </cell>
          <cell r="O889">
            <v>0.1</v>
          </cell>
          <cell r="P889">
            <v>-7424692.7000000002</v>
          </cell>
          <cell r="Q889">
            <v>0.1</v>
          </cell>
          <cell r="R889">
            <v>6039654.2000000002</v>
          </cell>
          <cell r="S889">
            <v>59011503.5</v>
          </cell>
          <cell r="T889">
            <v>0.18868339940262854</v>
          </cell>
          <cell r="U889">
            <v>0.19</v>
          </cell>
          <cell r="V889">
            <v>59423275.712106995</v>
          </cell>
          <cell r="W889">
            <v>0.125</v>
          </cell>
          <cell r="X889">
            <v>39094260.336912498</v>
          </cell>
          <cell r="Y889">
            <v>0</v>
          </cell>
          <cell r="Z889">
            <v>0</v>
          </cell>
          <cell r="AA889">
            <v>0.49631660059737148</v>
          </cell>
          <cell r="AB889">
            <v>155225043.1462805</v>
          </cell>
          <cell r="AD889">
            <v>78.557693481445313</v>
          </cell>
        </row>
        <row r="890">
          <cell r="A890" t="str">
            <v>Chapinero</v>
          </cell>
          <cell r="B890">
            <v>7466212</v>
          </cell>
          <cell r="C890">
            <v>37500</v>
          </cell>
          <cell r="D890">
            <v>37777</v>
          </cell>
          <cell r="E890" t="str">
            <v>M</v>
          </cell>
          <cell r="F890" t="str">
            <v>AUCOL98</v>
          </cell>
          <cell r="G890">
            <v>65782</v>
          </cell>
          <cell r="H890" t="str">
            <v>AUTOBOY S.A.</v>
          </cell>
          <cell r="I890">
            <v>142909392.25</v>
          </cell>
          <cell r="J890">
            <v>138084029.25</v>
          </cell>
          <cell r="K890">
            <v>141480188.28909999</v>
          </cell>
          <cell r="L890">
            <v>62478000</v>
          </cell>
          <cell r="M890">
            <v>-45982000</v>
          </cell>
          <cell r="N890">
            <v>16496000</v>
          </cell>
          <cell r="O890">
            <v>0.1</v>
          </cell>
          <cell r="P890">
            <v>-4598200</v>
          </cell>
          <cell r="Q890">
            <v>0.1</v>
          </cell>
          <cell r="R890">
            <v>1649600</v>
          </cell>
          <cell r="S890">
            <v>13547400</v>
          </cell>
          <cell r="T890">
            <v>9.5754749578911377E-2</v>
          </cell>
          <cell r="U890">
            <v>0.19</v>
          </cell>
          <cell r="V890">
            <v>26881235.774928998</v>
          </cell>
          <cell r="W890">
            <v>0.125</v>
          </cell>
          <cell r="X890">
            <v>17685023.536137499</v>
          </cell>
          <cell r="Y890">
            <v>0</v>
          </cell>
          <cell r="Z890">
            <v>0</v>
          </cell>
          <cell r="AA890">
            <v>0.58924525042108866</v>
          </cell>
          <cell r="AB890">
            <v>83366528.978033498</v>
          </cell>
          <cell r="AC890">
            <v>45</v>
          </cell>
          <cell r="AD890">
            <v>57.577617645263672</v>
          </cell>
        </row>
        <row r="891">
          <cell r="B891" t="str">
            <v>Total 7466212</v>
          </cell>
          <cell r="I891">
            <v>729505781.875</v>
          </cell>
          <cell r="J891">
            <v>724680418.875</v>
          </cell>
          <cell r="K891">
            <v>728076577.98440003</v>
          </cell>
          <cell r="L891">
            <v>285399142</v>
          </cell>
          <cell r="M891">
            <v>-97454488</v>
          </cell>
          <cell r="N891">
            <v>187944654</v>
          </cell>
          <cell r="P891">
            <v>-9745448.8000000007</v>
          </cell>
          <cell r="R891">
            <v>18794465.400000002</v>
          </cell>
          <cell r="S891">
            <v>196993670.60000002</v>
          </cell>
          <cell r="V891">
            <v>138334549.81703597</v>
          </cell>
          <cell r="X891">
            <v>91009572.248050004</v>
          </cell>
          <cell r="Z891">
            <v>0</v>
          </cell>
          <cell r="AB891">
            <v>301738785.319314</v>
          </cell>
          <cell r="AC891">
            <v>45</v>
          </cell>
        </row>
        <row r="892">
          <cell r="H892" t="str">
            <v>Total AUTOBOY S.A.</v>
          </cell>
          <cell r="I892">
            <v>729505781.875</v>
          </cell>
          <cell r="J892">
            <v>724680418.875</v>
          </cell>
          <cell r="K892">
            <v>728076577.98440003</v>
          </cell>
          <cell r="L892">
            <v>285399142</v>
          </cell>
          <cell r="M892">
            <v>-97454488</v>
          </cell>
          <cell r="N892">
            <v>187944654</v>
          </cell>
          <cell r="P892">
            <v>-9745448.8000000007</v>
          </cell>
          <cell r="R892">
            <v>18794465.400000002</v>
          </cell>
          <cell r="S892">
            <v>196993670.60000002</v>
          </cell>
          <cell r="V892">
            <v>138334549.81703597</v>
          </cell>
          <cell r="X892">
            <v>91009572.248050004</v>
          </cell>
          <cell r="Z892">
            <v>0</v>
          </cell>
          <cell r="AB892">
            <v>301738785.319314</v>
          </cell>
          <cell r="AC892">
            <v>45</v>
          </cell>
        </row>
        <row r="893">
          <cell r="A893" t="str">
            <v>Chapinero</v>
          </cell>
          <cell r="B893">
            <v>7227143</v>
          </cell>
          <cell r="C893">
            <v>36905</v>
          </cell>
          <cell r="D893">
            <v>37269</v>
          </cell>
          <cell r="E893" t="str">
            <v>M</v>
          </cell>
          <cell r="F893" t="str">
            <v>AUCOL98</v>
          </cell>
          <cell r="G893">
            <v>90170</v>
          </cell>
          <cell r="H893" t="str">
            <v>AUTOGAS S.A. E.S.P.</v>
          </cell>
          <cell r="I893">
            <v>73209035</v>
          </cell>
          <cell r="J893">
            <v>73209035</v>
          </cell>
          <cell r="K893">
            <v>73209034.9463</v>
          </cell>
          <cell r="L893">
            <v>22050306</v>
          </cell>
          <cell r="M893">
            <v>0</v>
          </cell>
          <cell r="N893">
            <v>22050306</v>
          </cell>
          <cell r="O893">
            <v>0.1</v>
          </cell>
          <cell r="P893">
            <v>0</v>
          </cell>
          <cell r="Q893">
            <v>0.1</v>
          </cell>
          <cell r="R893">
            <v>2205030.6</v>
          </cell>
          <cell r="S893">
            <v>24255336.600000001</v>
          </cell>
          <cell r="T893">
            <v>0.33131616361001998</v>
          </cell>
          <cell r="U893">
            <v>0.19</v>
          </cell>
          <cell r="V893">
            <v>13909716.639797</v>
          </cell>
          <cell r="W893">
            <v>0.125</v>
          </cell>
          <cell r="X893">
            <v>9151129.3682875</v>
          </cell>
          <cell r="Y893">
            <v>0</v>
          </cell>
          <cell r="Z893">
            <v>0</v>
          </cell>
          <cell r="AA893">
            <v>0.35368383638998008</v>
          </cell>
          <cell r="AB893">
            <v>25892852.338215504</v>
          </cell>
          <cell r="AD893">
            <v>36.912086486816406</v>
          </cell>
        </row>
        <row r="894">
          <cell r="A894" t="str">
            <v>Chapinero</v>
          </cell>
          <cell r="B894">
            <v>7227143</v>
          </cell>
          <cell r="C894">
            <v>37270</v>
          </cell>
          <cell r="D894">
            <v>37634</v>
          </cell>
          <cell r="E894" t="str">
            <v>M</v>
          </cell>
          <cell r="F894" t="str">
            <v>AUCOL98</v>
          </cell>
          <cell r="G894">
            <v>90170</v>
          </cell>
          <cell r="H894" t="str">
            <v>AUTOGAS S.A. E.S.P.</v>
          </cell>
          <cell r="I894">
            <v>113329045</v>
          </cell>
          <cell r="J894">
            <v>113329045</v>
          </cell>
          <cell r="K894">
            <v>113329045.0078</v>
          </cell>
          <cell r="L894">
            <v>2335911</v>
          </cell>
          <cell r="M894">
            <v>2677860</v>
          </cell>
          <cell r="N894">
            <v>5013771</v>
          </cell>
          <cell r="O894">
            <v>0.1</v>
          </cell>
          <cell r="P894">
            <v>267786</v>
          </cell>
          <cell r="Q894">
            <v>0.1</v>
          </cell>
          <cell r="R894">
            <v>501377.10000000003</v>
          </cell>
          <cell r="S894">
            <v>5782934.0999999996</v>
          </cell>
          <cell r="T894">
            <v>5.10278199167917E-2</v>
          </cell>
          <cell r="U894">
            <v>0.19</v>
          </cell>
          <cell r="V894">
            <v>21532518.551481999</v>
          </cell>
          <cell r="W894">
            <v>0.125</v>
          </cell>
          <cell r="X894">
            <v>14166130.625975</v>
          </cell>
          <cell r="Y894">
            <v>0</v>
          </cell>
          <cell r="Z894">
            <v>0</v>
          </cell>
          <cell r="AA894">
            <v>0.63397218008320833</v>
          </cell>
          <cell r="AB894">
            <v>71847461.730342999</v>
          </cell>
          <cell r="AD894">
            <v>37.214286804199219</v>
          </cell>
        </row>
        <row r="895">
          <cell r="A895" t="str">
            <v>Chapinero</v>
          </cell>
          <cell r="B895">
            <v>7227143</v>
          </cell>
          <cell r="C895">
            <v>37635</v>
          </cell>
          <cell r="D895">
            <v>37777</v>
          </cell>
          <cell r="E895" t="str">
            <v>M</v>
          </cell>
          <cell r="F895" t="str">
            <v>AUCOL98</v>
          </cell>
          <cell r="G895">
            <v>90170</v>
          </cell>
          <cell r="H895" t="str">
            <v>AUTOGAS S.A. E.S.P.</v>
          </cell>
          <cell r="I895">
            <v>44206086</v>
          </cell>
          <cell r="J895">
            <v>25326497</v>
          </cell>
          <cell r="K895">
            <v>40098881.717799999</v>
          </cell>
          <cell r="L895">
            <v>0</v>
          </cell>
          <cell r="M895">
            <v>0</v>
          </cell>
          <cell r="N895">
            <v>0</v>
          </cell>
          <cell r="O895">
            <v>0.1</v>
          </cell>
          <cell r="P895">
            <v>0</v>
          </cell>
          <cell r="Q895">
            <v>0.1</v>
          </cell>
          <cell r="R895">
            <v>0</v>
          </cell>
          <cell r="S895">
            <v>0</v>
          </cell>
          <cell r="T895">
            <v>0</v>
          </cell>
          <cell r="U895">
            <v>0.19</v>
          </cell>
          <cell r="V895">
            <v>7618787.5263820002</v>
          </cell>
          <cell r="W895">
            <v>0.125</v>
          </cell>
          <cell r="X895">
            <v>5012360.2147249999</v>
          </cell>
          <cell r="Y895">
            <v>0</v>
          </cell>
          <cell r="Z895">
            <v>0</v>
          </cell>
          <cell r="AA895">
            <v>0.68500000000000005</v>
          </cell>
          <cell r="AB895">
            <v>27467733.976693001</v>
          </cell>
          <cell r="AC895">
            <v>7</v>
          </cell>
          <cell r="AD895">
            <v>6.4859156608581543</v>
          </cell>
        </row>
        <row r="896">
          <cell r="B896" t="str">
            <v>Total 7227143</v>
          </cell>
          <cell r="I896">
            <v>230744166</v>
          </cell>
          <cell r="J896">
            <v>211864577</v>
          </cell>
          <cell r="K896">
            <v>226636961.6719</v>
          </cell>
          <cell r="L896">
            <v>24386217</v>
          </cell>
          <cell r="M896">
            <v>2677860</v>
          </cell>
          <cell r="N896">
            <v>27064077</v>
          </cell>
          <cell r="P896">
            <v>267786</v>
          </cell>
          <cell r="R896">
            <v>2706407.7</v>
          </cell>
          <cell r="S896">
            <v>30038270.700000003</v>
          </cell>
          <cell r="V896">
            <v>43061022.717661001</v>
          </cell>
          <cell r="X896">
            <v>28329620.208987501</v>
          </cell>
          <cell r="Z896">
            <v>0</v>
          </cell>
          <cell r="AB896">
            <v>125208048.0452515</v>
          </cell>
          <cell r="AC896">
            <v>7</v>
          </cell>
        </row>
        <row r="897">
          <cell r="H897" t="str">
            <v>Total AUTOGAS S.A. E.S.P.</v>
          </cell>
          <cell r="I897">
            <v>230744166</v>
          </cell>
          <cell r="J897">
            <v>211864577</v>
          </cell>
          <cell r="K897">
            <v>226636961.6719</v>
          </cell>
          <cell r="L897">
            <v>24386217</v>
          </cell>
          <cell r="M897">
            <v>2677860</v>
          </cell>
          <cell r="N897">
            <v>27064077</v>
          </cell>
          <cell r="P897">
            <v>267786</v>
          </cell>
          <cell r="R897">
            <v>2706407.7</v>
          </cell>
          <cell r="S897">
            <v>30038270.700000003</v>
          </cell>
          <cell r="V897">
            <v>43061022.717661001</v>
          </cell>
          <cell r="X897">
            <v>28329620.208987501</v>
          </cell>
          <cell r="Z897">
            <v>0</v>
          </cell>
          <cell r="AB897">
            <v>125208048.0452515</v>
          </cell>
          <cell r="AC897">
            <v>7</v>
          </cell>
        </row>
        <row r="898">
          <cell r="A898" t="str">
            <v>Chapinero</v>
          </cell>
          <cell r="B898">
            <v>461967</v>
          </cell>
          <cell r="C898">
            <v>36892</v>
          </cell>
          <cell r="D898">
            <v>37256</v>
          </cell>
          <cell r="E898" t="str">
            <v>A</v>
          </cell>
          <cell r="F898" t="str">
            <v>AUCOL98</v>
          </cell>
          <cell r="G898">
            <v>872</v>
          </cell>
          <cell r="H898" t="str">
            <v>AUTOMOVIL CLUB DE COLOMBIA</v>
          </cell>
          <cell r="I898">
            <v>8442975</v>
          </cell>
          <cell r="J898">
            <v>8442975</v>
          </cell>
          <cell r="K898">
            <v>85379817.549600005</v>
          </cell>
          <cell r="L898">
            <v>39102675</v>
          </cell>
          <cell r="M898">
            <v>1038225</v>
          </cell>
          <cell r="N898">
            <v>40140900</v>
          </cell>
          <cell r="O898">
            <v>0.1</v>
          </cell>
          <cell r="P898">
            <v>103822.5</v>
          </cell>
          <cell r="Q898">
            <v>0.1</v>
          </cell>
          <cell r="R898">
            <v>4014090</v>
          </cell>
          <cell r="S898">
            <v>44258812.5</v>
          </cell>
          <cell r="T898">
            <v>0.51837558067266387</v>
          </cell>
          <cell r="U898">
            <v>0.19</v>
          </cell>
          <cell r="V898">
            <v>16222165.334424002</v>
          </cell>
          <cell r="W898">
            <v>0</v>
          </cell>
          <cell r="X898">
            <v>0</v>
          </cell>
          <cell r="Y898">
            <v>0</v>
          </cell>
          <cell r="Z898">
            <v>0</v>
          </cell>
          <cell r="AA898">
            <v>0.29162441932733618</v>
          </cell>
          <cell r="AB898">
            <v>24898839.715176009</v>
          </cell>
          <cell r="AD898">
            <v>242.27197265625</v>
          </cell>
        </row>
        <row r="899">
          <cell r="A899" t="str">
            <v>Chapinero</v>
          </cell>
          <cell r="B899">
            <v>461967</v>
          </cell>
          <cell r="C899">
            <v>37257</v>
          </cell>
          <cell r="D899">
            <v>37621</v>
          </cell>
          <cell r="E899" t="str">
            <v>A</v>
          </cell>
          <cell r="F899" t="str">
            <v>AUCOL98</v>
          </cell>
          <cell r="G899">
            <v>872</v>
          </cell>
          <cell r="H899" t="str">
            <v>AUTOMOVIL CLUB DE COLOMBIA</v>
          </cell>
          <cell r="I899">
            <v>0</v>
          </cell>
          <cell r="J899">
            <v>0</v>
          </cell>
          <cell r="K899">
            <v>67175.449699999997</v>
          </cell>
          <cell r="L899">
            <v>37661922</v>
          </cell>
          <cell r="M899">
            <v>6392033</v>
          </cell>
          <cell r="N899">
            <v>44053955</v>
          </cell>
          <cell r="O899">
            <v>0.1</v>
          </cell>
          <cell r="P899">
            <v>639203.30000000005</v>
          </cell>
          <cell r="Q899">
            <v>0.1</v>
          </cell>
          <cell r="R899">
            <v>4405395.5</v>
          </cell>
          <cell r="S899">
            <v>49098553.799999997</v>
          </cell>
          <cell r="T899">
            <v>730.90026221290782</v>
          </cell>
          <cell r="U899">
            <v>0.19</v>
          </cell>
          <cell r="V899">
            <v>12763.335443</v>
          </cell>
          <cell r="W899">
            <v>0</v>
          </cell>
          <cell r="X899">
            <v>0</v>
          </cell>
          <cell r="Y899">
            <v>0</v>
          </cell>
          <cell r="Z899">
            <v>0</v>
          </cell>
          <cell r="AA899">
            <v>-730.09026221290787</v>
          </cell>
          <cell r="AB899">
            <v>-49044141.685743004</v>
          </cell>
          <cell r="AD899">
            <v>126.14835357666016</v>
          </cell>
        </row>
        <row r="900">
          <cell r="B900" t="str">
            <v>Total 461967</v>
          </cell>
          <cell r="I900">
            <v>8442975</v>
          </cell>
          <cell r="J900">
            <v>8442975</v>
          </cell>
          <cell r="K900">
            <v>85446992.999300003</v>
          </cell>
          <cell r="L900">
            <v>76764597</v>
          </cell>
          <cell r="M900">
            <v>7430258</v>
          </cell>
          <cell r="N900">
            <v>84194855</v>
          </cell>
          <cell r="P900">
            <v>743025.8</v>
          </cell>
          <cell r="R900">
            <v>8419485.5</v>
          </cell>
          <cell r="S900">
            <v>93357366.299999997</v>
          </cell>
          <cell r="V900">
            <v>16234928.669867001</v>
          </cell>
          <cell r="X900">
            <v>0</v>
          </cell>
          <cell r="Z900">
            <v>0</v>
          </cell>
          <cell r="AB900">
            <v>-24145301.970566995</v>
          </cell>
          <cell r="AC900">
            <v>0</v>
          </cell>
        </row>
        <row r="901">
          <cell r="H901" t="str">
            <v>Total AUTOMOVIL CLUB DE COLOMBIA</v>
          </cell>
          <cell r="I901">
            <v>8442975</v>
          </cell>
          <cell r="J901">
            <v>8442975</v>
          </cell>
          <cell r="K901">
            <v>85446992.999300003</v>
          </cell>
          <cell r="L901">
            <v>76764597</v>
          </cell>
          <cell r="M901">
            <v>7430258</v>
          </cell>
          <cell r="N901">
            <v>84194855</v>
          </cell>
          <cell r="P901">
            <v>743025.8</v>
          </cell>
          <cell r="R901">
            <v>8419485.5</v>
          </cell>
          <cell r="S901">
            <v>93357366.299999997</v>
          </cell>
          <cell r="V901">
            <v>16234928.669867001</v>
          </cell>
          <cell r="X901">
            <v>0</v>
          </cell>
          <cell r="Z901">
            <v>0</v>
          </cell>
          <cell r="AB901">
            <v>-24145301.970566995</v>
          </cell>
          <cell r="AC901">
            <v>0</v>
          </cell>
        </row>
        <row r="902">
          <cell r="A902" t="str">
            <v>Chapinero</v>
          </cell>
          <cell r="B902">
            <v>8717613</v>
          </cell>
          <cell r="C902">
            <v>36991</v>
          </cell>
          <cell r="D902">
            <v>37355</v>
          </cell>
          <cell r="E902" t="str">
            <v>M</v>
          </cell>
          <cell r="F902" t="str">
            <v>AUCOL98</v>
          </cell>
          <cell r="G902">
            <v>76176</v>
          </cell>
          <cell r="H902" t="str">
            <v>AVANTEL S.A.</v>
          </cell>
          <cell r="I902">
            <v>122482560</v>
          </cell>
          <cell r="J902">
            <v>122482560</v>
          </cell>
          <cell r="K902">
            <v>122482559.91159999</v>
          </cell>
          <cell r="L902">
            <v>77790492</v>
          </cell>
          <cell r="M902">
            <v>6377281</v>
          </cell>
          <cell r="N902">
            <v>84167773</v>
          </cell>
          <cell r="O902">
            <v>0.1</v>
          </cell>
          <cell r="P902">
            <v>637728.10000000009</v>
          </cell>
          <cell r="Q902">
            <v>0.1</v>
          </cell>
          <cell r="R902">
            <v>8416777.3000000007</v>
          </cell>
          <cell r="S902">
            <v>93222278.399999991</v>
          </cell>
          <cell r="T902">
            <v>0.76110654828966517</v>
          </cell>
          <cell r="U902">
            <v>0.19</v>
          </cell>
          <cell r="V902">
            <v>23271686.383203998</v>
          </cell>
          <cell r="W902">
            <v>0.1</v>
          </cell>
          <cell r="X902">
            <v>12248255.99116</v>
          </cell>
          <cell r="Y902">
            <v>0</v>
          </cell>
          <cell r="Z902">
            <v>0</v>
          </cell>
          <cell r="AA902">
            <v>-5.110654828966521E-2</v>
          </cell>
          <cell r="AB902">
            <v>-6259660.8627639972</v>
          </cell>
          <cell r="AD902">
            <v>112.23076629638672</v>
          </cell>
        </row>
        <row r="903">
          <cell r="A903" t="str">
            <v>Chapinero</v>
          </cell>
          <cell r="B903">
            <v>8717613</v>
          </cell>
          <cell r="C903">
            <v>37356</v>
          </cell>
          <cell r="D903">
            <v>37720</v>
          </cell>
          <cell r="E903" t="str">
            <v>M</v>
          </cell>
          <cell r="F903" t="str">
            <v>AUCOL98</v>
          </cell>
          <cell r="G903">
            <v>76176</v>
          </cell>
          <cell r="H903" t="str">
            <v>AVANTEL S.A.</v>
          </cell>
          <cell r="I903">
            <v>111515411</v>
          </cell>
          <cell r="J903">
            <v>109887144</v>
          </cell>
          <cell r="K903">
            <v>111515411.00390001</v>
          </cell>
          <cell r="L903">
            <v>38462094</v>
          </cell>
          <cell r="M903">
            <v>37555333</v>
          </cell>
          <cell r="N903">
            <v>76017427</v>
          </cell>
          <cell r="O903">
            <v>0.1</v>
          </cell>
          <cell r="P903">
            <v>3755533.3000000003</v>
          </cell>
          <cell r="Q903">
            <v>0.1</v>
          </cell>
          <cell r="R903">
            <v>7601742.7000000002</v>
          </cell>
          <cell r="S903">
            <v>87374703</v>
          </cell>
          <cell r="T903">
            <v>0.78352132869728885</v>
          </cell>
          <cell r="U903">
            <v>0.19</v>
          </cell>
          <cell r="V903">
            <v>21187928.090741001</v>
          </cell>
          <cell r="W903">
            <v>0.1</v>
          </cell>
          <cell r="X903">
            <v>11151541.100390002</v>
          </cell>
          <cell r="Y903">
            <v>0</v>
          </cell>
          <cell r="Z903">
            <v>0</v>
          </cell>
          <cell r="AA903">
            <v>-7.352132869728889E-2</v>
          </cell>
          <cell r="AB903">
            <v>-8198761.1872309987</v>
          </cell>
          <cell r="AD903">
            <v>94.403846740722656</v>
          </cell>
        </row>
        <row r="904">
          <cell r="A904" t="str">
            <v>Chapinero</v>
          </cell>
          <cell r="B904">
            <v>8717613</v>
          </cell>
          <cell r="C904">
            <v>37721</v>
          </cell>
          <cell r="D904">
            <v>37777</v>
          </cell>
          <cell r="E904" t="str">
            <v>M</v>
          </cell>
          <cell r="F904" t="str">
            <v>AUCOL98</v>
          </cell>
          <cell r="G904">
            <v>76176</v>
          </cell>
          <cell r="H904" t="str">
            <v>AVANTEL S.A.</v>
          </cell>
          <cell r="I904">
            <v>15064842</v>
          </cell>
          <cell r="J904">
            <v>0</v>
          </cell>
          <cell r="K904">
            <v>14080140.136700001</v>
          </cell>
          <cell r="L904">
            <v>0</v>
          </cell>
          <cell r="M904">
            <v>5222222</v>
          </cell>
          <cell r="N904">
            <v>5222222</v>
          </cell>
          <cell r="O904">
            <v>0.1</v>
          </cell>
          <cell r="P904">
            <v>522222.2</v>
          </cell>
          <cell r="Q904">
            <v>0.1</v>
          </cell>
          <cell r="R904">
            <v>522222.2</v>
          </cell>
          <cell r="S904">
            <v>6266666.4000000004</v>
          </cell>
          <cell r="T904">
            <v>0.44507130889030594</v>
          </cell>
          <cell r="U904">
            <v>0.19</v>
          </cell>
          <cell r="V904">
            <v>2675226.6259730002</v>
          </cell>
          <cell r="W904">
            <v>0.1</v>
          </cell>
          <cell r="X904">
            <v>1408014.0136700002</v>
          </cell>
          <cell r="Y904">
            <v>0</v>
          </cell>
          <cell r="Z904">
            <v>0</v>
          </cell>
          <cell r="AA904">
            <v>0.26492869110969403</v>
          </cell>
          <cell r="AB904">
            <v>3730233.0970569993</v>
          </cell>
          <cell r="AC904">
            <v>66</v>
          </cell>
          <cell r="AD904">
            <v>64.267860412597656</v>
          </cell>
        </row>
        <row r="905">
          <cell r="B905" t="str">
            <v>Total 8717613</v>
          </cell>
          <cell r="I905">
            <v>249062813</v>
          </cell>
          <cell r="J905">
            <v>232369704</v>
          </cell>
          <cell r="K905">
            <v>248078111.05219999</v>
          </cell>
          <cell r="L905">
            <v>116252586</v>
          </cell>
          <cell r="M905">
            <v>49154836</v>
          </cell>
          <cell r="N905">
            <v>165407422</v>
          </cell>
          <cell r="P905">
            <v>4915483.6000000006</v>
          </cell>
          <cell r="R905">
            <v>16540742.199999999</v>
          </cell>
          <cell r="S905">
            <v>186863647.79999998</v>
          </cell>
          <cell r="V905">
            <v>47134841.099918</v>
          </cell>
          <cell r="X905">
            <v>24807811.105220001</v>
          </cell>
          <cell r="Z905">
            <v>0</v>
          </cell>
          <cell r="AB905">
            <v>-10728188.952937996</v>
          </cell>
          <cell r="AC905">
            <v>66</v>
          </cell>
        </row>
        <row r="906">
          <cell r="H906" t="str">
            <v>Total AVANTEL S.A.</v>
          </cell>
          <cell r="I906">
            <v>249062813</v>
          </cell>
          <cell r="J906">
            <v>232369704</v>
          </cell>
          <cell r="K906">
            <v>248078111.05219999</v>
          </cell>
          <cell r="L906">
            <v>116252586</v>
          </cell>
          <cell r="M906">
            <v>49154836</v>
          </cell>
          <cell r="N906">
            <v>165407422</v>
          </cell>
          <cell r="P906">
            <v>4915483.6000000006</v>
          </cell>
          <cell r="R906">
            <v>16540742.199999999</v>
          </cell>
          <cell r="S906">
            <v>186863647.79999998</v>
          </cell>
          <cell r="V906">
            <v>47134841.099918</v>
          </cell>
          <cell r="X906">
            <v>24807811.105220001</v>
          </cell>
          <cell r="Z906">
            <v>0</v>
          </cell>
          <cell r="AB906">
            <v>-10728188.952937996</v>
          </cell>
          <cell r="AC906">
            <v>66</v>
          </cell>
        </row>
        <row r="907">
          <cell r="A907" t="str">
            <v>Chapinero</v>
          </cell>
          <cell r="B907">
            <v>10387556</v>
          </cell>
          <cell r="C907">
            <v>37278</v>
          </cell>
          <cell r="D907">
            <v>37642</v>
          </cell>
          <cell r="E907" t="str">
            <v>A</v>
          </cell>
          <cell r="F907" t="str">
            <v>AUCOLESP</v>
          </cell>
          <cell r="G907">
            <v>60674</v>
          </cell>
          <cell r="H907" t="str">
            <v>BLANCO DE BAEZ LIGIA</v>
          </cell>
          <cell r="I907">
            <v>3758603</v>
          </cell>
          <cell r="J907">
            <v>3758603</v>
          </cell>
          <cell r="K907">
            <v>3758602.75</v>
          </cell>
          <cell r="N907">
            <v>0</v>
          </cell>
          <cell r="O907">
            <v>0.1</v>
          </cell>
          <cell r="P907">
            <v>0</v>
          </cell>
          <cell r="Q907">
            <v>0.1</v>
          </cell>
          <cell r="R907">
            <v>0</v>
          </cell>
          <cell r="S907">
            <v>0</v>
          </cell>
          <cell r="T907">
            <v>0</v>
          </cell>
          <cell r="U907">
            <v>0.19</v>
          </cell>
          <cell r="V907">
            <v>714134.52249999996</v>
          </cell>
          <cell r="W907">
            <v>0.125</v>
          </cell>
          <cell r="X907">
            <v>469825.34375</v>
          </cell>
          <cell r="Y907">
            <v>0</v>
          </cell>
          <cell r="Z907">
            <v>0</v>
          </cell>
          <cell r="AA907">
            <v>0.68500000000000005</v>
          </cell>
          <cell r="AB907">
            <v>2574642.88375</v>
          </cell>
          <cell r="AD907">
            <v>1</v>
          </cell>
        </row>
        <row r="908">
          <cell r="B908" t="str">
            <v>Total 10387556</v>
          </cell>
          <cell r="I908">
            <v>3758603</v>
          </cell>
          <cell r="J908">
            <v>3758603</v>
          </cell>
          <cell r="K908">
            <v>3758602.75</v>
          </cell>
          <cell r="L908">
            <v>0</v>
          </cell>
          <cell r="M908">
            <v>0</v>
          </cell>
          <cell r="N908">
            <v>0</v>
          </cell>
          <cell r="P908">
            <v>0</v>
          </cell>
          <cell r="R908">
            <v>0</v>
          </cell>
          <cell r="S908">
            <v>0</v>
          </cell>
          <cell r="V908">
            <v>714134.52249999996</v>
          </cell>
          <cell r="X908">
            <v>469825.34375</v>
          </cell>
          <cell r="Z908">
            <v>0</v>
          </cell>
          <cell r="AB908">
            <v>2574642.88375</v>
          </cell>
          <cell r="AC908">
            <v>0</v>
          </cell>
        </row>
        <row r="909">
          <cell r="H909" t="str">
            <v>Total BLANCO DE BAEZ LIGIA</v>
          </cell>
          <cell r="I909">
            <v>3758603</v>
          </cell>
          <cell r="J909">
            <v>3758603</v>
          </cell>
          <cell r="K909">
            <v>3758602.75</v>
          </cell>
          <cell r="L909">
            <v>0</v>
          </cell>
          <cell r="M909">
            <v>0</v>
          </cell>
          <cell r="N909">
            <v>0</v>
          </cell>
          <cell r="P909">
            <v>0</v>
          </cell>
          <cell r="R909">
            <v>0</v>
          </cell>
          <cell r="S909">
            <v>0</v>
          </cell>
          <cell r="V909">
            <v>714134.52249999996</v>
          </cell>
          <cell r="X909">
            <v>469825.34375</v>
          </cell>
          <cell r="Z909">
            <v>0</v>
          </cell>
          <cell r="AB909">
            <v>2574642.88375</v>
          </cell>
          <cell r="AC909">
            <v>0</v>
          </cell>
        </row>
        <row r="910">
          <cell r="A910" t="str">
            <v>Chapinero</v>
          </cell>
          <cell r="B910">
            <v>10989674</v>
          </cell>
          <cell r="C910">
            <v>37500</v>
          </cell>
          <cell r="D910">
            <v>37777</v>
          </cell>
          <cell r="E910" t="str">
            <v>A</v>
          </cell>
          <cell r="F910" t="str">
            <v>AUCOL98</v>
          </cell>
          <cell r="G910">
            <v>75543</v>
          </cell>
          <cell r="H910" t="str">
            <v>C.I. HOSA LTDA.</v>
          </cell>
          <cell r="I910">
            <v>11438368</v>
          </cell>
          <cell r="J910">
            <v>10801697</v>
          </cell>
          <cell r="K910">
            <v>8541481.9063000008</v>
          </cell>
          <cell r="L910">
            <v>3230573</v>
          </cell>
          <cell r="M910">
            <v>3036141</v>
          </cell>
          <cell r="N910">
            <v>6266714</v>
          </cell>
          <cell r="O910">
            <v>0.1</v>
          </cell>
          <cell r="P910">
            <v>303614.10000000003</v>
          </cell>
          <cell r="Q910">
            <v>0.1</v>
          </cell>
          <cell r="R910">
            <v>626671.4</v>
          </cell>
          <cell r="S910">
            <v>7196999.5</v>
          </cell>
          <cell r="T910">
            <v>0.84259377692899617</v>
          </cell>
          <cell r="U910">
            <v>0.19</v>
          </cell>
          <cell r="V910">
            <v>1622881.5621970003</v>
          </cell>
          <cell r="W910">
            <v>0.125</v>
          </cell>
          <cell r="X910">
            <v>1067685.2382875001</v>
          </cell>
          <cell r="Y910">
            <v>0</v>
          </cell>
          <cell r="Z910">
            <v>0</v>
          </cell>
          <cell r="AA910">
            <v>-0.15759377692899612</v>
          </cell>
          <cell r="AB910">
            <v>-1346084.3941844988</v>
          </cell>
          <cell r="AC910">
            <v>13</v>
          </cell>
          <cell r="AD910">
            <v>12.415162086486816</v>
          </cell>
        </row>
        <row r="911">
          <cell r="B911" t="str">
            <v>Total 10989674</v>
          </cell>
          <cell r="I911">
            <v>11438368</v>
          </cell>
          <cell r="J911">
            <v>10801697</v>
          </cell>
          <cell r="K911">
            <v>8541481.9063000008</v>
          </cell>
          <cell r="L911">
            <v>3230573</v>
          </cell>
          <cell r="M911">
            <v>3036141</v>
          </cell>
          <cell r="N911">
            <v>6266714</v>
          </cell>
          <cell r="P911">
            <v>303614.10000000003</v>
          </cell>
          <cell r="R911">
            <v>626671.4</v>
          </cell>
          <cell r="S911">
            <v>7196999.5</v>
          </cell>
          <cell r="V911">
            <v>1622881.5621970003</v>
          </cell>
          <cell r="X911">
            <v>1067685.2382875001</v>
          </cell>
          <cell r="Z911">
            <v>0</v>
          </cell>
          <cell r="AB911">
            <v>-1346084.3941844988</v>
          </cell>
          <cell r="AC911">
            <v>13</v>
          </cell>
        </row>
        <row r="912">
          <cell r="H912" t="str">
            <v>Total C.I. HOSA LTDA.</v>
          </cell>
          <cell r="I912">
            <v>11438368</v>
          </cell>
          <cell r="J912">
            <v>10801697</v>
          </cell>
          <cell r="K912">
            <v>8541481.9063000008</v>
          </cell>
          <cell r="L912">
            <v>3230573</v>
          </cell>
          <cell r="M912">
            <v>3036141</v>
          </cell>
          <cell r="N912">
            <v>6266714</v>
          </cell>
          <cell r="P912">
            <v>303614.10000000003</v>
          </cell>
          <cell r="R912">
            <v>626671.4</v>
          </cell>
          <cell r="S912">
            <v>7196999.5</v>
          </cell>
          <cell r="V912">
            <v>1622881.5621970003</v>
          </cell>
          <cell r="X912">
            <v>1067685.2382875001</v>
          </cell>
          <cell r="Z912">
            <v>0</v>
          </cell>
          <cell r="AB912">
            <v>-1346084.3941844988</v>
          </cell>
          <cell r="AC912">
            <v>13</v>
          </cell>
        </row>
        <row r="913">
          <cell r="A913" t="str">
            <v>Chapinero</v>
          </cell>
          <cell r="B913">
            <v>1073998</v>
          </cell>
          <cell r="C913">
            <v>36835</v>
          </cell>
          <cell r="D913">
            <v>37199</v>
          </cell>
          <cell r="E913" t="str">
            <v>M</v>
          </cell>
          <cell r="F913" t="str">
            <v>AUCOL98</v>
          </cell>
          <cell r="G913">
            <v>90162</v>
          </cell>
          <cell r="H913" t="str">
            <v>CARBONES COLOMBIANOS DEL CERREJON S.A.</v>
          </cell>
          <cell r="I913">
            <v>20474729</v>
          </cell>
          <cell r="J913">
            <v>20474729</v>
          </cell>
          <cell r="K913">
            <v>20474729</v>
          </cell>
          <cell r="N913">
            <v>0</v>
          </cell>
          <cell r="O913">
            <v>0.1</v>
          </cell>
          <cell r="P913">
            <v>0</v>
          </cell>
          <cell r="Q913">
            <v>0.1</v>
          </cell>
          <cell r="R913">
            <v>0</v>
          </cell>
          <cell r="S913">
            <v>0</v>
          </cell>
          <cell r="T913">
            <v>0</v>
          </cell>
          <cell r="U913">
            <v>0.19</v>
          </cell>
          <cell r="V913">
            <v>3890198.5100000002</v>
          </cell>
          <cell r="W913">
            <v>0.125</v>
          </cell>
          <cell r="X913">
            <v>2559341.125</v>
          </cell>
          <cell r="Y913">
            <v>0</v>
          </cell>
          <cell r="Z913">
            <v>0</v>
          </cell>
          <cell r="AA913">
            <v>0.68500000000000005</v>
          </cell>
          <cell r="AB913">
            <v>14025189.365</v>
          </cell>
          <cell r="AD913">
            <v>6.0631866455078125</v>
          </cell>
        </row>
        <row r="914">
          <cell r="A914" t="str">
            <v>Chapinero</v>
          </cell>
          <cell r="B914">
            <v>1073998</v>
          </cell>
          <cell r="C914">
            <v>37200</v>
          </cell>
          <cell r="D914">
            <v>37564</v>
          </cell>
          <cell r="E914" t="str">
            <v>M</v>
          </cell>
          <cell r="F914" t="str">
            <v>AUCOL98</v>
          </cell>
          <cell r="G914">
            <v>90162</v>
          </cell>
          <cell r="H914" t="str">
            <v>CARBONES COLOMBIANOS DEL CERREJON S.A.</v>
          </cell>
          <cell r="I914">
            <v>26051791</v>
          </cell>
          <cell r="J914">
            <v>26051791</v>
          </cell>
          <cell r="K914">
            <v>26051791.0156</v>
          </cell>
          <cell r="N914">
            <v>0</v>
          </cell>
          <cell r="O914">
            <v>0.1</v>
          </cell>
          <cell r="P914">
            <v>0</v>
          </cell>
          <cell r="Q914">
            <v>0.1</v>
          </cell>
          <cell r="R914">
            <v>0</v>
          </cell>
          <cell r="S914">
            <v>0</v>
          </cell>
          <cell r="T914">
            <v>0</v>
          </cell>
          <cell r="U914">
            <v>0.19</v>
          </cell>
          <cell r="V914">
            <v>4949840.2929640003</v>
          </cell>
          <cell r="W914">
            <v>0.125</v>
          </cell>
          <cell r="X914">
            <v>3256473.8769499999</v>
          </cell>
          <cell r="Y914">
            <v>0</v>
          </cell>
          <cell r="Z914">
            <v>0</v>
          </cell>
          <cell r="AA914">
            <v>0.68500000000000005</v>
          </cell>
          <cell r="AB914">
            <v>17845476.845686</v>
          </cell>
          <cell r="AD914">
            <v>7</v>
          </cell>
        </row>
        <row r="915">
          <cell r="A915" t="str">
            <v>Chapinero</v>
          </cell>
          <cell r="B915">
            <v>1073998</v>
          </cell>
          <cell r="C915">
            <v>37565</v>
          </cell>
          <cell r="D915">
            <v>37777</v>
          </cell>
          <cell r="E915" t="str">
            <v>M</v>
          </cell>
          <cell r="F915" t="str">
            <v>AUCOL98</v>
          </cell>
          <cell r="G915">
            <v>90162</v>
          </cell>
          <cell r="H915" t="str">
            <v>CARBONES COLOMBIANOS DEL CERREJON S.A.</v>
          </cell>
          <cell r="I915">
            <v>17246208</v>
          </cell>
          <cell r="J915">
            <v>12911976</v>
          </cell>
          <cell r="K915">
            <v>15151329.2324</v>
          </cell>
          <cell r="N915">
            <v>0</v>
          </cell>
          <cell r="O915">
            <v>0.1</v>
          </cell>
          <cell r="P915">
            <v>0</v>
          </cell>
          <cell r="Q915">
            <v>0.1</v>
          </cell>
          <cell r="R915">
            <v>0</v>
          </cell>
          <cell r="S915">
            <v>0</v>
          </cell>
          <cell r="T915">
            <v>0</v>
          </cell>
          <cell r="U915">
            <v>0.19</v>
          </cell>
          <cell r="V915">
            <v>2878752.5541560003</v>
          </cell>
          <cell r="W915">
            <v>0.125</v>
          </cell>
          <cell r="X915">
            <v>1893916.15405</v>
          </cell>
          <cell r="Y915">
            <v>0</v>
          </cell>
          <cell r="Z915">
            <v>0</v>
          </cell>
          <cell r="AA915">
            <v>0.68500000000000005</v>
          </cell>
          <cell r="AB915">
            <v>10378660.524194</v>
          </cell>
          <cell r="AC915">
            <v>1</v>
          </cell>
          <cell r="AD915">
            <v>1</v>
          </cell>
        </row>
        <row r="916">
          <cell r="B916" t="str">
            <v>Total 1073998</v>
          </cell>
          <cell r="I916">
            <v>63772728</v>
          </cell>
          <cell r="J916">
            <v>59438496</v>
          </cell>
          <cell r="K916">
            <v>61677849.247999996</v>
          </cell>
          <cell r="L916">
            <v>0</v>
          </cell>
          <cell r="M916">
            <v>0</v>
          </cell>
          <cell r="N916">
            <v>0</v>
          </cell>
          <cell r="P916">
            <v>0</v>
          </cell>
          <cell r="R916">
            <v>0</v>
          </cell>
          <cell r="S916">
            <v>0</v>
          </cell>
          <cell r="V916">
            <v>11718791.35712</v>
          </cell>
          <cell r="X916">
            <v>7709731.1559999995</v>
          </cell>
          <cell r="Z916">
            <v>0</v>
          </cell>
          <cell r="AB916">
            <v>42249326.73488</v>
          </cell>
          <cell r="AC916">
            <v>1</v>
          </cell>
        </row>
        <row r="917">
          <cell r="H917" t="str">
            <v>Total CARBONES COLOMBIANOS DEL CERREJON S.A.</v>
          </cell>
          <cell r="I917">
            <v>63772728</v>
          </cell>
          <cell r="J917">
            <v>59438496</v>
          </cell>
          <cell r="K917">
            <v>61677849.247999996</v>
          </cell>
          <cell r="L917">
            <v>0</v>
          </cell>
          <cell r="M917">
            <v>0</v>
          </cell>
          <cell r="N917">
            <v>0</v>
          </cell>
          <cell r="P917">
            <v>0</v>
          </cell>
          <cell r="R917">
            <v>0</v>
          </cell>
          <cell r="S917">
            <v>0</v>
          </cell>
          <cell r="V917">
            <v>11718791.35712</v>
          </cell>
          <cell r="X917">
            <v>7709731.1559999995</v>
          </cell>
          <cell r="Z917">
            <v>0</v>
          </cell>
          <cell r="AB917">
            <v>42249326.73488</v>
          </cell>
          <cell r="AC917">
            <v>1</v>
          </cell>
        </row>
        <row r="918">
          <cell r="A918" t="str">
            <v>Chapinero</v>
          </cell>
          <cell r="B918">
            <v>10986711</v>
          </cell>
          <cell r="C918">
            <v>37453</v>
          </cell>
          <cell r="D918">
            <v>37777</v>
          </cell>
          <cell r="E918" t="str">
            <v>A</v>
          </cell>
          <cell r="F918" t="str">
            <v>AUCOLESP</v>
          </cell>
          <cell r="G918">
            <v>66404</v>
          </cell>
          <cell r="H918" t="str">
            <v>CASTILLO G FRANCISCO JOSE</v>
          </cell>
          <cell r="I918">
            <v>913068</v>
          </cell>
          <cell r="J918">
            <v>913068</v>
          </cell>
          <cell r="K918">
            <v>813005.75</v>
          </cell>
          <cell r="N918">
            <v>0</v>
          </cell>
          <cell r="O918">
            <v>0.1</v>
          </cell>
          <cell r="P918">
            <v>0</v>
          </cell>
          <cell r="Q918">
            <v>0.1</v>
          </cell>
          <cell r="R918">
            <v>0</v>
          </cell>
          <cell r="S918">
            <v>0</v>
          </cell>
          <cell r="T918">
            <v>0</v>
          </cell>
          <cell r="U918">
            <v>0.19</v>
          </cell>
          <cell r="V918">
            <v>154471.0925</v>
          </cell>
          <cell r="W918">
            <v>0.125</v>
          </cell>
          <cell r="X918">
            <v>101625.71875</v>
          </cell>
          <cell r="Y918">
            <v>0</v>
          </cell>
          <cell r="Z918">
            <v>0</v>
          </cell>
          <cell r="AA918">
            <v>0.68500000000000005</v>
          </cell>
          <cell r="AB918">
            <v>556908.93875000009</v>
          </cell>
          <cell r="AC918">
            <v>1</v>
          </cell>
          <cell r="AD918">
            <v>1</v>
          </cell>
        </row>
        <row r="919">
          <cell r="B919" t="str">
            <v>Total 10986711</v>
          </cell>
          <cell r="I919">
            <v>913068</v>
          </cell>
          <cell r="J919">
            <v>913068</v>
          </cell>
          <cell r="K919">
            <v>813005.75</v>
          </cell>
          <cell r="L919">
            <v>0</v>
          </cell>
          <cell r="M919">
            <v>0</v>
          </cell>
          <cell r="N919">
            <v>0</v>
          </cell>
          <cell r="P919">
            <v>0</v>
          </cell>
          <cell r="R919">
            <v>0</v>
          </cell>
          <cell r="S919">
            <v>0</v>
          </cell>
          <cell r="V919">
            <v>154471.0925</v>
          </cell>
          <cell r="X919">
            <v>101625.71875</v>
          </cell>
          <cell r="Z919">
            <v>0</v>
          </cell>
          <cell r="AB919">
            <v>556908.93875000009</v>
          </cell>
          <cell r="AC919">
            <v>1</v>
          </cell>
        </row>
        <row r="920">
          <cell r="H920" t="str">
            <v>Total CASTILLO G FRANCISCO JOSE</v>
          </cell>
          <cell r="I920">
            <v>913068</v>
          </cell>
          <cell r="J920">
            <v>913068</v>
          </cell>
          <cell r="K920">
            <v>813005.75</v>
          </cell>
          <cell r="L920">
            <v>0</v>
          </cell>
          <cell r="M920">
            <v>0</v>
          </cell>
          <cell r="N920">
            <v>0</v>
          </cell>
          <cell r="P920">
            <v>0</v>
          </cell>
          <cell r="R920">
            <v>0</v>
          </cell>
          <cell r="S920">
            <v>0</v>
          </cell>
          <cell r="V920">
            <v>154471.0925</v>
          </cell>
          <cell r="X920">
            <v>101625.71875</v>
          </cell>
          <cell r="Z920">
            <v>0</v>
          </cell>
          <cell r="AB920">
            <v>556908.93875000009</v>
          </cell>
          <cell r="AC920">
            <v>1</v>
          </cell>
        </row>
        <row r="921">
          <cell r="A921" t="str">
            <v>Chapinero</v>
          </cell>
          <cell r="B921">
            <v>7542947</v>
          </cell>
          <cell r="C921">
            <v>36859</v>
          </cell>
          <cell r="D921">
            <v>37223</v>
          </cell>
          <cell r="E921" t="str">
            <v>M</v>
          </cell>
          <cell r="F921" t="str">
            <v>AUCOL98</v>
          </cell>
          <cell r="G921">
            <v>76126</v>
          </cell>
          <cell r="H921" t="str">
            <v>CAVIPETROL</v>
          </cell>
          <cell r="I921">
            <v>15610819.25</v>
          </cell>
          <cell r="J921">
            <v>15610819.25</v>
          </cell>
          <cell r="K921">
            <v>15438945.0547</v>
          </cell>
          <cell r="N921">
            <v>0</v>
          </cell>
          <cell r="O921">
            <v>0.1</v>
          </cell>
          <cell r="P921">
            <v>0</v>
          </cell>
          <cell r="Q921">
            <v>0.1</v>
          </cell>
          <cell r="R921">
            <v>0</v>
          </cell>
          <cell r="S921">
            <v>0</v>
          </cell>
          <cell r="T921">
            <v>0</v>
          </cell>
          <cell r="U921">
            <v>0.19</v>
          </cell>
          <cell r="V921">
            <v>2933399.560393</v>
          </cell>
          <cell r="W921">
            <v>0.15</v>
          </cell>
          <cell r="X921">
            <v>2315841.7582049998</v>
          </cell>
          <cell r="Y921">
            <v>0</v>
          </cell>
          <cell r="Z921">
            <v>0</v>
          </cell>
          <cell r="AA921">
            <v>0.65999999999999992</v>
          </cell>
          <cell r="AB921">
            <v>10189703.736101998</v>
          </cell>
          <cell r="AD921">
            <v>4.6593408584594727</v>
          </cell>
        </row>
        <row r="922">
          <cell r="A922" t="str">
            <v>Chapinero</v>
          </cell>
          <cell r="B922">
            <v>7542947</v>
          </cell>
          <cell r="C922">
            <v>37224</v>
          </cell>
          <cell r="D922">
            <v>37588</v>
          </cell>
          <cell r="E922" t="str">
            <v>M</v>
          </cell>
          <cell r="F922" t="str">
            <v>AUCOL98</v>
          </cell>
          <cell r="G922">
            <v>76126</v>
          </cell>
          <cell r="H922" t="str">
            <v>CAVIPETROL</v>
          </cell>
          <cell r="I922">
            <v>5749001.3125</v>
          </cell>
          <cell r="J922">
            <v>5749001.3125</v>
          </cell>
          <cell r="K922">
            <v>5920875.4813999999</v>
          </cell>
          <cell r="N922">
            <v>0</v>
          </cell>
          <cell r="O922">
            <v>0.1</v>
          </cell>
          <cell r="P922">
            <v>0</v>
          </cell>
          <cell r="Q922">
            <v>0.1</v>
          </cell>
          <cell r="R922">
            <v>0</v>
          </cell>
          <cell r="S922">
            <v>0</v>
          </cell>
          <cell r="T922">
            <v>0</v>
          </cell>
          <cell r="U922">
            <v>0.19</v>
          </cell>
          <cell r="V922">
            <v>1124966.3414660001</v>
          </cell>
          <cell r="W922">
            <v>0.15</v>
          </cell>
          <cell r="X922">
            <v>888131.32221000001</v>
          </cell>
          <cell r="Y922">
            <v>0</v>
          </cell>
          <cell r="Z922">
            <v>0</v>
          </cell>
          <cell r="AA922">
            <v>0.65999999999999992</v>
          </cell>
          <cell r="AB922">
            <v>3907777.8177239993</v>
          </cell>
          <cell r="AD922">
            <v>1.5164835453033447</v>
          </cell>
        </row>
        <row r="923">
          <cell r="B923" t="str">
            <v>Total 7542947</v>
          </cell>
          <cell r="I923">
            <v>21359820.5625</v>
          </cell>
          <cell r="J923">
            <v>21359820.5625</v>
          </cell>
          <cell r="K923">
            <v>21359820.5361</v>
          </cell>
          <cell r="L923">
            <v>0</v>
          </cell>
          <cell r="M923">
            <v>0</v>
          </cell>
          <cell r="N923">
            <v>0</v>
          </cell>
          <cell r="P923">
            <v>0</v>
          </cell>
          <cell r="R923">
            <v>0</v>
          </cell>
          <cell r="S923">
            <v>0</v>
          </cell>
          <cell r="V923">
            <v>4058365.9018590003</v>
          </cell>
          <cell r="X923">
            <v>3203973.0804149997</v>
          </cell>
          <cell r="Z923">
            <v>0</v>
          </cell>
          <cell r="AB923">
            <v>14097481.553825997</v>
          </cell>
          <cell r="AC923">
            <v>0</v>
          </cell>
        </row>
        <row r="924">
          <cell r="H924" t="str">
            <v>Total CAVIPETROL</v>
          </cell>
          <cell r="I924">
            <v>21359820.5625</v>
          </cell>
          <cell r="J924">
            <v>21359820.5625</v>
          </cell>
          <cell r="K924">
            <v>21359820.5361</v>
          </cell>
          <cell r="L924">
            <v>0</v>
          </cell>
          <cell r="M924">
            <v>0</v>
          </cell>
          <cell r="N924">
            <v>0</v>
          </cell>
          <cell r="P924">
            <v>0</v>
          </cell>
          <cell r="R924">
            <v>0</v>
          </cell>
          <cell r="S924">
            <v>0</v>
          </cell>
          <cell r="V924">
            <v>4058365.9018590003</v>
          </cell>
          <cell r="X924">
            <v>3203973.0804149997</v>
          </cell>
          <cell r="Z924">
            <v>0</v>
          </cell>
          <cell r="AB924">
            <v>14097481.553825997</v>
          </cell>
          <cell r="AC924">
            <v>0</v>
          </cell>
        </row>
        <row r="925">
          <cell r="A925" t="str">
            <v>Chapinero</v>
          </cell>
          <cell r="B925">
            <v>8728529</v>
          </cell>
          <cell r="C925">
            <v>37027</v>
          </cell>
          <cell r="D925">
            <v>37391</v>
          </cell>
          <cell r="E925" t="str">
            <v>A</v>
          </cell>
          <cell r="F925" t="str">
            <v>AUCOL98</v>
          </cell>
          <cell r="G925">
            <v>67492</v>
          </cell>
          <cell r="H925" t="str">
            <v>CIA GENERAL ASISTENCIA TECNICA LTDA</v>
          </cell>
          <cell r="I925">
            <v>2655169.0625</v>
          </cell>
          <cell r="J925">
            <v>2655169.0625</v>
          </cell>
          <cell r="K925">
            <v>2457476.0312999999</v>
          </cell>
          <cell r="N925">
            <v>0</v>
          </cell>
          <cell r="O925">
            <v>0.1</v>
          </cell>
          <cell r="P925">
            <v>0</v>
          </cell>
          <cell r="Q925">
            <v>0.1</v>
          </cell>
          <cell r="R925">
            <v>0</v>
          </cell>
          <cell r="S925">
            <v>0</v>
          </cell>
          <cell r="T925">
            <v>0</v>
          </cell>
          <cell r="U925">
            <v>0.19</v>
          </cell>
          <cell r="V925">
            <v>466920.445947</v>
          </cell>
          <cell r="W925">
            <v>0.1</v>
          </cell>
          <cell r="X925">
            <v>245747.60313</v>
          </cell>
          <cell r="Y925">
            <v>0.1</v>
          </cell>
          <cell r="Z925">
            <v>245747.60313</v>
          </cell>
          <cell r="AA925">
            <v>0.6100000000000001</v>
          </cell>
          <cell r="AB925">
            <v>1499060.3790930002</v>
          </cell>
          <cell r="AD925">
            <v>3.6456043720245361</v>
          </cell>
        </row>
        <row r="926">
          <cell r="A926" t="str">
            <v>Chapinero</v>
          </cell>
          <cell r="B926">
            <v>8728529</v>
          </cell>
          <cell r="C926">
            <v>37392</v>
          </cell>
          <cell r="D926">
            <v>37756</v>
          </cell>
          <cell r="E926" t="str">
            <v>A</v>
          </cell>
          <cell r="F926" t="str">
            <v>AUCOL98</v>
          </cell>
          <cell r="G926">
            <v>67492</v>
          </cell>
          <cell r="H926" t="str">
            <v>CIA GENERAL ASISTENCIA TECNICA LTDA</v>
          </cell>
          <cell r="I926">
            <v>392094</v>
          </cell>
          <cell r="J926">
            <v>392094</v>
          </cell>
          <cell r="K926">
            <v>541446.67379999999</v>
          </cell>
          <cell r="N926">
            <v>0</v>
          </cell>
          <cell r="O926">
            <v>0.1</v>
          </cell>
          <cell r="P926">
            <v>0</v>
          </cell>
          <cell r="Q926">
            <v>0.1</v>
          </cell>
          <cell r="R926">
            <v>0</v>
          </cell>
          <cell r="S926">
            <v>0</v>
          </cell>
          <cell r="T926">
            <v>0</v>
          </cell>
          <cell r="U926">
            <v>0.19</v>
          </cell>
          <cell r="V926">
            <v>102874.868022</v>
          </cell>
          <cell r="W926">
            <v>0.1</v>
          </cell>
          <cell r="X926">
            <v>54144.667379999999</v>
          </cell>
          <cell r="Y926">
            <v>0.1</v>
          </cell>
          <cell r="Z926">
            <v>54144.667379999999</v>
          </cell>
          <cell r="AA926">
            <v>0.6100000000000001</v>
          </cell>
          <cell r="AB926">
            <v>330282.47101800004</v>
          </cell>
          <cell r="AD926">
            <v>1.2307692766189575</v>
          </cell>
        </row>
        <row r="927">
          <cell r="A927" t="str">
            <v>Chapinero</v>
          </cell>
          <cell r="B927">
            <v>8728529</v>
          </cell>
          <cell r="C927">
            <v>37757</v>
          </cell>
          <cell r="D927">
            <v>37777</v>
          </cell>
          <cell r="E927" t="str">
            <v>A</v>
          </cell>
          <cell r="F927" t="str">
            <v>AUCOL98</v>
          </cell>
          <cell r="G927">
            <v>67492</v>
          </cell>
          <cell r="H927" t="str">
            <v>CIA GENERAL ASISTENCIA TECNICA LTDA</v>
          </cell>
          <cell r="I927">
            <v>0</v>
          </cell>
          <cell r="J927">
            <v>0</v>
          </cell>
          <cell r="K927">
            <v>22558.831999999999</v>
          </cell>
          <cell r="N927">
            <v>0</v>
          </cell>
          <cell r="O927">
            <v>0.1</v>
          </cell>
          <cell r="P927">
            <v>0</v>
          </cell>
          <cell r="Q927">
            <v>0.1</v>
          </cell>
          <cell r="R927">
            <v>0</v>
          </cell>
          <cell r="S927">
            <v>0</v>
          </cell>
          <cell r="T927">
            <v>0</v>
          </cell>
          <cell r="U927">
            <v>0.19</v>
          </cell>
          <cell r="V927">
            <v>4286.1780799999997</v>
          </cell>
          <cell r="W927">
            <v>0.1</v>
          </cell>
          <cell r="X927">
            <v>2255.8831999999998</v>
          </cell>
          <cell r="Y927">
            <v>0.1</v>
          </cell>
          <cell r="Z927">
            <v>2255.8831999999998</v>
          </cell>
          <cell r="AA927">
            <v>0.6100000000000001</v>
          </cell>
          <cell r="AB927">
            <v>13760.887520000002</v>
          </cell>
          <cell r="AC927">
            <v>1</v>
          </cell>
          <cell r="AD927">
            <v>1</v>
          </cell>
        </row>
        <row r="928">
          <cell r="B928" t="str">
            <v>Total 8728529</v>
          </cell>
          <cell r="I928">
            <v>3047263.0625</v>
          </cell>
          <cell r="J928">
            <v>3047263.0625</v>
          </cell>
          <cell r="K928">
            <v>3021481.5370999998</v>
          </cell>
          <cell r="L928">
            <v>0</v>
          </cell>
          <cell r="M928">
            <v>0</v>
          </cell>
          <cell r="N928">
            <v>0</v>
          </cell>
          <cell r="P928">
            <v>0</v>
          </cell>
          <cell r="R928">
            <v>0</v>
          </cell>
          <cell r="S928">
            <v>0</v>
          </cell>
          <cell r="V928">
            <v>574081.49204899999</v>
          </cell>
          <cell r="X928">
            <v>302148.15370999998</v>
          </cell>
          <cell r="Z928">
            <v>302148.15370999998</v>
          </cell>
          <cell r="AB928">
            <v>1843103.7376310003</v>
          </cell>
          <cell r="AC928">
            <v>1</v>
          </cell>
        </row>
        <row r="929">
          <cell r="H929" t="str">
            <v>Total CIA GENERAL ASISTENCIA TECNICA LTDA</v>
          </cell>
          <cell r="I929">
            <v>3047263.0625</v>
          </cell>
          <cell r="J929">
            <v>3047263.0625</v>
          </cell>
          <cell r="K929">
            <v>3021481.5370999998</v>
          </cell>
          <cell r="L929">
            <v>0</v>
          </cell>
          <cell r="M929">
            <v>0</v>
          </cell>
          <cell r="N929">
            <v>0</v>
          </cell>
          <cell r="P929">
            <v>0</v>
          </cell>
          <cell r="R929">
            <v>0</v>
          </cell>
          <cell r="S929">
            <v>0</v>
          </cell>
          <cell r="V929">
            <v>574081.49204899999</v>
          </cell>
          <cell r="X929">
            <v>302148.15370999998</v>
          </cell>
          <cell r="Z929">
            <v>302148.15370999998</v>
          </cell>
          <cell r="AB929">
            <v>1843103.7376310003</v>
          </cell>
          <cell r="AC929">
            <v>1</v>
          </cell>
        </row>
        <row r="930">
          <cell r="A930" t="str">
            <v>Chapinero</v>
          </cell>
          <cell r="B930">
            <v>10948442</v>
          </cell>
          <cell r="C930">
            <v>37408</v>
          </cell>
          <cell r="D930">
            <v>37772</v>
          </cell>
          <cell r="E930" t="str">
            <v>A</v>
          </cell>
          <cell r="F930" t="str">
            <v>AUCOLESP</v>
          </cell>
          <cell r="G930">
            <v>57019</v>
          </cell>
          <cell r="H930" t="str">
            <v>CIRCULO DE SUBOFICIALES DE LAS FF.MM</v>
          </cell>
          <cell r="I930">
            <v>2798913</v>
          </cell>
          <cell r="J930">
            <v>2798913</v>
          </cell>
          <cell r="K930">
            <v>2798912.9375</v>
          </cell>
          <cell r="N930">
            <v>0</v>
          </cell>
          <cell r="O930">
            <v>0.1</v>
          </cell>
          <cell r="P930">
            <v>0</v>
          </cell>
          <cell r="Q930">
            <v>0.1</v>
          </cell>
          <cell r="R930">
            <v>0</v>
          </cell>
          <cell r="S930">
            <v>0</v>
          </cell>
          <cell r="T930">
            <v>0</v>
          </cell>
          <cell r="U930">
            <v>0.19</v>
          </cell>
          <cell r="V930">
            <v>531793.458125</v>
          </cell>
          <cell r="W930">
            <v>0.125</v>
          </cell>
          <cell r="X930">
            <v>349864.1171875</v>
          </cell>
          <cell r="Y930">
            <v>0</v>
          </cell>
          <cell r="Z930">
            <v>0</v>
          </cell>
          <cell r="AA930">
            <v>0.68500000000000005</v>
          </cell>
          <cell r="AB930">
            <v>1917255.3621875001</v>
          </cell>
          <cell r="AD930">
            <v>2</v>
          </cell>
        </row>
        <row r="931">
          <cell r="B931" t="str">
            <v>Total 10948442</v>
          </cell>
          <cell r="I931">
            <v>2798913</v>
          </cell>
          <cell r="J931">
            <v>2798913</v>
          </cell>
          <cell r="K931">
            <v>2798912.9375</v>
          </cell>
          <cell r="L931">
            <v>0</v>
          </cell>
          <cell r="M931">
            <v>0</v>
          </cell>
          <cell r="N931">
            <v>0</v>
          </cell>
          <cell r="P931">
            <v>0</v>
          </cell>
          <cell r="R931">
            <v>0</v>
          </cell>
          <cell r="S931">
            <v>0</v>
          </cell>
          <cell r="V931">
            <v>531793.458125</v>
          </cell>
          <cell r="X931">
            <v>349864.1171875</v>
          </cell>
          <cell r="Z931">
            <v>0</v>
          </cell>
          <cell r="AB931">
            <v>1917255.3621875001</v>
          </cell>
          <cell r="AC931">
            <v>0</v>
          </cell>
        </row>
        <row r="932">
          <cell r="H932" t="str">
            <v>Total CIRCULO DE SUBOFICIALES DE LAS FF.MM</v>
          </cell>
          <cell r="I932">
            <v>2798913</v>
          </cell>
          <cell r="J932">
            <v>2798913</v>
          </cell>
          <cell r="K932">
            <v>2798912.9375</v>
          </cell>
          <cell r="L932">
            <v>0</v>
          </cell>
          <cell r="M932">
            <v>0</v>
          </cell>
          <cell r="N932">
            <v>0</v>
          </cell>
          <cell r="P932">
            <v>0</v>
          </cell>
          <cell r="R932">
            <v>0</v>
          </cell>
          <cell r="S932">
            <v>0</v>
          </cell>
          <cell r="V932">
            <v>531793.458125</v>
          </cell>
          <cell r="X932">
            <v>349864.1171875</v>
          </cell>
          <cell r="Z932">
            <v>0</v>
          </cell>
          <cell r="AB932">
            <v>1917255.3621875001</v>
          </cell>
          <cell r="AC932">
            <v>0</v>
          </cell>
        </row>
        <row r="933">
          <cell r="A933" t="str">
            <v>Chapinero</v>
          </cell>
          <cell r="B933">
            <v>1019967</v>
          </cell>
          <cell r="C933">
            <v>36808</v>
          </cell>
          <cell r="D933">
            <v>37172</v>
          </cell>
          <cell r="E933" t="str">
            <v>M</v>
          </cell>
          <cell r="F933" t="str">
            <v>AUCOL98</v>
          </cell>
          <cell r="G933">
            <v>69594</v>
          </cell>
          <cell r="H933" t="str">
            <v>COLTANQUES LTDA</v>
          </cell>
          <cell r="I933">
            <v>185865965.3125</v>
          </cell>
          <cell r="J933">
            <v>185865965.3125</v>
          </cell>
          <cell r="K933">
            <v>185865965.34380001</v>
          </cell>
          <cell r="L933">
            <v>166461868</v>
          </cell>
          <cell r="M933">
            <v>141808913</v>
          </cell>
          <cell r="N933">
            <v>308270781</v>
          </cell>
          <cell r="O933">
            <v>0.1</v>
          </cell>
          <cell r="P933">
            <v>14180891.300000001</v>
          </cell>
          <cell r="Q933">
            <v>0.1</v>
          </cell>
          <cell r="R933">
            <v>30827078.100000001</v>
          </cell>
          <cell r="S933">
            <v>353278750.40000004</v>
          </cell>
          <cell r="T933">
            <v>1.9007178089142529</v>
          </cell>
          <cell r="U933">
            <v>0.19</v>
          </cell>
          <cell r="V933">
            <v>35314533.415321998</v>
          </cell>
          <cell r="W933">
            <v>0.15</v>
          </cell>
          <cell r="X933">
            <v>27879894.801570002</v>
          </cell>
          <cell r="Y933">
            <v>0</v>
          </cell>
          <cell r="Z933">
            <v>0</v>
          </cell>
          <cell r="AA933">
            <v>-1.240717808914253</v>
          </cell>
          <cell r="AB933">
            <v>-230607213.27309203</v>
          </cell>
          <cell r="AD933">
            <v>194.18955993652344</v>
          </cell>
        </row>
        <row r="934">
          <cell r="A934" t="str">
            <v>Chapinero</v>
          </cell>
          <cell r="B934">
            <v>1019967</v>
          </cell>
          <cell r="C934">
            <v>37173</v>
          </cell>
          <cell r="D934">
            <v>37537</v>
          </cell>
          <cell r="E934" t="str">
            <v>M</v>
          </cell>
          <cell r="F934" t="str">
            <v>AUCOL98</v>
          </cell>
          <cell r="G934">
            <v>69594</v>
          </cell>
          <cell r="H934" t="str">
            <v>COLTANQUES LTDA</v>
          </cell>
          <cell r="I934">
            <v>187424324</v>
          </cell>
          <cell r="J934">
            <v>187424324</v>
          </cell>
          <cell r="K934">
            <v>187424323.9844</v>
          </cell>
          <cell r="L934">
            <v>82765850</v>
          </cell>
          <cell r="M934">
            <v>54188357</v>
          </cell>
          <cell r="N934">
            <v>136954207</v>
          </cell>
          <cell r="O934">
            <v>0.1</v>
          </cell>
          <cell r="P934">
            <v>5418835.7000000002</v>
          </cell>
          <cell r="Q934">
            <v>0.1</v>
          </cell>
          <cell r="R934">
            <v>13695420.700000001</v>
          </cell>
          <cell r="S934">
            <v>156068463.39999998</v>
          </cell>
          <cell r="T934">
            <v>0.83270122085642473</v>
          </cell>
          <cell r="U934">
            <v>0.19</v>
          </cell>
          <cell r="V934">
            <v>35610621.557035998</v>
          </cell>
          <cell r="W934">
            <v>0.15</v>
          </cell>
          <cell r="X934">
            <v>28113648.597660001</v>
          </cell>
          <cell r="Y934">
            <v>0</v>
          </cell>
          <cell r="Z934">
            <v>0</v>
          </cell>
          <cell r="AA934">
            <v>-0.17270122085642481</v>
          </cell>
          <cell r="AB934">
            <v>-32368409.570295982</v>
          </cell>
          <cell r="AD934">
            <v>202.38186645507813</v>
          </cell>
        </row>
        <row r="935">
          <cell r="A935" t="str">
            <v>Chapinero</v>
          </cell>
          <cell r="B935">
            <v>1019967</v>
          </cell>
          <cell r="C935">
            <v>37538</v>
          </cell>
          <cell r="D935">
            <v>37777</v>
          </cell>
          <cell r="E935" t="str">
            <v>M</v>
          </cell>
          <cell r="F935" t="str">
            <v>AUCOL98</v>
          </cell>
          <cell r="G935">
            <v>69594</v>
          </cell>
          <cell r="H935" t="str">
            <v>COLTANQUES LTDA</v>
          </cell>
          <cell r="I935">
            <v>114118929</v>
          </cell>
          <cell r="J935">
            <v>99225367</v>
          </cell>
          <cell r="K935">
            <v>112677617.21089999</v>
          </cell>
          <cell r="L935">
            <v>46059496</v>
          </cell>
          <cell r="M935">
            <v>68616800</v>
          </cell>
          <cell r="N935">
            <v>114676296</v>
          </cell>
          <cell r="O935">
            <v>0.1</v>
          </cell>
          <cell r="P935">
            <v>6861680</v>
          </cell>
          <cell r="Q935">
            <v>0.1</v>
          </cell>
          <cell r="R935">
            <v>11467629.600000001</v>
          </cell>
          <cell r="S935">
            <v>133005605.59999999</v>
          </cell>
          <cell r="T935">
            <v>1.1804083978014184</v>
          </cell>
          <cell r="U935">
            <v>0.19</v>
          </cell>
          <cell r="V935">
            <v>21408747.270071</v>
          </cell>
          <cell r="W935">
            <v>0.15</v>
          </cell>
          <cell r="X935">
            <v>16901642.581634998</v>
          </cell>
          <cell r="Y935">
            <v>0</v>
          </cell>
          <cell r="Z935">
            <v>0</v>
          </cell>
          <cell r="AA935">
            <v>-0.52040839780141845</v>
          </cell>
          <cell r="AB935">
            <v>-58638378.240805998</v>
          </cell>
          <cell r="AC935">
            <v>223</v>
          </cell>
          <cell r="AD935">
            <v>210.94978332519531</v>
          </cell>
        </row>
        <row r="936">
          <cell r="B936" t="str">
            <v>Total 1019967</v>
          </cell>
          <cell r="I936">
            <v>487409218.3125</v>
          </cell>
          <cell r="J936">
            <v>472515656.3125</v>
          </cell>
          <cell r="K936">
            <v>485967906.53909999</v>
          </cell>
          <cell r="L936">
            <v>295287214</v>
          </cell>
          <cell r="M936">
            <v>264614070</v>
          </cell>
          <cell r="N936">
            <v>559901284</v>
          </cell>
          <cell r="P936">
            <v>26461407</v>
          </cell>
          <cell r="R936">
            <v>55990128.400000006</v>
          </cell>
          <cell r="S936">
            <v>642352819.39999998</v>
          </cell>
          <cell r="V936">
            <v>92333902.242428988</v>
          </cell>
          <cell r="X936">
            <v>72895185.980865002</v>
          </cell>
          <cell r="Z936">
            <v>0</v>
          </cell>
          <cell r="AB936">
            <v>-321614001.084194</v>
          </cell>
          <cell r="AC936">
            <v>223</v>
          </cell>
        </row>
        <row r="937">
          <cell r="H937" t="str">
            <v>Total COLTANQUES LTDA</v>
          </cell>
          <cell r="I937">
            <v>487409218.3125</v>
          </cell>
          <cell r="J937">
            <v>472515656.3125</v>
          </cell>
          <cell r="K937">
            <v>485967906.53909999</v>
          </cell>
          <cell r="L937">
            <v>295287214</v>
          </cell>
          <cell r="M937">
            <v>264614070</v>
          </cell>
          <cell r="N937">
            <v>559901284</v>
          </cell>
          <cell r="P937">
            <v>26461407</v>
          </cell>
          <cell r="R937">
            <v>55990128.400000006</v>
          </cell>
          <cell r="S937">
            <v>642352819.39999998</v>
          </cell>
          <cell r="V937">
            <v>92333902.242428988</v>
          </cell>
          <cell r="X937">
            <v>72895185.980865002</v>
          </cell>
          <cell r="Z937">
            <v>0</v>
          </cell>
          <cell r="AB937">
            <v>-321614001.084194</v>
          </cell>
          <cell r="AC937">
            <v>223</v>
          </cell>
        </row>
        <row r="938">
          <cell r="A938" t="str">
            <v>Chapinero</v>
          </cell>
          <cell r="B938">
            <v>973389</v>
          </cell>
          <cell r="C938">
            <v>36812</v>
          </cell>
          <cell r="D938">
            <v>37176</v>
          </cell>
          <cell r="E938" t="str">
            <v>M</v>
          </cell>
          <cell r="F938" t="str">
            <v>AUCOLESP</v>
          </cell>
          <cell r="G938">
            <v>69594</v>
          </cell>
          <cell r="H938" t="str">
            <v>COLVANES LTDA</v>
          </cell>
          <cell r="I938">
            <v>208116507.9375</v>
          </cell>
          <cell r="J938">
            <v>207922797.9375</v>
          </cell>
          <cell r="K938">
            <v>208116507.97659999</v>
          </cell>
          <cell r="L938">
            <v>120675246</v>
          </cell>
          <cell r="M938">
            <v>20888556</v>
          </cell>
          <cell r="N938">
            <v>141563802</v>
          </cell>
          <cell r="O938">
            <v>0.1</v>
          </cell>
          <cell r="P938">
            <v>2088855.6</v>
          </cell>
          <cell r="Q938">
            <v>0.1</v>
          </cell>
          <cell r="R938">
            <v>14156380.200000001</v>
          </cell>
          <cell r="S938">
            <v>157809037.79999998</v>
          </cell>
          <cell r="T938">
            <v>0.75827256249054287</v>
          </cell>
          <cell r="U938">
            <v>0.19</v>
          </cell>
          <cell r="V938">
            <v>39542136.515553996</v>
          </cell>
          <cell r="W938">
            <v>0.15</v>
          </cell>
          <cell r="X938">
            <v>31217476.196489997</v>
          </cell>
          <cell r="Y938">
            <v>0</v>
          </cell>
          <cell r="Z938">
            <v>0</v>
          </cell>
          <cell r="AA938">
            <v>-9.8272562490542947E-2</v>
          </cell>
          <cell r="AB938">
            <v>-20452142.535444003</v>
          </cell>
          <cell r="AD938">
            <v>246.50274658203125</v>
          </cell>
        </row>
        <row r="939">
          <cell r="A939" t="str">
            <v>Chapinero</v>
          </cell>
          <cell r="B939">
            <v>973389</v>
          </cell>
          <cell r="C939">
            <v>37177</v>
          </cell>
          <cell r="D939">
            <v>37541</v>
          </cell>
          <cell r="E939" t="str">
            <v>M</v>
          </cell>
          <cell r="F939" t="str">
            <v>AUCOLESP</v>
          </cell>
          <cell r="G939">
            <v>69594</v>
          </cell>
          <cell r="H939" t="str">
            <v>COLVANES LTDA</v>
          </cell>
          <cell r="I939">
            <v>443463036</v>
          </cell>
          <cell r="J939">
            <v>442961820</v>
          </cell>
          <cell r="K939">
            <v>443463035.79689997</v>
          </cell>
          <cell r="L939">
            <v>111473708</v>
          </cell>
          <cell r="M939">
            <v>79443771</v>
          </cell>
          <cell r="N939">
            <v>190917479</v>
          </cell>
          <cell r="O939">
            <v>0.1</v>
          </cell>
          <cell r="P939">
            <v>7944377.1000000006</v>
          </cell>
          <cell r="Q939">
            <v>0.1</v>
          </cell>
          <cell r="R939">
            <v>19091747.900000002</v>
          </cell>
          <cell r="S939">
            <v>217953604</v>
          </cell>
          <cell r="T939">
            <v>0.49148088207247959</v>
          </cell>
          <cell r="U939">
            <v>0.19</v>
          </cell>
          <cell r="V939">
            <v>84257976.801411003</v>
          </cell>
          <cell r="W939">
            <v>0.15</v>
          </cell>
          <cell r="X939">
            <v>66519455.369534992</v>
          </cell>
          <cell r="Y939">
            <v>0</v>
          </cell>
          <cell r="Z939">
            <v>0</v>
          </cell>
          <cell r="AA939">
            <v>0.16851911792752033</v>
          </cell>
          <cell r="AB939">
            <v>74731999.625953957</v>
          </cell>
          <cell r="AD939">
            <v>316.84341430664063</v>
          </cell>
        </row>
        <row r="940">
          <cell r="A940" t="str">
            <v>Chapinero</v>
          </cell>
          <cell r="B940">
            <v>973389</v>
          </cell>
          <cell r="C940">
            <v>37542</v>
          </cell>
          <cell r="D940">
            <v>37777</v>
          </cell>
          <cell r="E940" t="str">
            <v>M</v>
          </cell>
          <cell r="F940" t="str">
            <v>AUCOLESP</v>
          </cell>
          <cell r="G940">
            <v>69594</v>
          </cell>
          <cell r="H940" t="str">
            <v>COLVANES LTDA</v>
          </cell>
          <cell r="I940">
            <v>306052926</v>
          </cell>
          <cell r="J940">
            <v>266245729</v>
          </cell>
          <cell r="K940">
            <v>297061666.30080003</v>
          </cell>
          <cell r="L940">
            <v>85729533</v>
          </cell>
          <cell r="M940">
            <v>131056834</v>
          </cell>
          <cell r="N940">
            <v>216786367</v>
          </cell>
          <cell r="O940">
            <v>0.1</v>
          </cell>
          <cell r="P940">
            <v>13105683.4</v>
          </cell>
          <cell r="Q940">
            <v>0.1</v>
          </cell>
          <cell r="R940">
            <v>21678636.700000003</v>
          </cell>
          <cell r="S940">
            <v>251570687.10000002</v>
          </cell>
          <cell r="T940">
            <v>0.84686351568924234</v>
          </cell>
          <cell r="U940">
            <v>0.19</v>
          </cell>
          <cell r="V940">
            <v>56441716.597152002</v>
          </cell>
          <cell r="W940">
            <v>0.15</v>
          </cell>
          <cell r="X940">
            <v>44559249.945119999</v>
          </cell>
          <cell r="Y940">
            <v>0</v>
          </cell>
          <cell r="Z940">
            <v>0</v>
          </cell>
          <cell r="AA940">
            <v>-0.18686351568924242</v>
          </cell>
          <cell r="AB940">
            <v>-55509987.341472045</v>
          </cell>
          <cell r="AC940">
            <v>365</v>
          </cell>
          <cell r="AD940">
            <v>344.17446899414063</v>
          </cell>
        </row>
        <row r="941">
          <cell r="B941" t="str">
            <v>Total 973389</v>
          </cell>
          <cell r="I941">
            <v>957632469.9375</v>
          </cell>
          <cell r="J941">
            <v>917130346.9375</v>
          </cell>
          <cell r="K941">
            <v>948641210.07430005</v>
          </cell>
          <cell r="L941">
            <v>317878487</v>
          </cell>
          <cell r="M941">
            <v>231389161</v>
          </cell>
          <cell r="N941">
            <v>549267648</v>
          </cell>
          <cell r="P941">
            <v>23138916.100000001</v>
          </cell>
          <cell r="R941">
            <v>54926764.800000004</v>
          </cell>
          <cell r="S941">
            <v>627333328.89999998</v>
          </cell>
          <cell r="V941">
            <v>180241829.91411701</v>
          </cell>
          <cell r="X941">
            <v>142296181.511145</v>
          </cell>
          <cell r="Z941">
            <v>0</v>
          </cell>
          <cell r="AB941">
            <v>-1230130.2509620935</v>
          </cell>
          <cell r="AC941">
            <v>365</v>
          </cell>
        </row>
        <row r="942">
          <cell r="H942" t="str">
            <v>Total COLVANES LTDA</v>
          </cell>
          <cell r="I942">
            <v>957632469.9375</v>
          </cell>
          <cell r="J942">
            <v>917130346.9375</v>
          </cell>
          <cell r="K942">
            <v>948641210.07430005</v>
          </cell>
          <cell r="L942">
            <v>317878487</v>
          </cell>
          <cell r="M942">
            <v>231389161</v>
          </cell>
          <cell r="N942">
            <v>549267648</v>
          </cell>
          <cell r="P942">
            <v>23138916.100000001</v>
          </cell>
          <cell r="R942">
            <v>54926764.800000004</v>
          </cell>
          <cell r="S942">
            <v>627333328.89999998</v>
          </cell>
          <cell r="V942">
            <v>180241829.91411701</v>
          </cell>
          <cell r="X942">
            <v>142296181.511145</v>
          </cell>
          <cell r="Z942">
            <v>0</v>
          </cell>
          <cell r="AB942">
            <v>-1230130.2509620935</v>
          </cell>
          <cell r="AC942">
            <v>365</v>
          </cell>
        </row>
        <row r="943">
          <cell r="A943" t="str">
            <v>Chapinero</v>
          </cell>
          <cell r="B943">
            <v>298626</v>
          </cell>
          <cell r="C943">
            <v>36892</v>
          </cell>
          <cell r="D943">
            <v>37256</v>
          </cell>
          <cell r="E943" t="str">
            <v>A</v>
          </cell>
          <cell r="F943" t="str">
            <v>AUCOL98</v>
          </cell>
          <cell r="G943">
            <v>50389</v>
          </cell>
          <cell r="H943" t="str">
            <v>COMVIDEO LTDA</v>
          </cell>
          <cell r="I943">
            <v>129804335.4375</v>
          </cell>
          <cell r="J943">
            <v>129804335.4375</v>
          </cell>
          <cell r="K943">
            <v>116701778.2147</v>
          </cell>
          <cell r="L943">
            <v>50736486</v>
          </cell>
          <cell r="M943">
            <v>2737143</v>
          </cell>
          <cell r="N943">
            <v>53473629</v>
          </cell>
          <cell r="O943">
            <v>0.1</v>
          </cell>
          <cell r="P943">
            <v>273714.3</v>
          </cell>
          <cell r="Q943">
            <v>0.1</v>
          </cell>
          <cell r="R943">
            <v>5347362.9000000004</v>
          </cell>
          <cell r="S943">
            <v>59094706.199999996</v>
          </cell>
          <cell r="T943">
            <v>0.50637365688877145</v>
          </cell>
          <cell r="U943">
            <v>0.19</v>
          </cell>
          <cell r="V943">
            <v>22173337.860792998</v>
          </cell>
          <cell r="W943">
            <v>0.17499999999999999</v>
          </cell>
          <cell r="X943">
            <v>20422811.187572498</v>
          </cell>
          <cell r="Y943">
            <v>0</v>
          </cell>
          <cell r="Z943">
            <v>0</v>
          </cell>
          <cell r="AA943">
            <v>0.12862634311122856</v>
          </cell>
          <cell r="AB943">
            <v>15010922.966334499</v>
          </cell>
          <cell r="AD943">
            <v>103.66483306884766</v>
          </cell>
        </row>
        <row r="944">
          <cell r="A944" t="str">
            <v>Chapinero</v>
          </cell>
          <cell r="B944">
            <v>298626</v>
          </cell>
          <cell r="C944">
            <v>37257</v>
          </cell>
          <cell r="D944">
            <v>37621</v>
          </cell>
          <cell r="E944" t="str">
            <v>A</v>
          </cell>
          <cell r="F944" t="str">
            <v>AUCOL98</v>
          </cell>
          <cell r="G944">
            <v>50389</v>
          </cell>
          <cell r="H944" t="str">
            <v>COMVIDEO LTDA</v>
          </cell>
          <cell r="I944">
            <v>104441353.5</v>
          </cell>
          <cell r="J944">
            <v>104441353.5</v>
          </cell>
          <cell r="K944">
            <v>140258187.9756</v>
          </cell>
          <cell r="L944">
            <v>44170948</v>
          </cell>
          <cell r="M944">
            <v>18879581</v>
          </cell>
          <cell r="N944">
            <v>63050529</v>
          </cell>
          <cell r="O944">
            <v>0.1</v>
          </cell>
          <cell r="P944">
            <v>1887958.1</v>
          </cell>
          <cell r="Q944">
            <v>0.1</v>
          </cell>
          <cell r="R944">
            <v>6305052.9000000004</v>
          </cell>
          <cell r="S944">
            <v>71243540</v>
          </cell>
          <cell r="T944">
            <v>0.50794567524566814</v>
          </cell>
          <cell r="U944">
            <v>0.19</v>
          </cell>
          <cell r="V944">
            <v>26649055.715364002</v>
          </cell>
          <cell r="W944">
            <v>0.17499999999999999</v>
          </cell>
          <cell r="X944">
            <v>24545182.89573</v>
          </cell>
          <cell r="Y944">
            <v>0</v>
          </cell>
          <cell r="Z944">
            <v>0</v>
          </cell>
          <cell r="AA944">
            <v>0.12705432475433187</v>
          </cell>
          <cell r="AB944">
            <v>17820409.36450601</v>
          </cell>
          <cell r="AD944">
            <v>110.64286041259766</v>
          </cell>
        </row>
        <row r="945">
          <cell r="A945" t="str">
            <v>Chapinero</v>
          </cell>
          <cell r="B945">
            <v>298626</v>
          </cell>
          <cell r="C945">
            <v>37622</v>
          </cell>
          <cell r="D945">
            <v>37777</v>
          </cell>
          <cell r="E945" t="str">
            <v>A</v>
          </cell>
          <cell r="F945" t="str">
            <v>AUCOL98</v>
          </cell>
          <cell r="G945">
            <v>50389</v>
          </cell>
          <cell r="H945" t="str">
            <v>COMVIDEO LTDA</v>
          </cell>
          <cell r="I945">
            <v>10652821</v>
          </cell>
          <cell r="J945">
            <v>2282093.875</v>
          </cell>
          <cell r="K945">
            <v>34765842.319300003</v>
          </cell>
          <cell r="L945">
            <v>5194208</v>
          </cell>
          <cell r="M945">
            <v>0</v>
          </cell>
          <cell r="N945">
            <v>5194208</v>
          </cell>
          <cell r="O945">
            <v>0.1</v>
          </cell>
          <cell r="P945">
            <v>0</v>
          </cell>
          <cell r="Q945">
            <v>0.1</v>
          </cell>
          <cell r="R945">
            <v>519420.80000000005</v>
          </cell>
          <cell r="S945">
            <v>5713628.7999999998</v>
          </cell>
          <cell r="T945">
            <v>0.16434604827129762</v>
          </cell>
          <cell r="U945">
            <v>0.19</v>
          </cell>
          <cell r="V945">
            <v>6605510.0406670012</v>
          </cell>
          <cell r="W945">
            <v>0.17499999999999999</v>
          </cell>
          <cell r="X945">
            <v>6084022.4058774998</v>
          </cell>
          <cell r="Y945">
            <v>0</v>
          </cell>
          <cell r="Z945">
            <v>0</v>
          </cell>
          <cell r="AA945">
            <v>0.47065395172870239</v>
          </cell>
          <cell r="AB945">
            <v>16362681.072755503</v>
          </cell>
          <cell r="AC945">
            <v>43</v>
          </cell>
          <cell r="AD945">
            <v>67.400001525878906</v>
          </cell>
        </row>
        <row r="946">
          <cell r="B946" t="str">
            <v>Total 298626</v>
          </cell>
          <cell r="I946">
            <v>244898509.9375</v>
          </cell>
          <cell r="J946">
            <v>236527782.8125</v>
          </cell>
          <cell r="K946">
            <v>291725808.50959998</v>
          </cell>
          <cell r="L946">
            <v>100101642</v>
          </cell>
          <cell r="M946">
            <v>21616724</v>
          </cell>
          <cell r="N946">
            <v>121718366</v>
          </cell>
          <cell r="P946">
            <v>2161672.4</v>
          </cell>
          <cell r="R946">
            <v>12171836.600000001</v>
          </cell>
          <cell r="S946">
            <v>136051875</v>
          </cell>
          <cell r="V946">
            <v>55427903.616824001</v>
          </cell>
          <cell r="X946">
            <v>51052016.489179999</v>
          </cell>
          <cell r="Z946">
            <v>0</v>
          </cell>
          <cell r="AB946">
            <v>49194013.403596014</v>
          </cell>
          <cell r="AC946">
            <v>43</v>
          </cell>
        </row>
        <row r="947">
          <cell r="A947" t="str">
            <v>Chapinero</v>
          </cell>
          <cell r="B947">
            <v>7247117</v>
          </cell>
          <cell r="C947">
            <v>36960</v>
          </cell>
          <cell r="D947">
            <v>37324</v>
          </cell>
          <cell r="E947" t="str">
            <v>A</v>
          </cell>
          <cell r="F947" t="str">
            <v>AUCOL98</v>
          </cell>
          <cell r="G947">
            <v>50389</v>
          </cell>
          <cell r="H947" t="str">
            <v>COMVIDEO LTDA</v>
          </cell>
          <cell r="I947">
            <v>61674704.6875</v>
          </cell>
          <cell r="J947">
            <v>61674704.6875</v>
          </cell>
          <cell r="K947">
            <v>52360453.261699997</v>
          </cell>
          <cell r="L947">
            <v>5600753</v>
          </cell>
          <cell r="M947">
            <v>10252177</v>
          </cell>
          <cell r="N947">
            <v>15852930</v>
          </cell>
          <cell r="O947">
            <v>0.1</v>
          </cell>
          <cell r="P947">
            <v>1025217.7000000001</v>
          </cell>
          <cell r="Q947">
            <v>0.1</v>
          </cell>
          <cell r="R947">
            <v>1585293</v>
          </cell>
          <cell r="S947">
            <v>18463440.699999999</v>
          </cell>
          <cell r="T947">
            <v>0.35262186535549755</v>
          </cell>
          <cell r="U947">
            <v>0.19</v>
          </cell>
          <cell r="V947">
            <v>9948486.1197229996</v>
          </cell>
          <cell r="W947">
            <v>0.17499999999999999</v>
          </cell>
          <cell r="X947">
            <v>9163079.3207974993</v>
          </cell>
          <cell r="Y947">
            <v>0</v>
          </cell>
          <cell r="Z947">
            <v>0</v>
          </cell>
          <cell r="AA947">
            <v>0.28237813464450245</v>
          </cell>
          <cell r="AB947">
            <v>14785447.121179499</v>
          </cell>
          <cell r="AD947">
            <v>33.521976470947266</v>
          </cell>
        </row>
        <row r="948">
          <cell r="A948" t="str">
            <v>Chapinero</v>
          </cell>
          <cell r="B948">
            <v>7247117</v>
          </cell>
          <cell r="C948">
            <v>37325</v>
          </cell>
          <cell r="D948">
            <v>37689</v>
          </cell>
          <cell r="E948" t="str">
            <v>A</v>
          </cell>
          <cell r="F948" t="str">
            <v>AUCOL98</v>
          </cell>
          <cell r="G948">
            <v>50389</v>
          </cell>
          <cell r="H948" t="str">
            <v>COMVIDEO LTDA</v>
          </cell>
          <cell r="I948">
            <v>161227725.8125</v>
          </cell>
          <cell r="J948">
            <v>161227725.8125</v>
          </cell>
          <cell r="K948">
            <v>113881056.1357</v>
          </cell>
          <cell r="L948">
            <v>25923129</v>
          </cell>
          <cell r="M948">
            <v>30295599</v>
          </cell>
          <cell r="N948">
            <v>56218728</v>
          </cell>
          <cell r="O948">
            <v>0.1</v>
          </cell>
          <cell r="P948">
            <v>3029559.9000000004</v>
          </cell>
          <cell r="Q948">
            <v>0.1</v>
          </cell>
          <cell r="R948">
            <v>5621872.8000000007</v>
          </cell>
          <cell r="S948">
            <v>64870160.700000003</v>
          </cell>
          <cell r="T948">
            <v>0.56963083151161764</v>
          </cell>
          <cell r="U948">
            <v>0.19</v>
          </cell>
          <cell r="V948">
            <v>21637400.665782999</v>
          </cell>
          <cell r="W948">
            <v>0.17499999999999999</v>
          </cell>
          <cell r="X948">
            <v>19929184.823747501</v>
          </cell>
          <cell r="Y948">
            <v>0</v>
          </cell>
          <cell r="Z948">
            <v>0</v>
          </cell>
          <cell r="AA948">
            <v>6.5369168488382368E-2</v>
          </cell>
          <cell r="AB948">
            <v>7444309.946169504</v>
          </cell>
          <cell r="AD948">
            <v>49.678569793701172</v>
          </cell>
        </row>
        <row r="949">
          <cell r="A949" t="str">
            <v>Chapinero</v>
          </cell>
          <cell r="B949">
            <v>7247117</v>
          </cell>
          <cell r="C949">
            <v>37690</v>
          </cell>
          <cell r="D949">
            <v>37777</v>
          </cell>
          <cell r="E949" t="str">
            <v>A</v>
          </cell>
          <cell r="F949" t="str">
            <v>AUCOL98</v>
          </cell>
          <cell r="G949">
            <v>50389</v>
          </cell>
          <cell r="H949" t="str">
            <v>COMVIDEO LTDA</v>
          </cell>
          <cell r="I949">
            <v>23531183</v>
          </cell>
          <cell r="J949">
            <v>7239326.125</v>
          </cell>
          <cell r="K949">
            <v>34950961.684299998</v>
          </cell>
          <cell r="L949">
            <v>250000</v>
          </cell>
          <cell r="M949">
            <v>82722222</v>
          </cell>
          <cell r="N949">
            <v>82972222</v>
          </cell>
          <cell r="O949">
            <v>0.1</v>
          </cell>
          <cell r="P949">
            <v>8272222.2000000002</v>
          </cell>
          <cell r="Q949">
            <v>0.1</v>
          </cell>
          <cell r="R949">
            <v>8297222.2000000002</v>
          </cell>
          <cell r="S949">
            <v>99541666.400000006</v>
          </cell>
          <cell r="T949">
            <v>2.8480379824488264</v>
          </cell>
          <cell r="U949">
            <v>0.19</v>
          </cell>
          <cell r="V949">
            <v>6640682.7200170001</v>
          </cell>
          <cell r="W949">
            <v>0.17499999999999999</v>
          </cell>
          <cell r="X949">
            <v>6116418.2947524991</v>
          </cell>
          <cell r="Y949">
            <v>0</v>
          </cell>
          <cell r="Z949">
            <v>0</v>
          </cell>
          <cell r="AA949">
            <v>-2.2130379824488262</v>
          </cell>
          <cell r="AB949">
            <v>-77347805.730469495</v>
          </cell>
          <cell r="AC949">
            <v>56</v>
          </cell>
          <cell r="AD949">
            <v>55.735633850097656</v>
          </cell>
        </row>
        <row r="950">
          <cell r="B950" t="str">
            <v>Total 7247117</v>
          </cell>
          <cell r="I950">
            <v>246433613.5</v>
          </cell>
          <cell r="J950">
            <v>230141756.625</v>
          </cell>
          <cell r="K950">
            <v>201192471.0817</v>
          </cell>
          <cell r="L950">
            <v>31773882</v>
          </cell>
          <cell r="M950">
            <v>123269998</v>
          </cell>
          <cell r="N950">
            <v>155043880</v>
          </cell>
          <cell r="P950">
            <v>12326999.800000001</v>
          </cell>
          <cell r="R950">
            <v>15504388</v>
          </cell>
          <cell r="S950">
            <v>182875267.80000001</v>
          </cell>
          <cell r="V950">
            <v>38226569.505522996</v>
          </cell>
          <cell r="X950">
            <v>35208682.439297497</v>
          </cell>
          <cell r="Z950">
            <v>0</v>
          </cell>
          <cell r="AB950">
            <v>-55118048.663120493</v>
          </cell>
          <cell r="AC950">
            <v>56</v>
          </cell>
        </row>
        <row r="951">
          <cell r="H951" t="str">
            <v>Total COMVIDEO LTDA</v>
          </cell>
          <cell r="I951">
            <v>491332123.4375</v>
          </cell>
          <cell r="J951">
            <v>466669539.4375</v>
          </cell>
          <cell r="K951">
            <v>492918279.59129995</v>
          </cell>
          <cell r="L951">
            <v>131875524</v>
          </cell>
          <cell r="M951">
            <v>144886722</v>
          </cell>
          <cell r="N951">
            <v>276762246</v>
          </cell>
          <cell r="P951">
            <v>14488672.199999999</v>
          </cell>
          <cell r="R951">
            <v>27676224.600000001</v>
          </cell>
          <cell r="S951">
            <v>318927142.79999995</v>
          </cell>
          <cell r="V951">
            <v>93654473.122346997</v>
          </cell>
          <cell r="X951">
            <v>86260698.928477496</v>
          </cell>
          <cell r="Z951">
            <v>0</v>
          </cell>
          <cell r="AB951">
            <v>-5924035.2595244795</v>
          </cell>
          <cell r="AC951">
            <v>99</v>
          </cell>
        </row>
        <row r="952">
          <cell r="A952" t="str">
            <v>Chapinero</v>
          </cell>
          <cell r="B952">
            <v>496056</v>
          </cell>
          <cell r="C952">
            <v>36892</v>
          </cell>
          <cell r="D952">
            <v>37256</v>
          </cell>
          <cell r="E952" t="str">
            <v>M</v>
          </cell>
          <cell r="F952" t="str">
            <v>AUCOL98</v>
          </cell>
          <cell r="G952">
            <v>72059</v>
          </cell>
          <cell r="H952" t="str">
            <v>CONCARRO S.A.</v>
          </cell>
          <cell r="I952">
            <v>23805973</v>
          </cell>
          <cell r="J952">
            <v>23805973</v>
          </cell>
          <cell r="K952">
            <v>27847620.733600002</v>
          </cell>
          <cell r="L952">
            <v>1928000</v>
          </cell>
          <cell r="M952">
            <v>0</v>
          </cell>
          <cell r="N952">
            <v>1928000</v>
          </cell>
          <cell r="O952">
            <v>0.1</v>
          </cell>
          <cell r="P952">
            <v>0</v>
          </cell>
          <cell r="Q952">
            <v>0.1</v>
          </cell>
          <cell r="R952">
            <v>192800</v>
          </cell>
          <cell r="S952">
            <v>2120800</v>
          </cell>
          <cell r="T952">
            <v>7.6157314130650813E-2</v>
          </cell>
          <cell r="U952">
            <v>0.19</v>
          </cell>
          <cell r="V952">
            <v>5291047.9393840004</v>
          </cell>
          <cell r="W952">
            <v>0.125</v>
          </cell>
          <cell r="X952">
            <v>3480952.5917000002</v>
          </cell>
          <cell r="Y952">
            <v>0</v>
          </cell>
          <cell r="Z952">
            <v>0</v>
          </cell>
          <cell r="AA952">
            <v>0.6088426858693492</v>
          </cell>
          <cell r="AB952">
            <v>16954820.202516001</v>
          </cell>
          <cell r="AD952">
            <v>20.684066772460938</v>
          </cell>
        </row>
        <row r="953">
          <cell r="A953" t="str">
            <v>Chapinero</v>
          </cell>
          <cell r="B953">
            <v>496056</v>
          </cell>
          <cell r="C953">
            <v>37257</v>
          </cell>
          <cell r="D953">
            <v>37621</v>
          </cell>
          <cell r="E953" t="str">
            <v>M</v>
          </cell>
          <cell r="F953" t="str">
            <v>AUCOL98</v>
          </cell>
          <cell r="G953">
            <v>72059</v>
          </cell>
          <cell r="H953" t="str">
            <v>CONCARRO S.A.</v>
          </cell>
          <cell r="I953">
            <v>2807980</v>
          </cell>
          <cell r="J953">
            <v>2807980</v>
          </cell>
          <cell r="K953">
            <v>3006420.835</v>
          </cell>
          <cell r="N953">
            <v>0</v>
          </cell>
          <cell r="O953">
            <v>0.1</v>
          </cell>
          <cell r="P953">
            <v>0</v>
          </cell>
          <cell r="Q953">
            <v>0.1</v>
          </cell>
          <cell r="R953">
            <v>0</v>
          </cell>
          <cell r="S953">
            <v>0</v>
          </cell>
          <cell r="T953">
            <v>0</v>
          </cell>
          <cell r="U953">
            <v>0.19</v>
          </cell>
          <cell r="V953">
            <v>571219.95865000004</v>
          </cell>
          <cell r="W953">
            <v>0.125</v>
          </cell>
          <cell r="X953">
            <v>375802.604375</v>
          </cell>
          <cell r="Y953">
            <v>0</v>
          </cell>
          <cell r="Z953">
            <v>0</v>
          </cell>
          <cell r="AA953">
            <v>0.68500000000000005</v>
          </cell>
          <cell r="AB953">
            <v>2059398.2719750002</v>
          </cell>
          <cell r="AD953">
            <v>3.1373627185821533</v>
          </cell>
        </row>
        <row r="954">
          <cell r="B954" t="str">
            <v>Total 496056</v>
          </cell>
          <cell r="I954">
            <v>26613953</v>
          </cell>
          <cell r="J954">
            <v>26613953</v>
          </cell>
          <cell r="K954">
            <v>30854041.568600003</v>
          </cell>
          <cell r="L954">
            <v>1928000</v>
          </cell>
          <cell r="M954">
            <v>0</v>
          </cell>
          <cell r="N954">
            <v>1928000</v>
          </cell>
          <cell r="P954">
            <v>0</v>
          </cell>
          <cell r="R954">
            <v>192800</v>
          </cell>
          <cell r="S954">
            <v>2120800</v>
          </cell>
          <cell r="V954">
            <v>5862267.8980340008</v>
          </cell>
          <cell r="X954">
            <v>3856755.1960750003</v>
          </cell>
          <cell r="Z954">
            <v>0</v>
          </cell>
          <cell r="AB954">
            <v>19014218.474491</v>
          </cell>
          <cell r="AC954">
            <v>0</v>
          </cell>
        </row>
        <row r="955">
          <cell r="A955" t="str">
            <v>Chapinero</v>
          </cell>
          <cell r="B955">
            <v>746599</v>
          </cell>
          <cell r="C955">
            <v>37043</v>
          </cell>
          <cell r="D955">
            <v>37407</v>
          </cell>
          <cell r="E955" t="str">
            <v>M</v>
          </cell>
          <cell r="F955" t="str">
            <v>AUCOLESP</v>
          </cell>
          <cell r="G955">
            <v>72059</v>
          </cell>
          <cell r="H955" t="str">
            <v>CONCARRO S.A.</v>
          </cell>
          <cell r="I955">
            <v>108875497</v>
          </cell>
          <cell r="J955">
            <v>108875497</v>
          </cell>
          <cell r="K955">
            <v>109581339.6582</v>
          </cell>
          <cell r="L955">
            <v>117624471</v>
          </cell>
          <cell r="M955">
            <v>17523192</v>
          </cell>
          <cell r="N955">
            <v>135147663</v>
          </cell>
          <cell r="O955">
            <v>0.1</v>
          </cell>
          <cell r="P955">
            <v>1752319.2000000002</v>
          </cell>
          <cell r="Q955">
            <v>0.1</v>
          </cell>
          <cell r="R955">
            <v>13514766.300000001</v>
          </cell>
          <cell r="S955">
            <v>150414748.5</v>
          </cell>
          <cell r="T955">
            <v>1.3726310425585715</v>
          </cell>
          <cell r="U955">
            <v>0.19</v>
          </cell>
          <cell r="V955">
            <v>20820454.535057999</v>
          </cell>
          <cell r="W955">
            <v>0.125</v>
          </cell>
          <cell r="X955">
            <v>13697667.457274999</v>
          </cell>
          <cell r="Y955">
            <v>0.22</v>
          </cell>
          <cell r="Z955">
            <v>24107894.724803999</v>
          </cell>
          <cell r="AA955">
            <v>-0.90763104255857141</v>
          </cell>
          <cell r="AB955">
            <v>-99459425.558936983</v>
          </cell>
          <cell r="AD955">
            <v>96.884613037109375</v>
          </cell>
        </row>
        <row r="956">
          <cell r="A956" t="str">
            <v>Chapinero</v>
          </cell>
          <cell r="B956">
            <v>746599</v>
          </cell>
          <cell r="C956">
            <v>37408</v>
          </cell>
          <cell r="D956">
            <v>37772</v>
          </cell>
          <cell r="E956" t="str">
            <v>M</v>
          </cell>
          <cell r="F956" t="str">
            <v>AUCOLESP</v>
          </cell>
          <cell r="G956">
            <v>72059</v>
          </cell>
          <cell r="H956" t="str">
            <v>CONCARRO S.A.</v>
          </cell>
          <cell r="I956">
            <v>49393881</v>
          </cell>
          <cell r="J956">
            <v>49393881</v>
          </cell>
          <cell r="K956">
            <v>53058436.057499997</v>
          </cell>
          <cell r="L956">
            <v>34584164</v>
          </cell>
          <cell r="M956">
            <v>1945101</v>
          </cell>
          <cell r="N956">
            <v>36529265</v>
          </cell>
          <cell r="O956">
            <v>0.1</v>
          </cell>
          <cell r="P956">
            <v>194510.1</v>
          </cell>
          <cell r="Q956">
            <v>0.1</v>
          </cell>
          <cell r="R956">
            <v>3652926.5</v>
          </cell>
          <cell r="S956">
            <v>40376701.600000001</v>
          </cell>
          <cell r="T956">
            <v>0.76098552087444371</v>
          </cell>
          <cell r="U956">
            <v>0.19</v>
          </cell>
          <cell r="V956">
            <v>10081102.850925</v>
          </cell>
          <cell r="W956">
            <v>0.125</v>
          </cell>
          <cell r="X956">
            <v>6632304.5071874997</v>
          </cell>
          <cell r="Y956">
            <v>0.22</v>
          </cell>
          <cell r="Z956">
            <v>11672855.93265</v>
          </cell>
          <cell r="AA956">
            <v>-0.29598552087444369</v>
          </cell>
          <cell r="AB956">
            <v>-15704528.833262501</v>
          </cell>
          <cell r="AD956">
            <v>46.285713195800781</v>
          </cell>
        </row>
        <row r="957">
          <cell r="A957" t="str">
            <v>Chapinero</v>
          </cell>
          <cell r="B957">
            <v>746599</v>
          </cell>
          <cell r="C957">
            <v>37773</v>
          </cell>
          <cell r="D957">
            <v>37777</v>
          </cell>
          <cell r="E957" t="str">
            <v>M</v>
          </cell>
          <cell r="F957" t="str">
            <v>AUCOLESP</v>
          </cell>
          <cell r="G957">
            <v>72059</v>
          </cell>
          <cell r="H957" t="str">
            <v>CONCARRO S.A.</v>
          </cell>
          <cell r="I957">
            <v>0</v>
          </cell>
          <cell r="J957">
            <v>0</v>
          </cell>
          <cell r="K957">
            <v>12516.574199999999</v>
          </cell>
          <cell r="N957">
            <v>0</v>
          </cell>
          <cell r="O957">
            <v>0.1</v>
          </cell>
          <cell r="P957">
            <v>0</v>
          </cell>
          <cell r="Q957">
            <v>0.1</v>
          </cell>
          <cell r="R957">
            <v>0</v>
          </cell>
          <cell r="S957">
            <v>0</v>
          </cell>
          <cell r="T957">
            <v>0</v>
          </cell>
          <cell r="U957">
            <v>0.19</v>
          </cell>
          <cell r="V957">
            <v>2378.1490979999999</v>
          </cell>
          <cell r="W957">
            <v>0.125</v>
          </cell>
          <cell r="X957">
            <v>1564.5717749999999</v>
          </cell>
          <cell r="Y957">
            <v>0.22</v>
          </cell>
          <cell r="Z957">
            <v>2753.6463239999998</v>
          </cell>
          <cell r="AA957">
            <v>0.46500000000000002</v>
          </cell>
          <cell r="AB957">
            <v>5820.2070029999995</v>
          </cell>
          <cell r="AC957">
            <v>0</v>
          </cell>
          <cell r="AD957">
            <v>0</v>
          </cell>
        </row>
        <row r="958">
          <cell r="B958" t="str">
            <v>Total 746599</v>
          </cell>
          <cell r="I958">
            <v>158269378</v>
          </cell>
          <cell r="J958">
            <v>158269378</v>
          </cell>
          <cell r="K958">
            <v>162652292.2899</v>
          </cell>
          <cell r="L958">
            <v>152208635</v>
          </cell>
          <cell r="M958">
            <v>19468293</v>
          </cell>
          <cell r="N958">
            <v>171676928</v>
          </cell>
          <cell r="P958">
            <v>1946829.3000000003</v>
          </cell>
          <cell r="R958">
            <v>17167692.800000001</v>
          </cell>
          <cell r="S958">
            <v>190791450.09999999</v>
          </cell>
          <cell r="V958">
            <v>30903935.535080999</v>
          </cell>
          <cell r="X958">
            <v>20331536.536237501</v>
          </cell>
          <cell r="Z958">
            <v>35783504.303778</v>
          </cell>
          <cell r="AB958">
            <v>-115158134.18519649</v>
          </cell>
          <cell r="AC958">
            <v>0</v>
          </cell>
        </row>
        <row r="959">
          <cell r="A959" t="str">
            <v>Chapinero</v>
          </cell>
          <cell r="B959">
            <v>7363187</v>
          </cell>
          <cell r="C959">
            <v>37043</v>
          </cell>
          <cell r="D959">
            <v>37407</v>
          </cell>
          <cell r="E959" t="str">
            <v>M</v>
          </cell>
          <cell r="F959" t="str">
            <v>AUCOL98</v>
          </cell>
          <cell r="G959">
            <v>72059</v>
          </cell>
          <cell r="H959" t="str">
            <v>CONCARRO S.A.</v>
          </cell>
          <cell r="I959">
            <v>41586114</v>
          </cell>
          <cell r="J959">
            <v>41586114</v>
          </cell>
          <cell r="K959">
            <v>43409563.652800001</v>
          </cell>
          <cell r="L959">
            <v>1726293</v>
          </cell>
          <cell r="M959">
            <v>2211111</v>
          </cell>
          <cell r="N959">
            <v>3937404</v>
          </cell>
          <cell r="O959">
            <v>0.1</v>
          </cell>
          <cell r="P959">
            <v>221111.1</v>
          </cell>
          <cell r="Q959">
            <v>0.1</v>
          </cell>
          <cell r="R959">
            <v>393740.4</v>
          </cell>
          <cell r="S959">
            <v>4552255.5</v>
          </cell>
          <cell r="T959">
            <v>0.10486757103595928</v>
          </cell>
          <cell r="U959">
            <v>0.19</v>
          </cell>
          <cell r="V959">
            <v>8247817.0940320008</v>
          </cell>
          <cell r="W959">
            <v>0.125</v>
          </cell>
          <cell r="X959">
            <v>5426195.4566000002</v>
          </cell>
          <cell r="Y959">
            <v>0.22</v>
          </cell>
          <cell r="Z959">
            <v>9550104.0036159996</v>
          </cell>
          <cell r="AA959">
            <v>0.36013242896404074</v>
          </cell>
          <cell r="AB959">
            <v>15633191.598552002</v>
          </cell>
          <cell r="AD959">
            <v>29.310440063476563</v>
          </cell>
        </row>
        <row r="960">
          <cell r="A960" t="str">
            <v>Chapinero</v>
          </cell>
          <cell r="B960">
            <v>7363187</v>
          </cell>
          <cell r="C960">
            <v>37408</v>
          </cell>
          <cell r="D960">
            <v>37772</v>
          </cell>
          <cell r="E960" t="str">
            <v>M</v>
          </cell>
          <cell r="F960" t="str">
            <v>AUCOL98</v>
          </cell>
          <cell r="G960">
            <v>72059</v>
          </cell>
          <cell r="H960" t="str">
            <v>CONCARRO S.A.</v>
          </cell>
          <cell r="I960">
            <v>10626508</v>
          </cell>
          <cell r="J960">
            <v>10629789</v>
          </cell>
          <cell r="K960">
            <v>11884061.2324</v>
          </cell>
          <cell r="N960">
            <v>0</v>
          </cell>
          <cell r="O960">
            <v>0.1</v>
          </cell>
          <cell r="P960">
            <v>0</v>
          </cell>
          <cell r="Q960">
            <v>0.1</v>
          </cell>
          <cell r="R960">
            <v>0</v>
          </cell>
          <cell r="S960">
            <v>0</v>
          </cell>
          <cell r="T960">
            <v>0</v>
          </cell>
          <cell r="U960">
            <v>0.19</v>
          </cell>
          <cell r="V960">
            <v>2257971.6341559999</v>
          </cell>
          <cell r="W960">
            <v>0.125</v>
          </cell>
          <cell r="X960">
            <v>1485507.65405</v>
          </cell>
          <cell r="Y960">
            <v>0.22</v>
          </cell>
          <cell r="Z960">
            <v>2614493.4711279999</v>
          </cell>
          <cell r="AA960">
            <v>0.46500000000000002</v>
          </cell>
          <cell r="AB960">
            <v>5526088.4730660003</v>
          </cell>
          <cell r="AD960">
            <v>8.7225275039672852</v>
          </cell>
        </row>
        <row r="961">
          <cell r="B961" t="str">
            <v>Total 7363187</v>
          </cell>
          <cell r="I961">
            <v>52212622</v>
          </cell>
          <cell r="J961">
            <v>52215903</v>
          </cell>
          <cell r="K961">
            <v>55293624.885200001</v>
          </cell>
          <cell r="L961">
            <v>1726293</v>
          </cell>
          <cell r="M961">
            <v>2211111</v>
          </cell>
          <cell r="N961">
            <v>3937404</v>
          </cell>
          <cell r="P961">
            <v>221111.1</v>
          </cell>
          <cell r="R961">
            <v>393740.4</v>
          </cell>
          <cell r="S961">
            <v>4552255.5</v>
          </cell>
          <cell r="V961">
            <v>10505788.728188001</v>
          </cell>
          <cell r="X961">
            <v>6911703.1106500002</v>
          </cell>
          <cell r="Z961">
            <v>12164597.474744</v>
          </cell>
          <cell r="AB961">
            <v>21159280.071618002</v>
          </cell>
          <cell r="AC961">
            <v>0</v>
          </cell>
        </row>
        <row r="962">
          <cell r="A962" t="str">
            <v>Chapinero</v>
          </cell>
          <cell r="B962">
            <v>12020911</v>
          </cell>
          <cell r="C962">
            <v>37530</v>
          </cell>
          <cell r="D962">
            <v>37777</v>
          </cell>
          <cell r="E962" t="str">
            <v>M</v>
          </cell>
          <cell r="F962" t="str">
            <v>AUCOL98</v>
          </cell>
          <cell r="H962" t="str">
            <v>CONCARRO S.A.</v>
          </cell>
          <cell r="I962">
            <v>892600</v>
          </cell>
          <cell r="J962">
            <v>892600</v>
          </cell>
          <cell r="K962">
            <v>892600</v>
          </cell>
          <cell r="L962">
            <v>2734101</v>
          </cell>
          <cell r="M962">
            <v>1836106</v>
          </cell>
          <cell r="N962">
            <v>4570207</v>
          </cell>
          <cell r="O962">
            <v>0.1</v>
          </cell>
          <cell r="P962">
            <v>183610.6</v>
          </cell>
          <cell r="Q962">
            <v>0.1</v>
          </cell>
          <cell r="R962">
            <v>457020.7</v>
          </cell>
          <cell r="S962">
            <v>5210838.3</v>
          </cell>
          <cell r="T962">
            <v>5.8378201882142058</v>
          </cell>
          <cell r="U962">
            <v>0.19</v>
          </cell>
          <cell r="V962">
            <v>169594</v>
          </cell>
          <cell r="W962">
            <v>0.125</v>
          </cell>
          <cell r="X962">
            <v>111575</v>
          </cell>
          <cell r="Y962">
            <v>0</v>
          </cell>
          <cell r="Z962">
            <v>0</v>
          </cell>
          <cell r="AA962">
            <v>-5.1528201882142053</v>
          </cell>
          <cell r="AB962">
            <v>-4599407.3</v>
          </cell>
          <cell r="AC962">
            <v>0</v>
          </cell>
          <cell r="AD962">
            <v>1.2469636201858521</v>
          </cell>
        </row>
        <row r="963">
          <cell r="B963" t="str">
            <v>Total 12020911</v>
          </cell>
          <cell r="I963">
            <v>892600</v>
          </cell>
          <cell r="J963">
            <v>892600</v>
          </cell>
          <cell r="K963">
            <v>892600</v>
          </cell>
          <cell r="L963">
            <v>2734101</v>
          </cell>
          <cell r="M963">
            <v>1836106</v>
          </cell>
          <cell r="N963">
            <v>4570207</v>
          </cell>
          <cell r="P963">
            <v>183610.6</v>
          </cell>
          <cell r="R963">
            <v>457020.7</v>
          </cell>
          <cell r="S963">
            <v>5210838.3</v>
          </cell>
          <cell r="V963">
            <v>169594</v>
          </cell>
          <cell r="X963">
            <v>111575</v>
          </cell>
          <cell r="Z963">
            <v>0</v>
          </cell>
          <cell r="AB963">
            <v>-4599407.3</v>
          </cell>
          <cell r="AC963">
            <v>0</v>
          </cell>
        </row>
        <row r="964">
          <cell r="H964" t="str">
            <v>Total CONCARRO S.A.</v>
          </cell>
          <cell r="I964">
            <v>237988553</v>
          </cell>
          <cell r="J964">
            <v>237991834</v>
          </cell>
          <cell r="K964">
            <v>249692558.7437</v>
          </cell>
          <cell r="L964">
            <v>158597029</v>
          </cell>
          <cell r="M964">
            <v>23515510</v>
          </cell>
          <cell r="N964">
            <v>182112539</v>
          </cell>
          <cell r="P964">
            <v>2351551.0000000005</v>
          </cell>
          <cell r="R964">
            <v>18211253.899999999</v>
          </cell>
          <cell r="S964">
            <v>202675343.90000001</v>
          </cell>
          <cell r="V964">
            <v>47441586.161302999</v>
          </cell>
          <cell r="X964">
            <v>31211569.8429625</v>
          </cell>
          <cell r="Z964">
            <v>47948101.778522</v>
          </cell>
          <cell r="AB964">
            <v>-79584042.93908748</v>
          </cell>
          <cell r="AC964">
            <v>0</v>
          </cell>
        </row>
        <row r="965">
          <cell r="A965" t="str">
            <v>Chapinero</v>
          </cell>
          <cell r="B965">
            <v>496074</v>
          </cell>
          <cell r="C965">
            <v>36892</v>
          </cell>
          <cell r="D965">
            <v>37256</v>
          </cell>
          <cell r="E965" t="str">
            <v>M</v>
          </cell>
          <cell r="F965" t="str">
            <v>AUCOL98</v>
          </cell>
          <cell r="G965">
            <v>72059</v>
          </cell>
          <cell r="H965" t="str">
            <v>CONFINANCIERA  S.A.</v>
          </cell>
          <cell r="I965">
            <v>72980843.0625</v>
          </cell>
          <cell r="J965">
            <v>72980843.0625</v>
          </cell>
          <cell r="K965">
            <v>73700550.245800003</v>
          </cell>
          <cell r="L965">
            <v>20957362</v>
          </cell>
          <cell r="M965">
            <v>1</v>
          </cell>
          <cell r="N965">
            <v>20957363</v>
          </cell>
          <cell r="O965">
            <v>0.1</v>
          </cell>
          <cell r="P965">
            <v>0.1</v>
          </cell>
          <cell r="Q965">
            <v>0.1</v>
          </cell>
          <cell r="R965">
            <v>2095736.3</v>
          </cell>
          <cell r="S965">
            <v>23053099.400000002</v>
          </cell>
          <cell r="T965">
            <v>0.31279412871566364</v>
          </cell>
          <cell r="U965">
            <v>0.19</v>
          </cell>
          <cell r="V965">
            <v>14003104.546702001</v>
          </cell>
          <cell r="W965">
            <v>0.1</v>
          </cell>
          <cell r="X965">
            <v>7370055.0245800009</v>
          </cell>
          <cell r="Y965">
            <v>0.17</v>
          </cell>
          <cell r="Z965">
            <v>12529093.541786002</v>
          </cell>
          <cell r="AA965">
            <v>0.22720587128433639</v>
          </cell>
          <cell r="AB965">
            <v>16745197.732732002</v>
          </cell>
          <cell r="AD965">
            <v>52.354396820068359</v>
          </cell>
        </row>
        <row r="966">
          <cell r="A966" t="str">
            <v>Chapinero</v>
          </cell>
          <cell r="B966">
            <v>496074</v>
          </cell>
          <cell r="C966">
            <v>37257</v>
          </cell>
          <cell r="D966">
            <v>37621</v>
          </cell>
          <cell r="E966" t="str">
            <v>M</v>
          </cell>
          <cell r="F966" t="str">
            <v>AUCOL98</v>
          </cell>
          <cell r="G966">
            <v>72059</v>
          </cell>
          <cell r="H966" t="str">
            <v>CONFINANCIERA  S.A.</v>
          </cell>
          <cell r="I966">
            <v>66216247</v>
          </cell>
          <cell r="J966">
            <v>65875321</v>
          </cell>
          <cell r="K966">
            <v>66997338.667999998</v>
          </cell>
          <cell r="L966">
            <v>13687320</v>
          </cell>
          <cell r="M966">
            <v>5638026</v>
          </cell>
          <cell r="N966">
            <v>19325346</v>
          </cell>
          <cell r="O966">
            <v>0.1</v>
          </cell>
          <cell r="P966">
            <v>563802.6</v>
          </cell>
          <cell r="Q966">
            <v>0.1</v>
          </cell>
          <cell r="R966">
            <v>1932534.6</v>
          </cell>
          <cell r="S966">
            <v>21821683.200000003</v>
          </cell>
          <cell r="T966">
            <v>0.3257097018157038</v>
          </cell>
          <cell r="U966">
            <v>0.19</v>
          </cell>
          <cell r="V966">
            <v>12729494.34692</v>
          </cell>
          <cell r="W966">
            <v>0.1</v>
          </cell>
          <cell r="X966">
            <v>6699733.8668</v>
          </cell>
          <cell r="Y966">
            <v>0.17</v>
          </cell>
          <cell r="Z966">
            <v>11389547.573560001</v>
          </cell>
          <cell r="AA966">
            <v>0.21429029818429624</v>
          </cell>
          <cell r="AB966">
            <v>14356879.68072</v>
          </cell>
          <cell r="AD966">
            <v>42.837913513183594</v>
          </cell>
        </row>
        <row r="967">
          <cell r="A967" t="str">
            <v>Chapinero</v>
          </cell>
          <cell r="B967">
            <v>496074</v>
          </cell>
          <cell r="C967">
            <v>37622</v>
          </cell>
          <cell r="D967">
            <v>37777</v>
          </cell>
          <cell r="E967" t="str">
            <v>M</v>
          </cell>
          <cell r="F967" t="str">
            <v>AUCOL98</v>
          </cell>
          <cell r="G967">
            <v>72059</v>
          </cell>
          <cell r="H967" t="str">
            <v>CONFINANCIERA  S.A.</v>
          </cell>
          <cell r="I967">
            <v>24104037</v>
          </cell>
          <cell r="J967">
            <v>20199930</v>
          </cell>
          <cell r="K967">
            <v>24345707.365200002</v>
          </cell>
          <cell r="L967">
            <v>44187632</v>
          </cell>
          <cell r="M967">
            <v>0</v>
          </cell>
          <cell r="N967">
            <v>44187632</v>
          </cell>
          <cell r="O967">
            <v>0.1</v>
          </cell>
          <cell r="P967">
            <v>0</v>
          </cell>
          <cell r="Q967">
            <v>0.1</v>
          </cell>
          <cell r="R967">
            <v>4418763.2</v>
          </cell>
          <cell r="S967">
            <v>48606395.200000003</v>
          </cell>
          <cell r="T967">
            <v>1.996507822544457</v>
          </cell>
          <cell r="U967">
            <v>0.19</v>
          </cell>
          <cell r="V967">
            <v>4625684.3993880004</v>
          </cell>
          <cell r="W967">
            <v>0.1</v>
          </cell>
          <cell r="X967">
            <v>2434570.7365200003</v>
          </cell>
          <cell r="Y967">
            <v>0.17</v>
          </cell>
          <cell r="Z967">
            <v>4138770.2520840005</v>
          </cell>
          <cell r="AA967">
            <v>-1.456507822544457</v>
          </cell>
          <cell r="AB967">
            <v>-35459713.222792007</v>
          </cell>
          <cell r="AC967">
            <v>27</v>
          </cell>
          <cell r="AD967">
            <v>35.664516448974609</v>
          </cell>
        </row>
        <row r="968">
          <cell r="B968" t="str">
            <v>Total 496074</v>
          </cell>
          <cell r="I968">
            <v>163301127.0625</v>
          </cell>
          <cell r="J968">
            <v>159056094.0625</v>
          </cell>
          <cell r="K968">
            <v>165043596.27900001</v>
          </cell>
          <cell r="L968">
            <v>78832314</v>
          </cell>
          <cell r="M968">
            <v>5638027</v>
          </cell>
          <cell r="N968">
            <v>84470341</v>
          </cell>
          <cell r="P968">
            <v>563802.69999999995</v>
          </cell>
          <cell r="R968">
            <v>8447034.1000000015</v>
          </cell>
          <cell r="S968">
            <v>93481177.800000012</v>
          </cell>
          <cell r="V968">
            <v>31358283.293010004</v>
          </cell>
          <cell r="X968">
            <v>16504359.627900001</v>
          </cell>
          <cell r="Z968">
            <v>28057411.367430005</v>
          </cell>
          <cell r="AB968">
            <v>-4357635.8093400076</v>
          </cell>
          <cell r="AC968">
            <v>27</v>
          </cell>
        </row>
        <row r="969">
          <cell r="A969" t="str">
            <v>Chapinero</v>
          </cell>
          <cell r="B969">
            <v>511146</v>
          </cell>
          <cell r="C969">
            <v>36892</v>
          </cell>
          <cell r="D969">
            <v>37256</v>
          </cell>
          <cell r="E969" t="str">
            <v>M</v>
          </cell>
          <cell r="F969" t="str">
            <v>AUCOL98</v>
          </cell>
          <cell r="G969">
            <v>72059</v>
          </cell>
          <cell r="H969" t="str">
            <v>CONFINANCIERA  S.A.</v>
          </cell>
          <cell r="I969">
            <v>43672404.75</v>
          </cell>
          <cell r="J969">
            <v>43672404.75</v>
          </cell>
          <cell r="K969">
            <v>47189838.5088</v>
          </cell>
          <cell r="L969">
            <v>1157533</v>
          </cell>
          <cell r="M969">
            <v>1000000</v>
          </cell>
          <cell r="N969">
            <v>2157533</v>
          </cell>
          <cell r="O969">
            <v>0.1</v>
          </cell>
          <cell r="P969">
            <v>100000</v>
          </cell>
          <cell r="Q969">
            <v>0.1</v>
          </cell>
          <cell r="R969">
            <v>215753.30000000002</v>
          </cell>
          <cell r="S969">
            <v>2473286.2999999998</v>
          </cell>
          <cell r="T969">
            <v>5.241141690999386E-2</v>
          </cell>
          <cell r="U969">
            <v>0.19</v>
          </cell>
          <cell r="V969">
            <v>8966069.3166719992</v>
          </cell>
          <cell r="W969">
            <v>0.1</v>
          </cell>
          <cell r="X969">
            <v>4718983.8508799998</v>
          </cell>
          <cell r="Y969">
            <v>0.17</v>
          </cell>
          <cell r="Z969">
            <v>8022272.5464960001</v>
          </cell>
          <cell r="AA969">
            <v>0.48758858309000619</v>
          </cell>
          <cell r="AB969">
            <v>23009226.494752001</v>
          </cell>
          <cell r="AD969">
            <v>15.615385055541992</v>
          </cell>
        </row>
        <row r="970">
          <cell r="A970" t="str">
            <v>Chapinero</v>
          </cell>
          <cell r="B970">
            <v>511146</v>
          </cell>
          <cell r="C970">
            <v>37257</v>
          </cell>
          <cell r="D970">
            <v>37621</v>
          </cell>
          <cell r="E970" t="str">
            <v>M</v>
          </cell>
          <cell r="F970" t="str">
            <v>AUCOL98</v>
          </cell>
          <cell r="G970">
            <v>72059</v>
          </cell>
          <cell r="H970" t="str">
            <v>CONFINANCIERA  S.A.</v>
          </cell>
          <cell r="I970">
            <v>8333269</v>
          </cell>
          <cell r="J970">
            <v>8333269</v>
          </cell>
          <cell r="K970">
            <v>9278539.2695000004</v>
          </cell>
          <cell r="L970">
            <v>25263796</v>
          </cell>
          <cell r="M970">
            <v>0</v>
          </cell>
          <cell r="N970">
            <v>25263796</v>
          </cell>
          <cell r="O970">
            <v>0.1</v>
          </cell>
          <cell r="P970">
            <v>0</v>
          </cell>
          <cell r="Q970">
            <v>0.1</v>
          </cell>
          <cell r="R970">
            <v>2526379.6</v>
          </cell>
          <cell r="S970">
            <v>27790175.600000001</v>
          </cell>
          <cell r="T970">
            <v>2.9951024393840338</v>
          </cell>
          <cell r="U970">
            <v>0.19</v>
          </cell>
          <cell r="V970">
            <v>1762922.4612050001</v>
          </cell>
          <cell r="W970">
            <v>0.1</v>
          </cell>
          <cell r="X970">
            <v>927853.92695000011</v>
          </cell>
          <cell r="Y970">
            <v>0.17</v>
          </cell>
          <cell r="Z970">
            <v>1577351.6758150002</v>
          </cell>
          <cell r="AA970">
            <v>-2.4551024393840337</v>
          </cell>
          <cell r="AB970">
            <v>-22779764.394470003</v>
          </cell>
          <cell r="AD970">
            <v>2.8049449920654297</v>
          </cell>
        </row>
        <row r="971">
          <cell r="A971" t="str">
            <v>Chapinero</v>
          </cell>
          <cell r="B971">
            <v>511146</v>
          </cell>
          <cell r="C971">
            <v>37622</v>
          </cell>
          <cell r="D971">
            <v>37777</v>
          </cell>
          <cell r="E971" t="str">
            <v>M</v>
          </cell>
          <cell r="F971" t="str">
            <v>AUCOL98</v>
          </cell>
          <cell r="G971">
            <v>72059</v>
          </cell>
          <cell r="H971" t="str">
            <v>CONFINANCIERA  S.A.</v>
          </cell>
          <cell r="I971">
            <v>1716900</v>
          </cell>
          <cell r="J971">
            <v>1024292</v>
          </cell>
          <cell r="K971">
            <v>1774391.9140999999</v>
          </cell>
          <cell r="N971">
            <v>0</v>
          </cell>
          <cell r="O971">
            <v>0.1</v>
          </cell>
          <cell r="P971">
            <v>0</v>
          </cell>
          <cell r="Q971">
            <v>0.1</v>
          </cell>
          <cell r="R971">
            <v>0</v>
          </cell>
          <cell r="S971">
            <v>0</v>
          </cell>
          <cell r="T971">
            <v>0</v>
          </cell>
          <cell r="U971">
            <v>0.19</v>
          </cell>
          <cell r="V971">
            <v>337134.46367899998</v>
          </cell>
          <cell r="W971">
            <v>0.1</v>
          </cell>
          <cell r="X971">
            <v>177439.19141</v>
          </cell>
          <cell r="Y971">
            <v>0.17</v>
          </cell>
          <cell r="Z971">
            <v>301646.625397</v>
          </cell>
          <cell r="AA971">
            <v>0.54</v>
          </cell>
          <cell r="AB971">
            <v>958171.63361400005</v>
          </cell>
          <cell r="AC971">
            <v>1</v>
          </cell>
          <cell r="AD971">
            <v>1.7225806713104248</v>
          </cell>
        </row>
        <row r="972">
          <cell r="B972" t="str">
            <v>Total 511146</v>
          </cell>
          <cell r="I972">
            <v>53722573.75</v>
          </cell>
          <cell r="J972">
            <v>53029965.75</v>
          </cell>
          <cell r="K972">
            <v>58242769.692400001</v>
          </cell>
          <cell r="L972">
            <v>26421329</v>
          </cell>
          <cell r="M972">
            <v>1000000</v>
          </cell>
          <cell r="N972">
            <v>27421329</v>
          </cell>
          <cell r="P972">
            <v>100000</v>
          </cell>
          <cell r="R972">
            <v>2742132.9</v>
          </cell>
          <cell r="S972">
            <v>30263461.900000002</v>
          </cell>
          <cell r="V972">
            <v>11066126.241556</v>
          </cell>
          <cell r="X972">
            <v>5824276.9692400005</v>
          </cell>
          <cell r="Z972">
            <v>9901270.8477080017</v>
          </cell>
          <cell r="AB972">
            <v>1187633.7338959984</v>
          </cell>
          <cell r="AC972">
            <v>1</v>
          </cell>
        </row>
        <row r="973">
          <cell r="A973" t="str">
            <v>Chapinero</v>
          </cell>
          <cell r="B973">
            <v>748230</v>
          </cell>
          <cell r="C973">
            <v>37043</v>
          </cell>
          <cell r="D973">
            <v>37407</v>
          </cell>
          <cell r="E973" t="str">
            <v>M</v>
          </cell>
          <cell r="F973" t="str">
            <v>AUCOLESP</v>
          </cell>
          <cell r="G973">
            <v>72059</v>
          </cell>
          <cell r="H973" t="str">
            <v>CONFINANCIERA  S.A.</v>
          </cell>
          <cell r="I973">
            <v>43507600</v>
          </cell>
          <cell r="J973">
            <v>43507600</v>
          </cell>
          <cell r="K973">
            <v>44075713.737300001</v>
          </cell>
          <cell r="L973">
            <v>2326892</v>
          </cell>
          <cell r="M973">
            <v>1</v>
          </cell>
          <cell r="N973">
            <v>2326893</v>
          </cell>
          <cell r="O973">
            <v>0.1</v>
          </cell>
          <cell r="P973">
            <v>0.1</v>
          </cell>
          <cell r="Q973">
            <v>0.1</v>
          </cell>
          <cell r="R973">
            <v>232689.30000000002</v>
          </cell>
          <cell r="S973">
            <v>2559582.4</v>
          </cell>
          <cell r="T973">
            <v>5.8072398220380933E-2</v>
          </cell>
          <cell r="U973">
            <v>0.19</v>
          </cell>
          <cell r="V973">
            <v>8374385.6100870008</v>
          </cell>
          <cell r="W973">
            <v>0.1</v>
          </cell>
          <cell r="X973">
            <v>4407571.3737300001</v>
          </cell>
          <cell r="Y973">
            <v>0.17</v>
          </cell>
          <cell r="Z973">
            <v>7492871.3353410009</v>
          </cell>
          <cell r="AA973">
            <v>0.48192760177961913</v>
          </cell>
          <cell r="AB973">
            <v>21241303.018142004</v>
          </cell>
          <cell r="AD973">
            <v>26.280220031738281</v>
          </cell>
        </row>
        <row r="974">
          <cell r="A974" t="str">
            <v>Chapinero</v>
          </cell>
          <cell r="B974">
            <v>748230</v>
          </cell>
          <cell r="C974">
            <v>37408</v>
          </cell>
          <cell r="D974">
            <v>37772</v>
          </cell>
          <cell r="E974" t="str">
            <v>M</v>
          </cell>
          <cell r="F974" t="str">
            <v>AUCOLESP</v>
          </cell>
          <cell r="G974">
            <v>72059</v>
          </cell>
          <cell r="H974" t="str">
            <v>CONFINANCIERA  S.A.</v>
          </cell>
          <cell r="I974">
            <v>21833479.9375</v>
          </cell>
          <cell r="J974">
            <v>20749652.9375</v>
          </cell>
          <cell r="K974">
            <v>22990768.581500001</v>
          </cell>
          <cell r="L974">
            <v>31726905</v>
          </cell>
          <cell r="M974">
            <v>4955460</v>
          </cell>
          <cell r="N974">
            <v>36682365</v>
          </cell>
          <cell r="O974">
            <v>0.1</v>
          </cell>
          <cell r="P974">
            <v>495546</v>
          </cell>
          <cell r="Q974">
            <v>0.1</v>
          </cell>
          <cell r="R974">
            <v>3668236.5</v>
          </cell>
          <cell r="S974">
            <v>40846147.5</v>
          </cell>
          <cell r="T974">
            <v>1.7766325364549882</v>
          </cell>
          <cell r="U974">
            <v>0.19</v>
          </cell>
          <cell r="V974">
            <v>4368246.0304850005</v>
          </cell>
          <cell r="W974">
            <v>0.1</v>
          </cell>
          <cell r="X974">
            <v>2299076.8581500002</v>
          </cell>
          <cell r="Y974">
            <v>0.17</v>
          </cell>
          <cell r="Z974">
            <v>3908430.6588550005</v>
          </cell>
          <cell r="AA974">
            <v>-1.2366325364549882</v>
          </cell>
          <cell r="AB974">
            <v>-28431132.465989996</v>
          </cell>
          <cell r="AD974">
            <v>15.29120922088623</v>
          </cell>
        </row>
        <row r="975">
          <cell r="A975" t="str">
            <v>Chapinero</v>
          </cell>
          <cell r="B975">
            <v>748230</v>
          </cell>
          <cell r="C975">
            <v>37773</v>
          </cell>
          <cell r="D975">
            <v>37777</v>
          </cell>
          <cell r="E975" t="str">
            <v>M</v>
          </cell>
          <cell r="F975" t="str">
            <v>AUCOLESP</v>
          </cell>
          <cell r="G975">
            <v>72059</v>
          </cell>
          <cell r="H975" t="str">
            <v>CONFINANCIERA  S.A.</v>
          </cell>
          <cell r="I975">
            <v>0</v>
          </cell>
          <cell r="J975">
            <v>0</v>
          </cell>
          <cell r="K975">
            <v>134675.32279999999</v>
          </cell>
          <cell r="N975">
            <v>0</v>
          </cell>
          <cell r="O975">
            <v>0.1</v>
          </cell>
          <cell r="P975">
            <v>0</v>
          </cell>
          <cell r="Q975">
            <v>0.1</v>
          </cell>
          <cell r="R975">
            <v>0</v>
          </cell>
          <cell r="S975">
            <v>0</v>
          </cell>
          <cell r="T975">
            <v>0</v>
          </cell>
          <cell r="U975">
            <v>0.19</v>
          </cell>
          <cell r="V975">
            <v>25588.311331999997</v>
          </cell>
          <cell r="W975">
            <v>0.1</v>
          </cell>
          <cell r="X975">
            <v>13467.532279999999</v>
          </cell>
          <cell r="Y975">
            <v>0.17</v>
          </cell>
          <cell r="Z975">
            <v>22894.804876000002</v>
          </cell>
          <cell r="AA975">
            <v>0.54</v>
          </cell>
          <cell r="AB975">
            <v>72724.674312000003</v>
          </cell>
          <cell r="AC975">
            <v>10</v>
          </cell>
          <cell r="AD975">
            <v>10</v>
          </cell>
        </row>
        <row r="976">
          <cell r="B976" t="str">
            <v>Total 748230</v>
          </cell>
          <cell r="I976">
            <v>65341079.9375</v>
          </cell>
          <cell r="J976">
            <v>64257252.9375</v>
          </cell>
          <cell r="K976">
            <v>67201157.641599998</v>
          </cell>
          <cell r="L976">
            <v>34053797</v>
          </cell>
          <cell r="M976">
            <v>4955461</v>
          </cell>
          <cell r="N976">
            <v>39009258</v>
          </cell>
          <cell r="P976">
            <v>495546.1</v>
          </cell>
          <cell r="R976">
            <v>3900925.8</v>
          </cell>
          <cell r="S976">
            <v>43405729.899999999</v>
          </cell>
          <cell r="V976">
            <v>12768219.951904001</v>
          </cell>
          <cell r="X976">
            <v>6720115.7641599998</v>
          </cell>
          <cell r="Z976">
            <v>11424196.799072001</v>
          </cell>
          <cell r="AB976">
            <v>-7117104.773535992</v>
          </cell>
          <cell r="AC976">
            <v>10</v>
          </cell>
        </row>
        <row r="977">
          <cell r="A977" t="str">
            <v>Chapinero</v>
          </cell>
          <cell r="B977">
            <v>7363195</v>
          </cell>
          <cell r="C977">
            <v>37043</v>
          </cell>
          <cell r="D977">
            <v>37407</v>
          </cell>
          <cell r="E977" t="str">
            <v>M</v>
          </cell>
          <cell r="F977" t="str">
            <v>AUCOL98</v>
          </cell>
          <cell r="G977">
            <v>72059</v>
          </cell>
          <cell r="H977" t="str">
            <v>CONFINANCIERA  S.A.</v>
          </cell>
          <cell r="I977">
            <v>55480907</v>
          </cell>
          <cell r="J977">
            <v>55480907</v>
          </cell>
          <cell r="K977">
            <v>57156638.703400001</v>
          </cell>
          <cell r="L977">
            <v>0</v>
          </cell>
          <cell r="M977">
            <v>2500000</v>
          </cell>
          <cell r="N977">
            <v>2500000</v>
          </cell>
          <cell r="O977">
            <v>0.1</v>
          </cell>
          <cell r="P977">
            <v>250000</v>
          </cell>
          <cell r="Q977">
            <v>0.1</v>
          </cell>
          <cell r="R977">
            <v>250000</v>
          </cell>
          <cell r="S977">
            <v>3000000</v>
          </cell>
          <cell r="T977">
            <v>5.24873412442559E-2</v>
          </cell>
          <cell r="U977">
            <v>0.19</v>
          </cell>
          <cell r="V977">
            <v>10859761.353646001</v>
          </cell>
          <cell r="W977">
            <v>0.1</v>
          </cell>
          <cell r="X977">
            <v>5715663.8703400008</v>
          </cell>
          <cell r="Y977">
            <v>0.17</v>
          </cell>
          <cell r="Z977">
            <v>9716628.5795780011</v>
          </cell>
          <cell r="AA977">
            <v>0.48751265875574412</v>
          </cell>
          <cell r="AB977">
            <v>27864584.899836</v>
          </cell>
          <cell r="AD977">
            <v>25.574174880981445</v>
          </cell>
        </row>
        <row r="978">
          <cell r="A978" t="str">
            <v>Chapinero</v>
          </cell>
          <cell r="B978">
            <v>7363195</v>
          </cell>
          <cell r="C978">
            <v>37408</v>
          </cell>
          <cell r="D978">
            <v>37772</v>
          </cell>
          <cell r="E978" t="str">
            <v>M</v>
          </cell>
          <cell r="F978" t="str">
            <v>AUCOL98</v>
          </cell>
          <cell r="G978">
            <v>72059</v>
          </cell>
          <cell r="H978" t="str">
            <v>CONFINANCIERA  S.A.</v>
          </cell>
          <cell r="I978">
            <v>45645254</v>
          </cell>
          <cell r="J978">
            <v>39035809</v>
          </cell>
          <cell r="K978">
            <v>46194680.096699998</v>
          </cell>
          <cell r="N978">
            <v>0</v>
          </cell>
          <cell r="O978">
            <v>0.1</v>
          </cell>
          <cell r="P978">
            <v>0</v>
          </cell>
          <cell r="Q978">
            <v>0.1</v>
          </cell>
          <cell r="R978">
            <v>0</v>
          </cell>
          <cell r="S978">
            <v>0</v>
          </cell>
          <cell r="T978">
            <v>0</v>
          </cell>
          <cell r="U978">
            <v>0.19</v>
          </cell>
          <cell r="V978">
            <v>8776989.2183729988</v>
          </cell>
          <cell r="W978">
            <v>0.1</v>
          </cell>
          <cell r="X978">
            <v>4619468.0096699996</v>
          </cell>
          <cell r="Y978">
            <v>0.17</v>
          </cell>
          <cell r="Z978">
            <v>7853095.6164389998</v>
          </cell>
          <cell r="AA978">
            <v>0.54</v>
          </cell>
          <cell r="AB978">
            <v>24945127.252218001</v>
          </cell>
          <cell r="AD978">
            <v>21.065933227539063</v>
          </cell>
        </row>
        <row r="979">
          <cell r="A979" t="str">
            <v>Chapinero</v>
          </cell>
          <cell r="B979">
            <v>7363195</v>
          </cell>
          <cell r="C979">
            <v>37773</v>
          </cell>
          <cell r="D979">
            <v>37777</v>
          </cell>
          <cell r="E979" t="str">
            <v>M</v>
          </cell>
          <cell r="F979" t="str">
            <v>AUCOL98</v>
          </cell>
          <cell r="G979">
            <v>72059</v>
          </cell>
          <cell r="H979" t="str">
            <v>CONFINANCIERA  S.A.</v>
          </cell>
          <cell r="I979">
            <v>0</v>
          </cell>
          <cell r="J979">
            <v>0</v>
          </cell>
          <cell r="K979">
            <v>384536.46189999999</v>
          </cell>
          <cell r="N979">
            <v>0</v>
          </cell>
          <cell r="O979">
            <v>0.1</v>
          </cell>
          <cell r="P979">
            <v>0</v>
          </cell>
          <cell r="Q979">
            <v>0.1</v>
          </cell>
          <cell r="R979">
            <v>0</v>
          </cell>
          <cell r="S979">
            <v>0</v>
          </cell>
          <cell r="T979">
            <v>0</v>
          </cell>
          <cell r="U979">
            <v>0.19</v>
          </cell>
          <cell r="V979">
            <v>73061.927760999999</v>
          </cell>
          <cell r="W979">
            <v>0.1</v>
          </cell>
          <cell r="X979">
            <v>38453.646189999999</v>
          </cell>
          <cell r="Y979">
            <v>0.17</v>
          </cell>
          <cell r="Z979">
            <v>65371.198523000006</v>
          </cell>
          <cell r="AA979">
            <v>0.54</v>
          </cell>
          <cell r="AB979">
            <v>207649.689426</v>
          </cell>
          <cell r="AC979">
            <v>17</v>
          </cell>
          <cell r="AD979">
            <v>17</v>
          </cell>
        </row>
        <row r="980">
          <cell r="B980" t="str">
            <v>Total 7363195</v>
          </cell>
          <cell r="I980">
            <v>101126161</v>
          </cell>
          <cell r="J980">
            <v>94516716</v>
          </cell>
          <cell r="K980">
            <v>103735855.26199999</v>
          </cell>
          <cell r="L980">
            <v>0</v>
          </cell>
          <cell r="M980">
            <v>2500000</v>
          </cell>
          <cell r="N980">
            <v>2500000</v>
          </cell>
          <cell r="P980">
            <v>250000</v>
          </cell>
          <cell r="R980">
            <v>250000</v>
          </cell>
          <cell r="S980">
            <v>3000000</v>
          </cell>
          <cell r="V980">
            <v>19709812.499779999</v>
          </cell>
          <cell r="X980">
            <v>10373585.526200002</v>
          </cell>
          <cell r="Z980">
            <v>17635095.394540001</v>
          </cell>
          <cell r="AB980">
            <v>53017361.841479994</v>
          </cell>
          <cell r="AC980">
            <v>17</v>
          </cell>
        </row>
        <row r="981">
          <cell r="A981" t="str">
            <v>Chapinero</v>
          </cell>
          <cell r="B981">
            <v>10307358</v>
          </cell>
          <cell r="C981">
            <v>37154</v>
          </cell>
          <cell r="D981">
            <v>37518</v>
          </cell>
          <cell r="E981" t="str">
            <v>M</v>
          </cell>
          <cell r="F981" t="str">
            <v>AUCOL98</v>
          </cell>
          <cell r="G981">
            <v>72059</v>
          </cell>
          <cell r="H981" t="str">
            <v>CONFINANCIERA  S.A.</v>
          </cell>
          <cell r="I981">
            <v>6641867</v>
          </cell>
          <cell r="J981">
            <v>6641867</v>
          </cell>
          <cell r="K981">
            <v>6320735.6211000001</v>
          </cell>
          <cell r="L981">
            <v>110000</v>
          </cell>
          <cell r="M981">
            <v>1500000</v>
          </cell>
          <cell r="N981">
            <v>1610000</v>
          </cell>
          <cell r="O981">
            <v>0.1</v>
          </cell>
          <cell r="P981">
            <v>150000</v>
          </cell>
          <cell r="Q981">
            <v>0.1</v>
          </cell>
          <cell r="R981">
            <v>161000</v>
          </cell>
          <cell r="S981">
            <v>1921000</v>
          </cell>
          <cell r="T981">
            <v>0.30392032117073225</v>
          </cell>
          <cell r="U981">
            <v>0.19</v>
          </cell>
          <cell r="V981">
            <v>1200939.768009</v>
          </cell>
          <cell r="W981">
            <v>0.125</v>
          </cell>
          <cell r="X981">
            <v>790091.95263750001</v>
          </cell>
          <cell r="Y981">
            <v>0</v>
          </cell>
          <cell r="Z981">
            <v>0</v>
          </cell>
          <cell r="AA981">
            <v>0.3810796788292678</v>
          </cell>
          <cell r="AB981">
            <v>2408703.9004535004</v>
          </cell>
          <cell r="AD981">
            <v>4.7582416534423828</v>
          </cell>
        </row>
        <row r="982">
          <cell r="A982" t="str">
            <v>Chapinero</v>
          </cell>
          <cell r="B982">
            <v>10307358</v>
          </cell>
          <cell r="C982">
            <v>37519</v>
          </cell>
          <cell r="D982">
            <v>37777</v>
          </cell>
          <cell r="E982" t="str">
            <v>M</v>
          </cell>
          <cell r="F982" t="str">
            <v>AUCOL98</v>
          </cell>
          <cell r="G982">
            <v>72059</v>
          </cell>
          <cell r="H982" t="str">
            <v>CONFINANCIERA  S.A.</v>
          </cell>
          <cell r="I982">
            <v>2924731</v>
          </cell>
          <cell r="J982">
            <v>2924731</v>
          </cell>
          <cell r="K982">
            <v>3245862.3867000001</v>
          </cell>
          <cell r="L982">
            <v>7577552</v>
          </cell>
          <cell r="M982">
            <v>0</v>
          </cell>
          <cell r="N982">
            <v>7577552</v>
          </cell>
          <cell r="O982">
            <v>0.1</v>
          </cell>
          <cell r="P982">
            <v>0</v>
          </cell>
          <cell r="Q982">
            <v>0.1</v>
          </cell>
          <cell r="R982">
            <v>757755.20000000007</v>
          </cell>
          <cell r="S982">
            <v>8335307.2000000002</v>
          </cell>
          <cell r="T982">
            <v>2.5679792323156163</v>
          </cell>
          <cell r="U982">
            <v>0.19</v>
          </cell>
          <cell r="V982">
            <v>616713.853473</v>
          </cell>
          <cell r="W982">
            <v>0.125</v>
          </cell>
          <cell r="X982">
            <v>405732.79833750002</v>
          </cell>
          <cell r="Y982">
            <v>0</v>
          </cell>
          <cell r="Z982">
            <v>0</v>
          </cell>
          <cell r="AA982">
            <v>-1.8829792323156163</v>
          </cell>
          <cell r="AB982">
            <v>-6111891.4651105003</v>
          </cell>
          <cell r="AC982">
            <v>1</v>
          </cell>
          <cell r="AD982">
            <v>4.3217053413391113</v>
          </cell>
        </row>
        <row r="983">
          <cell r="B983" t="str">
            <v>Total 10307358</v>
          </cell>
          <cell r="I983">
            <v>9566598</v>
          </cell>
          <cell r="J983">
            <v>9566598</v>
          </cell>
          <cell r="K983">
            <v>9566598.0077999998</v>
          </cell>
          <cell r="L983">
            <v>7687552</v>
          </cell>
          <cell r="M983">
            <v>1500000</v>
          </cell>
          <cell r="N983">
            <v>9187552</v>
          </cell>
          <cell r="P983">
            <v>150000</v>
          </cell>
          <cell r="R983">
            <v>918755.20000000007</v>
          </cell>
          <cell r="S983">
            <v>10256307.199999999</v>
          </cell>
          <cell r="V983">
            <v>1817653.621482</v>
          </cell>
          <cell r="X983">
            <v>1195824.750975</v>
          </cell>
          <cell r="Z983">
            <v>0</v>
          </cell>
          <cell r="AB983">
            <v>-3703187.5646569999</v>
          </cell>
          <cell r="AC983">
            <v>1</v>
          </cell>
        </row>
        <row r="984">
          <cell r="A984" t="str">
            <v>Chapinero</v>
          </cell>
          <cell r="B984">
            <v>10962791</v>
          </cell>
          <cell r="C984">
            <v>37469</v>
          </cell>
          <cell r="D984">
            <v>37777</v>
          </cell>
          <cell r="E984" t="str">
            <v>M</v>
          </cell>
          <cell r="F984" t="str">
            <v>AUCOLESP</v>
          </cell>
          <cell r="G984">
            <v>72059</v>
          </cell>
          <cell r="H984" t="str">
            <v>CONFINANCIERA  S.A.</v>
          </cell>
          <cell r="I984">
            <v>1777403258.5625</v>
          </cell>
          <cell r="J984">
            <v>1620555593.3125</v>
          </cell>
          <cell r="K984">
            <v>1775682078.4805</v>
          </cell>
          <cell r="L984">
            <v>444127216</v>
          </cell>
          <cell r="M984">
            <v>460619362</v>
          </cell>
          <cell r="N984">
            <v>904746578</v>
          </cell>
          <cell r="O984">
            <v>0.1</v>
          </cell>
          <cell r="P984">
            <v>46061936.200000003</v>
          </cell>
          <cell r="Q984">
            <v>0.1</v>
          </cell>
          <cell r="R984">
            <v>90474657.800000012</v>
          </cell>
          <cell r="S984">
            <v>1041283172</v>
          </cell>
          <cell r="T984">
            <v>0.58641306606588872</v>
          </cell>
          <cell r="U984">
            <v>0.19</v>
          </cell>
          <cell r="V984">
            <v>337379594.911295</v>
          </cell>
          <cell r="W984">
            <v>0.1</v>
          </cell>
          <cell r="X984">
            <v>177568207.84805</v>
          </cell>
          <cell r="Y984">
            <v>0.17</v>
          </cell>
          <cell r="Z984">
            <v>301865953.341685</v>
          </cell>
          <cell r="AA984">
            <v>-4.6413066065888686E-2</v>
          </cell>
          <cell r="AB984">
            <v>-82414849.620529979</v>
          </cell>
          <cell r="AC984">
            <v>893</v>
          </cell>
          <cell r="AD984">
            <v>1023.152587890625</v>
          </cell>
        </row>
        <row r="985">
          <cell r="B985" t="str">
            <v>Total 10962791</v>
          </cell>
          <cell r="I985">
            <v>1777403258.5625</v>
          </cell>
          <cell r="J985">
            <v>1620555593.3125</v>
          </cell>
          <cell r="K985">
            <v>1775682078.4805</v>
          </cell>
          <cell r="L985">
            <v>444127216</v>
          </cell>
          <cell r="M985">
            <v>460619362</v>
          </cell>
          <cell r="N985">
            <v>904746578</v>
          </cell>
          <cell r="P985">
            <v>46061936.200000003</v>
          </cell>
          <cell r="R985">
            <v>90474657.800000012</v>
          </cell>
          <cell r="S985">
            <v>1041283172</v>
          </cell>
          <cell r="V985">
            <v>337379594.911295</v>
          </cell>
          <cell r="X985">
            <v>177568207.84805</v>
          </cell>
          <cell r="Z985">
            <v>301865953.341685</v>
          </cell>
          <cell r="AB985">
            <v>-82414849.620529979</v>
          </cell>
          <cell r="AC985">
            <v>893</v>
          </cell>
        </row>
        <row r="986">
          <cell r="A986" t="str">
            <v>Chapinero</v>
          </cell>
          <cell r="B986">
            <v>10966500</v>
          </cell>
          <cell r="C986">
            <v>37469</v>
          </cell>
          <cell r="D986">
            <v>37777</v>
          </cell>
          <cell r="E986" t="str">
            <v>M</v>
          </cell>
          <cell r="F986" t="str">
            <v>AUCOLESP</v>
          </cell>
          <cell r="G986">
            <v>72059</v>
          </cell>
          <cell r="H986" t="str">
            <v>CONFINANCIERA  S.A.</v>
          </cell>
          <cell r="I986">
            <v>670969254.6875</v>
          </cell>
          <cell r="J986">
            <v>534364690.5</v>
          </cell>
          <cell r="K986">
            <v>651995300.83889997</v>
          </cell>
          <cell r="L986">
            <v>210666945</v>
          </cell>
          <cell r="M986">
            <v>196677512</v>
          </cell>
          <cell r="N986">
            <v>407344457</v>
          </cell>
          <cell r="O986">
            <v>0.1</v>
          </cell>
          <cell r="P986">
            <v>19667751.199999999</v>
          </cell>
          <cell r="Q986">
            <v>0.1</v>
          </cell>
          <cell r="R986">
            <v>40734445.700000003</v>
          </cell>
          <cell r="S986">
            <v>467746653.89999998</v>
          </cell>
          <cell r="T986">
            <v>0.71740801398133758</v>
          </cell>
          <cell r="U986">
            <v>0.19</v>
          </cell>
          <cell r="V986">
            <v>123879107.159391</v>
          </cell>
          <cell r="W986">
            <v>0.1</v>
          </cell>
          <cell r="X986">
            <v>65199530.083889998</v>
          </cell>
          <cell r="Y986">
            <v>0.17</v>
          </cell>
          <cell r="Z986">
            <v>110839201.14261301</v>
          </cell>
          <cell r="AA986">
            <v>-0.17740801398133754</v>
          </cell>
          <cell r="AB986">
            <v>-115669191.44699395</v>
          </cell>
          <cell r="AC986">
            <v>504</v>
          </cell>
          <cell r="AD986">
            <v>292.01947021484375</v>
          </cell>
        </row>
        <row r="987">
          <cell r="B987" t="str">
            <v>Total 10966500</v>
          </cell>
          <cell r="I987">
            <v>670969254.6875</v>
          </cell>
          <cell r="J987">
            <v>534364690.5</v>
          </cell>
          <cell r="K987">
            <v>651995300.83889997</v>
          </cell>
          <cell r="L987">
            <v>210666945</v>
          </cell>
          <cell r="M987">
            <v>196677512</v>
          </cell>
          <cell r="N987">
            <v>407344457</v>
          </cell>
          <cell r="P987">
            <v>19667751.199999999</v>
          </cell>
          <cell r="R987">
            <v>40734445.700000003</v>
          </cell>
          <cell r="S987">
            <v>467746653.89999998</v>
          </cell>
          <cell r="V987">
            <v>123879107.159391</v>
          </cell>
          <cell r="X987">
            <v>65199530.083889998</v>
          </cell>
          <cell r="Z987">
            <v>110839201.14261301</v>
          </cell>
          <cell r="AB987">
            <v>-115669191.44699395</v>
          </cell>
          <cell r="AC987">
            <v>504</v>
          </cell>
        </row>
        <row r="988">
          <cell r="A988" t="str">
            <v>Chapinero</v>
          </cell>
          <cell r="B988">
            <v>10990975</v>
          </cell>
          <cell r="C988">
            <v>37469</v>
          </cell>
          <cell r="D988">
            <v>37777</v>
          </cell>
          <cell r="E988" t="str">
            <v>M</v>
          </cell>
          <cell r="F988" t="str">
            <v>AUCOL98</v>
          </cell>
          <cell r="G988">
            <v>72059</v>
          </cell>
          <cell r="H988" t="str">
            <v>CONFINANCIERA  S.A.</v>
          </cell>
          <cell r="I988">
            <v>61672317</v>
          </cell>
          <cell r="J988">
            <v>44100225</v>
          </cell>
          <cell r="K988">
            <v>59897685.033200003</v>
          </cell>
          <cell r="L988">
            <v>7579685</v>
          </cell>
          <cell r="M988">
            <v>35011113</v>
          </cell>
          <cell r="N988">
            <v>42590798</v>
          </cell>
          <cell r="O988">
            <v>0.1</v>
          </cell>
          <cell r="P988">
            <v>3501111.3000000003</v>
          </cell>
          <cell r="Q988">
            <v>0.1</v>
          </cell>
          <cell r="R988">
            <v>4259079.8</v>
          </cell>
          <cell r="S988">
            <v>50350989.099999994</v>
          </cell>
          <cell r="T988">
            <v>0.84061661268029841</v>
          </cell>
          <cell r="U988">
            <v>0.19</v>
          </cell>
          <cell r="V988">
            <v>11380560.156308001</v>
          </cell>
          <cell r="W988">
            <v>0.1</v>
          </cell>
          <cell r="X988">
            <v>5989768.5033200011</v>
          </cell>
          <cell r="Y988">
            <v>0.17</v>
          </cell>
          <cell r="Z988">
            <v>10182606.455644002</v>
          </cell>
          <cell r="AA988">
            <v>-0.30061661268029838</v>
          </cell>
          <cell r="AB988">
            <v>-18006239.182071991</v>
          </cell>
          <cell r="AC988">
            <v>120</v>
          </cell>
          <cell r="AD988">
            <v>51.022727966308594</v>
          </cell>
        </row>
        <row r="989">
          <cell r="B989" t="str">
            <v>Total 10990975</v>
          </cell>
          <cell r="I989">
            <v>61672317</v>
          </cell>
          <cell r="J989">
            <v>44100225</v>
          </cell>
          <cell r="K989">
            <v>59897685.033200003</v>
          </cell>
          <cell r="L989">
            <v>7579685</v>
          </cell>
          <cell r="M989">
            <v>35011113</v>
          </cell>
          <cell r="N989">
            <v>42590798</v>
          </cell>
          <cell r="P989">
            <v>3501111.3000000003</v>
          </cell>
          <cell r="R989">
            <v>4259079.8</v>
          </cell>
          <cell r="S989">
            <v>50350989.099999994</v>
          </cell>
          <cell r="V989">
            <v>11380560.156308001</v>
          </cell>
          <cell r="X989">
            <v>5989768.5033200011</v>
          </cell>
          <cell r="Z989">
            <v>10182606.455644002</v>
          </cell>
          <cell r="AB989">
            <v>-18006239.182071991</v>
          </cell>
          <cell r="AC989">
            <v>120</v>
          </cell>
        </row>
        <row r="990">
          <cell r="A990" t="str">
            <v>Chapinero</v>
          </cell>
          <cell r="B990">
            <v>10991616</v>
          </cell>
          <cell r="C990">
            <v>37469</v>
          </cell>
          <cell r="D990">
            <v>37777</v>
          </cell>
          <cell r="E990" t="str">
            <v>A</v>
          </cell>
          <cell r="F990" t="str">
            <v>AUCOLESP</v>
          </cell>
          <cell r="G990">
            <v>72059</v>
          </cell>
          <cell r="H990" t="str">
            <v>CONFINANCIERA  S.A.</v>
          </cell>
          <cell r="I990">
            <v>27843230.3125</v>
          </cell>
          <cell r="J990">
            <v>25395230.3125</v>
          </cell>
          <cell r="K990">
            <v>15843411.566400001</v>
          </cell>
          <cell r="L990">
            <v>4968674</v>
          </cell>
          <cell r="M990">
            <v>904456</v>
          </cell>
          <cell r="N990">
            <v>5873130</v>
          </cell>
          <cell r="O990">
            <v>0.1</v>
          </cell>
          <cell r="P990">
            <v>90445.6</v>
          </cell>
          <cell r="Q990">
            <v>0.1</v>
          </cell>
          <cell r="R990">
            <v>587313</v>
          </cell>
          <cell r="S990">
            <v>6550888.5999999996</v>
          </cell>
          <cell r="T990">
            <v>0.41347714616546549</v>
          </cell>
          <cell r="U990">
            <v>0.19</v>
          </cell>
          <cell r="V990">
            <v>3010248.1976160002</v>
          </cell>
          <cell r="W990">
            <v>0.1</v>
          </cell>
          <cell r="X990">
            <v>1584341.1566400002</v>
          </cell>
          <cell r="Y990">
            <v>0.17</v>
          </cell>
          <cell r="Z990">
            <v>2693379.9662880003</v>
          </cell>
          <cell r="AA990">
            <v>0.12652285383453454</v>
          </cell>
          <cell r="AB990">
            <v>2004553.6458560012</v>
          </cell>
          <cell r="AC990">
            <v>15</v>
          </cell>
          <cell r="AD990">
            <v>10.636363983154297</v>
          </cell>
        </row>
        <row r="991">
          <cell r="B991" t="str">
            <v>Total 10991616</v>
          </cell>
          <cell r="I991">
            <v>27843230.3125</v>
          </cell>
          <cell r="J991">
            <v>25395230.3125</v>
          </cell>
          <cell r="K991">
            <v>15843411.566400001</v>
          </cell>
          <cell r="L991">
            <v>4968674</v>
          </cell>
          <cell r="M991">
            <v>904456</v>
          </cell>
          <cell r="N991">
            <v>5873130</v>
          </cell>
          <cell r="P991">
            <v>90445.6</v>
          </cell>
          <cell r="R991">
            <v>587313</v>
          </cell>
          <cell r="S991">
            <v>6550888.5999999996</v>
          </cell>
          <cell r="V991">
            <v>3010248.1976160002</v>
          </cell>
          <cell r="X991">
            <v>1584341.1566400002</v>
          </cell>
          <cell r="Z991">
            <v>2693379.9662880003</v>
          </cell>
          <cell r="AB991">
            <v>2004553.6458560012</v>
          </cell>
          <cell r="AC991">
            <v>15</v>
          </cell>
        </row>
        <row r="992">
          <cell r="H992" t="str">
            <v>Total CONFINANCIERA  S.A.</v>
          </cell>
          <cell r="I992">
            <v>2930945600.3125</v>
          </cell>
          <cell r="J992">
            <v>2604842365.875</v>
          </cell>
          <cell r="K992">
            <v>2907208452.8017998</v>
          </cell>
          <cell r="L992">
            <v>814337512</v>
          </cell>
          <cell r="M992">
            <v>708805931</v>
          </cell>
          <cell r="N992">
            <v>1523143443</v>
          </cell>
          <cell r="P992">
            <v>70880593.099999994</v>
          </cell>
          <cell r="R992">
            <v>152314344.30000001</v>
          </cell>
          <cell r="S992">
            <v>1746338380.3999996</v>
          </cell>
          <cell r="V992">
            <v>552369606.03234208</v>
          </cell>
          <cell r="X992">
            <v>290960010.23037499</v>
          </cell>
          <cell r="Z992">
            <v>492599115.31498003</v>
          </cell>
          <cell r="AB992">
            <v>-175058659.17589691</v>
          </cell>
          <cell r="AC992">
            <v>1588</v>
          </cell>
        </row>
        <row r="993">
          <cell r="A993" t="str">
            <v>Chapinero</v>
          </cell>
          <cell r="B993">
            <v>1020452</v>
          </cell>
          <cell r="C993">
            <v>36752</v>
          </cell>
          <cell r="D993">
            <v>37116</v>
          </cell>
          <cell r="E993" t="str">
            <v>A</v>
          </cell>
          <cell r="F993" t="str">
            <v>AUCOL98</v>
          </cell>
          <cell r="G993">
            <v>60131</v>
          </cell>
          <cell r="H993" t="str">
            <v>CONGR.HNAS.DE LA CARIDAD DE LA PRESENTACION D</v>
          </cell>
          <cell r="I993">
            <v>2396852</v>
          </cell>
          <cell r="J993">
            <v>2396852</v>
          </cell>
          <cell r="K993">
            <v>2396851.9844</v>
          </cell>
          <cell r="N993">
            <v>0</v>
          </cell>
          <cell r="O993">
            <v>0.1</v>
          </cell>
          <cell r="P993">
            <v>0</v>
          </cell>
          <cell r="Q993">
            <v>0.1</v>
          </cell>
          <cell r="R993">
            <v>0</v>
          </cell>
          <cell r="S993">
            <v>0</v>
          </cell>
          <cell r="T993">
            <v>0</v>
          </cell>
          <cell r="U993">
            <v>0.19</v>
          </cell>
          <cell r="V993">
            <v>455401.87703600002</v>
          </cell>
          <cell r="W993">
            <v>0.125</v>
          </cell>
          <cell r="X993">
            <v>299606.49804999999</v>
          </cell>
          <cell r="Y993">
            <v>0</v>
          </cell>
          <cell r="Z993">
            <v>0</v>
          </cell>
          <cell r="AA993">
            <v>0.68500000000000005</v>
          </cell>
          <cell r="AB993">
            <v>1641843.609314</v>
          </cell>
          <cell r="AD993">
            <v>13.5</v>
          </cell>
        </row>
        <row r="994">
          <cell r="A994" t="str">
            <v>Chapinero</v>
          </cell>
          <cell r="B994">
            <v>1020452</v>
          </cell>
          <cell r="C994">
            <v>37117</v>
          </cell>
          <cell r="D994">
            <v>37481</v>
          </cell>
          <cell r="E994" t="str">
            <v>A</v>
          </cell>
          <cell r="F994" t="str">
            <v>AUCOL98</v>
          </cell>
          <cell r="G994">
            <v>60131</v>
          </cell>
          <cell r="H994" t="str">
            <v>CONGR.HNAS.DE LA CARIDAD DE LA PRESENTACION D</v>
          </cell>
          <cell r="I994">
            <v>2860734</v>
          </cell>
          <cell r="J994">
            <v>2860734</v>
          </cell>
          <cell r="K994">
            <v>2860734.0156</v>
          </cell>
          <cell r="N994">
            <v>0</v>
          </cell>
          <cell r="O994">
            <v>0.1</v>
          </cell>
          <cell r="P994">
            <v>0</v>
          </cell>
          <cell r="Q994">
            <v>0.1</v>
          </cell>
          <cell r="R994">
            <v>0</v>
          </cell>
          <cell r="S994">
            <v>0</v>
          </cell>
          <cell r="T994">
            <v>0</v>
          </cell>
          <cell r="U994">
            <v>0.19</v>
          </cell>
          <cell r="V994">
            <v>543539.46296400006</v>
          </cell>
          <cell r="W994">
            <v>0.125</v>
          </cell>
          <cell r="X994">
            <v>357591.75195000001</v>
          </cell>
          <cell r="Y994">
            <v>0</v>
          </cell>
          <cell r="Z994">
            <v>0</v>
          </cell>
          <cell r="AA994">
            <v>0.68500000000000005</v>
          </cell>
          <cell r="AB994">
            <v>1959602.8006860001</v>
          </cell>
          <cell r="AD994">
            <v>13.920330047607422</v>
          </cell>
        </row>
        <row r="995">
          <cell r="A995" t="str">
            <v>Chapinero</v>
          </cell>
          <cell r="B995">
            <v>1020452</v>
          </cell>
          <cell r="C995">
            <v>37482</v>
          </cell>
          <cell r="D995">
            <v>37777</v>
          </cell>
          <cell r="E995" t="str">
            <v>A</v>
          </cell>
          <cell r="F995" t="str">
            <v>AUCOL98</v>
          </cell>
          <cell r="G995">
            <v>60131</v>
          </cell>
          <cell r="H995" t="str">
            <v>CONGR.HNAS.DE LA CARIDAD DE LA PRESENTACION D</v>
          </cell>
          <cell r="I995">
            <v>7889938.9375</v>
          </cell>
          <cell r="J995">
            <v>7889938.9375</v>
          </cell>
          <cell r="K995">
            <v>6283874.0762</v>
          </cell>
          <cell r="N995">
            <v>0</v>
          </cell>
          <cell r="O995">
            <v>0.1</v>
          </cell>
          <cell r="P995">
            <v>0</v>
          </cell>
          <cell r="Q995">
            <v>0.1</v>
          </cell>
          <cell r="R995">
            <v>0</v>
          </cell>
          <cell r="S995">
            <v>0</v>
          </cell>
          <cell r="T995">
            <v>0</v>
          </cell>
          <cell r="U995">
            <v>0.19</v>
          </cell>
          <cell r="V995">
            <v>1193936.0744779999</v>
          </cell>
          <cell r="W995">
            <v>0.125</v>
          </cell>
          <cell r="X995">
            <v>785484.259525</v>
          </cell>
          <cell r="Y995">
            <v>0</v>
          </cell>
          <cell r="Z995">
            <v>0</v>
          </cell>
          <cell r="AA995">
            <v>0.68500000000000005</v>
          </cell>
          <cell r="AB995">
            <v>4304453.7421970004</v>
          </cell>
          <cell r="AC995">
            <v>24</v>
          </cell>
          <cell r="AD995">
            <v>22.186441421508789</v>
          </cell>
        </row>
        <row r="996">
          <cell r="B996" t="str">
            <v>Total 1020452</v>
          </cell>
          <cell r="I996">
            <v>13147524.9375</v>
          </cell>
          <cell r="J996">
            <v>13147524.9375</v>
          </cell>
          <cell r="K996">
            <v>11541460.076200001</v>
          </cell>
          <cell r="L996">
            <v>0</v>
          </cell>
          <cell r="M996">
            <v>0</v>
          </cell>
          <cell r="N996">
            <v>0</v>
          </cell>
          <cell r="P996">
            <v>0</v>
          </cell>
          <cell r="R996">
            <v>0</v>
          </cell>
          <cell r="S996">
            <v>0</v>
          </cell>
          <cell r="V996">
            <v>2192877.4144780003</v>
          </cell>
          <cell r="X996">
            <v>1442682.5095250001</v>
          </cell>
          <cell r="Z996">
            <v>0</v>
          </cell>
          <cell r="AB996">
            <v>7905900.1521970006</v>
          </cell>
          <cell r="AC996">
            <v>24</v>
          </cell>
        </row>
        <row r="997">
          <cell r="H997" t="str">
            <v>Total CONGR.HNAS.DE LA CARIDAD DE LA PRESENTACION D</v>
          </cell>
          <cell r="I997">
            <v>13147524.9375</v>
          </cell>
          <cell r="J997">
            <v>13147524.9375</v>
          </cell>
          <cell r="K997">
            <v>11541460.076200001</v>
          </cell>
          <cell r="L997">
            <v>0</v>
          </cell>
          <cell r="M997">
            <v>0</v>
          </cell>
          <cell r="N997">
            <v>0</v>
          </cell>
          <cell r="P997">
            <v>0</v>
          </cell>
          <cell r="R997">
            <v>0</v>
          </cell>
          <cell r="S997">
            <v>0</v>
          </cell>
          <cell r="V997">
            <v>2192877.4144780003</v>
          </cell>
          <cell r="X997">
            <v>1442682.5095250001</v>
          </cell>
          <cell r="Z997">
            <v>0</v>
          </cell>
          <cell r="AB997">
            <v>7905900.1521970006</v>
          </cell>
          <cell r="AC997">
            <v>24</v>
          </cell>
        </row>
        <row r="998">
          <cell r="A998" t="str">
            <v>Chapinero</v>
          </cell>
          <cell r="B998">
            <v>638386</v>
          </cell>
          <cell r="C998">
            <v>37012</v>
          </cell>
          <cell r="D998">
            <v>37376</v>
          </cell>
          <cell r="E998" t="str">
            <v>M</v>
          </cell>
          <cell r="F998" t="str">
            <v>AUCOL98</v>
          </cell>
          <cell r="G998">
            <v>67960</v>
          </cell>
          <cell r="H998" t="str">
            <v>COOFONDICER</v>
          </cell>
          <cell r="I998">
            <v>157719718</v>
          </cell>
          <cell r="J998">
            <v>157719718</v>
          </cell>
          <cell r="K998">
            <v>157719717.65279999</v>
          </cell>
          <cell r="L998">
            <v>34446212</v>
          </cell>
          <cell r="M998">
            <v>1768407</v>
          </cell>
          <cell r="N998">
            <v>36214619</v>
          </cell>
          <cell r="O998">
            <v>0.1</v>
          </cell>
          <cell r="P998">
            <v>176840.7</v>
          </cell>
          <cell r="Q998">
            <v>0.1</v>
          </cell>
          <cell r="R998">
            <v>3621461.9000000004</v>
          </cell>
          <cell r="S998">
            <v>40012921.600000001</v>
          </cell>
          <cell r="T998">
            <v>0.25369638112137244</v>
          </cell>
          <cell r="U998">
            <v>0.19</v>
          </cell>
          <cell r="V998">
            <v>29966746.354031999</v>
          </cell>
          <cell r="W998">
            <v>0.125</v>
          </cell>
          <cell r="X998">
            <v>19714964.706599999</v>
          </cell>
          <cell r="Y998">
            <v>0.1</v>
          </cell>
          <cell r="Z998">
            <v>15771971.765280001</v>
          </cell>
          <cell r="AA998">
            <v>0.33130361887862753</v>
          </cell>
          <cell r="AB998">
            <v>52253113.226887994</v>
          </cell>
          <cell r="AD998">
            <v>74.412086486816406</v>
          </cell>
        </row>
        <row r="999">
          <cell r="A999" t="str">
            <v>Chapinero</v>
          </cell>
          <cell r="B999">
            <v>638386</v>
          </cell>
          <cell r="C999">
            <v>37377</v>
          </cell>
          <cell r="D999">
            <v>37741</v>
          </cell>
          <cell r="E999" t="str">
            <v>M</v>
          </cell>
          <cell r="F999" t="str">
            <v>AUCOL98</v>
          </cell>
          <cell r="G999">
            <v>67960</v>
          </cell>
          <cell r="H999" t="str">
            <v>COOFONDICER</v>
          </cell>
          <cell r="I999">
            <v>126840307</v>
          </cell>
          <cell r="J999">
            <v>126543638</v>
          </cell>
          <cell r="K999">
            <v>126840307.02339999</v>
          </cell>
          <cell r="L999">
            <v>18636550</v>
          </cell>
          <cell r="M999">
            <v>11479609</v>
          </cell>
          <cell r="N999">
            <v>30116159</v>
          </cell>
          <cell r="O999">
            <v>0.1</v>
          </cell>
          <cell r="P999">
            <v>1147960.9000000001</v>
          </cell>
          <cell r="Q999">
            <v>0.1</v>
          </cell>
          <cell r="R999">
            <v>3011615.9000000004</v>
          </cell>
          <cell r="S999">
            <v>34275735.799999997</v>
          </cell>
          <cell r="T999">
            <v>0.27022747424977989</v>
          </cell>
          <cell r="U999">
            <v>0.19</v>
          </cell>
          <cell r="V999">
            <v>24099658.334445998</v>
          </cell>
          <cell r="W999">
            <v>0.125</v>
          </cell>
          <cell r="X999">
            <v>15855038.377924999</v>
          </cell>
          <cell r="Y999">
            <v>0.1</v>
          </cell>
          <cell r="Z999">
            <v>12684030.702339999</v>
          </cell>
          <cell r="AA999">
            <v>0.31477252575022008</v>
          </cell>
          <cell r="AB999">
            <v>39925843.808688998</v>
          </cell>
          <cell r="AD999">
            <v>68.142860412597656</v>
          </cell>
        </row>
        <row r="1000">
          <cell r="A1000" t="str">
            <v>Chapinero</v>
          </cell>
          <cell r="B1000">
            <v>638386</v>
          </cell>
          <cell r="C1000">
            <v>37742</v>
          </cell>
          <cell r="D1000">
            <v>37777</v>
          </cell>
          <cell r="E1000" t="str">
            <v>M</v>
          </cell>
          <cell r="F1000" t="str">
            <v>AUCOL98</v>
          </cell>
          <cell r="G1000">
            <v>67960</v>
          </cell>
          <cell r="H1000" t="str">
            <v>COOFONDICER</v>
          </cell>
          <cell r="I1000">
            <v>7240963</v>
          </cell>
          <cell r="J1000">
            <v>0</v>
          </cell>
          <cell r="K1000">
            <v>7240963.0077999998</v>
          </cell>
          <cell r="N1000">
            <v>0</v>
          </cell>
          <cell r="O1000">
            <v>0.1</v>
          </cell>
          <cell r="P1000">
            <v>0</v>
          </cell>
          <cell r="Q1000">
            <v>0.1</v>
          </cell>
          <cell r="R1000">
            <v>0</v>
          </cell>
          <cell r="S1000">
            <v>0</v>
          </cell>
          <cell r="T1000">
            <v>0</v>
          </cell>
          <cell r="U1000">
            <v>0.19</v>
          </cell>
          <cell r="V1000">
            <v>1375782.9714820001</v>
          </cell>
          <cell r="W1000">
            <v>0.125</v>
          </cell>
          <cell r="X1000">
            <v>905120.37597499997</v>
          </cell>
          <cell r="Y1000">
            <v>0.1</v>
          </cell>
          <cell r="Z1000">
            <v>724096.30078000005</v>
          </cell>
          <cell r="AA1000">
            <v>0.58499999999999996</v>
          </cell>
          <cell r="AB1000">
            <v>4235963.3595629996</v>
          </cell>
          <cell r="AC1000">
            <v>38</v>
          </cell>
          <cell r="AD1000">
            <v>37.085712432861328</v>
          </cell>
        </row>
        <row r="1001">
          <cell r="B1001" t="str">
            <v>Total 638386</v>
          </cell>
          <cell r="I1001">
            <v>291800988</v>
          </cell>
          <cell r="J1001">
            <v>284263356</v>
          </cell>
          <cell r="K1001">
            <v>291800987.68399996</v>
          </cell>
          <cell r="L1001">
            <v>53082762</v>
          </cell>
          <cell r="M1001">
            <v>13248016</v>
          </cell>
          <cell r="N1001">
            <v>66330778</v>
          </cell>
          <cell r="P1001">
            <v>1324801.6000000001</v>
          </cell>
          <cell r="R1001">
            <v>6633077.8000000007</v>
          </cell>
          <cell r="S1001">
            <v>74288657.400000006</v>
          </cell>
          <cell r="V1001">
            <v>55442187.659959994</v>
          </cell>
          <cell r="X1001">
            <v>36475123.460499994</v>
          </cell>
          <cell r="Z1001">
            <v>29180098.768399999</v>
          </cell>
          <cell r="AB1001">
            <v>96414920.395139992</v>
          </cell>
          <cell r="AC1001">
            <v>38</v>
          </cell>
        </row>
        <row r="1002">
          <cell r="H1002" t="str">
            <v>Total COOFONDICER</v>
          </cell>
          <cell r="I1002">
            <v>291800988</v>
          </cell>
          <cell r="J1002">
            <v>284263356</v>
          </cell>
          <cell r="K1002">
            <v>291800987.68399996</v>
          </cell>
          <cell r="L1002">
            <v>53082762</v>
          </cell>
          <cell r="M1002">
            <v>13248016</v>
          </cell>
          <cell r="N1002">
            <v>66330778</v>
          </cell>
          <cell r="P1002">
            <v>1324801.6000000001</v>
          </cell>
          <cell r="R1002">
            <v>6633077.8000000007</v>
          </cell>
          <cell r="S1002">
            <v>74288657.400000006</v>
          </cell>
          <cell r="V1002">
            <v>55442187.659959994</v>
          </cell>
          <cell r="X1002">
            <v>36475123.460499994</v>
          </cell>
          <cell r="Z1002">
            <v>29180098.768399999</v>
          </cell>
          <cell r="AB1002">
            <v>96414920.395139992</v>
          </cell>
          <cell r="AC1002">
            <v>38</v>
          </cell>
        </row>
        <row r="1003">
          <cell r="A1003" t="str">
            <v>Chapinero</v>
          </cell>
          <cell r="B1003">
            <v>895071</v>
          </cell>
          <cell r="C1003">
            <v>36770</v>
          </cell>
          <cell r="D1003">
            <v>37134</v>
          </cell>
          <cell r="E1003" t="str">
            <v>M</v>
          </cell>
          <cell r="F1003" t="str">
            <v>AUCOL98</v>
          </cell>
          <cell r="G1003">
            <v>75543</v>
          </cell>
          <cell r="H1003" t="str">
            <v>COOP. PROFESORES DE LA UNIVERSIDAD NACIONAL</v>
          </cell>
          <cell r="I1003">
            <v>383918231</v>
          </cell>
          <cell r="J1003">
            <v>383918231</v>
          </cell>
          <cell r="K1003">
            <v>383918231.0176</v>
          </cell>
          <cell r="L1003">
            <v>156706682</v>
          </cell>
          <cell r="M1003">
            <v>10601651</v>
          </cell>
          <cell r="N1003">
            <v>167308333</v>
          </cell>
          <cell r="O1003">
            <v>0.1</v>
          </cell>
          <cell r="P1003">
            <v>1060165.1000000001</v>
          </cell>
          <cell r="Q1003">
            <v>0.1</v>
          </cell>
          <cell r="R1003">
            <v>16730833.300000001</v>
          </cell>
          <cell r="S1003">
            <v>185099331.40000001</v>
          </cell>
          <cell r="T1003">
            <v>0.48213217410744552</v>
          </cell>
          <cell r="U1003">
            <v>0.19</v>
          </cell>
          <cell r="V1003">
            <v>72944463.893344</v>
          </cell>
          <cell r="W1003">
            <v>0.125</v>
          </cell>
          <cell r="X1003">
            <v>47989778.8772</v>
          </cell>
          <cell r="Y1003">
            <v>0.15</v>
          </cell>
          <cell r="Z1003">
            <v>57587734.65264</v>
          </cell>
          <cell r="AA1003">
            <v>5.2867825892554399E-2</v>
          </cell>
          <cell r="AB1003">
            <v>20296922.194415953</v>
          </cell>
          <cell r="AD1003">
            <v>512.64288330078125</v>
          </cell>
        </row>
        <row r="1004">
          <cell r="A1004" t="str">
            <v>Chapinero</v>
          </cell>
          <cell r="B1004">
            <v>895071</v>
          </cell>
          <cell r="C1004">
            <v>37135</v>
          </cell>
          <cell r="D1004">
            <v>37499</v>
          </cell>
          <cell r="E1004" t="str">
            <v>M</v>
          </cell>
          <cell r="F1004" t="str">
            <v>AUCOL98</v>
          </cell>
          <cell r="G1004">
            <v>75543</v>
          </cell>
          <cell r="H1004" t="str">
            <v>COOP. PROFESORES DE LA UNIVERSIDAD NACIONAL</v>
          </cell>
          <cell r="I1004">
            <v>488569416</v>
          </cell>
          <cell r="J1004">
            <v>488569416</v>
          </cell>
          <cell r="K1004">
            <v>488569416.06050003</v>
          </cell>
          <cell r="L1004">
            <v>176439811</v>
          </cell>
          <cell r="M1004">
            <v>80536255</v>
          </cell>
          <cell r="N1004">
            <v>256976066</v>
          </cell>
          <cell r="O1004">
            <v>0.1</v>
          </cell>
          <cell r="P1004">
            <v>8053625.5</v>
          </cell>
          <cell r="Q1004">
            <v>0.1</v>
          </cell>
          <cell r="R1004">
            <v>25697606.600000001</v>
          </cell>
          <cell r="S1004">
            <v>290727298.10000002</v>
          </cell>
          <cell r="T1004">
            <v>0.59505832445311924</v>
          </cell>
          <cell r="U1004">
            <v>0.19</v>
          </cell>
          <cell r="V1004">
            <v>92828189.051495001</v>
          </cell>
          <cell r="W1004">
            <v>0.125</v>
          </cell>
          <cell r="X1004">
            <v>61071177.007562503</v>
          </cell>
          <cell r="Y1004">
            <v>0.15</v>
          </cell>
          <cell r="Z1004">
            <v>73285412.409075007</v>
          </cell>
          <cell r="AA1004">
            <v>-6.0058324453119316E-2</v>
          </cell>
          <cell r="AB1004">
            <v>-29342660.507632554</v>
          </cell>
          <cell r="AD1004">
            <v>570.35162353515625</v>
          </cell>
        </row>
        <row r="1005">
          <cell r="A1005" t="str">
            <v>Chapinero</v>
          </cell>
          <cell r="B1005">
            <v>895071</v>
          </cell>
          <cell r="C1005">
            <v>37500</v>
          </cell>
          <cell r="D1005">
            <v>37777</v>
          </cell>
          <cell r="E1005" t="str">
            <v>M</v>
          </cell>
          <cell r="F1005" t="str">
            <v>AUCOL98</v>
          </cell>
          <cell r="G1005">
            <v>75543</v>
          </cell>
          <cell r="H1005" t="str">
            <v>COOP. PROFESORES DE LA UNIVERSIDAD NACIONAL</v>
          </cell>
          <cell r="I1005">
            <v>467456277</v>
          </cell>
          <cell r="J1005">
            <v>372410187</v>
          </cell>
          <cell r="K1005">
            <v>427560818.92769998</v>
          </cell>
          <cell r="L1005">
            <v>106743665</v>
          </cell>
          <cell r="M1005">
            <v>89768256</v>
          </cell>
          <cell r="N1005">
            <v>196511921</v>
          </cell>
          <cell r="O1005">
            <v>0.1</v>
          </cell>
          <cell r="P1005">
            <v>8976825.5999999996</v>
          </cell>
          <cell r="Q1005">
            <v>0.1</v>
          </cell>
          <cell r="R1005">
            <v>19651192.100000001</v>
          </cell>
          <cell r="S1005">
            <v>225139938.69999999</v>
          </cell>
          <cell r="T1005">
            <v>0.52656821844583213</v>
          </cell>
          <cell r="U1005">
            <v>0.19</v>
          </cell>
          <cell r="V1005">
            <v>81236555.596262991</v>
          </cell>
          <cell r="W1005">
            <v>0.125</v>
          </cell>
          <cell r="X1005">
            <v>53445102.365962498</v>
          </cell>
          <cell r="Y1005">
            <v>0.15</v>
          </cell>
          <cell r="Z1005">
            <v>64134122.839154996</v>
          </cell>
          <cell r="AA1005">
            <v>8.4317815541677943E-3</v>
          </cell>
          <cell r="AB1005">
            <v>3605099.4263194571</v>
          </cell>
          <cell r="AC1005">
            <v>619</v>
          </cell>
          <cell r="AD1005">
            <v>605.169677734375</v>
          </cell>
        </row>
        <row r="1006">
          <cell r="B1006" t="str">
            <v>Total 895071</v>
          </cell>
          <cell r="I1006">
            <v>1339943924</v>
          </cell>
          <cell r="J1006">
            <v>1244897834</v>
          </cell>
          <cell r="K1006">
            <v>1300048466.0058</v>
          </cell>
          <cell r="L1006">
            <v>439890158</v>
          </cell>
          <cell r="M1006">
            <v>180906162</v>
          </cell>
          <cell r="N1006">
            <v>620796320</v>
          </cell>
          <cell r="P1006">
            <v>18090616.199999999</v>
          </cell>
          <cell r="R1006">
            <v>62079632.000000007</v>
          </cell>
          <cell r="S1006">
            <v>700966568.20000005</v>
          </cell>
          <cell r="V1006">
            <v>247009208.54110199</v>
          </cell>
          <cell r="X1006">
            <v>162506058.250725</v>
          </cell>
          <cell r="Z1006">
            <v>195007269.90087</v>
          </cell>
          <cell r="AB1006">
            <v>-5440638.886897143</v>
          </cell>
          <cell r="AC1006">
            <v>619</v>
          </cell>
        </row>
        <row r="1007">
          <cell r="H1007" t="str">
            <v>Total COOP. PROFESORES DE LA UNIVERSIDAD NACIONAL</v>
          </cell>
          <cell r="I1007">
            <v>1339943924</v>
          </cell>
          <cell r="J1007">
            <v>1244897834</v>
          </cell>
          <cell r="K1007">
            <v>1300048466.0058</v>
          </cell>
          <cell r="L1007">
            <v>439890158</v>
          </cell>
          <cell r="M1007">
            <v>180906162</v>
          </cell>
          <cell r="N1007">
            <v>620796320</v>
          </cell>
          <cell r="P1007">
            <v>18090616.199999999</v>
          </cell>
          <cell r="R1007">
            <v>62079632.000000007</v>
          </cell>
          <cell r="S1007">
            <v>700966568.20000005</v>
          </cell>
          <cell r="V1007">
            <v>247009208.54110199</v>
          </cell>
          <cell r="X1007">
            <v>162506058.250725</v>
          </cell>
          <cell r="Z1007">
            <v>195007269.90087</v>
          </cell>
          <cell r="AB1007">
            <v>-5440638.886897143</v>
          </cell>
          <cell r="AC1007">
            <v>619</v>
          </cell>
        </row>
        <row r="1008">
          <cell r="A1008" t="str">
            <v>Chapinero</v>
          </cell>
          <cell r="B1008">
            <v>422661</v>
          </cell>
          <cell r="C1008">
            <v>36951</v>
          </cell>
          <cell r="D1008">
            <v>37315</v>
          </cell>
          <cell r="E1008" t="str">
            <v>M</v>
          </cell>
          <cell r="F1008" t="str">
            <v>AUCOL98</v>
          </cell>
          <cell r="G1008">
            <v>52445</v>
          </cell>
          <cell r="H1008" t="str">
            <v>COPINKE LTDA.</v>
          </cell>
          <cell r="I1008">
            <v>57240605</v>
          </cell>
          <cell r="J1008">
            <v>57240605</v>
          </cell>
          <cell r="K1008">
            <v>57240604.977499999</v>
          </cell>
          <cell r="L1008">
            <v>11436547</v>
          </cell>
          <cell r="M1008">
            <v>302201</v>
          </cell>
          <cell r="N1008">
            <v>11738748</v>
          </cell>
          <cell r="O1008">
            <v>0.1</v>
          </cell>
          <cell r="P1008">
            <v>30220.100000000002</v>
          </cell>
          <cell r="Q1008">
            <v>0.1</v>
          </cell>
          <cell r="R1008">
            <v>1173874.8</v>
          </cell>
          <cell r="S1008">
            <v>12942842.9</v>
          </cell>
          <cell r="T1008">
            <v>0.2261129648278096</v>
          </cell>
          <cell r="U1008">
            <v>0.19</v>
          </cell>
          <cell r="V1008">
            <v>10875714.945725</v>
          </cell>
          <cell r="W1008">
            <v>0.125</v>
          </cell>
          <cell r="X1008">
            <v>7155075.6221874999</v>
          </cell>
          <cell r="Y1008">
            <v>0</v>
          </cell>
          <cell r="Z1008">
            <v>0</v>
          </cell>
          <cell r="AA1008">
            <v>0.45888703517219043</v>
          </cell>
          <cell r="AB1008">
            <v>26266971.5095875</v>
          </cell>
          <cell r="AD1008">
            <v>79.76373291015625</v>
          </cell>
        </row>
        <row r="1009">
          <cell r="A1009" t="str">
            <v>Chapinero</v>
          </cell>
          <cell r="B1009">
            <v>422661</v>
          </cell>
          <cell r="C1009">
            <v>37316</v>
          </cell>
          <cell r="D1009">
            <v>37680</v>
          </cell>
          <cell r="E1009" t="str">
            <v>M</v>
          </cell>
          <cell r="F1009" t="str">
            <v>AUCOL98</v>
          </cell>
          <cell r="G1009">
            <v>52445</v>
          </cell>
          <cell r="H1009" t="str">
            <v>COPINKE LTDA.</v>
          </cell>
          <cell r="I1009">
            <v>67869561</v>
          </cell>
          <cell r="J1009">
            <v>67746083</v>
          </cell>
          <cell r="K1009">
            <v>67869560.968799993</v>
          </cell>
          <cell r="L1009">
            <v>14292972</v>
          </cell>
          <cell r="M1009">
            <v>9115938</v>
          </cell>
          <cell r="N1009">
            <v>23408910</v>
          </cell>
          <cell r="O1009">
            <v>0.1</v>
          </cell>
          <cell r="P1009">
            <v>911593.8</v>
          </cell>
          <cell r="Q1009">
            <v>0.1</v>
          </cell>
          <cell r="R1009">
            <v>2340891</v>
          </cell>
          <cell r="S1009">
            <v>26661394.800000001</v>
          </cell>
          <cell r="T1009">
            <v>0.39283287558403962</v>
          </cell>
          <cell r="U1009">
            <v>0.19</v>
          </cell>
          <cell r="V1009">
            <v>12895216.584071999</v>
          </cell>
          <cell r="W1009">
            <v>0.125</v>
          </cell>
          <cell r="X1009">
            <v>8483695.1210999992</v>
          </cell>
          <cell r="Y1009">
            <v>0</v>
          </cell>
          <cell r="Z1009">
            <v>0</v>
          </cell>
          <cell r="AA1009">
            <v>0.29216712441596043</v>
          </cell>
          <cell r="AB1009">
            <v>19829254.463628002</v>
          </cell>
          <cell r="AD1009">
            <v>83.722526550292969</v>
          </cell>
        </row>
        <row r="1010">
          <cell r="A1010" t="str">
            <v>Chapinero</v>
          </cell>
          <cell r="B1010">
            <v>422661</v>
          </cell>
          <cell r="C1010">
            <v>37681</v>
          </cell>
          <cell r="D1010">
            <v>37777</v>
          </cell>
          <cell r="E1010" t="str">
            <v>M</v>
          </cell>
          <cell r="F1010" t="str">
            <v>AUCOL98</v>
          </cell>
          <cell r="G1010">
            <v>52445</v>
          </cell>
          <cell r="H1010" t="str">
            <v>COPINKE LTDA.</v>
          </cell>
          <cell r="I1010">
            <v>18965095</v>
          </cell>
          <cell r="J1010">
            <v>9488071</v>
          </cell>
          <cell r="K1010">
            <v>15016334.9976</v>
          </cell>
          <cell r="N1010">
            <v>0</v>
          </cell>
          <cell r="O1010">
            <v>0.1</v>
          </cell>
          <cell r="P1010">
            <v>0</v>
          </cell>
          <cell r="Q1010">
            <v>0.1</v>
          </cell>
          <cell r="R1010">
            <v>0</v>
          </cell>
          <cell r="S1010">
            <v>0</v>
          </cell>
          <cell r="T1010">
            <v>0</v>
          </cell>
          <cell r="U1010">
            <v>0.19</v>
          </cell>
          <cell r="V1010">
            <v>2853103.6495440002</v>
          </cell>
          <cell r="W1010">
            <v>0.125</v>
          </cell>
          <cell r="X1010">
            <v>1877041.8747</v>
          </cell>
          <cell r="Y1010">
            <v>0</v>
          </cell>
          <cell r="Z1010">
            <v>0</v>
          </cell>
          <cell r="AA1010">
            <v>0.68500000000000005</v>
          </cell>
          <cell r="AB1010">
            <v>10286189.473356001</v>
          </cell>
          <cell r="AC1010">
            <v>39</v>
          </cell>
          <cell r="AD1010">
            <v>38.416667938232422</v>
          </cell>
        </row>
        <row r="1011">
          <cell r="B1011" t="str">
            <v>Total 422661</v>
          </cell>
          <cell r="I1011">
            <v>144075261</v>
          </cell>
          <cell r="J1011">
            <v>134474759</v>
          </cell>
          <cell r="K1011">
            <v>140126500.94389999</v>
          </cell>
          <cell r="L1011">
            <v>25729519</v>
          </cell>
          <cell r="M1011">
            <v>9418139</v>
          </cell>
          <cell r="N1011">
            <v>35147658</v>
          </cell>
          <cell r="P1011">
            <v>941813.9</v>
          </cell>
          <cell r="R1011">
            <v>3514765.8</v>
          </cell>
          <cell r="S1011">
            <v>39604237.700000003</v>
          </cell>
          <cell r="V1011">
            <v>26624035.179341</v>
          </cell>
          <cell r="X1011">
            <v>17515812.617987499</v>
          </cell>
          <cell r="Z1011">
            <v>0</v>
          </cell>
          <cell r="AB1011">
            <v>56382415.446571507</v>
          </cell>
          <cell r="AC1011">
            <v>39</v>
          </cell>
        </row>
        <row r="1012">
          <cell r="H1012" t="str">
            <v>Total COPINKE LTDA.</v>
          </cell>
          <cell r="I1012">
            <v>144075261</v>
          </cell>
          <cell r="J1012">
            <v>134474759</v>
          </cell>
          <cell r="K1012">
            <v>140126500.94389999</v>
          </cell>
          <cell r="L1012">
            <v>25729519</v>
          </cell>
          <cell r="M1012">
            <v>9418139</v>
          </cell>
          <cell r="N1012">
            <v>35147658</v>
          </cell>
          <cell r="P1012">
            <v>941813.9</v>
          </cell>
          <cell r="R1012">
            <v>3514765.8</v>
          </cell>
          <cell r="S1012">
            <v>39604237.700000003</v>
          </cell>
          <cell r="V1012">
            <v>26624035.179341</v>
          </cell>
          <cell r="X1012">
            <v>17515812.617987499</v>
          </cell>
          <cell r="Z1012">
            <v>0</v>
          </cell>
          <cell r="AB1012">
            <v>56382415.446571507</v>
          </cell>
          <cell r="AC1012">
            <v>39</v>
          </cell>
        </row>
        <row r="1013">
          <cell r="A1013" t="str">
            <v>Chapinero</v>
          </cell>
          <cell r="B1013">
            <v>754552</v>
          </cell>
          <cell r="C1013">
            <v>36720</v>
          </cell>
          <cell r="D1013">
            <v>37084</v>
          </cell>
          <cell r="E1013" t="str">
            <v>A</v>
          </cell>
          <cell r="F1013" t="str">
            <v>AUCOL98</v>
          </cell>
          <cell r="G1013">
            <v>75656</v>
          </cell>
          <cell r="H1013" t="str">
            <v>CORFOMENTO</v>
          </cell>
          <cell r="I1013">
            <v>29214147</v>
          </cell>
          <cell r="J1013">
            <v>29214147</v>
          </cell>
          <cell r="K1013">
            <v>29214147.074200001</v>
          </cell>
          <cell r="L1013">
            <v>35237042</v>
          </cell>
          <cell r="M1013">
            <v>2</v>
          </cell>
          <cell r="N1013">
            <v>35237044</v>
          </cell>
          <cell r="O1013">
            <v>0.1</v>
          </cell>
          <cell r="P1013">
            <v>0.2</v>
          </cell>
          <cell r="Q1013">
            <v>0.1</v>
          </cell>
          <cell r="R1013">
            <v>3523704.4000000004</v>
          </cell>
          <cell r="S1013">
            <v>38760748.600000001</v>
          </cell>
          <cell r="T1013">
            <v>1.3267800871116626</v>
          </cell>
          <cell r="U1013">
            <v>0.19</v>
          </cell>
          <cell r="V1013">
            <v>5550687.9440980004</v>
          </cell>
          <cell r="W1013">
            <v>0.15</v>
          </cell>
          <cell r="X1013">
            <v>4382122.0611300003</v>
          </cell>
          <cell r="Y1013">
            <v>0</v>
          </cell>
          <cell r="Z1013">
            <v>0</v>
          </cell>
          <cell r="AA1013">
            <v>-0.6667800871116627</v>
          </cell>
          <cell r="AB1013">
            <v>-19479411.531028003</v>
          </cell>
          <cell r="AD1013">
            <v>39.307693481445313</v>
          </cell>
        </row>
        <row r="1014">
          <cell r="A1014" t="str">
            <v>Chapinero</v>
          </cell>
          <cell r="B1014">
            <v>754552</v>
          </cell>
          <cell r="C1014">
            <v>37085</v>
          </cell>
          <cell r="D1014">
            <v>37449</v>
          </cell>
          <cell r="E1014" t="str">
            <v>A</v>
          </cell>
          <cell r="F1014" t="str">
            <v>AUCOL98</v>
          </cell>
          <cell r="G1014">
            <v>75656</v>
          </cell>
          <cell r="H1014" t="str">
            <v>CORFOMENTO</v>
          </cell>
          <cell r="I1014">
            <v>23341841.125</v>
          </cell>
          <cell r="J1014">
            <v>23341841.125</v>
          </cell>
          <cell r="K1014">
            <v>23341841.0273</v>
          </cell>
          <cell r="L1014">
            <v>4889407</v>
          </cell>
          <cell r="M1014">
            <v>2211111</v>
          </cell>
          <cell r="N1014">
            <v>7100518</v>
          </cell>
          <cell r="O1014">
            <v>0.1</v>
          </cell>
          <cell r="P1014">
            <v>221111.1</v>
          </cell>
          <cell r="Q1014">
            <v>0.1</v>
          </cell>
          <cell r="R1014">
            <v>710051.8</v>
          </cell>
          <cell r="S1014">
            <v>8031680.8999999994</v>
          </cell>
          <cell r="T1014">
            <v>0.34408943538799525</v>
          </cell>
          <cell r="U1014">
            <v>0.19</v>
          </cell>
          <cell r="V1014">
            <v>4434949.7951870002</v>
          </cell>
          <cell r="W1014">
            <v>0.15</v>
          </cell>
          <cell r="X1014">
            <v>3501276.1540950001</v>
          </cell>
          <cell r="Y1014">
            <v>0</v>
          </cell>
          <cell r="Z1014">
            <v>0</v>
          </cell>
          <cell r="AA1014">
            <v>0.31591056461200467</v>
          </cell>
          <cell r="AB1014">
            <v>7373934.1780179981</v>
          </cell>
          <cell r="AD1014">
            <v>33.670330047607422</v>
          </cell>
        </row>
        <row r="1015">
          <cell r="A1015" t="str">
            <v>Chapinero</v>
          </cell>
          <cell r="B1015">
            <v>754552</v>
          </cell>
          <cell r="C1015">
            <v>37450</v>
          </cell>
          <cell r="D1015">
            <v>37777</v>
          </cell>
          <cell r="E1015" t="str">
            <v>A</v>
          </cell>
          <cell r="F1015" t="str">
            <v>AUCOL98</v>
          </cell>
          <cell r="G1015">
            <v>75656</v>
          </cell>
          <cell r="H1015" t="str">
            <v>CORFOMENTO</v>
          </cell>
          <cell r="I1015">
            <v>23410385</v>
          </cell>
          <cell r="J1015">
            <v>23176364</v>
          </cell>
          <cell r="K1015">
            <v>20929762.023400001</v>
          </cell>
          <cell r="L1015">
            <v>16613325</v>
          </cell>
          <cell r="M1015">
            <v>192983</v>
          </cell>
          <cell r="N1015">
            <v>16806308</v>
          </cell>
          <cell r="O1015">
            <v>0.1</v>
          </cell>
          <cell r="P1015">
            <v>19298.3</v>
          </cell>
          <cell r="Q1015">
            <v>0.1</v>
          </cell>
          <cell r="R1015">
            <v>1680630.8</v>
          </cell>
          <cell r="S1015">
            <v>18506237.100000001</v>
          </cell>
          <cell r="T1015">
            <v>0.8842067616110284</v>
          </cell>
          <cell r="U1015">
            <v>0.19</v>
          </cell>
          <cell r="V1015">
            <v>3976654.7844460001</v>
          </cell>
          <cell r="W1015">
            <v>0.15</v>
          </cell>
          <cell r="X1015">
            <v>3139464.30351</v>
          </cell>
          <cell r="Y1015">
            <v>0</v>
          </cell>
          <cell r="Z1015">
            <v>0</v>
          </cell>
          <cell r="AA1015">
            <v>-0.22420676161102848</v>
          </cell>
          <cell r="AB1015">
            <v>-4692594.1645560013</v>
          </cell>
          <cell r="AC1015">
            <v>36</v>
          </cell>
          <cell r="AD1015">
            <v>35.036697387695313</v>
          </cell>
        </row>
        <row r="1016">
          <cell r="B1016" t="str">
            <v>Total 754552</v>
          </cell>
          <cell r="I1016">
            <v>75966373.125</v>
          </cell>
          <cell r="J1016">
            <v>75732352.125</v>
          </cell>
          <cell r="K1016">
            <v>73485750.124900013</v>
          </cell>
          <cell r="L1016">
            <v>56739774</v>
          </cell>
          <cell r="M1016">
            <v>2404096</v>
          </cell>
          <cell r="N1016">
            <v>59143870</v>
          </cell>
          <cell r="P1016">
            <v>240409.60000000001</v>
          </cell>
          <cell r="R1016">
            <v>5914387</v>
          </cell>
          <cell r="S1016">
            <v>65298666.600000001</v>
          </cell>
          <cell r="V1016">
            <v>13962292.523731001</v>
          </cell>
          <cell r="X1016">
            <v>11022862.518734999</v>
          </cell>
          <cell r="Z1016">
            <v>0</v>
          </cell>
          <cell r="AB1016">
            <v>-16798071.517566007</v>
          </cell>
          <cell r="AC1016">
            <v>36</v>
          </cell>
        </row>
        <row r="1017">
          <cell r="H1017" t="str">
            <v>Total CORFOMENTO</v>
          </cell>
          <cell r="I1017">
            <v>75966373.125</v>
          </cell>
          <cell r="J1017">
            <v>75732352.125</v>
          </cell>
          <cell r="K1017">
            <v>73485750.124900013</v>
          </cell>
          <cell r="L1017">
            <v>56739774</v>
          </cell>
          <cell r="M1017">
            <v>2404096</v>
          </cell>
          <cell r="N1017">
            <v>59143870</v>
          </cell>
          <cell r="P1017">
            <v>240409.60000000001</v>
          </cell>
          <cell r="R1017">
            <v>5914387</v>
          </cell>
          <cell r="S1017">
            <v>65298666.600000001</v>
          </cell>
          <cell r="V1017">
            <v>13962292.523731001</v>
          </cell>
          <cell r="X1017">
            <v>11022862.518734999</v>
          </cell>
          <cell r="Z1017">
            <v>0</v>
          </cell>
          <cell r="AB1017">
            <v>-16798071.517566007</v>
          </cell>
          <cell r="AC1017">
            <v>36</v>
          </cell>
        </row>
        <row r="1018">
          <cell r="A1018" t="str">
            <v>Chapinero</v>
          </cell>
          <cell r="B1018">
            <v>10402209</v>
          </cell>
          <cell r="C1018">
            <v>37390</v>
          </cell>
          <cell r="D1018">
            <v>37754</v>
          </cell>
          <cell r="E1018" t="str">
            <v>A</v>
          </cell>
          <cell r="F1018" t="str">
            <v>AUCOL98</v>
          </cell>
          <cell r="G1018">
            <v>76176</v>
          </cell>
          <cell r="H1018" t="str">
            <v>CORRECOL -CORREDORES COLOMBIANOS DE SEGUROS</v>
          </cell>
          <cell r="I1018">
            <v>902304</v>
          </cell>
          <cell r="J1018">
            <v>902304</v>
          </cell>
          <cell r="K1018">
            <v>902304</v>
          </cell>
          <cell r="N1018">
            <v>0</v>
          </cell>
          <cell r="O1018">
            <v>0.1</v>
          </cell>
          <cell r="P1018">
            <v>0</v>
          </cell>
          <cell r="Q1018">
            <v>0.1</v>
          </cell>
          <cell r="R1018">
            <v>0</v>
          </cell>
          <cell r="S1018">
            <v>0</v>
          </cell>
          <cell r="T1018">
            <v>0</v>
          </cell>
          <cell r="U1018">
            <v>0.19</v>
          </cell>
          <cell r="V1018">
            <v>171437.76</v>
          </cell>
          <cell r="W1018">
            <v>0.125</v>
          </cell>
          <cell r="X1018">
            <v>112788</v>
          </cell>
          <cell r="Y1018">
            <v>0</v>
          </cell>
          <cell r="Z1018">
            <v>0</v>
          </cell>
          <cell r="AA1018">
            <v>0.68500000000000005</v>
          </cell>
          <cell r="AB1018">
            <v>618078.24</v>
          </cell>
          <cell r="AD1018">
            <v>1</v>
          </cell>
        </row>
        <row r="1019">
          <cell r="B1019" t="str">
            <v>Total 10402209</v>
          </cell>
          <cell r="I1019">
            <v>902304</v>
          </cell>
          <cell r="J1019">
            <v>902304</v>
          </cell>
          <cell r="K1019">
            <v>902304</v>
          </cell>
          <cell r="L1019">
            <v>0</v>
          </cell>
          <cell r="M1019">
            <v>0</v>
          </cell>
          <cell r="N1019">
            <v>0</v>
          </cell>
          <cell r="P1019">
            <v>0</v>
          </cell>
          <cell r="R1019">
            <v>0</v>
          </cell>
          <cell r="S1019">
            <v>0</v>
          </cell>
          <cell r="V1019">
            <v>171437.76</v>
          </cell>
          <cell r="X1019">
            <v>112788</v>
          </cell>
          <cell r="Z1019">
            <v>0</v>
          </cell>
          <cell r="AB1019">
            <v>618078.24</v>
          </cell>
          <cell r="AC1019">
            <v>0</v>
          </cell>
        </row>
        <row r="1020">
          <cell r="A1020" t="str">
            <v>Chapinero</v>
          </cell>
          <cell r="B1020">
            <v>10913871</v>
          </cell>
          <cell r="C1020">
            <v>37390</v>
          </cell>
          <cell r="D1020">
            <v>37754</v>
          </cell>
          <cell r="E1020" t="str">
            <v>A</v>
          </cell>
          <cell r="F1020" t="str">
            <v>AUCOL98</v>
          </cell>
          <cell r="G1020">
            <v>76176</v>
          </cell>
          <cell r="H1020" t="str">
            <v>CORRECOL -CORREDORES COLOMBIANOS DE SEGUROS</v>
          </cell>
          <cell r="I1020">
            <v>69451978.9375</v>
          </cell>
          <cell r="J1020">
            <v>69451978.9375</v>
          </cell>
          <cell r="K1020">
            <v>51827814.835900001</v>
          </cell>
          <cell r="L1020">
            <v>24246376</v>
          </cell>
          <cell r="M1020">
            <v>52399</v>
          </cell>
          <cell r="N1020">
            <v>24298775</v>
          </cell>
          <cell r="O1020">
            <v>0.1</v>
          </cell>
          <cell r="P1020">
            <v>5239.9000000000005</v>
          </cell>
          <cell r="Q1020">
            <v>0.1</v>
          </cell>
          <cell r="R1020">
            <v>2429877.5</v>
          </cell>
          <cell r="S1020">
            <v>26733892.399999999</v>
          </cell>
          <cell r="T1020">
            <v>0.51582133039269118</v>
          </cell>
          <cell r="U1020">
            <v>0.19</v>
          </cell>
          <cell r="V1020">
            <v>9847284.8188209999</v>
          </cell>
          <cell r="W1020">
            <v>0.125</v>
          </cell>
          <cell r="X1020">
            <v>6478476.8544875002</v>
          </cell>
          <cell r="Y1020">
            <v>0</v>
          </cell>
          <cell r="Z1020">
            <v>0</v>
          </cell>
          <cell r="AA1020">
            <v>0.16917866960730887</v>
          </cell>
          <cell r="AB1020">
            <v>8768160.7625915073</v>
          </cell>
          <cell r="AD1020">
            <v>36.675823211669922</v>
          </cell>
        </row>
        <row r="1021">
          <cell r="A1021" t="str">
            <v>Chapinero</v>
          </cell>
          <cell r="B1021">
            <v>10913871</v>
          </cell>
          <cell r="C1021">
            <v>37755</v>
          </cell>
          <cell r="D1021">
            <v>37777</v>
          </cell>
          <cell r="E1021" t="str">
            <v>A</v>
          </cell>
          <cell r="F1021" t="str">
            <v>AUCOL98</v>
          </cell>
          <cell r="G1021">
            <v>76176</v>
          </cell>
          <cell r="H1021" t="str">
            <v>CORRECOL -CORREDORES COLOMBIANOS DE SEGUROS</v>
          </cell>
          <cell r="I1021">
            <v>7927306.0625</v>
          </cell>
          <cell r="J1021">
            <v>0</v>
          </cell>
          <cell r="K1021">
            <v>4432050.6522000004</v>
          </cell>
          <cell r="N1021">
            <v>0</v>
          </cell>
          <cell r="O1021">
            <v>0.1</v>
          </cell>
          <cell r="P1021">
            <v>0</v>
          </cell>
          <cell r="Q1021">
            <v>0.1</v>
          </cell>
          <cell r="R1021">
            <v>0</v>
          </cell>
          <cell r="S1021">
            <v>0</v>
          </cell>
          <cell r="T1021">
            <v>0</v>
          </cell>
          <cell r="U1021">
            <v>0.19</v>
          </cell>
          <cell r="V1021">
            <v>842089.62391800003</v>
          </cell>
          <cell r="W1021">
            <v>0.125</v>
          </cell>
          <cell r="X1021">
            <v>554006.33152500005</v>
          </cell>
          <cell r="Y1021">
            <v>0</v>
          </cell>
          <cell r="Z1021">
            <v>0</v>
          </cell>
          <cell r="AA1021">
            <v>0.68500000000000005</v>
          </cell>
          <cell r="AB1021">
            <v>3035954.6967570004</v>
          </cell>
          <cell r="AC1021">
            <v>49</v>
          </cell>
          <cell r="AD1021">
            <v>48.636363983154297</v>
          </cell>
        </row>
        <row r="1022">
          <cell r="B1022" t="str">
            <v>Total 10913871</v>
          </cell>
          <cell r="I1022">
            <v>77379285</v>
          </cell>
          <cell r="J1022">
            <v>69451978.9375</v>
          </cell>
          <cell r="K1022">
            <v>56259865.4881</v>
          </cell>
          <cell r="L1022">
            <v>24246376</v>
          </cell>
          <cell r="M1022">
            <v>52399</v>
          </cell>
          <cell r="N1022">
            <v>24298775</v>
          </cell>
          <cell r="P1022">
            <v>5239.9000000000005</v>
          </cell>
          <cell r="R1022">
            <v>2429877.5</v>
          </cell>
          <cell r="S1022">
            <v>26733892.399999999</v>
          </cell>
          <cell r="V1022">
            <v>10689374.442739001</v>
          </cell>
          <cell r="X1022">
            <v>7032483.1860125</v>
          </cell>
          <cell r="Z1022">
            <v>0</v>
          </cell>
          <cell r="AB1022">
            <v>11804115.459348507</v>
          </cell>
          <cell r="AC1022">
            <v>49</v>
          </cell>
        </row>
        <row r="1023">
          <cell r="H1023" t="str">
            <v>Total CORRECOL -CORREDORES COLOMBIANOS DE SEGUROS</v>
          </cell>
          <cell r="I1023">
            <v>78281589</v>
          </cell>
          <cell r="J1023">
            <v>70354282.9375</v>
          </cell>
          <cell r="K1023">
            <v>57162169.4881</v>
          </cell>
          <cell r="L1023">
            <v>24246376</v>
          </cell>
          <cell r="M1023">
            <v>52399</v>
          </cell>
          <cell r="N1023">
            <v>24298775</v>
          </cell>
          <cell r="P1023">
            <v>5239.9000000000005</v>
          </cell>
          <cell r="R1023">
            <v>2429877.5</v>
          </cell>
          <cell r="S1023">
            <v>26733892.399999999</v>
          </cell>
          <cell r="V1023">
            <v>10860812.202739</v>
          </cell>
          <cell r="X1023">
            <v>7145271.1860125</v>
          </cell>
          <cell r="Z1023">
            <v>0</v>
          </cell>
          <cell r="AB1023">
            <v>12422193.699348507</v>
          </cell>
          <cell r="AC1023">
            <v>49</v>
          </cell>
        </row>
        <row r="1024">
          <cell r="A1024" t="str">
            <v>Chapinero</v>
          </cell>
          <cell r="B1024">
            <v>544049</v>
          </cell>
          <cell r="C1024">
            <v>36900</v>
          </cell>
          <cell r="D1024">
            <v>37264</v>
          </cell>
          <cell r="E1024" t="str">
            <v>M</v>
          </cell>
          <cell r="F1024" t="str">
            <v>AUCOL98</v>
          </cell>
          <cell r="G1024">
            <v>50534</v>
          </cell>
          <cell r="H1024" t="str">
            <v>COTRANS</v>
          </cell>
          <cell r="I1024">
            <v>135031852.75</v>
          </cell>
          <cell r="J1024">
            <v>135031852.75</v>
          </cell>
          <cell r="K1024">
            <v>131765806.0459</v>
          </cell>
          <cell r="L1024">
            <v>20927426</v>
          </cell>
          <cell r="M1024">
            <v>14100001</v>
          </cell>
          <cell r="N1024">
            <v>35027427</v>
          </cell>
          <cell r="O1024">
            <v>0.1</v>
          </cell>
          <cell r="P1024">
            <v>1410000.1</v>
          </cell>
          <cell r="Q1024">
            <v>0.1</v>
          </cell>
          <cell r="R1024">
            <v>3502742.7</v>
          </cell>
          <cell r="S1024">
            <v>39940169.800000004</v>
          </cell>
          <cell r="T1024">
            <v>0.30311482924551025</v>
          </cell>
          <cell r="U1024">
            <v>0.19</v>
          </cell>
          <cell r="V1024">
            <v>25035503.148721002</v>
          </cell>
          <cell r="W1024">
            <v>0.125</v>
          </cell>
          <cell r="X1024">
            <v>16470725.7557375</v>
          </cell>
          <cell r="Y1024">
            <v>0</v>
          </cell>
          <cell r="Z1024">
            <v>0</v>
          </cell>
          <cell r="AA1024">
            <v>0.3818851707544898</v>
          </cell>
          <cell r="AB1024">
            <v>50319407.341441505</v>
          </cell>
          <cell r="AD1024">
            <v>40.972526550292969</v>
          </cell>
        </row>
        <row r="1025">
          <cell r="A1025" t="str">
            <v>Chapinero</v>
          </cell>
          <cell r="B1025">
            <v>544049</v>
          </cell>
          <cell r="C1025">
            <v>37265</v>
          </cell>
          <cell r="D1025">
            <v>37629</v>
          </cell>
          <cell r="E1025" t="str">
            <v>M</v>
          </cell>
          <cell r="F1025" t="str">
            <v>AUCOL98</v>
          </cell>
          <cell r="G1025">
            <v>50534</v>
          </cell>
          <cell r="H1025" t="str">
            <v>COTRANS</v>
          </cell>
          <cell r="I1025">
            <v>155281248.0625</v>
          </cell>
          <cell r="J1025">
            <v>154842713.0625</v>
          </cell>
          <cell r="K1025">
            <v>155714749.40580001</v>
          </cell>
          <cell r="L1025">
            <v>91160046</v>
          </cell>
          <cell r="M1025">
            <v>40836853</v>
          </cell>
          <cell r="N1025">
            <v>131996899</v>
          </cell>
          <cell r="O1025">
            <v>0.1</v>
          </cell>
          <cell r="P1025">
            <v>4083685.3000000003</v>
          </cell>
          <cell r="Q1025">
            <v>0.1</v>
          </cell>
          <cell r="R1025">
            <v>13199689.9</v>
          </cell>
          <cell r="S1025">
            <v>149280274.20000002</v>
          </cell>
          <cell r="T1025">
            <v>0.95867780521528212</v>
          </cell>
          <cell r="U1025">
            <v>0.19</v>
          </cell>
          <cell r="V1025">
            <v>29585802.387102004</v>
          </cell>
          <cell r="W1025">
            <v>0.125</v>
          </cell>
          <cell r="X1025">
            <v>19464343.675725002</v>
          </cell>
          <cell r="Y1025">
            <v>0</v>
          </cell>
          <cell r="Z1025">
            <v>0</v>
          </cell>
          <cell r="AA1025">
            <v>-0.27367780521528207</v>
          </cell>
          <cell r="AB1025">
            <v>-42615670.857026994</v>
          </cell>
          <cell r="AD1025">
            <v>41.359889984130859</v>
          </cell>
        </row>
        <row r="1026">
          <cell r="A1026" t="str">
            <v>Chapinero</v>
          </cell>
          <cell r="B1026">
            <v>544049</v>
          </cell>
          <cell r="C1026">
            <v>37630</v>
          </cell>
          <cell r="D1026">
            <v>37777</v>
          </cell>
          <cell r="E1026" t="str">
            <v>M</v>
          </cell>
          <cell r="F1026" t="str">
            <v>AUCOL98</v>
          </cell>
          <cell r="G1026">
            <v>50534</v>
          </cell>
          <cell r="H1026" t="str">
            <v>COTRANS</v>
          </cell>
          <cell r="I1026">
            <v>67102936</v>
          </cell>
          <cell r="J1026">
            <v>40976508</v>
          </cell>
          <cell r="K1026">
            <v>67324216.239299998</v>
          </cell>
          <cell r="N1026">
            <v>0</v>
          </cell>
          <cell r="O1026">
            <v>0.1</v>
          </cell>
          <cell r="P1026">
            <v>0</v>
          </cell>
          <cell r="Q1026">
            <v>0.1</v>
          </cell>
          <cell r="R1026">
            <v>0</v>
          </cell>
          <cell r="S1026">
            <v>0</v>
          </cell>
          <cell r="T1026">
            <v>0</v>
          </cell>
          <cell r="U1026">
            <v>0.19</v>
          </cell>
          <cell r="V1026">
            <v>12791601.085467</v>
          </cell>
          <cell r="W1026">
            <v>0.125</v>
          </cell>
          <cell r="X1026">
            <v>8415527.0299124997</v>
          </cell>
          <cell r="Y1026">
            <v>0</v>
          </cell>
          <cell r="Z1026">
            <v>0</v>
          </cell>
          <cell r="AA1026">
            <v>0.68500000000000005</v>
          </cell>
          <cell r="AB1026">
            <v>46117088.1239205</v>
          </cell>
          <cell r="AC1026">
            <v>49</v>
          </cell>
          <cell r="AD1026">
            <v>44.952381134033203</v>
          </cell>
        </row>
        <row r="1027">
          <cell r="B1027" t="str">
            <v>Total 544049</v>
          </cell>
          <cell r="I1027">
            <v>357416036.8125</v>
          </cell>
          <cell r="J1027">
            <v>330851073.8125</v>
          </cell>
          <cell r="K1027">
            <v>354804771.69100004</v>
          </cell>
          <cell r="L1027">
            <v>112087472</v>
          </cell>
          <cell r="M1027">
            <v>54936854</v>
          </cell>
          <cell r="N1027">
            <v>167024326</v>
          </cell>
          <cell r="P1027">
            <v>5493685.4000000004</v>
          </cell>
          <cell r="R1027">
            <v>16702432.600000001</v>
          </cell>
          <cell r="S1027">
            <v>189220444.00000003</v>
          </cell>
          <cell r="V1027">
            <v>67412906.621289998</v>
          </cell>
          <cell r="X1027">
            <v>44350596.461375006</v>
          </cell>
          <cell r="Z1027">
            <v>0</v>
          </cell>
          <cell r="AB1027">
            <v>53820824.608335011</v>
          </cell>
          <cell r="AC1027">
            <v>49</v>
          </cell>
        </row>
        <row r="1028">
          <cell r="H1028" t="str">
            <v>Total COTRANS</v>
          </cell>
          <cell r="I1028">
            <v>357416036.8125</v>
          </cell>
          <cell r="J1028">
            <v>330851073.8125</v>
          </cell>
          <cell r="K1028">
            <v>354804771.69100004</v>
          </cell>
          <cell r="L1028">
            <v>112087472</v>
          </cell>
          <cell r="M1028">
            <v>54936854</v>
          </cell>
          <cell r="N1028">
            <v>167024326</v>
          </cell>
          <cell r="P1028">
            <v>5493685.4000000004</v>
          </cell>
          <cell r="R1028">
            <v>16702432.600000001</v>
          </cell>
          <cell r="S1028">
            <v>189220444.00000003</v>
          </cell>
          <cell r="V1028">
            <v>67412906.621289998</v>
          </cell>
          <cell r="X1028">
            <v>44350596.461375006</v>
          </cell>
          <cell r="Z1028">
            <v>0</v>
          </cell>
          <cell r="AB1028">
            <v>53820824.608335011</v>
          </cell>
          <cell r="AC1028">
            <v>49</v>
          </cell>
        </row>
        <row r="1029">
          <cell r="A1029" t="str">
            <v>Chapinero</v>
          </cell>
          <cell r="B1029">
            <v>1056761</v>
          </cell>
          <cell r="C1029">
            <v>36856</v>
          </cell>
          <cell r="D1029">
            <v>37220</v>
          </cell>
          <cell r="E1029" t="str">
            <v>A</v>
          </cell>
          <cell r="F1029" t="str">
            <v>AUCOL98</v>
          </cell>
          <cell r="G1029">
            <v>72059</v>
          </cell>
          <cell r="H1029" t="str">
            <v>CREACAR LTDA</v>
          </cell>
          <cell r="I1029">
            <v>263477331.125</v>
          </cell>
          <cell r="J1029">
            <v>263477331.125</v>
          </cell>
          <cell r="K1029">
            <v>84157407.522799999</v>
          </cell>
          <cell r="L1029">
            <v>2894000</v>
          </cell>
          <cell r="M1029">
            <v>51195</v>
          </cell>
          <cell r="N1029">
            <v>2945195</v>
          </cell>
          <cell r="O1029">
            <v>0.1</v>
          </cell>
          <cell r="P1029">
            <v>5119.5</v>
          </cell>
          <cell r="Q1029">
            <v>0.1</v>
          </cell>
          <cell r="R1029">
            <v>294519.5</v>
          </cell>
          <cell r="S1029">
            <v>3244834</v>
          </cell>
          <cell r="T1029">
            <v>3.8556724779347636E-2</v>
          </cell>
          <cell r="U1029">
            <v>0.19</v>
          </cell>
          <cell r="V1029">
            <v>15989907.429331999</v>
          </cell>
          <cell r="W1029">
            <v>0.17499999999999999</v>
          </cell>
          <cell r="X1029">
            <v>14727546.316489998</v>
          </cell>
          <cell r="Y1029">
            <v>0</v>
          </cell>
          <cell r="Z1029">
            <v>0</v>
          </cell>
          <cell r="AA1029">
            <v>0.59644327522065232</v>
          </cell>
          <cell r="AB1029">
            <v>50195119.776977994</v>
          </cell>
          <cell r="AD1029">
            <v>35.717033386230469</v>
          </cell>
        </row>
        <row r="1030">
          <cell r="A1030" t="str">
            <v>Chapinero</v>
          </cell>
          <cell r="B1030">
            <v>1056761</v>
          </cell>
          <cell r="C1030">
            <v>37221</v>
          </cell>
          <cell r="D1030">
            <v>37585</v>
          </cell>
          <cell r="E1030" t="str">
            <v>A</v>
          </cell>
          <cell r="F1030" t="str">
            <v>AUCOL98</v>
          </cell>
          <cell r="G1030">
            <v>72059</v>
          </cell>
          <cell r="H1030" t="str">
            <v>CREACAR LTDA</v>
          </cell>
          <cell r="I1030">
            <v>508798608.1875</v>
          </cell>
          <cell r="J1030">
            <v>512861899.0625</v>
          </cell>
          <cell r="K1030">
            <v>399992432.1038</v>
          </cell>
          <cell r="L1030">
            <v>97950605</v>
          </cell>
          <cell r="M1030">
            <v>10256977</v>
          </cell>
          <cell r="N1030">
            <v>108207582</v>
          </cell>
          <cell r="O1030">
            <v>0.1</v>
          </cell>
          <cell r="P1030">
            <v>1025697.7000000001</v>
          </cell>
          <cell r="Q1030">
            <v>0.1</v>
          </cell>
          <cell r="R1030">
            <v>10820758.200000001</v>
          </cell>
          <cell r="S1030">
            <v>120054037.90000001</v>
          </cell>
          <cell r="T1030">
            <v>0.30014077333554501</v>
          </cell>
          <cell r="U1030">
            <v>0.19</v>
          </cell>
          <cell r="V1030">
            <v>75998562.099721998</v>
          </cell>
          <cell r="W1030">
            <v>0.17499999999999999</v>
          </cell>
          <cell r="X1030">
            <v>69998675.618165001</v>
          </cell>
          <cell r="Y1030">
            <v>0</v>
          </cell>
          <cell r="Z1030">
            <v>0</v>
          </cell>
          <cell r="AA1030">
            <v>0.334859226664455</v>
          </cell>
          <cell r="AB1030">
            <v>133941156.48591299</v>
          </cell>
          <cell r="AD1030">
            <v>165.92582702636719</v>
          </cell>
        </row>
        <row r="1031">
          <cell r="A1031" t="str">
            <v>Chapinero</v>
          </cell>
          <cell r="B1031">
            <v>1056761</v>
          </cell>
          <cell r="C1031">
            <v>37586</v>
          </cell>
          <cell r="D1031">
            <v>37777</v>
          </cell>
          <cell r="E1031" t="str">
            <v>A</v>
          </cell>
          <cell r="F1031" t="str">
            <v>AUCOL98</v>
          </cell>
          <cell r="G1031">
            <v>72059</v>
          </cell>
          <cell r="H1031" t="str">
            <v>CREACAR LTDA</v>
          </cell>
          <cell r="I1031">
            <v>392168008.3125</v>
          </cell>
          <cell r="J1031">
            <v>264239353.3125</v>
          </cell>
          <cell r="K1031">
            <v>300563918.98280001</v>
          </cell>
          <cell r="L1031">
            <v>100817374</v>
          </cell>
          <cell r="M1031">
            <v>74232057</v>
          </cell>
          <cell r="N1031">
            <v>175049431</v>
          </cell>
          <cell r="O1031">
            <v>0.1</v>
          </cell>
          <cell r="P1031">
            <v>7423205.7000000002</v>
          </cell>
          <cell r="Q1031">
            <v>0.1</v>
          </cell>
          <cell r="R1031">
            <v>17504943.100000001</v>
          </cell>
          <cell r="S1031">
            <v>199977579.79999998</v>
          </cell>
          <cell r="T1031">
            <v>0.66534127075793104</v>
          </cell>
          <cell r="U1031">
            <v>0.19</v>
          </cell>
          <cell r="V1031">
            <v>57107144.606732003</v>
          </cell>
          <cell r="W1031">
            <v>0.17499999999999999</v>
          </cell>
          <cell r="X1031">
            <v>52598685.821989998</v>
          </cell>
          <cell r="Y1031">
            <v>0</v>
          </cell>
          <cell r="Z1031">
            <v>0</v>
          </cell>
          <cell r="AA1031">
            <v>-3.0341270757931027E-2</v>
          </cell>
          <cell r="AB1031">
            <v>-9119491.2459219806</v>
          </cell>
          <cell r="AC1031">
            <v>314</v>
          </cell>
          <cell r="AD1031">
            <v>263.141357421875</v>
          </cell>
        </row>
        <row r="1032">
          <cell r="B1032" t="str">
            <v>Total 1056761</v>
          </cell>
          <cell r="I1032">
            <v>1164443947.625</v>
          </cell>
          <cell r="J1032">
            <v>1040578583.5</v>
          </cell>
          <cell r="K1032">
            <v>784713758.60940003</v>
          </cell>
          <cell r="L1032">
            <v>201661979</v>
          </cell>
          <cell r="M1032">
            <v>84540229</v>
          </cell>
          <cell r="N1032">
            <v>286202208</v>
          </cell>
          <cell r="P1032">
            <v>8454022.9000000004</v>
          </cell>
          <cell r="R1032">
            <v>28620220.800000004</v>
          </cell>
          <cell r="S1032">
            <v>323276451.69999999</v>
          </cell>
          <cell r="V1032">
            <v>149095614.135786</v>
          </cell>
          <cell r="X1032">
            <v>137324907.75664499</v>
          </cell>
          <cell r="Z1032">
            <v>0</v>
          </cell>
          <cell r="AB1032">
            <v>175016785.01696903</v>
          </cell>
          <cell r="AC1032">
            <v>314</v>
          </cell>
        </row>
        <row r="1033">
          <cell r="A1033" t="str">
            <v>Chapinero</v>
          </cell>
          <cell r="B1033">
            <v>1090034</v>
          </cell>
          <cell r="C1033">
            <v>36856</v>
          </cell>
          <cell r="D1033">
            <v>37220</v>
          </cell>
          <cell r="E1033" t="str">
            <v>A</v>
          </cell>
          <cell r="F1033" t="str">
            <v>AUCOL98</v>
          </cell>
          <cell r="G1033">
            <v>72059</v>
          </cell>
          <cell r="H1033" t="str">
            <v>CREACAR LTDA</v>
          </cell>
          <cell r="I1033">
            <v>2936581.0625</v>
          </cell>
          <cell r="J1033">
            <v>2936581.0625</v>
          </cell>
          <cell r="K1033">
            <v>3055836.6562999999</v>
          </cell>
          <cell r="N1033">
            <v>0</v>
          </cell>
          <cell r="O1033">
            <v>0.1</v>
          </cell>
          <cell r="P1033">
            <v>0</v>
          </cell>
          <cell r="Q1033">
            <v>0.1</v>
          </cell>
          <cell r="R1033">
            <v>0</v>
          </cell>
          <cell r="S1033">
            <v>0</v>
          </cell>
          <cell r="T1033">
            <v>0</v>
          </cell>
          <cell r="U1033">
            <v>0.19</v>
          </cell>
          <cell r="V1033">
            <v>580608.96469699999</v>
          </cell>
          <cell r="W1033">
            <v>0.125</v>
          </cell>
          <cell r="X1033">
            <v>381979.58203749999</v>
          </cell>
          <cell r="Y1033">
            <v>0</v>
          </cell>
          <cell r="Z1033">
            <v>0</v>
          </cell>
          <cell r="AA1033">
            <v>0.68500000000000005</v>
          </cell>
          <cell r="AB1033">
            <v>2093248.1095655002</v>
          </cell>
          <cell r="AD1033">
            <v>2</v>
          </cell>
        </row>
        <row r="1034">
          <cell r="A1034" t="str">
            <v>Chapinero</v>
          </cell>
          <cell r="B1034">
            <v>1090034</v>
          </cell>
          <cell r="C1034">
            <v>37221</v>
          </cell>
          <cell r="D1034">
            <v>37585</v>
          </cell>
          <cell r="E1034" t="str">
            <v>A</v>
          </cell>
          <cell r="F1034" t="str">
            <v>AUCOL98</v>
          </cell>
          <cell r="G1034">
            <v>72059</v>
          </cell>
          <cell r="H1034" t="str">
            <v>CREACAR LTDA</v>
          </cell>
          <cell r="I1034">
            <v>0</v>
          </cell>
          <cell r="J1034">
            <v>0</v>
          </cell>
          <cell r="K1034">
            <v>570361.79689999996</v>
          </cell>
          <cell r="N1034">
            <v>0</v>
          </cell>
          <cell r="O1034">
            <v>0.1</v>
          </cell>
          <cell r="P1034">
            <v>0</v>
          </cell>
          <cell r="Q1034">
            <v>0.1</v>
          </cell>
          <cell r="R1034">
            <v>0</v>
          </cell>
          <cell r="S1034">
            <v>0</v>
          </cell>
          <cell r="T1034">
            <v>0</v>
          </cell>
          <cell r="U1034">
            <v>0.19</v>
          </cell>
          <cell r="V1034">
            <v>108368.741411</v>
          </cell>
          <cell r="W1034">
            <v>0.125</v>
          </cell>
          <cell r="X1034">
            <v>71295.224612499995</v>
          </cell>
          <cell r="Y1034">
            <v>0</v>
          </cell>
          <cell r="Z1034">
            <v>0</v>
          </cell>
          <cell r="AA1034">
            <v>0.68500000000000005</v>
          </cell>
          <cell r="AB1034">
            <v>390697.8308765</v>
          </cell>
          <cell r="AD1034">
            <v>0.37362638115882874</v>
          </cell>
        </row>
        <row r="1035">
          <cell r="B1035" t="str">
            <v>Total 1090034</v>
          </cell>
          <cell r="I1035">
            <v>2936581.0625</v>
          </cell>
          <cell r="J1035">
            <v>2936581.0625</v>
          </cell>
          <cell r="K1035">
            <v>3626198.4531999999</v>
          </cell>
          <cell r="L1035">
            <v>0</v>
          </cell>
          <cell r="M1035">
            <v>0</v>
          </cell>
          <cell r="N1035">
            <v>0</v>
          </cell>
          <cell r="P1035">
            <v>0</v>
          </cell>
          <cell r="R1035">
            <v>0</v>
          </cell>
          <cell r="S1035">
            <v>0</v>
          </cell>
          <cell r="V1035">
            <v>688977.70610800001</v>
          </cell>
          <cell r="X1035">
            <v>453274.80664999998</v>
          </cell>
          <cell r="Z1035">
            <v>0</v>
          </cell>
          <cell r="AB1035">
            <v>2483945.9404420001</v>
          </cell>
          <cell r="AC1035">
            <v>0</v>
          </cell>
        </row>
        <row r="1036">
          <cell r="A1036" t="str">
            <v>Chapinero</v>
          </cell>
          <cell r="B1036">
            <v>7569759</v>
          </cell>
          <cell r="C1036">
            <v>36892</v>
          </cell>
          <cell r="D1036">
            <v>37256</v>
          </cell>
          <cell r="E1036" t="str">
            <v>M</v>
          </cell>
          <cell r="F1036" t="str">
            <v>AUCOL98</v>
          </cell>
          <cell r="G1036">
            <v>72059</v>
          </cell>
          <cell r="H1036" t="str">
            <v>CREACAR LTDA</v>
          </cell>
          <cell r="I1036">
            <v>39203187</v>
          </cell>
          <cell r="J1036">
            <v>39203187</v>
          </cell>
          <cell r="K1036">
            <v>39203187.112999998</v>
          </cell>
          <cell r="L1036">
            <v>20939392</v>
          </cell>
          <cell r="M1036">
            <v>3004094</v>
          </cell>
          <cell r="N1036">
            <v>23943486</v>
          </cell>
          <cell r="O1036">
            <v>0.1</v>
          </cell>
          <cell r="P1036">
            <v>300409.40000000002</v>
          </cell>
          <cell r="Q1036">
            <v>0.1</v>
          </cell>
          <cell r="R1036">
            <v>2394348.6</v>
          </cell>
          <cell r="S1036">
            <v>26638244</v>
          </cell>
          <cell r="T1036">
            <v>0.67949179548125582</v>
          </cell>
          <cell r="U1036">
            <v>0.19</v>
          </cell>
          <cell r="V1036">
            <v>7448605.5514699994</v>
          </cell>
          <cell r="W1036">
            <v>0.125</v>
          </cell>
          <cell r="X1036">
            <v>4900398.3891249998</v>
          </cell>
          <cell r="Y1036">
            <v>0.1</v>
          </cell>
          <cell r="Z1036">
            <v>3920318.7113000001</v>
          </cell>
          <cell r="AA1036">
            <v>-9.4491795481255858E-2</v>
          </cell>
          <cell r="AB1036">
            <v>-3704379.5388950012</v>
          </cell>
          <cell r="AD1036">
            <v>46.760990142822266</v>
          </cell>
        </row>
        <row r="1037">
          <cell r="A1037" t="str">
            <v>Chapinero</v>
          </cell>
          <cell r="B1037">
            <v>7569759</v>
          </cell>
          <cell r="C1037">
            <v>37257</v>
          </cell>
          <cell r="D1037">
            <v>37621</v>
          </cell>
          <cell r="E1037" t="str">
            <v>M</v>
          </cell>
          <cell r="F1037" t="str">
            <v>AUCOL98</v>
          </cell>
          <cell r="G1037">
            <v>72059</v>
          </cell>
          <cell r="H1037" t="str">
            <v>CREACAR LTDA</v>
          </cell>
          <cell r="I1037">
            <v>45600350</v>
          </cell>
          <cell r="J1037">
            <v>45600350</v>
          </cell>
          <cell r="K1037">
            <v>45600350</v>
          </cell>
          <cell r="L1037">
            <v>54101611</v>
          </cell>
          <cell r="M1037">
            <v>3811111</v>
          </cell>
          <cell r="N1037">
            <v>57912722</v>
          </cell>
          <cell r="O1037">
            <v>0.1</v>
          </cell>
          <cell r="P1037">
            <v>381111.10000000003</v>
          </cell>
          <cell r="Q1037">
            <v>0.1</v>
          </cell>
          <cell r="R1037">
            <v>5791272.2000000002</v>
          </cell>
          <cell r="S1037">
            <v>64085105.300000004</v>
          </cell>
          <cell r="T1037">
            <v>1.4053643294404539</v>
          </cell>
          <cell r="U1037">
            <v>0.19</v>
          </cell>
          <cell r="V1037">
            <v>8664066.5</v>
          </cell>
          <cell r="W1037">
            <v>0.125</v>
          </cell>
          <cell r="X1037">
            <v>5700043.75</v>
          </cell>
          <cell r="Y1037">
            <v>0.1</v>
          </cell>
          <cell r="Z1037">
            <v>4560035</v>
          </cell>
          <cell r="AA1037">
            <v>-0.8203643294404539</v>
          </cell>
          <cell r="AB1037">
            <v>-37408900.550000004</v>
          </cell>
          <cell r="AD1037">
            <v>42.335163116455078</v>
          </cell>
        </row>
        <row r="1038">
          <cell r="A1038" t="str">
            <v>Chapinero</v>
          </cell>
          <cell r="B1038">
            <v>7569759</v>
          </cell>
          <cell r="C1038">
            <v>37622</v>
          </cell>
          <cell r="D1038">
            <v>37777</v>
          </cell>
          <cell r="E1038" t="str">
            <v>M</v>
          </cell>
          <cell r="F1038" t="str">
            <v>AUCOL98</v>
          </cell>
          <cell r="G1038">
            <v>72059</v>
          </cell>
          <cell r="H1038" t="str">
            <v>CREACAR LTDA</v>
          </cell>
          <cell r="I1038">
            <v>18211122</v>
          </cell>
          <cell r="J1038">
            <v>12353670</v>
          </cell>
          <cell r="K1038">
            <v>15848787.022500001</v>
          </cell>
          <cell r="L1038">
            <v>939922</v>
          </cell>
          <cell r="M1038">
            <v>0</v>
          </cell>
          <cell r="N1038">
            <v>939922</v>
          </cell>
          <cell r="O1038">
            <v>0.1</v>
          </cell>
          <cell r="P1038">
            <v>0</v>
          </cell>
          <cell r="Q1038">
            <v>0.1</v>
          </cell>
          <cell r="R1038">
            <v>93992.200000000012</v>
          </cell>
          <cell r="S1038">
            <v>1033914.2</v>
          </cell>
          <cell r="T1038">
            <v>6.5236172240322618E-2</v>
          </cell>
          <cell r="U1038">
            <v>0.19</v>
          </cell>
          <cell r="V1038">
            <v>3011269.534275</v>
          </cell>
          <cell r="W1038">
            <v>0.125</v>
          </cell>
          <cell r="X1038">
            <v>1981098.3778125001</v>
          </cell>
          <cell r="Y1038">
            <v>0.1</v>
          </cell>
          <cell r="Z1038">
            <v>1584878.7022500001</v>
          </cell>
          <cell r="AA1038">
            <v>0.51976382775967733</v>
          </cell>
          <cell r="AB1038">
            <v>8237626.2081624996</v>
          </cell>
          <cell r="AC1038">
            <v>21</v>
          </cell>
          <cell r="AD1038">
            <v>22.980644226074219</v>
          </cell>
        </row>
        <row r="1039">
          <cell r="B1039" t="str">
            <v>Total 7569759</v>
          </cell>
          <cell r="I1039">
            <v>103014659</v>
          </cell>
          <cell r="J1039">
            <v>97157207</v>
          </cell>
          <cell r="K1039">
            <v>100652324.13550001</v>
          </cell>
          <cell r="L1039">
            <v>75980925</v>
          </cell>
          <cell r="M1039">
            <v>6815205</v>
          </cell>
          <cell r="N1039">
            <v>82796130</v>
          </cell>
          <cell r="P1039">
            <v>681520.5</v>
          </cell>
          <cell r="R1039">
            <v>8279613.0000000009</v>
          </cell>
          <cell r="S1039">
            <v>91757263.500000015</v>
          </cell>
          <cell r="V1039">
            <v>19123941.585744999</v>
          </cell>
          <cell r="X1039">
            <v>12581540.516937502</v>
          </cell>
          <cell r="Z1039">
            <v>10065232.413550001</v>
          </cell>
          <cell r="AB1039">
            <v>-32875653.880732507</v>
          </cell>
          <cell r="AC1039">
            <v>21</v>
          </cell>
        </row>
        <row r="1040">
          <cell r="H1040" t="str">
            <v>Total CREACAR LTDA</v>
          </cell>
          <cell r="I1040">
            <v>1270395187.6875</v>
          </cell>
          <cell r="J1040">
            <v>1140672371.5625</v>
          </cell>
          <cell r="K1040">
            <v>888992281.19810009</v>
          </cell>
          <cell r="L1040">
            <v>277642904</v>
          </cell>
          <cell r="M1040">
            <v>91355434</v>
          </cell>
          <cell r="N1040">
            <v>368998338</v>
          </cell>
          <cell r="P1040">
            <v>9135543.4000000004</v>
          </cell>
          <cell r="R1040">
            <v>36899833.800000012</v>
          </cell>
          <cell r="S1040">
            <v>415033715.19999999</v>
          </cell>
          <cell r="V1040">
            <v>168908533.42763901</v>
          </cell>
          <cell r="X1040">
            <v>150359723.0802325</v>
          </cell>
          <cell r="Z1040">
            <v>10065232.413550001</v>
          </cell>
          <cell r="AB1040">
            <v>144625077.07667848</v>
          </cell>
          <cell r="AC1040">
            <v>335</v>
          </cell>
        </row>
        <row r="1041">
          <cell r="A1041" t="str">
            <v>Chapinero</v>
          </cell>
          <cell r="B1041">
            <v>363546</v>
          </cell>
          <cell r="C1041">
            <v>36892</v>
          </cell>
          <cell r="D1041">
            <v>37256</v>
          </cell>
          <cell r="E1041" t="str">
            <v>A</v>
          </cell>
          <cell r="F1041" t="str">
            <v>AUCOL98</v>
          </cell>
          <cell r="G1041">
            <v>51411</v>
          </cell>
          <cell r="H1041" t="str">
            <v>EGAUTOS LTDA.</v>
          </cell>
          <cell r="I1041">
            <v>104956546.9375</v>
          </cell>
          <cell r="J1041">
            <v>104956546.9375</v>
          </cell>
          <cell r="K1041">
            <v>112087056.66869999</v>
          </cell>
          <cell r="L1041">
            <v>76341365</v>
          </cell>
          <cell r="M1041">
            <v>3448422</v>
          </cell>
          <cell r="N1041">
            <v>79789787</v>
          </cell>
          <cell r="O1041">
            <v>0.1</v>
          </cell>
          <cell r="P1041">
            <v>344842.2</v>
          </cell>
          <cell r="Q1041">
            <v>0.1</v>
          </cell>
          <cell r="R1041">
            <v>7978978.7000000002</v>
          </cell>
          <cell r="S1041">
            <v>88113607.900000006</v>
          </cell>
          <cell r="T1041">
            <v>0.78611759929106506</v>
          </cell>
          <cell r="U1041">
            <v>0.19</v>
          </cell>
          <cell r="V1041">
            <v>21296540.767053001</v>
          </cell>
          <cell r="W1041">
            <v>0.125</v>
          </cell>
          <cell r="X1041">
            <v>14010882.083587499</v>
          </cell>
          <cell r="Y1041">
            <v>0</v>
          </cell>
          <cell r="Z1041">
            <v>0</v>
          </cell>
          <cell r="AA1041">
            <v>-0.10111759929106501</v>
          </cell>
          <cell r="AB1041">
            <v>-11333974.081940502</v>
          </cell>
          <cell r="AD1041">
            <v>120.15659332275391</v>
          </cell>
        </row>
        <row r="1042">
          <cell r="A1042" t="str">
            <v>Chapinero</v>
          </cell>
          <cell r="B1042">
            <v>363546</v>
          </cell>
          <cell r="C1042">
            <v>37257</v>
          </cell>
          <cell r="D1042">
            <v>37621</v>
          </cell>
          <cell r="E1042" t="str">
            <v>A</v>
          </cell>
          <cell r="F1042" t="str">
            <v>AUCOL98</v>
          </cell>
          <cell r="G1042">
            <v>51411</v>
          </cell>
          <cell r="H1042" t="str">
            <v>EGAUTOS LTDA.</v>
          </cell>
          <cell r="I1042">
            <v>67288136.4375</v>
          </cell>
          <cell r="J1042">
            <v>67288136.4375</v>
          </cell>
          <cell r="K1042">
            <v>95262120.184100002</v>
          </cell>
          <cell r="L1042">
            <v>86582574</v>
          </cell>
          <cell r="M1042">
            <v>14397861</v>
          </cell>
          <cell r="N1042">
            <v>100980435</v>
          </cell>
          <cell r="O1042">
            <v>0.1</v>
          </cell>
          <cell r="P1042">
            <v>1439786.1</v>
          </cell>
          <cell r="Q1042">
            <v>0.1</v>
          </cell>
          <cell r="R1042">
            <v>10098043.5</v>
          </cell>
          <cell r="S1042">
            <v>112518264.59999999</v>
          </cell>
          <cell r="T1042">
            <v>1.1811438206765861</v>
          </cell>
          <cell r="U1042">
            <v>0.19</v>
          </cell>
          <cell r="V1042">
            <v>18099802.834979001</v>
          </cell>
          <cell r="W1042">
            <v>0.125</v>
          </cell>
          <cell r="X1042">
            <v>11907765.0230125</v>
          </cell>
          <cell r="Y1042">
            <v>0</v>
          </cell>
          <cell r="Z1042">
            <v>0</v>
          </cell>
          <cell r="AA1042">
            <v>-0.49614382067658602</v>
          </cell>
          <cell r="AB1042">
            <v>-47263712.273891494</v>
          </cell>
          <cell r="AD1042">
            <v>94.173080444335938</v>
          </cell>
        </row>
        <row r="1043">
          <cell r="A1043" t="str">
            <v>Chapinero</v>
          </cell>
          <cell r="B1043">
            <v>363546</v>
          </cell>
          <cell r="C1043">
            <v>37622</v>
          </cell>
          <cell r="D1043">
            <v>37777</v>
          </cell>
          <cell r="E1043" t="str">
            <v>A</v>
          </cell>
          <cell r="F1043" t="str">
            <v>AUCOL98</v>
          </cell>
          <cell r="G1043">
            <v>51411</v>
          </cell>
          <cell r="H1043" t="str">
            <v>EGAUTOS LTDA.</v>
          </cell>
          <cell r="I1043">
            <v>12852753</v>
          </cell>
          <cell r="J1043">
            <v>5683273.9375</v>
          </cell>
          <cell r="K1043">
            <v>20181181.945799999</v>
          </cell>
          <cell r="L1043">
            <v>1652000</v>
          </cell>
          <cell r="M1043">
            <v>0</v>
          </cell>
          <cell r="N1043">
            <v>1652000</v>
          </cell>
          <cell r="O1043">
            <v>0.1</v>
          </cell>
          <cell r="P1043">
            <v>0</v>
          </cell>
          <cell r="Q1043">
            <v>0.1</v>
          </cell>
          <cell r="R1043">
            <v>165200</v>
          </cell>
          <cell r="S1043">
            <v>1817200</v>
          </cell>
          <cell r="T1043">
            <v>9.0044280106110736E-2</v>
          </cell>
          <cell r="U1043">
            <v>0.19</v>
          </cell>
          <cell r="V1043">
            <v>3834424.5697019999</v>
          </cell>
          <cell r="W1043">
            <v>0.125</v>
          </cell>
          <cell r="X1043">
            <v>2522647.7432249999</v>
          </cell>
          <cell r="Y1043">
            <v>0</v>
          </cell>
          <cell r="Z1043">
            <v>0</v>
          </cell>
          <cell r="AA1043">
            <v>0.59495571989388929</v>
          </cell>
          <cell r="AB1043">
            <v>12006909.632873001</v>
          </cell>
          <cell r="AC1043">
            <v>30</v>
          </cell>
          <cell r="AD1043">
            <v>48.154838562011719</v>
          </cell>
        </row>
        <row r="1044">
          <cell r="B1044" t="str">
            <v>Total 363546</v>
          </cell>
          <cell r="I1044">
            <v>185097436.375</v>
          </cell>
          <cell r="J1044">
            <v>177927957.3125</v>
          </cell>
          <cell r="K1044">
            <v>227530358.79860002</v>
          </cell>
          <cell r="L1044">
            <v>164575939</v>
          </cell>
          <cell r="M1044">
            <v>17846283</v>
          </cell>
          <cell r="N1044">
            <v>182422222</v>
          </cell>
          <cell r="P1044">
            <v>1784628.3</v>
          </cell>
          <cell r="R1044">
            <v>18242222.199999999</v>
          </cell>
          <cell r="S1044">
            <v>202449072.5</v>
          </cell>
          <cell r="V1044">
            <v>43230768.171734005</v>
          </cell>
          <cell r="X1044">
            <v>28441294.849825002</v>
          </cell>
          <cell r="Z1044">
            <v>0</v>
          </cell>
          <cell r="AB1044">
            <v>-46590776.722958997</v>
          </cell>
          <cell r="AC1044">
            <v>30</v>
          </cell>
        </row>
        <row r="1045">
          <cell r="H1045" t="str">
            <v>Total EGAUTOS LTDA.</v>
          </cell>
          <cell r="I1045">
            <v>185097436.375</v>
          </cell>
          <cell r="J1045">
            <v>177927957.3125</v>
          </cell>
          <cell r="K1045">
            <v>227530358.79860002</v>
          </cell>
          <cell r="L1045">
            <v>164575939</v>
          </cell>
          <cell r="M1045">
            <v>17846283</v>
          </cell>
          <cell r="N1045">
            <v>182422222</v>
          </cell>
          <cell r="P1045">
            <v>1784628.3</v>
          </cell>
          <cell r="R1045">
            <v>18242222.199999999</v>
          </cell>
          <cell r="S1045">
            <v>202449072.5</v>
          </cell>
          <cell r="V1045">
            <v>43230768.171734005</v>
          </cell>
          <cell r="X1045">
            <v>28441294.849825002</v>
          </cell>
          <cell r="Z1045">
            <v>0</v>
          </cell>
          <cell r="AB1045">
            <v>-46590776.722958997</v>
          </cell>
          <cell r="AC1045">
            <v>30</v>
          </cell>
        </row>
        <row r="1046">
          <cell r="A1046" t="str">
            <v>Chapinero</v>
          </cell>
          <cell r="B1046">
            <v>12019237</v>
          </cell>
          <cell r="C1046">
            <v>37522</v>
          </cell>
          <cell r="D1046">
            <v>37777</v>
          </cell>
          <cell r="E1046" t="str">
            <v>A</v>
          </cell>
          <cell r="F1046" t="str">
            <v>AUCOLESP</v>
          </cell>
          <cell r="H1046" t="str">
            <v>FERNANDEZ ALIRIO</v>
          </cell>
          <cell r="I1046">
            <v>610290</v>
          </cell>
          <cell r="J1046">
            <v>610290</v>
          </cell>
          <cell r="K1046">
            <v>428039</v>
          </cell>
          <cell r="N1046">
            <v>0</v>
          </cell>
          <cell r="O1046">
            <v>0.1</v>
          </cell>
          <cell r="P1046">
            <v>0</v>
          </cell>
          <cell r="Q1046">
            <v>0.1</v>
          </cell>
          <cell r="R1046">
            <v>0</v>
          </cell>
          <cell r="S1046">
            <v>0</v>
          </cell>
          <cell r="T1046">
            <v>0</v>
          </cell>
          <cell r="U1046">
            <v>0.19</v>
          </cell>
          <cell r="V1046">
            <v>81327.41</v>
          </cell>
          <cell r="W1046">
            <v>0.125</v>
          </cell>
          <cell r="X1046">
            <v>53504.875</v>
          </cell>
          <cell r="Y1046">
            <v>0</v>
          </cell>
          <cell r="Z1046">
            <v>0</v>
          </cell>
          <cell r="AA1046">
            <v>0.68500000000000005</v>
          </cell>
          <cell r="AB1046">
            <v>293206.71500000003</v>
          </cell>
          <cell r="AC1046">
            <v>1</v>
          </cell>
          <cell r="AD1046">
            <v>1</v>
          </cell>
        </row>
        <row r="1047">
          <cell r="B1047" t="str">
            <v>Total 12019237</v>
          </cell>
          <cell r="I1047">
            <v>610290</v>
          </cell>
          <cell r="J1047">
            <v>610290</v>
          </cell>
          <cell r="K1047">
            <v>428039</v>
          </cell>
          <cell r="L1047">
            <v>0</v>
          </cell>
          <cell r="M1047">
            <v>0</v>
          </cell>
          <cell r="N1047">
            <v>0</v>
          </cell>
          <cell r="P1047">
            <v>0</v>
          </cell>
          <cell r="R1047">
            <v>0</v>
          </cell>
          <cell r="S1047">
            <v>0</v>
          </cell>
          <cell r="V1047">
            <v>81327.41</v>
          </cell>
          <cell r="X1047">
            <v>53504.875</v>
          </cell>
          <cell r="Z1047">
            <v>0</v>
          </cell>
          <cell r="AB1047">
            <v>293206.71500000003</v>
          </cell>
          <cell r="AC1047">
            <v>1</v>
          </cell>
        </row>
        <row r="1048">
          <cell r="H1048" t="str">
            <v>Total FERNANDEZ ALIRIO</v>
          </cell>
          <cell r="I1048">
            <v>610290</v>
          </cell>
          <cell r="J1048">
            <v>610290</v>
          </cell>
          <cell r="K1048">
            <v>428039</v>
          </cell>
          <cell r="L1048">
            <v>0</v>
          </cell>
          <cell r="M1048">
            <v>0</v>
          </cell>
          <cell r="N1048">
            <v>0</v>
          </cell>
          <cell r="P1048">
            <v>0</v>
          </cell>
          <cell r="R1048">
            <v>0</v>
          </cell>
          <cell r="S1048">
            <v>0</v>
          </cell>
          <cell r="V1048">
            <v>81327.41</v>
          </cell>
          <cell r="X1048">
            <v>53504.875</v>
          </cell>
          <cell r="Z1048">
            <v>0</v>
          </cell>
          <cell r="AB1048">
            <v>293206.71500000003</v>
          </cell>
          <cell r="AC1048">
            <v>1</v>
          </cell>
        </row>
        <row r="1049">
          <cell r="A1049" t="str">
            <v>Chapinero</v>
          </cell>
          <cell r="B1049">
            <v>972763</v>
          </cell>
          <cell r="C1049">
            <v>36815</v>
          </cell>
          <cell r="D1049">
            <v>37179</v>
          </cell>
          <cell r="E1049" t="str">
            <v>M</v>
          </cell>
          <cell r="F1049" t="str">
            <v>AUCOL98</v>
          </cell>
          <cell r="G1049">
            <v>60562</v>
          </cell>
          <cell r="H1049" t="str">
            <v>FLEXON S.A.</v>
          </cell>
          <cell r="I1049">
            <v>15321268</v>
          </cell>
          <cell r="J1049">
            <v>15192794</v>
          </cell>
          <cell r="K1049">
            <v>15321267.9844</v>
          </cell>
          <cell r="L1049">
            <v>17073603</v>
          </cell>
          <cell r="M1049">
            <v>2111113</v>
          </cell>
          <cell r="N1049">
            <v>19184716</v>
          </cell>
          <cell r="O1049">
            <v>0.1</v>
          </cell>
          <cell r="P1049">
            <v>211111.30000000002</v>
          </cell>
          <cell r="Q1049">
            <v>0.1</v>
          </cell>
          <cell r="R1049">
            <v>1918471.6</v>
          </cell>
          <cell r="S1049">
            <v>21314298.900000002</v>
          </cell>
          <cell r="T1049">
            <v>1.3911576327561179</v>
          </cell>
          <cell r="U1049">
            <v>0.19</v>
          </cell>
          <cell r="V1049">
            <v>2911040.9170360002</v>
          </cell>
          <cell r="W1049">
            <v>0.125</v>
          </cell>
          <cell r="X1049">
            <v>1915158.4980500001</v>
          </cell>
          <cell r="Y1049">
            <v>0</v>
          </cell>
          <cell r="Z1049">
            <v>0</v>
          </cell>
          <cell r="AA1049">
            <v>-0.70615763275611787</v>
          </cell>
          <cell r="AB1049">
            <v>-10819230.330686001</v>
          </cell>
          <cell r="AD1049">
            <v>22.532966613769531</v>
          </cell>
        </row>
        <row r="1050">
          <cell r="A1050" t="str">
            <v>Chapinero</v>
          </cell>
          <cell r="B1050">
            <v>972763</v>
          </cell>
          <cell r="C1050">
            <v>37180</v>
          </cell>
          <cell r="D1050">
            <v>37544</v>
          </cell>
          <cell r="E1050" t="str">
            <v>M</v>
          </cell>
          <cell r="F1050" t="str">
            <v>AUCOL98</v>
          </cell>
          <cell r="G1050">
            <v>60562</v>
          </cell>
          <cell r="H1050" t="str">
            <v>FLEXON S.A.</v>
          </cell>
          <cell r="I1050">
            <v>14301568</v>
          </cell>
          <cell r="J1050">
            <v>14301568</v>
          </cell>
          <cell r="K1050">
            <v>14301568.011700001</v>
          </cell>
          <cell r="L1050">
            <v>1812418</v>
          </cell>
          <cell r="M1050">
            <v>0</v>
          </cell>
          <cell r="N1050">
            <v>1812418</v>
          </cell>
          <cell r="O1050">
            <v>0.1</v>
          </cell>
          <cell r="P1050">
            <v>0</v>
          </cell>
          <cell r="Q1050">
            <v>0.1</v>
          </cell>
          <cell r="R1050">
            <v>181241.80000000002</v>
          </cell>
          <cell r="S1050">
            <v>1993659.8</v>
          </cell>
          <cell r="T1050">
            <v>0.13940148369528449</v>
          </cell>
          <cell r="U1050">
            <v>0.19</v>
          </cell>
          <cell r="V1050">
            <v>2717297.9222230003</v>
          </cell>
          <cell r="W1050">
            <v>0.125</v>
          </cell>
          <cell r="X1050">
            <v>1787696.0014625001</v>
          </cell>
          <cell r="Y1050">
            <v>0</v>
          </cell>
          <cell r="Z1050">
            <v>0</v>
          </cell>
          <cell r="AA1050">
            <v>0.54559851630471556</v>
          </cell>
          <cell r="AB1050">
            <v>7802914.2880145013</v>
          </cell>
          <cell r="AD1050">
            <v>17.736263275146484</v>
          </cell>
        </row>
        <row r="1051">
          <cell r="B1051" t="str">
            <v>Total 972763</v>
          </cell>
          <cell r="I1051">
            <v>29622836</v>
          </cell>
          <cell r="J1051">
            <v>29494362</v>
          </cell>
          <cell r="K1051">
            <v>29622835.996100001</v>
          </cell>
          <cell r="L1051">
            <v>18886021</v>
          </cell>
          <cell r="M1051">
            <v>2111113</v>
          </cell>
          <cell r="N1051">
            <v>20997134</v>
          </cell>
          <cell r="P1051">
            <v>211111.30000000002</v>
          </cell>
          <cell r="R1051">
            <v>2099713.4</v>
          </cell>
          <cell r="S1051">
            <v>23307958.700000003</v>
          </cell>
          <cell r="V1051">
            <v>5628338.8392590005</v>
          </cell>
          <cell r="X1051">
            <v>3702854.4995125001</v>
          </cell>
          <cell r="Z1051">
            <v>0</v>
          </cell>
          <cell r="AB1051">
            <v>-3016316.0426714998</v>
          </cell>
          <cell r="AC1051">
            <v>0</v>
          </cell>
        </row>
        <row r="1052">
          <cell r="H1052" t="str">
            <v>Total FLEXON S.A.</v>
          </cell>
          <cell r="I1052">
            <v>29622836</v>
          </cell>
          <cell r="J1052">
            <v>29494362</v>
          </cell>
          <cell r="K1052">
            <v>29622835.996100001</v>
          </cell>
          <cell r="L1052">
            <v>18886021</v>
          </cell>
          <cell r="M1052">
            <v>2111113</v>
          </cell>
          <cell r="N1052">
            <v>20997134</v>
          </cell>
          <cell r="P1052">
            <v>211111.30000000002</v>
          </cell>
          <cell r="R1052">
            <v>2099713.4</v>
          </cell>
          <cell r="S1052">
            <v>23307958.700000003</v>
          </cell>
          <cell r="V1052">
            <v>5628338.8392590005</v>
          </cell>
          <cell r="X1052">
            <v>3702854.4995125001</v>
          </cell>
          <cell r="Z1052">
            <v>0</v>
          </cell>
          <cell r="AB1052">
            <v>-3016316.0426714998</v>
          </cell>
          <cell r="AC1052">
            <v>0</v>
          </cell>
        </row>
        <row r="1053">
          <cell r="A1053" t="str">
            <v>Chapinero</v>
          </cell>
          <cell r="B1053">
            <v>1062751</v>
          </cell>
          <cell r="C1053">
            <v>36882</v>
          </cell>
          <cell r="D1053">
            <v>37246</v>
          </cell>
          <cell r="E1053" t="str">
            <v>M</v>
          </cell>
          <cell r="F1053" t="str">
            <v>AUCOLESP</v>
          </cell>
          <cell r="G1053">
            <v>75656</v>
          </cell>
          <cell r="H1053" t="str">
            <v>FONBIENESTAR</v>
          </cell>
          <cell r="I1053">
            <v>27557976</v>
          </cell>
          <cell r="J1053">
            <v>27557976</v>
          </cell>
          <cell r="K1053">
            <v>27557976.043900002</v>
          </cell>
          <cell r="L1053">
            <v>50112077</v>
          </cell>
          <cell r="M1053">
            <v>1584144</v>
          </cell>
          <cell r="N1053">
            <v>51696221</v>
          </cell>
          <cell r="O1053">
            <v>0.1</v>
          </cell>
          <cell r="P1053">
            <v>158414.40000000002</v>
          </cell>
          <cell r="Q1053">
            <v>0.1</v>
          </cell>
          <cell r="R1053">
            <v>5169622.1000000006</v>
          </cell>
          <cell r="S1053">
            <v>57024257.5</v>
          </cell>
          <cell r="T1053">
            <v>2.0692469363192729</v>
          </cell>
          <cell r="U1053">
            <v>0.19</v>
          </cell>
          <cell r="V1053">
            <v>5236015.4483410008</v>
          </cell>
          <cell r="W1053">
            <v>0.15</v>
          </cell>
          <cell r="X1053">
            <v>4133696.406585</v>
          </cell>
          <cell r="Y1053">
            <v>0</v>
          </cell>
          <cell r="Z1053">
            <v>0</v>
          </cell>
          <cell r="AA1053">
            <v>-1.409246936319273</v>
          </cell>
          <cell r="AB1053">
            <v>-38835993.311025999</v>
          </cell>
          <cell r="AD1053">
            <v>48.016483306884766</v>
          </cell>
        </row>
        <row r="1054">
          <cell r="B1054" t="str">
            <v>Total 1062751</v>
          </cell>
          <cell r="I1054">
            <v>27557976</v>
          </cell>
          <cell r="J1054">
            <v>27557976</v>
          </cell>
          <cell r="K1054">
            <v>27557976.043900002</v>
          </cell>
          <cell r="L1054">
            <v>50112077</v>
          </cell>
          <cell r="M1054">
            <v>1584144</v>
          </cell>
          <cell r="N1054">
            <v>51696221</v>
          </cell>
          <cell r="P1054">
            <v>158414.40000000002</v>
          </cell>
          <cell r="R1054">
            <v>5169622.1000000006</v>
          </cell>
          <cell r="S1054">
            <v>57024257.5</v>
          </cell>
          <cell r="V1054">
            <v>5236015.4483410008</v>
          </cell>
          <cell r="X1054">
            <v>4133696.406585</v>
          </cell>
          <cell r="Z1054">
            <v>0</v>
          </cell>
          <cell r="AB1054">
            <v>-38835993.311025999</v>
          </cell>
          <cell r="AC1054">
            <v>0</v>
          </cell>
        </row>
        <row r="1055">
          <cell r="H1055" t="str">
            <v>Total FONBIENESTAR</v>
          </cell>
          <cell r="I1055">
            <v>27557976</v>
          </cell>
          <cell r="J1055">
            <v>27557976</v>
          </cell>
          <cell r="K1055">
            <v>27557976.043900002</v>
          </cell>
          <cell r="L1055">
            <v>50112077</v>
          </cell>
          <cell r="M1055">
            <v>1584144</v>
          </cell>
          <cell r="N1055">
            <v>51696221</v>
          </cell>
          <cell r="P1055">
            <v>158414.40000000002</v>
          </cell>
          <cell r="R1055">
            <v>5169622.1000000006</v>
          </cell>
          <cell r="S1055">
            <v>57024257.5</v>
          </cell>
          <cell r="V1055">
            <v>5236015.4483410008</v>
          </cell>
          <cell r="X1055">
            <v>4133696.406585</v>
          </cell>
          <cell r="Z1055">
            <v>0</v>
          </cell>
          <cell r="AB1055">
            <v>-38835993.311025999</v>
          </cell>
          <cell r="AC1055">
            <v>0</v>
          </cell>
        </row>
        <row r="1056">
          <cell r="A1056" t="str">
            <v>Chapinero</v>
          </cell>
          <cell r="B1056">
            <v>10944776</v>
          </cell>
          <cell r="C1056">
            <v>37438</v>
          </cell>
          <cell r="D1056">
            <v>37777</v>
          </cell>
          <cell r="E1056" t="str">
            <v>A</v>
          </cell>
          <cell r="F1056" t="str">
            <v>AUCOL98</v>
          </cell>
          <cell r="G1056">
            <v>76176</v>
          </cell>
          <cell r="H1056" t="str">
            <v>FONDO DE EMPLEADOS 3 M</v>
          </cell>
          <cell r="I1056">
            <v>-343347</v>
          </cell>
          <cell r="J1056">
            <v>-343347</v>
          </cell>
          <cell r="K1056">
            <v>-318822.21879999997</v>
          </cell>
          <cell r="N1056">
            <v>0</v>
          </cell>
          <cell r="O1056">
            <v>0.1</v>
          </cell>
          <cell r="P1056">
            <v>0</v>
          </cell>
          <cell r="Q1056">
            <v>0.1</v>
          </cell>
          <cell r="R1056">
            <v>0</v>
          </cell>
          <cell r="S1056">
            <v>0</v>
          </cell>
          <cell r="T1056">
            <v>0</v>
          </cell>
          <cell r="U1056">
            <v>0.19</v>
          </cell>
          <cell r="V1056">
            <v>-60576.221571999995</v>
          </cell>
          <cell r="W1056">
            <v>0.125</v>
          </cell>
          <cell r="X1056">
            <v>-39852.777349999997</v>
          </cell>
          <cell r="Y1056">
            <v>0</v>
          </cell>
          <cell r="Z1056">
            <v>0</v>
          </cell>
          <cell r="AA1056">
            <v>0.68500000000000005</v>
          </cell>
          <cell r="AB1056">
            <v>-218393.219878</v>
          </cell>
        </row>
        <row r="1057">
          <cell r="B1057" t="str">
            <v>Total 10944776</v>
          </cell>
          <cell r="I1057">
            <v>-343347</v>
          </cell>
          <cell r="J1057">
            <v>-343347</v>
          </cell>
          <cell r="K1057">
            <v>-318822.21879999997</v>
          </cell>
          <cell r="L1057">
            <v>0</v>
          </cell>
          <cell r="M1057">
            <v>0</v>
          </cell>
          <cell r="N1057">
            <v>0</v>
          </cell>
          <cell r="P1057">
            <v>0</v>
          </cell>
          <cell r="R1057">
            <v>0</v>
          </cell>
          <cell r="S1057">
            <v>0</v>
          </cell>
          <cell r="V1057">
            <v>-60576.221571999995</v>
          </cell>
          <cell r="X1057">
            <v>-39852.777349999997</v>
          </cell>
          <cell r="Z1057">
            <v>0</v>
          </cell>
          <cell r="AB1057">
            <v>-218393.219878</v>
          </cell>
          <cell r="AC1057">
            <v>0</v>
          </cell>
        </row>
        <row r="1058">
          <cell r="A1058" t="str">
            <v>Chapinero</v>
          </cell>
          <cell r="B1058">
            <v>10982591</v>
          </cell>
          <cell r="C1058">
            <v>37438</v>
          </cell>
          <cell r="D1058">
            <v>37777</v>
          </cell>
          <cell r="E1058" t="str">
            <v>T</v>
          </cell>
          <cell r="F1058" t="str">
            <v>AUCOL98</v>
          </cell>
          <cell r="G1058">
            <v>76176</v>
          </cell>
          <cell r="H1058" t="str">
            <v>FONDO DE EMPLEADOS 3 M</v>
          </cell>
          <cell r="I1058">
            <v>16903515</v>
          </cell>
          <cell r="J1058">
            <v>16664366</v>
          </cell>
          <cell r="K1058">
            <v>15759899.460899999</v>
          </cell>
          <cell r="L1058">
            <v>11950859</v>
          </cell>
          <cell r="M1058">
            <v>1876222</v>
          </cell>
          <cell r="N1058">
            <v>13827081</v>
          </cell>
          <cell r="O1058">
            <v>0.1</v>
          </cell>
          <cell r="P1058">
            <v>187622.2</v>
          </cell>
          <cell r="Q1058">
            <v>0.1</v>
          </cell>
          <cell r="R1058">
            <v>1382708.1</v>
          </cell>
          <cell r="S1058">
            <v>15397411.299999999</v>
          </cell>
          <cell r="T1058">
            <v>0.97699933544631257</v>
          </cell>
          <cell r="U1058">
            <v>0.19</v>
          </cell>
          <cell r="V1058">
            <v>2994380.8975709998</v>
          </cell>
          <cell r="W1058">
            <v>0.125</v>
          </cell>
          <cell r="X1058">
            <v>1969987.4326124999</v>
          </cell>
          <cell r="Y1058">
            <v>0</v>
          </cell>
          <cell r="Z1058">
            <v>0</v>
          </cell>
          <cell r="AA1058">
            <v>-0.29199933544631251</v>
          </cell>
          <cell r="AB1058">
            <v>-4601880.169283499</v>
          </cell>
          <cell r="AC1058">
            <v>19</v>
          </cell>
          <cell r="AD1058">
            <v>18.749261856079102</v>
          </cell>
        </row>
        <row r="1059">
          <cell r="B1059" t="str">
            <v>Total 10982591</v>
          </cell>
          <cell r="I1059">
            <v>16903515</v>
          </cell>
          <cell r="J1059">
            <v>16664366</v>
          </cell>
          <cell r="K1059">
            <v>15759899.460899999</v>
          </cell>
          <cell r="L1059">
            <v>11950859</v>
          </cell>
          <cell r="M1059">
            <v>1876222</v>
          </cell>
          <cell r="N1059">
            <v>13827081</v>
          </cell>
          <cell r="P1059">
            <v>187622.2</v>
          </cell>
          <cell r="R1059">
            <v>1382708.1</v>
          </cell>
          <cell r="S1059">
            <v>15397411.299999999</v>
          </cell>
          <cell r="V1059">
            <v>2994380.8975709998</v>
          </cell>
          <cell r="X1059">
            <v>1969987.4326124999</v>
          </cell>
          <cell r="Z1059">
            <v>0</v>
          </cell>
          <cell r="AB1059">
            <v>-4601880.169283499</v>
          </cell>
          <cell r="AC1059">
            <v>19</v>
          </cell>
        </row>
        <row r="1060">
          <cell r="H1060" t="str">
            <v>Total FONDO DE EMPLEADOS 3 M</v>
          </cell>
          <cell r="I1060">
            <v>16560168</v>
          </cell>
          <cell r="J1060">
            <v>16321019</v>
          </cell>
          <cell r="K1060">
            <v>15441077.242099999</v>
          </cell>
          <cell r="L1060">
            <v>11950859</v>
          </cell>
          <cell r="M1060">
            <v>1876222</v>
          </cell>
          <cell r="N1060">
            <v>13827081</v>
          </cell>
          <cell r="P1060">
            <v>187622.2</v>
          </cell>
          <cell r="R1060">
            <v>1382708.1</v>
          </cell>
          <cell r="S1060">
            <v>15397411.299999999</v>
          </cell>
          <cell r="V1060">
            <v>2933804.6759989997</v>
          </cell>
          <cell r="X1060">
            <v>1930134.6552624998</v>
          </cell>
          <cell r="Z1060">
            <v>0</v>
          </cell>
          <cell r="AB1060">
            <v>-4820273.3891614992</v>
          </cell>
          <cell r="AC1060">
            <v>19</v>
          </cell>
        </row>
        <row r="1061">
          <cell r="A1061" t="str">
            <v>Chapinero</v>
          </cell>
          <cell r="B1061">
            <v>1079078</v>
          </cell>
          <cell r="C1061">
            <v>36861</v>
          </cell>
          <cell r="D1061">
            <v>37225</v>
          </cell>
          <cell r="E1061" t="str">
            <v>M</v>
          </cell>
          <cell r="F1061" t="str">
            <v>AUCOL98</v>
          </cell>
          <cell r="G1061">
            <v>69911</v>
          </cell>
          <cell r="H1061" t="str">
            <v>FONDO DE EMPLEADOS CLINICA  MARLY</v>
          </cell>
          <cell r="I1061">
            <v>16595583</v>
          </cell>
          <cell r="J1061">
            <v>16595583</v>
          </cell>
          <cell r="K1061">
            <v>16341119.5496</v>
          </cell>
          <cell r="L1061">
            <v>150000</v>
          </cell>
          <cell r="M1061">
            <v>1961111</v>
          </cell>
          <cell r="N1061">
            <v>2111111</v>
          </cell>
          <cell r="O1061">
            <v>0.1</v>
          </cell>
          <cell r="P1061">
            <v>196111.1</v>
          </cell>
          <cell r="Q1061">
            <v>0.1</v>
          </cell>
          <cell r="R1061">
            <v>211111.1</v>
          </cell>
          <cell r="S1061">
            <v>2518333.2000000002</v>
          </cell>
          <cell r="T1061">
            <v>0.15411019987682817</v>
          </cell>
          <cell r="U1061">
            <v>0.19</v>
          </cell>
          <cell r="V1061">
            <v>3104812.7144240001</v>
          </cell>
          <cell r="W1061">
            <v>0.125</v>
          </cell>
          <cell r="X1061">
            <v>2042639.9436999999</v>
          </cell>
          <cell r="Y1061">
            <v>0</v>
          </cell>
          <cell r="Z1061">
            <v>0</v>
          </cell>
          <cell r="AA1061">
            <v>0.53088980012317188</v>
          </cell>
          <cell r="AB1061">
            <v>8675333.6914760005</v>
          </cell>
          <cell r="AD1061">
            <v>21.543956756591797</v>
          </cell>
        </row>
        <row r="1062">
          <cell r="A1062" t="str">
            <v>Chapinero</v>
          </cell>
          <cell r="B1062">
            <v>1079078</v>
          </cell>
          <cell r="C1062">
            <v>37226</v>
          </cell>
          <cell r="D1062">
            <v>37590</v>
          </cell>
          <cell r="E1062" t="str">
            <v>M</v>
          </cell>
          <cell r="F1062" t="str">
            <v>AUCOL98</v>
          </cell>
          <cell r="G1062">
            <v>69911</v>
          </cell>
          <cell r="H1062" t="str">
            <v>FONDO DE EMPLEADOS CLINICA  MARLY</v>
          </cell>
          <cell r="I1062">
            <v>25345576</v>
          </cell>
          <cell r="J1062">
            <v>25385157</v>
          </cell>
          <cell r="K1062">
            <v>25059362.0867</v>
          </cell>
          <cell r="L1062">
            <v>7892934</v>
          </cell>
          <cell r="M1062">
            <v>18174245</v>
          </cell>
          <cell r="N1062">
            <v>26067179</v>
          </cell>
          <cell r="O1062">
            <v>0.1</v>
          </cell>
          <cell r="P1062">
            <v>1817424.5</v>
          </cell>
          <cell r="Q1062">
            <v>0.1</v>
          </cell>
          <cell r="R1062">
            <v>2606717.9000000004</v>
          </cell>
          <cell r="S1062">
            <v>30491321.399999999</v>
          </cell>
          <cell r="T1062">
            <v>1.2167636707792715</v>
          </cell>
          <cell r="U1062">
            <v>0.19</v>
          </cell>
          <cell r="V1062">
            <v>4761278.7964730002</v>
          </cell>
          <cell r="W1062">
            <v>0.125</v>
          </cell>
          <cell r="X1062">
            <v>3132420.2608375</v>
          </cell>
          <cell r="Y1062">
            <v>0</v>
          </cell>
          <cell r="Z1062">
            <v>0</v>
          </cell>
          <cell r="AA1062">
            <v>-0.53176367077927145</v>
          </cell>
          <cell r="AB1062">
            <v>-13325658.370610496</v>
          </cell>
          <cell r="AD1062">
            <v>27.05769157409668</v>
          </cell>
        </row>
        <row r="1063">
          <cell r="A1063" t="str">
            <v>Chapinero</v>
          </cell>
          <cell r="B1063">
            <v>1079078</v>
          </cell>
          <cell r="C1063">
            <v>37591</v>
          </cell>
          <cell r="D1063">
            <v>37777</v>
          </cell>
          <cell r="E1063" t="str">
            <v>M</v>
          </cell>
          <cell r="F1063" t="str">
            <v>AUCOL98</v>
          </cell>
          <cell r="G1063">
            <v>69911</v>
          </cell>
          <cell r="H1063" t="str">
            <v>FONDO DE EMPLEADOS CLINICA  MARLY</v>
          </cell>
          <cell r="I1063">
            <v>14630001</v>
          </cell>
          <cell r="J1063">
            <v>12044501</v>
          </cell>
          <cell r="K1063">
            <v>14335143.468900001</v>
          </cell>
          <cell r="L1063">
            <v>12646245</v>
          </cell>
          <cell r="M1063">
            <v>6011442</v>
          </cell>
          <cell r="N1063">
            <v>18657687</v>
          </cell>
          <cell r="O1063">
            <v>0.1</v>
          </cell>
          <cell r="P1063">
            <v>601144.20000000007</v>
          </cell>
          <cell r="Q1063">
            <v>0.1</v>
          </cell>
          <cell r="R1063">
            <v>1865768.7000000002</v>
          </cell>
          <cell r="S1063">
            <v>21124599.899999999</v>
          </cell>
          <cell r="T1063">
            <v>1.4736231936450219</v>
          </cell>
          <cell r="U1063">
            <v>0.19</v>
          </cell>
          <cell r="V1063">
            <v>2723677.2590910001</v>
          </cell>
          <cell r="W1063">
            <v>0.125</v>
          </cell>
          <cell r="X1063">
            <v>1791892.9336125001</v>
          </cell>
          <cell r="Y1063">
            <v>0</v>
          </cell>
          <cell r="Z1063">
            <v>0</v>
          </cell>
          <cell r="AA1063">
            <v>-0.78862319364502187</v>
          </cell>
          <cell r="AB1063">
            <v>-11305026.623803496</v>
          </cell>
          <cell r="AC1063">
            <v>27</v>
          </cell>
          <cell r="AD1063">
            <v>27.967741012573242</v>
          </cell>
        </row>
        <row r="1064">
          <cell r="B1064" t="str">
            <v>Total 1079078</v>
          </cell>
          <cell r="I1064">
            <v>56571160</v>
          </cell>
          <cell r="J1064">
            <v>54025241</v>
          </cell>
          <cell r="K1064">
            <v>55735625.1052</v>
          </cell>
          <cell r="L1064">
            <v>20689179</v>
          </cell>
          <cell r="M1064">
            <v>26146798</v>
          </cell>
          <cell r="N1064">
            <v>46835977</v>
          </cell>
          <cell r="P1064">
            <v>2614679.8000000003</v>
          </cell>
          <cell r="R1064">
            <v>4683597.7000000011</v>
          </cell>
          <cell r="S1064">
            <v>54134254.5</v>
          </cell>
          <cell r="V1064">
            <v>10589768.769988</v>
          </cell>
          <cell r="X1064">
            <v>6966953.13815</v>
          </cell>
          <cell r="Z1064">
            <v>0</v>
          </cell>
          <cell r="AB1064">
            <v>-15955351.302937992</v>
          </cell>
          <cell r="AC1064">
            <v>27</v>
          </cell>
        </row>
        <row r="1065">
          <cell r="H1065" t="str">
            <v>Total FONDO DE EMPLEADOS CLINICA  MARLY</v>
          </cell>
          <cell r="I1065">
            <v>56571160</v>
          </cell>
          <cell r="J1065">
            <v>54025241</v>
          </cell>
          <cell r="K1065">
            <v>55735625.1052</v>
          </cell>
          <cell r="L1065">
            <v>20689179</v>
          </cell>
          <cell r="M1065">
            <v>26146798</v>
          </cell>
          <cell r="N1065">
            <v>46835977</v>
          </cell>
          <cell r="P1065">
            <v>2614679.8000000003</v>
          </cell>
          <cell r="R1065">
            <v>4683597.7000000011</v>
          </cell>
          <cell r="S1065">
            <v>54134254.5</v>
          </cell>
          <cell r="V1065">
            <v>10589768.769988</v>
          </cell>
          <cell r="X1065">
            <v>6966953.13815</v>
          </cell>
          <cell r="Z1065">
            <v>0</v>
          </cell>
          <cell r="AB1065">
            <v>-15955351.302937992</v>
          </cell>
          <cell r="AC1065">
            <v>27</v>
          </cell>
        </row>
        <row r="1066">
          <cell r="A1066" t="str">
            <v>Chapinero</v>
          </cell>
          <cell r="B1066">
            <v>898577</v>
          </cell>
          <cell r="C1066">
            <v>36789</v>
          </cell>
          <cell r="D1066">
            <v>37153</v>
          </cell>
          <cell r="E1066" t="str">
            <v>M</v>
          </cell>
          <cell r="F1066" t="str">
            <v>AUCOL98</v>
          </cell>
          <cell r="G1066">
            <v>91556</v>
          </cell>
          <cell r="H1066" t="str">
            <v>FONDO DE EMPLEADOS DE COLSANITAS</v>
          </cell>
          <cell r="I1066">
            <v>83504150</v>
          </cell>
          <cell r="J1066">
            <v>83504150</v>
          </cell>
          <cell r="K1066">
            <v>83504150.0176</v>
          </cell>
          <cell r="L1066">
            <v>52656407</v>
          </cell>
          <cell r="M1066">
            <v>1125116</v>
          </cell>
          <cell r="N1066">
            <v>53781523</v>
          </cell>
          <cell r="O1066">
            <v>0.1</v>
          </cell>
          <cell r="P1066">
            <v>112511.6</v>
          </cell>
          <cell r="Q1066">
            <v>0.1</v>
          </cell>
          <cell r="R1066">
            <v>5378152.3000000007</v>
          </cell>
          <cell r="S1066">
            <v>59272186.900000006</v>
          </cell>
          <cell r="T1066">
            <v>0.7098112715057554</v>
          </cell>
          <cell r="U1066">
            <v>0.19</v>
          </cell>
          <cell r="V1066">
            <v>15865788.503343999</v>
          </cell>
          <cell r="W1066">
            <v>0.125</v>
          </cell>
          <cell r="X1066">
            <v>10438018.7522</v>
          </cell>
          <cell r="Y1066">
            <v>0</v>
          </cell>
          <cell r="Z1066">
            <v>0</v>
          </cell>
          <cell r="AA1066">
            <v>-2.481127150575535E-2</v>
          </cell>
          <cell r="AB1066">
            <v>-2071844.1379439989</v>
          </cell>
          <cell r="AD1066">
            <v>96.291206359863281</v>
          </cell>
        </row>
        <row r="1067">
          <cell r="A1067" t="str">
            <v>Chapinero</v>
          </cell>
          <cell r="B1067">
            <v>898577</v>
          </cell>
          <cell r="C1067">
            <v>37154</v>
          </cell>
          <cell r="D1067">
            <v>37518</v>
          </cell>
          <cell r="E1067" t="str">
            <v>M</v>
          </cell>
          <cell r="F1067" t="str">
            <v>AUCOL98</v>
          </cell>
          <cell r="G1067">
            <v>91556</v>
          </cell>
          <cell r="H1067" t="str">
            <v>FONDO DE EMPLEADOS DE COLSANITAS</v>
          </cell>
          <cell r="I1067">
            <v>69889473</v>
          </cell>
          <cell r="J1067">
            <v>69889473</v>
          </cell>
          <cell r="K1067">
            <v>69889473.0352</v>
          </cell>
          <cell r="L1067">
            <v>24283564</v>
          </cell>
          <cell r="M1067">
            <v>2334299</v>
          </cell>
          <cell r="N1067">
            <v>26617863</v>
          </cell>
          <cell r="O1067">
            <v>0.1</v>
          </cell>
          <cell r="P1067">
            <v>233429.90000000002</v>
          </cell>
          <cell r="Q1067">
            <v>0.1</v>
          </cell>
          <cell r="R1067">
            <v>2661786.3000000003</v>
          </cell>
          <cell r="S1067">
            <v>29513079.199999999</v>
          </cell>
          <cell r="T1067">
            <v>0.42228218239870929</v>
          </cell>
          <cell r="U1067">
            <v>0.19</v>
          </cell>
          <cell r="V1067">
            <v>13278999.876688</v>
          </cell>
          <cell r="W1067">
            <v>0.125</v>
          </cell>
          <cell r="X1067">
            <v>8736184.1294</v>
          </cell>
          <cell r="Y1067">
            <v>0</v>
          </cell>
          <cell r="Z1067">
            <v>0</v>
          </cell>
          <cell r="AA1067">
            <v>0.26271781760129076</v>
          </cell>
          <cell r="AB1067">
            <v>18361209.829112001</v>
          </cell>
          <cell r="AD1067">
            <v>75.953300476074219</v>
          </cell>
        </row>
        <row r="1068">
          <cell r="A1068" t="str">
            <v>Chapinero</v>
          </cell>
          <cell r="B1068">
            <v>898577</v>
          </cell>
          <cell r="C1068">
            <v>37519</v>
          </cell>
          <cell r="D1068">
            <v>37777</v>
          </cell>
          <cell r="E1068" t="str">
            <v>M</v>
          </cell>
          <cell r="F1068" t="str">
            <v>AUCOL98</v>
          </cell>
          <cell r="G1068">
            <v>91556</v>
          </cell>
          <cell r="H1068" t="str">
            <v>FONDO DE EMPLEADOS DE COLSANITAS</v>
          </cell>
          <cell r="I1068">
            <v>58191539</v>
          </cell>
          <cell r="J1068">
            <v>49959074</v>
          </cell>
          <cell r="K1068">
            <v>57611435.074199997</v>
          </cell>
          <cell r="L1068">
            <v>14599150</v>
          </cell>
          <cell r="M1068">
            <v>2611112</v>
          </cell>
          <cell r="N1068">
            <v>17210262</v>
          </cell>
          <cell r="O1068">
            <v>0.1</v>
          </cell>
          <cell r="P1068">
            <v>261111.2</v>
          </cell>
          <cell r="Q1068">
            <v>0.1</v>
          </cell>
          <cell r="R1068">
            <v>1721026.2000000002</v>
          </cell>
          <cell r="S1068">
            <v>19192399.399999999</v>
          </cell>
          <cell r="T1068">
            <v>0.33313524260038591</v>
          </cell>
          <cell r="U1068">
            <v>0.19</v>
          </cell>
          <cell r="V1068">
            <v>10946172.664098</v>
          </cell>
          <cell r="W1068">
            <v>0.125</v>
          </cell>
          <cell r="X1068">
            <v>7201429.3842749996</v>
          </cell>
          <cell r="Y1068">
            <v>0</v>
          </cell>
          <cell r="Z1068">
            <v>0</v>
          </cell>
          <cell r="AA1068">
            <v>0.35186475739961415</v>
          </cell>
          <cell r="AB1068">
            <v>20271433.625827003</v>
          </cell>
          <cell r="AC1068">
            <v>100</v>
          </cell>
          <cell r="AD1068">
            <v>93.364341735839844</v>
          </cell>
        </row>
        <row r="1069">
          <cell r="B1069" t="str">
            <v>Total 898577</v>
          </cell>
          <cell r="I1069">
            <v>211585162</v>
          </cell>
          <cell r="J1069">
            <v>203352697</v>
          </cell>
          <cell r="K1069">
            <v>211005058.127</v>
          </cell>
          <cell r="L1069">
            <v>91539121</v>
          </cell>
          <cell r="M1069">
            <v>6070527</v>
          </cell>
          <cell r="N1069">
            <v>97609648</v>
          </cell>
          <cell r="P1069">
            <v>607052.69999999995</v>
          </cell>
          <cell r="R1069">
            <v>9760964.8000000007</v>
          </cell>
          <cell r="S1069">
            <v>107977665.5</v>
          </cell>
          <cell r="V1069">
            <v>40090961.044129997</v>
          </cell>
          <cell r="X1069">
            <v>26375632.265875001</v>
          </cell>
          <cell r="Z1069">
            <v>0</v>
          </cell>
          <cell r="AB1069">
            <v>36560799.31699501</v>
          </cell>
          <cell r="AC1069">
            <v>100</v>
          </cell>
        </row>
        <row r="1070">
          <cell r="A1070" t="str">
            <v>Chapinero</v>
          </cell>
          <cell r="B1070">
            <v>10983439</v>
          </cell>
          <cell r="C1070">
            <v>37498</v>
          </cell>
          <cell r="D1070">
            <v>37777</v>
          </cell>
          <cell r="E1070" t="str">
            <v>D</v>
          </cell>
          <cell r="F1070" t="str">
            <v>AUCOLESP</v>
          </cell>
          <cell r="G1070">
            <v>91556</v>
          </cell>
          <cell r="H1070" t="str">
            <v>FONDO DE EMPLEADOS DE COLSANITAS</v>
          </cell>
          <cell r="I1070">
            <v>233771</v>
          </cell>
          <cell r="J1070">
            <v>233771</v>
          </cell>
          <cell r="K1070">
            <v>233771</v>
          </cell>
          <cell r="N1070">
            <v>0</v>
          </cell>
          <cell r="O1070">
            <v>0.1</v>
          </cell>
          <cell r="P1070">
            <v>0</v>
          </cell>
          <cell r="Q1070">
            <v>0.1</v>
          </cell>
          <cell r="R1070">
            <v>0</v>
          </cell>
          <cell r="S1070">
            <v>0</v>
          </cell>
          <cell r="T1070">
            <v>0</v>
          </cell>
          <cell r="U1070">
            <v>0.19</v>
          </cell>
          <cell r="V1070">
            <v>44416.49</v>
          </cell>
          <cell r="W1070">
            <v>0.125</v>
          </cell>
          <cell r="X1070">
            <v>29221.375</v>
          </cell>
          <cell r="Y1070">
            <v>0</v>
          </cell>
          <cell r="Z1070">
            <v>0</v>
          </cell>
          <cell r="AA1070">
            <v>0.68500000000000005</v>
          </cell>
          <cell r="AB1070">
            <v>160133.13500000001</v>
          </cell>
          <cell r="AC1070">
            <v>0</v>
          </cell>
          <cell r="AD1070">
            <v>0.23297491669654846</v>
          </cell>
        </row>
        <row r="1071">
          <cell r="B1071" t="str">
            <v>Total 10983439</v>
          </cell>
          <cell r="I1071">
            <v>233771</v>
          </cell>
          <cell r="J1071">
            <v>233771</v>
          </cell>
          <cell r="K1071">
            <v>233771</v>
          </cell>
          <cell r="L1071">
            <v>0</v>
          </cell>
          <cell r="M1071">
            <v>0</v>
          </cell>
          <cell r="N1071">
            <v>0</v>
          </cell>
          <cell r="P1071">
            <v>0</v>
          </cell>
          <cell r="R1071">
            <v>0</v>
          </cell>
          <cell r="S1071">
            <v>0</v>
          </cell>
          <cell r="V1071">
            <v>44416.49</v>
          </cell>
          <cell r="X1071">
            <v>29221.375</v>
          </cell>
          <cell r="Z1071">
            <v>0</v>
          </cell>
          <cell r="AB1071">
            <v>160133.13500000001</v>
          </cell>
          <cell r="AC1071">
            <v>0</v>
          </cell>
        </row>
        <row r="1072">
          <cell r="H1072" t="str">
            <v>Total FONDO DE EMPLEADOS DE COLSANITAS</v>
          </cell>
          <cell r="I1072">
            <v>211818933</v>
          </cell>
          <cell r="J1072">
            <v>203586468</v>
          </cell>
          <cell r="K1072">
            <v>211238829.127</v>
          </cell>
          <cell r="L1072">
            <v>91539121</v>
          </cell>
          <cell r="M1072">
            <v>6070527</v>
          </cell>
          <cell r="N1072">
            <v>97609648</v>
          </cell>
          <cell r="P1072">
            <v>607052.69999999995</v>
          </cell>
          <cell r="R1072">
            <v>9760964.8000000007</v>
          </cell>
          <cell r="S1072">
            <v>107977665.5</v>
          </cell>
          <cell r="V1072">
            <v>40135377.53413</v>
          </cell>
          <cell r="X1072">
            <v>26404853.640875001</v>
          </cell>
          <cell r="Z1072">
            <v>0</v>
          </cell>
          <cell r="AB1072">
            <v>36720932.451995008</v>
          </cell>
          <cell r="AC1072">
            <v>100</v>
          </cell>
        </row>
        <row r="1073">
          <cell r="A1073" t="str">
            <v>Chapinero</v>
          </cell>
          <cell r="B1073">
            <v>388495</v>
          </cell>
          <cell r="C1073">
            <v>36892</v>
          </cell>
          <cell r="D1073">
            <v>37256</v>
          </cell>
          <cell r="E1073" t="str">
            <v>A</v>
          </cell>
          <cell r="F1073" t="str">
            <v>AUCOL98</v>
          </cell>
          <cell r="G1073">
            <v>75656</v>
          </cell>
          <cell r="H1073" t="str">
            <v>FORTIUS LTDA. CORREDORES DE SEGUROS</v>
          </cell>
          <cell r="I1073">
            <v>33553709</v>
          </cell>
          <cell r="J1073">
            <v>33553709</v>
          </cell>
          <cell r="K1073">
            <v>44989104.1052</v>
          </cell>
          <cell r="L1073">
            <v>38133036</v>
          </cell>
          <cell r="M1073">
            <v>1111111</v>
          </cell>
          <cell r="N1073">
            <v>39244147</v>
          </cell>
          <cell r="O1073">
            <v>0.1</v>
          </cell>
          <cell r="P1073">
            <v>111111.1</v>
          </cell>
          <cell r="Q1073">
            <v>0.1</v>
          </cell>
          <cell r="R1073">
            <v>3924414.7</v>
          </cell>
          <cell r="S1073">
            <v>43279672.800000004</v>
          </cell>
          <cell r="T1073">
            <v>0.96200343751672057</v>
          </cell>
          <cell r="U1073">
            <v>0.19</v>
          </cell>
          <cell r="V1073">
            <v>8547929.7799880002</v>
          </cell>
          <cell r="W1073">
            <v>0.15</v>
          </cell>
          <cell r="X1073">
            <v>6748365.6157799996</v>
          </cell>
          <cell r="Y1073">
            <v>0</v>
          </cell>
          <cell r="Z1073">
            <v>0</v>
          </cell>
          <cell r="AA1073">
            <v>-0.30200343751672065</v>
          </cell>
          <cell r="AB1073">
            <v>-13586864.090568008</v>
          </cell>
          <cell r="AD1073">
            <v>56.898349761962891</v>
          </cell>
        </row>
        <row r="1074">
          <cell r="A1074" t="str">
            <v>Chapinero</v>
          </cell>
          <cell r="B1074">
            <v>388495</v>
          </cell>
          <cell r="C1074">
            <v>37257</v>
          </cell>
          <cell r="D1074">
            <v>37621</v>
          </cell>
          <cell r="E1074" t="str">
            <v>A</v>
          </cell>
          <cell r="F1074" t="str">
            <v>AUCOL98</v>
          </cell>
          <cell r="G1074">
            <v>75656</v>
          </cell>
          <cell r="H1074" t="str">
            <v>FORTIUS LTDA. CORREDORES DE SEGUROS</v>
          </cell>
          <cell r="I1074">
            <v>22070296</v>
          </cell>
          <cell r="J1074">
            <v>22070296</v>
          </cell>
          <cell r="K1074">
            <v>27641144.754900001</v>
          </cell>
          <cell r="N1074">
            <v>0</v>
          </cell>
          <cell r="O1074">
            <v>0.1</v>
          </cell>
          <cell r="P1074">
            <v>0</v>
          </cell>
          <cell r="Q1074">
            <v>0.1</v>
          </cell>
          <cell r="R1074">
            <v>0</v>
          </cell>
          <cell r="S1074">
            <v>0</v>
          </cell>
          <cell r="T1074">
            <v>0</v>
          </cell>
          <cell r="U1074">
            <v>0.19</v>
          </cell>
          <cell r="V1074">
            <v>5251817.5034309998</v>
          </cell>
          <cell r="W1074">
            <v>0.15</v>
          </cell>
          <cell r="X1074">
            <v>4146171.7132350001</v>
          </cell>
          <cell r="Y1074">
            <v>0</v>
          </cell>
          <cell r="Z1074">
            <v>0</v>
          </cell>
          <cell r="AA1074">
            <v>0.65999999999999992</v>
          </cell>
          <cell r="AB1074">
            <v>18243155.538233999</v>
          </cell>
          <cell r="AD1074">
            <v>35.392856597900391</v>
          </cell>
        </row>
        <row r="1075">
          <cell r="A1075" t="str">
            <v>Chapinero</v>
          </cell>
          <cell r="B1075">
            <v>388495</v>
          </cell>
          <cell r="C1075">
            <v>37622</v>
          </cell>
          <cell r="D1075">
            <v>37777</v>
          </cell>
          <cell r="E1075" t="str">
            <v>A</v>
          </cell>
          <cell r="F1075" t="str">
            <v>AUCOL98</v>
          </cell>
          <cell r="G1075">
            <v>75656</v>
          </cell>
          <cell r="H1075" t="str">
            <v>FORTIUS LTDA. CORREDORES DE SEGUROS</v>
          </cell>
          <cell r="I1075">
            <v>4912995.125</v>
          </cell>
          <cell r="J1075">
            <v>1422068</v>
          </cell>
          <cell r="K1075">
            <v>8288296.8931</v>
          </cell>
          <cell r="L1075">
            <v>14441007</v>
          </cell>
          <cell r="M1075">
            <v>66397</v>
          </cell>
          <cell r="N1075">
            <v>14507404</v>
          </cell>
          <cell r="O1075">
            <v>0.1</v>
          </cell>
          <cell r="P1075">
            <v>6639.7000000000007</v>
          </cell>
          <cell r="Q1075">
            <v>0.1</v>
          </cell>
          <cell r="R1075">
            <v>1450740.4000000001</v>
          </cell>
          <cell r="S1075">
            <v>15964784.1</v>
          </cell>
          <cell r="T1075">
            <v>1.9261839079739853</v>
          </cell>
          <cell r="U1075">
            <v>0.19</v>
          </cell>
          <cell r="V1075">
            <v>1574776.4096890001</v>
          </cell>
          <cell r="W1075">
            <v>0.15</v>
          </cell>
          <cell r="X1075">
            <v>1243244.533965</v>
          </cell>
          <cell r="Y1075">
            <v>0</v>
          </cell>
          <cell r="Z1075">
            <v>0</v>
          </cell>
          <cell r="AA1075">
            <v>-1.2661839079739854</v>
          </cell>
          <cell r="AB1075">
            <v>-10494508.150553999</v>
          </cell>
          <cell r="AC1075">
            <v>15</v>
          </cell>
          <cell r="AD1075">
            <v>23.974193572998047</v>
          </cell>
        </row>
        <row r="1076">
          <cell r="B1076" t="str">
            <v>Total 388495</v>
          </cell>
          <cell r="I1076">
            <v>60537000.125</v>
          </cell>
          <cell r="J1076">
            <v>57046073</v>
          </cell>
          <cell r="K1076">
            <v>80918545.753199995</v>
          </cell>
          <cell r="L1076">
            <v>52574043</v>
          </cell>
          <cell r="M1076">
            <v>1177508</v>
          </cell>
          <cell r="N1076">
            <v>53751551</v>
          </cell>
          <cell r="P1076">
            <v>117750.8</v>
          </cell>
          <cell r="R1076">
            <v>5375155.1000000006</v>
          </cell>
          <cell r="S1076">
            <v>59244456.900000006</v>
          </cell>
          <cell r="V1076">
            <v>15374523.693108</v>
          </cell>
          <cell r="X1076">
            <v>12137781.862980001</v>
          </cell>
          <cell r="Z1076">
            <v>0</v>
          </cell>
          <cell r="AB1076">
            <v>-5838216.7028880082</v>
          </cell>
          <cell r="AC1076">
            <v>15</v>
          </cell>
        </row>
        <row r="1077">
          <cell r="A1077" t="str">
            <v>Chapinero</v>
          </cell>
          <cell r="B1077">
            <v>894517</v>
          </cell>
          <cell r="C1077">
            <v>36770</v>
          </cell>
          <cell r="D1077">
            <v>37134</v>
          </cell>
          <cell r="E1077" t="str">
            <v>A</v>
          </cell>
          <cell r="F1077" t="str">
            <v>AUCOL98</v>
          </cell>
          <cell r="G1077">
            <v>75656</v>
          </cell>
          <cell r="H1077" t="str">
            <v>FORTIUS LTDA. CORREDORES DE SEGUROS</v>
          </cell>
          <cell r="I1077">
            <v>143981392.5625</v>
          </cell>
          <cell r="J1077">
            <v>143981392.5625</v>
          </cell>
          <cell r="K1077">
            <v>123608840.32539999</v>
          </cell>
          <cell r="L1077">
            <v>53130525</v>
          </cell>
          <cell r="M1077">
            <v>3622223</v>
          </cell>
          <cell r="N1077">
            <v>56752748</v>
          </cell>
          <cell r="O1077">
            <v>0.1</v>
          </cell>
          <cell r="P1077">
            <v>362222.30000000005</v>
          </cell>
          <cell r="Q1077">
            <v>0.1</v>
          </cell>
          <cell r="R1077">
            <v>5675274.8000000007</v>
          </cell>
          <cell r="S1077">
            <v>62790245.099999994</v>
          </cell>
          <cell r="T1077">
            <v>0.507975359486464</v>
          </cell>
          <cell r="U1077">
            <v>0.19</v>
          </cell>
          <cell r="V1077">
            <v>23485679.661826</v>
          </cell>
          <cell r="W1077">
            <v>0.15</v>
          </cell>
          <cell r="X1077">
            <v>18541326.048809998</v>
          </cell>
          <cell r="Y1077">
            <v>0</v>
          </cell>
          <cell r="Z1077">
            <v>0</v>
          </cell>
          <cell r="AA1077">
            <v>0.15202464051353592</v>
          </cell>
          <cell r="AB1077">
            <v>18791589.514763996</v>
          </cell>
          <cell r="AD1077">
            <v>130.34616088867188</v>
          </cell>
        </row>
        <row r="1078">
          <cell r="A1078" t="str">
            <v>Chapinero</v>
          </cell>
          <cell r="B1078">
            <v>894517</v>
          </cell>
          <cell r="C1078">
            <v>37135</v>
          </cell>
          <cell r="D1078">
            <v>37499</v>
          </cell>
          <cell r="E1078" t="str">
            <v>A</v>
          </cell>
          <cell r="F1078" t="str">
            <v>AUCOL98</v>
          </cell>
          <cell r="G1078">
            <v>75656</v>
          </cell>
          <cell r="H1078" t="str">
            <v>FORTIUS LTDA. CORREDORES DE SEGUROS</v>
          </cell>
          <cell r="I1078">
            <v>124652299.8125</v>
          </cell>
          <cell r="J1078">
            <v>124652299.8125</v>
          </cell>
          <cell r="K1078">
            <v>132925360.92219999</v>
          </cell>
          <cell r="L1078">
            <v>30523275</v>
          </cell>
          <cell r="M1078">
            <v>5450945</v>
          </cell>
          <cell r="N1078">
            <v>35974220</v>
          </cell>
          <cell r="O1078">
            <v>0.1</v>
          </cell>
          <cell r="P1078">
            <v>545094.5</v>
          </cell>
          <cell r="Q1078">
            <v>0.1</v>
          </cell>
          <cell r="R1078">
            <v>3597422</v>
          </cell>
          <cell r="S1078">
            <v>40116736.5</v>
          </cell>
          <cell r="T1078">
            <v>0.30179896613920021</v>
          </cell>
          <cell r="U1078">
            <v>0.19</v>
          </cell>
          <cell r="V1078">
            <v>25255818.575218</v>
          </cell>
          <cell r="W1078">
            <v>0.15</v>
          </cell>
          <cell r="X1078">
            <v>19938804.138329998</v>
          </cell>
          <cell r="Y1078">
            <v>0</v>
          </cell>
          <cell r="Z1078">
            <v>0</v>
          </cell>
          <cell r="AA1078">
            <v>0.35820103386079971</v>
          </cell>
          <cell r="AB1078">
            <v>47614001.708651982</v>
          </cell>
          <cell r="AD1078">
            <v>132.92857360839844</v>
          </cell>
        </row>
        <row r="1079">
          <cell r="A1079" t="str">
            <v>Chapinero</v>
          </cell>
          <cell r="B1079">
            <v>894517</v>
          </cell>
          <cell r="C1079">
            <v>37500</v>
          </cell>
          <cell r="D1079">
            <v>37777</v>
          </cell>
          <cell r="E1079" t="str">
            <v>A</v>
          </cell>
          <cell r="F1079" t="str">
            <v>AUCOL98</v>
          </cell>
          <cell r="G1079">
            <v>75656</v>
          </cell>
          <cell r="H1079" t="str">
            <v>FORTIUS LTDA. CORREDORES DE SEGUROS</v>
          </cell>
          <cell r="I1079">
            <v>84120788.125</v>
          </cell>
          <cell r="J1079">
            <v>66306191.125</v>
          </cell>
          <cell r="K1079">
            <v>85652883.545300007</v>
          </cell>
          <cell r="L1079">
            <v>11750521</v>
          </cell>
          <cell r="M1079">
            <v>7854035</v>
          </cell>
          <cell r="N1079">
            <v>19604556</v>
          </cell>
          <cell r="O1079">
            <v>0.1</v>
          </cell>
          <cell r="P1079">
            <v>785403.5</v>
          </cell>
          <cell r="Q1079">
            <v>0.1</v>
          </cell>
          <cell r="R1079">
            <v>1960455.6</v>
          </cell>
          <cell r="S1079">
            <v>22350415.100000001</v>
          </cell>
          <cell r="T1079">
            <v>0.26094177072485059</v>
          </cell>
          <cell r="U1079">
            <v>0.19</v>
          </cell>
          <cell r="V1079">
            <v>16274047.873607002</v>
          </cell>
          <cell r="W1079">
            <v>0.15</v>
          </cell>
          <cell r="X1079">
            <v>12847932.531795001</v>
          </cell>
          <cell r="Y1079">
            <v>0</v>
          </cell>
          <cell r="Z1079">
            <v>0</v>
          </cell>
          <cell r="AA1079">
            <v>0.39905822927514933</v>
          </cell>
          <cell r="AB1079">
            <v>34180488.039897993</v>
          </cell>
          <cell r="AC1079">
            <v>99</v>
          </cell>
          <cell r="AD1079">
            <v>109.23465728759766</v>
          </cell>
        </row>
        <row r="1080">
          <cell r="B1080" t="str">
            <v>Total 894517</v>
          </cell>
          <cell r="I1080">
            <v>352754480.5</v>
          </cell>
          <cell r="J1080">
            <v>334939883.5</v>
          </cell>
          <cell r="K1080">
            <v>342187084.79289997</v>
          </cell>
          <cell r="L1080">
            <v>95404321</v>
          </cell>
          <cell r="M1080">
            <v>16927203</v>
          </cell>
          <cell r="N1080">
            <v>112331524</v>
          </cell>
          <cell r="P1080">
            <v>1692720.3</v>
          </cell>
          <cell r="R1080">
            <v>11233152.4</v>
          </cell>
          <cell r="S1080">
            <v>125257396.69999999</v>
          </cell>
          <cell r="V1080">
            <v>65015546.110651001</v>
          </cell>
          <cell r="X1080">
            <v>51328062.718934998</v>
          </cell>
          <cell r="Z1080">
            <v>0</v>
          </cell>
          <cell r="AB1080">
            <v>100586079.26331398</v>
          </cell>
          <cell r="AC1080">
            <v>99</v>
          </cell>
        </row>
        <row r="1081">
          <cell r="H1081" t="str">
            <v>Total FORTIUS LTDA. CORREDORES DE SEGUROS</v>
          </cell>
          <cell r="I1081">
            <v>413291480.625</v>
          </cell>
          <cell r="J1081">
            <v>391985956.5</v>
          </cell>
          <cell r="K1081">
            <v>423105630.54610002</v>
          </cell>
          <cell r="L1081">
            <v>147978364</v>
          </cell>
          <cell r="M1081">
            <v>18104711</v>
          </cell>
          <cell r="N1081">
            <v>166083075</v>
          </cell>
          <cell r="P1081">
            <v>1810471.1</v>
          </cell>
          <cell r="R1081">
            <v>16608307.500000002</v>
          </cell>
          <cell r="S1081">
            <v>184501853.59999999</v>
          </cell>
          <cell r="V1081">
            <v>80390069.803759009</v>
          </cell>
          <cell r="X1081">
            <v>63465844.581914999</v>
          </cell>
          <cell r="Z1081">
            <v>0</v>
          </cell>
          <cell r="AB1081">
            <v>94747862.560425967</v>
          </cell>
          <cell r="AC1081">
            <v>114</v>
          </cell>
        </row>
        <row r="1082">
          <cell r="A1082" t="str">
            <v>Chapinero</v>
          </cell>
          <cell r="B1082">
            <v>971201</v>
          </cell>
          <cell r="C1082">
            <v>36803</v>
          </cell>
          <cell r="D1082">
            <v>37167</v>
          </cell>
          <cell r="E1082" t="str">
            <v>M</v>
          </cell>
          <cell r="F1082" t="str">
            <v>AUCOL98</v>
          </cell>
          <cell r="G1082">
            <v>72059</v>
          </cell>
          <cell r="H1082" t="str">
            <v>FRONTIER DE COLOMBIA S.A.</v>
          </cell>
          <cell r="I1082">
            <v>15932474</v>
          </cell>
          <cell r="J1082">
            <v>15932474</v>
          </cell>
          <cell r="K1082">
            <v>15932473.906300001</v>
          </cell>
          <cell r="L1082">
            <v>0</v>
          </cell>
          <cell r="M1082">
            <v>0</v>
          </cell>
          <cell r="N1082">
            <v>0</v>
          </cell>
          <cell r="O1082">
            <v>0.1</v>
          </cell>
          <cell r="P1082">
            <v>0</v>
          </cell>
          <cell r="Q1082">
            <v>0.1</v>
          </cell>
          <cell r="R1082">
            <v>0</v>
          </cell>
          <cell r="S1082">
            <v>0</v>
          </cell>
          <cell r="T1082">
            <v>0</v>
          </cell>
          <cell r="U1082">
            <v>0.19</v>
          </cell>
          <cell r="V1082">
            <v>3027170.0421970002</v>
          </cell>
          <cell r="W1082">
            <v>0.125</v>
          </cell>
          <cell r="X1082">
            <v>1991559.2382875001</v>
          </cell>
          <cell r="Y1082">
            <v>0</v>
          </cell>
          <cell r="Z1082">
            <v>0</v>
          </cell>
          <cell r="AA1082">
            <v>0.68500000000000005</v>
          </cell>
          <cell r="AB1082">
            <v>10913744.625815501</v>
          </cell>
          <cell r="AD1082">
            <v>13.730769157409668</v>
          </cell>
        </row>
        <row r="1083">
          <cell r="A1083" t="str">
            <v>Chapinero</v>
          </cell>
          <cell r="B1083">
            <v>971201</v>
          </cell>
          <cell r="C1083">
            <v>37168</v>
          </cell>
          <cell r="D1083">
            <v>37532</v>
          </cell>
          <cell r="E1083" t="str">
            <v>M</v>
          </cell>
          <cell r="F1083" t="str">
            <v>AUCOL98</v>
          </cell>
          <cell r="G1083">
            <v>72059</v>
          </cell>
          <cell r="H1083" t="str">
            <v>FRONTIER DE COLOMBIA S.A.</v>
          </cell>
          <cell r="I1083">
            <v>19360011</v>
          </cell>
          <cell r="J1083">
            <v>19360011</v>
          </cell>
          <cell r="K1083">
            <v>19360010.9375</v>
          </cell>
          <cell r="N1083">
            <v>0</v>
          </cell>
          <cell r="O1083">
            <v>0.1</v>
          </cell>
          <cell r="P1083">
            <v>0</v>
          </cell>
          <cell r="Q1083">
            <v>0.1</v>
          </cell>
          <cell r="R1083">
            <v>0</v>
          </cell>
          <cell r="S1083">
            <v>0</v>
          </cell>
          <cell r="T1083">
            <v>0</v>
          </cell>
          <cell r="U1083">
            <v>0.19</v>
          </cell>
          <cell r="V1083">
            <v>3678402.078125</v>
          </cell>
          <cell r="W1083">
            <v>0.125</v>
          </cell>
          <cell r="X1083">
            <v>2420001.3671875</v>
          </cell>
          <cell r="Y1083">
            <v>0</v>
          </cell>
          <cell r="Z1083">
            <v>0</v>
          </cell>
          <cell r="AA1083">
            <v>0.68500000000000005</v>
          </cell>
          <cell r="AB1083">
            <v>13261607.492187502</v>
          </cell>
          <cell r="AD1083">
            <v>14.722527503967285</v>
          </cell>
        </row>
        <row r="1084">
          <cell r="A1084" t="str">
            <v>Chapinero</v>
          </cell>
          <cell r="B1084">
            <v>971201</v>
          </cell>
          <cell r="C1084">
            <v>37533</v>
          </cell>
          <cell r="D1084">
            <v>37777</v>
          </cell>
          <cell r="E1084" t="str">
            <v>M</v>
          </cell>
          <cell r="F1084" t="str">
            <v>AUCOL98</v>
          </cell>
          <cell r="G1084">
            <v>72059</v>
          </cell>
          <cell r="H1084" t="str">
            <v>FRONTIER DE COLOMBIA S.A.</v>
          </cell>
          <cell r="I1084">
            <v>8046579</v>
          </cell>
          <cell r="J1084">
            <v>7893457</v>
          </cell>
          <cell r="K1084">
            <v>8046579</v>
          </cell>
          <cell r="L1084">
            <v>3722702</v>
          </cell>
          <cell r="M1084">
            <v>135360</v>
          </cell>
          <cell r="N1084">
            <v>3858062</v>
          </cell>
          <cell r="O1084">
            <v>0.1</v>
          </cell>
          <cell r="P1084">
            <v>13536</v>
          </cell>
          <cell r="Q1084">
            <v>0.1</v>
          </cell>
          <cell r="R1084">
            <v>385806.2</v>
          </cell>
          <cell r="S1084">
            <v>4257404.2</v>
          </cell>
          <cell r="T1084">
            <v>0.52909493587274792</v>
          </cell>
          <cell r="U1084">
            <v>0.19</v>
          </cell>
          <cell r="V1084">
            <v>1528850.01</v>
          </cell>
          <cell r="W1084">
            <v>0.125</v>
          </cell>
          <cell r="X1084">
            <v>1005822.375</v>
          </cell>
          <cell r="Y1084">
            <v>0</v>
          </cell>
          <cell r="Z1084">
            <v>0</v>
          </cell>
          <cell r="AA1084">
            <v>0.15590506412725214</v>
          </cell>
          <cell r="AB1084">
            <v>1254502.4150000003</v>
          </cell>
          <cell r="AC1084">
            <v>7</v>
          </cell>
          <cell r="AD1084">
            <v>11.565573692321777</v>
          </cell>
        </row>
        <row r="1085">
          <cell r="B1085" t="str">
            <v>Total 971201</v>
          </cell>
          <cell r="I1085">
            <v>43339064</v>
          </cell>
          <cell r="J1085">
            <v>43185942</v>
          </cell>
          <cell r="K1085">
            <v>43339063.843800001</v>
          </cell>
          <cell r="L1085">
            <v>3722702</v>
          </cell>
          <cell r="M1085">
            <v>135360</v>
          </cell>
          <cell r="N1085">
            <v>3858062</v>
          </cell>
          <cell r="P1085">
            <v>13536</v>
          </cell>
          <cell r="R1085">
            <v>385806.2</v>
          </cell>
          <cell r="S1085">
            <v>4257404.2</v>
          </cell>
          <cell r="V1085">
            <v>8234422.130322</v>
          </cell>
          <cell r="X1085">
            <v>5417382.9804750001</v>
          </cell>
          <cell r="Z1085">
            <v>0</v>
          </cell>
          <cell r="AB1085">
            <v>25429854.533003002</v>
          </cell>
          <cell r="AC1085">
            <v>7</v>
          </cell>
        </row>
        <row r="1086">
          <cell r="A1086" t="str">
            <v>Chapinero</v>
          </cell>
          <cell r="B1086">
            <v>12017569</v>
          </cell>
          <cell r="C1086">
            <v>37561</v>
          </cell>
          <cell r="D1086">
            <v>37777</v>
          </cell>
          <cell r="E1086" t="str">
            <v>M</v>
          </cell>
          <cell r="F1086" t="str">
            <v>AUCOLESP</v>
          </cell>
          <cell r="G1086">
            <v>72059</v>
          </cell>
          <cell r="H1086" t="str">
            <v>FRONTIER DE COLOMBIA S.A.</v>
          </cell>
          <cell r="I1086">
            <v>3507542</v>
          </cell>
          <cell r="J1086">
            <v>3507542</v>
          </cell>
          <cell r="K1086">
            <v>3507542</v>
          </cell>
          <cell r="N1086">
            <v>0</v>
          </cell>
          <cell r="O1086">
            <v>0.1</v>
          </cell>
          <cell r="P1086">
            <v>0</v>
          </cell>
          <cell r="Q1086">
            <v>0.1</v>
          </cell>
          <cell r="R1086">
            <v>0</v>
          </cell>
          <cell r="S1086">
            <v>0</v>
          </cell>
          <cell r="T1086">
            <v>0</v>
          </cell>
          <cell r="U1086">
            <v>0.19</v>
          </cell>
          <cell r="V1086">
            <v>666432.98</v>
          </cell>
          <cell r="W1086">
            <v>0.125</v>
          </cell>
          <cell r="X1086">
            <v>438442.75</v>
          </cell>
          <cell r="Y1086">
            <v>0</v>
          </cell>
          <cell r="Z1086">
            <v>0</v>
          </cell>
          <cell r="AA1086">
            <v>0.68500000000000005</v>
          </cell>
          <cell r="AB1086">
            <v>2402666.27</v>
          </cell>
          <cell r="AC1086">
            <v>0</v>
          </cell>
          <cell r="AD1086">
            <v>0.1388888955116272</v>
          </cell>
        </row>
        <row r="1087">
          <cell r="B1087" t="str">
            <v>Total 12017569</v>
          </cell>
          <cell r="I1087">
            <v>3507542</v>
          </cell>
          <cell r="J1087">
            <v>3507542</v>
          </cell>
          <cell r="K1087">
            <v>3507542</v>
          </cell>
          <cell r="L1087">
            <v>0</v>
          </cell>
          <cell r="M1087">
            <v>0</v>
          </cell>
          <cell r="N1087">
            <v>0</v>
          </cell>
          <cell r="P1087">
            <v>0</v>
          </cell>
          <cell r="R1087">
            <v>0</v>
          </cell>
          <cell r="S1087">
            <v>0</v>
          </cell>
          <cell r="V1087">
            <v>666432.98</v>
          </cell>
          <cell r="X1087">
            <v>438442.75</v>
          </cell>
          <cell r="Z1087">
            <v>0</v>
          </cell>
          <cell r="AB1087">
            <v>2402666.27</v>
          </cell>
          <cell r="AC1087">
            <v>0</v>
          </cell>
        </row>
        <row r="1088">
          <cell r="H1088" t="str">
            <v>Total FRONTIER DE COLOMBIA S.A.</v>
          </cell>
          <cell r="I1088">
            <v>46846606</v>
          </cell>
          <cell r="J1088">
            <v>46693484</v>
          </cell>
          <cell r="K1088">
            <v>46846605.843800001</v>
          </cell>
          <cell r="L1088">
            <v>3722702</v>
          </cell>
          <cell r="M1088">
            <v>135360</v>
          </cell>
          <cell r="N1088">
            <v>3858062</v>
          </cell>
          <cell r="P1088">
            <v>13536</v>
          </cell>
          <cell r="R1088">
            <v>385806.2</v>
          </cell>
          <cell r="S1088">
            <v>4257404.2</v>
          </cell>
          <cell r="V1088">
            <v>8900855.1103220005</v>
          </cell>
          <cell r="X1088">
            <v>5855825.7304750001</v>
          </cell>
          <cell r="Z1088">
            <v>0</v>
          </cell>
          <cell r="AB1088">
            <v>27832520.803003002</v>
          </cell>
          <cell r="AC1088">
            <v>7</v>
          </cell>
        </row>
        <row r="1089">
          <cell r="A1089" t="str">
            <v>Chapinero</v>
          </cell>
          <cell r="B1089">
            <v>11000249</v>
          </cell>
          <cell r="C1089">
            <v>37461</v>
          </cell>
          <cell r="D1089">
            <v>37777</v>
          </cell>
          <cell r="E1089" t="str">
            <v>A</v>
          </cell>
          <cell r="F1089" t="str">
            <v>AUCOLESP</v>
          </cell>
          <cell r="G1089">
            <v>68837</v>
          </cell>
          <cell r="H1089" t="str">
            <v>FUENTES JAIMES RUBEN DARIO</v>
          </cell>
          <cell r="I1089">
            <v>805354</v>
          </cell>
          <cell r="J1089">
            <v>805354</v>
          </cell>
          <cell r="K1089">
            <v>699444.375</v>
          </cell>
          <cell r="N1089">
            <v>0</v>
          </cell>
          <cell r="O1089">
            <v>0.1</v>
          </cell>
          <cell r="P1089">
            <v>0</v>
          </cell>
          <cell r="Q1089">
            <v>0.1</v>
          </cell>
          <cell r="R1089">
            <v>0</v>
          </cell>
          <cell r="S1089">
            <v>0</v>
          </cell>
          <cell r="T1089">
            <v>0</v>
          </cell>
          <cell r="U1089">
            <v>0.19</v>
          </cell>
          <cell r="V1089">
            <v>132894.43124999999</v>
          </cell>
          <cell r="W1089">
            <v>0.125</v>
          </cell>
          <cell r="X1089">
            <v>87430.546875</v>
          </cell>
          <cell r="Y1089">
            <v>0</v>
          </cell>
          <cell r="Z1089">
            <v>0</v>
          </cell>
          <cell r="AA1089">
            <v>0.68500000000000005</v>
          </cell>
          <cell r="AB1089">
            <v>479119.39687500003</v>
          </cell>
          <cell r="AC1089">
            <v>1</v>
          </cell>
          <cell r="AD1089">
            <v>1</v>
          </cell>
        </row>
        <row r="1090">
          <cell r="B1090" t="str">
            <v>Total 11000249</v>
          </cell>
          <cell r="I1090">
            <v>805354</v>
          </cell>
          <cell r="J1090">
            <v>805354</v>
          </cell>
          <cell r="K1090">
            <v>699444.375</v>
          </cell>
          <cell r="L1090">
            <v>0</v>
          </cell>
          <cell r="M1090">
            <v>0</v>
          </cell>
          <cell r="N1090">
            <v>0</v>
          </cell>
          <cell r="P1090">
            <v>0</v>
          </cell>
          <cell r="R1090">
            <v>0</v>
          </cell>
          <cell r="S1090">
            <v>0</v>
          </cell>
          <cell r="V1090">
            <v>132894.43124999999</v>
          </cell>
          <cell r="X1090">
            <v>87430.546875</v>
          </cell>
          <cell r="Z1090">
            <v>0</v>
          </cell>
          <cell r="AB1090">
            <v>479119.39687500003</v>
          </cell>
          <cell r="AC1090">
            <v>1</v>
          </cell>
        </row>
        <row r="1091">
          <cell r="H1091" t="str">
            <v>Total FUENTES JAIMES RUBEN DARIO</v>
          </cell>
          <cell r="I1091">
            <v>805354</v>
          </cell>
          <cell r="J1091">
            <v>805354</v>
          </cell>
          <cell r="K1091">
            <v>699444.375</v>
          </cell>
          <cell r="L1091">
            <v>0</v>
          </cell>
          <cell r="M1091">
            <v>0</v>
          </cell>
          <cell r="N1091">
            <v>0</v>
          </cell>
          <cell r="P1091">
            <v>0</v>
          </cell>
          <cell r="R1091">
            <v>0</v>
          </cell>
          <cell r="S1091">
            <v>0</v>
          </cell>
          <cell r="V1091">
            <v>132894.43124999999</v>
          </cell>
          <cell r="X1091">
            <v>87430.546875</v>
          </cell>
          <cell r="Z1091">
            <v>0</v>
          </cell>
          <cell r="AB1091">
            <v>479119.39687500003</v>
          </cell>
          <cell r="AC1091">
            <v>1</v>
          </cell>
        </row>
        <row r="1092">
          <cell r="A1092" t="str">
            <v>Chapinero</v>
          </cell>
          <cell r="B1092">
            <v>12022982</v>
          </cell>
          <cell r="C1092">
            <v>37553</v>
          </cell>
          <cell r="D1092">
            <v>37777</v>
          </cell>
          <cell r="E1092" t="str">
            <v>A</v>
          </cell>
          <cell r="F1092" t="str">
            <v>AUCOLESP</v>
          </cell>
          <cell r="H1092" t="str">
            <v>GABRIEL RESTREPO Y CIA LTDA</v>
          </cell>
          <cell r="I1092">
            <v>1791869</v>
          </cell>
          <cell r="J1092">
            <v>1791869</v>
          </cell>
          <cell r="K1092">
            <v>1104576.75</v>
          </cell>
          <cell r="N1092">
            <v>0</v>
          </cell>
          <cell r="O1092">
            <v>0.1</v>
          </cell>
          <cell r="P1092">
            <v>0</v>
          </cell>
          <cell r="Q1092">
            <v>0.1</v>
          </cell>
          <cell r="R1092">
            <v>0</v>
          </cell>
          <cell r="S1092">
            <v>0</v>
          </cell>
          <cell r="T1092">
            <v>0</v>
          </cell>
          <cell r="U1092">
            <v>0.19</v>
          </cell>
          <cell r="V1092">
            <v>209869.58249999999</v>
          </cell>
          <cell r="W1092">
            <v>0.125</v>
          </cell>
          <cell r="X1092">
            <v>138072.09375</v>
          </cell>
          <cell r="Y1092">
            <v>0</v>
          </cell>
          <cell r="Z1092">
            <v>0</v>
          </cell>
          <cell r="AA1092">
            <v>0.68500000000000005</v>
          </cell>
          <cell r="AB1092">
            <v>756635.0737500001</v>
          </cell>
          <cell r="AC1092">
            <v>1</v>
          </cell>
          <cell r="AD1092">
            <v>1</v>
          </cell>
        </row>
        <row r="1093">
          <cell r="B1093" t="str">
            <v>Total 12022982</v>
          </cell>
          <cell r="I1093">
            <v>1791869</v>
          </cell>
          <cell r="J1093">
            <v>1791869</v>
          </cell>
          <cell r="K1093">
            <v>1104576.75</v>
          </cell>
          <cell r="L1093">
            <v>0</v>
          </cell>
          <cell r="M1093">
            <v>0</v>
          </cell>
          <cell r="N1093">
            <v>0</v>
          </cell>
          <cell r="P1093">
            <v>0</v>
          </cell>
          <cell r="R1093">
            <v>0</v>
          </cell>
          <cell r="S1093">
            <v>0</v>
          </cell>
          <cell r="V1093">
            <v>209869.58249999999</v>
          </cell>
          <cell r="X1093">
            <v>138072.09375</v>
          </cell>
          <cell r="Z1093">
            <v>0</v>
          </cell>
          <cell r="AB1093">
            <v>756635.0737500001</v>
          </cell>
          <cell r="AC1093">
            <v>1</v>
          </cell>
        </row>
        <row r="1094">
          <cell r="H1094" t="str">
            <v>Total GABRIEL RESTREPO Y CIA LTDA</v>
          </cell>
          <cell r="I1094">
            <v>1791869</v>
          </cell>
          <cell r="J1094">
            <v>1791869</v>
          </cell>
          <cell r="K1094">
            <v>1104576.75</v>
          </cell>
          <cell r="L1094">
            <v>0</v>
          </cell>
          <cell r="M1094">
            <v>0</v>
          </cell>
          <cell r="N1094">
            <v>0</v>
          </cell>
          <cell r="P1094">
            <v>0</v>
          </cell>
          <cell r="R1094">
            <v>0</v>
          </cell>
          <cell r="S1094">
            <v>0</v>
          </cell>
          <cell r="V1094">
            <v>209869.58249999999</v>
          </cell>
          <cell r="X1094">
            <v>138072.09375</v>
          </cell>
          <cell r="Z1094">
            <v>0</v>
          </cell>
          <cell r="AB1094">
            <v>756635.0737500001</v>
          </cell>
          <cell r="AC1094">
            <v>1</v>
          </cell>
        </row>
        <row r="1095">
          <cell r="A1095" t="str">
            <v>Chapinero</v>
          </cell>
          <cell r="B1095">
            <v>10275515</v>
          </cell>
          <cell r="C1095">
            <v>37104</v>
          </cell>
          <cell r="D1095">
            <v>37468</v>
          </cell>
          <cell r="E1095" t="str">
            <v>M</v>
          </cell>
          <cell r="F1095" t="str">
            <v>AUCOL98</v>
          </cell>
          <cell r="G1095">
            <v>76176</v>
          </cell>
          <cell r="H1095" t="str">
            <v>GENERAL MILLS DE COLOMBIA S.A.</v>
          </cell>
          <cell r="I1095">
            <v>15960923.0625</v>
          </cell>
          <cell r="J1095">
            <v>15960923.0625</v>
          </cell>
          <cell r="K1095">
            <v>15960923.0625</v>
          </cell>
          <cell r="L1095">
            <v>33457000</v>
          </cell>
          <cell r="M1095">
            <v>0</v>
          </cell>
          <cell r="N1095">
            <v>33457000</v>
          </cell>
          <cell r="O1095">
            <v>0.1</v>
          </cell>
          <cell r="P1095">
            <v>0</v>
          </cell>
          <cell r="Q1095">
            <v>0.1</v>
          </cell>
          <cell r="R1095">
            <v>3345700</v>
          </cell>
          <cell r="S1095">
            <v>36802700</v>
          </cell>
          <cell r="T1095">
            <v>2.3058002257067143</v>
          </cell>
          <cell r="U1095">
            <v>0.19</v>
          </cell>
          <cell r="V1095">
            <v>3032575.381875</v>
          </cell>
          <cell r="W1095">
            <v>0.125</v>
          </cell>
          <cell r="X1095">
            <v>1995115.3828125</v>
          </cell>
          <cell r="Y1095">
            <v>0</v>
          </cell>
          <cell r="Z1095">
            <v>0</v>
          </cell>
          <cell r="AA1095">
            <v>-1.6208002257067142</v>
          </cell>
          <cell r="AB1095">
            <v>-25869467.702187501</v>
          </cell>
          <cell r="AD1095">
            <v>10.95879077911377</v>
          </cell>
        </row>
        <row r="1096">
          <cell r="B1096" t="str">
            <v>Total 10275515</v>
          </cell>
          <cell r="I1096">
            <v>15960923.0625</v>
          </cell>
          <cell r="J1096">
            <v>15960923.0625</v>
          </cell>
          <cell r="K1096">
            <v>15960923.0625</v>
          </cell>
          <cell r="L1096">
            <v>33457000</v>
          </cell>
          <cell r="M1096">
            <v>0</v>
          </cell>
          <cell r="N1096">
            <v>33457000</v>
          </cell>
          <cell r="P1096">
            <v>0</v>
          </cell>
          <cell r="R1096">
            <v>3345700</v>
          </cell>
          <cell r="S1096">
            <v>36802700</v>
          </cell>
          <cell r="V1096">
            <v>3032575.381875</v>
          </cell>
          <cell r="X1096">
            <v>1995115.3828125</v>
          </cell>
          <cell r="Z1096">
            <v>0</v>
          </cell>
          <cell r="AB1096">
            <v>-25869467.702187501</v>
          </cell>
          <cell r="AC1096">
            <v>0</v>
          </cell>
        </row>
        <row r="1097">
          <cell r="H1097" t="str">
            <v>Total GENERAL MILLS DE COLOMBIA S.A.</v>
          </cell>
          <cell r="I1097">
            <v>15960923.0625</v>
          </cell>
          <cell r="J1097">
            <v>15960923.0625</v>
          </cell>
          <cell r="K1097">
            <v>15960923.0625</v>
          </cell>
          <cell r="L1097">
            <v>33457000</v>
          </cell>
          <cell r="M1097">
            <v>0</v>
          </cell>
          <cell r="N1097">
            <v>33457000</v>
          </cell>
          <cell r="P1097">
            <v>0</v>
          </cell>
          <cell r="R1097">
            <v>3345700</v>
          </cell>
          <cell r="S1097">
            <v>36802700</v>
          </cell>
          <cell r="V1097">
            <v>3032575.381875</v>
          </cell>
          <cell r="X1097">
            <v>1995115.3828125</v>
          </cell>
          <cell r="Z1097">
            <v>0</v>
          </cell>
          <cell r="AB1097">
            <v>-25869467.702187501</v>
          </cell>
          <cell r="AC1097">
            <v>0</v>
          </cell>
        </row>
        <row r="1098">
          <cell r="A1098" t="str">
            <v>Chapinero</v>
          </cell>
          <cell r="B1098">
            <v>10986720</v>
          </cell>
          <cell r="C1098">
            <v>37427</v>
          </cell>
          <cell r="D1098">
            <v>37777</v>
          </cell>
          <cell r="E1098" t="str">
            <v>A</v>
          </cell>
          <cell r="F1098" t="str">
            <v>AUCOLESP</v>
          </cell>
          <cell r="G1098">
            <v>90167</v>
          </cell>
          <cell r="H1098" t="str">
            <v>GOMEZ FIGUEREDO MARIA ISABEL</v>
          </cell>
          <cell r="I1098">
            <v>648605</v>
          </cell>
          <cell r="J1098">
            <v>648605</v>
          </cell>
          <cell r="K1098">
            <v>623727</v>
          </cell>
          <cell r="N1098">
            <v>0</v>
          </cell>
          <cell r="O1098">
            <v>0.1</v>
          </cell>
          <cell r="P1098">
            <v>0</v>
          </cell>
          <cell r="Q1098">
            <v>0.1</v>
          </cell>
          <cell r="R1098">
            <v>0</v>
          </cell>
          <cell r="S1098">
            <v>0</v>
          </cell>
          <cell r="T1098">
            <v>0</v>
          </cell>
          <cell r="U1098">
            <v>0.19</v>
          </cell>
          <cell r="V1098">
            <v>118508.13</v>
          </cell>
          <cell r="W1098">
            <v>0.125</v>
          </cell>
          <cell r="X1098">
            <v>77965.875</v>
          </cell>
          <cell r="Y1098">
            <v>0</v>
          </cell>
          <cell r="Z1098">
            <v>0</v>
          </cell>
          <cell r="AA1098">
            <v>0.68500000000000005</v>
          </cell>
          <cell r="AB1098">
            <v>427252.99500000005</v>
          </cell>
          <cell r="AC1098">
            <v>1</v>
          </cell>
          <cell r="AD1098">
            <v>1</v>
          </cell>
        </row>
        <row r="1099">
          <cell r="B1099" t="str">
            <v>Total 10986720</v>
          </cell>
          <cell r="I1099">
            <v>648605</v>
          </cell>
          <cell r="J1099">
            <v>648605</v>
          </cell>
          <cell r="K1099">
            <v>623727</v>
          </cell>
          <cell r="L1099">
            <v>0</v>
          </cell>
          <cell r="M1099">
            <v>0</v>
          </cell>
          <cell r="N1099">
            <v>0</v>
          </cell>
          <cell r="P1099">
            <v>0</v>
          </cell>
          <cell r="R1099">
            <v>0</v>
          </cell>
          <cell r="S1099">
            <v>0</v>
          </cell>
          <cell r="V1099">
            <v>118508.13</v>
          </cell>
          <cell r="X1099">
            <v>77965.875</v>
          </cell>
          <cell r="Z1099">
            <v>0</v>
          </cell>
          <cell r="AB1099">
            <v>427252.99500000005</v>
          </cell>
          <cell r="AC1099">
            <v>1</v>
          </cell>
        </row>
        <row r="1100">
          <cell r="H1100" t="str">
            <v>Total GOMEZ FIGUEREDO MARIA ISABEL</v>
          </cell>
          <cell r="I1100">
            <v>648605</v>
          </cell>
          <cell r="J1100">
            <v>648605</v>
          </cell>
          <cell r="K1100">
            <v>623727</v>
          </cell>
          <cell r="L1100">
            <v>0</v>
          </cell>
          <cell r="M1100">
            <v>0</v>
          </cell>
          <cell r="N1100">
            <v>0</v>
          </cell>
          <cell r="P1100">
            <v>0</v>
          </cell>
          <cell r="R1100">
            <v>0</v>
          </cell>
          <cell r="S1100">
            <v>0</v>
          </cell>
          <cell r="V1100">
            <v>118508.13</v>
          </cell>
          <cell r="X1100">
            <v>77965.875</v>
          </cell>
          <cell r="Z1100">
            <v>0</v>
          </cell>
          <cell r="AB1100">
            <v>427252.99500000005</v>
          </cell>
          <cell r="AC1100">
            <v>1</v>
          </cell>
        </row>
        <row r="1101">
          <cell r="A1101" t="str">
            <v>Chapinero</v>
          </cell>
          <cell r="B1101">
            <v>564865</v>
          </cell>
          <cell r="C1101">
            <v>36892</v>
          </cell>
          <cell r="D1101">
            <v>37256</v>
          </cell>
          <cell r="E1101" t="str">
            <v>M</v>
          </cell>
          <cell r="F1101" t="str">
            <v>AUCOL98</v>
          </cell>
          <cell r="G1101">
            <v>50534</v>
          </cell>
          <cell r="H1101" t="str">
            <v>GONZALEZ JUAN EVANGELISTA</v>
          </cell>
          <cell r="I1101">
            <v>116178414.9375</v>
          </cell>
          <cell r="J1101">
            <v>115467304.9375</v>
          </cell>
          <cell r="K1101">
            <v>114269259.8906</v>
          </cell>
          <cell r="L1101">
            <v>50869650</v>
          </cell>
          <cell r="M1101">
            <v>30001</v>
          </cell>
          <cell r="N1101">
            <v>50899651</v>
          </cell>
          <cell r="O1101">
            <v>0.1</v>
          </cell>
          <cell r="P1101">
            <v>3000.1000000000004</v>
          </cell>
          <cell r="Q1101">
            <v>0.1</v>
          </cell>
          <cell r="R1101">
            <v>5089965.1000000006</v>
          </cell>
          <cell r="S1101">
            <v>55992616.200000003</v>
          </cell>
          <cell r="T1101">
            <v>0.49000594082438842</v>
          </cell>
          <cell r="U1101">
            <v>0.19</v>
          </cell>
          <cell r="V1101">
            <v>21711159.379214</v>
          </cell>
          <cell r="W1101">
            <v>0.125</v>
          </cell>
          <cell r="X1101">
            <v>14283657.486324999</v>
          </cell>
          <cell r="Y1101">
            <v>0</v>
          </cell>
          <cell r="Z1101">
            <v>0</v>
          </cell>
          <cell r="AA1101">
            <v>0.19499405917561163</v>
          </cell>
          <cell r="AB1101">
            <v>22281826.825061001</v>
          </cell>
          <cell r="AD1101">
            <v>39.656593322753906</v>
          </cell>
        </row>
        <row r="1102">
          <cell r="A1102" t="str">
            <v>Chapinero</v>
          </cell>
          <cell r="B1102">
            <v>564865</v>
          </cell>
          <cell r="C1102">
            <v>37257</v>
          </cell>
          <cell r="D1102">
            <v>37621</v>
          </cell>
          <cell r="E1102" t="str">
            <v>M</v>
          </cell>
          <cell r="F1102" t="str">
            <v>AUCOL98</v>
          </cell>
          <cell r="G1102">
            <v>50534</v>
          </cell>
          <cell r="H1102" t="str">
            <v>GONZALEZ JUAN EVANGELISTA</v>
          </cell>
          <cell r="I1102">
            <v>103470128</v>
          </cell>
          <cell r="J1102">
            <v>103381089</v>
          </cell>
          <cell r="K1102">
            <v>105624310.877</v>
          </cell>
          <cell r="L1102">
            <v>8077262</v>
          </cell>
          <cell r="M1102">
            <v>4300001</v>
          </cell>
          <cell r="N1102">
            <v>12377263</v>
          </cell>
          <cell r="O1102">
            <v>0.1</v>
          </cell>
          <cell r="P1102">
            <v>430000.10000000003</v>
          </cell>
          <cell r="Q1102">
            <v>0.1</v>
          </cell>
          <cell r="R1102">
            <v>1237726.3</v>
          </cell>
          <cell r="S1102">
            <v>14044989.4</v>
          </cell>
          <cell r="T1102">
            <v>0.13297118138224309</v>
          </cell>
          <cell r="U1102">
            <v>0.19</v>
          </cell>
          <cell r="V1102">
            <v>20068619.066630002</v>
          </cell>
          <cell r="W1102">
            <v>0.125</v>
          </cell>
          <cell r="X1102">
            <v>13203038.859625001</v>
          </cell>
          <cell r="Y1102">
            <v>0</v>
          </cell>
          <cell r="Z1102">
            <v>0</v>
          </cell>
          <cell r="AA1102">
            <v>0.55202881861775699</v>
          </cell>
          <cell r="AB1102">
            <v>58307663.55074501</v>
          </cell>
          <cell r="AD1102">
            <v>34.829669952392578</v>
          </cell>
        </row>
        <row r="1103">
          <cell r="A1103" t="str">
            <v>Chapinero</v>
          </cell>
          <cell r="B1103">
            <v>564865</v>
          </cell>
          <cell r="C1103">
            <v>37622</v>
          </cell>
          <cell r="D1103">
            <v>37777</v>
          </cell>
          <cell r="E1103" t="str">
            <v>M</v>
          </cell>
          <cell r="F1103" t="str">
            <v>AUCOL98</v>
          </cell>
          <cell r="G1103">
            <v>50534</v>
          </cell>
          <cell r="H1103" t="str">
            <v>GONZALEZ JUAN EVANGELISTA</v>
          </cell>
          <cell r="I1103">
            <v>46973280</v>
          </cell>
          <cell r="J1103">
            <v>27502443</v>
          </cell>
          <cell r="K1103">
            <v>47842050.170400001</v>
          </cell>
          <cell r="L1103">
            <v>0</v>
          </cell>
          <cell r="M1103">
            <v>6700000</v>
          </cell>
          <cell r="N1103">
            <v>6700000</v>
          </cell>
          <cell r="O1103">
            <v>0.1</v>
          </cell>
          <cell r="P1103">
            <v>670000</v>
          </cell>
          <cell r="Q1103">
            <v>0.1</v>
          </cell>
          <cell r="R1103">
            <v>670000</v>
          </cell>
          <cell r="S1103">
            <v>8040000</v>
          </cell>
          <cell r="T1103">
            <v>0.16805299880259664</v>
          </cell>
          <cell r="U1103">
            <v>0.19</v>
          </cell>
          <cell r="V1103">
            <v>9089989.5323760007</v>
          </cell>
          <cell r="W1103">
            <v>0.125</v>
          </cell>
          <cell r="X1103">
            <v>5980256.2713000001</v>
          </cell>
          <cell r="Y1103">
            <v>0</v>
          </cell>
          <cell r="Z1103">
            <v>0</v>
          </cell>
          <cell r="AA1103">
            <v>0.51694700119740344</v>
          </cell>
          <cell r="AB1103">
            <v>24731804.366724007</v>
          </cell>
          <cell r="AC1103">
            <v>39</v>
          </cell>
          <cell r="AD1103">
            <v>37.503227233886719</v>
          </cell>
        </row>
        <row r="1104">
          <cell r="B1104" t="str">
            <v>Total 564865</v>
          </cell>
          <cell r="I1104">
            <v>266621822.9375</v>
          </cell>
          <cell r="J1104">
            <v>246350836.9375</v>
          </cell>
          <cell r="K1104">
            <v>267735620.93799999</v>
          </cell>
          <cell r="L1104">
            <v>58946912</v>
          </cell>
          <cell r="M1104">
            <v>11030002</v>
          </cell>
          <cell r="N1104">
            <v>69976914</v>
          </cell>
          <cell r="P1104">
            <v>1103000.2</v>
          </cell>
          <cell r="R1104">
            <v>6997691.4000000004</v>
          </cell>
          <cell r="S1104">
            <v>78077605.600000009</v>
          </cell>
          <cell r="V1104">
            <v>50869767.978220001</v>
          </cell>
          <cell r="X1104">
            <v>33466952.617249999</v>
          </cell>
          <cell r="Z1104">
            <v>0</v>
          </cell>
          <cell r="AB1104">
            <v>105321294.74253002</v>
          </cell>
          <cell r="AC1104">
            <v>39</v>
          </cell>
        </row>
        <row r="1105">
          <cell r="H1105" t="str">
            <v>Total GONZALEZ JUAN EVANGELISTA</v>
          </cell>
          <cell r="I1105">
            <v>266621822.9375</v>
          </cell>
          <cell r="J1105">
            <v>246350836.9375</v>
          </cell>
          <cell r="K1105">
            <v>267735620.93799999</v>
          </cell>
          <cell r="L1105">
            <v>58946912</v>
          </cell>
          <cell r="M1105">
            <v>11030002</v>
          </cell>
          <cell r="N1105">
            <v>69976914</v>
          </cell>
          <cell r="P1105">
            <v>1103000.2</v>
          </cell>
          <cell r="R1105">
            <v>6997691.4000000004</v>
          </cell>
          <cell r="S1105">
            <v>78077605.600000009</v>
          </cell>
          <cell r="V1105">
            <v>50869767.978220001</v>
          </cell>
          <cell r="X1105">
            <v>33466952.617249999</v>
          </cell>
          <cell r="Z1105">
            <v>0</v>
          </cell>
          <cell r="AB1105">
            <v>105321294.74253002</v>
          </cell>
          <cell r="AC1105">
            <v>39</v>
          </cell>
        </row>
        <row r="1106">
          <cell r="A1106" t="str">
            <v>Chapinero</v>
          </cell>
          <cell r="B1106">
            <v>277051</v>
          </cell>
          <cell r="C1106">
            <v>36892</v>
          </cell>
          <cell r="D1106">
            <v>37256</v>
          </cell>
          <cell r="E1106" t="str">
            <v>M</v>
          </cell>
          <cell r="F1106" t="str">
            <v>AUCOL98</v>
          </cell>
          <cell r="G1106">
            <v>60240</v>
          </cell>
          <cell r="H1106" t="str">
            <v>GRANADOS GOMEZ Y CIA S.A  E.S.P.</v>
          </cell>
          <cell r="I1106">
            <v>48460447</v>
          </cell>
          <cell r="J1106">
            <v>48460447</v>
          </cell>
          <cell r="K1106">
            <v>48460447.006800003</v>
          </cell>
          <cell r="L1106">
            <v>11890553</v>
          </cell>
          <cell r="M1106">
            <v>2000000</v>
          </cell>
          <cell r="N1106">
            <v>13890553</v>
          </cell>
          <cell r="O1106">
            <v>0.1</v>
          </cell>
          <cell r="P1106">
            <v>200000</v>
          </cell>
          <cell r="Q1106">
            <v>0.1</v>
          </cell>
          <cell r="R1106">
            <v>1389055.3</v>
          </cell>
          <cell r="S1106">
            <v>15479608.300000001</v>
          </cell>
          <cell r="T1106">
            <v>0.31942768290659579</v>
          </cell>
          <cell r="U1106">
            <v>0.19</v>
          </cell>
          <cell r="V1106">
            <v>9207484.9312920012</v>
          </cell>
          <cell r="W1106">
            <v>0.125</v>
          </cell>
          <cell r="X1106">
            <v>6057555.8758500004</v>
          </cell>
          <cell r="Y1106">
            <v>0</v>
          </cell>
          <cell r="Z1106">
            <v>0</v>
          </cell>
          <cell r="AA1106">
            <v>0.36557231709340426</v>
          </cell>
          <cell r="AB1106">
            <v>17715797.899658006</v>
          </cell>
          <cell r="AD1106">
            <v>57.535713195800781</v>
          </cell>
        </row>
        <row r="1107">
          <cell r="A1107" t="str">
            <v>Chapinero</v>
          </cell>
          <cell r="B1107">
            <v>277051</v>
          </cell>
          <cell r="C1107">
            <v>37257</v>
          </cell>
          <cell r="D1107">
            <v>37621</v>
          </cell>
          <cell r="E1107" t="str">
            <v>M</v>
          </cell>
          <cell r="F1107" t="str">
            <v>AUCOL98</v>
          </cell>
          <cell r="G1107">
            <v>60240</v>
          </cell>
          <cell r="H1107" t="str">
            <v>GRANADOS GOMEZ Y CIA S.A  E.S.P.</v>
          </cell>
          <cell r="I1107">
            <v>51787883</v>
          </cell>
          <cell r="J1107">
            <v>51787883</v>
          </cell>
          <cell r="K1107">
            <v>51787883.007299997</v>
          </cell>
          <cell r="L1107">
            <v>16979813</v>
          </cell>
          <cell r="M1107">
            <v>0</v>
          </cell>
          <cell r="N1107">
            <v>16979813</v>
          </cell>
          <cell r="O1107">
            <v>0.1</v>
          </cell>
          <cell r="P1107">
            <v>0</v>
          </cell>
          <cell r="Q1107">
            <v>0.1</v>
          </cell>
          <cell r="R1107">
            <v>1697981.3</v>
          </cell>
          <cell r="S1107">
            <v>18677794.300000001</v>
          </cell>
          <cell r="T1107">
            <v>0.3606595445766182</v>
          </cell>
          <cell r="U1107">
            <v>0.19</v>
          </cell>
          <cell r="V1107">
            <v>9839697.7713869996</v>
          </cell>
          <cell r="W1107">
            <v>0.125</v>
          </cell>
          <cell r="X1107">
            <v>6473485.3759124996</v>
          </cell>
          <cell r="Y1107">
            <v>0</v>
          </cell>
          <cell r="Z1107">
            <v>0</v>
          </cell>
          <cell r="AA1107">
            <v>0.32434045542338186</v>
          </cell>
          <cell r="AB1107">
            <v>16796905.560000498</v>
          </cell>
          <cell r="AD1107">
            <v>56.346153259277344</v>
          </cell>
        </row>
        <row r="1108">
          <cell r="A1108" t="str">
            <v>Chapinero</v>
          </cell>
          <cell r="B1108">
            <v>277051</v>
          </cell>
          <cell r="C1108">
            <v>37622</v>
          </cell>
          <cell r="D1108">
            <v>37777</v>
          </cell>
          <cell r="E1108" t="str">
            <v>M</v>
          </cell>
          <cell r="F1108" t="str">
            <v>AUCOL98</v>
          </cell>
          <cell r="G1108">
            <v>60240</v>
          </cell>
          <cell r="H1108" t="str">
            <v>GRANADOS GOMEZ Y CIA S.A  E.S.P.</v>
          </cell>
          <cell r="I1108">
            <v>15541464.6875</v>
          </cell>
          <cell r="J1108">
            <v>12523483.75</v>
          </cell>
          <cell r="K1108">
            <v>15541464.691400001</v>
          </cell>
          <cell r="N1108">
            <v>0</v>
          </cell>
          <cell r="O1108">
            <v>0.1</v>
          </cell>
          <cell r="P1108">
            <v>0</v>
          </cell>
          <cell r="Q1108">
            <v>0.1</v>
          </cell>
          <cell r="R1108">
            <v>0</v>
          </cell>
          <cell r="S1108">
            <v>0</v>
          </cell>
          <cell r="T1108">
            <v>0</v>
          </cell>
          <cell r="U1108">
            <v>0.19</v>
          </cell>
          <cell r="V1108">
            <v>2952878.2913660002</v>
          </cell>
          <cell r="W1108">
            <v>0.125</v>
          </cell>
          <cell r="X1108">
            <v>1942683.0864250001</v>
          </cell>
          <cell r="Y1108">
            <v>0</v>
          </cell>
          <cell r="Z1108">
            <v>0</v>
          </cell>
          <cell r="AA1108">
            <v>0.68500000000000005</v>
          </cell>
          <cell r="AB1108">
            <v>10645903.313609002</v>
          </cell>
          <cell r="AC1108">
            <v>55</v>
          </cell>
          <cell r="AD1108">
            <v>55</v>
          </cell>
        </row>
        <row r="1109">
          <cell r="B1109" t="str">
            <v>Total 277051</v>
          </cell>
          <cell r="I1109">
            <v>115789794.6875</v>
          </cell>
          <cell r="J1109">
            <v>112771813.75</v>
          </cell>
          <cell r="K1109">
            <v>115789794.70550001</v>
          </cell>
          <cell r="L1109">
            <v>28870366</v>
          </cell>
          <cell r="M1109">
            <v>2000000</v>
          </cell>
          <cell r="N1109">
            <v>30870366</v>
          </cell>
          <cell r="P1109">
            <v>200000</v>
          </cell>
          <cell r="R1109">
            <v>3087036.6</v>
          </cell>
          <cell r="S1109">
            <v>34157402.600000001</v>
          </cell>
          <cell r="V1109">
            <v>22000060.994045001</v>
          </cell>
          <cell r="X1109">
            <v>14473724.338187501</v>
          </cell>
          <cell r="Z1109">
            <v>0</v>
          </cell>
          <cell r="AB1109">
            <v>45158606.773267508</v>
          </cell>
          <cell r="AC1109">
            <v>55</v>
          </cell>
        </row>
        <row r="1110">
          <cell r="H1110" t="str">
            <v>Total GRANADOS GOMEZ Y CIA S.A  E.S.P.</v>
          </cell>
          <cell r="I1110">
            <v>115789794.6875</v>
          </cell>
          <cell r="J1110">
            <v>112771813.75</v>
          </cell>
          <cell r="K1110">
            <v>115789794.70550001</v>
          </cell>
          <cell r="L1110">
            <v>28870366</v>
          </cell>
          <cell r="M1110">
            <v>2000000</v>
          </cell>
          <cell r="N1110">
            <v>30870366</v>
          </cell>
          <cell r="P1110">
            <v>200000</v>
          </cell>
          <cell r="R1110">
            <v>3087036.6</v>
          </cell>
          <cell r="S1110">
            <v>34157402.600000001</v>
          </cell>
          <cell r="V1110">
            <v>22000060.994045001</v>
          </cell>
          <cell r="X1110">
            <v>14473724.338187501</v>
          </cell>
          <cell r="Z1110">
            <v>0</v>
          </cell>
          <cell r="AB1110">
            <v>45158606.773267508</v>
          </cell>
          <cell r="AC1110">
            <v>55</v>
          </cell>
        </row>
        <row r="1111">
          <cell r="A1111" t="str">
            <v>Chapinero</v>
          </cell>
          <cell r="B1111">
            <v>10344889</v>
          </cell>
          <cell r="C1111">
            <v>37240</v>
          </cell>
          <cell r="D1111">
            <v>37604</v>
          </cell>
          <cell r="E1111" t="str">
            <v>A</v>
          </cell>
          <cell r="F1111" t="str">
            <v>AUCOL98</v>
          </cell>
          <cell r="G1111">
            <v>66287</v>
          </cell>
          <cell r="H1111" t="str">
            <v>GRUPO ARCO IRIS P.L.B. LTDA</v>
          </cell>
          <cell r="I1111">
            <v>106324027.1875</v>
          </cell>
          <cell r="J1111">
            <v>106324027.1875</v>
          </cell>
          <cell r="K1111">
            <v>76947320.861300007</v>
          </cell>
          <cell r="L1111">
            <v>13151347</v>
          </cell>
          <cell r="M1111">
            <v>2814749</v>
          </cell>
          <cell r="N1111">
            <v>15966096</v>
          </cell>
          <cell r="O1111">
            <v>0.1</v>
          </cell>
          <cell r="P1111">
            <v>281474.90000000002</v>
          </cell>
          <cell r="Q1111">
            <v>0.1</v>
          </cell>
          <cell r="R1111">
            <v>1596609.6</v>
          </cell>
          <cell r="S1111">
            <v>17844180.5</v>
          </cell>
          <cell r="T1111">
            <v>0.23190125790298408</v>
          </cell>
          <cell r="U1111">
            <v>0.19</v>
          </cell>
          <cell r="V1111">
            <v>14619990.963647</v>
          </cell>
          <cell r="W1111">
            <v>0.17499999999999999</v>
          </cell>
          <cell r="X1111">
            <v>13465781.150727501</v>
          </cell>
          <cell r="Y1111">
            <v>2.5000000000000001E-2</v>
          </cell>
          <cell r="Z1111">
            <v>1923683.0215325002</v>
          </cell>
          <cell r="AA1111">
            <v>0.37809874209701599</v>
          </cell>
          <cell r="AB1111">
            <v>29093685.225393008</v>
          </cell>
          <cell r="AD1111">
            <v>53.079669952392578</v>
          </cell>
        </row>
        <row r="1112">
          <cell r="A1112" t="str">
            <v>Chapinero</v>
          </cell>
          <cell r="B1112">
            <v>10344889</v>
          </cell>
          <cell r="C1112">
            <v>37605</v>
          </cell>
          <cell r="D1112">
            <v>37777</v>
          </cell>
          <cell r="E1112" t="str">
            <v>A</v>
          </cell>
          <cell r="F1112" t="str">
            <v>AUCOL98</v>
          </cell>
          <cell r="G1112">
            <v>66287</v>
          </cell>
          <cell r="H1112" t="str">
            <v>GRUPO ARCO IRIS P.L.B. LTDA</v>
          </cell>
          <cell r="I1112">
            <v>676885.125</v>
          </cell>
          <cell r="J1112">
            <v>781737.125</v>
          </cell>
          <cell r="K1112">
            <v>26810637.9395</v>
          </cell>
          <cell r="L1112">
            <v>0</v>
          </cell>
          <cell r="M1112">
            <v>10333333</v>
          </cell>
          <cell r="N1112">
            <v>10333333</v>
          </cell>
          <cell r="O1112">
            <v>0.1</v>
          </cell>
          <cell r="P1112">
            <v>1033333.3</v>
          </cell>
          <cell r="Q1112">
            <v>0.1</v>
          </cell>
          <cell r="R1112">
            <v>1033333.3</v>
          </cell>
          <cell r="S1112">
            <v>12399999.600000001</v>
          </cell>
          <cell r="T1112">
            <v>0.4625029672170215</v>
          </cell>
          <cell r="U1112">
            <v>0.19</v>
          </cell>
          <cell r="V1112">
            <v>5094021.208505</v>
          </cell>
          <cell r="W1112">
            <v>0.17499999999999999</v>
          </cell>
          <cell r="X1112">
            <v>4691861.6394125</v>
          </cell>
          <cell r="Y1112">
            <v>2.5000000000000001E-2</v>
          </cell>
          <cell r="Z1112">
            <v>670265.94848750008</v>
          </cell>
          <cell r="AA1112">
            <v>0.1474970327829786</v>
          </cell>
          <cell r="AB1112">
            <v>3954489.5430950015</v>
          </cell>
          <cell r="AC1112">
            <v>13</v>
          </cell>
          <cell r="AD1112">
            <v>36.418605804443359</v>
          </cell>
        </row>
        <row r="1113">
          <cell r="B1113" t="str">
            <v>Total 10344889</v>
          </cell>
          <cell r="I1113">
            <v>107000912.3125</v>
          </cell>
          <cell r="J1113">
            <v>107105764.3125</v>
          </cell>
          <cell r="K1113">
            <v>103757958.80080001</v>
          </cell>
          <cell r="L1113">
            <v>13151347</v>
          </cell>
          <cell r="M1113">
            <v>13148082</v>
          </cell>
          <cell r="N1113">
            <v>26299429</v>
          </cell>
          <cell r="P1113">
            <v>1314808.2000000002</v>
          </cell>
          <cell r="R1113">
            <v>2629942.9000000004</v>
          </cell>
          <cell r="S1113">
            <v>30244180.100000001</v>
          </cell>
          <cell r="V1113">
            <v>19714012.172152001</v>
          </cell>
          <cell r="X1113">
            <v>18157642.790140003</v>
          </cell>
          <cell r="Z1113">
            <v>2593948.9700200004</v>
          </cell>
          <cell r="AB1113">
            <v>33048174.768488009</v>
          </cell>
          <cell r="AC1113">
            <v>13</v>
          </cell>
        </row>
        <row r="1114">
          <cell r="H1114" t="str">
            <v>Total GRUPO ARCO IRIS P.L.B. LTDA</v>
          </cell>
          <cell r="I1114">
            <v>107000912.3125</v>
          </cell>
          <cell r="J1114">
            <v>107105764.3125</v>
          </cell>
          <cell r="K1114">
            <v>103757958.80080001</v>
          </cell>
          <cell r="L1114">
            <v>13151347</v>
          </cell>
          <cell r="M1114">
            <v>13148082</v>
          </cell>
          <cell r="N1114">
            <v>26299429</v>
          </cell>
          <cell r="P1114">
            <v>1314808.2000000002</v>
          </cell>
          <cell r="R1114">
            <v>2629942.9000000004</v>
          </cell>
          <cell r="S1114">
            <v>30244180.100000001</v>
          </cell>
          <cell r="V1114">
            <v>19714012.172152001</v>
          </cell>
          <cell r="X1114">
            <v>18157642.790140003</v>
          </cell>
          <cell r="Z1114">
            <v>2593948.9700200004</v>
          </cell>
          <cell r="AB1114">
            <v>33048174.768488009</v>
          </cell>
          <cell r="AC1114">
            <v>13</v>
          </cell>
        </row>
        <row r="1115">
          <cell r="A1115" t="str">
            <v>Chapinero</v>
          </cell>
          <cell r="B1115">
            <v>10958751</v>
          </cell>
          <cell r="C1115">
            <v>37389</v>
          </cell>
          <cell r="D1115">
            <v>37753</v>
          </cell>
          <cell r="E1115" t="str">
            <v>A</v>
          </cell>
          <cell r="F1115" t="str">
            <v>AUCOLESP</v>
          </cell>
          <cell r="G1115">
            <v>68837</v>
          </cell>
          <cell r="H1115" t="str">
            <v>GUTIERREZ BEDOYA LINDA LUCIA</v>
          </cell>
          <cell r="I1115">
            <v>1605379</v>
          </cell>
          <cell r="J1115">
            <v>1605379</v>
          </cell>
          <cell r="K1115">
            <v>1605379.125</v>
          </cell>
          <cell r="N1115">
            <v>0</v>
          </cell>
          <cell r="O1115">
            <v>0.1</v>
          </cell>
          <cell r="P1115">
            <v>0</v>
          </cell>
          <cell r="Q1115">
            <v>0.1</v>
          </cell>
          <cell r="R1115">
            <v>0</v>
          </cell>
          <cell r="S1115">
            <v>0</v>
          </cell>
          <cell r="T1115">
            <v>0</v>
          </cell>
          <cell r="U1115">
            <v>0.19</v>
          </cell>
          <cell r="V1115">
            <v>305022.03375</v>
          </cell>
          <cell r="W1115">
            <v>0.125</v>
          </cell>
          <cell r="X1115">
            <v>200672.390625</v>
          </cell>
          <cell r="Y1115">
            <v>0</v>
          </cell>
          <cell r="Z1115">
            <v>0</v>
          </cell>
          <cell r="AA1115">
            <v>0.68500000000000005</v>
          </cell>
          <cell r="AB1115">
            <v>1099684.7006250001</v>
          </cell>
          <cell r="AD1115">
            <v>1</v>
          </cell>
        </row>
        <row r="1116">
          <cell r="B1116" t="str">
            <v>Total 10958751</v>
          </cell>
          <cell r="I1116">
            <v>1605379</v>
          </cell>
          <cell r="J1116">
            <v>1605379</v>
          </cell>
          <cell r="K1116">
            <v>1605379.125</v>
          </cell>
          <cell r="L1116">
            <v>0</v>
          </cell>
          <cell r="M1116">
            <v>0</v>
          </cell>
          <cell r="N1116">
            <v>0</v>
          </cell>
          <cell r="P1116">
            <v>0</v>
          </cell>
          <cell r="R1116">
            <v>0</v>
          </cell>
          <cell r="S1116">
            <v>0</v>
          </cell>
          <cell r="V1116">
            <v>305022.03375</v>
          </cell>
          <cell r="X1116">
            <v>200672.390625</v>
          </cell>
          <cell r="Z1116">
            <v>0</v>
          </cell>
          <cell r="AB1116">
            <v>1099684.7006250001</v>
          </cell>
          <cell r="AC1116">
            <v>0</v>
          </cell>
        </row>
        <row r="1117">
          <cell r="H1117" t="str">
            <v>Total GUTIERREZ BEDOYA LINDA LUCIA</v>
          </cell>
          <cell r="I1117">
            <v>1605379</v>
          </cell>
          <cell r="J1117">
            <v>1605379</v>
          </cell>
          <cell r="K1117">
            <v>1605379.125</v>
          </cell>
          <cell r="L1117">
            <v>0</v>
          </cell>
          <cell r="M1117">
            <v>0</v>
          </cell>
          <cell r="N1117">
            <v>0</v>
          </cell>
          <cell r="P1117">
            <v>0</v>
          </cell>
          <cell r="R1117">
            <v>0</v>
          </cell>
          <cell r="S1117">
            <v>0</v>
          </cell>
          <cell r="V1117">
            <v>305022.03375</v>
          </cell>
          <cell r="X1117">
            <v>200672.390625</v>
          </cell>
          <cell r="Z1117">
            <v>0</v>
          </cell>
          <cell r="AB1117">
            <v>1099684.7006250001</v>
          </cell>
          <cell r="AC1117">
            <v>0</v>
          </cell>
        </row>
        <row r="1118">
          <cell r="A1118" t="str">
            <v>Chapinero</v>
          </cell>
          <cell r="B1118">
            <v>10285602</v>
          </cell>
          <cell r="C1118">
            <v>37104</v>
          </cell>
          <cell r="D1118">
            <v>37468</v>
          </cell>
          <cell r="E1118" t="str">
            <v>M</v>
          </cell>
          <cell r="F1118" t="str">
            <v>AUCOL98</v>
          </cell>
          <cell r="G1118">
            <v>76176</v>
          </cell>
          <cell r="H1118" t="str">
            <v>GYNOPHARM S.A.</v>
          </cell>
          <cell r="I1118">
            <v>21351667</v>
          </cell>
          <cell r="J1118">
            <v>21208366</v>
          </cell>
          <cell r="K1118">
            <v>21351666.988299999</v>
          </cell>
          <cell r="L1118">
            <v>4970884</v>
          </cell>
          <cell r="M1118">
            <v>7</v>
          </cell>
          <cell r="N1118">
            <v>4970891</v>
          </cell>
          <cell r="O1118">
            <v>0.1</v>
          </cell>
          <cell r="P1118">
            <v>0.70000000000000007</v>
          </cell>
          <cell r="Q1118">
            <v>0.1</v>
          </cell>
          <cell r="R1118">
            <v>497089.10000000003</v>
          </cell>
          <cell r="S1118">
            <v>5467980.7999999998</v>
          </cell>
          <cell r="T1118">
            <v>0.25609151749117626</v>
          </cell>
          <cell r="U1118">
            <v>0.19</v>
          </cell>
          <cell r="V1118">
            <v>4056816.7277770001</v>
          </cell>
          <cell r="W1118">
            <v>0.125</v>
          </cell>
          <cell r="X1118">
            <v>2668958.3735374999</v>
          </cell>
          <cell r="Y1118">
            <v>0</v>
          </cell>
          <cell r="Z1118">
            <v>0</v>
          </cell>
          <cell r="AA1118">
            <v>0.4289084825088238</v>
          </cell>
          <cell r="AB1118">
            <v>9157911.0869855005</v>
          </cell>
          <cell r="AD1118">
            <v>23.582418441772461</v>
          </cell>
        </row>
        <row r="1119">
          <cell r="A1119" t="str">
            <v>Chapinero</v>
          </cell>
          <cell r="B1119">
            <v>10285602</v>
          </cell>
          <cell r="C1119">
            <v>37469</v>
          </cell>
          <cell r="D1119">
            <v>37777</v>
          </cell>
          <cell r="E1119" t="str">
            <v>M</v>
          </cell>
          <cell r="F1119" t="str">
            <v>AUCOL98</v>
          </cell>
          <cell r="G1119">
            <v>76176</v>
          </cell>
          <cell r="H1119" t="str">
            <v>GYNOPHARM S.A.</v>
          </cell>
          <cell r="I1119">
            <v>1948692</v>
          </cell>
          <cell r="J1119">
            <v>1948692</v>
          </cell>
          <cell r="K1119">
            <v>1948691.9961000001</v>
          </cell>
          <cell r="L1119">
            <v>896570</v>
          </cell>
          <cell r="M1119">
            <v>0</v>
          </cell>
          <cell r="N1119">
            <v>896570</v>
          </cell>
          <cell r="O1119">
            <v>0.1</v>
          </cell>
          <cell r="P1119">
            <v>0</v>
          </cell>
          <cell r="Q1119">
            <v>0.1</v>
          </cell>
          <cell r="R1119">
            <v>89657</v>
          </cell>
          <cell r="S1119">
            <v>986227</v>
          </cell>
          <cell r="T1119">
            <v>0.50609691114541333</v>
          </cell>
          <cell r="U1119">
            <v>0.19</v>
          </cell>
          <cell r="V1119">
            <v>370251.47925900004</v>
          </cell>
          <cell r="W1119">
            <v>0.125</v>
          </cell>
          <cell r="X1119">
            <v>243586.49951250001</v>
          </cell>
          <cell r="Y1119">
            <v>0</v>
          </cell>
          <cell r="Z1119">
            <v>0</v>
          </cell>
          <cell r="AA1119">
            <v>0.17890308885458672</v>
          </cell>
          <cell r="AB1119">
            <v>348627.01732850028</v>
          </cell>
          <cell r="AC1119">
            <v>0</v>
          </cell>
          <cell r="AD1119">
            <v>2.6168830394744873</v>
          </cell>
        </row>
        <row r="1120">
          <cell r="B1120" t="str">
            <v>Total 10285602</v>
          </cell>
          <cell r="I1120">
            <v>23300359</v>
          </cell>
          <cell r="J1120">
            <v>23157058</v>
          </cell>
          <cell r="K1120">
            <v>23300358.9844</v>
          </cell>
          <cell r="L1120">
            <v>5867454</v>
          </cell>
          <cell r="M1120">
            <v>7</v>
          </cell>
          <cell r="N1120">
            <v>5867461</v>
          </cell>
          <cell r="P1120">
            <v>0.70000000000000007</v>
          </cell>
          <cell r="R1120">
            <v>586746.10000000009</v>
          </cell>
          <cell r="S1120">
            <v>6454207.7999999998</v>
          </cell>
          <cell r="V1120">
            <v>4427068.2070359997</v>
          </cell>
          <cell r="X1120">
            <v>2912544.8730500001</v>
          </cell>
          <cell r="Z1120">
            <v>0</v>
          </cell>
          <cell r="AB1120">
            <v>9506538.1043140013</v>
          </cell>
          <cell r="AC1120">
            <v>0</v>
          </cell>
        </row>
        <row r="1121">
          <cell r="H1121" t="str">
            <v>Total GYNOPHARM S.A.</v>
          </cell>
          <cell r="I1121">
            <v>23300359</v>
          </cell>
          <cell r="J1121">
            <v>23157058</v>
          </cell>
          <cell r="K1121">
            <v>23300358.9844</v>
          </cell>
          <cell r="L1121">
            <v>5867454</v>
          </cell>
          <cell r="M1121">
            <v>7</v>
          </cell>
          <cell r="N1121">
            <v>5867461</v>
          </cell>
          <cell r="P1121">
            <v>0.70000000000000007</v>
          </cell>
          <cell r="R1121">
            <v>586746.10000000009</v>
          </cell>
          <cell r="S1121">
            <v>6454207.7999999998</v>
          </cell>
          <cell r="V1121">
            <v>4427068.2070359997</v>
          </cell>
          <cell r="X1121">
            <v>2912544.8730500001</v>
          </cell>
          <cell r="Z1121">
            <v>0</v>
          </cell>
          <cell r="AB1121">
            <v>9506538.1043140013</v>
          </cell>
          <cell r="AC1121">
            <v>0</v>
          </cell>
        </row>
        <row r="1122">
          <cell r="A1122" t="str">
            <v>Chapinero</v>
          </cell>
          <cell r="B1122">
            <v>10945613</v>
          </cell>
          <cell r="C1122">
            <v>37423</v>
          </cell>
          <cell r="D1122">
            <v>37777</v>
          </cell>
          <cell r="E1122" t="str">
            <v>S</v>
          </cell>
          <cell r="F1122" t="str">
            <v>AUCOLESP</v>
          </cell>
          <cell r="G1122">
            <v>65570</v>
          </cell>
          <cell r="H1122" t="str">
            <v>HOSPITAL MILITA R CENTRAL</v>
          </cell>
          <cell r="I1122">
            <v>21197154</v>
          </cell>
          <cell r="J1122">
            <v>21197154</v>
          </cell>
          <cell r="K1122">
            <v>21143395.875</v>
          </cell>
          <cell r="N1122">
            <v>0</v>
          </cell>
          <cell r="O1122">
            <v>0.1</v>
          </cell>
          <cell r="P1122">
            <v>0</v>
          </cell>
          <cell r="Q1122">
            <v>0.1</v>
          </cell>
          <cell r="R1122">
            <v>0</v>
          </cell>
          <cell r="S1122">
            <v>0</v>
          </cell>
          <cell r="T1122">
            <v>0</v>
          </cell>
          <cell r="U1122">
            <v>0.19</v>
          </cell>
          <cell r="V1122">
            <v>4017245.2162500001</v>
          </cell>
          <cell r="W1122">
            <v>0.125</v>
          </cell>
          <cell r="X1122">
            <v>2642924.484375</v>
          </cell>
          <cell r="Y1122">
            <v>0</v>
          </cell>
          <cell r="Z1122">
            <v>0</v>
          </cell>
          <cell r="AA1122">
            <v>0.68500000000000005</v>
          </cell>
          <cell r="AB1122">
            <v>14483226.174375001</v>
          </cell>
          <cell r="AC1122">
            <v>19</v>
          </cell>
          <cell r="AD1122">
            <v>18.319208145141602</v>
          </cell>
        </row>
        <row r="1123">
          <cell r="B1123" t="str">
            <v>Total 10945613</v>
          </cell>
          <cell r="I1123">
            <v>21197154</v>
          </cell>
          <cell r="J1123">
            <v>21197154</v>
          </cell>
          <cell r="K1123">
            <v>21143395.875</v>
          </cell>
          <cell r="L1123">
            <v>0</v>
          </cell>
          <cell r="M1123">
            <v>0</v>
          </cell>
          <cell r="N1123">
            <v>0</v>
          </cell>
          <cell r="P1123">
            <v>0</v>
          </cell>
          <cell r="R1123">
            <v>0</v>
          </cell>
          <cell r="S1123">
            <v>0</v>
          </cell>
          <cell r="V1123">
            <v>4017245.2162500001</v>
          </cell>
          <cell r="X1123">
            <v>2642924.484375</v>
          </cell>
          <cell r="Z1123">
            <v>0</v>
          </cell>
          <cell r="AB1123">
            <v>14483226.174375001</v>
          </cell>
          <cell r="AC1123">
            <v>19</v>
          </cell>
        </row>
        <row r="1124">
          <cell r="H1124" t="str">
            <v>Total HOSPITAL MILITA R CENTRAL</v>
          </cell>
          <cell r="I1124">
            <v>21197154</v>
          </cell>
          <cell r="J1124">
            <v>21197154</v>
          </cell>
          <cell r="K1124">
            <v>21143395.875</v>
          </cell>
          <cell r="L1124">
            <v>0</v>
          </cell>
          <cell r="M1124">
            <v>0</v>
          </cell>
          <cell r="N1124">
            <v>0</v>
          </cell>
          <cell r="P1124">
            <v>0</v>
          </cell>
          <cell r="R1124">
            <v>0</v>
          </cell>
          <cell r="S1124">
            <v>0</v>
          </cell>
          <cell r="V1124">
            <v>4017245.2162500001</v>
          </cell>
          <cell r="X1124">
            <v>2642924.484375</v>
          </cell>
          <cell r="Z1124">
            <v>0</v>
          </cell>
          <cell r="AB1124">
            <v>14483226.174375001</v>
          </cell>
          <cell r="AC1124">
            <v>19</v>
          </cell>
        </row>
        <row r="1125">
          <cell r="A1125" t="str">
            <v>Chapinero</v>
          </cell>
          <cell r="B1125">
            <v>780097</v>
          </cell>
          <cell r="C1125">
            <v>36708</v>
          </cell>
          <cell r="D1125">
            <v>37072</v>
          </cell>
          <cell r="E1125" t="str">
            <v>M</v>
          </cell>
          <cell r="F1125" t="str">
            <v>AUCOL98</v>
          </cell>
          <cell r="G1125">
            <v>60674</v>
          </cell>
          <cell r="H1125" t="str">
            <v>INDUSTRIAS ALIMENTICIAS ARETAMA S.A.</v>
          </cell>
          <cell r="I1125">
            <v>31066747</v>
          </cell>
          <cell r="J1125">
            <v>31066747</v>
          </cell>
          <cell r="K1125">
            <v>31066747</v>
          </cell>
          <cell r="L1125">
            <v>2096617</v>
          </cell>
          <cell r="M1125">
            <v>2111112</v>
          </cell>
          <cell r="N1125">
            <v>4207729</v>
          </cell>
          <cell r="O1125">
            <v>0.1</v>
          </cell>
          <cell r="P1125">
            <v>211111.2</v>
          </cell>
          <cell r="Q1125">
            <v>0.1</v>
          </cell>
          <cell r="R1125">
            <v>420772.9</v>
          </cell>
          <cell r="S1125">
            <v>4839613.1000000006</v>
          </cell>
          <cell r="T1125">
            <v>0.15578113472904004</v>
          </cell>
          <cell r="U1125">
            <v>0.19</v>
          </cell>
          <cell r="V1125">
            <v>5902681.9299999997</v>
          </cell>
          <cell r="W1125">
            <v>0.125</v>
          </cell>
          <cell r="X1125">
            <v>3883343.375</v>
          </cell>
          <cell r="Y1125">
            <v>0</v>
          </cell>
          <cell r="Z1125">
            <v>0</v>
          </cell>
          <cell r="AA1125">
            <v>0.52921886527095996</v>
          </cell>
          <cell r="AB1125">
            <v>16441108.594999999</v>
          </cell>
          <cell r="AD1125">
            <v>33.156593322753906</v>
          </cell>
        </row>
        <row r="1126">
          <cell r="A1126" t="str">
            <v>Chapinero</v>
          </cell>
          <cell r="B1126">
            <v>780097</v>
          </cell>
          <cell r="C1126">
            <v>37073</v>
          </cell>
          <cell r="D1126">
            <v>37437</v>
          </cell>
          <cell r="E1126" t="str">
            <v>M</v>
          </cell>
          <cell r="F1126" t="str">
            <v>AUCOL98</v>
          </cell>
          <cell r="G1126">
            <v>60674</v>
          </cell>
          <cell r="H1126" t="str">
            <v>INDUSTRIAS ALIMENTICIAS ARETAMA S.A.</v>
          </cell>
          <cell r="I1126">
            <v>11688699</v>
          </cell>
          <cell r="J1126">
            <v>11688699</v>
          </cell>
          <cell r="K1126">
            <v>11688698.996099999</v>
          </cell>
          <cell r="L1126">
            <v>1525280</v>
          </cell>
          <cell r="M1126">
            <v>1000001</v>
          </cell>
          <cell r="N1126">
            <v>2525281</v>
          </cell>
          <cell r="O1126">
            <v>0.1</v>
          </cell>
          <cell r="P1126">
            <v>100000.1</v>
          </cell>
          <cell r="Q1126">
            <v>0.1</v>
          </cell>
          <cell r="R1126">
            <v>252528.1</v>
          </cell>
          <cell r="S1126">
            <v>2877809.2</v>
          </cell>
          <cell r="T1126">
            <v>0.2462044065776865</v>
          </cell>
          <cell r="U1126">
            <v>0.19</v>
          </cell>
          <cell r="V1126">
            <v>2220852.8092589998</v>
          </cell>
          <cell r="W1126">
            <v>0.125</v>
          </cell>
          <cell r="X1126">
            <v>1461087.3745124999</v>
          </cell>
          <cell r="Y1126">
            <v>0</v>
          </cell>
          <cell r="Z1126">
            <v>0</v>
          </cell>
          <cell r="AA1126">
            <v>0.43879559342231356</v>
          </cell>
          <cell r="AB1126">
            <v>5128949.6123284996</v>
          </cell>
          <cell r="AD1126">
            <v>13.719779968261719</v>
          </cell>
        </row>
        <row r="1127">
          <cell r="B1127" t="str">
            <v>Total 780097</v>
          </cell>
          <cell r="I1127">
            <v>42755446</v>
          </cell>
          <cell r="J1127">
            <v>42755446</v>
          </cell>
          <cell r="K1127">
            <v>42755445.996100001</v>
          </cell>
          <cell r="L1127">
            <v>3621897</v>
          </cell>
          <cell r="M1127">
            <v>3111113</v>
          </cell>
          <cell r="N1127">
            <v>6733010</v>
          </cell>
          <cell r="P1127">
            <v>311111.30000000005</v>
          </cell>
          <cell r="R1127">
            <v>673301</v>
          </cell>
          <cell r="S1127">
            <v>7717422.3000000007</v>
          </cell>
          <cell r="V1127">
            <v>8123534.739258999</v>
          </cell>
          <cell r="X1127">
            <v>5344430.7495125001</v>
          </cell>
          <cell r="Z1127">
            <v>0</v>
          </cell>
          <cell r="AB1127">
            <v>21570058.207328498</v>
          </cell>
          <cell r="AC1127">
            <v>0</v>
          </cell>
        </row>
        <row r="1128">
          <cell r="H1128" t="str">
            <v>Total INDUSTRIAS ALIMENTICIAS ARETAMA S.A.</v>
          </cell>
          <cell r="I1128">
            <v>42755446</v>
          </cell>
          <cell r="J1128">
            <v>42755446</v>
          </cell>
          <cell r="K1128">
            <v>42755445.996100001</v>
          </cell>
          <cell r="L1128">
            <v>3621897</v>
          </cell>
          <cell r="M1128">
            <v>3111113</v>
          </cell>
          <cell r="N1128">
            <v>6733010</v>
          </cell>
          <cell r="P1128">
            <v>311111.30000000005</v>
          </cell>
          <cell r="R1128">
            <v>673301</v>
          </cell>
          <cell r="S1128">
            <v>7717422.3000000007</v>
          </cell>
          <cell r="V1128">
            <v>8123534.739258999</v>
          </cell>
          <cell r="X1128">
            <v>5344430.7495125001</v>
          </cell>
          <cell r="Z1128">
            <v>0</v>
          </cell>
          <cell r="AB1128">
            <v>21570058.207328498</v>
          </cell>
          <cell r="AC1128">
            <v>0</v>
          </cell>
        </row>
        <row r="1129">
          <cell r="A1129" t="str">
            <v>Chapinero</v>
          </cell>
          <cell r="B1129">
            <v>782736</v>
          </cell>
          <cell r="C1129">
            <v>36708</v>
          </cell>
          <cell r="D1129">
            <v>37072</v>
          </cell>
          <cell r="E1129" t="str">
            <v>M</v>
          </cell>
          <cell r="F1129" t="str">
            <v>AUCOL98</v>
          </cell>
          <cell r="G1129">
            <v>66371</v>
          </cell>
          <cell r="H1129" t="str">
            <v>INGLESER COOPNAVAL</v>
          </cell>
          <cell r="I1129">
            <v>112547679</v>
          </cell>
          <cell r="J1129">
            <v>112547679</v>
          </cell>
          <cell r="K1129">
            <v>112547678.9492</v>
          </cell>
          <cell r="L1129">
            <v>42355438</v>
          </cell>
          <cell r="M1129">
            <v>2838600</v>
          </cell>
          <cell r="N1129">
            <v>45194038</v>
          </cell>
          <cell r="O1129">
            <v>0.1</v>
          </cell>
          <cell r="P1129">
            <v>283860</v>
          </cell>
          <cell r="Q1129">
            <v>0.1</v>
          </cell>
          <cell r="R1129">
            <v>4519403.8</v>
          </cell>
          <cell r="S1129">
            <v>49997301.799999997</v>
          </cell>
          <cell r="T1129">
            <v>0.44423218912019491</v>
          </cell>
          <cell r="U1129">
            <v>0.19</v>
          </cell>
          <cell r="V1129">
            <v>21384059.000348002</v>
          </cell>
          <cell r="W1129">
            <v>0.125</v>
          </cell>
          <cell r="X1129">
            <v>14068459.868650001</v>
          </cell>
          <cell r="Y1129">
            <v>0</v>
          </cell>
          <cell r="Z1129">
            <v>0</v>
          </cell>
          <cell r="AA1129">
            <v>0.24076781087980514</v>
          </cell>
          <cell r="AB1129">
            <v>27097858.280202013</v>
          </cell>
          <cell r="AD1129">
            <v>142.72528076171875</v>
          </cell>
        </row>
        <row r="1130">
          <cell r="A1130" t="str">
            <v>Chapinero</v>
          </cell>
          <cell r="B1130">
            <v>782736</v>
          </cell>
          <cell r="C1130">
            <v>37073</v>
          </cell>
          <cell r="D1130">
            <v>37437</v>
          </cell>
          <cell r="E1130" t="str">
            <v>M</v>
          </cell>
          <cell r="F1130" t="str">
            <v>AUCOL98</v>
          </cell>
          <cell r="G1130">
            <v>66371</v>
          </cell>
          <cell r="H1130" t="str">
            <v>INGLESER COOPNAVAL</v>
          </cell>
          <cell r="I1130">
            <v>118504203</v>
          </cell>
          <cell r="J1130">
            <v>118504203</v>
          </cell>
          <cell r="K1130">
            <v>118504203.0254</v>
          </cell>
          <cell r="L1130">
            <v>33219914</v>
          </cell>
          <cell r="M1130">
            <v>3000000</v>
          </cell>
          <cell r="N1130">
            <v>36219914</v>
          </cell>
          <cell r="O1130">
            <v>0.1</v>
          </cell>
          <cell r="P1130">
            <v>300000</v>
          </cell>
          <cell r="Q1130">
            <v>0.1</v>
          </cell>
          <cell r="R1130">
            <v>3621991.4000000004</v>
          </cell>
          <cell r="S1130">
            <v>40141905.399999999</v>
          </cell>
          <cell r="T1130">
            <v>0.33873824197945157</v>
          </cell>
          <cell r="U1130">
            <v>0.19</v>
          </cell>
          <cell r="V1130">
            <v>22515798.574825998</v>
          </cell>
          <cell r="W1130">
            <v>0.125</v>
          </cell>
          <cell r="X1130">
            <v>14813025.378175</v>
          </cell>
          <cell r="Y1130">
            <v>0</v>
          </cell>
          <cell r="Z1130">
            <v>0</v>
          </cell>
          <cell r="AA1130">
            <v>0.34626175802054848</v>
          </cell>
          <cell r="AB1130">
            <v>41033473.672399007</v>
          </cell>
          <cell r="AD1130">
            <v>135.89285278320313</v>
          </cell>
        </row>
        <row r="1131">
          <cell r="A1131" t="str">
            <v>Chapinero</v>
          </cell>
          <cell r="B1131">
            <v>782736</v>
          </cell>
          <cell r="C1131">
            <v>37438</v>
          </cell>
          <cell r="D1131">
            <v>37777</v>
          </cell>
          <cell r="E1131" t="str">
            <v>M</v>
          </cell>
          <cell r="F1131" t="str">
            <v>AUCOL98</v>
          </cell>
          <cell r="G1131">
            <v>66371</v>
          </cell>
          <cell r="H1131" t="str">
            <v>INGLESER COOPNAVAL</v>
          </cell>
          <cell r="I1131">
            <v>93974071</v>
          </cell>
          <cell r="J1131">
            <v>72053511</v>
          </cell>
          <cell r="K1131">
            <v>87941656.261199996</v>
          </cell>
          <cell r="L1131">
            <v>43329391</v>
          </cell>
          <cell r="M1131">
            <v>12230096</v>
          </cell>
          <cell r="N1131">
            <v>55559487</v>
          </cell>
          <cell r="O1131">
            <v>0.1</v>
          </cell>
          <cell r="P1131">
            <v>1223009.6000000001</v>
          </cell>
          <cell r="Q1131">
            <v>0.1</v>
          </cell>
          <cell r="R1131">
            <v>5555948.7000000002</v>
          </cell>
          <cell r="S1131">
            <v>62338445.300000004</v>
          </cell>
          <cell r="T1131">
            <v>0.70886139686572891</v>
          </cell>
          <cell r="U1131">
            <v>0.19</v>
          </cell>
          <cell r="V1131">
            <v>16708914.689627999</v>
          </cell>
          <cell r="W1131">
            <v>0.125</v>
          </cell>
          <cell r="X1131">
            <v>10992707.032649999</v>
          </cell>
          <cell r="Y1131">
            <v>0</v>
          </cell>
          <cell r="Z1131">
            <v>0</v>
          </cell>
          <cell r="AA1131">
            <v>-2.3861396865728857E-2</v>
          </cell>
          <cell r="AB1131">
            <v>-2098410.7610780019</v>
          </cell>
          <cell r="AC1131">
            <v>117</v>
          </cell>
          <cell r="AD1131">
            <v>119.65191650390625</v>
          </cell>
        </row>
        <row r="1132">
          <cell r="B1132" t="str">
            <v>Total 782736</v>
          </cell>
          <cell r="I1132">
            <v>325025953</v>
          </cell>
          <cell r="J1132">
            <v>303105393</v>
          </cell>
          <cell r="K1132">
            <v>318993538.23580003</v>
          </cell>
          <cell r="L1132">
            <v>118904743</v>
          </cell>
          <cell r="M1132">
            <v>18068696</v>
          </cell>
          <cell r="N1132">
            <v>136973439</v>
          </cell>
          <cell r="P1132">
            <v>1806869.6</v>
          </cell>
          <cell r="R1132">
            <v>13697343.9</v>
          </cell>
          <cell r="S1132">
            <v>152477652.5</v>
          </cell>
          <cell r="V1132">
            <v>60608772.264802001</v>
          </cell>
          <cell r="X1132">
            <v>39874192.279475003</v>
          </cell>
          <cell r="Z1132">
            <v>0</v>
          </cell>
          <cell r="AB1132">
            <v>66032921.191523015</v>
          </cell>
          <cell r="AC1132">
            <v>117</v>
          </cell>
        </row>
        <row r="1133">
          <cell r="H1133" t="str">
            <v>Total INGLESER COOPNAVAL</v>
          </cell>
          <cell r="I1133">
            <v>325025953</v>
          </cell>
          <cell r="J1133">
            <v>303105393</v>
          </cell>
          <cell r="K1133">
            <v>318993538.23580003</v>
          </cell>
          <cell r="L1133">
            <v>118904743</v>
          </cell>
          <cell r="M1133">
            <v>18068696</v>
          </cell>
          <cell r="N1133">
            <v>136973439</v>
          </cell>
          <cell r="P1133">
            <v>1806869.6</v>
          </cell>
          <cell r="R1133">
            <v>13697343.9</v>
          </cell>
          <cell r="S1133">
            <v>152477652.5</v>
          </cell>
          <cell r="V1133">
            <v>60608772.264802001</v>
          </cell>
          <cell r="X1133">
            <v>39874192.279475003</v>
          </cell>
          <cell r="Z1133">
            <v>0</v>
          </cell>
          <cell r="AB1133">
            <v>66032921.191523015</v>
          </cell>
          <cell r="AC1133">
            <v>117</v>
          </cell>
        </row>
        <row r="1134">
          <cell r="A1134" t="str">
            <v>Chapinero</v>
          </cell>
          <cell r="B1134">
            <v>12025220</v>
          </cell>
          <cell r="C1134">
            <v>37553</v>
          </cell>
          <cell r="D1134">
            <v>37777</v>
          </cell>
          <cell r="E1134" t="str">
            <v>A</v>
          </cell>
          <cell r="F1134" t="str">
            <v>AUCOLESP</v>
          </cell>
          <cell r="G1134">
            <v>61853</v>
          </cell>
          <cell r="H1134" t="str">
            <v>INMOBILIARIA FREITAG LTDA</v>
          </cell>
          <cell r="I1134">
            <v>848192</v>
          </cell>
          <cell r="J1134">
            <v>848192</v>
          </cell>
          <cell r="K1134">
            <v>522858.09379999997</v>
          </cell>
          <cell r="N1134">
            <v>0</v>
          </cell>
          <cell r="O1134">
            <v>0.1</v>
          </cell>
          <cell r="P1134">
            <v>0</v>
          </cell>
          <cell r="Q1134">
            <v>0.1</v>
          </cell>
          <cell r="R1134">
            <v>0</v>
          </cell>
          <cell r="S1134">
            <v>0</v>
          </cell>
          <cell r="T1134">
            <v>0</v>
          </cell>
          <cell r="U1134">
            <v>0.19</v>
          </cell>
          <cell r="V1134">
            <v>99343.037821999998</v>
          </cell>
          <cell r="W1134">
            <v>0.125</v>
          </cell>
          <cell r="X1134">
            <v>65357.261724999997</v>
          </cell>
          <cell r="Y1134">
            <v>0</v>
          </cell>
          <cell r="Z1134">
            <v>0</v>
          </cell>
          <cell r="AA1134">
            <v>0.68500000000000005</v>
          </cell>
          <cell r="AB1134">
            <v>358157.794253</v>
          </cell>
          <cell r="AC1134">
            <v>1</v>
          </cell>
          <cell r="AD1134">
            <v>1</v>
          </cell>
        </row>
        <row r="1135">
          <cell r="B1135" t="str">
            <v>Total 12025220</v>
          </cell>
          <cell r="I1135">
            <v>848192</v>
          </cell>
          <cell r="J1135">
            <v>848192</v>
          </cell>
          <cell r="K1135">
            <v>522858.09379999997</v>
          </cell>
          <cell r="L1135">
            <v>0</v>
          </cell>
          <cell r="M1135">
            <v>0</v>
          </cell>
          <cell r="N1135">
            <v>0</v>
          </cell>
          <cell r="P1135">
            <v>0</v>
          </cell>
          <cell r="R1135">
            <v>0</v>
          </cell>
          <cell r="S1135">
            <v>0</v>
          </cell>
          <cell r="V1135">
            <v>99343.037821999998</v>
          </cell>
          <cell r="X1135">
            <v>65357.261724999997</v>
          </cell>
          <cell r="Z1135">
            <v>0</v>
          </cell>
          <cell r="AB1135">
            <v>358157.794253</v>
          </cell>
          <cell r="AC1135">
            <v>1</v>
          </cell>
        </row>
        <row r="1136">
          <cell r="H1136" t="str">
            <v>Total INMOBILIARIA FREITAG LTDA</v>
          </cell>
          <cell r="I1136">
            <v>848192</v>
          </cell>
          <cell r="J1136">
            <v>848192</v>
          </cell>
          <cell r="K1136">
            <v>522858.09379999997</v>
          </cell>
          <cell r="L1136">
            <v>0</v>
          </cell>
          <cell r="M1136">
            <v>0</v>
          </cell>
          <cell r="N1136">
            <v>0</v>
          </cell>
          <cell r="P1136">
            <v>0</v>
          </cell>
          <cell r="R1136">
            <v>0</v>
          </cell>
          <cell r="S1136">
            <v>0</v>
          </cell>
          <cell r="V1136">
            <v>99343.037821999998</v>
          </cell>
          <cell r="X1136">
            <v>65357.261724999997</v>
          </cell>
          <cell r="Z1136">
            <v>0</v>
          </cell>
          <cell r="AB1136">
            <v>358157.794253</v>
          </cell>
          <cell r="AC1136">
            <v>1</v>
          </cell>
        </row>
        <row r="1137">
          <cell r="A1137" t="str">
            <v>Chapinero</v>
          </cell>
          <cell r="B1137">
            <v>7485949</v>
          </cell>
          <cell r="C1137">
            <v>36800</v>
          </cell>
          <cell r="D1137">
            <v>37164</v>
          </cell>
          <cell r="E1137" t="str">
            <v>M</v>
          </cell>
          <cell r="F1137" t="str">
            <v>AUCOLESP</v>
          </cell>
          <cell r="G1137">
            <v>67568</v>
          </cell>
          <cell r="H1137" t="str">
            <v>INSTITUTO DE SEGUROS SOCIALES SECCION.SANTAND</v>
          </cell>
          <cell r="I1137">
            <v>211831083</v>
          </cell>
          <cell r="J1137">
            <v>211998398</v>
          </cell>
          <cell r="K1137">
            <v>196085226.33610001</v>
          </cell>
          <cell r="L1137">
            <v>116004687</v>
          </cell>
          <cell r="M1137">
            <v>11633725</v>
          </cell>
          <cell r="N1137">
            <v>127638412</v>
          </cell>
          <cell r="O1137">
            <v>0.1</v>
          </cell>
          <cell r="P1137">
            <v>1163372.5</v>
          </cell>
          <cell r="Q1137">
            <v>0.1</v>
          </cell>
          <cell r="R1137">
            <v>12763841.200000001</v>
          </cell>
          <cell r="S1137">
            <v>141565625.69999999</v>
          </cell>
          <cell r="T1137">
            <v>0.7219596720527498</v>
          </cell>
          <cell r="U1137">
            <v>0.19</v>
          </cell>
          <cell r="V1137">
            <v>37256193.003859006</v>
          </cell>
          <cell r="W1137">
            <v>0.125</v>
          </cell>
          <cell r="X1137">
            <v>24510653.292012502</v>
          </cell>
          <cell r="Y1137">
            <v>0</v>
          </cell>
          <cell r="Z1137">
            <v>0</v>
          </cell>
          <cell r="AA1137">
            <v>-3.6959672052749748E-2</v>
          </cell>
          <cell r="AB1137">
            <v>-7247245.6597714648</v>
          </cell>
          <cell r="AD1137">
            <v>224.36538696289063</v>
          </cell>
        </row>
        <row r="1138">
          <cell r="A1138" t="str">
            <v>Chapinero</v>
          </cell>
          <cell r="B1138">
            <v>7485949</v>
          </cell>
          <cell r="C1138">
            <v>37165</v>
          </cell>
          <cell r="D1138">
            <v>37529</v>
          </cell>
          <cell r="E1138" t="str">
            <v>M</v>
          </cell>
          <cell r="F1138" t="str">
            <v>AUCOLESP</v>
          </cell>
          <cell r="G1138">
            <v>67568</v>
          </cell>
          <cell r="H1138" t="str">
            <v>INSTITUTO DE SEGUROS SOCIALES SECCION.SANTAND</v>
          </cell>
          <cell r="I1138">
            <v>89365997</v>
          </cell>
          <cell r="J1138">
            <v>89365997</v>
          </cell>
          <cell r="K1138">
            <v>105111853.3118</v>
          </cell>
          <cell r="L1138">
            <v>113112146</v>
          </cell>
          <cell r="M1138">
            <v>10835319</v>
          </cell>
          <cell r="N1138">
            <v>123947465</v>
          </cell>
          <cell r="O1138">
            <v>0.1</v>
          </cell>
          <cell r="P1138">
            <v>1083531.9000000001</v>
          </cell>
          <cell r="Q1138">
            <v>0.1</v>
          </cell>
          <cell r="R1138">
            <v>12394746.5</v>
          </cell>
          <cell r="S1138">
            <v>137425743.40000001</v>
          </cell>
          <cell r="T1138">
            <v>1.3074238448859354</v>
          </cell>
          <cell r="U1138">
            <v>0.19</v>
          </cell>
          <cell r="V1138">
            <v>19971252.129241999</v>
          </cell>
          <cell r="W1138">
            <v>0.125</v>
          </cell>
          <cell r="X1138">
            <v>13138981.663975</v>
          </cell>
          <cell r="Y1138">
            <v>0</v>
          </cell>
          <cell r="Z1138">
            <v>0</v>
          </cell>
          <cell r="AA1138">
            <v>-0.62242384488593538</v>
          </cell>
          <cell r="AB1138">
            <v>-65424123.881416999</v>
          </cell>
          <cell r="AD1138">
            <v>117.79120635986328</v>
          </cell>
        </row>
        <row r="1139">
          <cell r="B1139" t="str">
            <v>Total 7485949</v>
          </cell>
          <cell r="I1139">
            <v>301197080</v>
          </cell>
          <cell r="J1139">
            <v>301364395</v>
          </cell>
          <cell r="K1139">
            <v>301197079.64789999</v>
          </cell>
          <cell r="L1139">
            <v>229116833</v>
          </cell>
          <cell r="M1139">
            <v>22469044</v>
          </cell>
          <cell r="N1139">
            <v>251585877</v>
          </cell>
          <cell r="P1139">
            <v>2246904.4000000004</v>
          </cell>
          <cell r="R1139">
            <v>25158587.700000003</v>
          </cell>
          <cell r="S1139">
            <v>278991369.10000002</v>
          </cell>
          <cell r="V1139">
            <v>57227445.133101001</v>
          </cell>
          <cell r="X1139">
            <v>37649634.955987498</v>
          </cell>
          <cell r="Z1139">
            <v>0</v>
          </cell>
          <cell r="AB1139">
            <v>-72671369.541188464</v>
          </cell>
          <cell r="AC1139">
            <v>0</v>
          </cell>
        </row>
        <row r="1140">
          <cell r="A1140" t="str">
            <v>Chapinero</v>
          </cell>
          <cell r="B1140">
            <v>7494115</v>
          </cell>
          <cell r="C1140">
            <v>36800</v>
          </cell>
          <cell r="D1140">
            <v>37164</v>
          </cell>
          <cell r="E1140" t="str">
            <v>M</v>
          </cell>
          <cell r="F1140" t="str">
            <v>AUCOLESP</v>
          </cell>
          <cell r="G1140">
            <v>67568</v>
          </cell>
          <cell r="H1140" t="str">
            <v>INSTITUTO DE SEGUROS SOCIALES SECCION.SANTAND</v>
          </cell>
          <cell r="I1140">
            <v>157871322.9375</v>
          </cell>
          <cell r="J1140">
            <v>157871322.9375</v>
          </cell>
          <cell r="K1140">
            <v>142590944.64899999</v>
          </cell>
          <cell r="L1140">
            <v>117297867</v>
          </cell>
          <cell r="M1140">
            <v>8449100</v>
          </cell>
          <cell r="N1140">
            <v>125746967</v>
          </cell>
          <cell r="O1140">
            <v>0.1</v>
          </cell>
          <cell r="P1140">
            <v>844910</v>
          </cell>
          <cell r="Q1140">
            <v>0.1</v>
          </cell>
          <cell r="R1140">
            <v>12574696.700000001</v>
          </cell>
          <cell r="S1140">
            <v>139166573.69999999</v>
          </cell>
          <cell r="T1140">
            <v>0.97598465346148466</v>
          </cell>
          <cell r="U1140">
            <v>0.19</v>
          </cell>
          <cell r="V1140">
            <v>27092279.483309999</v>
          </cell>
          <cell r="W1140">
            <v>0.125</v>
          </cell>
          <cell r="X1140">
            <v>17823868.081124999</v>
          </cell>
          <cell r="Y1140">
            <v>0</v>
          </cell>
          <cell r="Z1140">
            <v>0</v>
          </cell>
          <cell r="AA1140">
            <v>-0.29098465346148461</v>
          </cell>
          <cell r="AB1140">
            <v>-41491776.615434997</v>
          </cell>
          <cell r="AD1140">
            <v>157.62088012695313</v>
          </cell>
        </row>
        <row r="1141">
          <cell r="A1141" t="str">
            <v>Chapinero</v>
          </cell>
          <cell r="B1141">
            <v>7494115</v>
          </cell>
          <cell r="C1141">
            <v>37165</v>
          </cell>
          <cell r="D1141">
            <v>37529</v>
          </cell>
          <cell r="E1141" t="str">
            <v>M</v>
          </cell>
          <cell r="F1141" t="str">
            <v>AUCOLESP</v>
          </cell>
          <cell r="G1141">
            <v>67568</v>
          </cell>
          <cell r="H1141" t="str">
            <v>INSTITUTO DE SEGUROS SOCIALES SECCION.SANTAND</v>
          </cell>
          <cell r="I1141">
            <v>45244602</v>
          </cell>
          <cell r="J1141">
            <v>45420827</v>
          </cell>
          <cell r="K1141">
            <v>60524980.348399997</v>
          </cell>
          <cell r="L1141">
            <v>107936435</v>
          </cell>
          <cell r="M1141">
            <v>17311762</v>
          </cell>
          <cell r="N1141">
            <v>125248197</v>
          </cell>
          <cell r="O1141">
            <v>0.1</v>
          </cell>
          <cell r="P1141">
            <v>1731176.2000000002</v>
          </cell>
          <cell r="Q1141">
            <v>0.1</v>
          </cell>
          <cell r="R1141">
            <v>12524819.700000001</v>
          </cell>
          <cell r="S1141">
            <v>139504192.90000001</v>
          </cell>
          <cell r="T1141">
            <v>2.304902737629519</v>
          </cell>
          <cell r="U1141">
            <v>0.19</v>
          </cell>
          <cell r="V1141">
            <v>11499746.266195999</v>
          </cell>
          <cell r="W1141">
            <v>0.125</v>
          </cell>
          <cell r="X1141">
            <v>7565622.5435499996</v>
          </cell>
          <cell r="Y1141">
            <v>0</v>
          </cell>
          <cell r="Z1141">
            <v>0</v>
          </cell>
          <cell r="AA1141">
            <v>-1.619902737629519</v>
          </cell>
          <cell r="AB1141">
            <v>-98044581.361345991</v>
          </cell>
          <cell r="AD1141">
            <v>63.582416534423828</v>
          </cell>
        </row>
        <row r="1142">
          <cell r="B1142" t="str">
            <v>Total 7494115</v>
          </cell>
          <cell r="I1142">
            <v>203115924.9375</v>
          </cell>
          <cell r="J1142">
            <v>203292149.9375</v>
          </cell>
          <cell r="K1142">
            <v>203115924.99739999</v>
          </cell>
          <cell r="L1142">
            <v>225234302</v>
          </cell>
          <cell r="M1142">
            <v>25760862</v>
          </cell>
          <cell r="N1142">
            <v>250995164</v>
          </cell>
          <cell r="P1142">
            <v>2576086.2000000002</v>
          </cell>
          <cell r="R1142">
            <v>25099516.400000002</v>
          </cell>
          <cell r="S1142">
            <v>278670766.60000002</v>
          </cell>
          <cell r="V1142">
            <v>38592025.749505997</v>
          </cell>
          <cell r="X1142">
            <v>25389490.624674998</v>
          </cell>
          <cell r="Z1142">
            <v>0</v>
          </cell>
          <cell r="AB1142">
            <v>-139536357.97678098</v>
          </cell>
          <cell r="AC1142">
            <v>0</v>
          </cell>
        </row>
        <row r="1143">
          <cell r="A1143" t="str">
            <v>Chapinero</v>
          </cell>
          <cell r="B1143">
            <v>7494156</v>
          </cell>
          <cell r="C1143">
            <v>36800</v>
          </cell>
          <cell r="D1143">
            <v>37164</v>
          </cell>
          <cell r="E1143" t="str">
            <v>A</v>
          </cell>
          <cell r="F1143" t="str">
            <v>AUCOLESP</v>
          </cell>
          <cell r="G1143">
            <v>67568</v>
          </cell>
          <cell r="H1143" t="str">
            <v>INSTITUTO DE SEGUROS SOCIALES SECCION.SANTAND</v>
          </cell>
          <cell r="I1143">
            <v>24977027</v>
          </cell>
          <cell r="J1143">
            <v>24977027</v>
          </cell>
          <cell r="K1143">
            <v>10698429.550899999</v>
          </cell>
          <cell r="L1143">
            <v>13863593</v>
          </cell>
          <cell r="M1143">
            <v>0</v>
          </cell>
          <cell r="N1143">
            <v>13863593</v>
          </cell>
          <cell r="O1143">
            <v>0.1</v>
          </cell>
          <cell r="P1143">
            <v>0</v>
          </cell>
          <cell r="Q1143">
            <v>0.1</v>
          </cell>
          <cell r="R1143">
            <v>1386359.3</v>
          </cell>
          <cell r="S1143">
            <v>15249952.300000001</v>
          </cell>
          <cell r="T1143">
            <v>1.4254383998553422</v>
          </cell>
          <cell r="U1143">
            <v>0.19</v>
          </cell>
          <cell r="V1143">
            <v>2032701.6146709998</v>
          </cell>
          <cell r="W1143">
            <v>0.125</v>
          </cell>
          <cell r="X1143">
            <v>1337303.6938624999</v>
          </cell>
          <cell r="Y1143">
            <v>0</v>
          </cell>
          <cell r="Z1143">
            <v>0</v>
          </cell>
          <cell r="AA1143">
            <v>-0.7404383998553421</v>
          </cell>
          <cell r="AB1143">
            <v>-7921528.0576335015</v>
          </cell>
          <cell r="AD1143">
            <v>13.873626708984375</v>
          </cell>
        </row>
        <row r="1144">
          <cell r="A1144" t="str">
            <v>Chapinero</v>
          </cell>
          <cell r="B1144">
            <v>7494156</v>
          </cell>
          <cell r="C1144">
            <v>37165</v>
          </cell>
          <cell r="D1144">
            <v>37529</v>
          </cell>
          <cell r="E1144" t="str">
            <v>A</v>
          </cell>
          <cell r="F1144" t="str">
            <v>AUCOLESP</v>
          </cell>
          <cell r="G1144">
            <v>67568</v>
          </cell>
          <cell r="H1144" t="str">
            <v>INSTITUTO DE SEGUROS SOCIALES SECCION.SANTAND</v>
          </cell>
          <cell r="I1144">
            <v>-993155</v>
          </cell>
          <cell r="J1144">
            <v>-993155</v>
          </cell>
          <cell r="K1144">
            <v>13285442.592800001</v>
          </cell>
          <cell r="L1144">
            <v>13678925</v>
          </cell>
          <cell r="M1144">
            <v>3751938</v>
          </cell>
          <cell r="N1144">
            <v>17430863</v>
          </cell>
          <cell r="O1144">
            <v>0.1</v>
          </cell>
          <cell r="P1144">
            <v>375193.80000000005</v>
          </cell>
          <cell r="Q1144">
            <v>0.1</v>
          </cell>
          <cell r="R1144">
            <v>1743086.3</v>
          </cell>
          <cell r="S1144">
            <v>19549143.100000001</v>
          </cell>
          <cell r="T1144">
            <v>1.4714709700822908</v>
          </cell>
          <cell r="U1144">
            <v>0.19</v>
          </cell>
          <cell r="V1144">
            <v>2524234.0926320003</v>
          </cell>
          <cell r="W1144">
            <v>0.125</v>
          </cell>
          <cell r="X1144">
            <v>1660680.3241000001</v>
          </cell>
          <cell r="Y1144">
            <v>0</v>
          </cell>
          <cell r="Z1144">
            <v>0</v>
          </cell>
          <cell r="AA1144">
            <v>-0.78647097008229072</v>
          </cell>
          <cell r="AB1144">
            <v>-10448614.923932001</v>
          </cell>
          <cell r="AD1144">
            <v>15.947802543640137</v>
          </cell>
        </row>
        <row r="1145">
          <cell r="B1145" t="str">
            <v>Total 7494156</v>
          </cell>
          <cell r="I1145">
            <v>23983872</v>
          </cell>
          <cell r="J1145">
            <v>23983872</v>
          </cell>
          <cell r="K1145">
            <v>23983872.1437</v>
          </cell>
          <cell r="L1145">
            <v>27542518</v>
          </cell>
          <cell r="M1145">
            <v>3751938</v>
          </cell>
          <cell r="N1145">
            <v>31294456</v>
          </cell>
          <cell r="P1145">
            <v>375193.80000000005</v>
          </cell>
          <cell r="R1145">
            <v>3129445.6</v>
          </cell>
          <cell r="S1145">
            <v>34799095.400000006</v>
          </cell>
          <cell r="V1145">
            <v>4556935.7073030006</v>
          </cell>
          <cell r="X1145">
            <v>2997984.0179625</v>
          </cell>
          <cell r="Z1145">
            <v>0</v>
          </cell>
          <cell r="AB1145">
            <v>-18370142.981565502</v>
          </cell>
          <cell r="AC1145">
            <v>0</v>
          </cell>
        </row>
        <row r="1146">
          <cell r="A1146" t="str">
            <v>Chapinero</v>
          </cell>
          <cell r="B1146">
            <v>7494164</v>
          </cell>
          <cell r="C1146">
            <v>36800</v>
          </cell>
          <cell r="D1146">
            <v>37164</v>
          </cell>
          <cell r="E1146" t="str">
            <v>A</v>
          </cell>
          <cell r="F1146" t="str">
            <v>AUCOLESP</v>
          </cell>
          <cell r="G1146">
            <v>67568</v>
          </cell>
          <cell r="H1146" t="str">
            <v>INSTITUTO DE SEGUROS SOCIALES SECCION.SANTAND</v>
          </cell>
          <cell r="I1146">
            <v>22509642</v>
          </cell>
          <cell r="J1146">
            <v>22509642</v>
          </cell>
          <cell r="K1146">
            <v>12483058.210200001</v>
          </cell>
          <cell r="L1146">
            <v>13095347</v>
          </cell>
          <cell r="M1146">
            <v>255400</v>
          </cell>
          <cell r="N1146">
            <v>13350747</v>
          </cell>
          <cell r="O1146">
            <v>0.1</v>
          </cell>
          <cell r="P1146">
            <v>25540</v>
          </cell>
          <cell r="Q1146">
            <v>0.1</v>
          </cell>
          <cell r="R1146">
            <v>1335074.7000000002</v>
          </cell>
          <cell r="S1146">
            <v>14711361.699999999</v>
          </cell>
          <cell r="T1146">
            <v>1.1785062163676554</v>
          </cell>
          <cell r="U1146">
            <v>0.19</v>
          </cell>
          <cell r="V1146">
            <v>2371781.059938</v>
          </cell>
          <cell r="W1146">
            <v>0.125</v>
          </cell>
          <cell r="X1146">
            <v>1560382.2762750001</v>
          </cell>
          <cell r="Y1146">
            <v>0</v>
          </cell>
          <cell r="Z1146">
            <v>0</v>
          </cell>
          <cell r="AA1146">
            <v>-0.49350621636765535</v>
          </cell>
          <cell r="AB1146">
            <v>-6160466.8260129979</v>
          </cell>
          <cell r="AD1146">
            <v>17.634614944458008</v>
          </cell>
        </row>
        <row r="1147">
          <cell r="A1147" t="str">
            <v>Chapinero</v>
          </cell>
          <cell r="B1147">
            <v>7494164</v>
          </cell>
          <cell r="C1147">
            <v>37165</v>
          </cell>
          <cell r="D1147">
            <v>37529</v>
          </cell>
          <cell r="E1147" t="str">
            <v>A</v>
          </cell>
          <cell r="F1147" t="str">
            <v>AUCOLESP</v>
          </cell>
          <cell r="G1147">
            <v>67568</v>
          </cell>
          <cell r="H1147" t="str">
            <v>INSTITUTO DE SEGUROS SOCIALES SECCION.SANTAND</v>
          </cell>
          <cell r="I1147">
            <v>9242597</v>
          </cell>
          <cell r="J1147">
            <v>9242597</v>
          </cell>
          <cell r="K1147">
            <v>17866509.2031</v>
          </cell>
          <cell r="L1147">
            <v>3442423</v>
          </cell>
          <cell r="M1147">
            <v>167390</v>
          </cell>
          <cell r="N1147">
            <v>3609813</v>
          </cell>
          <cell r="O1147">
            <v>0.1</v>
          </cell>
          <cell r="P1147">
            <v>16739</v>
          </cell>
          <cell r="Q1147">
            <v>0.1</v>
          </cell>
          <cell r="R1147">
            <v>360981.30000000005</v>
          </cell>
          <cell r="S1147">
            <v>3987533.3</v>
          </cell>
          <cell r="T1147">
            <v>0.22318480094075271</v>
          </cell>
          <cell r="U1147">
            <v>0.19</v>
          </cell>
          <cell r="V1147">
            <v>3394636.7485889997</v>
          </cell>
          <cell r="W1147">
            <v>0.125</v>
          </cell>
          <cell r="X1147">
            <v>2233313.6503874999</v>
          </cell>
          <cell r="Y1147">
            <v>0</v>
          </cell>
          <cell r="Z1147">
            <v>0</v>
          </cell>
          <cell r="AA1147">
            <v>0.46181519905924734</v>
          </cell>
          <cell r="AB1147">
            <v>8251025.5041235005</v>
          </cell>
          <cell r="AD1147">
            <v>21.288461685180664</v>
          </cell>
        </row>
        <row r="1148">
          <cell r="A1148" t="str">
            <v>Chapinero</v>
          </cell>
          <cell r="B1148">
            <v>7494164</v>
          </cell>
          <cell r="C1148">
            <v>37530</v>
          </cell>
          <cell r="D1148">
            <v>37777</v>
          </cell>
          <cell r="E1148" t="str">
            <v>A</v>
          </cell>
          <cell r="F1148" t="str">
            <v>AUCOLESP</v>
          </cell>
          <cell r="G1148">
            <v>67568</v>
          </cell>
          <cell r="H1148" t="str">
            <v>INSTITUTO DE SEGUROS SOCIALES SECCION.SANTAND</v>
          </cell>
          <cell r="I1148">
            <v>0</v>
          </cell>
          <cell r="J1148">
            <v>0</v>
          </cell>
          <cell r="K1148">
            <v>1402671.2922</v>
          </cell>
          <cell r="N1148">
            <v>0</v>
          </cell>
          <cell r="O1148">
            <v>0.1</v>
          </cell>
          <cell r="P1148">
            <v>0</v>
          </cell>
          <cell r="Q1148">
            <v>0.1</v>
          </cell>
          <cell r="R1148">
            <v>0</v>
          </cell>
          <cell r="S1148">
            <v>0</v>
          </cell>
          <cell r="T1148">
            <v>0</v>
          </cell>
          <cell r="U1148">
            <v>0.19</v>
          </cell>
          <cell r="V1148">
            <v>266507.54551800003</v>
          </cell>
          <cell r="W1148">
            <v>0.125</v>
          </cell>
          <cell r="X1148">
            <v>175333.911525</v>
          </cell>
          <cell r="Y1148">
            <v>0</v>
          </cell>
          <cell r="Z1148">
            <v>0</v>
          </cell>
          <cell r="AA1148">
            <v>0.68500000000000005</v>
          </cell>
          <cell r="AB1148">
            <v>960829.83515700011</v>
          </cell>
          <cell r="AC1148">
            <v>0</v>
          </cell>
          <cell r="AD1148">
            <v>1.9716598987579346</v>
          </cell>
        </row>
        <row r="1149">
          <cell r="B1149" t="str">
            <v>Total 7494164</v>
          </cell>
          <cell r="I1149">
            <v>31752239</v>
          </cell>
          <cell r="J1149">
            <v>31752239</v>
          </cell>
          <cell r="K1149">
            <v>31752238.705499999</v>
          </cell>
          <cell r="L1149">
            <v>16537770</v>
          </cell>
          <cell r="M1149">
            <v>422790</v>
          </cell>
          <cell r="N1149">
            <v>16960560</v>
          </cell>
          <cell r="P1149">
            <v>42279</v>
          </cell>
          <cell r="R1149">
            <v>1696056.0000000002</v>
          </cell>
          <cell r="S1149">
            <v>18698895</v>
          </cell>
          <cell r="V1149">
            <v>6032925.3540449999</v>
          </cell>
          <cell r="X1149">
            <v>3969029.8381874999</v>
          </cell>
          <cell r="Z1149">
            <v>0</v>
          </cell>
          <cell r="AB1149">
            <v>3051388.5132675027</v>
          </cell>
          <cell r="AC1149">
            <v>0</v>
          </cell>
        </row>
        <row r="1150">
          <cell r="A1150" t="str">
            <v>Chapinero</v>
          </cell>
          <cell r="B1150">
            <v>7494206</v>
          </cell>
          <cell r="C1150">
            <v>36800</v>
          </cell>
          <cell r="D1150">
            <v>37164</v>
          </cell>
          <cell r="E1150" t="str">
            <v>A</v>
          </cell>
          <cell r="F1150" t="str">
            <v>AUCOL98</v>
          </cell>
          <cell r="G1150">
            <v>67568</v>
          </cell>
          <cell r="H1150" t="str">
            <v>INSTITUTO DE SEGUROS SOCIALES SECCION.SANTAND</v>
          </cell>
          <cell r="I1150">
            <v>4103141.0625</v>
          </cell>
          <cell r="J1150">
            <v>4103141.0625</v>
          </cell>
          <cell r="K1150">
            <v>3145284.7617000001</v>
          </cell>
          <cell r="N1150">
            <v>0</v>
          </cell>
          <cell r="O1150">
            <v>0.1</v>
          </cell>
          <cell r="P1150">
            <v>0</v>
          </cell>
          <cell r="Q1150">
            <v>0.1</v>
          </cell>
          <cell r="R1150">
            <v>0</v>
          </cell>
          <cell r="S1150">
            <v>0</v>
          </cell>
          <cell r="T1150">
            <v>0</v>
          </cell>
          <cell r="U1150">
            <v>0.19</v>
          </cell>
          <cell r="V1150">
            <v>597604.10472300008</v>
          </cell>
          <cell r="W1150">
            <v>0.125</v>
          </cell>
          <cell r="X1150">
            <v>393160.59521250002</v>
          </cell>
          <cell r="Y1150">
            <v>0</v>
          </cell>
          <cell r="Z1150">
            <v>0</v>
          </cell>
          <cell r="AA1150">
            <v>0.68500000000000005</v>
          </cell>
          <cell r="AB1150">
            <v>2154520.0617645001</v>
          </cell>
          <cell r="AD1150">
            <v>4.2472529411315918</v>
          </cell>
        </row>
        <row r="1151">
          <cell r="A1151" t="str">
            <v>Chapinero</v>
          </cell>
          <cell r="B1151">
            <v>7494206</v>
          </cell>
          <cell r="C1151">
            <v>37165</v>
          </cell>
          <cell r="D1151">
            <v>37529</v>
          </cell>
          <cell r="E1151" t="str">
            <v>A</v>
          </cell>
          <cell r="F1151" t="str">
            <v>AUCOL98</v>
          </cell>
          <cell r="G1151">
            <v>67568</v>
          </cell>
          <cell r="H1151" t="str">
            <v>INSTITUTO DE SEGUROS SOCIALES SECCION.SANTAND</v>
          </cell>
          <cell r="I1151">
            <v>-37005</v>
          </cell>
          <cell r="J1151">
            <v>-37005</v>
          </cell>
          <cell r="K1151">
            <v>920851.31050000002</v>
          </cell>
          <cell r="N1151">
            <v>0</v>
          </cell>
          <cell r="O1151">
            <v>0.1</v>
          </cell>
          <cell r="P1151">
            <v>0</v>
          </cell>
          <cell r="Q1151">
            <v>0.1</v>
          </cell>
          <cell r="R1151">
            <v>0</v>
          </cell>
          <cell r="S1151">
            <v>0</v>
          </cell>
          <cell r="T1151">
            <v>0</v>
          </cell>
          <cell r="U1151">
            <v>0.19</v>
          </cell>
          <cell r="V1151">
            <v>174961.748995</v>
          </cell>
          <cell r="W1151">
            <v>0.125</v>
          </cell>
          <cell r="X1151">
            <v>115106.4138125</v>
          </cell>
          <cell r="Y1151">
            <v>0</v>
          </cell>
          <cell r="Z1151">
            <v>0</v>
          </cell>
          <cell r="AA1151">
            <v>0.68500000000000005</v>
          </cell>
          <cell r="AB1151">
            <v>630783.14769250003</v>
          </cell>
          <cell r="AD1151">
            <v>0.93131870031356812</v>
          </cell>
        </row>
        <row r="1152">
          <cell r="B1152" t="str">
            <v>Total 7494206</v>
          </cell>
          <cell r="I1152">
            <v>4066136.0625</v>
          </cell>
          <cell r="J1152">
            <v>4066136.0625</v>
          </cell>
          <cell r="K1152">
            <v>4066136.0722000003</v>
          </cell>
          <cell r="L1152">
            <v>0</v>
          </cell>
          <cell r="M1152">
            <v>0</v>
          </cell>
          <cell r="N1152">
            <v>0</v>
          </cell>
          <cell r="P1152">
            <v>0</v>
          </cell>
          <cell r="R1152">
            <v>0</v>
          </cell>
          <cell r="S1152">
            <v>0</v>
          </cell>
          <cell r="V1152">
            <v>772565.85371800011</v>
          </cell>
          <cell r="X1152">
            <v>508267.00902500004</v>
          </cell>
          <cell r="Z1152">
            <v>0</v>
          </cell>
          <cell r="AB1152">
            <v>2785303.2094570003</v>
          </cell>
          <cell r="AC1152">
            <v>0</v>
          </cell>
        </row>
        <row r="1153">
          <cell r="H1153" t="str">
            <v>Total INSTITUTO DE SEGUROS SOCIALES SECCION.SANTAND</v>
          </cell>
          <cell r="I1153">
            <v>564115252</v>
          </cell>
          <cell r="J1153">
            <v>564458792</v>
          </cell>
          <cell r="K1153">
            <v>564115251.56669998</v>
          </cell>
          <cell r="L1153">
            <v>498431423</v>
          </cell>
          <cell r="M1153">
            <v>52404634</v>
          </cell>
          <cell r="N1153">
            <v>550836057</v>
          </cell>
          <cell r="P1153">
            <v>5240463.4000000004</v>
          </cell>
          <cell r="R1153">
            <v>55083605.700000003</v>
          </cell>
          <cell r="S1153">
            <v>611160126.10000002</v>
          </cell>
          <cell r="V1153">
            <v>107181897.797673</v>
          </cell>
          <cell r="X1153">
            <v>70514406.445837498</v>
          </cell>
          <cell r="Z1153">
            <v>0</v>
          </cell>
          <cell r="AB1153">
            <v>-224741178.77681038</v>
          </cell>
          <cell r="AC1153">
            <v>0</v>
          </cell>
        </row>
        <row r="1154">
          <cell r="A1154" t="str">
            <v>Chapinero</v>
          </cell>
          <cell r="B1154">
            <v>10922157</v>
          </cell>
          <cell r="C1154">
            <v>37419</v>
          </cell>
          <cell r="D1154">
            <v>37777</v>
          </cell>
          <cell r="E1154" t="str">
            <v>D</v>
          </cell>
          <cell r="F1154" t="str">
            <v>AUCOLESP</v>
          </cell>
          <cell r="G1154">
            <v>90169</v>
          </cell>
          <cell r="H1154" t="str">
            <v>INURBE</v>
          </cell>
          <cell r="I1154">
            <v>52818444.75</v>
          </cell>
          <cell r="J1154">
            <v>52818444.75</v>
          </cell>
          <cell r="K1154">
            <v>52818444.875</v>
          </cell>
          <cell r="L1154">
            <v>196350</v>
          </cell>
          <cell r="M1154">
            <v>2414761</v>
          </cell>
          <cell r="N1154">
            <v>2611111</v>
          </cell>
          <cell r="O1154">
            <v>0.1</v>
          </cell>
          <cell r="P1154">
            <v>241476.1</v>
          </cell>
          <cell r="Q1154">
            <v>0.1</v>
          </cell>
          <cell r="R1154">
            <v>261111.1</v>
          </cell>
          <cell r="S1154">
            <v>3113698.2</v>
          </cell>
          <cell r="T1154">
            <v>5.8950963197967499E-2</v>
          </cell>
          <cell r="U1154">
            <v>0.19</v>
          </cell>
          <cell r="V1154">
            <v>10035504.526250001</v>
          </cell>
          <cell r="W1154">
            <v>0.125</v>
          </cell>
          <cell r="X1154">
            <v>6602305.609375</v>
          </cell>
          <cell r="Y1154">
            <v>0</v>
          </cell>
          <cell r="Z1154">
            <v>0</v>
          </cell>
          <cell r="AA1154">
            <v>0.62604903680203261</v>
          </cell>
          <cell r="AB1154">
            <v>33066936.539375007</v>
          </cell>
          <cell r="AC1154">
            <v>0</v>
          </cell>
          <cell r="AD1154">
            <v>31.287710189819336</v>
          </cell>
        </row>
        <row r="1155">
          <cell r="B1155" t="str">
            <v>Total 10922157</v>
          </cell>
          <cell r="I1155">
            <v>52818444.75</v>
          </cell>
          <cell r="J1155">
            <v>52818444.75</v>
          </cell>
          <cell r="K1155">
            <v>52818444.875</v>
          </cell>
          <cell r="L1155">
            <v>196350</v>
          </cell>
          <cell r="M1155">
            <v>2414761</v>
          </cell>
          <cell r="N1155">
            <v>2611111</v>
          </cell>
          <cell r="P1155">
            <v>241476.1</v>
          </cell>
          <cell r="R1155">
            <v>261111.1</v>
          </cell>
          <cell r="S1155">
            <v>3113698.2</v>
          </cell>
          <cell r="V1155">
            <v>10035504.526250001</v>
          </cell>
          <cell r="X1155">
            <v>6602305.609375</v>
          </cell>
          <cell r="Z1155">
            <v>0</v>
          </cell>
          <cell r="AB1155">
            <v>33066936.539375007</v>
          </cell>
          <cell r="AC1155">
            <v>0</v>
          </cell>
        </row>
        <row r="1156">
          <cell r="H1156" t="str">
            <v>Total INURBE</v>
          </cell>
          <cell r="I1156">
            <v>52818444.75</v>
          </cell>
          <cell r="J1156">
            <v>52818444.75</v>
          </cell>
          <cell r="K1156">
            <v>52818444.875</v>
          </cell>
          <cell r="L1156">
            <v>196350</v>
          </cell>
          <cell r="M1156">
            <v>2414761</v>
          </cell>
          <cell r="N1156">
            <v>2611111</v>
          </cell>
          <cell r="P1156">
            <v>241476.1</v>
          </cell>
          <cell r="R1156">
            <v>261111.1</v>
          </cell>
          <cell r="S1156">
            <v>3113698.2</v>
          </cell>
          <cell r="V1156">
            <v>10035504.526250001</v>
          </cell>
          <cell r="X1156">
            <v>6602305.609375</v>
          </cell>
          <cell r="Z1156">
            <v>0</v>
          </cell>
          <cell r="AB1156">
            <v>33066936.539375007</v>
          </cell>
          <cell r="AC1156">
            <v>0</v>
          </cell>
        </row>
        <row r="1157">
          <cell r="A1157" t="str">
            <v>Chapinero</v>
          </cell>
          <cell r="B1157">
            <v>595706</v>
          </cell>
          <cell r="C1157">
            <v>36934</v>
          </cell>
          <cell r="D1157">
            <v>37298</v>
          </cell>
          <cell r="E1157" t="str">
            <v>M</v>
          </cell>
          <cell r="F1157" t="str">
            <v>AUCOL98</v>
          </cell>
          <cell r="G1157">
            <v>90162</v>
          </cell>
          <cell r="H1157" t="str">
            <v>INVERSIONES GUERFOR S.A.</v>
          </cell>
          <cell r="I1157">
            <v>7536810</v>
          </cell>
          <cell r="J1157">
            <v>7536810</v>
          </cell>
          <cell r="K1157">
            <v>7536809.9844000004</v>
          </cell>
          <cell r="L1157">
            <v>1391818</v>
          </cell>
          <cell r="M1157">
            <v>200000</v>
          </cell>
          <cell r="N1157">
            <v>1591818</v>
          </cell>
          <cell r="O1157">
            <v>0.1</v>
          </cell>
          <cell r="P1157">
            <v>20000</v>
          </cell>
          <cell r="Q1157">
            <v>0.1</v>
          </cell>
          <cell r="R1157">
            <v>159181.80000000002</v>
          </cell>
          <cell r="S1157">
            <v>1770999.8</v>
          </cell>
          <cell r="T1157">
            <v>0.23498002519178385</v>
          </cell>
          <cell r="U1157">
            <v>0.19</v>
          </cell>
          <cell r="V1157">
            <v>1431993.8970360002</v>
          </cell>
          <cell r="W1157">
            <v>0.125</v>
          </cell>
          <cell r="X1157">
            <v>942101.24805000005</v>
          </cell>
          <cell r="Y1157">
            <v>0</v>
          </cell>
          <cell r="Z1157">
            <v>0</v>
          </cell>
          <cell r="AA1157">
            <v>0.45001997480821621</v>
          </cell>
          <cell r="AB1157">
            <v>3391715.0393140004</v>
          </cell>
          <cell r="AD1157">
            <v>16.324174880981445</v>
          </cell>
        </row>
        <row r="1158">
          <cell r="A1158" t="str">
            <v>Chapinero</v>
          </cell>
          <cell r="B1158">
            <v>595706</v>
          </cell>
          <cell r="C1158">
            <v>37299</v>
          </cell>
          <cell r="D1158">
            <v>37663</v>
          </cell>
          <cell r="E1158" t="str">
            <v>M</v>
          </cell>
          <cell r="F1158" t="str">
            <v>AUCOL98</v>
          </cell>
          <cell r="G1158">
            <v>90162</v>
          </cell>
          <cell r="H1158" t="str">
            <v>INVERSIONES GUERFOR S.A.</v>
          </cell>
          <cell r="I1158">
            <v>5326800</v>
          </cell>
          <cell r="J1158">
            <v>5326800</v>
          </cell>
          <cell r="K1158">
            <v>5326799.9922000002</v>
          </cell>
          <cell r="L1158">
            <v>7757803</v>
          </cell>
          <cell r="M1158">
            <v>0</v>
          </cell>
          <cell r="N1158">
            <v>7757803</v>
          </cell>
          <cell r="O1158">
            <v>0.1</v>
          </cell>
          <cell r="P1158">
            <v>0</v>
          </cell>
          <cell r="Q1158">
            <v>0.1</v>
          </cell>
          <cell r="R1158">
            <v>775780.3</v>
          </cell>
          <cell r="S1158">
            <v>8533583.3000000007</v>
          </cell>
          <cell r="T1158">
            <v>1.6020093325252822</v>
          </cell>
          <cell r="U1158">
            <v>0.19</v>
          </cell>
          <cell r="V1158">
            <v>1012091.998518</v>
          </cell>
          <cell r="W1158">
            <v>0.125</v>
          </cell>
          <cell r="X1158">
            <v>665849.99902500003</v>
          </cell>
          <cell r="Y1158">
            <v>0</v>
          </cell>
          <cell r="Z1158">
            <v>0</v>
          </cell>
          <cell r="AA1158">
            <v>-0.91700933252528216</v>
          </cell>
          <cell r="AB1158">
            <v>-4884725.3053430002</v>
          </cell>
          <cell r="AD1158">
            <v>11.450549125671387</v>
          </cell>
        </row>
        <row r="1159">
          <cell r="A1159" t="str">
            <v>Chapinero</v>
          </cell>
          <cell r="B1159">
            <v>595706</v>
          </cell>
          <cell r="C1159">
            <v>37664</v>
          </cell>
          <cell r="D1159">
            <v>37777</v>
          </cell>
          <cell r="E1159" t="str">
            <v>M</v>
          </cell>
          <cell r="F1159" t="str">
            <v>AUCOL98</v>
          </cell>
          <cell r="G1159">
            <v>90162</v>
          </cell>
          <cell r="H1159" t="str">
            <v>INVERSIONES GUERFOR S.A.</v>
          </cell>
          <cell r="I1159">
            <v>1592216</v>
          </cell>
          <cell r="J1159">
            <v>1255721</v>
          </cell>
          <cell r="K1159">
            <v>1527087.9354999999</v>
          </cell>
          <cell r="L1159">
            <v>542283</v>
          </cell>
          <cell r="M1159">
            <v>6157717</v>
          </cell>
          <cell r="N1159">
            <v>6700000</v>
          </cell>
          <cell r="O1159">
            <v>0.1</v>
          </cell>
          <cell r="P1159">
            <v>615771.70000000007</v>
          </cell>
          <cell r="Q1159">
            <v>0.1</v>
          </cell>
          <cell r="R1159">
            <v>670000</v>
          </cell>
          <cell r="S1159">
            <v>7985771.7000000002</v>
          </cell>
          <cell r="T1159">
            <v>5.229411819945585</v>
          </cell>
          <cell r="U1159">
            <v>0.19</v>
          </cell>
          <cell r="V1159">
            <v>290146.70774499996</v>
          </cell>
          <cell r="W1159">
            <v>0.125</v>
          </cell>
          <cell r="X1159">
            <v>190885.99193749999</v>
          </cell>
          <cell r="Y1159">
            <v>0</v>
          </cell>
          <cell r="Z1159">
            <v>0</v>
          </cell>
          <cell r="AA1159">
            <v>-4.5444118199455854</v>
          </cell>
          <cell r="AB1159">
            <v>-6939716.4641825017</v>
          </cell>
          <cell r="AC1159">
            <v>4</v>
          </cell>
          <cell r="AD1159">
            <v>4</v>
          </cell>
        </row>
        <row r="1160">
          <cell r="B1160" t="str">
            <v>Total 595706</v>
          </cell>
          <cell r="I1160">
            <v>14455826</v>
          </cell>
          <cell r="J1160">
            <v>14119331</v>
          </cell>
          <cell r="K1160">
            <v>14390697.9121</v>
          </cell>
          <cell r="L1160">
            <v>9691904</v>
          </cell>
          <cell r="M1160">
            <v>6357717</v>
          </cell>
          <cell r="N1160">
            <v>16049621</v>
          </cell>
          <cell r="P1160">
            <v>635771.70000000007</v>
          </cell>
          <cell r="R1160">
            <v>1604962.1</v>
          </cell>
          <cell r="S1160">
            <v>18290354.800000001</v>
          </cell>
          <cell r="V1160">
            <v>2734232.6032989998</v>
          </cell>
          <cell r="X1160">
            <v>1798837.2390125</v>
          </cell>
          <cell r="Z1160">
            <v>0</v>
          </cell>
          <cell r="AB1160">
            <v>-8432726.7302115019</v>
          </cell>
          <cell r="AC1160">
            <v>4</v>
          </cell>
        </row>
        <row r="1161">
          <cell r="H1161" t="str">
            <v>Total INVERSIONES GUERFOR S.A.</v>
          </cell>
          <cell r="I1161">
            <v>14455826</v>
          </cell>
          <cell r="J1161">
            <v>14119331</v>
          </cell>
          <cell r="K1161">
            <v>14390697.9121</v>
          </cell>
          <cell r="L1161">
            <v>9691904</v>
          </cell>
          <cell r="M1161">
            <v>6357717</v>
          </cell>
          <cell r="N1161">
            <v>16049621</v>
          </cell>
          <cell r="P1161">
            <v>635771.70000000007</v>
          </cell>
          <cell r="R1161">
            <v>1604962.1</v>
          </cell>
          <cell r="S1161">
            <v>18290354.800000001</v>
          </cell>
          <cell r="V1161">
            <v>2734232.6032989998</v>
          </cell>
          <cell r="X1161">
            <v>1798837.2390125</v>
          </cell>
          <cell r="Z1161">
            <v>0</v>
          </cell>
          <cell r="AB1161">
            <v>-8432726.7302115019</v>
          </cell>
          <cell r="AC1161">
            <v>4</v>
          </cell>
        </row>
        <row r="1162">
          <cell r="A1162" t="str">
            <v>Chapinero</v>
          </cell>
          <cell r="B1162">
            <v>497616</v>
          </cell>
          <cell r="C1162">
            <v>36982</v>
          </cell>
          <cell r="D1162">
            <v>37346</v>
          </cell>
          <cell r="E1162" t="str">
            <v>S</v>
          </cell>
          <cell r="F1162" t="str">
            <v>AUCOL98</v>
          </cell>
          <cell r="G1162">
            <v>67541</v>
          </cell>
          <cell r="H1162" t="str">
            <v>INVERSIONES LA MEJORANA LTDA</v>
          </cell>
          <cell r="I1162">
            <v>37065543.875</v>
          </cell>
          <cell r="J1162">
            <v>37065543.875</v>
          </cell>
          <cell r="K1162">
            <v>37065543.782200001</v>
          </cell>
          <cell r="L1162">
            <v>10770933</v>
          </cell>
          <cell r="M1162">
            <v>0</v>
          </cell>
          <cell r="N1162">
            <v>10770933</v>
          </cell>
          <cell r="O1162">
            <v>0.1</v>
          </cell>
          <cell r="P1162">
            <v>0</v>
          </cell>
          <cell r="Q1162">
            <v>0.1</v>
          </cell>
          <cell r="R1162">
            <v>1077093.3</v>
          </cell>
          <cell r="S1162">
            <v>11848026.300000001</v>
          </cell>
          <cell r="T1162">
            <v>0.3196506806866215</v>
          </cell>
          <cell r="U1162">
            <v>0.19</v>
          </cell>
          <cell r="V1162">
            <v>7042453.3186180005</v>
          </cell>
          <cell r="W1162">
            <v>0.15</v>
          </cell>
          <cell r="X1162">
            <v>5559831.56733</v>
          </cell>
          <cell r="Y1162">
            <v>0</v>
          </cell>
          <cell r="Z1162">
            <v>0</v>
          </cell>
          <cell r="AA1162">
            <v>0.34034931931337842</v>
          </cell>
          <cell r="AB1162">
            <v>12615232.596251996</v>
          </cell>
          <cell r="AD1162">
            <v>23.395605087280273</v>
          </cell>
        </row>
        <row r="1163">
          <cell r="A1163" t="str">
            <v>Chapinero</v>
          </cell>
          <cell r="B1163">
            <v>497616</v>
          </cell>
          <cell r="C1163">
            <v>37347</v>
          </cell>
          <cell r="D1163">
            <v>37711</v>
          </cell>
          <cell r="E1163" t="str">
            <v>S</v>
          </cell>
          <cell r="F1163" t="str">
            <v>AUCOL98</v>
          </cell>
          <cell r="G1163">
            <v>67541</v>
          </cell>
          <cell r="H1163" t="str">
            <v>INVERSIONES LA MEJORANA LTDA</v>
          </cell>
          <cell r="I1163">
            <v>36981214.625</v>
          </cell>
          <cell r="J1163">
            <v>36859691.625</v>
          </cell>
          <cell r="K1163">
            <v>36981215.093800001</v>
          </cell>
          <cell r="L1163">
            <v>21551557</v>
          </cell>
          <cell r="M1163">
            <v>237897</v>
          </cell>
          <cell r="N1163">
            <v>21789454</v>
          </cell>
          <cell r="O1163">
            <v>0.1</v>
          </cell>
          <cell r="P1163">
            <v>23789.7</v>
          </cell>
          <cell r="Q1163">
            <v>0.1</v>
          </cell>
          <cell r="R1163">
            <v>2178945.4</v>
          </cell>
          <cell r="S1163">
            <v>23992189.099999998</v>
          </cell>
          <cell r="T1163">
            <v>0.64876692231841648</v>
          </cell>
          <cell r="U1163">
            <v>0.19</v>
          </cell>
          <cell r="V1163">
            <v>7026430.8678219998</v>
          </cell>
          <cell r="W1163">
            <v>0.15</v>
          </cell>
          <cell r="X1163">
            <v>5547182.2640699996</v>
          </cell>
          <cell r="Y1163">
            <v>0</v>
          </cell>
          <cell r="Z1163">
            <v>0</v>
          </cell>
          <cell r="AA1163">
            <v>1.1233077681583437E-2</v>
          </cell>
          <cell r="AB1163">
            <v>415412.8619080013</v>
          </cell>
          <cell r="AD1163">
            <v>21.769229888916016</v>
          </cell>
        </row>
        <row r="1164">
          <cell r="A1164" t="str">
            <v>Chapinero</v>
          </cell>
          <cell r="B1164">
            <v>497616</v>
          </cell>
          <cell r="C1164">
            <v>37712</v>
          </cell>
          <cell r="D1164">
            <v>37777</v>
          </cell>
          <cell r="E1164" t="str">
            <v>S</v>
          </cell>
          <cell r="F1164" t="str">
            <v>AUCOL98</v>
          </cell>
          <cell r="G1164">
            <v>67541</v>
          </cell>
          <cell r="H1164" t="str">
            <v>INVERSIONES LA MEJORANA LTDA</v>
          </cell>
          <cell r="I1164">
            <v>19080662.8125</v>
          </cell>
          <cell r="J1164">
            <v>-155880</v>
          </cell>
          <cell r="K1164">
            <v>6881550.4844000004</v>
          </cell>
          <cell r="N1164">
            <v>0</v>
          </cell>
          <cell r="O1164">
            <v>0.1</v>
          </cell>
          <cell r="P1164">
            <v>0</v>
          </cell>
          <cell r="Q1164">
            <v>0.1</v>
          </cell>
          <cell r="R1164">
            <v>0</v>
          </cell>
          <cell r="S1164">
            <v>0</v>
          </cell>
          <cell r="T1164">
            <v>0</v>
          </cell>
          <cell r="U1164">
            <v>0.19</v>
          </cell>
          <cell r="V1164">
            <v>1307494.592036</v>
          </cell>
          <cell r="W1164">
            <v>0.15</v>
          </cell>
          <cell r="X1164">
            <v>1032232.5726600001</v>
          </cell>
          <cell r="Y1164">
            <v>0</v>
          </cell>
          <cell r="Z1164">
            <v>0</v>
          </cell>
          <cell r="AA1164">
            <v>0.65999999999999992</v>
          </cell>
          <cell r="AB1164">
            <v>4541823.3197039999</v>
          </cell>
          <cell r="AC1164">
            <v>4</v>
          </cell>
          <cell r="AD1164">
            <v>4</v>
          </cell>
        </row>
        <row r="1165">
          <cell r="B1165" t="str">
            <v>Total 497616</v>
          </cell>
          <cell r="I1165">
            <v>93127421.3125</v>
          </cell>
          <cell r="J1165">
            <v>73769355.5</v>
          </cell>
          <cell r="K1165">
            <v>80928309.360400006</v>
          </cell>
          <cell r="L1165">
            <v>32322490</v>
          </cell>
          <cell r="M1165">
            <v>237897</v>
          </cell>
          <cell r="N1165">
            <v>32560387</v>
          </cell>
          <cell r="P1165">
            <v>23789.7</v>
          </cell>
          <cell r="R1165">
            <v>3256038.7</v>
          </cell>
          <cell r="S1165">
            <v>35840215.399999999</v>
          </cell>
          <cell r="V1165">
            <v>15376378.778476</v>
          </cell>
          <cell r="X1165">
            <v>12139246.404059999</v>
          </cell>
          <cell r="Z1165">
            <v>0</v>
          </cell>
          <cell r="AB1165">
            <v>17572468.777863998</v>
          </cell>
          <cell r="AC1165">
            <v>4</v>
          </cell>
        </row>
        <row r="1166">
          <cell r="H1166" t="str">
            <v>Total INVERSIONES LA MEJORANA LTDA</v>
          </cell>
          <cell r="I1166">
            <v>93127421.3125</v>
          </cell>
          <cell r="J1166">
            <v>73769355.5</v>
          </cell>
          <cell r="K1166">
            <v>80928309.360400006</v>
          </cell>
          <cell r="L1166">
            <v>32322490</v>
          </cell>
          <cell r="M1166">
            <v>237897</v>
          </cell>
          <cell r="N1166">
            <v>32560387</v>
          </cell>
          <cell r="P1166">
            <v>23789.7</v>
          </cell>
          <cell r="R1166">
            <v>3256038.7</v>
          </cell>
          <cell r="S1166">
            <v>35840215.399999999</v>
          </cell>
          <cell r="V1166">
            <v>15376378.778476</v>
          </cell>
          <cell r="X1166">
            <v>12139246.404059999</v>
          </cell>
          <cell r="Z1166">
            <v>0</v>
          </cell>
          <cell r="AB1166">
            <v>17572468.777863998</v>
          </cell>
          <cell r="AC1166">
            <v>4</v>
          </cell>
        </row>
        <row r="1167">
          <cell r="A1167" t="str">
            <v>Chapinero</v>
          </cell>
          <cell r="B1167">
            <v>1066125</v>
          </cell>
          <cell r="C1167">
            <v>36861</v>
          </cell>
          <cell r="D1167">
            <v>37225</v>
          </cell>
          <cell r="E1167" t="str">
            <v>M</v>
          </cell>
          <cell r="F1167" t="str">
            <v>AUCOL98</v>
          </cell>
          <cell r="G1167">
            <v>60674</v>
          </cell>
          <cell r="H1167" t="str">
            <v>INVERSIONES LOPEZ PINEROS LTDA</v>
          </cell>
          <cell r="I1167">
            <v>36077226</v>
          </cell>
          <cell r="J1167">
            <v>36077226</v>
          </cell>
          <cell r="K1167">
            <v>36077226.046899997</v>
          </cell>
          <cell r="L1167">
            <v>7729500</v>
          </cell>
          <cell r="M1167">
            <v>1000000</v>
          </cell>
          <cell r="N1167">
            <v>8729500</v>
          </cell>
          <cell r="O1167">
            <v>0.1</v>
          </cell>
          <cell r="P1167">
            <v>100000</v>
          </cell>
          <cell r="Q1167">
            <v>0.1</v>
          </cell>
          <cell r="R1167">
            <v>872950</v>
          </cell>
          <cell r="S1167">
            <v>9702450</v>
          </cell>
          <cell r="T1167">
            <v>0.26893558799079847</v>
          </cell>
          <cell r="U1167">
            <v>0.19</v>
          </cell>
          <cell r="V1167">
            <v>6854672.9489109991</v>
          </cell>
          <cell r="W1167">
            <v>0.125</v>
          </cell>
          <cell r="X1167">
            <v>4509653.2558624996</v>
          </cell>
          <cell r="Y1167">
            <v>0</v>
          </cell>
          <cell r="Z1167">
            <v>0</v>
          </cell>
          <cell r="AA1167">
            <v>0.41606441200920158</v>
          </cell>
          <cell r="AB1167">
            <v>15010449.8421265</v>
          </cell>
          <cell r="AD1167">
            <v>38.230770111083984</v>
          </cell>
        </row>
        <row r="1168">
          <cell r="A1168" t="str">
            <v>Chapinero</v>
          </cell>
          <cell r="B1168">
            <v>1066125</v>
          </cell>
          <cell r="C1168">
            <v>37226</v>
          </cell>
          <cell r="D1168">
            <v>37590</v>
          </cell>
          <cell r="E1168" t="str">
            <v>M</v>
          </cell>
          <cell r="F1168" t="str">
            <v>AUCOL98</v>
          </cell>
          <cell r="G1168">
            <v>60674</v>
          </cell>
          <cell r="H1168" t="str">
            <v>INVERSIONES LOPEZ PINEROS LTDA</v>
          </cell>
          <cell r="I1168">
            <v>45170306.9375</v>
          </cell>
          <cell r="J1168">
            <v>44955159.9375</v>
          </cell>
          <cell r="K1168">
            <v>45170306.925800003</v>
          </cell>
          <cell r="N1168">
            <v>0</v>
          </cell>
          <cell r="O1168">
            <v>0.1</v>
          </cell>
          <cell r="P1168">
            <v>0</v>
          </cell>
          <cell r="Q1168">
            <v>0.1</v>
          </cell>
          <cell r="R1168">
            <v>0</v>
          </cell>
          <cell r="S1168">
            <v>0</v>
          </cell>
          <cell r="T1168">
            <v>0</v>
          </cell>
          <cell r="U1168">
            <v>0.19</v>
          </cell>
          <cell r="V1168">
            <v>8582358.3159020003</v>
          </cell>
          <cell r="W1168">
            <v>0.125</v>
          </cell>
          <cell r="X1168">
            <v>5646288.3657250004</v>
          </cell>
          <cell r="Y1168">
            <v>0</v>
          </cell>
          <cell r="Z1168">
            <v>0</v>
          </cell>
          <cell r="AA1168">
            <v>0.68500000000000005</v>
          </cell>
          <cell r="AB1168">
            <v>30941660.244173005</v>
          </cell>
          <cell r="AD1168">
            <v>42.0054931640625</v>
          </cell>
        </row>
        <row r="1169">
          <cell r="A1169" t="str">
            <v>Chapinero</v>
          </cell>
          <cell r="B1169">
            <v>1066125</v>
          </cell>
          <cell r="C1169">
            <v>37591</v>
          </cell>
          <cell r="D1169">
            <v>37777</v>
          </cell>
          <cell r="E1169" t="str">
            <v>M</v>
          </cell>
          <cell r="F1169" t="str">
            <v>AUCOL98</v>
          </cell>
          <cell r="G1169">
            <v>60674</v>
          </cell>
          <cell r="H1169" t="str">
            <v>INVERSIONES LOPEZ PINEROS LTDA</v>
          </cell>
          <cell r="I1169">
            <v>18480187</v>
          </cell>
          <cell r="J1169">
            <v>14885998</v>
          </cell>
          <cell r="K1169">
            <v>18480187.003899999</v>
          </cell>
          <cell r="L1169">
            <v>0</v>
          </cell>
          <cell r="M1169">
            <v>2000000</v>
          </cell>
          <cell r="N1169">
            <v>2000000</v>
          </cell>
          <cell r="O1169">
            <v>0.1</v>
          </cell>
          <cell r="P1169">
            <v>200000</v>
          </cell>
          <cell r="Q1169">
            <v>0.1</v>
          </cell>
          <cell r="R1169">
            <v>200000</v>
          </cell>
          <cell r="S1169">
            <v>2400000</v>
          </cell>
          <cell r="T1169">
            <v>0.12986881569399225</v>
          </cell>
          <cell r="U1169">
            <v>0.19</v>
          </cell>
          <cell r="V1169">
            <v>3511235.5307409996</v>
          </cell>
          <cell r="W1169">
            <v>0.125</v>
          </cell>
          <cell r="X1169">
            <v>2310023.3754874999</v>
          </cell>
          <cell r="Y1169">
            <v>0</v>
          </cell>
          <cell r="Z1169">
            <v>0</v>
          </cell>
          <cell r="AA1169">
            <v>0.55513118430600783</v>
          </cell>
          <cell r="AB1169">
            <v>10258928.097671501</v>
          </cell>
          <cell r="AC1169">
            <v>42</v>
          </cell>
          <cell r="AD1169">
            <v>40.397850036621094</v>
          </cell>
        </row>
        <row r="1170">
          <cell r="B1170" t="str">
            <v>Total 1066125</v>
          </cell>
          <cell r="I1170">
            <v>99727719.9375</v>
          </cell>
          <cell r="J1170">
            <v>95918383.9375</v>
          </cell>
          <cell r="K1170">
            <v>99727719.976599991</v>
          </cell>
          <cell r="L1170">
            <v>7729500</v>
          </cell>
          <cell r="M1170">
            <v>3000000</v>
          </cell>
          <cell r="N1170">
            <v>10729500</v>
          </cell>
          <cell r="P1170">
            <v>300000</v>
          </cell>
          <cell r="R1170">
            <v>1072950</v>
          </cell>
          <cell r="S1170">
            <v>12102450</v>
          </cell>
          <cell r="V1170">
            <v>18948266.795553997</v>
          </cell>
          <cell r="X1170">
            <v>12465964.997074999</v>
          </cell>
          <cell r="Z1170">
            <v>0</v>
          </cell>
          <cell r="AB1170">
            <v>56211038.18397101</v>
          </cell>
          <cell r="AC1170">
            <v>42</v>
          </cell>
        </row>
        <row r="1171">
          <cell r="H1171" t="str">
            <v>Total INVERSIONES LOPEZ PINEROS LTDA</v>
          </cell>
          <cell r="I1171">
            <v>99727719.9375</v>
          </cell>
          <cell r="J1171">
            <v>95918383.9375</v>
          </cell>
          <cell r="K1171">
            <v>99727719.976599991</v>
          </cell>
          <cell r="L1171">
            <v>7729500</v>
          </cell>
          <cell r="M1171">
            <v>3000000</v>
          </cell>
          <cell r="N1171">
            <v>10729500</v>
          </cell>
          <cell r="P1171">
            <v>300000</v>
          </cell>
          <cell r="R1171">
            <v>1072950</v>
          </cell>
          <cell r="S1171">
            <v>12102450</v>
          </cell>
          <cell r="V1171">
            <v>18948266.795553997</v>
          </cell>
          <cell r="X1171">
            <v>12465964.997074999</v>
          </cell>
          <cell r="Z1171">
            <v>0</v>
          </cell>
          <cell r="AB1171">
            <v>56211038.18397101</v>
          </cell>
          <cell r="AC1171">
            <v>42</v>
          </cell>
        </row>
        <row r="1172">
          <cell r="A1172" t="str">
            <v>Chapinero</v>
          </cell>
          <cell r="B1172">
            <v>7389489</v>
          </cell>
          <cell r="C1172">
            <v>36722</v>
          </cell>
          <cell r="D1172">
            <v>37086</v>
          </cell>
          <cell r="E1172" t="str">
            <v>M</v>
          </cell>
          <cell r="F1172" t="str">
            <v>AUCOL98</v>
          </cell>
          <cell r="G1172">
            <v>50098</v>
          </cell>
          <cell r="H1172" t="str">
            <v>JUVICOM LTDA</v>
          </cell>
          <cell r="I1172">
            <v>24098791</v>
          </cell>
          <cell r="J1172">
            <v>24098791</v>
          </cell>
          <cell r="K1172">
            <v>22957619.5977</v>
          </cell>
          <cell r="N1172">
            <v>0</v>
          </cell>
          <cell r="O1172">
            <v>0.1</v>
          </cell>
          <cell r="P1172">
            <v>0</v>
          </cell>
          <cell r="Q1172">
            <v>0.1</v>
          </cell>
          <cell r="R1172">
            <v>0</v>
          </cell>
          <cell r="S1172">
            <v>0</v>
          </cell>
          <cell r="T1172">
            <v>0</v>
          </cell>
          <cell r="U1172">
            <v>0.19</v>
          </cell>
          <cell r="V1172">
            <v>4361947.7235629996</v>
          </cell>
          <cell r="W1172">
            <v>0.125</v>
          </cell>
          <cell r="X1172">
            <v>2869702.4497125</v>
          </cell>
          <cell r="Y1172">
            <v>0</v>
          </cell>
          <cell r="Z1172">
            <v>0</v>
          </cell>
          <cell r="AA1172">
            <v>0.68500000000000005</v>
          </cell>
          <cell r="AB1172">
            <v>15725969.424424501</v>
          </cell>
          <cell r="AD1172">
            <v>7.3598899841308594</v>
          </cell>
        </row>
        <row r="1173">
          <cell r="A1173" t="str">
            <v>Chapinero</v>
          </cell>
          <cell r="B1173">
            <v>7389489</v>
          </cell>
          <cell r="C1173">
            <v>37087</v>
          </cell>
          <cell r="D1173">
            <v>37451</v>
          </cell>
          <cell r="E1173" t="str">
            <v>M</v>
          </cell>
          <cell r="F1173" t="str">
            <v>AUCOL98</v>
          </cell>
          <cell r="G1173">
            <v>50098</v>
          </cell>
          <cell r="H1173" t="str">
            <v>JUVICOM LTDA</v>
          </cell>
          <cell r="I1173">
            <v>1018795</v>
          </cell>
          <cell r="J1173">
            <v>1018795</v>
          </cell>
          <cell r="K1173">
            <v>2159966.4775</v>
          </cell>
          <cell r="L1173">
            <v>14615634</v>
          </cell>
          <cell r="M1173">
            <v>0</v>
          </cell>
          <cell r="N1173">
            <v>14615634</v>
          </cell>
          <cell r="O1173">
            <v>0.1</v>
          </cell>
          <cell r="P1173">
            <v>0</v>
          </cell>
          <cell r="Q1173">
            <v>0.1</v>
          </cell>
          <cell r="R1173">
            <v>1461563.4000000001</v>
          </cell>
          <cell r="S1173">
            <v>16077197.4</v>
          </cell>
          <cell r="T1173">
            <v>7.4432624614656779</v>
          </cell>
          <cell r="U1173">
            <v>0.19</v>
          </cell>
          <cell r="V1173">
            <v>410393.630725</v>
          </cell>
          <cell r="W1173">
            <v>0.125</v>
          </cell>
          <cell r="X1173">
            <v>269995.8096875</v>
          </cell>
          <cell r="Y1173">
            <v>0</v>
          </cell>
          <cell r="Z1173">
            <v>0</v>
          </cell>
          <cell r="AA1173">
            <v>-6.7582624614656783</v>
          </cell>
          <cell r="AB1173">
            <v>-14597620.3629125</v>
          </cell>
          <cell r="AD1173">
            <v>0.64010989665985107</v>
          </cell>
        </row>
        <row r="1174">
          <cell r="B1174" t="str">
            <v>Total 7389489</v>
          </cell>
          <cell r="I1174">
            <v>25117586</v>
          </cell>
          <cell r="J1174">
            <v>25117586</v>
          </cell>
          <cell r="K1174">
            <v>25117586.075199999</v>
          </cell>
          <cell r="L1174">
            <v>14615634</v>
          </cell>
          <cell r="M1174">
            <v>0</v>
          </cell>
          <cell r="N1174">
            <v>14615634</v>
          </cell>
          <cell r="P1174">
            <v>0</v>
          </cell>
          <cell r="R1174">
            <v>1461563.4000000001</v>
          </cell>
          <cell r="S1174">
            <v>16077197.4</v>
          </cell>
          <cell r="V1174">
            <v>4772341.3542879997</v>
          </cell>
          <cell r="X1174">
            <v>3139698.2593999999</v>
          </cell>
          <cell r="Z1174">
            <v>0</v>
          </cell>
          <cell r="AB1174">
            <v>1128349.0615120009</v>
          </cell>
          <cell r="AC1174">
            <v>0</v>
          </cell>
        </row>
        <row r="1175">
          <cell r="H1175" t="str">
            <v>Total JUVICOM LTDA</v>
          </cell>
          <cell r="I1175">
            <v>25117586</v>
          </cell>
          <cell r="J1175">
            <v>25117586</v>
          </cell>
          <cell r="K1175">
            <v>25117586.075199999</v>
          </cell>
          <cell r="L1175">
            <v>14615634</v>
          </cell>
          <cell r="M1175">
            <v>0</v>
          </cell>
          <cell r="N1175">
            <v>14615634</v>
          </cell>
          <cell r="P1175">
            <v>0</v>
          </cell>
          <cell r="R1175">
            <v>1461563.4000000001</v>
          </cell>
          <cell r="S1175">
            <v>16077197.4</v>
          </cell>
          <cell r="V1175">
            <v>4772341.3542879997</v>
          </cell>
          <cell r="X1175">
            <v>3139698.2593999999</v>
          </cell>
          <cell r="Z1175">
            <v>0</v>
          </cell>
          <cell r="AB1175">
            <v>1128349.0615120009</v>
          </cell>
          <cell r="AC1175">
            <v>0</v>
          </cell>
        </row>
        <row r="1176">
          <cell r="A1176" t="str">
            <v>Chapinero</v>
          </cell>
          <cell r="B1176">
            <v>7380173</v>
          </cell>
          <cell r="C1176">
            <v>36736</v>
          </cell>
          <cell r="D1176">
            <v>37100</v>
          </cell>
          <cell r="E1176" t="str">
            <v>A</v>
          </cell>
          <cell r="F1176" t="str">
            <v>AUCOL98</v>
          </cell>
          <cell r="G1176">
            <v>54756</v>
          </cell>
          <cell r="H1176" t="str">
            <v>KAREN TOURS S.A.</v>
          </cell>
          <cell r="I1176">
            <v>39813762.125</v>
          </cell>
          <cell r="J1176">
            <v>39813762.125</v>
          </cell>
          <cell r="K1176">
            <v>39813761.9375</v>
          </cell>
          <cell r="N1176">
            <v>0</v>
          </cell>
          <cell r="O1176">
            <v>0.1</v>
          </cell>
          <cell r="P1176">
            <v>0</v>
          </cell>
          <cell r="Q1176">
            <v>0.1</v>
          </cell>
          <cell r="R1176">
            <v>0</v>
          </cell>
          <cell r="S1176">
            <v>0</v>
          </cell>
          <cell r="T1176">
            <v>0</v>
          </cell>
          <cell r="U1176">
            <v>0.19</v>
          </cell>
          <cell r="V1176">
            <v>7564614.7681250004</v>
          </cell>
          <cell r="W1176">
            <v>0.125</v>
          </cell>
          <cell r="X1176">
            <v>4976720.2421875</v>
          </cell>
          <cell r="Y1176">
            <v>0</v>
          </cell>
          <cell r="Z1176">
            <v>0</v>
          </cell>
          <cell r="AA1176">
            <v>0.68500000000000005</v>
          </cell>
          <cell r="AB1176">
            <v>27272426.927187502</v>
          </cell>
          <cell r="AD1176">
            <v>25.175825119018555</v>
          </cell>
        </row>
        <row r="1177">
          <cell r="A1177" t="str">
            <v>Chapinero</v>
          </cell>
          <cell r="B1177">
            <v>7380173</v>
          </cell>
          <cell r="C1177">
            <v>37101</v>
          </cell>
          <cell r="D1177">
            <v>37465</v>
          </cell>
          <cell r="E1177" t="str">
            <v>A</v>
          </cell>
          <cell r="F1177" t="str">
            <v>AUCOL98</v>
          </cell>
          <cell r="G1177">
            <v>54756</v>
          </cell>
          <cell r="H1177" t="str">
            <v>KAREN TOURS S.A.</v>
          </cell>
          <cell r="I1177">
            <v>46901907.125</v>
          </cell>
          <cell r="J1177">
            <v>46901907.125</v>
          </cell>
          <cell r="K1177">
            <v>46901907.3125</v>
          </cell>
          <cell r="L1177">
            <v>23062427</v>
          </cell>
          <cell r="M1177">
            <v>1200000</v>
          </cell>
          <cell r="N1177">
            <v>24262427</v>
          </cell>
          <cell r="O1177">
            <v>0.1</v>
          </cell>
          <cell r="P1177">
            <v>120000</v>
          </cell>
          <cell r="Q1177">
            <v>0.1</v>
          </cell>
          <cell r="R1177">
            <v>2426242.7000000002</v>
          </cell>
          <cell r="S1177">
            <v>26808669.699999999</v>
          </cell>
          <cell r="T1177">
            <v>0.57159018121327276</v>
          </cell>
          <cell r="U1177">
            <v>0.19</v>
          </cell>
          <cell r="V1177">
            <v>8911362.3893749993</v>
          </cell>
          <cell r="W1177">
            <v>0.125</v>
          </cell>
          <cell r="X1177">
            <v>5862738.4140625</v>
          </cell>
          <cell r="Y1177">
            <v>0</v>
          </cell>
          <cell r="Z1177">
            <v>0</v>
          </cell>
          <cell r="AA1177">
            <v>0.11340981878672729</v>
          </cell>
          <cell r="AB1177">
            <v>5319136.8090625042</v>
          </cell>
          <cell r="AD1177">
            <v>28.898351669311523</v>
          </cell>
        </row>
        <row r="1178">
          <cell r="A1178" t="str">
            <v>Chapinero</v>
          </cell>
          <cell r="B1178">
            <v>7380173</v>
          </cell>
          <cell r="C1178">
            <v>37466</v>
          </cell>
          <cell r="D1178">
            <v>37777</v>
          </cell>
          <cell r="E1178" t="str">
            <v>A</v>
          </cell>
          <cell r="F1178" t="str">
            <v>AUCOL98</v>
          </cell>
          <cell r="G1178">
            <v>54756</v>
          </cell>
          <cell r="H1178" t="str">
            <v>KAREN TOURS S.A.</v>
          </cell>
          <cell r="I1178">
            <v>66383092.25</v>
          </cell>
          <cell r="J1178">
            <v>62773840.9375</v>
          </cell>
          <cell r="K1178">
            <v>55157238.75</v>
          </cell>
          <cell r="L1178">
            <v>23805021</v>
          </cell>
          <cell r="M1178">
            <v>1734175</v>
          </cell>
          <cell r="N1178">
            <v>25539196</v>
          </cell>
          <cell r="O1178">
            <v>0.1</v>
          </cell>
          <cell r="P1178">
            <v>173417.5</v>
          </cell>
          <cell r="Q1178">
            <v>0.1</v>
          </cell>
          <cell r="R1178">
            <v>2553919.6</v>
          </cell>
          <cell r="S1178">
            <v>28266533.100000001</v>
          </cell>
          <cell r="T1178">
            <v>0.51247186662330879</v>
          </cell>
          <cell r="U1178">
            <v>0.19</v>
          </cell>
          <cell r="V1178">
            <v>10479875.362500001</v>
          </cell>
          <cell r="W1178">
            <v>0.125</v>
          </cell>
          <cell r="X1178">
            <v>6894654.84375</v>
          </cell>
          <cell r="Y1178">
            <v>0</v>
          </cell>
          <cell r="Z1178">
            <v>0</v>
          </cell>
          <cell r="AA1178">
            <v>0.17252813337669126</v>
          </cell>
          <cell r="AB1178">
            <v>9516175.4437500034</v>
          </cell>
          <cell r="AC1178">
            <v>37</v>
          </cell>
          <cell r="AD1178">
            <v>34.498394012451172</v>
          </cell>
        </row>
        <row r="1179">
          <cell r="B1179" t="str">
            <v>Total 7380173</v>
          </cell>
          <cell r="I1179">
            <v>153098761.5</v>
          </cell>
          <cell r="J1179">
            <v>149489510.1875</v>
          </cell>
          <cell r="K1179">
            <v>141872908</v>
          </cell>
          <cell r="L1179">
            <v>46867448</v>
          </cell>
          <cell r="M1179">
            <v>2934175</v>
          </cell>
          <cell r="N1179">
            <v>49801623</v>
          </cell>
          <cell r="P1179">
            <v>293417.5</v>
          </cell>
          <cell r="R1179">
            <v>4980162.3000000007</v>
          </cell>
          <cell r="S1179">
            <v>55075202.799999997</v>
          </cell>
          <cell r="V1179">
            <v>26955852.52</v>
          </cell>
          <cell r="X1179">
            <v>17734113.5</v>
          </cell>
          <cell r="Z1179">
            <v>0</v>
          </cell>
          <cell r="AB1179">
            <v>42107739.180000007</v>
          </cell>
          <cell r="AC1179">
            <v>37</v>
          </cell>
        </row>
        <row r="1180">
          <cell r="H1180" t="str">
            <v>Total KAREN TOURS S.A.</v>
          </cell>
          <cell r="I1180">
            <v>153098761.5</v>
          </cell>
          <cell r="J1180">
            <v>149489510.1875</v>
          </cell>
          <cell r="K1180">
            <v>141872908</v>
          </cell>
          <cell r="L1180">
            <v>46867448</v>
          </cell>
          <cell r="M1180">
            <v>2934175</v>
          </cell>
          <cell r="N1180">
            <v>49801623</v>
          </cell>
          <cell r="P1180">
            <v>293417.5</v>
          </cell>
          <cell r="R1180">
            <v>4980162.3000000007</v>
          </cell>
          <cell r="S1180">
            <v>55075202.799999997</v>
          </cell>
          <cell r="V1180">
            <v>26955852.52</v>
          </cell>
          <cell r="X1180">
            <v>17734113.5</v>
          </cell>
          <cell r="Z1180">
            <v>0</v>
          </cell>
          <cell r="AB1180">
            <v>42107739.180000007</v>
          </cell>
          <cell r="AC1180">
            <v>37</v>
          </cell>
        </row>
        <row r="1181">
          <cell r="A1181" t="str">
            <v>Chapinero</v>
          </cell>
          <cell r="B1181">
            <v>10958261</v>
          </cell>
          <cell r="C1181">
            <v>37459</v>
          </cell>
          <cell r="D1181">
            <v>37777</v>
          </cell>
          <cell r="E1181" t="str">
            <v>M</v>
          </cell>
          <cell r="F1181" t="str">
            <v>AUCOLESP</v>
          </cell>
          <cell r="G1181">
            <v>76176</v>
          </cell>
          <cell r="H1181" t="str">
            <v>KEY SERVICES LTDA</v>
          </cell>
          <cell r="I1181">
            <v>1467315</v>
          </cell>
          <cell r="J1181">
            <v>1380544</v>
          </cell>
          <cell r="K1181">
            <v>1467315</v>
          </cell>
          <cell r="L1181">
            <v>745922</v>
          </cell>
          <cell r="M1181">
            <v>13900</v>
          </cell>
          <cell r="N1181">
            <v>759822</v>
          </cell>
          <cell r="O1181">
            <v>0.1</v>
          </cell>
          <cell r="P1181">
            <v>1390</v>
          </cell>
          <cell r="Q1181">
            <v>0.1</v>
          </cell>
          <cell r="R1181">
            <v>75982.2</v>
          </cell>
          <cell r="S1181">
            <v>837194.2</v>
          </cell>
          <cell r="T1181">
            <v>0.57056201292837594</v>
          </cell>
          <cell r="U1181">
            <v>0.19</v>
          </cell>
          <cell r="V1181">
            <v>278789.84999999998</v>
          </cell>
          <cell r="W1181">
            <v>0.125</v>
          </cell>
          <cell r="X1181">
            <v>183414.375</v>
          </cell>
          <cell r="Y1181">
            <v>0</v>
          </cell>
          <cell r="Z1181">
            <v>0</v>
          </cell>
          <cell r="AA1181">
            <v>0.11443798707162411</v>
          </cell>
          <cell r="AB1181">
            <v>167916.57500000013</v>
          </cell>
          <cell r="AC1181">
            <v>0</v>
          </cell>
          <cell r="AD1181">
            <v>1.4496855735778809</v>
          </cell>
        </row>
        <row r="1182">
          <cell r="B1182" t="str">
            <v>Total 10958261</v>
          </cell>
          <cell r="I1182">
            <v>1467315</v>
          </cell>
          <cell r="J1182">
            <v>1380544</v>
          </cell>
          <cell r="K1182">
            <v>1467315</v>
          </cell>
          <cell r="L1182">
            <v>745922</v>
          </cell>
          <cell r="M1182">
            <v>13900</v>
          </cell>
          <cell r="N1182">
            <v>759822</v>
          </cell>
          <cell r="P1182">
            <v>1390</v>
          </cell>
          <cell r="R1182">
            <v>75982.2</v>
          </cell>
          <cell r="S1182">
            <v>837194.2</v>
          </cell>
          <cell r="V1182">
            <v>278789.84999999998</v>
          </cell>
          <cell r="X1182">
            <v>183414.375</v>
          </cell>
          <cell r="Z1182">
            <v>0</v>
          </cell>
          <cell r="AB1182">
            <v>167916.57500000013</v>
          </cell>
          <cell r="AC1182">
            <v>0</v>
          </cell>
        </row>
        <row r="1183">
          <cell r="A1183" t="str">
            <v>Chapinero</v>
          </cell>
          <cell r="B1183">
            <v>12024631</v>
          </cell>
          <cell r="C1183">
            <v>37483</v>
          </cell>
          <cell r="D1183">
            <v>37777</v>
          </cell>
          <cell r="E1183" t="str">
            <v>A</v>
          </cell>
          <cell r="F1183" t="str">
            <v>AUCOLESP</v>
          </cell>
          <cell r="G1183">
            <v>76176</v>
          </cell>
          <cell r="H1183" t="str">
            <v>KEY SERVICES LTDA</v>
          </cell>
          <cell r="I1183">
            <v>841690</v>
          </cell>
          <cell r="J1183">
            <v>841690</v>
          </cell>
          <cell r="K1183">
            <v>680270</v>
          </cell>
          <cell r="N1183">
            <v>0</v>
          </cell>
          <cell r="O1183">
            <v>0.1</v>
          </cell>
          <cell r="P1183">
            <v>0</v>
          </cell>
          <cell r="Q1183">
            <v>0.1</v>
          </cell>
          <cell r="R1183">
            <v>0</v>
          </cell>
          <cell r="S1183">
            <v>0</v>
          </cell>
          <cell r="T1183">
            <v>0</v>
          </cell>
          <cell r="U1183">
            <v>0.19</v>
          </cell>
          <cell r="V1183">
            <v>129251.3</v>
          </cell>
          <cell r="W1183">
            <v>0.125</v>
          </cell>
          <cell r="X1183">
            <v>85033.75</v>
          </cell>
          <cell r="Y1183">
            <v>0</v>
          </cell>
          <cell r="Z1183">
            <v>0</v>
          </cell>
          <cell r="AA1183">
            <v>0.68500000000000005</v>
          </cell>
          <cell r="AB1183">
            <v>465984.95</v>
          </cell>
          <cell r="AC1183">
            <v>1</v>
          </cell>
          <cell r="AD1183">
            <v>1</v>
          </cell>
        </row>
        <row r="1184">
          <cell r="B1184" t="str">
            <v>Total 12024631</v>
          </cell>
          <cell r="I1184">
            <v>841690</v>
          </cell>
          <cell r="J1184">
            <v>841690</v>
          </cell>
          <cell r="K1184">
            <v>680270</v>
          </cell>
          <cell r="L1184">
            <v>0</v>
          </cell>
          <cell r="M1184">
            <v>0</v>
          </cell>
          <cell r="N1184">
            <v>0</v>
          </cell>
          <cell r="P1184">
            <v>0</v>
          </cell>
          <cell r="R1184">
            <v>0</v>
          </cell>
          <cell r="S1184">
            <v>0</v>
          </cell>
          <cell r="V1184">
            <v>129251.3</v>
          </cell>
          <cell r="X1184">
            <v>85033.75</v>
          </cell>
          <cell r="Z1184">
            <v>0</v>
          </cell>
          <cell r="AB1184">
            <v>465984.95</v>
          </cell>
          <cell r="AC1184">
            <v>1</v>
          </cell>
        </row>
        <row r="1185">
          <cell r="H1185" t="str">
            <v>Total KEY SERVICES LTDA</v>
          </cell>
          <cell r="I1185">
            <v>2309005</v>
          </cell>
          <cell r="J1185">
            <v>2222234</v>
          </cell>
          <cell r="K1185">
            <v>2147585</v>
          </cell>
          <cell r="L1185">
            <v>745922</v>
          </cell>
          <cell r="M1185">
            <v>13900</v>
          </cell>
          <cell r="N1185">
            <v>759822</v>
          </cell>
          <cell r="P1185">
            <v>1390</v>
          </cell>
          <cell r="R1185">
            <v>75982.2</v>
          </cell>
          <cell r="S1185">
            <v>837194.2</v>
          </cell>
          <cell r="V1185">
            <v>408041.14999999997</v>
          </cell>
          <cell r="X1185">
            <v>268448.125</v>
          </cell>
          <cell r="Z1185">
            <v>0</v>
          </cell>
          <cell r="AB1185">
            <v>633901.52500000014</v>
          </cell>
          <cell r="AC1185">
            <v>1</v>
          </cell>
        </row>
        <row r="1186">
          <cell r="A1186" t="str">
            <v>Chapinero</v>
          </cell>
          <cell r="B1186">
            <v>441855</v>
          </cell>
          <cell r="C1186">
            <v>36892</v>
          </cell>
          <cell r="D1186">
            <v>37256</v>
          </cell>
          <cell r="E1186" t="str">
            <v>M</v>
          </cell>
          <cell r="F1186" t="str">
            <v>AUCOLESP</v>
          </cell>
          <cell r="G1186">
            <v>79573</v>
          </cell>
          <cell r="H1186" t="str">
            <v>LEASING DE CREDITO S.A.</v>
          </cell>
          <cell r="I1186">
            <v>91484657</v>
          </cell>
          <cell r="J1186">
            <v>91484657</v>
          </cell>
          <cell r="K1186">
            <v>106103565.3625</v>
          </cell>
          <cell r="L1186">
            <v>47273239</v>
          </cell>
          <cell r="M1186">
            <v>3111114</v>
          </cell>
          <cell r="N1186">
            <v>50384353</v>
          </cell>
          <cell r="O1186">
            <v>0.1</v>
          </cell>
          <cell r="P1186">
            <v>311111.40000000002</v>
          </cell>
          <cell r="Q1186">
            <v>0.1</v>
          </cell>
          <cell r="R1186">
            <v>5038435.3000000007</v>
          </cell>
          <cell r="S1186">
            <v>55733899.700000003</v>
          </cell>
          <cell r="T1186">
            <v>0.52527829304874551</v>
          </cell>
          <cell r="U1186">
            <v>0.19</v>
          </cell>
          <cell r="V1186">
            <v>20159677.418875001</v>
          </cell>
          <cell r="W1186">
            <v>0.125</v>
          </cell>
          <cell r="X1186">
            <v>13262945.6703125</v>
          </cell>
          <cell r="Y1186">
            <v>0</v>
          </cell>
          <cell r="Z1186">
            <v>0</v>
          </cell>
          <cell r="AA1186">
            <v>0.15972170695125454</v>
          </cell>
          <cell r="AB1186">
            <v>16947042.573312506</v>
          </cell>
          <cell r="AD1186">
            <v>50.675823211669922</v>
          </cell>
        </row>
        <row r="1187">
          <cell r="B1187" t="str">
            <v>Total 441855</v>
          </cell>
          <cell r="I1187">
            <v>91484657</v>
          </cell>
          <cell r="J1187">
            <v>91484657</v>
          </cell>
          <cell r="K1187">
            <v>106103565.3625</v>
          </cell>
          <cell r="L1187">
            <v>47273239</v>
          </cell>
          <cell r="M1187">
            <v>3111114</v>
          </cell>
          <cell r="N1187">
            <v>50384353</v>
          </cell>
          <cell r="P1187">
            <v>311111.40000000002</v>
          </cell>
          <cell r="R1187">
            <v>5038435.3000000007</v>
          </cell>
          <cell r="S1187">
            <v>55733899.700000003</v>
          </cell>
          <cell r="V1187">
            <v>20159677.418875001</v>
          </cell>
          <cell r="X1187">
            <v>13262945.6703125</v>
          </cell>
          <cell r="Z1187">
            <v>0</v>
          </cell>
          <cell r="AB1187">
            <v>16947042.573312506</v>
          </cell>
          <cell r="AC1187">
            <v>0</v>
          </cell>
        </row>
        <row r="1188">
          <cell r="H1188" t="str">
            <v>Total LEASING DE CREDITO S.A.</v>
          </cell>
          <cell r="I1188">
            <v>91484657</v>
          </cell>
          <cell r="J1188">
            <v>91484657</v>
          </cell>
          <cell r="K1188">
            <v>106103565.3625</v>
          </cell>
          <cell r="L1188">
            <v>47273239</v>
          </cell>
          <cell r="M1188">
            <v>3111114</v>
          </cell>
          <cell r="N1188">
            <v>50384353</v>
          </cell>
          <cell r="P1188">
            <v>311111.40000000002</v>
          </cell>
          <cell r="R1188">
            <v>5038435.3000000007</v>
          </cell>
          <cell r="S1188">
            <v>55733899.700000003</v>
          </cell>
          <cell r="V1188">
            <v>20159677.418875001</v>
          </cell>
          <cell r="X1188">
            <v>13262945.6703125</v>
          </cell>
          <cell r="Z1188">
            <v>0</v>
          </cell>
          <cell r="AB1188">
            <v>16947042.573312506</v>
          </cell>
          <cell r="AC1188">
            <v>0</v>
          </cell>
        </row>
        <row r="1189">
          <cell r="A1189" t="str">
            <v>Chapinero</v>
          </cell>
          <cell r="B1189">
            <v>10984072</v>
          </cell>
          <cell r="C1189">
            <v>37500</v>
          </cell>
          <cell r="D1189">
            <v>37777</v>
          </cell>
          <cell r="E1189" t="str">
            <v>D</v>
          </cell>
          <cell r="F1189" t="str">
            <v>AUCOLESP</v>
          </cell>
          <cell r="G1189">
            <v>61853</v>
          </cell>
          <cell r="H1189" t="str">
            <v>LEASING SURAMERICANA S.A.</v>
          </cell>
          <cell r="I1189">
            <v>3275929</v>
          </cell>
          <cell r="J1189">
            <v>3275929</v>
          </cell>
          <cell r="K1189">
            <v>3275929</v>
          </cell>
          <cell r="N1189">
            <v>0</v>
          </cell>
          <cell r="O1189">
            <v>0.1</v>
          </cell>
          <cell r="P1189">
            <v>0</v>
          </cell>
          <cell r="Q1189">
            <v>0.1</v>
          </cell>
          <cell r="R1189">
            <v>0</v>
          </cell>
          <cell r="S1189">
            <v>0</v>
          </cell>
          <cell r="T1189">
            <v>0</v>
          </cell>
          <cell r="U1189">
            <v>0.19</v>
          </cell>
          <cell r="V1189">
            <v>622426.51</v>
          </cell>
          <cell r="W1189">
            <v>0.125</v>
          </cell>
          <cell r="X1189">
            <v>409491.125</v>
          </cell>
          <cell r="Y1189">
            <v>0</v>
          </cell>
          <cell r="Z1189">
            <v>0</v>
          </cell>
          <cell r="AA1189">
            <v>0.68500000000000005</v>
          </cell>
          <cell r="AB1189">
            <v>2244011.3650000002</v>
          </cell>
          <cell r="AC1189">
            <v>0</v>
          </cell>
          <cell r="AD1189">
            <v>0.1083032488822937</v>
          </cell>
        </row>
        <row r="1190">
          <cell r="B1190" t="str">
            <v>Total 10984072</v>
          </cell>
          <cell r="I1190">
            <v>3275929</v>
          </cell>
          <cell r="J1190">
            <v>3275929</v>
          </cell>
          <cell r="K1190">
            <v>3275929</v>
          </cell>
          <cell r="L1190">
            <v>0</v>
          </cell>
          <cell r="M1190">
            <v>0</v>
          </cell>
          <cell r="N1190">
            <v>0</v>
          </cell>
          <cell r="P1190">
            <v>0</v>
          </cell>
          <cell r="R1190">
            <v>0</v>
          </cell>
          <cell r="S1190">
            <v>0</v>
          </cell>
          <cell r="V1190">
            <v>622426.51</v>
          </cell>
          <cell r="X1190">
            <v>409491.125</v>
          </cell>
          <cell r="Z1190">
            <v>0</v>
          </cell>
          <cell r="AB1190">
            <v>2244011.3650000002</v>
          </cell>
          <cell r="AC1190">
            <v>0</v>
          </cell>
        </row>
        <row r="1191">
          <cell r="H1191" t="str">
            <v>Total LEASING SURAMERICANA S.A.</v>
          </cell>
          <cell r="I1191">
            <v>3275929</v>
          </cell>
          <cell r="J1191">
            <v>3275929</v>
          </cell>
          <cell r="K1191">
            <v>3275929</v>
          </cell>
          <cell r="L1191">
            <v>0</v>
          </cell>
          <cell r="M1191">
            <v>0</v>
          </cell>
          <cell r="N1191">
            <v>0</v>
          </cell>
          <cell r="P1191">
            <v>0</v>
          </cell>
          <cell r="R1191">
            <v>0</v>
          </cell>
          <cell r="S1191">
            <v>0</v>
          </cell>
          <cell r="V1191">
            <v>622426.51</v>
          </cell>
          <cell r="X1191">
            <v>409491.125</v>
          </cell>
          <cell r="Z1191">
            <v>0</v>
          </cell>
          <cell r="AB1191">
            <v>2244011.3650000002</v>
          </cell>
          <cell r="AC1191">
            <v>0</v>
          </cell>
        </row>
        <row r="1192">
          <cell r="A1192" t="str">
            <v>Chapinero</v>
          </cell>
          <cell r="B1192">
            <v>12019889</v>
          </cell>
          <cell r="C1192">
            <v>37561</v>
          </cell>
          <cell r="D1192">
            <v>37777</v>
          </cell>
          <cell r="E1192" t="str">
            <v>D</v>
          </cell>
          <cell r="F1192" t="str">
            <v>AUCOLESP</v>
          </cell>
          <cell r="H1192" t="str">
            <v>LEYVA DE GONZALEZ ZAMMATA</v>
          </cell>
          <cell r="I1192">
            <v>280227</v>
          </cell>
          <cell r="J1192">
            <v>280227</v>
          </cell>
          <cell r="K1192">
            <v>280227</v>
          </cell>
          <cell r="N1192">
            <v>0</v>
          </cell>
          <cell r="O1192">
            <v>0.1</v>
          </cell>
          <cell r="P1192">
            <v>0</v>
          </cell>
          <cell r="Q1192">
            <v>0.1</v>
          </cell>
          <cell r="R1192">
            <v>0</v>
          </cell>
          <cell r="S1192">
            <v>0</v>
          </cell>
          <cell r="T1192">
            <v>0</v>
          </cell>
          <cell r="U1192">
            <v>0.19</v>
          </cell>
          <cell r="V1192">
            <v>53243.13</v>
          </cell>
          <cell r="W1192">
            <v>0.125</v>
          </cell>
          <cell r="X1192">
            <v>35028.375</v>
          </cell>
          <cell r="Y1192">
            <v>0</v>
          </cell>
          <cell r="Z1192">
            <v>0</v>
          </cell>
          <cell r="AA1192">
            <v>0.68500000000000005</v>
          </cell>
          <cell r="AB1192">
            <v>191955.49500000002</v>
          </cell>
          <cell r="AC1192">
            <v>0</v>
          </cell>
          <cell r="AD1192">
            <v>0.1388888955116272</v>
          </cell>
        </row>
        <row r="1193">
          <cell r="B1193" t="str">
            <v>Total 12019889</v>
          </cell>
          <cell r="I1193">
            <v>280227</v>
          </cell>
          <cell r="J1193">
            <v>280227</v>
          </cell>
          <cell r="K1193">
            <v>280227</v>
          </cell>
          <cell r="L1193">
            <v>0</v>
          </cell>
          <cell r="M1193">
            <v>0</v>
          </cell>
          <cell r="N1193">
            <v>0</v>
          </cell>
          <cell r="P1193">
            <v>0</v>
          </cell>
          <cell r="R1193">
            <v>0</v>
          </cell>
          <cell r="S1193">
            <v>0</v>
          </cell>
          <cell r="V1193">
            <v>53243.13</v>
          </cell>
          <cell r="X1193">
            <v>35028.375</v>
          </cell>
          <cell r="Z1193">
            <v>0</v>
          </cell>
          <cell r="AB1193">
            <v>191955.49500000002</v>
          </cell>
          <cell r="AC1193">
            <v>0</v>
          </cell>
        </row>
        <row r="1194">
          <cell r="H1194" t="str">
            <v>Total LEYVA DE GONZALEZ ZAMMATA</v>
          </cell>
          <cell r="I1194">
            <v>280227</v>
          </cell>
          <cell r="J1194">
            <v>280227</v>
          </cell>
          <cell r="K1194">
            <v>280227</v>
          </cell>
          <cell r="L1194">
            <v>0</v>
          </cell>
          <cell r="M1194">
            <v>0</v>
          </cell>
          <cell r="N1194">
            <v>0</v>
          </cell>
          <cell r="P1194">
            <v>0</v>
          </cell>
          <cell r="R1194">
            <v>0</v>
          </cell>
          <cell r="S1194">
            <v>0</v>
          </cell>
          <cell r="V1194">
            <v>53243.13</v>
          </cell>
          <cell r="X1194">
            <v>35028.375</v>
          </cell>
          <cell r="Z1194">
            <v>0</v>
          </cell>
          <cell r="AB1194">
            <v>191955.49500000002</v>
          </cell>
          <cell r="AC1194">
            <v>0</v>
          </cell>
        </row>
        <row r="1195">
          <cell r="A1195" t="str">
            <v>Chapinero</v>
          </cell>
          <cell r="B1195">
            <v>7535065</v>
          </cell>
          <cell r="C1195">
            <v>36856</v>
          </cell>
          <cell r="D1195">
            <v>37220</v>
          </cell>
          <cell r="E1195" t="str">
            <v>T</v>
          </cell>
          <cell r="F1195" t="str">
            <v>AUCOL98</v>
          </cell>
          <cell r="G1195">
            <v>72059</v>
          </cell>
          <cell r="H1195" t="str">
            <v>LINEAS AEREAS SURAMERICANAS</v>
          </cell>
          <cell r="I1195">
            <v>12659571.25</v>
          </cell>
          <cell r="J1195">
            <v>12659571.25</v>
          </cell>
          <cell r="K1195">
            <v>12659571.2344</v>
          </cell>
          <cell r="L1195">
            <v>7344343</v>
          </cell>
          <cell r="M1195">
            <v>0</v>
          </cell>
          <cell r="N1195">
            <v>7344343</v>
          </cell>
          <cell r="O1195">
            <v>0.1</v>
          </cell>
          <cell r="P1195">
            <v>0</v>
          </cell>
          <cell r="Q1195">
            <v>0.1</v>
          </cell>
          <cell r="R1195">
            <v>734434.3</v>
          </cell>
          <cell r="S1195">
            <v>8078777.2999999998</v>
          </cell>
          <cell r="T1195">
            <v>0.638155680821752</v>
          </cell>
          <cell r="U1195">
            <v>0.19</v>
          </cell>
          <cell r="V1195">
            <v>2405318.5345360003</v>
          </cell>
          <cell r="W1195">
            <v>0.125</v>
          </cell>
          <cell r="X1195">
            <v>1582446.4043000001</v>
          </cell>
          <cell r="Y1195">
            <v>0</v>
          </cell>
          <cell r="Z1195">
            <v>0</v>
          </cell>
          <cell r="AA1195">
            <v>4.6844319178248051E-2</v>
          </cell>
          <cell r="AB1195">
            <v>593028.99556400126</v>
          </cell>
          <cell r="AD1195">
            <v>6.8296704292297363</v>
          </cell>
        </row>
        <row r="1196">
          <cell r="A1196" t="str">
            <v>Chapinero</v>
          </cell>
          <cell r="B1196">
            <v>7535065</v>
          </cell>
          <cell r="C1196">
            <v>37221</v>
          </cell>
          <cell r="D1196">
            <v>37585</v>
          </cell>
          <cell r="E1196" t="str">
            <v>T</v>
          </cell>
          <cell r="F1196" t="str">
            <v>AUCOL98</v>
          </cell>
          <cell r="G1196">
            <v>72059</v>
          </cell>
          <cell r="H1196" t="str">
            <v>LINEAS AEREAS SURAMERICANAS</v>
          </cell>
          <cell r="I1196">
            <v>18934579.75</v>
          </cell>
          <cell r="J1196">
            <v>18934579.75</v>
          </cell>
          <cell r="K1196">
            <v>18934579.742199998</v>
          </cell>
          <cell r="L1196">
            <v>10250938</v>
          </cell>
          <cell r="M1196">
            <v>973754</v>
          </cell>
          <cell r="N1196">
            <v>11224692</v>
          </cell>
          <cell r="O1196">
            <v>0.1</v>
          </cell>
          <cell r="P1196">
            <v>97375.400000000009</v>
          </cell>
          <cell r="Q1196">
            <v>0.1</v>
          </cell>
          <cell r="R1196">
            <v>1122469.2</v>
          </cell>
          <cell r="S1196">
            <v>12444536.6</v>
          </cell>
          <cell r="T1196">
            <v>0.65723859570352816</v>
          </cell>
          <cell r="U1196">
            <v>0.19</v>
          </cell>
          <cell r="V1196">
            <v>3597570.1510179997</v>
          </cell>
          <cell r="W1196">
            <v>0.125</v>
          </cell>
          <cell r="X1196">
            <v>2366822.4677749998</v>
          </cell>
          <cell r="Y1196">
            <v>0</v>
          </cell>
          <cell r="Z1196">
            <v>0</v>
          </cell>
          <cell r="AA1196">
            <v>2.7761404296471892E-2</v>
          </cell>
          <cell r="AB1196">
            <v>525650.5234070007</v>
          </cell>
          <cell r="AD1196">
            <v>11.156593322753906</v>
          </cell>
        </row>
        <row r="1197">
          <cell r="A1197" t="str">
            <v>Chapinero</v>
          </cell>
          <cell r="B1197">
            <v>7535065</v>
          </cell>
          <cell r="C1197">
            <v>37586</v>
          </cell>
          <cell r="D1197">
            <v>37777</v>
          </cell>
          <cell r="E1197" t="str">
            <v>T</v>
          </cell>
          <cell r="F1197" t="str">
            <v>AUCOL98</v>
          </cell>
          <cell r="G1197">
            <v>72059</v>
          </cell>
          <cell r="H1197" t="str">
            <v>LINEAS AEREAS SURAMERICANAS</v>
          </cell>
          <cell r="I1197">
            <v>17245105</v>
          </cell>
          <cell r="J1197">
            <v>11603141</v>
          </cell>
          <cell r="K1197">
            <v>12277723.629899999</v>
          </cell>
          <cell r="N1197">
            <v>0</v>
          </cell>
          <cell r="O1197">
            <v>0.1</v>
          </cell>
          <cell r="P1197">
            <v>0</v>
          </cell>
          <cell r="Q1197">
            <v>0.1</v>
          </cell>
          <cell r="R1197">
            <v>0</v>
          </cell>
          <cell r="S1197">
            <v>0</v>
          </cell>
          <cell r="T1197">
            <v>0</v>
          </cell>
          <cell r="U1197">
            <v>0.19</v>
          </cell>
          <cell r="V1197">
            <v>2332767.4896809999</v>
          </cell>
          <cell r="W1197">
            <v>0.125</v>
          </cell>
          <cell r="X1197">
            <v>1534715.4537374999</v>
          </cell>
          <cell r="Y1197">
            <v>0</v>
          </cell>
          <cell r="Z1197">
            <v>0</v>
          </cell>
          <cell r="AA1197">
            <v>0.68500000000000005</v>
          </cell>
          <cell r="AB1197">
            <v>8410240.6864815</v>
          </cell>
          <cell r="AC1197">
            <v>12</v>
          </cell>
          <cell r="AD1197">
            <v>12</v>
          </cell>
        </row>
        <row r="1198">
          <cell r="B1198" t="str">
            <v>Total 7535065</v>
          </cell>
          <cell r="I1198">
            <v>48839256</v>
          </cell>
          <cell r="J1198">
            <v>43197292</v>
          </cell>
          <cell r="K1198">
            <v>43871874.6065</v>
          </cell>
          <cell r="L1198">
            <v>17595281</v>
          </cell>
          <cell r="M1198">
            <v>973754</v>
          </cell>
          <cell r="N1198">
            <v>18569035</v>
          </cell>
          <cell r="P1198">
            <v>97375.400000000009</v>
          </cell>
          <cell r="R1198">
            <v>1856903.5</v>
          </cell>
          <cell r="S1198">
            <v>20523313.899999999</v>
          </cell>
          <cell r="V1198">
            <v>8335656.1752349995</v>
          </cell>
          <cell r="X1198">
            <v>5483984.3258125</v>
          </cell>
          <cell r="Z1198">
            <v>0</v>
          </cell>
          <cell r="AB1198">
            <v>9528920.2054525018</v>
          </cell>
          <cell r="AC1198">
            <v>12</v>
          </cell>
        </row>
        <row r="1199">
          <cell r="A1199" t="str">
            <v>Chapinero</v>
          </cell>
          <cell r="B1199">
            <v>12025088</v>
          </cell>
          <cell r="C1199">
            <v>37561</v>
          </cell>
          <cell r="D1199">
            <v>37777</v>
          </cell>
          <cell r="E1199" t="str">
            <v>M</v>
          </cell>
          <cell r="F1199" t="str">
            <v>AUCOLESP</v>
          </cell>
          <cell r="G1199">
            <v>72059</v>
          </cell>
          <cell r="H1199" t="str">
            <v>LINEAS AEREAS SURAMERICANAS</v>
          </cell>
          <cell r="I1199">
            <v>694958</v>
          </cell>
          <cell r="J1199">
            <v>694958</v>
          </cell>
          <cell r="K1199">
            <v>694958</v>
          </cell>
          <cell r="N1199">
            <v>0</v>
          </cell>
          <cell r="O1199">
            <v>0.1</v>
          </cell>
          <cell r="P1199">
            <v>0</v>
          </cell>
          <cell r="Q1199">
            <v>0.1</v>
          </cell>
          <cell r="R1199">
            <v>0</v>
          </cell>
          <cell r="S1199">
            <v>0</v>
          </cell>
          <cell r="T1199">
            <v>0</v>
          </cell>
          <cell r="U1199">
            <v>0.19</v>
          </cell>
          <cell r="V1199">
            <v>132042.01999999999</v>
          </cell>
          <cell r="W1199">
            <v>0.125</v>
          </cell>
          <cell r="X1199">
            <v>86869.75</v>
          </cell>
          <cell r="Y1199">
            <v>0</v>
          </cell>
          <cell r="Z1199">
            <v>0</v>
          </cell>
          <cell r="AA1199">
            <v>0.68500000000000005</v>
          </cell>
          <cell r="AB1199">
            <v>476046.23000000004</v>
          </cell>
          <cell r="AC1199">
            <v>1</v>
          </cell>
          <cell r="AD1199">
            <v>1</v>
          </cell>
        </row>
        <row r="1200">
          <cell r="B1200" t="str">
            <v>Total 12025088</v>
          </cell>
          <cell r="I1200">
            <v>694958</v>
          </cell>
          <cell r="J1200">
            <v>694958</v>
          </cell>
          <cell r="K1200">
            <v>694958</v>
          </cell>
          <cell r="L1200">
            <v>0</v>
          </cell>
          <cell r="M1200">
            <v>0</v>
          </cell>
          <cell r="N1200">
            <v>0</v>
          </cell>
          <cell r="P1200">
            <v>0</v>
          </cell>
          <cell r="R1200">
            <v>0</v>
          </cell>
          <cell r="S1200">
            <v>0</v>
          </cell>
          <cell r="V1200">
            <v>132042.01999999999</v>
          </cell>
          <cell r="X1200">
            <v>86869.75</v>
          </cell>
          <cell r="Z1200">
            <v>0</v>
          </cell>
          <cell r="AB1200">
            <v>476046.23000000004</v>
          </cell>
          <cell r="AC1200">
            <v>1</v>
          </cell>
        </row>
        <row r="1201">
          <cell r="H1201" t="str">
            <v>Total LINEAS AEREAS SURAMERICANAS</v>
          </cell>
          <cell r="I1201">
            <v>49534214</v>
          </cell>
          <cell r="J1201">
            <v>43892250</v>
          </cell>
          <cell r="K1201">
            <v>44566832.6065</v>
          </cell>
          <cell r="L1201">
            <v>17595281</v>
          </cell>
          <cell r="M1201">
            <v>973754</v>
          </cell>
          <cell r="N1201">
            <v>18569035</v>
          </cell>
          <cell r="P1201">
            <v>97375.400000000009</v>
          </cell>
          <cell r="R1201">
            <v>1856903.5</v>
          </cell>
          <cell r="S1201">
            <v>20523313.899999999</v>
          </cell>
          <cell r="V1201">
            <v>8467698.1952349991</v>
          </cell>
          <cell r="X1201">
            <v>5570854.0758125</v>
          </cell>
          <cell r="Z1201">
            <v>0</v>
          </cell>
          <cell r="AB1201">
            <v>10004966.435452502</v>
          </cell>
          <cell r="AC1201">
            <v>13</v>
          </cell>
        </row>
        <row r="1202">
          <cell r="A1202" t="str">
            <v>Chapinero</v>
          </cell>
          <cell r="B1202">
            <v>931932</v>
          </cell>
          <cell r="C1202">
            <v>36792</v>
          </cell>
          <cell r="D1202">
            <v>37156</v>
          </cell>
          <cell r="E1202" t="str">
            <v>M</v>
          </cell>
          <cell r="F1202" t="str">
            <v>AUCOL98</v>
          </cell>
          <cell r="G1202">
            <v>50591</v>
          </cell>
          <cell r="H1202" t="str">
            <v>LUMI AUTOS LTDA</v>
          </cell>
          <cell r="I1202">
            <v>39562380</v>
          </cell>
          <cell r="J1202">
            <v>39562380</v>
          </cell>
          <cell r="K1202">
            <v>39116316.5229</v>
          </cell>
          <cell r="L1202">
            <v>57239299</v>
          </cell>
          <cell r="M1202">
            <v>3190241</v>
          </cell>
          <cell r="N1202">
            <v>60429540</v>
          </cell>
          <cell r="O1202">
            <v>0.1</v>
          </cell>
          <cell r="P1202">
            <v>319024.10000000003</v>
          </cell>
          <cell r="Q1202">
            <v>0.1</v>
          </cell>
          <cell r="R1202">
            <v>6042954</v>
          </cell>
          <cell r="S1202">
            <v>66791518.100000001</v>
          </cell>
          <cell r="T1202">
            <v>1.7075104211537406</v>
          </cell>
          <cell r="U1202">
            <v>0.19</v>
          </cell>
          <cell r="V1202">
            <v>7432100.1393510001</v>
          </cell>
          <cell r="W1202">
            <v>0.125</v>
          </cell>
          <cell r="X1202">
            <v>4889539.5653625</v>
          </cell>
          <cell r="Y1202">
            <v>0</v>
          </cell>
          <cell r="Z1202">
            <v>0</v>
          </cell>
          <cell r="AA1202">
            <v>-1.0225104211537406</v>
          </cell>
          <cell r="AB1202">
            <v>-39996841.281813502</v>
          </cell>
          <cell r="AD1202">
            <v>51.972526550292969</v>
          </cell>
        </row>
        <row r="1203">
          <cell r="A1203" t="str">
            <v>Chapinero</v>
          </cell>
          <cell r="B1203">
            <v>931932</v>
          </cell>
          <cell r="C1203">
            <v>37157</v>
          </cell>
          <cell r="D1203">
            <v>37521</v>
          </cell>
          <cell r="E1203" t="str">
            <v>M</v>
          </cell>
          <cell r="F1203" t="str">
            <v>AUCOL98</v>
          </cell>
          <cell r="G1203">
            <v>50591</v>
          </cell>
          <cell r="H1203" t="str">
            <v>LUMI AUTOS LTDA</v>
          </cell>
          <cell r="I1203">
            <v>43704245</v>
          </cell>
          <cell r="J1203">
            <v>43664570</v>
          </cell>
          <cell r="K1203">
            <v>44121514.429899998</v>
          </cell>
          <cell r="L1203">
            <v>15692019</v>
          </cell>
          <cell r="M1203">
            <v>3159666</v>
          </cell>
          <cell r="N1203">
            <v>18851685</v>
          </cell>
          <cell r="O1203">
            <v>0.1</v>
          </cell>
          <cell r="P1203">
            <v>315966.60000000003</v>
          </cell>
          <cell r="Q1203">
            <v>0.1</v>
          </cell>
          <cell r="R1203">
            <v>1885168.5</v>
          </cell>
          <cell r="S1203">
            <v>21052820.100000001</v>
          </cell>
          <cell r="T1203">
            <v>0.47715542795904248</v>
          </cell>
          <cell r="U1203">
            <v>0.19</v>
          </cell>
          <cell r="V1203">
            <v>8383087.7416809993</v>
          </cell>
          <cell r="W1203">
            <v>0.125</v>
          </cell>
          <cell r="X1203">
            <v>5515189.3037374998</v>
          </cell>
          <cell r="Y1203">
            <v>0</v>
          </cell>
          <cell r="Z1203">
            <v>0</v>
          </cell>
          <cell r="AA1203">
            <v>0.20784457204095758</v>
          </cell>
          <cell r="AB1203">
            <v>9170417.2844814993</v>
          </cell>
          <cell r="AD1203">
            <v>54.7445068359375</v>
          </cell>
        </row>
        <row r="1204">
          <cell r="A1204" t="str">
            <v>Chapinero</v>
          </cell>
          <cell r="B1204">
            <v>931932</v>
          </cell>
          <cell r="C1204">
            <v>37522</v>
          </cell>
          <cell r="D1204">
            <v>37777</v>
          </cell>
          <cell r="E1204" t="str">
            <v>M</v>
          </cell>
          <cell r="F1204" t="str">
            <v>AUCOL98</v>
          </cell>
          <cell r="G1204">
            <v>50591</v>
          </cell>
          <cell r="H1204" t="str">
            <v>LUMI AUTOS LTDA</v>
          </cell>
          <cell r="I1204">
            <v>29719302</v>
          </cell>
          <cell r="J1204">
            <v>25667179</v>
          </cell>
          <cell r="K1204">
            <v>29879016.337400001</v>
          </cell>
          <cell r="L1204">
            <v>2998675</v>
          </cell>
          <cell r="M1204">
            <v>1</v>
          </cell>
          <cell r="N1204">
            <v>2998676</v>
          </cell>
          <cell r="O1204">
            <v>0.1</v>
          </cell>
          <cell r="P1204">
            <v>0.1</v>
          </cell>
          <cell r="Q1204">
            <v>0.1</v>
          </cell>
          <cell r="R1204">
            <v>299867.60000000003</v>
          </cell>
          <cell r="S1204">
            <v>3298543.7</v>
          </cell>
          <cell r="T1204">
            <v>0.11039666308797338</v>
          </cell>
          <cell r="U1204">
            <v>0.19</v>
          </cell>
          <cell r="V1204">
            <v>5677013.1041060006</v>
          </cell>
          <cell r="W1204">
            <v>0.125</v>
          </cell>
          <cell r="X1204">
            <v>3734877.0421750001</v>
          </cell>
          <cell r="Y1204">
            <v>0</v>
          </cell>
          <cell r="Z1204">
            <v>0</v>
          </cell>
          <cell r="AA1204">
            <v>0.5746033369120267</v>
          </cell>
          <cell r="AB1204">
            <v>17168582.491119001</v>
          </cell>
          <cell r="AC1204">
            <v>45</v>
          </cell>
          <cell r="AD1204">
            <v>49.662746429443359</v>
          </cell>
        </row>
        <row r="1205">
          <cell r="B1205" t="str">
            <v>Total 931932</v>
          </cell>
          <cell r="I1205">
            <v>112985927</v>
          </cell>
          <cell r="J1205">
            <v>108894129</v>
          </cell>
          <cell r="K1205">
            <v>113116847.29020001</v>
          </cell>
          <cell r="L1205">
            <v>75929993</v>
          </cell>
          <cell r="M1205">
            <v>6349908</v>
          </cell>
          <cell r="N1205">
            <v>82279901</v>
          </cell>
          <cell r="P1205">
            <v>634990.80000000005</v>
          </cell>
          <cell r="R1205">
            <v>8227990.0999999996</v>
          </cell>
          <cell r="S1205">
            <v>91142881.900000006</v>
          </cell>
          <cell r="V1205">
            <v>21492200.985137999</v>
          </cell>
          <cell r="X1205">
            <v>14139605.911275001</v>
          </cell>
          <cell r="Z1205">
            <v>0</v>
          </cell>
          <cell r="AB1205">
            <v>-13657841.506213002</v>
          </cell>
          <cell r="AC1205">
            <v>45</v>
          </cell>
        </row>
        <row r="1206">
          <cell r="A1206" t="str">
            <v>Chapinero</v>
          </cell>
          <cell r="B1206">
            <v>960945</v>
          </cell>
          <cell r="C1206">
            <v>36801</v>
          </cell>
          <cell r="D1206">
            <v>37165</v>
          </cell>
          <cell r="E1206" t="str">
            <v>A</v>
          </cell>
          <cell r="F1206" t="str">
            <v>AUCOL98</v>
          </cell>
          <cell r="G1206">
            <v>50591</v>
          </cell>
          <cell r="H1206" t="str">
            <v>LUMI AUTOS LTDA</v>
          </cell>
          <cell r="I1206">
            <v>15590177</v>
          </cell>
          <cell r="J1206">
            <v>15590177</v>
          </cell>
          <cell r="K1206">
            <v>9206139.8729999997</v>
          </cell>
          <cell r="L1206">
            <v>3912629</v>
          </cell>
          <cell r="M1206">
            <v>777777</v>
          </cell>
          <cell r="N1206">
            <v>4690406</v>
          </cell>
          <cell r="O1206">
            <v>0.1</v>
          </cell>
          <cell r="P1206">
            <v>77777.7</v>
          </cell>
          <cell r="Q1206">
            <v>0.1</v>
          </cell>
          <cell r="R1206">
            <v>469040.60000000003</v>
          </cell>
          <cell r="S1206">
            <v>5237224.3</v>
          </cell>
          <cell r="T1206">
            <v>0.56888385058756974</v>
          </cell>
          <cell r="U1206">
            <v>0.19</v>
          </cell>
          <cell r="V1206">
            <v>1749166.5758700001</v>
          </cell>
          <cell r="W1206">
            <v>0.125</v>
          </cell>
          <cell r="X1206">
            <v>1150767.484125</v>
          </cell>
          <cell r="Y1206">
            <v>0</v>
          </cell>
          <cell r="Z1206">
            <v>0</v>
          </cell>
          <cell r="AA1206">
            <v>0.11611614941243031</v>
          </cell>
          <cell r="AB1206">
            <v>1068981.5130050003</v>
          </cell>
          <cell r="AD1206">
            <v>11.340659141540527</v>
          </cell>
        </row>
        <row r="1207">
          <cell r="A1207" t="str">
            <v>Chapinero</v>
          </cell>
          <cell r="B1207">
            <v>960945</v>
          </cell>
          <cell r="C1207">
            <v>37166</v>
          </cell>
          <cell r="D1207">
            <v>37530</v>
          </cell>
          <cell r="E1207" t="str">
            <v>A</v>
          </cell>
          <cell r="F1207" t="str">
            <v>AUCOL98</v>
          </cell>
          <cell r="G1207">
            <v>50591</v>
          </cell>
          <cell r="H1207" t="str">
            <v>LUMI AUTOS LTDA</v>
          </cell>
          <cell r="I1207">
            <v>12824073.8125</v>
          </cell>
          <cell r="J1207">
            <v>12824073.8125</v>
          </cell>
          <cell r="K1207">
            <v>16489180.1348</v>
          </cell>
          <cell r="L1207">
            <v>3638310</v>
          </cell>
          <cell r="M1207">
            <v>182008</v>
          </cell>
          <cell r="N1207">
            <v>3820318</v>
          </cell>
          <cell r="O1207">
            <v>0.1</v>
          </cell>
          <cell r="P1207">
            <v>18200.8</v>
          </cell>
          <cell r="Q1207">
            <v>0.1</v>
          </cell>
          <cell r="R1207">
            <v>382031.80000000005</v>
          </cell>
          <cell r="S1207">
            <v>4220550.5999999996</v>
          </cell>
          <cell r="T1207">
            <v>0.25595879027924706</v>
          </cell>
          <cell r="U1207">
            <v>0.19</v>
          </cell>
          <cell r="V1207">
            <v>3132944.2256120001</v>
          </cell>
          <cell r="W1207">
            <v>0.125</v>
          </cell>
          <cell r="X1207">
            <v>2061147.51685</v>
          </cell>
          <cell r="Y1207">
            <v>0</v>
          </cell>
          <cell r="Z1207">
            <v>0</v>
          </cell>
          <cell r="AA1207">
            <v>0.42904120972075299</v>
          </cell>
          <cell r="AB1207">
            <v>7074537.7923380006</v>
          </cell>
          <cell r="AD1207">
            <v>17.782966613769531</v>
          </cell>
        </row>
        <row r="1208">
          <cell r="A1208" t="str">
            <v>Chapinero</v>
          </cell>
          <cell r="B1208">
            <v>960945</v>
          </cell>
          <cell r="C1208">
            <v>37531</v>
          </cell>
          <cell r="D1208">
            <v>37777</v>
          </cell>
          <cell r="E1208" t="str">
            <v>A</v>
          </cell>
          <cell r="F1208" t="str">
            <v>AUCOL98</v>
          </cell>
          <cell r="G1208">
            <v>50591</v>
          </cell>
          <cell r="H1208" t="str">
            <v>LUMI AUTOS LTDA</v>
          </cell>
          <cell r="I1208">
            <v>4179311.0625</v>
          </cell>
          <cell r="J1208">
            <v>3084369.0625</v>
          </cell>
          <cell r="K1208">
            <v>6200353.9961000001</v>
          </cell>
          <cell r="N1208">
            <v>0</v>
          </cell>
          <cell r="O1208">
            <v>0.1</v>
          </cell>
          <cell r="P1208">
            <v>0</v>
          </cell>
          <cell r="Q1208">
            <v>0.1</v>
          </cell>
          <cell r="R1208">
            <v>0</v>
          </cell>
          <cell r="S1208">
            <v>0</v>
          </cell>
          <cell r="T1208">
            <v>0</v>
          </cell>
          <cell r="U1208">
            <v>0.19</v>
          </cell>
          <cell r="V1208">
            <v>1178067.259259</v>
          </cell>
          <cell r="W1208">
            <v>0.125</v>
          </cell>
          <cell r="X1208">
            <v>775044.24951250001</v>
          </cell>
          <cell r="Y1208">
            <v>0</v>
          </cell>
          <cell r="Z1208">
            <v>0</v>
          </cell>
          <cell r="AA1208">
            <v>0.68500000000000005</v>
          </cell>
          <cell r="AB1208">
            <v>4247242.4873285005</v>
          </cell>
          <cell r="AC1208">
            <v>6</v>
          </cell>
          <cell r="AD1208">
            <v>10.865853309631348</v>
          </cell>
        </row>
        <row r="1209">
          <cell r="B1209" t="str">
            <v>Total 960945</v>
          </cell>
          <cell r="I1209">
            <v>32593561.875</v>
          </cell>
          <cell r="J1209">
            <v>31498619.875</v>
          </cell>
          <cell r="K1209">
            <v>31895674.003899999</v>
          </cell>
          <cell r="L1209">
            <v>7550939</v>
          </cell>
          <cell r="M1209">
            <v>959785</v>
          </cell>
          <cell r="N1209">
            <v>8510724</v>
          </cell>
          <cell r="P1209">
            <v>95978.5</v>
          </cell>
          <cell r="R1209">
            <v>851072.40000000014</v>
          </cell>
          <cell r="S1209">
            <v>9457774.8999999985</v>
          </cell>
          <cell r="V1209">
            <v>6060178.0607409999</v>
          </cell>
          <cell r="X1209">
            <v>3986959.2504874999</v>
          </cell>
          <cell r="Z1209">
            <v>0</v>
          </cell>
          <cell r="AB1209">
            <v>12390761.792671502</v>
          </cell>
          <cell r="AC1209">
            <v>6</v>
          </cell>
        </row>
        <row r="1210">
          <cell r="A1210" t="str">
            <v>Chapinero</v>
          </cell>
          <cell r="B1210">
            <v>1100346</v>
          </cell>
          <cell r="C1210">
            <v>36857</v>
          </cell>
          <cell r="D1210">
            <v>37221</v>
          </cell>
          <cell r="E1210" t="str">
            <v>M</v>
          </cell>
          <cell r="F1210" t="str">
            <v>AUCOL98</v>
          </cell>
          <cell r="G1210">
            <v>50591</v>
          </cell>
          <cell r="H1210" t="str">
            <v>LUMI AUTOS LTDA</v>
          </cell>
          <cell r="I1210">
            <v>57936699</v>
          </cell>
          <cell r="J1210">
            <v>57936699</v>
          </cell>
          <cell r="K1210">
            <v>56379641.2126</v>
          </cell>
          <cell r="L1210">
            <v>31959026</v>
          </cell>
          <cell r="M1210">
            <v>4434235</v>
          </cell>
          <cell r="N1210">
            <v>36393261</v>
          </cell>
          <cell r="O1210">
            <v>0.1</v>
          </cell>
          <cell r="P1210">
            <v>443423.5</v>
          </cell>
          <cell r="Q1210">
            <v>0.1</v>
          </cell>
          <cell r="R1210">
            <v>3639326.1</v>
          </cell>
          <cell r="S1210">
            <v>40476010.600000001</v>
          </cell>
          <cell r="T1210">
            <v>0.71791891061119817</v>
          </cell>
          <cell r="U1210">
            <v>0.19</v>
          </cell>
          <cell r="V1210">
            <v>10712131.830394</v>
          </cell>
          <cell r="W1210">
            <v>0.125</v>
          </cell>
          <cell r="X1210">
            <v>7047455.151575</v>
          </cell>
          <cell r="Y1210">
            <v>0</v>
          </cell>
          <cell r="Z1210">
            <v>0</v>
          </cell>
          <cell r="AA1210">
            <v>-3.2918910611198116E-2</v>
          </cell>
          <cell r="AB1210">
            <v>-1855956.3693690007</v>
          </cell>
          <cell r="AD1210">
            <v>68.554946899414063</v>
          </cell>
        </row>
        <row r="1211">
          <cell r="A1211" t="str">
            <v>Chapinero</v>
          </cell>
          <cell r="B1211">
            <v>1100346</v>
          </cell>
          <cell r="C1211">
            <v>37222</v>
          </cell>
          <cell r="D1211">
            <v>37586</v>
          </cell>
          <cell r="E1211" t="str">
            <v>M</v>
          </cell>
          <cell r="F1211" t="str">
            <v>AUCOL98</v>
          </cell>
          <cell r="G1211">
            <v>50591</v>
          </cell>
          <cell r="H1211" t="str">
            <v>LUMI AUTOS LTDA</v>
          </cell>
          <cell r="I1211">
            <v>62591394.9375</v>
          </cell>
          <cell r="J1211">
            <v>62537743.9375</v>
          </cell>
          <cell r="K1211">
            <v>62808501.043799996</v>
          </cell>
          <cell r="L1211">
            <v>38769427</v>
          </cell>
          <cell r="M1211">
            <v>5214096</v>
          </cell>
          <cell r="N1211">
            <v>43983523</v>
          </cell>
          <cell r="O1211">
            <v>0.1</v>
          </cell>
          <cell r="P1211">
            <v>521409.60000000003</v>
          </cell>
          <cell r="Q1211">
            <v>0.1</v>
          </cell>
          <cell r="R1211">
            <v>4398352.3</v>
          </cell>
          <cell r="S1211">
            <v>48903284.899999999</v>
          </cell>
          <cell r="T1211">
            <v>0.77860932974498009</v>
          </cell>
          <cell r="U1211">
            <v>0.19</v>
          </cell>
          <cell r="V1211">
            <v>11933615.198322</v>
          </cell>
          <cell r="W1211">
            <v>0.125</v>
          </cell>
          <cell r="X1211">
            <v>7851062.6304749995</v>
          </cell>
          <cell r="Y1211">
            <v>0</v>
          </cell>
          <cell r="Z1211">
            <v>0</v>
          </cell>
          <cell r="AA1211">
            <v>-9.3609329744980041E-2</v>
          </cell>
          <cell r="AB1211">
            <v>-5879461.684996997</v>
          </cell>
          <cell r="AD1211">
            <v>69.384613037109375</v>
          </cell>
        </row>
        <row r="1212">
          <cell r="A1212" t="str">
            <v>Chapinero</v>
          </cell>
          <cell r="B1212">
            <v>1100346</v>
          </cell>
          <cell r="C1212">
            <v>37587</v>
          </cell>
          <cell r="D1212">
            <v>37777</v>
          </cell>
          <cell r="E1212" t="str">
            <v>M</v>
          </cell>
          <cell r="F1212" t="str">
            <v>AUCOL98</v>
          </cell>
          <cell r="G1212">
            <v>50591</v>
          </cell>
          <cell r="H1212" t="str">
            <v>LUMI AUTOS LTDA</v>
          </cell>
          <cell r="I1212">
            <v>25443487</v>
          </cell>
          <cell r="J1212">
            <v>20196598</v>
          </cell>
          <cell r="K1212">
            <v>26813830.847899999</v>
          </cell>
          <cell r="L1212">
            <v>11884388</v>
          </cell>
          <cell r="M1212">
            <v>-1219565</v>
          </cell>
          <cell r="N1212">
            <v>10664823</v>
          </cell>
          <cell r="O1212">
            <v>0.1</v>
          </cell>
          <cell r="P1212">
            <v>-121956.5</v>
          </cell>
          <cell r="Q1212">
            <v>0.1</v>
          </cell>
          <cell r="R1212">
            <v>1066482.3</v>
          </cell>
          <cell r="S1212">
            <v>11609348.800000001</v>
          </cell>
          <cell r="T1212">
            <v>0.43296121564476936</v>
          </cell>
          <cell r="U1212">
            <v>0.19</v>
          </cell>
          <cell r="V1212">
            <v>5094627.8611009996</v>
          </cell>
          <cell r="W1212">
            <v>0.125</v>
          </cell>
          <cell r="X1212">
            <v>3351728.8559874999</v>
          </cell>
          <cell r="Y1212">
            <v>0</v>
          </cell>
          <cell r="Z1212">
            <v>0</v>
          </cell>
          <cell r="AA1212">
            <v>0.25203878435523069</v>
          </cell>
          <cell r="AB1212">
            <v>6758125.3308115005</v>
          </cell>
          <cell r="AC1212">
            <v>51</v>
          </cell>
          <cell r="AD1212">
            <v>56.036842346191406</v>
          </cell>
        </row>
        <row r="1213">
          <cell r="B1213" t="str">
            <v>Total 1100346</v>
          </cell>
          <cell r="I1213">
            <v>145971580.9375</v>
          </cell>
          <cell r="J1213">
            <v>140671040.9375</v>
          </cell>
          <cell r="K1213">
            <v>146001973.10429999</v>
          </cell>
          <cell r="L1213">
            <v>82612841</v>
          </cell>
          <cell r="M1213">
            <v>8428766</v>
          </cell>
          <cell r="N1213">
            <v>91041607</v>
          </cell>
          <cell r="P1213">
            <v>842876.60000000009</v>
          </cell>
          <cell r="R1213">
            <v>9104160.7000000011</v>
          </cell>
          <cell r="S1213">
            <v>100988644.3</v>
          </cell>
          <cell r="V1213">
            <v>27740374.889816999</v>
          </cell>
          <cell r="X1213">
            <v>18250246.638037499</v>
          </cell>
          <cell r="Z1213">
            <v>0</v>
          </cell>
          <cell r="AB1213">
            <v>-977292.72355449758</v>
          </cell>
          <cell r="AC1213">
            <v>51</v>
          </cell>
        </row>
        <row r="1214">
          <cell r="H1214" t="str">
            <v>Total LUMI AUTOS LTDA</v>
          </cell>
          <cell r="I1214">
            <v>291551069.8125</v>
          </cell>
          <cell r="J1214">
            <v>281063789.8125</v>
          </cell>
          <cell r="K1214">
            <v>291014494.39840001</v>
          </cell>
          <cell r="L1214">
            <v>166093773</v>
          </cell>
          <cell r="M1214">
            <v>15738459</v>
          </cell>
          <cell r="N1214">
            <v>181832232</v>
          </cell>
          <cell r="P1214">
            <v>1573845.9000000001</v>
          </cell>
          <cell r="R1214">
            <v>18183223.199999999</v>
          </cell>
          <cell r="S1214">
            <v>201589301.10000002</v>
          </cell>
          <cell r="V1214">
            <v>55292753.935695998</v>
          </cell>
          <cell r="X1214">
            <v>36376811.799800001</v>
          </cell>
          <cell r="Z1214">
            <v>0</v>
          </cell>
          <cell r="AB1214">
            <v>-2244372.4370959979</v>
          </cell>
          <cell r="AC1214">
            <v>102</v>
          </cell>
        </row>
        <row r="1215">
          <cell r="A1215" t="str">
            <v>Chapinero</v>
          </cell>
          <cell r="B1215">
            <v>569290</v>
          </cell>
          <cell r="C1215">
            <v>36988</v>
          </cell>
          <cell r="D1215">
            <v>37352</v>
          </cell>
          <cell r="E1215" t="str">
            <v>M</v>
          </cell>
          <cell r="F1215" t="str">
            <v>AUCOL98</v>
          </cell>
          <cell r="G1215">
            <v>60240</v>
          </cell>
          <cell r="H1215" t="str">
            <v>MARINA INES SUAREZ DE GOMEZ Y CIA. LTDA.</v>
          </cell>
          <cell r="I1215">
            <v>20475782</v>
          </cell>
          <cell r="J1215">
            <v>20475782</v>
          </cell>
          <cell r="K1215">
            <v>20475782.009799998</v>
          </cell>
          <cell r="L1215">
            <v>2687938</v>
          </cell>
          <cell r="M1215">
            <v>2023893</v>
          </cell>
          <cell r="N1215">
            <v>4711831</v>
          </cell>
          <cell r="O1215">
            <v>0.1</v>
          </cell>
          <cell r="P1215">
            <v>202389.30000000002</v>
          </cell>
          <cell r="Q1215">
            <v>0.1</v>
          </cell>
          <cell r="R1215">
            <v>471183.10000000003</v>
          </cell>
          <cell r="S1215">
            <v>5385403.3999999994</v>
          </cell>
          <cell r="T1215">
            <v>0.26301331970727515</v>
          </cell>
          <cell r="U1215">
            <v>0.19</v>
          </cell>
          <cell r="V1215">
            <v>3890398.5818619998</v>
          </cell>
          <cell r="W1215">
            <v>0.125</v>
          </cell>
          <cell r="X1215">
            <v>2559472.7512249998</v>
          </cell>
          <cell r="Y1215">
            <v>0</v>
          </cell>
          <cell r="Z1215">
            <v>0</v>
          </cell>
          <cell r="AA1215">
            <v>0.4219866802927249</v>
          </cell>
          <cell r="AB1215">
            <v>8640507.2767130006</v>
          </cell>
          <cell r="AD1215">
            <v>25.472526550292969</v>
          </cell>
        </row>
        <row r="1216">
          <cell r="A1216" t="str">
            <v>Chapinero</v>
          </cell>
          <cell r="B1216">
            <v>569290</v>
          </cell>
          <cell r="C1216">
            <v>37353</v>
          </cell>
          <cell r="D1216">
            <v>37717</v>
          </cell>
          <cell r="E1216" t="str">
            <v>M</v>
          </cell>
          <cell r="F1216" t="str">
            <v>AUCOL98</v>
          </cell>
          <cell r="G1216">
            <v>60240</v>
          </cell>
          <cell r="H1216" t="str">
            <v>MARINA INES SUAREZ DE GOMEZ Y CIA. LTDA.</v>
          </cell>
          <cell r="I1216">
            <v>19728263</v>
          </cell>
          <cell r="J1216">
            <v>19728263</v>
          </cell>
          <cell r="K1216">
            <v>19728262.974599998</v>
          </cell>
          <cell r="L1216">
            <v>9648245</v>
          </cell>
          <cell r="M1216">
            <v>20970</v>
          </cell>
          <cell r="N1216">
            <v>9669215</v>
          </cell>
          <cell r="O1216">
            <v>0.1</v>
          </cell>
          <cell r="P1216">
            <v>2097</v>
          </cell>
          <cell r="Q1216">
            <v>0.1</v>
          </cell>
          <cell r="R1216">
            <v>966921.5</v>
          </cell>
          <cell r="S1216">
            <v>10638233.5</v>
          </cell>
          <cell r="T1216">
            <v>0.53923822455614323</v>
          </cell>
          <cell r="U1216">
            <v>0.19</v>
          </cell>
          <cell r="V1216">
            <v>3748369.9651739998</v>
          </cell>
          <cell r="W1216">
            <v>0.125</v>
          </cell>
          <cell r="X1216">
            <v>2466032.8718249998</v>
          </cell>
          <cell r="Y1216">
            <v>0</v>
          </cell>
          <cell r="Z1216">
            <v>0</v>
          </cell>
          <cell r="AA1216">
            <v>0.14576177544385682</v>
          </cell>
          <cell r="AB1216">
            <v>2875626.6376009998</v>
          </cell>
          <cell r="AD1216">
            <v>23</v>
          </cell>
        </row>
        <row r="1217">
          <cell r="A1217" t="str">
            <v>Chapinero</v>
          </cell>
          <cell r="B1217">
            <v>569290</v>
          </cell>
          <cell r="C1217">
            <v>37718</v>
          </cell>
          <cell r="D1217">
            <v>37777</v>
          </cell>
          <cell r="E1217" t="str">
            <v>M</v>
          </cell>
          <cell r="F1217" t="str">
            <v>AUCOL98</v>
          </cell>
          <cell r="G1217">
            <v>60240</v>
          </cell>
          <cell r="H1217" t="str">
            <v>MARINA INES SUAREZ DE GOMEZ Y CIA. LTDA.</v>
          </cell>
          <cell r="I1217">
            <v>3205629</v>
          </cell>
          <cell r="J1217">
            <v>136630</v>
          </cell>
          <cell r="K1217">
            <v>3153927.6220999998</v>
          </cell>
          <cell r="N1217">
            <v>0</v>
          </cell>
          <cell r="O1217">
            <v>0.1</v>
          </cell>
          <cell r="P1217">
            <v>0</v>
          </cell>
          <cell r="Q1217">
            <v>0.1</v>
          </cell>
          <cell r="R1217">
            <v>0</v>
          </cell>
          <cell r="S1217">
            <v>0</v>
          </cell>
          <cell r="T1217">
            <v>0</v>
          </cell>
          <cell r="U1217">
            <v>0.19</v>
          </cell>
          <cell r="V1217">
            <v>599246.24819900002</v>
          </cell>
          <cell r="W1217">
            <v>0.125</v>
          </cell>
          <cell r="X1217">
            <v>394240.95276249998</v>
          </cell>
          <cell r="Y1217">
            <v>0</v>
          </cell>
          <cell r="Z1217">
            <v>0</v>
          </cell>
          <cell r="AA1217">
            <v>0.68500000000000005</v>
          </cell>
          <cell r="AB1217">
            <v>2160440.4211384999</v>
          </cell>
          <cell r="AC1217">
            <v>6</v>
          </cell>
          <cell r="AD1217">
            <v>6</v>
          </cell>
        </row>
        <row r="1218">
          <cell r="B1218" t="str">
            <v>Total 569290</v>
          </cell>
          <cell r="I1218">
            <v>43409674</v>
          </cell>
          <cell r="J1218">
            <v>40340675</v>
          </cell>
          <cell r="K1218">
            <v>43357972.6065</v>
          </cell>
          <cell r="L1218">
            <v>12336183</v>
          </cell>
          <cell r="M1218">
            <v>2044863</v>
          </cell>
          <cell r="N1218">
            <v>14381046</v>
          </cell>
          <cell r="P1218">
            <v>204486.30000000002</v>
          </cell>
          <cell r="R1218">
            <v>1438104.6</v>
          </cell>
          <cell r="S1218">
            <v>16023636.899999999</v>
          </cell>
          <cell r="V1218">
            <v>8238014.7952349996</v>
          </cell>
          <cell r="X1218">
            <v>5419746.5758125</v>
          </cell>
          <cell r="Z1218">
            <v>0</v>
          </cell>
          <cell r="AB1218">
            <v>13676574.335452501</v>
          </cell>
          <cell r="AC1218">
            <v>6</v>
          </cell>
        </row>
        <row r="1219">
          <cell r="A1219" t="str">
            <v>Chapinero</v>
          </cell>
          <cell r="B1219">
            <v>10319808</v>
          </cell>
          <cell r="C1219">
            <v>37143</v>
          </cell>
          <cell r="D1219">
            <v>37507</v>
          </cell>
          <cell r="E1219" t="str">
            <v>A</v>
          </cell>
          <cell r="F1219" t="str">
            <v>AUCOLESP</v>
          </cell>
          <cell r="G1219">
            <v>60240</v>
          </cell>
          <cell r="H1219" t="str">
            <v>MARINA INES SUAREZ DE GOMEZ Y CIA. LTDA.</v>
          </cell>
          <cell r="I1219">
            <v>129738</v>
          </cell>
          <cell r="J1219">
            <v>129738</v>
          </cell>
          <cell r="K1219">
            <v>129737.99219999999</v>
          </cell>
          <cell r="N1219">
            <v>0</v>
          </cell>
          <cell r="O1219">
            <v>0.1</v>
          </cell>
          <cell r="P1219">
            <v>0</v>
          </cell>
          <cell r="Q1219">
            <v>0.1</v>
          </cell>
          <cell r="R1219">
            <v>0</v>
          </cell>
          <cell r="S1219">
            <v>0</v>
          </cell>
          <cell r="T1219">
            <v>0</v>
          </cell>
          <cell r="U1219">
            <v>0.19</v>
          </cell>
          <cell r="V1219">
            <v>24650.218517999998</v>
          </cell>
          <cell r="W1219">
            <v>0.125</v>
          </cell>
          <cell r="X1219">
            <v>16217.249024999999</v>
          </cell>
          <cell r="Y1219">
            <v>0</v>
          </cell>
          <cell r="Z1219">
            <v>0</v>
          </cell>
          <cell r="AA1219">
            <v>0.68500000000000005</v>
          </cell>
          <cell r="AB1219">
            <v>88870.524657000002</v>
          </cell>
          <cell r="AD1219">
            <v>1</v>
          </cell>
        </row>
        <row r="1220">
          <cell r="B1220" t="str">
            <v>Total 10319808</v>
          </cell>
          <cell r="I1220">
            <v>129738</v>
          </cell>
          <cell r="J1220">
            <v>129738</v>
          </cell>
          <cell r="K1220">
            <v>129737.99219999999</v>
          </cell>
          <cell r="L1220">
            <v>0</v>
          </cell>
          <cell r="M1220">
            <v>0</v>
          </cell>
          <cell r="N1220">
            <v>0</v>
          </cell>
          <cell r="P1220">
            <v>0</v>
          </cell>
          <cell r="R1220">
            <v>0</v>
          </cell>
          <cell r="S1220">
            <v>0</v>
          </cell>
          <cell r="V1220">
            <v>24650.218517999998</v>
          </cell>
          <cell r="X1220">
            <v>16217.249024999999</v>
          </cell>
          <cell r="Z1220">
            <v>0</v>
          </cell>
          <cell r="AB1220">
            <v>88870.524657000002</v>
          </cell>
          <cell r="AC1220">
            <v>0</v>
          </cell>
        </row>
        <row r="1221">
          <cell r="H1221" t="str">
            <v>Total MARINA INES SUAREZ DE GOMEZ Y CIA. LTDA.</v>
          </cell>
          <cell r="I1221">
            <v>43539412</v>
          </cell>
          <cell r="J1221">
            <v>40470413</v>
          </cell>
          <cell r="K1221">
            <v>43487710.598700002</v>
          </cell>
          <cell r="L1221">
            <v>12336183</v>
          </cell>
          <cell r="M1221">
            <v>2044863</v>
          </cell>
          <cell r="N1221">
            <v>14381046</v>
          </cell>
          <cell r="P1221">
            <v>204486.30000000002</v>
          </cell>
          <cell r="R1221">
            <v>1438104.6</v>
          </cell>
          <cell r="S1221">
            <v>16023636.899999999</v>
          </cell>
          <cell r="V1221">
            <v>8262665.0137529997</v>
          </cell>
          <cell r="X1221">
            <v>5435963.8248375002</v>
          </cell>
          <cell r="Z1221">
            <v>0</v>
          </cell>
          <cell r="AB1221">
            <v>13765444.860109501</v>
          </cell>
          <cell r="AC1221">
            <v>6</v>
          </cell>
        </row>
        <row r="1222">
          <cell r="A1222" t="str">
            <v>Chapinero</v>
          </cell>
          <cell r="B1222">
            <v>359285</v>
          </cell>
          <cell r="C1222">
            <v>36914</v>
          </cell>
          <cell r="D1222">
            <v>37278</v>
          </cell>
          <cell r="E1222" t="str">
            <v>M</v>
          </cell>
          <cell r="F1222" t="str">
            <v>AUCOL98</v>
          </cell>
          <cell r="G1222">
            <v>69911</v>
          </cell>
          <cell r="H1222" t="str">
            <v>MESAUTOS</v>
          </cell>
          <cell r="I1222">
            <v>59783581.0625</v>
          </cell>
          <cell r="J1222">
            <v>59783581.0625</v>
          </cell>
          <cell r="K1222">
            <v>61694765.301799998</v>
          </cell>
          <cell r="L1222">
            <v>22923262</v>
          </cell>
          <cell r="M1222">
            <v>2236052</v>
          </cell>
          <cell r="N1222">
            <v>25159314</v>
          </cell>
          <cell r="O1222">
            <v>0.1</v>
          </cell>
          <cell r="P1222">
            <v>223605.2</v>
          </cell>
          <cell r="Q1222">
            <v>0.1</v>
          </cell>
          <cell r="R1222">
            <v>2515931.4000000004</v>
          </cell>
          <cell r="S1222">
            <v>27898850.600000001</v>
          </cell>
          <cell r="T1222">
            <v>0.4522077434531715</v>
          </cell>
          <cell r="U1222">
            <v>0.19</v>
          </cell>
          <cell r="V1222">
            <v>11722005.407342</v>
          </cell>
          <cell r="W1222">
            <v>0.125</v>
          </cell>
          <cell r="X1222">
            <v>7711845.6627249997</v>
          </cell>
          <cell r="Y1222">
            <v>0</v>
          </cell>
          <cell r="Z1222">
            <v>0</v>
          </cell>
          <cell r="AA1222">
            <v>0.23279225654682856</v>
          </cell>
          <cell r="AB1222">
            <v>14362063.631733002</v>
          </cell>
          <cell r="AD1222">
            <v>39.296703338623047</v>
          </cell>
        </row>
        <row r="1223">
          <cell r="A1223" t="str">
            <v>Chapinero</v>
          </cell>
          <cell r="B1223">
            <v>359285</v>
          </cell>
          <cell r="C1223">
            <v>37279</v>
          </cell>
          <cell r="D1223">
            <v>37643</v>
          </cell>
          <cell r="E1223" t="str">
            <v>M</v>
          </cell>
          <cell r="F1223" t="str">
            <v>AUCOL98</v>
          </cell>
          <cell r="G1223">
            <v>69911</v>
          </cell>
          <cell r="H1223" t="str">
            <v>MESAUTOS</v>
          </cell>
          <cell r="I1223">
            <v>38397186</v>
          </cell>
          <cell r="J1223">
            <v>38014904</v>
          </cell>
          <cell r="K1223">
            <v>38810167.039800003</v>
          </cell>
          <cell r="L1223">
            <v>23356700</v>
          </cell>
          <cell r="M1223">
            <v>9169579</v>
          </cell>
          <cell r="N1223">
            <v>32526279</v>
          </cell>
          <cell r="O1223">
            <v>0.1</v>
          </cell>
          <cell r="P1223">
            <v>916957.9</v>
          </cell>
          <cell r="Q1223">
            <v>0.1</v>
          </cell>
          <cell r="R1223">
            <v>3252627.9000000004</v>
          </cell>
          <cell r="S1223">
            <v>36695864.799999997</v>
          </cell>
          <cell r="T1223">
            <v>0.94552194950277391</v>
          </cell>
          <cell r="U1223">
            <v>0.19</v>
          </cell>
          <cell r="V1223">
            <v>7373931.7375620008</v>
          </cell>
          <cell r="W1223">
            <v>0.125</v>
          </cell>
          <cell r="X1223">
            <v>4851270.8799750004</v>
          </cell>
          <cell r="Y1223">
            <v>0</v>
          </cell>
          <cell r="Z1223">
            <v>0</v>
          </cell>
          <cell r="AA1223">
            <v>-0.26052194950277385</v>
          </cell>
          <cell r="AB1223">
            <v>-10110900.377736995</v>
          </cell>
          <cell r="AD1223">
            <v>24.821428298950195</v>
          </cell>
        </row>
        <row r="1224">
          <cell r="A1224" t="str">
            <v>Chapinero</v>
          </cell>
          <cell r="B1224">
            <v>359285</v>
          </cell>
          <cell r="C1224">
            <v>37644</v>
          </cell>
          <cell r="D1224">
            <v>37777</v>
          </cell>
          <cell r="E1224" t="str">
            <v>M</v>
          </cell>
          <cell r="F1224" t="str">
            <v>AUCOL98</v>
          </cell>
          <cell r="G1224">
            <v>69911</v>
          </cell>
          <cell r="H1224" t="str">
            <v>MESAUTOS</v>
          </cell>
          <cell r="I1224">
            <v>10899666</v>
          </cell>
          <cell r="J1224">
            <v>7653500</v>
          </cell>
          <cell r="K1224">
            <v>10852923.9209</v>
          </cell>
          <cell r="N1224">
            <v>0</v>
          </cell>
          <cell r="O1224">
            <v>0.1</v>
          </cell>
          <cell r="P1224">
            <v>0</v>
          </cell>
          <cell r="Q1224">
            <v>0.1</v>
          </cell>
          <cell r="R1224">
            <v>0</v>
          </cell>
          <cell r="S1224">
            <v>0</v>
          </cell>
          <cell r="T1224">
            <v>0</v>
          </cell>
          <cell r="U1224">
            <v>0.19</v>
          </cell>
          <cell r="V1224">
            <v>2062055.5449710002</v>
          </cell>
          <cell r="W1224">
            <v>0.125</v>
          </cell>
          <cell r="X1224">
            <v>1356615.4901125</v>
          </cell>
          <cell r="Y1224">
            <v>0</v>
          </cell>
          <cell r="Z1224">
            <v>0</v>
          </cell>
          <cell r="AA1224">
            <v>0.68500000000000005</v>
          </cell>
          <cell r="AB1224">
            <v>7434252.8858165005</v>
          </cell>
          <cell r="AC1224">
            <v>18</v>
          </cell>
          <cell r="AD1224">
            <v>19.383459091186523</v>
          </cell>
        </row>
        <row r="1225">
          <cell r="B1225" t="str">
            <v>Total 359285</v>
          </cell>
          <cell r="I1225">
            <v>109080433.0625</v>
          </cell>
          <cell r="J1225">
            <v>105451985.0625</v>
          </cell>
          <cell r="K1225">
            <v>111357856.2625</v>
          </cell>
          <cell r="L1225">
            <v>46279962</v>
          </cell>
          <cell r="M1225">
            <v>11405631</v>
          </cell>
          <cell r="N1225">
            <v>57685593</v>
          </cell>
          <cell r="P1225">
            <v>1140563.1000000001</v>
          </cell>
          <cell r="R1225">
            <v>5768559.3000000007</v>
          </cell>
          <cell r="S1225">
            <v>64594715.399999999</v>
          </cell>
          <cell r="V1225">
            <v>21157992.689875003</v>
          </cell>
          <cell r="X1225">
            <v>13919732.0328125</v>
          </cell>
          <cell r="Z1225">
            <v>0</v>
          </cell>
          <cell r="AB1225">
            <v>11685416.139812507</v>
          </cell>
          <cell r="AC1225">
            <v>18</v>
          </cell>
        </row>
        <row r="1226">
          <cell r="A1226" t="str">
            <v>Chapinero</v>
          </cell>
          <cell r="B1226">
            <v>10928393</v>
          </cell>
          <cell r="C1226">
            <v>37407</v>
          </cell>
          <cell r="D1226">
            <v>37771</v>
          </cell>
          <cell r="E1226" t="str">
            <v>D</v>
          </cell>
          <cell r="F1226" t="str">
            <v>AUCOLESP</v>
          </cell>
          <cell r="G1226">
            <v>69911</v>
          </cell>
          <cell r="H1226" t="str">
            <v>MESAUTOS</v>
          </cell>
          <cell r="I1226">
            <v>118288</v>
          </cell>
          <cell r="J1226">
            <v>118288</v>
          </cell>
          <cell r="K1226">
            <v>118288</v>
          </cell>
          <cell r="N1226">
            <v>0</v>
          </cell>
          <cell r="O1226">
            <v>0.1</v>
          </cell>
          <cell r="P1226">
            <v>0</v>
          </cell>
          <cell r="Q1226">
            <v>0.1</v>
          </cell>
          <cell r="R1226">
            <v>0</v>
          </cell>
          <cell r="S1226">
            <v>0</v>
          </cell>
          <cell r="T1226">
            <v>0</v>
          </cell>
          <cell r="U1226">
            <v>0.19</v>
          </cell>
          <cell r="V1226">
            <v>22474.720000000001</v>
          </cell>
          <cell r="W1226">
            <v>0.125</v>
          </cell>
          <cell r="X1226">
            <v>14786</v>
          </cell>
          <cell r="Y1226">
            <v>0</v>
          </cell>
          <cell r="Z1226">
            <v>0</v>
          </cell>
          <cell r="AA1226">
            <v>0.68500000000000005</v>
          </cell>
          <cell r="AB1226">
            <v>81027.280000000013</v>
          </cell>
          <cell r="AD1226">
            <v>0.16758242249488831</v>
          </cell>
        </row>
        <row r="1227">
          <cell r="B1227" t="str">
            <v>Total 10928393</v>
          </cell>
          <cell r="I1227">
            <v>118288</v>
          </cell>
          <cell r="J1227">
            <v>118288</v>
          </cell>
          <cell r="K1227">
            <v>118288</v>
          </cell>
          <cell r="L1227">
            <v>0</v>
          </cell>
          <cell r="M1227">
            <v>0</v>
          </cell>
          <cell r="N1227">
            <v>0</v>
          </cell>
          <cell r="P1227">
            <v>0</v>
          </cell>
          <cell r="R1227">
            <v>0</v>
          </cell>
          <cell r="S1227">
            <v>0</v>
          </cell>
          <cell r="V1227">
            <v>22474.720000000001</v>
          </cell>
          <cell r="X1227">
            <v>14786</v>
          </cell>
          <cell r="Z1227">
            <v>0</v>
          </cell>
          <cell r="AB1227">
            <v>81027.280000000013</v>
          </cell>
          <cell r="AC1227">
            <v>0</v>
          </cell>
        </row>
        <row r="1228">
          <cell r="H1228" t="str">
            <v>Total MESAUTOS</v>
          </cell>
          <cell r="I1228">
            <v>109198721.0625</v>
          </cell>
          <cell r="J1228">
            <v>105570273.0625</v>
          </cell>
          <cell r="K1228">
            <v>111476144.2625</v>
          </cell>
          <cell r="L1228">
            <v>46279962</v>
          </cell>
          <cell r="M1228">
            <v>11405631</v>
          </cell>
          <cell r="N1228">
            <v>57685593</v>
          </cell>
          <cell r="P1228">
            <v>1140563.1000000001</v>
          </cell>
          <cell r="R1228">
            <v>5768559.3000000007</v>
          </cell>
          <cell r="S1228">
            <v>64594715.399999999</v>
          </cell>
          <cell r="V1228">
            <v>21180467.409875002</v>
          </cell>
          <cell r="X1228">
            <v>13934518.0328125</v>
          </cell>
          <cell r="Z1228">
            <v>0</v>
          </cell>
          <cell r="AB1228">
            <v>11766443.419812506</v>
          </cell>
          <cell r="AC1228">
            <v>18</v>
          </cell>
        </row>
        <row r="1229">
          <cell r="A1229" t="str">
            <v>Chapinero</v>
          </cell>
          <cell r="B1229">
            <v>10958350</v>
          </cell>
          <cell r="C1229">
            <v>37407</v>
          </cell>
          <cell r="D1229">
            <v>37771</v>
          </cell>
          <cell r="E1229" t="str">
            <v>A</v>
          </cell>
          <cell r="F1229" t="str">
            <v>AUCOLESP</v>
          </cell>
          <cell r="G1229">
            <v>79565</v>
          </cell>
          <cell r="H1229" t="str">
            <v>MORA CUECA OSCAR MAURICIO</v>
          </cell>
          <cell r="I1229">
            <v>1329140</v>
          </cell>
          <cell r="J1229">
            <v>1329140</v>
          </cell>
          <cell r="K1229">
            <v>1329140.0059</v>
          </cell>
          <cell r="N1229">
            <v>0</v>
          </cell>
          <cell r="O1229">
            <v>0.1</v>
          </cell>
          <cell r="P1229">
            <v>0</v>
          </cell>
          <cell r="Q1229">
            <v>0.1</v>
          </cell>
          <cell r="R1229">
            <v>0</v>
          </cell>
          <cell r="S1229">
            <v>0</v>
          </cell>
          <cell r="T1229">
            <v>0</v>
          </cell>
          <cell r="U1229">
            <v>0.19</v>
          </cell>
          <cell r="V1229">
            <v>252536.60112100001</v>
          </cell>
          <cell r="W1229">
            <v>0.125</v>
          </cell>
          <cell r="X1229">
            <v>166142.5007375</v>
          </cell>
          <cell r="Y1229">
            <v>0</v>
          </cell>
          <cell r="Z1229">
            <v>0</v>
          </cell>
          <cell r="AA1229">
            <v>0.68500000000000005</v>
          </cell>
          <cell r="AB1229">
            <v>910460.90404150006</v>
          </cell>
          <cell r="AD1229">
            <v>1</v>
          </cell>
        </row>
        <row r="1230">
          <cell r="B1230" t="str">
            <v>Total 10958350</v>
          </cell>
          <cell r="I1230">
            <v>1329140</v>
          </cell>
          <cell r="J1230">
            <v>1329140</v>
          </cell>
          <cell r="K1230">
            <v>1329140.0059</v>
          </cell>
          <cell r="L1230">
            <v>0</v>
          </cell>
          <cell r="M1230">
            <v>0</v>
          </cell>
          <cell r="N1230">
            <v>0</v>
          </cell>
          <cell r="P1230">
            <v>0</v>
          </cell>
          <cell r="R1230">
            <v>0</v>
          </cell>
          <cell r="S1230">
            <v>0</v>
          </cell>
          <cell r="V1230">
            <v>252536.60112100001</v>
          </cell>
          <cell r="X1230">
            <v>166142.5007375</v>
          </cell>
          <cell r="Z1230">
            <v>0</v>
          </cell>
          <cell r="AB1230">
            <v>910460.90404150006</v>
          </cell>
          <cell r="AC1230">
            <v>0</v>
          </cell>
        </row>
        <row r="1231">
          <cell r="H1231" t="str">
            <v>Total MORA CUECA OSCAR MAURICIO</v>
          </cell>
          <cell r="I1231">
            <v>1329140</v>
          </cell>
          <cell r="J1231">
            <v>1329140</v>
          </cell>
          <cell r="K1231">
            <v>1329140.0059</v>
          </cell>
          <cell r="L1231">
            <v>0</v>
          </cell>
          <cell r="M1231">
            <v>0</v>
          </cell>
          <cell r="N1231">
            <v>0</v>
          </cell>
          <cell r="P1231">
            <v>0</v>
          </cell>
          <cell r="R1231">
            <v>0</v>
          </cell>
          <cell r="S1231">
            <v>0</v>
          </cell>
          <cell r="V1231">
            <v>252536.60112100001</v>
          </cell>
          <cell r="X1231">
            <v>166142.5007375</v>
          </cell>
          <cell r="Z1231">
            <v>0</v>
          </cell>
          <cell r="AB1231">
            <v>910460.90404150006</v>
          </cell>
          <cell r="AC1231">
            <v>0</v>
          </cell>
        </row>
        <row r="1232">
          <cell r="A1232" t="str">
            <v>Chapinero</v>
          </cell>
          <cell r="B1232">
            <v>10319041</v>
          </cell>
          <cell r="C1232">
            <v>36742</v>
          </cell>
          <cell r="D1232">
            <v>37106</v>
          </cell>
          <cell r="E1232" t="str">
            <v>A</v>
          </cell>
          <cell r="F1232" t="str">
            <v>AUCOLESP</v>
          </cell>
          <cell r="G1232">
            <v>77217</v>
          </cell>
          <cell r="H1232" t="str">
            <v>MORENO FORERO JORGE ENRIQUE</v>
          </cell>
          <cell r="I1232">
            <v>746776.9375</v>
          </cell>
          <cell r="J1232">
            <v>746776.9375</v>
          </cell>
          <cell r="K1232">
            <v>746776.9375</v>
          </cell>
          <cell r="N1232">
            <v>0</v>
          </cell>
          <cell r="O1232">
            <v>0.1</v>
          </cell>
          <cell r="P1232">
            <v>0</v>
          </cell>
          <cell r="Q1232">
            <v>0.1</v>
          </cell>
          <cell r="R1232">
            <v>0</v>
          </cell>
          <cell r="S1232">
            <v>0</v>
          </cell>
          <cell r="T1232">
            <v>0</v>
          </cell>
          <cell r="U1232">
            <v>0.19</v>
          </cell>
          <cell r="V1232">
            <v>141887.61812500001</v>
          </cell>
          <cell r="W1232">
            <v>0.125</v>
          </cell>
          <cell r="X1232">
            <v>93347.1171875</v>
          </cell>
          <cell r="Y1232">
            <v>0</v>
          </cell>
          <cell r="Z1232">
            <v>0</v>
          </cell>
          <cell r="AA1232">
            <v>0.68500000000000005</v>
          </cell>
          <cell r="AB1232">
            <v>511542.20218750002</v>
          </cell>
          <cell r="AD1232">
            <v>1</v>
          </cell>
        </row>
        <row r="1233">
          <cell r="B1233" t="str">
            <v>Total 10319041</v>
          </cell>
          <cell r="I1233">
            <v>746776.9375</v>
          </cell>
          <cell r="J1233">
            <v>746776.9375</v>
          </cell>
          <cell r="K1233">
            <v>746776.9375</v>
          </cell>
          <cell r="L1233">
            <v>0</v>
          </cell>
          <cell r="M1233">
            <v>0</v>
          </cell>
          <cell r="N1233">
            <v>0</v>
          </cell>
          <cell r="P1233">
            <v>0</v>
          </cell>
          <cell r="R1233">
            <v>0</v>
          </cell>
          <cell r="S1233">
            <v>0</v>
          </cell>
          <cell r="V1233">
            <v>141887.61812500001</v>
          </cell>
          <cell r="X1233">
            <v>93347.1171875</v>
          </cell>
          <cell r="Z1233">
            <v>0</v>
          </cell>
          <cell r="AB1233">
            <v>511542.20218750002</v>
          </cell>
          <cell r="AC1233">
            <v>0</v>
          </cell>
        </row>
        <row r="1234">
          <cell r="H1234" t="str">
            <v>Total MORENO FORERO JORGE ENRIQUE</v>
          </cell>
          <cell r="I1234">
            <v>746776.9375</v>
          </cell>
          <cell r="J1234">
            <v>746776.9375</v>
          </cell>
          <cell r="K1234">
            <v>746776.9375</v>
          </cell>
          <cell r="L1234">
            <v>0</v>
          </cell>
          <cell r="M1234">
            <v>0</v>
          </cell>
          <cell r="N1234">
            <v>0</v>
          </cell>
          <cell r="P1234">
            <v>0</v>
          </cell>
          <cell r="R1234">
            <v>0</v>
          </cell>
          <cell r="S1234">
            <v>0</v>
          </cell>
          <cell r="V1234">
            <v>141887.61812500001</v>
          </cell>
          <cell r="X1234">
            <v>93347.1171875</v>
          </cell>
          <cell r="Z1234">
            <v>0</v>
          </cell>
          <cell r="AB1234">
            <v>511542.20218750002</v>
          </cell>
          <cell r="AC1234">
            <v>0</v>
          </cell>
        </row>
        <row r="1235">
          <cell r="A1235" t="str">
            <v>Chapinero</v>
          </cell>
          <cell r="B1235">
            <v>12019861</v>
          </cell>
          <cell r="C1235">
            <v>37505</v>
          </cell>
          <cell r="D1235">
            <v>37777</v>
          </cell>
          <cell r="E1235" t="str">
            <v>A</v>
          </cell>
          <cell r="F1235" t="str">
            <v>AUCOLESP</v>
          </cell>
          <cell r="G1235">
            <v>76176</v>
          </cell>
          <cell r="H1235" t="str">
            <v>NINO RAMIREZ YAZMIN</v>
          </cell>
          <cell r="I1235">
            <v>720667.0625</v>
          </cell>
          <cell r="J1235">
            <v>720667.0625</v>
          </cell>
          <cell r="K1235">
            <v>539019.5</v>
          </cell>
          <cell r="N1235">
            <v>0</v>
          </cell>
          <cell r="O1235">
            <v>0.1</v>
          </cell>
          <cell r="P1235">
            <v>0</v>
          </cell>
          <cell r="Q1235">
            <v>0.1</v>
          </cell>
          <cell r="R1235">
            <v>0</v>
          </cell>
          <cell r="S1235">
            <v>0</v>
          </cell>
          <cell r="T1235">
            <v>0</v>
          </cell>
          <cell r="U1235">
            <v>0.19</v>
          </cell>
          <cell r="V1235">
            <v>102413.705</v>
          </cell>
          <cell r="W1235">
            <v>0.125</v>
          </cell>
          <cell r="X1235">
            <v>67377.4375</v>
          </cell>
          <cell r="Y1235">
            <v>0</v>
          </cell>
          <cell r="Z1235">
            <v>0</v>
          </cell>
          <cell r="AA1235">
            <v>0.68500000000000005</v>
          </cell>
          <cell r="AB1235">
            <v>369228.35750000004</v>
          </cell>
          <cell r="AC1235">
            <v>1</v>
          </cell>
          <cell r="AD1235">
            <v>1</v>
          </cell>
        </row>
        <row r="1236">
          <cell r="B1236" t="str">
            <v>Total 12019861</v>
          </cell>
          <cell r="I1236">
            <v>720667.0625</v>
          </cell>
          <cell r="J1236">
            <v>720667.0625</v>
          </cell>
          <cell r="K1236">
            <v>539019.5</v>
          </cell>
          <cell r="L1236">
            <v>0</v>
          </cell>
          <cell r="M1236">
            <v>0</v>
          </cell>
          <cell r="N1236">
            <v>0</v>
          </cell>
          <cell r="P1236">
            <v>0</v>
          </cell>
          <cell r="R1236">
            <v>0</v>
          </cell>
          <cell r="S1236">
            <v>0</v>
          </cell>
          <cell r="V1236">
            <v>102413.705</v>
          </cell>
          <cell r="X1236">
            <v>67377.4375</v>
          </cell>
          <cell r="Z1236">
            <v>0</v>
          </cell>
          <cell r="AB1236">
            <v>369228.35750000004</v>
          </cell>
          <cell r="AC1236">
            <v>1</v>
          </cell>
        </row>
        <row r="1237">
          <cell r="H1237" t="str">
            <v>Total NINO RAMIREZ YAZMIN</v>
          </cell>
          <cell r="I1237">
            <v>720667.0625</v>
          </cell>
          <cell r="J1237">
            <v>720667.0625</v>
          </cell>
          <cell r="K1237">
            <v>539019.5</v>
          </cell>
          <cell r="L1237">
            <v>0</v>
          </cell>
          <cell r="M1237">
            <v>0</v>
          </cell>
          <cell r="N1237">
            <v>0</v>
          </cell>
          <cell r="P1237">
            <v>0</v>
          </cell>
          <cell r="R1237">
            <v>0</v>
          </cell>
          <cell r="S1237">
            <v>0</v>
          </cell>
          <cell r="V1237">
            <v>102413.705</v>
          </cell>
          <cell r="X1237">
            <v>67377.4375</v>
          </cell>
          <cell r="Z1237">
            <v>0</v>
          </cell>
          <cell r="AB1237">
            <v>369228.35750000004</v>
          </cell>
          <cell r="AC1237">
            <v>1</v>
          </cell>
        </row>
        <row r="1238">
          <cell r="A1238" t="str">
            <v>Chapinero</v>
          </cell>
          <cell r="B1238">
            <v>436219</v>
          </cell>
          <cell r="C1238">
            <v>36892</v>
          </cell>
          <cell r="D1238">
            <v>37256</v>
          </cell>
          <cell r="E1238" t="str">
            <v>M</v>
          </cell>
          <cell r="F1238" t="str">
            <v>AUCOL98</v>
          </cell>
          <cell r="G1238">
            <v>69618</v>
          </cell>
          <cell r="H1238" t="str">
            <v>O.A.G. GARZONAUTOS LTDA</v>
          </cell>
          <cell r="I1238">
            <v>61060446</v>
          </cell>
          <cell r="J1238">
            <v>61060446</v>
          </cell>
          <cell r="K1238">
            <v>61485032.7993</v>
          </cell>
          <cell r="L1238">
            <v>12350381</v>
          </cell>
          <cell r="M1238">
            <v>9051561</v>
          </cell>
          <cell r="N1238">
            <v>21401942</v>
          </cell>
          <cell r="O1238">
            <v>0.1</v>
          </cell>
          <cell r="P1238">
            <v>905156.10000000009</v>
          </cell>
          <cell r="Q1238">
            <v>0.1</v>
          </cell>
          <cell r="R1238">
            <v>2140194.2000000002</v>
          </cell>
          <cell r="S1238">
            <v>24447292.300000001</v>
          </cell>
          <cell r="T1238">
            <v>0.39761371486620284</v>
          </cell>
          <cell r="U1238">
            <v>0.19</v>
          </cell>
          <cell r="V1238">
            <v>11682156.231867</v>
          </cell>
          <cell r="W1238">
            <v>0.125</v>
          </cell>
          <cell r="X1238">
            <v>7685629.0999125</v>
          </cell>
          <cell r="Y1238">
            <v>0</v>
          </cell>
          <cell r="Z1238">
            <v>0</v>
          </cell>
          <cell r="AA1238">
            <v>0.28738628513379721</v>
          </cell>
          <cell r="AB1238">
            <v>17669955.167520504</v>
          </cell>
          <cell r="AD1238">
            <v>58.697803497314453</v>
          </cell>
        </row>
        <row r="1239">
          <cell r="A1239" t="str">
            <v>Chapinero</v>
          </cell>
          <cell r="B1239">
            <v>436219</v>
          </cell>
          <cell r="C1239">
            <v>37257</v>
          </cell>
          <cell r="D1239">
            <v>37621</v>
          </cell>
          <cell r="E1239" t="str">
            <v>M</v>
          </cell>
          <cell r="F1239" t="str">
            <v>AUCOL98</v>
          </cell>
          <cell r="G1239">
            <v>69618</v>
          </cell>
          <cell r="H1239" t="str">
            <v>O.A.G. GARZONAUTOS LTDA</v>
          </cell>
          <cell r="I1239">
            <v>51190889</v>
          </cell>
          <cell r="J1239">
            <v>51146281</v>
          </cell>
          <cell r="K1239">
            <v>51065561.583899997</v>
          </cell>
          <cell r="L1239">
            <v>1340249</v>
          </cell>
          <cell r="M1239">
            <v>3954788</v>
          </cell>
          <cell r="N1239">
            <v>5295037</v>
          </cell>
          <cell r="O1239">
            <v>0.1</v>
          </cell>
          <cell r="P1239">
            <v>395478.80000000005</v>
          </cell>
          <cell r="Q1239">
            <v>0.1</v>
          </cell>
          <cell r="R1239">
            <v>529503.70000000007</v>
          </cell>
          <cell r="S1239">
            <v>6220019.5</v>
          </cell>
          <cell r="T1239">
            <v>0.12180458428486282</v>
          </cell>
          <cell r="U1239">
            <v>0.19</v>
          </cell>
          <cell r="V1239">
            <v>9702456.7009410001</v>
          </cell>
          <cell r="W1239">
            <v>0.125</v>
          </cell>
          <cell r="X1239">
            <v>6383195.1979874996</v>
          </cell>
          <cell r="Y1239">
            <v>0</v>
          </cell>
          <cell r="Z1239">
            <v>0</v>
          </cell>
          <cell r="AA1239">
            <v>0.5631954157151372</v>
          </cell>
          <cell r="AB1239">
            <v>28759890.1849715</v>
          </cell>
          <cell r="AD1239">
            <v>44.417583465576172</v>
          </cell>
        </row>
        <row r="1240">
          <cell r="A1240" t="str">
            <v>Chapinero</v>
          </cell>
          <cell r="B1240">
            <v>436219</v>
          </cell>
          <cell r="C1240">
            <v>37622</v>
          </cell>
          <cell r="D1240">
            <v>37777</v>
          </cell>
          <cell r="E1240" t="str">
            <v>M</v>
          </cell>
          <cell r="F1240" t="str">
            <v>AUCOL98</v>
          </cell>
          <cell r="G1240">
            <v>69618</v>
          </cell>
          <cell r="H1240" t="str">
            <v>O.A.G. GARZONAUTOS LTDA</v>
          </cell>
          <cell r="I1240">
            <v>19951154</v>
          </cell>
          <cell r="J1240">
            <v>15240685</v>
          </cell>
          <cell r="K1240">
            <v>19553033.867699999</v>
          </cell>
          <cell r="N1240">
            <v>0</v>
          </cell>
          <cell r="O1240">
            <v>0.1</v>
          </cell>
          <cell r="P1240">
            <v>0</v>
          </cell>
          <cell r="Q1240">
            <v>0.1</v>
          </cell>
          <cell r="R1240">
            <v>0</v>
          </cell>
          <cell r="S1240">
            <v>0</v>
          </cell>
          <cell r="T1240">
            <v>0</v>
          </cell>
          <cell r="U1240">
            <v>0.19</v>
          </cell>
          <cell r="V1240">
            <v>3715076.4348629997</v>
          </cell>
          <cell r="W1240">
            <v>0.125</v>
          </cell>
          <cell r="X1240">
            <v>2444129.2334624999</v>
          </cell>
          <cell r="Y1240">
            <v>0</v>
          </cell>
          <cell r="Z1240">
            <v>0</v>
          </cell>
          <cell r="AA1240">
            <v>0.68500000000000005</v>
          </cell>
          <cell r="AB1240">
            <v>13393828.199374501</v>
          </cell>
          <cell r="AC1240">
            <v>32</v>
          </cell>
          <cell r="AD1240">
            <v>37.748386383056641</v>
          </cell>
        </row>
        <row r="1241">
          <cell r="B1241" t="str">
            <v>Total 436219</v>
          </cell>
          <cell r="I1241">
            <v>132202489</v>
          </cell>
          <cell r="J1241">
            <v>127447412</v>
          </cell>
          <cell r="K1241">
            <v>132103628.25089999</v>
          </cell>
          <cell r="L1241">
            <v>13690630</v>
          </cell>
          <cell r="M1241">
            <v>13006349</v>
          </cell>
          <cell r="N1241">
            <v>26696979</v>
          </cell>
          <cell r="P1241">
            <v>1300634.9000000001</v>
          </cell>
          <cell r="R1241">
            <v>2669697.9000000004</v>
          </cell>
          <cell r="S1241">
            <v>30667311.800000001</v>
          </cell>
          <cell r="V1241">
            <v>25099689.367671002</v>
          </cell>
          <cell r="X1241">
            <v>16512953.531362498</v>
          </cell>
          <cell r="Z1241">
            <v>0</v>
          </cell>
          <cell r="AB1241">
            <v>59823673.551866502</v>
          </cell>
          <cell r="AC1241">
            <v>32</v>
          </cell>
        </row>
        <row r="1242">
          <cell r="A1242" t="str">
            <v>Chapinero</v>
          </cell>
          <cell r="B1242">
            <v>1071182</v>
          </cell>
          <cell r="C1242">
            <v>36862</v>
          </cell>
          <cell r="D1242">
            <v>37226</v>
          </cell>
          <cell r="E1242" t="str">
            <v>A</v>
          </cell>
          <cell r="F1242" t="str">
            <v>AUCOL98</v>
          </cell>
          <cell r="G1242">
            <v>69618</v>
          </cell>
          <cell r="H1242" t="str">
            <v>O.A.G. GARZONAUTOS LTDA</v>
          </cell>
          <cell r="I1242">
            <v>110206202.5</v>
          </cell>
          <cell r="J1242">
            <v>110345991.5</v>
          </cell>
          <cell r="K1242">
            <v>93910447.774900004</v>
          </cell>
          <cell r="L1242">
            <v>88721137</v>
          </cell>
          <cell r="M1242">
            <v>2</v>
          </cell>
          <cell r="N1242">
            <v>88721139</v>
          </cell>
          <cell r="O1242">
            <v>0.1</v>
          </cell>
          <cell r="P1242">
            <v>0.2</v>
          </cell>
          <cell r="Q1242">
            <v>0.1</v>
          </cell>
          <cell r="R1242">
            <v>8872113.9000000004</v>
          </cell>
          <cell r="S1242">
            <v>97593253.100000009</v>
          </cell>
          <cell r="T1242">
            <v>1.0392161406143814</v>
          </cell>
          <cell r="U1242">
            <v>0.19</v>
          </cell>
          <cell r="V1242">
            <v>17842985.077231001</v>
          </cell>
          <cell r="W1242">
            <v>0.125</v>
          </cell>
          <cell r="X1242">
            <v>11738805.971862501</v>
          </cell>
          <cell r="Y1242">
            <v>0.1</v>
          </cell>
          <cell r="Z1242">
            <v>9391044.7774900012</v>
          </cell>
          <cell r="AA1242">
            <v>-0.45421614061438143</v>
          </cell>
          <cell r="AB1242">
            <v>-42655641.151683502</v>
          </cell>
          <cell r="AD1242">
            <v>72.266487121582031</v>
          </cell>
        </row>
        <row r="1243">
          <cell r="A1243" t="str">
            <v>Chapinero</v>
          </cell>
          <cell r="B1243">
            <v>1071182</v>
          </cell>
          <cell r="C1243">
            <v>37227</v>
          </cell>
          <cell r="D1243">
            <v>37591</v>
          </cell>
          <cell r="E1243" t="str">
            <v>A</v>
          </cell>
          <cell r="F1243" t="str">
            <v>AUCOL98</v>
          </cell>
          <cell r="G1243">
            <v>69618</v>
          </cell>
          <cell r="H1243" t="str">
            <v>O.A.G. GARZONAUTOS LTDA</v>
          </cell>
          <cell r="I1243">
            <v>127481933.125</v>
          </cell>
          <cell r="J1243">
            <v>127749445.125</v>
          </cell>
          <cell r="K1243">
            <v>131299834.21529999</v>
          </cell>
          <cell r="L1243">
            <v>45442010</v>
          </cell>
          <cell r="M1243">
            <v>13825262</v>
          </cell>
          <cell r="N1243">
            <v>59267272</v>
          </cell>
          <cell r="O1243">
            <v>0.1</v>
          </cell>
          <cell r="P1243">
            <v>1382526.2000000002</v>
          </cell>
          <cell r="Q1243">
            <v>0.1</v>
          </cell>
          <cell r="R1243">
            <v>5926727.2000000002</v>
          </cell>
          <cell r="S1243">
            <v>66576525.400000006</v>
          </cell>
          <cell r="T1243">
            <v>0.50705719316317333</v>
          </cell>
          <cell r="U1243">
            <v>0.19</v>
          </cell>
          <cell r="V1243">
            <v>24946968.500907</v>
          </cell>
          <cell r="W1243">
            <v>0.125</v>
          </cell>
          <cell r="X1243">
            <v>16412479.276912499</v>
          </cell>
          <cell r="Y1243">
            <v>0.1</v>
          </cell>
          <cell r="Z1243">
            <v>13129983.421530001</v>
          </cell>
          <cell r="AA1243">
            <v>7.7942806836826639E-2</v>
          </cell>
          <cell r="AB1243">
            <v>10233877.615950489</v>
          </cell>
          <cell r="AD1243">
            <v>105.52198028564453</v>
          </cell>
        </row>
        <row r="1244">
          <cell r="A1244" t="str">
            <v>Chapinero</v>
          </cell>
          <cell r="B1244">
            <v>1071182</v>
          </cell>
          <cell r="C1244">
            <v>37592</v>
          </cell>
          <cell r="D1244">
            <v>37777</v>
          </cell>
          <cell r="E1244" t="str">
            <v>A</v>
          </cell>
          <cell r="F1244" t="str">
            <v>AUCOL98</v>
          </cell>
          <cell r="G1244">
            <v>69618</v>
          </cell>
          <cell r="H1244" t="str">
            <v>O.A.G. GARZONAUTOS LTDA</v>
          </cell>
          <cell r="I1244">
            <v>93379119.3125</v>
          </cell>
          <cell r="J1244">
            <v>63332136.625</v>
          </cell>
          <cell r="K1244">
            <v>65293696.209399998</v>
          </cell>
          <cell r="L1244">
            <v>10968608</v>
          </cell>
          <cell r="M1244">
            <v>19067847</v>
          </cell>
          <cell r="N1244">
            <v>30036455</v>
          </cell>
          <cell r="O1244">
            <v>0.1</v>
          </cell>
          <cell r="P1244">
            <v>1906784.7000000002</v>
          </cell>
          <cell r="Q1244">
            <v>0.1</v>
          </cell>
          <cell r="R1244">
            <v>3003645.5</v>
          </cell>
          <cell r="S1244">
            <v>34946885.200000003</v>
          </cell>
          <cell r="T1244">
            <v>0.53522602071605307</v>
          </cell>
          <cell r="U1244">
            <v>0.19</v>
          </cell>
          <cell r="V1244">
            <v>12405802.279786</v>
          </cell>
          <cell r="W1244">
            <v>0.125</v>
          </cell>
          <cell r="X1244">
            <v>8161712.0261749998</v>
          </cell>
          <cell r="Y1244">
            <v>0.1</v>
          </cell>
          <cell r="Z1244">
            <v>6529369.6209399998</v>
          </cell>
          <cell r="AA1244">
            <v>4.977397928394689E-2</v>
          </cell>
          <cell r="AB1244">
            <v>3249927.082498997</v>
          </cell>
          <cell r="AC1244">
            <v>95</v>
          </cell>
          <cell r="AD1244">
            <v>100.04864501953125</v>
          </cell>
        </row>
        <row r="1245">
          <cell r="B1245" t="str">
            <v>Total 1071182</v>
          </cell>
          <cell r="I1245">
            <v>331067254.9375</v>
          </cell>
          <cell r="J1245">
            <v>301427573.25</v>
          </cell>
          <cell r="K1245">
            <v>290503978.19959998</v>
          </cell>
          <cell r="L1245">
            <v>145131755</v>
          </cell>
          <cell r="M1245">
            <v>32893111</v>
          </cell>
          <cell r="N1245">
            <v>178024866</v>
          </cell>
          <cell r="P1245">
            <v>3289311.1000000006</v>
          </cell>
          <cell r="R1245">
            <v>17802486.600000001</v>
          </cell>
          <cell r="S1245">
            <v>199116663.69999999</v>
          </cell>
          <cell r="V1245">
            <v>55195755.857923999</v>
          </cell>
          <cell r="X1245">
            <v>36312997.274949998</v>
          </cell>
          <cell r="Z1245">
            <v>29050397.819960002</v>
          </cell>
          <cell r="AB1245">
            <v>-29171836.453234017</v>
          </cell>
          <cell r="AC1245">
            <v>95</v>
          </cell>
        </row>
        <row r="1246">
          <cell r="H1246" t="str">
            <v>Total O.A.G. GARZONAUTOS LTDA</v>
          </cell>
          <cell r="I1246">
            <v>463269743.9375</v>
          </cell>
          <cell r="J1246">
            <v>428874985.25</v>
          </cell>
          <cell r="K1246">
            <v>422607606.45049995</v>
          </cell>
          <cell r="L1246">
            <v>158822385</v>
          </cell>
          <cell r="M1246">
            <v>45899460</v>
          </cell>
          <cell r="N1246">
            <v>204721845</v>
          </cell>
          <cell r="P1246">
            <v>4589946</v>
          </cell>
          <cell r="R1246">
            <v>20472184.5</v>
          </cell>
          <cell r="S1246">
            <v>229783975.5</v>
          </cell>
          <cell r="V1246">
            <v>80295445.225595012</v>
          </cell>
          <cell r="X1246">
            <v>52825950.806312494</v>
          </cell>
          <cell r="Z1246">
            <v>29050397.819960002</v>
          </cell>
          <cell r="AB1246">
            <v>30651837.098632485</v>
          </cell>
          <cell r="AC1246">
            <v>127</v>
          </cell>
        </row>
        <row r="1247">
          <cell r="A1247" t="str">
            <v>Chapinero</v>
          </cell>
          <cell r="B1247">
            <v>12019843</v>
          </cell>
          <cell r="C1247">
            <v>37561</v>
          </cell>
          <cell r="D1247">
            <v>37777</v>
          </cell>
          <cell r="E1247" t="str">
            <v>D</v>
          </cell>
          <cell r="F1247" t="str">
            <v>AUCOLESP</v>
          </cell>
          <cell r="H1247" t="str">
            <v>OSPINA DE CASTRO SOFIA</v>
          </cell>
          <cell r="I1247">
            <v>427924</v>
          </cell>
          <cell r="J1247">
            <v>0</v>
          </cell>
          <cell r="K1247">
            <v>427924</v>
          </cell>
          <cell r="N1247">
            <v>0</v>
          </cell>
          <cell r="O1247">
            <v>0.1</v>
          </cell>
          <cell r="P1247">
            <v>0</v>
          </cell>
          <cell r="Q1247">
            <v>0.1</v>
          </cell>
          <cell r="R1247">
            <v>0</v>
          </cell>
          <cell r="S1247">
            <v>0</v>
          </cell>
          <cell r="T1247">
            <v>0</v>
          </cell>
          <cell r="U1247">
            <v>0.19</v>
          </cell>
          <cell r="V1247">
            <v>81305.56</v>
          </cell>
          <cell r="W1247">
            <v>0.125</v>
          </cell>
          <cell r="X1247">
            <v>53490.5</v>
          </cell>
          <cell r="Y1247">
            <v>0</v>
          </cell>
          <cell r="Z1247">
            <v>0</v>
          </cell>
          <cell r="AA1247">
            <v>0.68500000000000005</v>
          </cell>
          <cell r="AB1247">
            <v>293127.94</v>
          </cell>
          <cell r="AC1247">
            <v>0</v>
          </cell>
          <cell r="AD1247">
            <v>0.1388888955116272</v>
          </cell>
        </row>
        <row r="1248">
          <cell r="B1248" t="str">
            <v>Total 12019843</v>
          </cell>
          <cell r="I1248">
            <v>427924</v>
          </cell>
          <cell r="J1248">
            <v>0</v>
          </cell>
          <cell r="K1248">
            <v>427924</v>
          </cell>
          <cell r="L1248">
            <v>0</v>
          </cell>
          <cell r="M1248">
            <v>0</v>
          </cell>
          <cell r="N1248">
            <v>0</v>
          </cell>
          <cell r="P1248">
            <v>0</v>
          </cell>
          <cell r="R1248">
            <v>0</v>
          </cell>
          <cell r="S1248">
            <v>0</v>
          </cell>
          <cell r="V1248">
            <v>81305.56</v>
          </cell>
          <cell r="X1248">
            <v>53490.5</v>
          </cell>
          <cell r="Z1248">
            <v>0</v>
          </cell>
          <cell r="AB1248">
            <v>293127.94</v>
          </cell>
          <cell r="AC1248">
            <v>0</v>
          </cell>
        </row>
        <row r="1249">
          <cell r="H1249" t="str">
            <v>Total OSPINA DE CASTRO SOFIA</v>
          </cell>
          <cell r="I1249">
            <v>427924</v>
          </cell>
          <cell r="J1249">
            <v>0</v>
          </cell>
          <cell r="K1249">
            <v>427924</v>
          </cell>
          <cell r="L1249">
            <v>0</v>
          </cell>
          <cell r="M1249">
            <v>0</v>
          </cell>
          <cell r="N1249">
            <v>0</v>
          </cell>
          <cell r="P1249">
            <v>0</v>
          </cell>
          <cell r="R1249">
            <v>0</v>
          </cell>
          <cell r="S1249">
            <v>0</v>
          </cell>
          <cell r="V1249">
            <v>81305.56</v>
          </cell>
          <cell r="X1249">
            <v>53490.5</v>
          </cell>
          <cell r="Z1249">
            <v>0</v>
          </cell>
          <cell r="AB1249">
            <v>293127.94</v>
          </cell>
          <cell r="AC1249">
            <v>0</v>
          </cell>
        </row>
        <row r="1250">
          <cell r="A1250" t="str">
            <v>Chapinero</v>
          </cell>
          <cell r="B1250">
            <v>316232</v>
          </cell>
          <cell r="C1250">
            <v>36892</v>
          </cell>
          <cell r="D1250">
            <v>37256</v>
          </cell>
          <cell r="E1250" t="str">
            <v>A</v>
          </cell>
          <cell r="F1250" t="str">
            <v>AUCOLESP</v>
          </cell>
          <cell r="G1250">
            <v>78268</v>
          </cell>
          <cell r="H1250" t="str">
            <v>P.C.S AUTOMOTORES LTDA.</v>
          </cell>
          <cell r="I1250">
            <v>0</v>
          </cell>
          <cell r="J1250">
            <v>0</v>
          </cell>
          <cell r="K1250">
            <v>2049626.2031</v>
          </cell>
          <cell r="N1250">
            <v>0</v>
          </cell>
          <cell r="O1250">
            <v>0.1</v>
          </cell>
          <cell r="P1250">
            <v>0</v>
          </cell>
          <cell r="Q1250">
            <v>0.1</v>
          </cell>
          <cell r="R1250">
            <v>0</v>
          </cell>
          <cell r="S1250">
            <v>0</v>
          </cell>
          <cell r="T1250">
            <v>0</v>
          </cell>
          <cell r="U1250">
            <v>0.19</v>
          </cell>
          <cell r="V1250">
            <v>389428.97858900001</v>
          </cell>
          <cell r="W1250">
            <v>0.125</v>
          </cell>
          <cell r="X1250">
            <v>256203.27538750001</v>
          </cell>
          <cell r="Y1250">
            <v>0</v>
          </cell>
          <cell r="Z1250">
            <v>0</v>
          </cell>
          <cell r="AA1250">
            <v>0.68500000000000005</v>
          </cell>
          <cell r="AB1250">
            <v>1403993.9491235001</v>
          </cell>
          <cell r="AD1250">
            <v>0.93681317567825317</v>
          </cell>
        </row>
        <row r="1251">
          <cell r="B1251" t="str">
            <v>Total 316232</v>
          </cell>
          <cell r="I1251">
            <v>0</v>
          </cell>
          <cell r="J1251">
            <v>0</v>
          </cell>
          <cell r="K1251">
            <v>2049626.2031</v>
          </cell>
          <cell r="L1251">
            <v>0</v>
          </cell>
          <cell r="M1251">
            <v>0</v>
          </cell>
          <cell r="N1251">
            <v>0</v>
          </cell>
          <cell r="P1251">
            <v>0</v>
          </cell>
          <cell r="R1251">
            <v>0</v>
          </cell>
          <cell r="S1251">
            <v>0</v>
          </cell>
          <cell r="V1251">
            <v>389428.97858900001</v>
          </cell>
          <cell r="X1251">
            <v>256203.27538750001</v>
          </cell>
          <cell r="Z1251">
            <v>0</v>
          </cell>
          <cell r="AB1251">
            <v>1403993.9491235001</v>
          </cell>
          <cell r="AC1251">
            <v>0</v>
          </cell>
        </row>
        <row r="1252">
          <cell r="A1252" t="str">
            <v>Chapinero</v>
          </cell>
          <cell r="B1252">
            <v>318908</v>
          </cell>
          <cell r="C1252">
            <v>36892</v>
          </cell>
          <cell r="D1252">
            <v>37256</v>
          </cell>
          <cell r="E1252" t="str">
            <v>A</v>
          </cell>
          <cell r="F1252" t="str">
            <v>AUCOLESP</v>
          </cell>
          <cell r="G1252">
            <v>78268</v>
          </cell>
          <cell r="H1252" t="str">
            <v>P.C.S AUTOMOTORES LTDA.</v>
          </cell>
          <cell r="I1252">
            <v>0</v>
          </cell>
          <cell r="J1252">
            <v>0</v>
          </cell>
          <cell r="K1252">
            <v>1191826.3594</v>
          </cell>
          <cell r="N1252">
            <v>0</v>
          </cell>
          <cell r="O1252">
            <v>0.1</v>
          </cell>
          <cell r="P1252">
            <v>0</v>
          </cell>
          <cell r="Q1252">
            <v>0.1</v>
          </cell>
          <cell r="R1252">
            <v>0</v>
          </cell>
          <cell r="S1252">
            <v>0</v>
          </cell>
          <cell r="T1252">
            <v>0</v>
          </cell>
          <cell r="U1252">
            <v>0.19</v>
          </cell>
          <cell r="V1252">
            <v>226447.008286</v>
          </cell>
          <cell r="W1252">
            <v>0.125</v>
          </cell>
          <cell r="X1252">
            <v>148978.29492499999</v>
          </cell>
          <cell r="Y1252">
            <v>0</v>
          </cell>
          <cell r="Z1252">
            <v>0</v>
          </cell>
          <cell r="AA1252">
            <v>0.68500000000000005</v>
          </cell>
          <cell r="AB1252">
            <v>816401.05618900002</v>
          </cell>
          <cell r="AD1252">
            <v>0.9395604133605957</v>
          </cell>
        </row>
        <row r="1253">
          <cell r="B1253" t="str">
            <v>Total 318908</v>
          </cell>
          <cell r="I1253">
            <v>0</v>
          </cell>
          <cell r="J1253">
            <v>0</v>
          </cell>
          <cell r="K1253">
            <v>1191826.3594</v>
          </cell>
          <cell r="L1253">
            <v>0</v>
          </cell>
          <cell r="M1253">
            <v>0</v>
          </cell>
          <cell r="N1253">
            <v>0</v>
          </cell>
          <cell r="P1253">
            <v>0</v>
          </cell>
          <cell r="R1253">
            <v>0</v>
          </cell>
          <cell r="S1253">
            <v>0</v>
          </cell>
          <cell r="V1253">
            <v>226447.008286</v>
          </cell>
          <cell r="X1253">
            <v>148978.29492499999</v>
          </cell>
          <cell r="Z1253">
            <v>0</v>
          </cell>
          <cell r="AB1253">
            <v>816401.05618900002</v>
          </cell>
          <cell r="AC1253">
            <v>0</v>
          </cell>
        </row>
        <row r="1254">
          <cell r="H1254" t="str">
            <v>Total P.C.S AUTOMOTORES LTDA.</v>
          </cell>
          <cell r="I1254">
            <v>0</v>
          </cell>
          <cell r="J1254">
            <v>0</v>
          </cell>
          <cell r="K1254">
            <v>3241452.5625</v>
          </cell>
          <cell r="L1254">
            <v>0</v>
          </cell>
          <cell r="M1254">
            <v>0</v>
          </cell>
          <cell r="N1254">
            <v>0</v>
          </cell>
          <cell r="P1254">
            <v>0</v>
          </cell>
          <cell r="R1254">
            <v>0</v>
          </cell>
          <cell r="S1254">
            <v>0</v>
          </cell>
          <cell r="V1254">
            <v>615875.98687499994</v>
          </cell>
          <cell r="X1254">
            <v>405181.5703125</v>
          </cell>
          <cell r="Z1254">
            <v>0</v>
          </cell>
          <cell r="AB1254">
            <v>2220395.0053125001</v>
          </cell>
          <cell r="AC1254">
            <v>0</v>
          </cell>
        </row>
        <row r="1255">
          <cell r="A1255" t="str">
            <v>Chapinero</v>
          </cell>
          <cell r="B1255">
            <v>10979391</v>
          </cell>
          <cell r="C1255">
            <v>37422</v>
          </cell>
          <cell r="D1255">
            <v>37777</v>
          </cell>
          <cell r="E1255" t="str">
            <v>A</v>
          </cell>
          <cell r="F1255" t="str">
            <v>AUCOLESP</v>
          </cell>
          <cell r="G1255">
            <v>60945</v>
          </cell>
          <cell r="H1255" t="str">
            <v>PATINO DE LOPEZ MARGARITA</v>
          </cell>
          <cell r="I1255">
            <v>622486</v>
          </cell>
          <cell r="J1255">
            <v>622486</v>
          </cell>
          <cell r="K1255">
            <v>607137</v>
          </cell>
          <cell r="N1255">
            <v>0</v>
          </cell>
          <cell r="O1255">
            <v>0.1</v>
          </cell>
          <cell r="P1255">
            <v>0</v>
          </cell>
          <cell r="Q1255">
            <v>0.1</v>
          </cell>
          <cell r="R1255">
            <v>0</v>
          </cell>
          <cell r="S1255">
            <v>0</v>
          </cell>
          <cell r="T1255">
            <v>0</v>
          </cell>
          <cell r="U1255">
            <v>0.19</v>
          </cell>
          <cell r="V1255">
            <v>115356.03</v>
          </cell>
          <cell r="W1255">
            <v>0.125</v>
          </cell>
          <cell r="X1255">
            <v>75892.125</v>
          </cell>
          <cell r="Y1255">
            <v>0</v>
          </cell>
          <cell r="Z1255">
            <v>0</v>
          </cell>
          <cell r="AA1255">
            <v>0.68500000000000005</v>
          </cell>
          <cell r="AB1255">
            <v>415888.84500000003</v>
          </cell>
          <cell r="AC1255">
            <v>0</v>
          </cell>
          <cell r="AD1255">
            <v>1</v>
          </cell>
        </row>
        <row r="1256">
          <cell r="B1256" t="str">
            <v>Total 10979391</v>
          </cell>
          <cell r="I1256">
            <v>622486</v>
          </cell>
          <cell r="J1256">
            <v>622486</v>
          </cell>
          <cell r="K1256">
            <v>607137</v>
          </cell>
          <cell r="L1256">
            <v>0</v>
          </cell>
          <cell r="M1256">
            <v>0</v>
          </cell>
          <cell r="N1256">
            <v>0</v>
          </cell>
          <cell r="P1256">
            <v>0</v>
          </cell>
          <cell r="R1256">
            <v>0</v>
          </cell>
          <cell r="S1256">
            <v>0</v>
          </cell>
          <cell r="V1256">
            <v>115356.03</v>
          </cell>
          <cell r="X1256">
            <v>75892.125</v>
          </cell>
          <cell r="Z1256">
            <v>0</v>
          </cell>
          <cell r="AB1256">
            <v>415888.84500000003</v>
          </cell>
          <cell r="AC1256">
            <v>0</v>
          </cell>
        </row>
        <row r="1257">
          <cell r="H1257" t="str">
            <v>Total PATINO DE LOPEZ MARGARITA</v>
          </cell>
          <cell r="I1257">
            <v>622486</v>
          </cell>
          <cell r="J1257">
            <v>622486</v>
          </cell>
          <cell r="K1257">
            <v>607137</v>
          </cell>
          <cell r="L1257">
            <v>0</v>
          </cell>
          <cell r="M1257">
            <v>0</v>
          </cell>
          <cell r="N1257">
            <v>0</v>
          </cell>
          <cell r="P1257">
            <v>0</v>
          </cell>
          <cell r="R1257">
            <v>0</v>
          </cell>
          <cell r="S1257">
            <v>0</v>
          </cell>
          <cell r="V1257">
            <v>115356.03</v>
          </cell>
          <cell r="X1257">
            <v>75892.125</v>
          </cell>
          <cell r="Z1257">
            <v>0</v>
          </cell>
          <cell r="AB1257">
            <v>415888.84500000003</v>
          </cell>
          <cell r="AC1257">
            <v>0</v>
          </cell>
        </row>
        <row r="1258">
          <cell r="A1258" t="str">
            <v>Chapinero</v>
          </cell>
          <cell r="B1258">
            <v>501950</v>
          </cell>
          <cell r="C1258">
            <v>36892</v>
          </cell>
          <cell r="D1258">
            <v>37256</v>
          </cell>
          <cell r="E1258" t="str">
            <v>M</v>
          </cell>
          <cell r="F1258" t="str">
            <v>AUCOL98</v>
          </cell>
          <cell r="G1258">
            <v>65799</v>
          </cell>
          <cell r="H1258" t="str">
            <v>PCI LTDA</v>
          </cell>
          <cell r="I1258">
            <v>57843295</v>
          </cell>
          <cell r="J1258">
            <v>57843295</v>
          </cell>
          <cell r="K1258">
            <v>58950232.664999999</v>
          </cell>
          <cell r="L1258">
            <v>2773101</v>
          </cell>
          <cell r="M1258">
            <v>0</v>
          </cell>
          <cell r="N1258">
            <v>2773101</v>
          </cell>
          <cell r="O1258">
            <v>0.1</v>
          </cell>
          <cell r="P1258">
            <v>0</v>
          </cell>
          <cell r="Q1258">
            <v>0.1</v>
          </cell>
          <cell r="R1258">
            <v>277310.10000000003</v>
          </cell>
          <cell r="S1258">
            <v>3050411.1</v>
          </cell>
          <cell r="T1258">
            <v>5.1745531138693769E-2</v>
          </cell>
          <cell r="U1258">
            <v>0.19</v>
          </cell>
          <cell r="V1258">
            <v>11200544.206350001</v>
          </cell>
          <cell r="W1258">
            <v>0.125</v>
          </cell>
          <cell r="X1258">
            <v>7368779.0831249999</v>
          </cell>
          <cell r="Y1258">
            <v>0</v>
          </cell>
          <cell r="Z1258">
            <v>0</v>
          </cell>
          <cell r="AA1258">
            <v>0.63325446886130632</v>
          </cell>
          <cell r="AB1258">
            <v>37330498.275525004</v>
          </cell>
          <cell r="AD1258">
            <v>10.829669952392578</v>
          </cell>
        </row>
        <row r="1259">
          <cell r="A1259" t="str">
            <v>Chapinero</v>
          </cell>
          <cell r="B1259">
            <v>501950</v>
          </cell>
          <cell r="C1259">
            <v>37257</v>
          </cell>
          <cell r="D1259">
            <v>37621</v>
          </cell>
          <cell r="E1259" t="str">
            <v>M</v>
          </cell>
          <cell r="F1259" t="str">
            <v>AUCOL98</v>
          </cell>
          <cell r="G1259">
            <v>65799</v>
          </cell>
          <cell r="H1259" t="str">
            <v>PCI LTDA</v>
          </cell>
          <cell r="I1259">
            <v>20847313</v>
          </cell>
          <cell r="J1259">
            <v>20847313</v>
          </cell>
          <cell r="K1259">
            <v>22703458.0469</v>
          </cell>
          <cell r="N1259">
            <v>0</v>
          </cell>
          <cell r="O1259">
            <v>0.1</v>
          </cell>
          <cell r="P1259">
            <v>0</v>
          </cell>
          <cell r="Q1259">
            <v>0.1</v>
          </cell>
          <cell r="R1259">
            <v>0</v>
          </cell>
          <cell r="S1259">
            <v>0</v>
          </cell>
          <cell r="T1259">
            <v>0</v>
          </cell>
          <cell r="U1259">
            <v>0.19</v>
          </cell>
          <cell r="V1259">
            <v>4313657.0289110001</v>
          </cell>
          <cell r="W1259">
            <v>0.125</v>
          </cell>
          <cell r="X1259">
            <v>2837932.2558625001</v>
          </cell>
          <cell r="Y1259">
            <v>0</v>
          </cell>
          <cell r="Z1259">
            <v>0</v>
          </cell>
          <cell r="AA1259">
            <v>0.68500000000000005</v>
          </cell>
          <cell r="AB1259">
            <v>15551868.762126502</v>
          </cell>
          <cell r="AD1259">
            <v>4.2142858505249023</v>
          </cell>
        </row>
        <row r="1260">
          <cell r="A1260" t="str">
            <v>Chapinero</v>
          </cell>
          <cell r="B1260">
            <v>501950</v>
          </cell>
          <cell r="C1260">
            <v>37622</v>
          </cell>
          <cell r="D1260">
            <v>37777</v>
          </cell>
          <cell r="E1260" t="str">
            <v>M</v>
          </cell>
          <cell r="F1260" t="str">
            <v>AUCOL98</v>
          </cell>
          <cell r="G1260">
            <v>65799</v>
          </cell>
          <cell r="H1260" t="str">
            <v>PCI LTDA</v>
          </cell>
          <cell r="I1260">
            <v>0</v>
          </cell>
          <cell r="J1260">
            <v>0</v>
          </cell>
          <cell r="K1260">
            <v>202668.51560000001</v>
          </cell>
          <cell r="N1260">
            <v>0</v>
          </cell>
          <cell r="O1260">
            <v>0.1</v>
          </cell>
          <cell r="P1260">
            <v>0</v>
          </cell>
          <cell r="Q1260">
            <v>0.1</v>
          </cell>
          <cell r="R1260">
            <v>0</v>
          </cell>
          <cell r="S1260">
            <v>0</v>
          </cell>
          <cell r="T1260">
            <v>0</v>
          </cell>
          <cell r="U1260">
            <v>0.19</v>
          </cell>
          <cell r="V1260">
            <v>38507.017964000006</v>
          </cell>
          <cell r="W1260">
            <v>0.125</v>
          </cell>
          <cell r="X1260">
            <v>25333.564450000002</v>
          </cell>
          <cell r="Y1260">
            <v>0</v>
          </cell>
          <cell r="Z1260">
            <v>0</v>
          </cell>
          <cell r="AA1260">
            <v>0.68500000000000005</v>
          </cell>
          <cell r="AB1260">
            <v>138827.93318600001</v>
          </cell>
          <cell r="AC1260">
            <v>0</v>
          </cell>
          <cell r="AD1260">
            <v>0.30967742204666138</v>
          </cell>
        </row>
        <row r="1261">
          <cell r="B1261" t="str">
            <v>Total 501950</v>
          </cell>
          <cell r="I1261">
            <v>78690608</v>
          </cell>
          <cell r="J1261">
            <v>78690608</v>
          </cell>
          <cell r="K1261">
            <v>81856359.227499992</v>
          </cell>
          <cell r="L1261">
            <v>2773101</v>
          </cell>
          <cell r="M1261">
            <v>0</v>
          </cell>
          <cell r="N1261">
            <v>2773101</v>
          </cell>
          <cell r="P1261">
            <v>0</v>
          </cell>
          <cell r="R1261">
            <v>277310.10000000003</v>
          </cell>
          <cell r="S1261">
            <v>3050411.1</v>
          </cell>
          <cell r="V1261">
            <v>15552708.253225001</v>
          </cell>
          <cell r="X1261">
            <v>10232044.903437499</v>
          </cell>
          <cell r="Z1261">
            <v>0</v>
          </cell>
          <cell r="AB1261">
            <v>53021194.970837511</v>
          </cell>
          <cell r="AC1261">
            <v>0</v>
          </cell>
        </row>
        <row r="1262">
          <cell r="H1262" t="str">
            <v>Total PCI LTDA</v>
          </cell>
          <cell r="I1262">
            <v>78690608</v>
          </cell>
          <cell r="J1262">
            <v>78690608</v>
          </cell>
          <cell r="K1262">
            <v>81856359.227499992</v>
          </cell>
          <cell r="L1262">
            <v>2773101</v>
          </cell>
          <cell r="M1262">
            <v>0</v>
          </cell>
          <cell r="N1262">
            <v>2773101</v>
          </cell>
          <cell r="P1262">
            <v>0</v>
          </cell>
          <cell r="R1262">
            <v>277310.10000000003</v>
          </cell>
          <cell r="S1262">
            <v>3050411.1</v>
          </cell>
          <cell r="V1262">
            <v>15552708.253225001</v>
          </cell>
          <cell r="X1262">
            <v>10232044.903437499</v>
          </cell>
          <cell r="Z1262">
            <v>0</v>
          </cell>
          <cell r="AB1262">
            <v>53021194.970837511</v>
          </cell>
          <cell r="AC1262">
            <v>0</v>
          </cell>
        </row>
        <row r="1263">
          <cell r="A1263" t="str">
            <v>Chapinero</v>
          </cell>
          <cell r="B1263">
            <v>7301088</v>
          </cell>
          <cell r="C1263">
            <v>36989</v>
          </cell>
          <cell r="D1263">
            <v>37353</v>
          </cell>
          <cell r="E1263" t="str">
            <v>M</v>
          </cell>
          <cell r="F1263" t="str">
            <v>AUCOL98</v>
          </cell>
          <cell r="G1263">
            <v>72059</v>
          </cell>
          <cell r="H1263" t="str">
            <v>PRIETO Y CARRIZOSA S.A.</v>
          </cell>
          <cell r="I1263">
            <v>26115282</v>
          </cell>
          <cell r="J1263">
            <v>26067605</v>
          </cell>
          <cell r="K1263">
            <v>26115282.019499999</v>
          </cell>
          <cell r="L1263">
            <v>754334</v>
          </cell>
          <cell r="M1263">
            <v>0</v>
          </cell>
          <cell r="N1263">
            <v>754334</v>
          </cell>
          <cell r="O1263">
            <v>0.1</v>
          </cell>
          <cell r="P1263">
            <v>0</v>
          </cell>
          <cell r="Q1263">
            <v>0.1</v>
          </cell>
          <cell r="R1263">
            <v>75433.400000000009</v>
          </cell>
          <cell r="S1263">
            <v>829767.4</v>
          </cell>
          <cell r="T1263">
            <v>3.1773250596352803E-2</v>
          </cell>
          <cell r="U1263">
            <v>0.19</v>
          </cell>
          <cell r="V1263">
            <v>4961903.5837049996</v>
          </cell>
          <cell r="W1263">
            <v>0.125</v>
          </cell>
          <cell r="X1263">
            <v>3264410.2524374998</v>
          </cell>
          <cell r="Y1263">
            <v>0</v>
          </cell>
          <cell r="Z1263">
            <v>0</v>
          </cell>
          <cell r="AA1263">
            <v>0.65322674940364722</v>
          </cell>
          <cell r="AB1263">
            <v>17059200.783357501</v>
          </cell>
          <cell r="AD1263">
            <v>12.780220031738281</v>
          </cell>
        </row>
        <row r="1264">
          <cell r="A1264" t="str">
            <v>Chapinero</v>
          </cell>
          <cell r="B1264">
            <v>7301088</v>
          </cell>
          <cell r="C1264">
            <v>37354</v>
          </cell>
          <cell r="D1264">
            <v>37718</v>
          </cell>
          <cell r="E1264" t="str">
            <v>M</v>
          </cell>
          <cell r="F1264" t="str">
            <v>AUCOL98</v>
          </cell>
          <cell r="G1264">
            <v>72059</v>
          </cell>
          <cell r="H1264" t="str">
            <v>PRIETO Y CARRIZOSA S.A.</v>
          </cell>
          <cell r="I1264">
            <v>22907000</v>
          </cell>
          <cell r="J1264">
            <v>22907000</v>
          </cell>
          <cell r="K1264">
            <v>22906999.996100001</v>
          </cell>
          <cell r="L1264">
            <v>19693386</v>
          </cell>
          <cell r="M1264">
            <v>12636</v>
          </cell>
          <cell r="N1264">
            <v>19706022</v>
          </cell>
          <cell r="O1264">
            <v>0.1</v>
          </cell>
          <cell r="P1264">
            <v>1263.6000000000001</v>
          </cell>
          <cell r="Q1264">
            <v>0.1</v>
          </cell>
          <cell r="R1264">
            <v>1970602.2000000002</v>
          </cell>
          <cell r="S1264">
            <v>21677887.800000001</v>
          </cell>
          <cell r="T1264">
            <v>0.94634337991403239</v>
          </cell>
          <cell r="U1264">
            <v>0.19</v>
          </cell>
          <cell r="V1264">
            <v>4352329.9992590006</v>
          </cell>
          <cell r="W1264">
            <v>0.125</v>
          </cell>
          <cell r="X1264">
            <v>2863374.9995125001</v>
          </cell>
          <cell r="Y1264">
            <v>0</v>
          </cell>
          <cell r="Z1264">
            <v>0</v>
          </cell>
          <cell r="AA1264">
            <v>-0.26134337991403234</v>
          </cell>
          <cell r="AB1264">
            <v>-5986592.8026714996</v>
          </cell>
          <cell r="AD1264">
            <v>13.140110015869141</v>
          </cell>
        </row>
        <row r="1265">
          <cell r="A1265" t="str">
            <v>Chapinero</v>
          </cell>
          <cell r="B1265">
            <v>7301088</v>
          </cell>
          <cell r="C1265">
            <v>37719</v>
          </cell>
          <cell r="D1265">
            <v>37777</v>
          </cell>
          <cell r="E1265" t="str">
            <v>M</v>
          </cell>
          <cell r="F1265" t="str">
            <v>AUCOL98</v>
          </cell>
          <cell r="G1265">
            <v>72059</v>
          </cell>
          <cell r="H1265" t="str">
            <v>PRIETO Y CARRIZOSA S.A.</v>
          </cell>
          <cell r="I1265">
            <v>4448366</v>
          </cell>
          <cell r="J1265">
            <v>-17796</v>
          </cell>
          <cell r="K1265">
            <v>4286160.4804999996</v>
          </cell>
          <cell r="L1265">
            <v>4217827</v>
          </cell>
          <cell r="M1265">
            <v>5698445</v>
          </cell>
          <cell r="N1265">
            <v>9916272</v>
          </cell>
          <cell r="O1265">
            <v>0.1</v>
          </cell>
          <cell r="P1265">
            <v>569844.5</v>
          </cell>
          <cell r="Q1265">
            <v>0.1</v>
          </cell>
          <cell r="R1265">
            <v>991627.20000000007</v>
          </cell>
          <cell r="S1265">
            <v>11477743.699999999</v>
          </cell>
          <cell r="T1265">
            <v>2.6778613988482927</v>
          </cell>
          <cell r="U1265">
            <v>0.19</v>
          </cell>
          <cell r="V1265">
            <v>814370.49129499996</v>
          </cell>
          <cell r="W1265">
            <v>0.125</v>
          </cell>
          <cell r="X1265">
            <v>535770.06006249995</v>
          </cell>
          <cell r="Y1265">
            <v>0</v>
          </cell>
          <cell r="Z1265">
            <v>0</v>
          </cell>
          <cell r="AA1265">
            <v>-1.9928613988482926</v>
          </cell>
          <cell r="AB1265">
            <v>-8541723.7708574999</v>
          </cell>
          <cell r="AC1265">
            <v>10</v>
          </cell>
          <cell r="AD1265">
            <v>9.3620691299438477</v>
          </cell>
        </row>
        <row r="1266">
          <cell r="B1266" t="str">
            <v>Total 7301088</v>
          </cell>
          <cell r="I1266">
            <v>53470648</v>
          </cell>
          <cell r="J1266">
            <v>48956809</v>
          </cell>
          <cell r="K1266">
            <v>53308442.496099994</v>
          </cell>
          <cell r="L1266">
            <v>24665547</v>
          </cell>
          <cell r="M1266">
            <v>5711081</v>
          </cell>
          <cell r="N1266">
            <v>30376628</v>
          </cell>
          <cell r="P1266">
            <v>571108.1</v>
          </cell>
          <cell r="R1266">
            <v>3037662.8000000003</v>
          </cell>
          <cell r="S1266">
            <v>33985398.899999999</v>
          </cell>
          <cell r="V1266">
            <v>10128604.074259</v>
          </cell>
          <cell r="X1266">
            <v>6663555.3120124992</v>
          </cell>
          <cell r="Z1266">
            <v>0</v>
          </cell>
          <cell r="AB1266">
            <v>2530884.2098285016</v>
          </cell>
          <cell r="AC1266">
            <v>10</v>
          </cell>
        </row>
        <row r="1267">
          <cell r="H1267" t="str">
            <v>Total PRIETO Y CARRIZOSA S.A.</v>
          </cell>
          <cell r="I1267">
            <v>53470648</v>
          </cell>
          <cell r="J1267">
            <v>48956809</v>
          </cell>
          <cell r="K1267">
            <v>53308442.496099994</v>
          </cell>
          <cell r="L1267">
            <v>24665547</v>
          </cell>
          <cell r="M1267">
            <v>5711081</v>
          </cell>
          <cell r="N1267">
            <v>30376628</v>
          </cell>
          <cell r="P1267">
            <v>571108.1</v>
          </cell>
          <cell r="R1267">
            <v>3037662.8000000003</v>
          </cell>
          <cell r="S1267">
            <v>33985398.899999999</v>
          </cell>
          <cell r="V1267">
            <v>10128604.074259</v>
          </cell>
          <cell r="X1267">
            <v>6663555.3120124992</v>
          </cell>
          <cell r="Z1267">
            <v>0</v>
          </cell>
          <cell r="AB1267">
            <v>2530884.2098285016</v>
          </cell>
          <cell r="AC1267">
            <v>10</v>
          </cell>
        </row>
        <row r="1268">
          <cell r="A1268" t="str">
            <v>Chapinero</v>
          </cell>
          <cell r="B1268">
            <v>7390941</v>
          </cell>
          <cell r="C1268">
            <v>37041</v>
          </cell>
          <cell r="D1268">
            <v>37405</v>
          </cell>
          <cell r="E1268" t="str">
            <v>A</v>
          </cell>
          <cell r="F1268" t="str">
            <v>AUCOL98</v>
          </cell>
          <cell r="G1268">
            <v>75543</v>
          </cell>
          <cell r="H1268" t="str">
            <v>PRODUCTION TESTING SERVICES</v>
          </cell>
          <cell r="I1268">
            <v>0</v>
          </cell>
          <cell r="J1268">
            <v>0</v>
          </cell>
          <cell r="K1268">
            <v>86756.506800000003</v>
          </cell>
          <cell r="N1268">
            <v>0</v>
          </cell>
          <cell r="O1268">
            <v>0.1</v>
          </cell>
          <cell r="P1268">
            <v>0</v>
          </cell>
          <cell r="Q1268">
            <v>0.1</v>
          </cell>
          <cell r="R1268">
            <v>0</v>
          </cell>
          <cell r="S1268">
            <v>0</v>
          </cell>
          <cell r="T1268">
            <v>0</v>
          </cell>
          <cell r="U1268">
            <v>0.19</v>
          </cell>
          <cell r="V1268">
            <v>16483.736292000001</v>
          </cell>
          <cell r="W1268">
            <v>0.125</v>
          </cell>
          <cell r="X1268">
            <v>10844.56335</v>
          </cell>
          <cell r="Y1268">
            <v>0</v>
          </cell>
          <cell r="Z1268">
            <v>0</v>
          </cell>
          <cell r="AA1268">
            <v>0.68500000000000005</v>
          </cell>
          <cell r="AB1268">
            <v>59428.207158000005</v>
          </cell>
          <cell r="AD1268">
            <v>0</v>
          </cell>
        </row>
        <row r="1269">
          <cell r="B1269" t="str">
            <v>Total 7390941</v>
          </cell>
          <cell r="I1269">
            <v>0</v>
          </cell>
          <cell r="J1269">
            <v>0</v>
          </cell>
          <cell r="K1269">
            <v>86756.506800000003</v>
          </cell>
          <cell r="L1269">
            <v>0</v>
          </cell>
          <cell r="M1269">
            <v>0</v>
          </cell>
          <cell r="N1269">
            <v>0</v>
          </cell>
          <cell r="P1269">
            <v>0</v>
          </cell>
          <cell r="R1269">
            <v>0</v>
          </cell>
          <cell r="S1269">
            <v>0</v>
          </cell>
          <cell r="V1269">
            <v>16483.736292000001</v>
          </cell>
          <cell r="X1269">
            <v>10844.56335</v>
          </cell>
          <cell r="Z1269">
            <v>0</v>
          </cell>
          <cell r="AB1269">
            <v>59428.207158000005</v>
          </cell>
          <cell r="AC1269">
            <v>0</v>
          </cell>
        </row>
        <row r="1270">
          <cell r="H1270" t="str">
            <v>Total PRODUCTION TESTING SERVICES</v>
          </cell>
          <cell r="I1270">
            <v>0</v>
          </cell>
          <cell r="J1270">
            <v>0</v>
          </cell>
          <cell r="K1270">
            <v>86756.506800000003</v>
          </cell>
          <cell r="L1270">
            <v>0</v>
          </cell>
          <cell r="M1270">
            <v>0</v>
          </cell>
          <cell r="N1270">
            <v>0</v>
          </cell>
          <cell r="P1270">
            <v>0</v>
          </cell>
          <cell r="R1270">
            <v>0</v>
          </cell>
          <cell r="S1270">
            <v>0</v>
          </cell>
          <cell r="V1270">
            <v>16483.736292000001</v>
          </cell>
          <cell r="X1270">
            <v>10844.56335</v>
          </cell>
          <cell r="Z1270">
            <v>0</v>
          </cell>
          <cell r="AB1270">
            <v>59428.207158000005</v>
          </cell>
          <cell r="AC1270">
            <v>0</v>
          </cell>
        </row>
        <row r="1271">
          <cell r="A1271" t="str">
            <v>Chapinero</v>
          </cell>
          <cell r="B1271">
            <v>835449</v>
          </cell>
          <cell r="C1271">
            <v>36722</v>
          </cell>
          <cell r="D1271">
            <v>37086</v>
          </cell>
          <cell r="E1271" t="str">
            <v>M</v>
          </cell>
          <cell r="F1271" t="str">
            <v>AUCOL98</v>
          </cell>
          <cell r="G1271">
            <v>50098</v>
          </cell>
          <cell r="H1271" t="str">
            <v>PROPIETARIOS DE CAMIONES S.A.</v>
          </cell>
          <cell r="I1271">
            <v>120906666.0625</v>
          </cell>
          <cell r="J1271">
            <v>120434150.0625</v>
          </cell>
          <cell r="K1271">
            <v>121467856.9446</v>
          </cell>
          <cell r="L1271">
            <v>240593710</v>
          </cell>
          <cell r="M1271">
            <v>800000</v>
          </cell>
          <cell r="N1271">
            <v>241393710</v>
          </cell>
          <cell r="O1271">
            <v>0.1</v>
          </cell>
          <cell r="P1271">
            <v>80000</v>
          </cell>
          <cell r="Q1271">
            <v>0.1</v>
          </cell>
          <cell r="R1271">
            <v>24139371</v>
          </cell>
          <cell r="S1271">
            <v>265613081</v>
          </cell>
          <cell r="T1271">
            <v>2.1866943871508564</v>
          </cell>
          <cell r="U1271">
            <v>0.19</v>
          </cell>
          <cell r="V1271">
            <v>23078892.819474</v>
          </cell>
          <cell r="W1271">
            <v>0.125</v>
          </cell>
          <cell r="X1271">
            <v>15183482.118075</v>
          </cell>
          <cell r="Y1271">
            <v>0</v>
          </cell>
          <cell r="Z1271">
            <v>0</v>
          </cell>
          <cell r="AA1271">
            <v>-1.5016943871508563</v>
          </cell>
          <cell r="AB1271">
            <v>-182407598.99294898</v>
          </cell>
          <cell r="AD1271">
            <v>55.340660095214844</v>
          </cell>
        </row>
        <row r="1272">
          <cell r="A1272" t="str">
            <v>Chapinero</v>
          </cell>
          <cell r="B1272">
            <v>835449</v>
          </cell>
          <cell r="C1272">
            <v>37087</v>
          </cell>
          <cell r="D1272">
            <v>37451</v>
          </cell>
          <cell r="E1272" t="str">
            <v>M</v>
          </cell>
          <cell r="F1272" t="str">
            <v>AUCOL98</v>
          </cell>
          <cell r="G1272">
            <v>50098</v>
          </cell>
          <cell r="H1272" t="str">
            <v>PROPIETARIOS DE CAMIONES S.A.</v>
          </cell>
          <cell r="I1272">
            <v>103320231.0625</v>
          </cell>
          <cell r="J1272">
            <v>103320231.0625</v>
          </cell>
          <cell r="K1272">
            <v>102176435.126</v>
          </cell>
          <cell r="L1272">
            <v>25207601</v>
          </cell>
          <cell r="M1272">
            <v>3559817</v>
          </cell>
          <cell r="N1272">
            <v>28767418</v>
          </cell>
          <cell r="O1272">
            <v>0.1</v>
          </cell>
          <cell r="P1272">
            <v>355981.7</v>
          </cell>
          <cell r="Q1272">
            <v>0.1</v>
          </cell>
          <cell r="R1272">
            <v>2876741.8000000003</v>
          </cell>
          <cell r="S1272">
            <v>32000141.5</v>
          </cell>
          <cell r="T1272">
            <v>0.31318514352686772</v>
          </cell>
          <cell r="U1272">
            <v>0.19</v>
          </cell>
          <cell r="V1272">
            <v>19413522.673939999</v>
          </cell>
          <cell r="W1272">
            <v>0.125</v>
          </cell>
          <cell r="X1272">
            <v>12772054.39075</v>
          </cell>
          <cell r="Y1272">
            <v>0</v>
          </cell>
          <cell r="Z1272">
            <v>0</v>
          </cell>
          <cell r="AA1272">
            <v>0.37181485647313234</v>
          </cell>
          <cell r="AB1272">
            <v>37990716.561310008</v>
          </cell>
          <cell r="AD1272">
            <v>37.733516693115234</v>
          </cell>
        </row>
        <row r="1273">
          <cell r="A1273" t="str">
            <v>Chapinero</v>
          </cell>
          <cell r="B1273">
            <v>835449</v>
          </cell>
          <cell r="C1273">
            <v>37452</v>
          </cell>
          <cell r="D1273">
            <v>37777</v>
          </cell>
          <cell r="E1273" t="str">
            <v>M</v>
          </cell>
          <cell r="F1273" t="str">
            <v>AUCOL98</v>
          </cell>
          <cell r="G1273">
            <v>50098</v>
          </cell>
          <cell r="H1273" t="str">
            <v>PROPIETARIOS DE CAMIONES S.A.</v>
          </cell>
          <cell r="I1273">
            <v>195567212</v>
          </cell>
          <cell r="J1273">
            <v>154320037.625</v>
          </cell>
          <cell r="K1273">
            <v>192576356.93130001</v>
          </cell>
          <cell r="L1273">
            <v>23447270</v>
          </cell>
          <cell r="M1273">
            <v>2766544</v>
          </cell>
          <cell r="N1273">
            <v>26213814</v>
          </cell>
          <cell r="O1273">
            <v>0.1</v>
          </cell>
          <cell r="P1273">
            <v>276654.40000000002</v>
          </cell>
          <cell r="Q1273">
            <v>0.1</v>
          </cell>
          <cell r="R1273">
            <v>2621381.4000000004</v>
          </cell>
          <cell r="S1273">
            <v>29111849.799999997</v>
          </cell>
          <cell r="T1273">
            <v>0.15117042540370312</v>
          </cell>
          <cell r="U1273">
            <v>0.19</v>
          </cell>
          <cell r="V1273">
            <v>36589507.816947006</v>
          </cell>
          <cell r="W1273">
            <v>0.125</v>
          </cell>
          <cell r="X1273">
            <v>24072044.616412502</v>
          </cell>
          <cell r="Y1273">
            <v>0</v>
          </cell>
          <cell r="Z1273">
            <v>0</v>
          </cell>
          <cell r="AA1273">
            <v>0.53382957459629687</v>
          </cell>
          <cell r="AB1273">
            <v>102802954.69794051</v>
          </cell>
          <cell r="AC1273">
            <v>54</v>
          </cell>
          <cell r="AD1273">
            <v>50.338462829589844</v>
          </cell>
        </row>
        <row r="1274">
          <cell r="B1274" t="str">
            <v>Total 835449</v>
          </cell>
          <cell r="I1274">
            <v>419794109.125</v>
          </cell>
          <cell r="J1274">
            <v>378074418.75</v>
          </cell>
          <cell r="K1274">
            <v>416220649.00190002</v>
          </cell>
          <cell r="L1274">
            <v>289248581</v>
          </cell>
          <cell r="M1274">
            <v>7126361</v>
          </cell>
          <cell r="N1274">
            <v>296374942</v>
          </cell>
          <cell r="P1274">
            <v>712636.10000000009</v>
          </cell>
          <cell r="R1274">
            <v>29637494.200000003</v>
          </cell>
          <cell r="S1274">
            <v>326725072.30000001</v>
          </cell>
          <cell r="V1274">
            <v>79081923.310360998</v>
          </cell>
          <cell r="X1274">
            <v>52027581.125237502</v>
          </cell>
          <cell r="Z1274">
            <v>0</v>
          </cell>
          <cell r="AB1274">
            <v>-41613927.733698443</v>
          </cell>
          <cell r="AC1274">
            <v>54</v>
          </cell>
        </row>
        <row r="1275">
          <cell r="H1275" t="str">
            <v>Total PROPIETARIOS DE CAMIONES S.A.</v>
          </cell>
          <cell r="I1275">
            <v>419794109.125</v>
          </cell>
          <cell r="J1275">
            <v>378074418.75</v>
          </cell>
          <cell r="K1275">
            <v>416220649.00190002</v>
          </cell>
          <cell r="L1275">
            <v>289248581</v>
          </cell>
          <cell r="M1275">
            <v>7126361</v>
          </cell>
          <cell r="N1275">
            <v>296374942</v>
          </cell>
          <cell r="P1275">
            <v>712636.10000000009</v>
          </cell>
          <cell r="R1275">
            <v>29637494.200000003</v>
          </cell>
          <cell r="S1275">
            <v>326725072.30000001</v>
          </cell>
          <cell r="V1275">
            <v>79081923.310360998</v>
          </cell>
          <cell r="X1275">
            <v>52027581.125237502</v>
          </cell>
          <cell r="Z1275">
            <v>0</v>
          </cell>
          <cell r="AB1275">
            <v>-41613927.733698443</v>
          </cell>
          <cell r="AC1275">
            <v>54</v>
          </cell>
        </row>
        <row r="1276">
          <cell r="A1276" t="str">
            <v>Chapinero</v>
          </cell>
          <cell r="B1276">
            <v>10952221</v>
          </cell>
          <cell r="C1276">
            <v>37449</v>
          </cell>
          <cell r="D1276">
            <v>37777</v>
          </cell>
          <cell r="E1276" t="str">
            <v>M</v>
          </cell>
          <cell r="F1276" t="str">
            <v>AUCOL98</v>
          </cell>
          <cell r="G1276">
            <v>90107</v>
          </cell>
          <cell r="H1276" t="str">
            <v>RAISBECK LARA RODRIGUEZ &amp; RUEDA</v>
          </cell>
          <cell r="I1276">
            <v>22338721</v>
          </cell>
          <cell r="J1276">
            <v>17721934</v>
          </cell>
          <cell r="K1276">
            <v>21937714.289099999</v>
          </cell>
          <cell r="L1276">
            <v>1503800</v>
          </cell>
          <cell r="M1276">
            <v>296200</v>
          </cell>
          <cell r="N1276">
            <v>1800000</v>
          </cell>
          <cell r="O1276">
            <v>0.1</v>
          </cell>
          <cell r="P1276">
            <v>29620</v>
          </cell>
          <cell r="Q1276">
            <v>0.1</v>
          </cell>
          <cell r="R1276">
            <v>180000</v>
          </cell>
          <cell r="S1276">
            <v>2009620</v>
          </cell>
          <cell r="T1276">
            <v>9.1605714866954138E-2</v>
          </cell>
          <cell r="U1276">
            <v>0.19</v>
          </cell>
          <cell r="V1276">
            <v>4168165.714929</v>
          </cell>
          <cell r="W1276">
            <v>0.125</v>
          </cell>
          <cell r="X1276">
            <v>2742214.2861374998</v>
          </cell>
          <cell r="Y1276">
            <v>0</v>
          </cell>
          <cell r="Z1276">
            <v>0</v>
          </cell>
          <cell r="AA1276">
            <v>0.59339428513304593</v>
          </cell>
          <cell r="AB1276">
            <v>13017714.2880335</v>
          </cell>
          <cell r="AC1276">
            <v>26</v>
          </cell>
          <cell r="AD1276">
            <v>21.021341323852539</v>
          </cell>
        </row>
        <row r="1277">
          <cell r="B1277" t="str">
            <v>Total 10952221</v>
          </cell>
          <cell r="I1277">
            <v>22338721</v>
          </cell>
          <cell r="J1277">
            <v>17721934</v>
          </cell>
          <cell r="K1277">
            <v>21937714.289099999</v>
          </cell>
          <cell r="L1277">
            <v>1503800</v>
          </cell>
          <cell r="M1277">
            <v>296200</v>
          </cell>
          <cell r="N1277">
            <v>1800000</v>
          </cell>
          <cell r="P1277">
            <v>29620</v>
          </cell>
          <cell r="R1277">
            <v>180000</v>
          </cell>
          <cell r="S1277">
            <v>2009620</v>
          </cell>
          <cell r="V1277">
            <v>4168165.714929</v>
          </cell>
          <cell r="X1277">
            <v>2742214.2861374998</v>
          </cell>
          <cell r="Z1277">
            <v>0</v>
          </cell>
          <cell r="AB1277">
            <v>13017714.2880335</v>
          </cell>
          <cell r="AC1277">
            <v>26</v>
          </cell>
        </row>
        <row r="1278">
          <cell r="H1278" t="str">
            <v>Total RAISBECK LARA RODRIGUEZ &amp; RUEDA</v>
          </cell>
          <cell r="I1278">
            <v>22338721</v>
          </cell>
          <cell r="J1278">
            <v>17721934</v>
          </cell>
          <cell r="K1278">
            <v>21937714.289099999</v>
          </cell>
          <cell r="L1278">
            <v>1503800</v>
          </cell>
          <cell r="M1278">
            <v>296200</v>
          </cell>
          <cell r="N1278">
            <v>1800000</v>
          </cell>
          <cell r="P1278">
            <v>29620</v>
          </cell>
          <cell r="R1278">
            <v>180000</v>
          </cell>
          <cell r="S1278">
            <v>2009620</v>
          </cell>
          <cell r="V1278">
            <v>4168165.714929</v>
          </cell>
          <cell r="X1278">
            <v>2742214.2861374998</v>
          </cell>
          <cell r="Z1278">
            <v>0</v>
          </cell>
          <cell r="AB1278">
            <v>13017714.2880335</v>
          </cell>
          <cell r="AC1278">
            <v>26</v>
          </cell>
        </row>
        <row r="1279">
          <cell r="A1279" t="str">
            <v>Chapinero</v>
          </cell>
          <cell r="B1279">
            <v>1061555</v>
          </cell>
          <cell r="C1279">
            <v>36856</v>
          </cell>
          <cell r="D1279">
            <v>37220</v>
          </cell>
          <cell r="E1279" t="str">
            <v>M</v>
          </cell>
          <cell r="F1279" t="str">
            <v>AUCOL98</v>
          </cell>
          <cell r="G1279">
            <v>61636</v>
          </cell>
          <cell r="H1279" t="str">
            <v>RAMIREZ CARBONELL JAIME</v>
          </cell>
          <cell r="I1279">
            <v>34151664</v>
          </cell>
          <cell r="J1279">
            <v>34151664</v>
          </cell>
          <cell r="K1279">
            <v>34151664</v>
          </cell>
          <cell r="L1279">
            <v>11044769</v>
          </cell>
          <cell r="M1279">
            <v>8407790</v>
          </cell>
          <cell r="N1279">
            <v>19452559</v>
          </cell>
          <cell r="O1279">
            <v>0.1</v>
          </cell>
          <cell r="P1279">
            <v>840779</v>
          </cell>
          <cell r="Q1279">
            <v>0.1</v>
          </cell>
          <cell r="R1279">
            <v>1945255.9000000001</v>
          </cell>
          <cell r="S1279">
            <v>22238593.899999999</v>
          </cell>
          <cell r="T1279">
            <v>0.65117160616244052</v>
          </cell>
          <cell r="U1279">
            <v>0.19</v>
          </cell>
          <cell r="V1279">
            <v>6488816.1600000001</v>
          </cell>
          <cell r="W1279">
            <v>0.125</v>
          </cell>
          <cell r="X1279">
            <v>4268958</v>
          </cell>
          <cell r="Y1279">
            <v>0</v>
          </cell>
          <cell r="Z1279">
            <v>0</v>
          </cell>
          <cell r="AA1279">
            <v>3.3828393837559534E-2</v>
          </cell>
          <cell r="AB1279">
            <v>1155295.9400000037</v>
          </cell>
          <cell r="AD1279">
            <v>22</v>
          </cell>
        </row>
        <row r="1280">
          <cell r="A1280" t="str">
            <v>Chapinero</v>
          </cell>
          <cell r="B1280">
            <v>1061555</v>
          </cell>
          <cell r="C1280">
            <v>37221</v>
          </cell>
          <cell r="D1280">
            <v>37585</v>
          </cell>
          <cell r="E1280" t="str">
            <v>M</v>
          </cell>
          <cell r="F1280" t="str">
            <v>AUCOL98</v>
          </cell>
          <cell r="G1280">
            <v>61636</v>
          </cell>
          <cell r="H1280" t="str">
            <v>RAMIREZ CARBONELL JAIME</v>
          </cell>
          <cell r="I1280">
            <v>40283770.75</v>
          </cell>
          <cell r="J1280">
            <v>40283770.75</v>
          </cell>
          <cell r="K1280">
            <v>40283770.75</v>
          </cell>
          <cell r="L1280">
            <v>0</v>
          </cell>
          <cell r="M1280">
            <v>5000000</v>
          </cell>
          <cell r="N1280">
            <v>5000000</v>
          </cell>
          <cell r="O1280">
            <v>0.1</v>
          </cell>
          <cell r="P1280">
            <v>500000</v>
          </cell>
          <cell r="Q1280">
            <v>0.1</v>
          </cell>
          <cell r="R1280">
            <v>500000</v>
          </cell>
          <cell r="S1280">
            <v>6000000</v>
          </cell>
          <cell r="T1280">
            <v>0.1489433558053897</v>
          </cell>
          <cell r="U1280">
            <v>0.19</v>
          </cell>
          <cell r="V1280">
            <v>7653916.4424999999</v>
          </cell>
          <cell r="W1280">
            <v>0.125</v>
          </cell>
          <cell r="X1280">
            <v>5035471.34375</v>
          </cell>
          <cell r="Y1280">
            <v>0</v>
          </cell>
          <cell r="Z1280">
            <v>0</v>
          </cell>
          <cell r="AA1280">
            <v>0.53605664419461041</v>
          </cell>
          <cell r="AB1280">
            <v>21594382.963750005</v>
          </cell>
          <cell r="AD1280">
            <v>21.25274658203125</v>
          </cell>
        </row>
        <row r="1281">
          <cell r="A1281" t="str">
            <v>Chapinero</v>
          </cell>
          <cell r="B1281">
            <v>1061555</v>
          </cell>
          <cell r="C1281">
            <v>37586</v>
          </cell>
          <cell r="D1281">
            <v>37777</v>
          </cell>
          <cell r="E1281" t="str">
            <v>M</v>
          </cell>
          <cell r="F1281" t="str">
            <v>AUCOL98</v>
          </cell>
          <cell r="G1281">
            <v>61636</v>
          </cell>
          <cell r="H1281" t="str">
            <v>RAMIREZ CARBONELL JAIME</v>
          </cell>
          <cell r="I1281">
            <v>1530948</v>
          </cell>
          <cell r="J1281">
            <v>0</v>
          </cell>
          <cell r="K1281">
            <v>1530948</v>
          </cell>
          <cell r="L1281">
            <v>0</v>
          </cell>
          <cell r="M1281">
            <v>2000000</v>
          </cell>
          <cell r="N1281">
            <v>2000000</v>
          </cell>
          <cell r="O1281">
            <v>0.1</v>
          </cell>
          <cell r="P1281">
            <v>200000</v>
          </cell>
          <cell r="Q1281">
            <v>0.1</v>
          </cell>
          <cell r="R1281">
            <v>200000</v>
          </cell>
          <cell r="S1281">
            <v>2400000</v>
          </cell>
          <cell r="T1281">
            <v>1.5676561189537463</v>
          </cell>
          <cell r="U1281">
            <v>0.19</v>
          </cell>
          <cell r="V1281">
            <v>290880.12</v>
          </cell>
          <cell r="W1281">
            <v>0.125</v>
          </cell>
          <cell r="X1281">
            <v>191368.5</v>
          </cell>
          <cell r="Y1281">
            <v>0</v>
          </cell>
          <cell r="Z1281">
            <v>0</v>
          </cell>
          <cell r="AA1281">
            <v>-0.88265611895374629</v>
          </cell>
          <cell r="AB1281">
            <v>-1351300.6199999999</v>
          </cell>
          <cell r="AC1281">
            <v>1</v>
          </cell>
          <cell r="AD1281">
            <v>1</v>
          </cell>
        </row>
        <row r="1282">
          <cell r="B1282" t="str">
            <v>Total 1061555</v>
          </cell>
          <cell r="I1282">
            <v>75966382.75</v>
          </cell>
          <cell r="J1282">
            <v>74435434.75</v>
          </cell>
          <cell r="K1282">
            <v>75966382.75</v>
          </cell>
          <cell r="L1282">
            <v>11044769</v>
          </cell>
          <cell r="M1282">
            <v>15407790</v>
          </cell>
          <cell r="N1282">
            <v>26452559</v>
          </cell>
          <cell r="P1282">
            <v>1540779</v>
          </cell>
          <cell r="R1282">
            <v>2645255.9000000004</v>
          </cell>
          <cell r="S1282">
            <v>30638593.899999999</v>
          </cell>
          <cell r="V1282">
            <v>14433612.722499998</v>
          </cell>
          <cell r="X1282">
            <v>9495797.84375</v>
          </cell>
          <cell r="Z1282">
            <v>0</v>
          </cell>
          <cell r="AB1282">
            <v>21398378.283750009</v>
          </cell>
          <cell r="AC1282">
            <v>1</v>
          </cell>
        </row>
        <row r="1283">
          <cell r="H1283" t="str">
            <v>Total RAMIREZ CARBONELL JAIME</v>
          </cell>
          <cell r="I1283">
            <v>75966382.75</v>
          </cell>
          <cell r="J1283">
            <v>74435434.75</v>
          </cell>
          <cell r="K1283">
            <v>75966382.75</v>
          </cell>
          <cell r="L1283">
            <v>11044769</v>
          </cell>
          <cell r="M1283">
            <v>15407790</v>
          </cell>
          <cell r="N1283">
            <v>26452559</v>
          </cell>
          <cell r="P1283">
            <v>1540779</v>
          </cell>
          <cell r="R1283">
            <v>2645255.9000000004</v>
          </cell>
          <cell r="S1283">
            <v>30638593.899999999</v>
          </cell>
          <cell r="V1283">
            <v>14433612.722499998</v>
          </cell>
          <cell r="X1283">
            <v>9495797.84375</v>
          </cell>
          <cell r="Z1283">
            <v>0</v>
          </cell>
          <cell r="AB1283">
            <v>21398378.283750009</v>
          </cell>
          <cell r="AC1283">
            <v>1</v>
          </cell>
        </row>
        <row r="1284">
          <cell r="A1284" t="str">
            <v>Chapinero</v>
          </cell>
          <cell r="B1284">
            <v>7484710</v>
          </cell>
          <cell r="C1284">
            <v>36784</v>
          </cell>
          <cell r="D1284">
            <v>37148</v>
          </cell>
          <cell r="E1284" t="str">
            <v>M</v>
          </cell>
          <cell r="F1284" t="str">
            <v>AUCOL98</v>
          </cell>
          <cell r="G1284">
            <v>68255</v>
          </cell>
          <cell r="H1284" t="str">
            <v>RED COLOMBIA LTDA.</v>
          </cell>
          <cell r="I1284">
            <v>9095234</v>
          </cell>
          <cell r="J1284">
            <v>9095234</v>
          </cell>
          <cell r="K1284">
            <v>8526804.3261999991</v>
          </cell>
          <cell r="L1284">
            <v>2137385</v>
          </cell>
          <cell r="M1284">
            <v>1000001</v>
          </cell>
          <cell r="N1284">
            <v>3137386</v>
          </cell>
          <cell r="O1284">
            <v>0.1</v>
          </cell>
          <cell r="P1284">
            <v>100000.1</v>
          </cell>
          <cell r="Q1284">
            <v>0.1</v>
          </cell>
          <cell r="R1284">
            <v>313738.60000000003</v>
          </cell>
          <cell r="S1284">
            <v>3551124.7</v>
          </cell>
          <cell r="T1284">
            <v>0.41646607147868864</v>
          </cell>
          <cell r="U1284">
            <v>0.19</v>
          </cell>
          <cell r="V1284">
            <v>1620092.8219779998</v>
          </cell>
          <cell r="W1284">
            <v>0.125</v>
          </cell>
          <cell r="X1284">
            <v>1065850.5407749999</v>
          </cell>
          <cell r="Y1284">
            <v>0</v>
          </cell>
          <cell r="Z1284">
            <v>0</v>
          </cell>
          <cell r="AA1284">
            <v>0.26853392852131142</v>
          </cell>
          <cell r="AB1284">
            <v>2289736.2634469997</v>
          </cell>
          <cell r="AD1284">
            <v>9.3379125595092773</v>
          </cell>
        </row>
        <row r="1285">
          <cell r="A1285" t="str">
            <v>Chapinero</v>
          </cell>
          <cell r="B1285">
            <v>7484710</v>
          </cell>
          <cell r="C1285">
            <v>37149</v>
          </cell>
          <cell r="D1285">
            <v>37513</v>
          </cell>
          <cell r="E1285" t="str">
            <v>M</v>
          </cell>
          <cell r="F1285" t="str">
            <v>AUCOL98</v>
          </cell>
          <cell r="G1285">
            <v>68255</v>
          </cell>
          <cell r="H1285" t="str">
            <v>RED COLOMBIA LTDA.</v>
          </cell>
          <cell r="I1285">
            <v>14759639</v>
          </cell>
          <cell r="J1285">
            <v>14759639</v>
          </cell>
          <cell r="K1285">
            <v>14893007.972200001</v>
          </cell>
          <cell r="L1285">
            <v>0</v>
          </cell>
          <cell r="M1285">
            <v>0</v>
          </cell>
          <cell r="N1285">
            <v>0</v>
          </cell>
          <cell r="O1285">
            <v>0.1</v>
          </cell>
          <cell r="P1285">
            <v>0</v>
          </cell>
          <cell r="Q1285">
            <v>0.1</v>
          </cell>
          <cell r="R1285">
            <v>0</v>
          </cell>
          <cell r="S1285">
            <v>0</v>
          </cell>
          <cell r="T1285">
            <v>0</v>
          </cell>
          <cell r="U1285">
            <v>0.19</v>
          </cell>
          <cell r="V1285">
            <v>2829671.5147180003</v>
          </cell>
          <cell r="W1285">
            <v>0.125</v>
          </cell>
          <cell r="X1285">
            <v>1861625.9965250001</v>
          </cell>
          <cell r="Y1285">
            <v>0</v>
          </cell>
          <cell r="Z1285">
            <v>0</v>
          </cell>
          <cell r="AA1285">
            <v>0.68500000000000005</v>
          </cell>
          <cell r="AB1285">
            <v>10201710.460957002</v>
          </cell>
          <cell r="AD1285">
            <v>17.085165023803711</v>
          </cell>
        </row>
        <row r="1286">
          <cell r="A1286" t="str">
            <v>Chapinero</v>
          </cell>
          <cell r="B1286">
            <v>7484710</v>
          </cell>
          <cell r="C1286">
            <v>37514</v>
          </cell>
          <cell r="D1286">
            <v>37777</v>
          </cell>
          <cell r="E1286" t="str">
            <v>M</v>
          </cell>
          <cell r="F1286" t="str">
            <v>AUCOL98</v>
          </cell>
          <cell r="G1286">
            <v>68255</v>
          </cell>
          <cell r="H1286" t="str">
            <v>RED COLOMBIA LTDA.</v>
          </cell>
          <cell r="I1286">
            <v>15380467</v>
          </cell>
          <cell r="J1286">
            <v>12310534</v>
          </cell>
          <cell r="K1286">
            <v>14803034.736300001</v>
          </cell>
          <cell r="L1286">
            <v>8496134</v>
          </cell>
          <cell r="M1286">
            <v>-176871</v>
          </cell>
          <cell r="N1286">
            <v>8319263</v>
          </cell>
          <cell r="O1286">
            <v>0.1</v>
          </cell>
          <cell r="P1286">
            <v>-17687.100000000002</v>
          </cell>
          <cell r="Q1286">
            <v>0.1</v>
          </cell>
          <cell r="R1286">
            <v>831926.3</v>
          </cell>
          <cell r="S1286">
            <v>9133502.2000000011</v>
          </cell>
          <cell r="T1286">
            <v>0.61700201091893869</v>
          </cell>
          <cell r="U1286">
            <v>0.19</v>
          </cell>
          <cell r="V1286">
            <v>2812576.599897</v>
          </cell>
          <cell r="W1286">
            <v>0.125</v>
          </cell>
          <cell r="X1286">
            <v>1850379.3420375001</v>
          </cell>
          <cell r="Y1286">
            <v>0</v>
          </cell>
          <cell r="Z1286">
            <v>0</v>
          </cell>
          <cell r="AA1286">
            <v>6.7997989081061361E-2</v>
          </cell>
          <cell r="AB1286">
            <v>1006576.5943654994</v>
          </cell>
          <cell r="AC1286">
            <v>24</v>
          </cell>
          <cell r="AD1286">
            <v>22.623573303222656</v>
          </cell>
        </row>
        <row r="1287">
          <cell r="B1287" t="str">
            <v>Total 7484710</v>
          </cell>
          <cell r="I1287">
            <v>39235340</v>
          </cell>
          <cell r="J1287">
            <v>36165407</v>
          </cell>
          <cell r="K1287">
            <v>38222847.034699999</v>
          </cell>
          <cell r="L1287">
            <v>10633519</v>
          </cell>
          <cell r="M1287">
            <v>823130</v>
          </cell>
          <cell r="N1287">
            <v>11456649</v>
          </cell>
          <cell r="P1287">
            <v>82313</v>
          </cell>
          <cell r="R1287">
            <v>1145664.9000000001</v>
          </cell>
          <cell r="S1287">
            <v>12684626.900000002</v>
          </cell>
          <cell r="V1287">
            <v>7262340.9365929998</v>
          </cell>
          <cell r="X1287">
            <v>4777855.8793374998</v>
          </cell>
          <cell r="Z1287">
            <v>0</v>
          </cell>
          <cell r="AB1287">
            <v>13498023.318769502</v>
          </cell>
          <cell r="AC1287">
            <v>24</v>
          </cell>
        </row>
        <row r="1288">
          <cell r="H1288" t="str">
            <v>Total RED COLOMBIA LTDA.</v>
          </cell>
          <cell r="I1288">
            <v>39235340</v>
          </cell>
          <cell r="J1288">
            <v>36165407</v>
          </cell>
          <cell r="K1288">
            <v>38222847.034699999</v>
          </cell>
          <cell r="L1288">
            <v>10633519</v>
          </cell>
          <cell r="M1288">
            <v>823130</v>
          </cell>
          <cell r="N1288">
            <v>11456649</v>
          </cell>
          <cell r="P1288">
            <v>82313</v>
          </cell>
          <cell r="R1288">
            <v>1145664.9000000001</v>
          </cell>
          <cell r="S1288">
            <v>12684626.900000002</v>
          </cell>
          <cell r="V1288">
            <v>7262340.9365929998</v>
          </cell>
          <cell r="X1288">
            <v>4777855.8793374998</v>
          </cell>
          <cell r="Z1288">
            <v>0</v>
          </cell>
          <cell r="AB1288">
            <v>13498023.318769502</v>
          </cell>
          <cell r="AC1288">
            <v>24</v>
          </cell>
        </row>
        <row r="1289">
          <cell r="A1289" t="str">
            <v>Chapinero</v>
          </cell>
          <cell r="B1289">
            <v>923282</v>
          </cell>
          <cell r="C1289">
            <v>36800</v>
          </cell>
          <cell r="D1289">
            <v>37164</v>
          </cell>
          <cell r="E1289" t="str">
            <v>M</v>
          </cell>
          <cell r="F1289" t="str">
            <v>AUCOL98</v>
          </cell>
          <cell r="G1289">
            <v>67541</v>
          </cell>
          <cell r="H1289" t="str">
            <v>RISK MANAGEMENT LTDA</v>
          </cell>
          <cell r="I1289">
            <v>120863591</v>
          </cell>
          <cell r="J1289">
            <v>120863591</v>
          </cell>
          <cell r="K1289">
            <v>120863590.9016</v>
          </cell>
          <cell r="L1289">
            <v>44523626</v>
          </cell>
          <cell r="M1289">
            <v>3355740</v>
          </cell>
          <cell r="N1289">
            <v>47879366</v>
          </cell>
          <cell r="O1289">
            <v>0.1</v>
          </cell>
          <cell r="P1289">
            <v>335574</v>
          </cell>
          <cell r="Q1289">
            <v>0.1</v>
          </cell>
          <cell r="R1289">
            <v>4787936.6000000006</v>
          </cell>
          <cell r="S1289">
            <v>53002876.600000001</v>
          </cell>
          <cell r="T1289">
            <v>0.43853468364308168</v>
          </cell>
          <cell r="U1289">
            <v>0.19</v>
          </cell>
          <cell r="V1289">
            <v>22964082.271304</v>
          </cell>
          <cell r="W1289">
            <v>0.15</v>
          </cell>
          <cell r="X1289">
            <v>18129538.63524</v>
          </cell>
          <cell r="Y1289">
            <v>0</v>
          </cell>
          <cell r="Z1289">
            <v>0</v>
          </cell>
          <cell r="AA1289">
            <v>0.22146531635691824</v>
          </cell>
          <cell r="AB1289">
            <v>26767093.395055991</v>
          </cell>
          <cell r="AD1289">
            <v>166.55494689941406</v>
          </cell>
        </row>
        <row r="1290">
          <cell r="A1290" t="str">
            <v>Chapinero</v>
          </cell>
          <cell r="B1290">
            <v>923282</v>
          </cell>
          <cell r="C1290">
            <v>37165</v>
          </cell>
          <cell r="D1290">
            <v>37529</v>
          </cell>
          <cell r="E1290" t="str">
            <v>M</v>
          </cell>
          <cell r="F1290" t="str">
            <v>AUCOL98</v>
          </cell>
          <cell r="G1290">
            <v>67541</v>
          </cell>
          <cell r="H1290" t="str">
            <v>RISK MANAGEMENT LTDA</v>
          </cell>
          <cell r="I1290">
            <v>138372613</v>
          </cell>
          <cell r="J1290">
            <v>138335379</v>
          </cell>
          <cell r="K1290">
            <v>138372613.01370001</v>
          </cell>
          <cell r="L1290">
            <v>26186739</v>
          </cell>
          <cell r="M1290">
            <v>3872859</v>
          </cell>
          <cell r="N1290">
            <v>30059598</v>
          </cell>
          <cell r="O1290">
            <v>0.1</v>
          </cell>
          <cell r="P1290">
            <v>387285.9</v>
          </cell>
          <cell r="Q1290">
            <v>0.1</v>
          </cell>
          <cell r="R1290">
            <v>3005959.8000000003</v>
          </cell>
          <cell r="S1290">
            <v>33452843.699999999</v>
          </cell>
          <cell r="T1290">
            <v>0.2417591383974797</v>
          </cell>
          <cell r="U1290">
            <v>0.19</v>
          </cell>
          <cell r="V1290">
            <v>26290796.472603001</v>
          </cell>
          <cell r="W1290">
            <v>0.15</v>
          </cell>
          <cell r="X1290">
            <v>20755891.952055</v>
          </cell>
          <cell r="Y1290">
            <v>0</v>
          </cell>
          <cell r="Z1290">
            <v>0</v>
          </cell>
          <cell r="AA1290">
            <v>0.41824086160252022</v>
          </cell>
          <cell r="AB1290">
            <v>57873080.88904199</v>
          </cell>
          <cell r="AD1290">
            <v>173.58790588378906</v>
          </cell>
        </row>
        <row r="1291">
          <cell r="A1291" t="str">
            <v>Chapinero</v>
          </cell>
          <cell r="B1291">
            <v>923282</v>
          </cell>
          <cell r="C1291">
            <v>37530</v>
          </cell>
          <cell r="D1291">
            <v>37777</v>
          </cell>
          <cell r="E1291" t="str">
            <v>M</v>
          </cell>
          <cell r="F1291" t="str">
            <v>AUCOL98</v>
          </cell>
          <cell r="G1291">
            <v>67541</v>
          </cell>
          <cell r="H1291" t="str">
            <v>RISK MANAGEMENT LTDA</v>
          </cell>
          <cell r="I1291">
            <v>123899476</v>
          </cell>
          <cell r="J1291">
            <v>80854099</v>
          </cell>
          <cell r="K1291">
            <v>112441940.1552</v>
          </cell>
          <cell r="L1291">
            <v>22623891</v>
          </cell>
          <cell r="M1291">
            <v>12938848</v>
          </cell>
          <cell r="N1291">
            <v>35562739</v>
          </cell>
          <cell r="O1291">
            <v>0.1</v>
          </cell>
          <cell r="P1291">
            <v>1293884.8</v>
          </cell>
          <cell r="Q1291">
            <v>0.1</v>
          </cell>
          <cell r="R1291">
            <v>3556273.9000000004</v>
          </cell>
          <cell r="S1291">
            <v>40412897.699999996</v>
          </cell>
          <cell r="T1291">
            <v>0.35941124498758531</v>
          </cell>
          <cell r="U1291">
            <v>0.19</v>
          </cell>
          <cell r="V1291">
            <v>21363968.629488003</v>
          </cell>
          <cell r="W1291">
            <v>0.15</v>
          </cell>
          <cell r="X1291">
            <v>16866291.023279998</v>
          </cell>
          <cell r="Y1291">
            <v>0</v>
          </cell>
          <cell r="Z1291">
            <v>0</v>
          </cell>
          <cell r="AA1291">
            <v>0.30058875501241461</v>
          </cell>
          <cell r="AB1291">
            <v>33798782.802432001</v>
          </cell>
          <cell r="AC1291">
            <v>190</v>
          </cell>
          <cell r="AD1291">
            <v>185.02833557128906</v>
          </cell>
        </row>
        <row r="1292">
          <cell r="B1292" t="str">
            <v>Total 923282</v>
          </cell>
          <cell r="I1292">
            <v>383135680</v>
          </cell>
          <cell r="J1292">
            <v>340053069</v>
          </cell>
          <cell r="K1292">
            <v>371678144.07050002</v>
          </cell>
          <cell r="L1292">
            <v>93334256</v>
          </cell>
          <cell r="M1292">
            <v>20167447</v>
          </cell>
          <cell r="N1292">
            <v>113501703</v>
          </cell>
          <cell r="P1292">
            <v>2016744.7000000002</v>
          </cell>
          <cell r="R1292">
            <v>11350170.300000001</v>
          </cell>
          <cell r="S1292">
            <v>126868618</v>
          </cell>
          <cell r="V1292">
            <v>70618847.373395011</v>
          </cell>
          <cell r="X1292">
            <v>55751721.610574991</v>
          </cell>
          <cell r="Z1292">
            <v>0</v>
          </cell>
          <cell r="AB1292">
            <v>118438957.08652999</v>
          </cell>
          <cell r="AC1292">
            <v>190</v>
          </cell>
        </row>
        <row r="1293">
          <cell r="A1293" t="str">
            <v>Chapinero</v>
          </cell>
          <cell r="B1293">
            <v>12012145</v>
          </cell>
          <cell r="C1293">
            <v>37559</v>
          </cell>
          <cell r="D1293">
            <v>37777</v>
          </cell>
          <cell r="E1293" t="str">
            <v>D</v>
          </cell>
          <cell r="F1293" t="str">
            <v>AUCOLESP</v>
          </cell>
          <cell r="G1293">
            <v>67541</v>
          </cell>
          <cell r="H1293" t="str">
            <v>RISK MANAGEMENT LTDA</v>
          </cell>
          <cell r="I1293">
            <v>4637796</v>
          </cell>
          <cell r="J1293">
            <v>4637796</v>
          </cell>
          <cell r="K1293">
            <v>4637796</v>
          </cell>
          <cell r="N1293">
            <v>0</v>
          </cell>
          <cell r="O1293">
            <v>0.1</v>
          </cell>
          <cell r="P1293">
            <v>0</v>
          </cell>
          <cell r="Q1293">
            <v>0.1</v>
          </cell>
          <cell r="R1293">
            <v>0</v>
          </cell>
          <cell r="S1293">
            <v>0</v>
          </cell>
          <cell r="T1293">
            <v>0</v>
          </cell>
          <cell r="U1293">
            <v>0.19</v>
          </cell>
          <cell r="V1293">
            <v>881181.24</v>
          </cell>
          <cell r="W1293">
            <v>0.125</v>
          </cell>
          <cell r="X1293">
            <v>579724.5</v>
          </cell>
          <cell r="Y1293">
            <v>0</v>
          </cell>
          <cell r="Z1293">
            <v>0</v>
          </cell>
          <cell r="AA1293">
            <v>0.68500000000000005</v>
          </cell>
          <cell r="AB1293">
            <v>3176890.2600000002</v>
          </cell>
          <cell r="AC1293">
            <v>0</v>
          </cell>
          <cell r="AD1293">
            <v>0.13761468231678009</v>
          </cell>
        </row>
        <row r="1294">
          <cell r="B1294" t="str">
            <v>Total 12012145</v>
          </cell>
          <cell r="I1294">
            <v>4637796</v>
          </cell>
          <cell r="J1294">
            <v>4637796</v>
          </cell>
          <cell r="K1294">
            <v>4637796</v>
          </cell>
          <cell r="L1294">
            <v>0</v>
          </cell>
          <cell r="M1294">
            <v>0</v>
          </cell>
          <cell r="N1294">
            <v>0</v>
          </cell>
          <cell r="P1294">
            <v>0</v>
          </cell>
          <cell r="R1294">
            <v>0</v>
          </cell>
          <cell r="S1294">
            <v>0</v>
          </cell>
          <cell r="V1294">
            <v>881181.24</v>
          </cell>
          <cell r="X1294">
            <v>579724.5</v>
          </cell>
          <cell r="Z1294">
            <v>0</v>
          </cell>
          <cell r="AB1294">
            <v>3176890.2600000002</v>
          </cell>
          <cell r="AC1294">
            <v>0</v>
          </cell>
        </row>
        <row r="1295">
          <cell r="H1295" t="str">
            <v>Total RISK MANAGEMENT LTDA</v>
          </cell>
          <cell r="I1295">
            <v>387773476</v>
          </cell>
          <cell r="J1295">
            <v>344690865</v>
          </cell>
          <cell r="K1295">
            <v>376315940.07050002</v>
          </cell>
          <cell r="L1295">
            <v>93334256</v>
          </cell>
          <cell r="M1295">
            <v>20167447</v>
          </cell>
          <cell r="N1295">
            <v>113501703</v>
          </cell>
          <cell r="P1295">
            <v>2016744.7000000002</v>
          </cell>
          <cell r="R1295">
            <v>11350170.300000001</v>
          </cell>
          <cell r="S1295">
            <v>126868618</v>
          </cell>
          <cell r="V1295">
            <v>71500028.613395005</v>
          </cell>
          <cell r="X1295">
            <v>56331446.110574991</v>
          </cell>
          <cell r="Z1295">
            <v>0</v>
          </cell>
          <cell r="AB1295">
            <v>121615847.34652999</v>
          </cell>
          <cell r="AC1295">
            <v>190</v>
          </cell>
        </row>
        <row r="1296">
          <cell r="A1296" t="str">
            <v>Chapinero</v>
          </cell>
          <cell r="B1296">
            <v>370903</v>
          </cell>
          <cell r="C1296">
            <v>36893</v>
          </cell>
          <cell r="D1296">
            <v>37257</v>
          </cell>
          <cell r="E1296" t="str">
            <v>A</v>
          </cell>
          <cell r="F1296" t="str">
            <v>AUCOL98</v>
          </cell>
          <cell r="G1296">
            <v>50467</v>
          </cell>
          <cell r="H1296" t="str">
            <v>RODOPAUTOS E.U.</v>
          </cell>
          <cell r="I1296">
            <v>194822257.125</v>
          </cell>
          <cell r="J1296">
            <v>194822257.125</v>
          </cell>
          <cell r="K1296">
            <v>194263094.6011</v>
          </cell>
          <cell r="L1296">
            <v>91482441</v>
          </cell>
          <cell r="M1296">
            <v>6944557</v>
          </cell>
          <cell r="N1296">
            <v>98426998</v>
          </cell>
          <cell r="O1296">
            <v>0.1</v>
          </cell>
          <cell r="P1296">
            <v>694455.70000000007</v>
          </cell>
          <cell r="Q1296">
            <v>0.1</v>
          </cell>
          <cell r="R1296">
            <v>9842699.8000000007</v>
          </cell>
          <cell r="S1296">
            <v>108964153.5</v>
          </cell>
          <cell r="T1296">
            <v>0.56091021160631194</v>
          </cell>
          <cell r="U1296">
            <v>0.19</v>
          </cell>
          <cell r="V1296">
            <v>36909987.974209003</v>
          </cell>
          <cell r="W1296">
            <v>0.17499999999999999</v>
          </cell>
          <cell r="X1296">
            <v>33996041.5551925</v>
          </cell>
          <cell r="Y1296">
            <v>0</v>
          </cell>
          <cell r="Z1296">
            <v>0</v>
          </cell>
          <cell r="AA1296">
            <v>7.4089788393688072E-2</v>
          </cell>
          <cell r="AB1296">
            <v>14392911.571698507</v>
          </cell>
          <cell r="AD1296">
            <v>213.72802734375</v>
          </cell>
        </row>
        <row r="1297">
          <cell r="A1297" t="str">
            <v>Chapinero</v>
          </cell>
          <cell r="B1297">
            <v>370903</v>
          </cell>
          <cell r="C1297">
            <v>37258</v>
          </cell>
          <cell r="D1297">
            <v>37622</v>
          </cell>
          <cell r="E1297" t="str">
            <v>A</v>
          </cell>
          <cell r="F1297" t="str">
            <v>AUCOL98</v>
          </cell>
          <cell r="G1297">
            <v>50467</v>
          </cell>
          <cell r="H1297" t="str">
            <v>RODOPAUTOS E.U.</v>
          </cell>
          <cell r="I1297">
            <v>146062154.25</v>
          </cell>
          <cell r="J1297">
            <v>146062154.25</v>
          </cell>
          <cell r="K1297">
            <v>181633007.85519999</v>
          </cell>
          <cell r="L1297">
            <v>76785681</v>
          </cell>
          <cell r="M1297">
            <v>23922012</v>
          </cell>
          <cell r="N1297">
            <v>100707693</v>
          </cell>
          <cell r="O1297">
            <v>0.1</v>
          </cell>
          <cell r="P1297">
            <v>2392201.2000000002</v>
          </cell>
          <cell r="Q1297">
            <v>0.1</v>
          </cell>
          <cell r="R1297">
            <v>10070769.300000001</v>
          </cell>
          <cell r="S1297">
            <v>113170663.5</v>
          </cell>
          <cell r="T1297">
            <v>0.62307322240801633</v>
          </cell>
          <cell r="U1297">
            <v>0.19</v>
          </cell>
          <cell r="V1297">
            <v>34510271.492487997</v>
          </cell>
          <cell r="W1297">
            <v>0.17499999999999999</v>
          </cell>
          <cell r="X1297">
            <v>31785776.374659996</v>
          </cell>
          <cell r="Y1297">
            <v>0</v>
          </cell>
          <cell r="Z1297">
            <v>0</v>
          </cell>
          <cell r="AA1297">
            <v>1.1926777591983684E-2</v>
          </cell>
          <cell r="AB1297">
            <v>2166296.4880519956</v>
          </cell>
          <cell r="AD1297">
            <v>187.58241271972656</v>
          </cell>
        </row>
        <row r="1298">
          <cell r="A1298" t="str">
            <v>Chapinero</v>
          </cell>
          <cell r="B1298">
            <v>370903</v>
          </cell>
          <cell r="C1298">
            <v>37623</v>
          </cell>
          <cell r="D1298">
            <v>37777</v>
          </cell>
          <cell r="E1298" t="str">
            <v>A</v>
          </cell>
          <cell r="F1298" t="str">
            <v>AUCOL98</v>
          </cell>
          <cell r="G1298">
            <v>50467</v>
          </cell>
          <cell r="H1298" t="str">
            <v>RODOPAUTOS E.U.</v>
          </cell>
          <cell r="I1298">
            <v>43521221.0625</v>
          </cell>
          <cell r="J1298">
            <v>23068128.125</v>
          </cell>
          <cell r="K1298">
            <v>56489596.3992</v>
          </cell>
          <cell r="L1298">
            <v>0</v>
          </cell>
          <cell r="M1298">
            <v>1987305</v>
          </cell>
          <cell r="N1298">
            <v>1987305</v>
          </cell>
          <cell r="O1298">
            <v>0.1</v>
          </cell>
          <cell r="P1298">
            <v>198730.5</v>
          </cell>
          <cell r="Q1298">
            <v>0.1</v>
          </cell>
          <cell r="R1298">
            <v>198730.5</v>
          </cell>
          <cell r="S1298">
            <v>2384766</v>
          </cell>
          <cell r="T1298">
            <v>4.2216021214727124E-2</v>
          </cell>
          <cell r="U1298">
            <v>0.19</v>
          </cell>
          <cell r="V1298">
            <v>10733023.315848</v>
          </cell>
          <cell r="W1298">
            <v>0.17499999999999999</v>
          </cell>
          <cell r="X1298">
            <v>9885679.369859999</v>
          </cell>
          <cell r="Y1298">
            <v>0</v>
          </cell>
          <cell r="Z1298">
            <v>0</v>
          </cell>
          <cell r="AA1298">
            <v>0.59278397878527289</v>
          </cell>
          <cell r="AB1298">
            <v>33486127.713492002</v>
          </cell>
          <cell r="AC1298">
            <v>110</v>
          </cell>
          <cell r="AD1298">
            <v>133.30519104003906</v>
          </cell>
        </row>
        <row r="1299">
          <cell r="B1299" t="str">
            <v>Total 370903</v>
          </cell>
          <cell r="I1299">
            <v>384405632.4375</v>
          </cell>
          <cell r="J1299">
            <v>363952539.5</v>
          </cell>
          <cell r="K1299">
            <v>432385698.85550004</v>
          </cell>
          <cell r="L1299">
            <v>168268122</v>
          </cell>
          <cell r="M1299">
            <v>32853874</v>
          </cell>
          <cell r="N1299">
            <v>201121996</v>
          </cell>
          <cell r="P1299">
            <v>3285387.4000000004</v>
          </cell>
          <cell r="R1299">
            <v>20112199.600000001</v>
          </cell>
          <cell r="S1299">
            <v>224519583</v>
          </cell>
          <cell r="V1299">
            <v>82153282.782545</v>
          </cell>
          <cell r="X1299">
            <v>75667497.299712494</v>
          </cell>
          <cell r="Z1299">
            <v>0</v>
          </cell>
          <cell r="AB1299">
            <v>50045335.773242503</v>
          </cell>
          <cell r="AC1299">
            <v>110</v>
          </cell>
        </row>
        <row r="1300">
          <cell r="H1300" t="str">
            <v>Total RODOPAUTOS E.U.</v>
          </cell>
          <cell r="I1300">
            <v>384405632.4375</v>
          </cell>
          <cell r="J1300">
            <v>363952539.5</v>
          </cell>
          <cell r="K1300">
            <v>432385698.85550004</v>
          </cell>
          <cell r="L1300">
            <v>168268122</v>
          </cell>
          <cell r="M1300">
            <v>32853874</v>
          </cell>
          <cell r="N1300">
            <v>201121996</v>
          </cell>
          <cell r="P1300">
            <v>3285387.4000000004</v>
          </cell>
          <cell r="R1300">
            <v>20112199.600000001</v>
          </cell>
          <cell r="S1300">
            <v>224519583</v>
          </cell>
          <cell r="V1300">
            <v>82153282.782545</v>
          </cell>
          <cell r="X1300">
            <v>75667497.299712494</v>
          </cell>
          <cell r="Z1300">
            <v>0</v>
          </cell>
          <cell r="AB1300">
            <v>50045335.773242503</v>
          </cell>
          <cell r="AC1300">
            <v>110</v>
          </cell>
        </row>
        <row r="1301">
          <cell r="A1301" t="str">
            <v>Chapinero</v>
          </cell>
          <cell r="B1301">
            <v>1140540</v>
          </cell>
          <cell r="C1301">
            <v>36863</v>
          </cell>
          <cell r="D1301">
            <v>37227</v>
          </cell>
          <cell r="E1301" t="str">
            <v>A</v>
          </cell>
          <cell r="F1301" t="str">
            <v>AUCOL98</v>
          </cell>
          <cell r="G1301">
            <v>63215</v>
          </cell>
          <cell r="H1301" t="str">
            <v>ROGELIO ARELLANO Y CIA. LTDA.</v>
          </cell>
          <cell r="I1301">
            <v>36506153</v>
          </cell>
          <cell r="J1301">
            <v>36580650</v>
          </cell>
          <cell r="K1301">
            <v>36901843.835000001</v>
          </cell>
          <cell r="L1301">
            <v>26748685</v>
          </cell>
          <cell r="M1301">
            <v>0</v>
          </cell>
          <cell r="N1301">
            <v>26748685</v>
          </cell>
          <cell r="O1301">
            <v>0.1</v>
          </cell>
          <cell r="P1301">
            <v>0</v>
          </cell>
          <cell r="Q1301">
            <v>0.1</v>
          </cell>
          <cell r="R1301">
            <v>2674868.5</v>
          </cell>
          <cell r="S1301">
            <v>29423553.5</v>
          </cell>
          <cell r="T1301">
            <v>0.79734643156483342</v>
          </cell>
          <cell r="U1301">
            <v>0.19</v>
          </cell>
          <cell r="V1301">
            <v>7011350.3286500005</v>
          </cell>
          <cell r="W1301">
            <v>0.125</v>
          </cell>
          <cell r="X1301">
            <v>4612730.4793750001</v>
          </cell>
          <cell r="Y1301">
            <v>0.1</v>
          </cell>
          <cell r="Z1301">
            <v>3690184.3835000005</v>
          </cell>
          <cell r="AA1301">
            <v>-0.21234643156483346</v>
          </cell>
          <cell r="AB1301">
            <v>-7835974.8565249993</v>
          </cell>
          <cell r="AD1301">
            <v>35.401100158691406</v>
          </cell>
        </row>
        <row r="1302">
          <cell r="A1302" t="str">
            <v>Chapinero</v>
          </cell>
          <cell r="B1302">
            <v>1140540</v>
          </cell>
          <cell r="C1302">
            <v>37228</v>
          </cell>
          <cell r="D1302">
            <v>37592</v>
          </cell>
          <cell r="E1302" t="str">
            <v>A</v>
          </cell>
          <cell r="F1302" t="str">
            <v>AUCOL98</v>
          </cell>
          <cell r="G1302">
            <v>63215</v>
          </cell>
          <cell r="H1302" t="str">
            <v>ROGELIO ARELLANO Y CIA. LTDA.</v>
          </cell>
          <cell r="I1302">
            <v>41828799.0625</v>
          </cell>
          <cell r="J1302">
            <v>41828799.0625</v>
          </cell>
          <cell r="K1302">
            <v>37734974.907200001</v>
          </cell>
          <cell r="L1302">
            <v>9520802</v>
          </cell>
          <cell r="M1302">
            <v>2</v>
          </cell>
          <cell r="N1302">
            <v>9520804</v>
          </cell>
          <cell r="O1302">
            <v>0.1</v>
          </cell>
          <cell r="P1302">
            <v>0.2</v>
          </cell>
          <cell r="Q1302">
            <v>0.1</v>
          </cell>
          <cell r="R1302">
            <v>952080.4</v>
          </cell>
          <cell r="S1302">
            <v>10472884.6</v>
          </cell>
          <cell r="T1302">
            <v>0.2775378710534594</v>
          </cell>
          <cell r="U1302">
            <v>0.19</v>
          </cell>
          <cell r="V1302">
            <v>7169645.2323679999</v>
          </cell>
          <cell r="W1302">
            <v>0.125</v>
          </cell>
          <cell r="X1302">
            <v>4716871.8634000001</v>
          </cell>
          <cell r="Y1302">
            <v>0.1</v>
          </cell>
          <cell r="Z1302">
            <v>3773497.4907200001</v>
          </cell>
          <cell r="AA1302">
            <v>0.30746212894654057</v>
          </cell>
          <cell r="AB1302">
            <v>11602075.720711999</v>
          </cell>
          <cell r="AD1302">
            <v>34.357143402099609</v>
          </cell>
        </row>
        <row r="1303">
          <cell r="A1303" t="str">
            <v>Chapinero</v>
          </cell>
          <cell r="B1303">
            <v>1140540</v>
          </cell>
          <cell r="C1303">
            <v>37593</v>
          </cell>
          <cell r="D1303">
            <v>37777</v>
          </cell>
          <cell r="E1303" t="str">
            <v>A</v>
          </cell>
          <cell r="F1303" t="str">
            <v>AUCOL98</v>
          </cell>
          <cell r="G1303">
            <v>63215</v>
          </cell>
          <cell r="H1303" t="str">
            <v>ROGELIO ARELLANO Y CIA. LTDA.</v>
          </cell>
          <cell r="I1303">
            <v>19772013.9375</v>
          </cell>
          <cell r="J1303">
            <v>18619593.9375</v>
          </cell>
          <cell r="K1303">
            <v>18217661.7949</v>
          </cell>
          <cell r="L1303">
            <v>851646</v>
          </cell>
          <cell r="M1303">
            <v>2514528</v>
          </cell>
          <cell r="N1303">
            <v>3366174</v>
          </cell>
          <cell r="O1303">
            <v>0.1</v>
          </cell>
          <cell r="P1303">
            <v>251452.80000000002</v>
          </cell>
          <cell r="Q1303">
            <v>0.1</v>
          </cell>
          <cell r="R1303">
            <v>336617.4</v>
          </cell>
          <cell r="S1303">
            <v>3954244.1999999997</v>
          </cell>
          <cell r="T1303">
            <v>0.21705552801002062</v>
          </cell>
          <cell r="U1303">
            <v>0.19</v>
          </cell>
          <cell r="V1303">
            <v>3461355.7410309999</v>
          </cell>
          <cell r="W1303">
            <v>0.125</v>
          </cell>
          <cell r="X1303">
            <v>2277207.7243625</v>
          </cell>
          <cell r="Y1303">
            <v>0.1</v>
          </cell>
          <cell r="Z1303">
            <v>1821766.17949</v>
          </cell>
          <cell r="AA1303">
            <v>0.36794447198997937</v>
          </cell>
          <cell r="AB1303">
            <v>6703087.9500165004</v>
          </cell>
          <cell r="AC1303">
            <v>25</v>
          </cell>
          <cell r="AD1303">
            <v>30.72282600402832</v>
          </cell>
        </row>
        <row r="1304">
          <cell r="B1304" t="str">
            <v>Total 1140540</v>
          </cell>
          <cell r="I1304">
            <v>98106966</v>
          </cell>
          <cell r="J1304">
            <v>97029043</v>
          </cell>
          <cell r="K1304">
            <v>92854480.537100002</v>
          </cell>
          <cell r="L1304">
            <v>37121133</v>
          </cell>
          <cell r="M1304">
            <v>2514530</v>
          </cell>
          <cell r="N1304">
            <v>39635663</v>
          </cell>
          <cell r="P1304">
            <v>251453.00000000003</v>
          </cell>
          <cell r="R1304">
            <v>3963566.3</v>
          </cell>
          <cell r="S1304">
            <v>43850682.300000004</v>
          </cell>
          <cell r="V1304">
            <v>17642351.302049</v>
          </cell>
          <cell r="X1304">
            <v>11606810.0671375</v>
          </cell>
          <cell r="Z1304">
            <v>9285448.0537100006</v>
          </cell>
          <cell r="AB1304">
            <v>10469188.814203501</v>
          </cell>
          <cell r="AC1304">
            <v>25</v>
          </cell>
        </row>
        <row r="1305">
          <cell r="H1305" t="str">
            <v>Total ROGELIO ARELLANO Y CIA. LTDA.</v>
          </cell>
          <cell r="I1305">
            <v>98106966</v>
          </cell>
          <cell r="J1305">
            <v>97029043</v>
          </cell>
          <cell r="K1305">
            <v>92854480.537100002</v>
          </cell>
          <cell r="L1305">
            <v>37121133</v>
          </cell>
          <cell r="M1305">
            <v>2514530</v>
          </cell>
          <cell r="N1305">
            <v>39635663</v>
          </cell>
          <cell r="P1305">
            <v>251453.00000000003</v>
          </cell>
          <cell r="R1305">
            <v>3963566.3</v>
          </cell>
          <cell r="S1305">
            <v>43850682.300000004</v>
          </cell>
          <cell r="V1305">
            <v>17642351.302049</v>
          </cell>
          <cell r="X1305">
            <v>11606810.0671375</v>
          </cell>
          <cell r="Z1305">
            <v>9285448.0537100006</v>
          </cell>
          <cell r="AB1305">
            <v>10469188.814203501</v>
          </cell>
          <cell r="AC1305">
            <v>25</v>
          </cell>
        </row>
        <row r="1306">
          <cell r="A1306" t="str">
            <v>Chapinero</v>
          </cell>
          <cell r="B1306">
            <v>12016267</v>
          </cell>
          <cell r="C1306">
            <v>37500</v>
          </cell>
          <cell r="D1306">
            <v>37777</v>
          </cell>
          <cell r="E1306" t="str">
            <v>A</v>
          </cell>
          <cell r="F1306" t="str">
            <v>AUCOLESP</v>
          </cell>
          <cell r="G1306">
            <v>61853</v>
          </cell>
          <cell r="H1306" t="str">
            <v>ROJAS MARIN GLORIA STELLA</v>
          </cell>
          <cell r="I1306">
            <v>1582735</v>
          </cell>
          <cell r="J1306">
            <v>1582735</v>
          </cell>
          <cell r="K1306">
            <v>1205480.375</v>
          </cell>
          <cell r="N1306">
            <v>0</v>
          </cell>
          <cell r="O1306">
            <v>0.1</v>
          </cell>
          <cell r="P1306">
            <v>0</v>
          </cell>
          <cell r="Q1306">
            <v>0.1</v>
          </cell>
          <cell r="R1306">
            <v>0</v>
          </cell>
          <cell r="S1306">
            <v>0</v>
          </cell>
          <cell r="T1306">
            <v>0</v>
          </cell>
          <cell r="U1306">
            <v>0.19</v>
          </cell>
          <cell r="V1306">
            <v>229041.27124999999</v>
          </cell>
          <cell r="W1306">
            <v>0.125</v>
          </cell>
          <cell r="X1306">
            <v>150685.046875</v>
          </cell>
          <cell r="Y1306">
            <v>0</v>
          </cell>
          <cell r="Z1306">
            <v>0</v>
          </cell>
          <cell r="AA1306">
            <v>0.68500000000000005</v>
          </cell>
          <cell r="AB1306">
            <v>825754.05687500001</v>
          </cell>
          <cell r="AC1306">
            <v>1</v>
          </cell>
          <cell r="AD1306">
            <v>1</v>
          </cell>
        </row>
        <row r="1307">
          <cell r="B1307" t="str">
            <v>Total 12016267</v>
          </cell>
          <cell r="I1307">
            <v>1582735</v>
          </cell>
          <cell r="J1307">
            <v>1582735</v>
          </cell>
          <cell r="K1307">
            <v>1205480.375</v>
          </cell>
          <cell r="L1307">
            <v>0</v>
          </cell>
          <cell r="M1307">
            <v>0</v>
          </cell>
          <cell r="N1307">
            <v>0</v>
          </cell>
          <cell r="P1307">
            <v>0</v>
          </cell>
          <cell r="R1307">
            <v>0</v>
          </cell>
          <cell r="S1307">
            <v>0</v>
          </cell>
          <cell r="V1307">
            <v>229041.27124999999</v>
          </cell>
          <cell r="X1307">
            <v>150685.046875</v>
          </cell>
          <cell r="Z1307">
            <v>0</v>
          </cell>
          <cell r="AB1307">
            <v>825754.05687500001</v>
          </cell>
          <cell r="AC1307">
            <v>1</v>
          </cell>
        </row>
        <row r="1308">
          <cell r="H1308" t="str">
            <v>Total ROJAS MARIN GLORIA STELLA</v>
          </cell>
          <cell r="I1308">
            <v>1582735</v>
          </cell>
          <cell r="J1308">
            <v>1582735</v>
          </cell>
          <cell r="K1308">
            <v>1205480.375</v>
          </cell>
          <cell r="L1308">
            <v>0</v>
          </cell>
          <cell r="M1308">
            <v>0</v>
          </cell>
          <cell r="N1308">
            <v>0</v>
          </cell>
          <cell r="P1308">
            <v>0</v>
          </cell>
          <cell r="R1308">
            <v>0</v>
          </cell>
          <cell r="S1308">
            <v>0</v>
          </cell>
          <cell r="V1308">
            <v>229041.27124999999</v>
          </cell>
          <cell r="X1308">
            <v>150685.046875</v>
          </cell>
          <cell r="Z1308">
            <v>0</v>
          </cell>
          <cell r="AB1308">
            <v>825754.05687500001</v>
          </cell>
          <cell r="AC1308">
            <v>1</v>
          </cell>
        </row>
        <row r="1309">
          <cell r="A1309" t="str">
            <v>Chapinero</v>
          </cell>
          <cell r="B1309">
            <v>7450380</v>
          </cell>
          <cell r="C1309">
            <v>36743</v>
          </cell>
          <cell r="D1309">
            <v>37107</v>
          </cell>
          <cell r="E1309" t="str">
            <v>M</v>
          </cell>
          <cell r="F1309" t="str">
            <v>AUCOL98</v>
          </cell>
          <cell r="G1309">
            <v>52083</v>
          </cell>
          <cell r="H1309" t="str">
            <v>SALAZAR DE GARZON MARIA</v>
          </cell>
          <cell r="I1309">
            <v>26050798</v>
          </cell>
          <cell r="J1309">
            <v>26050798</v>
          </cell>
          <cell r="K1309">
            <v>26050798.031300001</v>
          </cell>
          <cell r="L1309">
            <v>0</v>
          </cell>
          <cell r="M1309">
            <v>1000000</v>
          </cell>
          <cell r="N1309">
            <v>1000000</v>
          </cell>
          <cell r="O1309">
            <v>0.1</v>
          </cell>
          <cell r="P1309">
            <v>100000</v>
          </cell>
          <cell r="Q1309">
            <v>0.1</v>
          </cell>
          <cell r="R1309">
            <v>100000</v>
          </cell>
          <cell r="S1309">
            <v>1200000</v>
          </cell>
          <cell r="T1309">
            <v>4.6063847969578575E-2</v>
          </cell>
          <cell r="U1309">
            <v>0.19</v>
          </cell>
          <cell r="V1309">
            <v>4949651.6259470005</v>
          </cell>
          <cell r="W1309">
            <v>0.125</v>
          </cell>
          <cell r="X1309">
            <v>3256349.7539125001</v>
          </cell>
          <cell r="Y1309">
            <v>0</v>
          </cell>
          <cell r="Z1309">
            <v>0</v>
          </cell>
          <cell r="AA1309">
            <v>0.63893615203042153</v>
          </cell>
          <cell r="AB1309">
            <v>16644796.651440503</v>
          </cell>
          <cell r="AD1309">
            <v>6.0329670906066895</v>
          </cell>
        </row>
        <row r="1310">
          <cell r="B1310" t="str">
            <v>Total 7450380</v>
          </cell>
          <cell r="I1310">
            <v>26050798</v>
          </cell>
          <cell r="J1310">
            <v>26050798</v>
          </cell>
          <cell r="K1310">
            <v>26050798.031300001</v>
          </cell>
          <cell r="L1310">
            <v>0</v>
          </cell>
          <cell r="M1310">
            <v>1000000</v>
          </cell>
          <cell r="N1310">
            <v>1000000</v>
          </cell>
          <cell r="P1310">
            <v>100000</v>
          </cell>
          <cell r="R1310">
            <v>100000</v>
          </cell>
          <cell r="S1310">
            <v>1200000</v>
          </cell>
          <cell r="V1310">
            <v>4949651.6259470005</v>
          </cell>
          <cell r="X1310">
            <v>3256349.7539125001</v>
          </cell>
          <cell r="Z1310">
            <v>0</v>
          </cell>
          <cell r="AB1310">
            <v>16644796.651440503</v>
          </cell>
          <cell r="AC1310">
            <v>0</v>
          </cell>
        </row>
        <row r="1311">
          <cell r="H1311" t="str">
            <v>Total SALAZAR DE GARZON MARIA</v>
          </cell>
          <cell r="I1311">
            <v>26050798</v>
          </cell>
          <cell r="J1311">
            <v>26050798</v>
          </cell>
          <cell r="K1311">
            <v>26050798.031300001</v>
          </cell>
          <cell r="L1311">
            <v>0</v>
          </cell>
          <cell r="M1311">
            <v>1000000</v>
          </cell>
          <cell r="N1311">
            <v>1000000</v>
          </cell>
          <cell r="P1311">
            <v>100000</v>
          </cell>
          <cell r="R1311">
            <v>100000</v>
          </cell>
          <cell r="S1311">
            <v>1200000</v>
          </cell>
          <cell r="V1311">
            <v>4949651.6259470005</v>
          </cell>
          <cell r="X1311">
            <v>3256349.7539125001</v>
          </cell>
          <cell r="Z1311">
            <v>0</v>
          </cell>
          <cell r="AB1311">
            <v>16644796.651440503</v>
          </cell>
          <cell r="AC1311">
            <v>0</v>
          </cell>
        </row>
        <row r="1312">
          <cell r="A1312" t="str">
            <v>Chapinero</v>
          </cell>
          <cell r="B1312">
            <v>10917118</v>
          </cell>
          <cell r="C1312">
            <v>37416</v>
          </cell>
          <cell r="D1312">
            <v>37777</v>
          </cell>
          <cell r="E1312" t="str">
            <v>A</v>
          </cell>
          <cell r="F1312" t="str">
            <v>AUCOLESP</v>
          </cell>
          <cell r="G1312">
            <v>67568</v>
          </cell>
          <cell r="H1312" t="str">
            <v>SANCHEZ DE DIAZ SONIA STELLA</v>
          </cell>
          <cell r="I1312">
            <v>628911</v>
          </cell>
          <cell r="J1312">
            <v>628911</v>
          </cell>
          <cell r="K1312">
            <v>628969.0625</v>
          </cell>
          <cell r="N1312">
            <v>0</v>
          </cell>
          <cell r="O1312">
            <v>0.1</v>
          </cell>
          <cell r="P1312">
            <v>0</v>
          </cell>
          <cell r="Q1312">
            <v>0.1</v>
          </cell>
          <cell r="R1312">
            <v>0</v>
          </cell>
          <cell r="S1312">
            <v>0</v>
          </cell>
          <cell r="T1312">
            <v>0</v>
          </cell>
          <cell r="U1312">
            <v>0.19</v>
          </cell>
          <cell r="V1312">
            <v>119504.121875</v>
          </cell>
          <cell r="W1312">
            <v>0.125</v>
          </cell>
          <cell r="X1312">
            <v>78621.1328125</v>
          </cell>
          <cell r="Y1312">
            <v>0</v>
          </cell>
          <cell r="Z1312">
            <v>0</v>
          </cell>
          <cell r="AA1312">
            <v>0.68500000000000005</v>
          </cell>
          <cell r="AB1312">
            <v>430843.80781250005</v>
          </cell>
          <cell r="AC1312">
            <v>0</v>
          </cell>
          <cell r="AD1312">
            <v>0.57894736528396606</v>
          </cell>
        </row>
        <row r="1313">
          <cell r="B1313" t="str">
            <v>Total 10917118</v>
          </cell>
          <cell r="I1313">
            <v>628911</v>
          </cell>
          <cell r="J1313">
            <v>628911</v>
          </cell>
          <cell r="K1313">
            <v>628969.0625</v>
          </cell>
          <cell r="L1313">
            <v>0</v>
          </cell>
          <cell r="M1313">
            <v>0</v>
          </cell>
          <cell r="N1313">
            <v>0</v>
          </cell>
          <cell r="P1313">
            <v>0</v>
          </cell>
          <cell r="R1313">
            <v>0</v>
          </cell>
          <cell r="S1313">
            <v>0</v>
          </cell>
          <cell r="V1313">
            <v>119504.121875</v>
          </cell>
          <cell r="X1313">
            <v>78621.1328125</v>
          </cell>
          <cell r="Z1313">
            <v>0</v>
          </cell>
          <cell r="AB1313">
            <v>430843.80781250005</v>
          </cell>
          <cell r="AC1313">
            <v>0</v>
          </cell>
        </row>
        <row r="1314">
          <cell r="H1314" t="str">
            <v>Total SANCHEZ DE DIAZ SONIA STELLA</v>
          </cell>
          <cell r="I1314">
            <v>628911</v>
          </cell>
          <cell r="J1314">
            <v>628911</v>
          </cell>
          <cell r="K1314">
            <v>628969.0625</v>
          </cell>
          <cell r="L1314">
            <v>0</v>
          </cell>
          <cell r="M1314">
            <v>0</v>
          </cell>
          <cell r="N1314">
            <v>0</v>
          </cell>
          <cell r="P1314">
            <v>0</v>
          </cell>
          <cell r="R1314">
            <v>0</v>
          </cell>
          <cell r="S1314">
            <v>0</v>
          </cell>
          <cell r="V1314">
            <v>119504.121875</v>
          </cell>
          <cell r="X1314">
            <v>78621.1328125</v>
          </cell>
          <cell r="Z1314">
            <v>0</v>
          </cell>
          <cell r="AB1314">
            <v>430843.80781250005</v>
          </cell>
          <cell r="AC1314">
            <v>0</v>
          </cell>
        </row>
        <row r="1315">
          <cell r="A1315" t="str">
            <v>Chapinero</v>
          </cell>
          <cell r="B1315">
            <v>10917644</v>
          </cell>
          <cell r="C1315">
            <v>37408</v>
          </cell>
          <cell r="D1315">
            <v>37772</v>
          </cell>
          <cell r="E1315" t="str">
            <v>A</v>
          </cell>
          <cell r="F1315" t="str">
            <v>AUCOL98</v>
          </cell>
          <cell r="G1315">
            <v>72059</v>
          </cell>
          <cell r="H1315" t="str">
            <v>SCHRADER CAMARGO INGENIEROS S.A.</v>
          </cell>
          <cell r="I1315">
            <v>3834186</v>
          </cell>
          <cell r="J1315">
            <v>3834186</v>
          </cell>
          <cell r="K1315">
            <v>3834186</v>
          </cell>
          <cell r="N1315">
            <v>0</v>
          </cell>
          <cell r="O1315">
            <v>0.1</v>
          </cell>
          <cell r="P1315">
            <v>0</v>
          </cell>
          <cell r="Q1315">
            <v>0.1</v>
          </cell>
          <cell r="R1315">
            <v>0</v>
          </cell>
          <cell r="S1315">
            <v>0</v>
          </cell>
          <cell r="T1315">
            <v>0</v>
          </cell>
          <cell r="U1315">
            <v>0.19</v>
          </cell>
          <cell r="V1315">
            <v>728495.34</v>
          </cell>
          <cell r="W1315">
            <v>0.125</v>
          </cell>
          <cell r="X1315">
            <v>479273.25</v>
          </cell>
          <cell r="Y1315">
            <v>0</v>
          </cell>
          <cell r="Z1315">
            <v>0</v>
          </cell>
          <cell r="AA1315">
            <v>0.68500000000000005</v>
          </cell>
          <cell r="AB1315">
            <v>2626417.41</v>
          </cell>
          <cell r="AD1315">
            <v>2.2252748012542725</v>
          </cell>
        </row>
        <row r="1316">
          <cell r="B1316" t="str">
            <v>Total 10917644</v>
          </cell>
          <cell r="I1316">
            <v>3834186</v>
          </cell>
          <cell r="J1316">
            <v>3834186</v>
          </cell>
          <cell r="K1316">
            <v>3834186</v>
          </cell>
          <cell r="L1316">
            <v>0</v>
          </cell>
          <cell r="M1316">
            <v>0</v>
          </cell>
          <cell r="N1316">
            <v>0</v>
          </cell>
          <cell r="P1316">
            <v>0</v>
          </cell>
          <cell r="R1316">
            <v>0</v>
          </cell>
          <cell r="S1316">
            <v>0</v>
          </cell>
          <cell r="V1316">
            <v>728495.34</v>
          </cell>
          <cell r="X1316">
            <v>479273.25</v>
          </cell>
          <cell r="Z1316">
            <v>0</v>
          </cell>
          <cell r="AB1316">
            <v>2626417.41</v>
          </cell>
          <cell r="AC1316">
            <v>0</v>
          </cell>
        </row>
        <row r="1317">
          <cell r="H1317" t="str">
            <v>Total SCHRADER CAMARGO INGENIEROS S.A.</v>
          </cell>
          <cell r="I1317">
            <v>3834186</v>
          </cell>
          <cell r="J1317">
            <v>3834186</v>
          </cell>
          <cell r="K1317">
            <v>3834186</v>
          </cell>
          <cell r="L1317">
            <v>0</v>
          </cell>
          <cell r="M1317">
            <v>0</v>
          </cell>
          <cell r="N1317">
            <v>0</v>
          </cell>
          <cell r="P1317">
            <v>0</v>
          </cell>
          <cell r="R1317">
            <v>0</v>
          </cell>
          <cell r="S1317">
            <v>0</v>
          </cell>
          <cell r="V1317">
            <v>728495.34</v>
          </cell>
          <cell r="X1317">
            <v>479273.25</v>
          </cell>
          <cell r="Z1317">
            <v>0</v>
          </cell>
          <cell r="AB1317">
            <v>2626417.41</v>
          </cell>
          <cell r="AC1317">
            <v>0</v>
          </cell>
        </row>
        <row r="1318">
          <cell r="A1318" t="str">
            <v>Chapinero</v>
          </cell>
          <cell r="B1318">
            <v>12020813</v>
          </cell>
          <cell r="C1318">
            <v>37529</v>
          </cell>
          <cell r="D1318">
            <v>37777</v>
          </cell>
          <cell r="E1318" t="str">
            <v>A</v>
          </cell>
          <cell r="F1318" t="str">
            <v>AUCOLESP</v>
          </cell>
          <cell r="H1318" t="str">
            <v>SUBOCOL S.A.</v>
          </cell>
          <cell r="I1318">
            <v>1379697.875</v>
          </cell>
          <cell r="J1318">
            <v>1379697.875</v>
          </cell>
          <cell r="K1318">
            <v>941218.5625</v>
          </cell>
          <cell r="N1318">
            <v>0</v>
          </cell>
          <cell r="O1318">
            <v>0.1</v>
          </cell>
          <cell r="P1318">
            <v>0</v>
          </cell>
          <cell r="Q1318">
            <v>0.1</v>
          </cell>
          <cell r="R1318">
            <v>0</v>
          </cell>
          <cell r="S1318">
            <v>0</v>
          </cell>
          <cell r="T1318">
            <v>0</v>
          </cell>
          <cell r="U1318">
            <v>0.19</v>
          </cell>
          <cell r="V1318">
            <v>178831.52687500001</v>
          </cell>
          <cell r="W1318">
            <v>0.125</v>
          </cell>
          <cell r="X1318">
            <v>117652.3203125</v>
          </cell>
          <cell r="Y1318">
            <v>0</v>
          </cell>
          <cell r="Z1318">
            <v>0</v>
          </cell>
          <cell r="AA1318">
            <v>0.68500000000000005</v>
          </cell>
          <cell r="AB1318">
            <v>644734.71531250002</v>
          </cell>
          <cell r="AC1318">
            <v>1</v>
          </cell>
          <cell r="AD1318">
            <v>1</v>
          </cell>
        </row>
        <row r="1319">
          <cell r="B1319" t="str">
            <v>Total 12020813</v>
          </cell>
          <cell r="I1319">
            <v>1379697.875</v>
          </cell>
          <cell r="J1319">
            <v>1379697.875</v>
          </cell>
          <cell r="K1319">
            <v>941218.5625</v>
          </cell>
          <cell r="L1319">
            <v>0</v>
          </cell>
          <cell r="M1319">
            <v>0</v>
          </cell>
          <cell r="N1319">
            <v>0</v>
          </cell>
          <cell r="P1319">
            <v>0</v>
          </cell>
          <cell r="R1319">
            <v>0</v>
          </cell>
          <cell r="S1319">
            <v>0</v>
          </cell>
          <cell r="V1319">
            <v>178831.52687500001</v>
          </cell>
          <cell r="X1319">
            <v>117652.3203125</v>
          </cell>
          <cell r="Z1319">
            <v>0</v>
          </cell>
          <cell r="AB1319">
            <v>644734.71531250002</v>
          </cell>
          <cell r="AC1319">
            <v>1</v>
          </cell>
        </row>
        <row r="1320">
          <cell r="H1320" t="str">
            <v>Total SUBOCOL S.A.</v>
          </cell>
          <cell r="I1320">
            <v>1379697.875</v>
          </cell>
          <cell r="J1320">
            <v>1379697.875</v>
          </cell>
          <cell r="K1320">
            <v>941218.5625</v>
          </cell>
          <cell r="L1320">
            <v>0</v>
          </cell>
          <cell r="M1320">
            <v>0</v>
          </cell>
          <cell r="N1320">
            <v>0</v>
          </cell>
          <cell r="P1320">
            <v>0</v>
          </cell>
          <cell r="R1320">
            <v>0</v>
          </cell>
          <cell r="S1320">
            <v>0</v>
          </cell>
          <cell r="V1320">
            <v>178831.52687500001</v>
          </cell>
          <cell r="X1320">
            <v>117652.3203125</v>
          </cell>
          <cell r="Z1320">
            <v>0</v>
          </cell>
          <cell r="AB1320">
            <v>644734.71531250002</v>
          </cell>
          <cell r="AC1320">
            <v>1</v>
          </cell>
        </row>
        <row r="1321">
          <cell r="A1321" t="str">
            <v>Chapinero</v>
          </cell>
          <cell r="B1321">
            <v>10948102</v>
          </cell>
          <cell r="C1321">
            <v>37422</v>
          </cell>
          <cell r="D1321">
            <v>37777</v>
          </cell>
          <cell r="E1321" t="str">
            <v>A</v>
          </cell>
          <cell r="F1321" t="str">
            <v>AUCOLESP</v>
          </cell>
          <cell r="G1321">
            <v>60475</v>
          </cell>
          <cell r="H1321" t="str">
            <v>TELLEZ GARCIA GERMAN</v>
          </cell>
          <cell r="I1321">
            <v>734838</v>
          </cell>
          <cell r="J1321">
            <v>734838</v>
          </cell>
          <cell r="K1321">
            <v>716718.6875</v>
          </cell>
          <cell r="N1321">
            <v>0</v>
          </cell>
          <cell r="O1321">
            <v>0.1</v>
          </cell>
          <cell r="P1321">
            <v>0</v>
          </cell>
          <cell r="Q1321">
            <v>0.1</v>
          </cell>
          <cell r="R1321">
            <v>0</v>
          </cell>
          <cell r="S1321">
            <v>0</v>
          </cell>
          <cell r="T1321">
            <v>0</v>
          </cell>
          <cell r="U1321">
            <v>0.19</v>
          </cell>
          <cell r="V1321">
            <v>136176.550625</v>
          </cell>
          <cell r="W1321">
            <v>0.125</v>
          </cell>
          <cell r="X1321">
            <v>89589.8359375</v>
          </cell>
          <cell r="Y1321">
            <v>0</v>
          </cell>
          <cell r="Z1321">
            <v>0</v>
          </cell>
          <cell r="AA1321">
            <v>0.68500000000000005</v>
          </cell>
          <cell r="AB1321">
            <v>490952.30093750003</v>
          </cell>
          <cell r="AC1321">
            <v>1</v>
          </cell>
          <cell r="AD1321">
            <v>1</v>
          </cell>
        </row>
        <row r="1322">
          <cell r="B1322" t="str">
            <v>Total 10948102</v>
          </cell>
          <cell r="I1322">
            <v>734838</v>
          </cell>
          <cell r="J1322">
            <v>734838</v>
          </cell>
          <cell r="K1322">
            <v>716718.6875</v>
          </cell>
          <cell r="L1322">
            <v>0</v>
          </cell>
          <cell r="M1322">
            <v>0</v>
          </cell>
          <cell r="N1322">
            <v>0</v>
          </cell>
          <cell r="P1322">
            <v>0</v>
          </cell>
          <cell r="R1322">
            <v>0</v>
          </cell>
          <cell r="S1322">
            <v>0</v>
          </cell>
          <cell r="V1322">
            <v>136176.550625</v>
          </cell>
          <cell r="X1322">
            <v>89589.8359375</v>
          </cell>
          <cell r="Z1322">
            <v>0</v>
          </cell>
          <cell r="AB1322">
            <v>490952.30093750003</v>
          </cell>
          <cell r="AC1322">
            <v>1</v>
          </cell>
        </row>
        <row r="1323">
          <cell r="H1323" t="str">
            <v>Total TELLEZ GARCIA GERMAN</v>
          </cell>
          <cell r="I1323">
            <v>734838</v>
          </cell>
          <cell r="J1323">
            <v>734838</v>
          </cell>
          <cell r="K1323">
            <v>716718.6875</v>
          </cell>
          <cell r="L1323">
            <v>0</v>
          </cell>
          <cell r="M1323">
            <v>0</v>
          </cell>
          <cell r="N1323">
            <v>0</v>
          </cell>
          <cell r="P1323">
            <v>0</v>
          </cell>
          <cell r="R1323">
            <v>0</v>
          </cell>
          <cell r="S1323">
            <v>0</v>
          </cell>
          <cell r="V1323">
            <v>136176.550625</v>
          </cell>
          <cell r="X1323">
            <v>89589.8359375</v>
          </cell>
          <cell r="Z1323">
            <v>0</v>
          </cell>
          <cell r="AB1323">
            <v>490952.30093750003</v>
          </cell>
          <cell r="AC1323">
            <v>1</v>
          </cell>
        </row>
        <row r="1324">
          <cell r="A1324" t="str">
            <v>Chapinero</v>
          </cell>
          <cell r="B1324">
            <v>7279656</v>
          </cell>
          <cell r="C1324">
            <v>36984</v>
          </cell>
          <cell r="D1324">
            <v>37348</v>
          </cell>
          <cell r="E1324" t="str">
            <v>M</v>
          </cell>
          <cell r="F1324" t="str">
            <v>AUCOL98</v>
          </cell>
          <cell r="G1324">
            <v>60131</v>
          </cell>
          <cell r="H1324" t="str">
            <v>TETRA PAK LTDA</v>
          </cell>
          <cell r="I1324">
            <v>23304265</v>
          </cell>
          <cell r="J1324">
            <v>23304265</v>
          </cell>
          <cell r="K1324">
            <v>23304265.046799999</v>
          </cell>
          <cell r="L1324">
            <v>3041640</v>
          </cell>
          <cell r="M1324">
            <v>1</v>
          </cell>
          <cell r="N1324">
            <v>3041641</v>
          </cell>
          <cell r="O1324">
            <v>0.1</v>
          </cell>
          <cell r="P1324">
            <v>0.1</v>
          </cell>
          <cell r="Q1324">
            <v>0.1</v>
          </cell>
          <cell r="R1324">
            <v>304164.10000000003</v>
          </cell>
          <cell r="S1324">
            <v>3345805.2</v>
          </cell>
          <cell r="T1324">
            <v>0.14357050923000148</v>
          </cell>
          <cell r="U1324">
            <v>0.19</v>
          </cell>
          <cell r="V1324">
            <v>4427810.3588919993</v>
          </cell>
          <cell r="W1324">
            <v>0.125</v>
          </cell>
          <cell r="X1324">
            <v>2913033.1308499998</v>
          </cell>
          <cell r="Y1324">
            <v>0.1</v>
          </cell>
          <cell r="Z1324">
            <v>2330426.5046799998</v>
          </cell>
          <cell r="AA1324">
            <v>0.44142949076999849</v>
          </cell>
          <cell r="AB1324">
            <v>10287189.852377998</v>
          </cell>
          <cell r="AD1324">
            <v>14.20879077911377</v>
          </cell>
        </row>
        <row r="1325">
          <cell r="A1325" t="str">
            <v>Chapinero</v>
          </cell>
          <cell r="B1325">
            <v>7279656</v>
          </cell>
          <cell r="C1325">
            <v>37349</v>
          </cell>
          <cell r="D1325">
            <v>37713</v>
          </cell>
          <cell r="E1325" t="str">
            <v>M</v>
          </cell>
          <cell r="F1325" t="str">
            <v>AUCOL98</v>
          </cell>
          <cell r="G1325">
            <v>60131</v>
          </cell>
          <cell r="H1325" t="str">
            <v>TETRA PAK LTDA</v>
          </cell>
          <cell r="I1325">
            <v>24809126</v>
          </cell>
          <cell r="J1325">
            <v>24809126</v>
          </cell>
          <cell r="K1325">
            <v>24809126</v>
          </cell>
          <cell r="L1325">
            <v>11112686</v>
          </cell>
          <cell r="M1325">
            <v>1648968</v>
          </cell>
          <cell r="N1325">
            <v>12761654</v>
          </cell>
          <cell r="O1325">
            <v>0.1</v>
          </cell>
          <cell r="P1325">
            <v>164896.80000000002</v>
          </cell>
          <cell r="Q1325">
            <v>0.1</v>
          </cell>
          <cell r="R1325">
            <v>1276165.4000000001</v>
          </cell>
          <cell r="S1325">
            <v>14202716.200000001</v>
          </cell>
          <cell r="T1325">
            <v>0.57247950613012333</v>
          </cell>
          <cell r="U1325">
            <v>0.19</v>
          </cell>
          <cell r="V1325">
            <v>4713733.9400000004</v>
          </cell>
          <cell r="W1325">
            <v>0.125</v>
          </cell>
          <cell r="X1325">
            <v>3101140.75</v>
          </cell>
          <cell r="Y1325">
            <v>0.1</v>
          </cell>
          <cell r="Z1325">
            <v>2480912.6</v>
          </cell>
          <cell r="AA1325">
            <v>1.2520493869876637E-2</v>
          </cell>
          <cell r="AB1325">
            <v>310622.5099999971</v>
          </cell>
          <cell r="AD1325">
            <v>18.315933227539063</v>
          </cell>
        </row>
        <row r="1326">
          <cell r="A1326" t="str">
            <v>Chapinero</v>
          </cell>
          <cell r="B1326">
            <v>7279656</v>
          </cell>
          <cell r="C1326">
            <v>37714</v>
          </cell>
          <cell r="D1326">
            <v>37777</v>
          </cell>
          <cell r="E1326" t="str">
            <v>M</v>
          </cell>
          <cell r="F1326" t="str">
            <v>AUCOL98</v>
          </cell>
          <cell r="G1326">
            <v>60131</v>
          </cell>
          <cell r="H1326" t="str">
            <v>TETRA PAK LTDA</v>
          </cell>
          <cell r="I1326">
            <v>3281603</v>
          </cell>
          <cell r="J1326">
            <v>156109</v>
          </cell>
          <cell r="K1326">
            <v>3281602.9922000002</v>
          </cell>
          <cell r="L1326">
            <v>1170170</v>
          </cell>
          <cell r="M1326">
            <v>124349</v>
          </cell>
          <cell r="N1326">
            <v>1294519</v>
          </cell>
          <cell r="O1326">
            <v>0.1</v>
          </cell>
          <cell r="P1326">
            <v>12434.900000000001</v>
          </cell>
          <cell r="Q1326">
            <v>0.1</v>
          </cell>
          <cell r="R1326">
            <v>129451.90000000001</v>
          </cell>
          <cell r="S1326">
            <v>1436405.7999999998</v>
          </cell>
          <cell r="T1326">
            <v>0.43771467889753096</v>
          </cell>
          <cell r="U1326">
            <v>0.19</v>
          </cell>
          <cell r="V1326">
            <v>623504.56851800007</v>
          </cell>
          <cell r="W1326">
            <v>0.125</v>
          </cell>
          <cell r="X1326">
            <v>410200.37402500003</v>
          </cell>
          <cell r="Y1326">
            <v>0.1</v>
          </cell>
          <cell r="Z1326">
            <v>328160.29922000004</v>
          </cell>
          <cell r="AA1326">
            <v>0.147285321102469</v>
          </cell>
          <cell r="AB1326">
            <v>483331.95043700014</v>
          </cell>
          <cell r="AC1326">
            <v>8</v>
          </cell>
          <cell r="AD1326">
            <v>8</v>
          </cell>
        </row>
        <row r="1327">
          <cell r="B1327" t="str">
            <v>Total 7279656</v>
          </cell>
          <cell r="I1327">
            <v>51394994</v>
          </cell>
          <cell r="J1327">
            <v>48269500</v>
          </cell>
          <cell r="K1327">
            <v>51394994.039000005</v>
          </cell>
          <cell r="L1327">
            <v>15324496</v>
          </cell>
          <cell r="M1327">
            <v>1773318</v>
          </cell>
          <cell r="N1327">
            <v>17097814</v>
          </cell>
          <cell r="P1327">
            <v>177331.80000000002</v>
          </cell>
          <cell r="R1327">
            <v>1709781.4000000001</v>
          </cell>
          <cell r="S1327">
            <v>18984927.200000003</v>
          </cell>
          <cell r="V1327">
            <v>9765048.8674099986</v>
          </cell>
          <cell r="X1327">
            <v>6424374.2548750006</v>
          </cell>
          <cell r="Z1327">
            <v>5139499.4039000003</v>
          </cell>
          <cell r="AB1327">
            <v>11081144.312814996</v>
          </cell>
          <cell r="AC1327">
            <v>8</v>
          </cell>
        </row>
        <row r="1328">
          <cell r="H1328" t="str">
            <v>Total TETRA PAK LTDA</v>
          </cell>
          <cell r="I1328">
            <v>51394994</v>
          </cell>
          <cell r="J1328">
            <v>48269500</v>
          </cell>
          <cell r="K1328">
            <v>51394994.039000005</v>
          </cell>
          <cell r="L1328">
            <v>15324496</v>
          </cell>
          <cell r="M1328">
            <v>1773318</v>
          </cell>
          <cell r="N1328">
            <v>17097814</v>
          </cell>
          <cell r="P1328">
            <v>177331.80000000002</v>
          </cell>
          <cell r="R1328">
            <v>1709781.4000000001</v>
          </cell>
          <cell r="S1328">
            <v>18984927.200000003</v>
          </cell>
          <cell r="V1328">
            <v>9765048.8674099986</v>
          </cell>
          <cell r="X1328">
            <v>6424374.2548750006</v>
          </cell>
          <cell r="Z1328">
            <v>5139499.4039000003</v>
          </cell>
          <cell r="AB1328">
            <v>11081144.312814996</v>
          </cell>
          <cell r="AC1328">
            <v>8</v>
          </cell>
        </row>
        <row r="1329">
          <cell r="A1329" t="str">
            <v>Chapinero</v>
          </cell>
          <cell r="B1329">
            <v>892591</v>
          </cell>
          <cell r="C1329">
            <v>36800</v>
          </cell>
          <cell r="D1329">
            <v>37164</v>
          </cell>
          <cell r="E1329" t="str">
            <v>M</v>
          </cell>
          <cell r="F1329" t="str">
            <v>AUCOL98</v>
          </cell>
          <cell r="G1329">
            <v>69825</v>
          </cell>
          <cell r="H1329" t="str">
            <v>TRACEXCOL LTDA.</v>
          </cell>
          <cell r="I1329">
            <v>92983819.125</v>
          </cell>
          <cell r="J1329">
            <v>92983819.125</v>
          </cell>
          <cell r="K1329">
            <v>92983819.264200002</v>
          </cell>
          <cell r="L1329">
            <v>50698186</v>
          </cell>
          <cell r="M1329">
            <v>0</v>
          </cell>
          <cell r="N1329">
            <v>50698186</v>
          </cell>
          <cell r="O1329">
            <v>0.1</v>
          </cell>
          <cell r="P1329">
            <v>0</v>
          </cell>
          <cell r="Q1329">
            <v>0.1</v>
          </cell>
          <cell r="R1329">
            <v>5069818.6000000006</v>
          </cell>
          <cell r="S1329">
            <v>55768004.600000001</v>
          </cell>
          <cell r="T1329">
            <v>0.59976031358255277</v>
          </cell>
          <cell r="U1329">
            <v>0.19</v>
          </cell>
          <cell r="V1329">
            <v>17666925.660197999</v>
          </cell>
          <cell r="W1329">
            <v>0.125</v>
          </cell>
          <cell r="X1329">
            <v>11622977.408025</v>
          </cell>
          <cell r="Y1329">
            <v>0</v>
          </cell>
          <cell r="Z1329">
            <v>0</v>
          </cell>
          <cell r="AA1329">
            <v>8.523968641744728E-2</v>
          </cell>
          <cell r="AB1329">
            <v>7925911.5959770018</v>
          </cell>
          <cell r="AD1329">
            <v>44.881866455078125</v>
          </cell>
        </row>
        <row r="1330">
          <cell r="A1330" t="str">
            <v>Chapinero</v>
          </cell>
          <cell r="B1330">
            <v>892591</v>
          </cell>
          <cell r="C1330">
            <v>37165</v>
          </cell>
          <cell r="D1330">
            <v>37529</v>
          </cell>
          <cell r="E1330" t="str">
            <v>M</v>
          </cell>
          <cell r="F1330" t="str">
            <v>AUCOL98</v>
          </cell>
          <cell r="G1330">
            <v>69825</v>
          </cell>
          <cell r="H1330" t="str">
            <v>TRACEXCOL LTDA.</v>
          </cell>
          <cell r="I1330">
            <v>84469584.8125</v>
          </cell>
          <cell r="J1330">
            <v>84469584.8125</v>
          </cell>
          <cell r="K1330">
            <v>84469584.019500002</v>
          </cell>
          <cell r="L1330">
            <v>64932666</v>
          </cell>
          <cell r="M1330">
            <v>7211044</v>
          </cell>
          <cell r="N1330">
            <v>72143710</v>
          </cell>
          <cell r="O1330">
            <v>0.1</v>
          </cell>
          <cell r="P1330">
            <v>721104.4</v>
          </cell>
          <cell r="Q1330">
            <v>0.1</v>
          </cell>
          <cell r="R1330">
            <v>7214371</v>
          </cell>
          <cell r="S1330">
            <v>80079185.400000006</v>
          </cell>
          <cell r="T1330">
            <v>0.94802391096792349</v>
          </cell>
          <cell r="U1330">
            <v>0.19</v>
          </cell>
          <cell r="V1330">
            <v>16049220.963705001</v>
          </cell>
          <cell r="W1330">
            <v>0.125</v>
          </cell>
          <cell r="X1330">
            <v>10558698.0024375</v>
          </cell>
          <cell r="Y1330">
            <v>0</v>
          </cell>
          <cell r="Z1330">
            <v>0</v>
          </cell>
          <cell r="AA1330">
            <v>-0.26302391096792344</v>
          </cell>
          <cell r="AB1330">
            <v>-22217520.346642498</v>
          </cell>
          <cell r="AD1330">
            <v>43.041210174560547</v>
          </cell>
        </row>
        <row r="1331">
          <cell r="A1331" t="str">
            <v>Chapinero</v>
          </cell>
          <cell r="B1331">
            <v>892591</v>
          </cell>
          <cell r="C1331">
            <v>37530</v>
          </cell>
          <cell r="D1331">
            <v>37777</v>
          </cell>
          <cell r="E1331" t="str">
            <v>M</v>
          </cell>
          <cell r="F1331" t="str">
            <v>AUCOL98</v>
          </cell>
          <cell r="G1331">
            <v>69825</v>
          </cell>
          <cell r="H1331" t="str">
            <v>TRACEXCOL LTDA.</v>
          </cell>
          <cell r="I1331">
            <v>69186930.5625</v>
          </cell>
          <cell r="J1331">
            <v>63118367.5625</v>
          </cell>
          <cell r="K1331">
            <v>69186930.667999998</v>
          </cell>
          <cell r="L1331">
            <v>39882037</v>
          </cell>
          <cell r="M1331">
            <v>9666212</v>
          </cell>
          <cell r="N1331">
            <v>49548249</v>
          </cell>
          <cell r="O1331">
            <v>0.1</v>
          </cell>
          <cell r="P1331">
            <v>966621.20000000007</v>
          </cell>
          <cell r="Q1331">
            <v>0.1</v>
          </cell>
          <cell r="R1331">
            <v>4954824.9000000004</v>
          </cell>
          <cell r="S1331">
            <v>55469695.100000001</v>
          </cell>
          <cell r="T1331">
            <v>0.80173660783098699</v>
          </cell>
          <cell r="U1331">
            <v>0.19</v>
          </cell>
          <cell r="V1331">
            <v>13145516.826919999</v>
          </cell>
          <cell r="W1331">
            <v>0.125</v>
          </cell>
          <cell r="X1331">
            <v>8648366.3334999997</v>
          </cell>
          <cell r="Y1331">
            <v>0</v>
          </cell>
          <cell r="Z1331">
            <v>0</v>
          </cell>
          <cell r="AA1331">
            <v>-0.11673660783098694</v>
          </cell>
          <cell r="AB1331">
            <v>-8076647.5924199987</v>
          </cell>
          <cell r="AC1331">
            <v>45</v>
          </cell>
          <cell r="AD1331">
            <v>47.773281097412109</v>
          </cell>
        </row>
        <row r="1332">
          <cell r="B1332" t="str">
            <v>Total 892591</v>
          </cell>
          <cell r="I1332">
            <v>246640334.5</v>
          </cell>
          <cell r="J1332">
            <v>240571771.5</v>
          </cell>
          <cell r="K1332">
            <v>246640333.95169997</v>
          </cell>
          <cell r="L1332">
            <v>155512889</v>
          </cell>
          <cell r="M1332">
            <v>16877256</v>
          </cell>
          <cell r="N1332">
            <v>172390145</v>
          </cell>
          <cell r="P1332">
            <v>1687725.6</v>
          </cell>
          <cell r="R1332">
            <v>17239014.5</v>
          </cell>
          <cell r="S1332">
            <v>191316885.09999999</v>
          </cell>
          <cell r="V1332">
            <v>46861663.450822994</v>
          </cell>
          <cell r="X1332">
            <v>30830041.743962497</v>
          </cell>
          <cell r="Z1332">
            <v>0</v>
          </cell>
          <cell r="AB1332">
            <v>-22368256.343085498</v>
          </cell>
          <cell r="AC1332">
            <v>45</v>
          </cell>
        </row>
        <row r="1333">
          <cell r="H1333" t="str">
            <v>Total TRACEXCOL LTDA.</v>
          </cell>
          <cell r="I1333">
            <v>246640334.5</v>
          </cell>
          <cell r="J1333">
            <v>240571771.5</v>
          </cell>
          <cell r="K1333">
            <v>246640333.95169997</v>
          </cell>
          <cell r="L1333">
            <v>155512889</v>
          </cell>
          <cell r="M1333">
            <v>16877256</v>
          </cell>
          <cell r="N1333">
            <v>172390145</v>
          </cell>
          <cell r="P1333">
            <v>1687725.6</v>
          </cell>
          <cell r="R1333">
            <v>17239014.5</v>
          </cell>
          <cell r="S1333">
            <v>191316885.09999999</v>
          </cell>
          <cell r="V1333">
            <v>46861663.450822994</v>
          </cell>
          <cell r="X1333">
            <v>30830041.743962497</v>
          </cell>
          <cell r="Z1333">
            <v>0</v>
          </cell>
          <cell r="AB1333">
            <v>-22368256.343085498</v>
          </cell>
          <cell r="AC1333">
            <v>45</v>
          </cell>
        </row>
        <row r="1334">
          <cell r="A1334" t="str">
            <v>Chapinero</v>
          </cell>
          <cell r="B1334">
            <v>465507</v>
          </cell>
          <cell r="C1334">
            <v>36980</v>
          </cell>
          <cell r="D1334">
            <v>37344</v>
          </cell>
          <cell r="E1334" t="str">
            <v>A</v>
          </cell>
          <cell r="F1334" t="str">
            <v>AUCOL98</v>
          </cell>
          <cell r="G1334">
            <v>61853</v>
          </cell>
          <cell r="H1334" t="str">
            <v>TRANS. COMERCIAL COLOMBIA S.A.</v>
          </cell>
          <cell r="I1334">
            <v>20067082</v>
          </cell>
          <cell r="J1334">
            <v>20067082</v>
          </cell>
          <cell r="K1334">
            <v>20067081.945300002</v>
          </cell>
          <cell r="L1334">
            <v>1011325</v>
          </cell>
          <cell r="M1334">
            <v>0</v>
          </cell>
          <cell r="N1334">
            <v>1011325</v>
          </cell>
          <cell r="O1334">
            <v>0.1</v>
          </cell>
          <cell r="P1334">
            <v>0</v>
          </cell>
          <cell r="Q1334">
            <v>0.1</v>
          </cell>
          <cell r="R1334">
            <v>101132.5</v>
          </cell>
          <cell r="S1334">
            <v>1112457.5</v>
          </cell>
          <cell r="T1334">
            <v>5.5436934130851719E-2</v>
          </cell>
          <cell r="U1334">
            <v>0.19</v>
          </cell>
          <cell r="V1334">
            <v>3812745.5696070003</v>
          </cell>
          <cell r="W1334">
            <v>0.125</v>
          </cell>
          <cell r="X1334">
            <v>2508385.2431625002</v>
          </cell>
          <cell r="Y1334">
            <v>0</v>
          </cell>
          <cell r="Z1334">
            <v>0</v>
          </cell>
          <cell r="AA1334">
            <v>0.62956306586914834</v>
          </cell>
          <cell r="AB1334">
            <v>12633493.632530503</v>
          </cell>
          <cell r="AD1334">
            <v>16</v>
          </cell>
        </row>
        <row r="1335">
          <cell r="A1335" t="str">
            <v>Chapinero</v>
          </cell>
          <cell r="B1335">
            <v>465507</v>
          </cell>
          <cell r="C1335">
            <v>37345</v>
          </cell>
          <cell r="D1335">
            <v>37709</v>
          </cell>
          <cell r="E1335" t="str">
            <v>A</v>
          </cell>
          <cell r="F1335" t="str">
            <v>AUCOL98</v>
          </cell>
          <cell r="G1335">
            <v>61853</v>
          </cell>
          <cell r="H1335" t="str">
            <v>TRANS. COMERCIAL COLOMBIA S.A.</v>
          </cell>
          <cell r="I1335">
            <v>22550808.125</v>
          </cell>
          <cell r="J1335">
            <v>22550808.125</v>
          </cell>
          <cell r="K1335">
            <v>22550808.125</v>
          </cell>
          <cell r="L1335">
            <v>2153556</v>
          </cell>
          <cell r="M1335">
            <v>3200001</v>
          </cell>
          <cell r="N1335">
            <v>5353557</v>
          </cell>
          <cell r="O1335">
            <v>0.1</v>
          </cell>
          <cell r="P1335">
            <v>320000.10000000003</v>
          </cell>
          <cell r="Q1335">
            <v>0.1</v>
          </cell>
          <cell r="R1335">
            <v>535355.70000000007</v>
          </cell>
          <cell r="S1335">
            <v>6208912.7999999998</v>
          </cell>
          <cell r="T1335">
            <v>0.27532994673999073</v>
          </cell>
          <cell r="U1335">
            <v>0.19</v>
          </cell>
          <cell r="V1335">
            <v>4284653.5437500002</v>
          </cell>
          <cell r="W1335">
            <v>0.125</v>
          </cell>
          <cell r="X1335">
            <v>2818851.015625</v>
          </cell>
          <cell r="Y1335">
            <v>0</v>
          </cell>
          <cell r="Z1335">
            <v>0</v>
          </cell>
          <cell r="AA1335">
            <v>0.40967005326000933</v>
          </cell>
          <cell r="AB1335">
            <v>9238390.7656250019</v>
          </cell>
          <cell r="AD1335">
            <v>14</v>
          </cell>
        </row>
        <row r="1336">
          <cell r="A1336" t="str">
            <v>Chapinero</v>
          </cell>
          <cell r="B1336">
            <v>465507</v>
          </cell>
          <cell r="C1336">
            <v>37710</v>
          </cell>
          <cell r="D1336">
            <v>37777</v>
          </cell>
          <cell r="E1336" t="str">
            <v>A</v>
          </cell>
          <cell r="F1336" t="str">
            <v>AUCOL98</v>
          </cell>
          <cell r="G1336">
            <v>61853</v>
          </cell>
          <cell r="H1336" t="str">
            <v>TRANS. COMERCIAL COLOMBIA S.A.</v>
          </cell>
          <cell r="I1336">
            <v>22723686</v>
          </cell>
          <cell r="J1336">
            <v>22723686</v>
          </cell>
          <cell r="K1336">
            <v>4222871.9589999998</v>
          </cell>
          <cell r="N1336">
            <v>0</v>
          </cell>
          <cell r="O1336">
            <v>0.1</v>
          </cell>
          <cell r="P1336">
            <v>0</v>
          </cell>
          <cell r="Q1336">
            <v>0.1</v>
          </cell>
          <cell r="R1336">
            <v>0</v>
          </cell>
          <cell r="S1336">
            <v>0</v>
          </cell>
          <cell r="T1336">
            <v>0</v>
          </cell>
          <cell r="U1336">
            <v>0.19</v>
          </cell>
          <cell r="V1336">
            <v>802345.67220999999</v>
          </cell>
          <cell r="W1336">
            <v>0.125</v>
          </cell>
          <cell r="X1336">
            <v>527858.99487499997</v>
          </cell>
          <cell r="Y1336">
            <v>0</v>
          </cell>
          <cell r="Z1336">
            <v>0</v>
          </cell>
          <cell r="AA1336">
            <v>0.68500000000000005</v>
          </cell>
          <cell r="AB1336">
            <v>2892667.291915</v>
          </cell>
          <cell r="AC1336">
            <v>0</v>
          </cell>
          <cell r="AD1336">
            <v>0</v>
          </cell>
        </row>
        <row r="1337">
          <cell r="B1337" t="str">
            <v>Total 465507</v>
          </cell>
          <cell r="I1337">
            <v>65341576.125</v>
          </cell>
          <cell r="J1337">
            <v>65341576.125</v>
          </cell>
          <cell r="K1337">
            <v>46840762.029299997</v>
          </cell>
          <cell r="L1337">
            <v>3164881</v>
          </cell>
          <cell r="M1337">
            <v>3200001</v>
          </cell>
          <cell r="N1337">
            <v>6364882</v>
          </cell>
          <cell r="P1337">
            <v>320000.10000000003</v>
          </cell>
          <cell r="R1337">
            <v>636488.20000000007</v>
          </cell>
          <cell r="S1337">
            <v>7321370.2999999998</v>
          </cell>
          <cell r="V1337">
            <v>8899744.7855670005</v>
          </cell>
          <cell r="X1337">
            <v>5855095.2536624996</v>
          </cell>
          <cell r="Z1337">
            <v>0</v>
          </cell>
          <cell r="AB1337">
            <v>24764551.690070502</v>
          </cell>
          <cell r="AC1337">
            <v>0</v>
          </cell>
        </row>
        <row r="1338">
          <cell r="A1338" t="str">
            <v>Chapinero</v>
          </cell>
          <cell r="B1338">
            <v>689473</v>
          </cell>
          <cell r="C1338">
            <v>37025</v>
          </cell>
          <cell r="D1338">
            <v>37389</v>
          </cell>
          <cell r="E1338" t="str">
            <v>A</v>
          </cell>
          <cell r="F1338" t="str">
            <v>AUCOL98</v>
          </cell>
          <cell r="G1338">
            <v>61853</v>
          </cell>
          <cell r="H1338" t="str">
            <v>TRANS. COMERCIAL COLOMBIA S.A.</v>
          </cell>
          <cell r="I1338">
            <v>146142311.875</v>
          </cell>
          <cell r="J1338">
            <v>146142311.875</v>
          </cell>
          <cell r="K1338">
            <v>146261304.8662</v>
          </cell>
          <cell r="L1338">
            <v>108830067</v>
          </cell>
          <cell r="M1338">
            <v>2211111</v>
          </cell>
          <cell r="N1338">
            <v>111041178</v>
          </cell>
          <cell r="O1338">
            <v>0.1</v>
          </cell>
          <cell r="P1338">
            <v>221111.1</v>
          </cell>
          <cell r="Q1338">
            <v>0.1</v>
          </cell>
          <cell r="R1338">
            <v>11104117.800000001</v>
          </cell>
          <cell r="S1338">
            <v>122366406.89999999</v>
          </cell>
          <cell r="T1338">
            <v>0.83662871059396682</v>
          </cell>
          <cell r="U1338">
            <v>0.19</v>
          </cell>
          <cell r="V1338">
            <v>27789647.924578</v>
          </cell>
          <cell r="W1338">
            <v>0.125</v>
          </cell>
          <cell r="X1338">
            <v>18282663.108275</v>
          </cell>
          <cell r="Y1338">
            <v>0</v>
          </cell>
          <cell r="Z1338">
            <v>0</v>
          </cell>
          <cell r="AA1338">
            <v>-0.15162871059396676</v>
          </cell>
          <cell r="AB1338">
            <v>-22177413.066652983</v>
          </cell>
          <cell r="AD1338">
            <v>70.50274658203125</v>
          </cell>
        </row>
        <row r="1339">
          <cell r="A1339" t="str">
            <v>Chapinero</v>
          </cell>
          <cell r="B1339">
            <v>689473</v>
          </cell>
          <cell r="C1339">
            <v>37390</v>
          </cell>
          <cell r="D1339">
            <v>37754</v>
          </cell>
          <cell r="E1339" t="str">
            <v>A</v>
          </cell>
          <cell r="F1339" t="str">
            <v>AUCOL98</v>
          </cell>
          <cell r="G1339">
            <v>61853</v>
          </cell>
          <cell r="H1339" t="str">
            <v>TRANS. COMERCIAL COLOMBIA S.A.</v>
          </cell>
          <cell r="I1339">
            <v>109515550.125</v>
          </cell>
          <cell r="J1339">
            <v>107545090.1875</v>
          </cell>
          <cell r="K1339">
            <v>109569451.4639</v>
          </cell>
          <cell r="L1339">
            <v>67007849</v>
          </cell>
          <cell r="M1339">
            <v>2286947</v>
          </cell>
          <cell r="N1339">
            <v>69294796</v>
          </cell>
          <cell r="O1339">
            <v>0.1</v>
          </cell>
          <cell r="P1339">
            <v>228694.7</v>
          </cell>
          <cell r="Q1339">
            <v>0.1</v>
          </cell>
          <cell r="R1339">
            <v>6929479.6000000006</v>
          </cell>
          <cell r="S1339">
            <v>76452970.299999997</v>
          </cell>
          <cell r="T1339">
            <v>0.69775808200690925</v>
          </cell>
          <cell r="U1339">
            <v>0.19</v>
          </cell>
          <cell r="V1339">
            <v>20818195.778140999</v>
          </cell>
          <cell r="W1339">
            <v>0.125</v>
          </cell>
          <cell r="X1339">
            <v>13696181.4329875</v>
          </cell>
          <cell r="Y1339">
            <v>0</v>
          </cell>
          <cell r="Z1339">
            <v>0</v>
          </cell>
          <cell r="AA1339">
            <v>-1.2758082006909199E-2</v>
          </cell>
          <cell r="AB1339">
            <v>-1397896.0472284935</v>
          </cell>
          <cell r="AD1339">
            <v>45.898349761962891</v>
          </cell>
        </row>
        <row r="1340">
          <cell r="A1340" t="str">
            <v>Chapinero</v>
          </cell>
          <cell r="B1340">
            <v>689473</v>
          </cell>
          <cell r="C1340">
            <v>37755</v>
          </cell>
          <cell r="D1340">
            <v>37777</v>
          </cell>
          <cell r="E1340" t="str">
            <v>A</v>
          </cell>
          <cell r="F1340" t="str">
            <v>AUCOL98</v>
          </cell>
          <cell r="G1340">
            <v>61853</v>
          </cell>
          <cell r="H1340" t="str">
            <v>TRANS. COMERCIAL COLOMBIA S.A.</v>
          </cell>
          <cell r="I1340">
            <v>104237629.625</v>
          </cell>
          <cell r="J1340">
            <v>0</v>
          </cell>
          <cell r="K1340">
            <v>6615284.6032999996</v>
          </cell>
          <cell r="N1340">
            <v>0</v>
          </cell>
          <cell r="O1340">
            <v>0.1</v>
          </cell>
          <cell r="P1340">
            <v>0</v>
          </cell>
          <cell r="Q1340">
            <v>0.1</v>
          </cell>
          <cell r="R1340">
            <v>0</v>
          </cell>
          <cell r="S1340">
            <v>0</v>
          </cell>
          <cell r="T1340">
            <v>0</v>
          </cell>
          <cell r="U1340">
            <v>0.19</v>
          </cell>
          <cell r="V1340">
            <v>1256904.0746269999</v>
          </cell>
          <cell r="W1340">
            <v>0.125</v>
          </cell>
          <cell r="X1340">
            <v>826910.57541249995</v>
          </cell>
          <cell r="Y1340">
            <v>0</v>
          </cell>
          <cell r="Z1340">
            <v>0</v>
          </cell>
          <cell r="AA1340">
            <v>0.68500000000000005</v>
          </cell>
          <cell r="AB1340">
            <v>4531469.9532605</v>
          </cell>
          <cell r="AC1340">
            <v>12</v>
          </cell>
          <cell r="AD1340">
            <v>12</v>
          </cell>
        </row>
        <row r="1341">
          <cell r="B1341" t="str">
            <v>Total 689473</v>
          </cell>
          <cell r="I1341">
            <v>359895491.625</v>
          </cell>
          <cell r="J1341">
            <v>253687402.0625</v>
          </cell>
          <cell r="K1341">
            <v>262446040.93340001</v>
          </cell>
          <cell r="L1341">
            <v>175837916</v>
          </cell>
          <cell r="M1341">
            <v>4498058</v>
          </cell>
          <cell r="N1341">
            <v>180335974</v>
          </cell>
          <cell r="P1341">
            <v>449805.80000000005</v>
          </cell>
          <cell r="R1341">
            <v>18033597.400000002</v>
          </cell>
          <cell r="S1341">
            <v>198819377.19999999</v>
          </cell>
          <cell r="V1341">
            <v>49864747.777346</v>
          </cell>
          <cell r="X1341">
            <v>32805755.116675001</v>
          </cell>
          <cell r="Z1341">
            <v>0</v>
          </cell>
          <cell r="AB1341">
            <v>-19043839.160620976</v>
          </cell>
          <cell r="AC1341">
            <v>12</v>
          </cell>
        </row>
        <row r="1342">
          <cell r="A1342" t="str">
            <v>Chapinero</v>
          </cell>
          <cell r="B1342">
            <v>695466</v>
          </cell>
          <cell r="C1342">
            <v>37025</v>
          </cell>
          <cell r="D1342">
            <v>37389</v>
          </cell>
          <cell r="E1342" t="str">
            <v>A</v>
          </cell>
          <cell r="F1342" t="str">
            <v>AUCOL98</v>
          </cell>
          <cell r="G1342">
            <v>61853</v>
          </cell>
          <cell r="H1342" t="str">
            <v>TRANS. COMERCIAL COLOMBIA S.A.</v>
          </cell>
          <cell r="I1342">
            <v>69766900</v>
          </cell>
          <cell r="J1342">
            <v>69766900</v>
          </cell>
          <cell r="K1342">
            <v>69766900.055700004</v>
          </cell>
          <cell r="L1342">
            <v>37282000</v>
          </cell>
          <cell r="M1342">
            <v>0</v>
          </cell>
          <cell r="N1342">
            <v>37282000</v>
          </cell>
          <cell r="O1342">
            <v>0.1</v>
          </cell>
          <cell r="P1342">
            <v>0</v>
          </cell>
          <cell r="Q1342">
            <v>0.1</v>
          </cell>
          <cell r="R1342">
            <v>3728200</v>
          </cell>
          <cell r="S1342">
            <v>41010200</v>
          </cell>
          <cell r="T1342">
            <v>0.58781743157942468</v>
          </cell>
          <cell r="U1342">
            <v>0.19</v>
          </cell>
          <cell r="V1342">
            <v>13255711.010583</v>
          </cell>
          <cell r="W1342">
            <v>0.125</v>
          </cell>
          <cell r="X1342">
            <v>8720862.5069625005</v>
          </cell>
          <cell r="Y1342">
            <v>0</v>
          </cell>
          <cell r="Z1342">
            <v>0</v>
          </cell>
          <cell r="AA1342">
            <v>9.7182568420575377E-2</v>
          </cell>
          <cell r="AB1342">
            <v>6780126.5381545098</v>
          </cell>
          <cell r="AD1342">
            <v>133.69505310058594</v>
          </cell>
        </row>
        <row r="1343">
          <cell r="A1343" t="str">
            <v>Chapinero</v>
          </cell>
          <cell r="B1343">
            <v>695466</v>
          </cell>
          <cell r="C1343">
            <v>37390</v>
          </cell>
          <cell r="D1343">
            <v>37754</v>
          </cell>
          <cell r="E1343" t="str">
            <v>A</v>
          </cell>
          <cell r="F1343" t="str">
            <v>AUCOL98</v>
          </cell>
          <cell r="G1343">
            <v>61853</v>
          </cell>
          <cell r="H1343" t="str">
            <v>TRANS. COMERCIAL COLOMBIA S.A.</v>
          </cell>
          <cell r="I1343">
            <v>98858200</v>
          </cell>
          <cell r="J1343">
            <v>98858200</v>
          </cell>
          <cell r="K1343">
            <v>98858199.421900004</v>
          </cell>
          <cell r="N1343">
            <v>0</v>
          </cell>
          <cell r="O1343">
            <v>0.1</v>
          </cell>
          <cell r="P1343">
            <v>0</v>
          </cell>
          <cell r="Q1343">
            <v>0.1</v>
          </cell>
          <cell r="R1343">
            <v>0</v>
          </cell>
          <cell r="S1343">
            <v>0</v>
          </cell>
          <cell r="T1343">
            <v>0</v>
          </cell>
          <cell r="U1343">
            <v>0.19</v>
          </cell>
          <cell r="V1343">
            <v>18783057.890161</v>
          </cell>
          <cell r="W1343">
            <v>0.125</v>
          </cell>
          <cell r="X1343">
            <v>12357274.927737501</v>
          </cell>
          <cell r="Y1343">
            <v>0</v>
          </cell>
          <cell r="Z1343">
            <v>0</v>
          </cell>
          <cell r="AA1343">
            <v>0.68500000000000005</v>
          </cell>
          <cell r="AB1343">
            <v>67717866.604001507</v>
          </cell>
          <cell r="AD1343">
            <v>149.04670715332031</v>
          </cell>
        </row>
        <row r="1344">
          <cell r="A1344" t="str">
            <v>Chapinero</v>
          </cell>
          <cell r="B1344">
            <v>695466</v>
          </cell>
          <cell r="C1344">
            <v>37755</v>
          </cell>
          <cell r="D1344">
            <v>37777</v>
          </cell>
          <cell r="E1344" t="str">
            <v>A</v>
          </cell>
          <cell r="F1344" t="str">
            <v>AUCOL98</v>
          </cell>
          <cell r="G1344">
            <v>61853</v>
          </cell>
          <cell r="H1344" t="str">
            <v>TRANS. COMERCIAL COLOMBIA S.A.</v>
          </cell>
          <cell r="I1344">
            <v>88777600</v>
          </cell>
          <cell r="J1344">
            <v>0</v>
          </cell>
          <cell r="K1344">
            <v>5578920.2775999997</v>
          </cell>
          <cell r="N1344">
            <v>0</v>
          </cell>
          <cell r="O1344">
            <v>0.1</v>
          </cell>
          <cell r="P1344">
            <v>0</v>
          </cell>
          <cell r="Q1344">
            <v>0.1</v>
          </cell>
          <cell r="R1344">
            <v>0</v>
          </cell>
          <cell r="S1344">
            <v>0</v>
          </cell>
          <cell r="T1344">
            <v>0</v>
          </cell>
          <cell r="U1344">
            <v>0.19</v>
          </cell>
          <cell r="V1344">
            <v>1059994.852744</v>
          </cell>
          <cell r="W1344">
            <v>0.125</v>
          </cell>
          <cell r="X1344">
            <v>697365.03469999996</v>
          </cell>
          <cell r="Y1344">
            <v>0</v>
          </cell>
          <cell r="Z1344">
            <v>0</v>
          </cell>
          <cell r="AA1344">
            <v>0.68500000000000005</v>
          </cell>
          <cell r="AB1344">
            <v>3821560.3901559999</v>
          </cell>
          <cell r="AC1344">
            <v>28</v>
          </cell>
          <cell r="AD1344">
            <v>28</v>
          </cell>
        </row>
        <row r="1345">
          <cell r="B1345" t="str">
            <v>Total 695466</v>
          </cell>
          <cell r="I1345">
            <v>257402700</v>
          </cell>
          <cell r="J1345">
            <v>168625100</v>
          </cell>
          <cell r="K1345">
            <v>174204019.7552</v>
          </cell>
          <cell r="L1345">
            <v>37282000</v>
          </cell>
          <cell r="M1345">
            <v>0</v>
          </cell>
          <cell r="N1345">
            <v>37282000</v>
          </cell>
          <cell r="P1345">
            <v>0</v>
          </cell>
          <cell r="R1345">
            <v>3728200</v>
          </cell>
          <cell r="S1345">
            <v>41010200</v>
          </cell>
          <cell r="V1345">
            <v>33098763.753487997</v>
          </cell>
          <cell r="X1345">
            <v>21775502.4694</v>
          </cell>
          <cell r="Z1345">
            <v>0</v>
          </cell>
          <cell r="AB1345">
            <v>78319553.532312021</v>
          </cell>
          <cell r="AC1345">
            <v>28</v>
          </cell>
        </row>
        <row r="1346">
          <cell r="H1346" t="str">
            <v>Total TRANS. COMERCIAL COLOMBIA S.A.</v>
          </cell>
          <cell r="I1346">
            <v>682639767.75</v>
          </cell>
          <cell r="J1346">
            <v>487654078.1875</v>
          </cell>
          <cell r="K1346">
            <v>483490822.71789998</v>
          </cell>
          <cell r="L1346">
            <v>216284797</v>
          </cell>
          <cell r="M1346">
            <v>7698059</v>
          </cell>
          <cell r="N1346">
            <v>223982856</v>
          </cell>
          <cell r="P1346">
            <v>769805.90000000014</v>
          </cell>
          <cell r="R1346">
            <v>22398285.600000001</v>
          </cell>
          <cell r="S1346">
            <v>247150947.5</v>
          </cell>
          <cell r="V1346">
            <v>91863256.31640099</v>
          </cell>
          <cell r="X1346">
            <v>60436352.839737497</v>
          </cell>
          <cell r="Z1346">
            <v>0</v>
          </cell>
          <cell r="AB1346">
            <v>84040266.061761543</v>
          </cell>
          <cell r="AC1346">
            <v>40</v>
          </cell>
        </row>
        <row r="1347">
          <cell r="A1347" t="str">
            <v>Chapinero</v>
          </cell>
          <cell r="B1347">
            <v>10982859</v>
          </cell>
          <cell r="C1347">
            <v>37462</v>
          </cell>
          <cell r="D1347">
            <v>37777</v>
          </cell>
          <cell r="E1347" t="str">
            <v>D</v>
          </cell>
          <cell r="F1347" t="str">
            <v>AUCOLESP</v>
          </cell>
          <cell r="G1347">
            <v>69825</v>
          </cell>
          <cell r="H1347" t="str">
            <v>TRANSPORTES EL PORVENIR LTDA</v>
          </cell>
          <cell r="I1347">
            <v>355310</v>
          </cell>
          <cell r="J1347">
            <v>355310</v>
          </cell>
          <cell r="K1347">
            <v>355310</v>
          </cell>
          <cell r="N1347">
            <v>0</v>
          </cell>
          <cell r="O1347">
            <v>0.1</v>
          </cell>
          <cell r="P1347">
            <v>0</v>
          </cell>
          <cell r="Q1347">
            <v>0.1</v>
          </cell>
          <cell r="R1347">
            <v>0</v>
          </cell>
          <cell r="S1347">
            <v>0</v>
          </cell>
          <cell r="T1347">
            <v>0</v>
          </cell>
          <cell r="U1347">
            <v>0.19</v>
          </cell>
          <cell r="V1347">
            <v>67508.899999999994</v>
          </cell>
          <cell r="W1347">
            <v>0.125</v>
          </cell>
          <cell r="X1347">
            <v>44413.75</v>
          </cell>
          <cell r="Y1347">
            <v>0</v>
          </cell>
          <cell r="Z1347">
            <v>0</v>
          </cell>
          <cell r="AA1347">
            <v>0.68500000000000005</v>
          </cell>
          <cell r="AB1347">
            <v>243387.35</v>
          </cell>
          <cell r="AC1347">
            <v>0</v>
          </cell>
          <cell r="AD1347">
            <v>0.1111111119389534</v>
          </cell>
        </row>
        <row r="1348">
          <cell r="B1348" t="str">
            <v>Total 10982859</v>
          </cell>
          <cell r="I1348">
            <v>355310</v>
          </cell>
          <cell r="J1348">
            <v>355310</v>
          </cell>
          <cell r="K1348">
            <v>355310</v>
          </cell>
          <cell r="L1348">
            <v>0</v>
          </cell>
          <cell r="M1348">
            <v>0</v>
          </cell>
          <cell r="N1348">
            <v>0</v>
          </cell>
          <cell r="P1348">
            <v>0</v>
          </cell>
          <cell r="R1348">
            <v>0</v>
          </cell>
          <cell r="S1348">
            <v>0</v>
          </cell>
          <cell r="V1348">
            <v>67508.899999999994</v>
          </cell>
          <cell r="X1348">
            <v>44413.75</v>
          </cell>
          <cell r="Z1348">
            <v>0</v>
          </cell>
          <cell r="AB1348">
            <v>243387.35</v>
          </cell>
          <cell r="AC1348">
            <v>0</v>
          </cell>
        </row>
        <row r="1349">
          <cell r="H1349" t="str">
            <v>Total TRANSPORTES EL PORVENIR LTDA</v>
          </cell>
          <cell r="I1349">
            <v>355310</v>
          </cell>
          <cell r="J1349">
            <v>355310</v>
          </cell>
          <cell r="K1349">
            <v>355310</v>
          </cell>
          <cell r="L1349">
            <v>0</v>
          </cell>
          <cell r="M1349">
            <v>0</v>
          </cell>
          <cell r="N1349">
            <v>0</v>
          </cell>
          <cell r="P1349">
            <v>0</v>
          </cell>
          <cell r="R1349">
            <v>0</v>
          </cell>
          <cell r="S1349">
            <v>0</v>
          </cell>
          <cell r="V1349">
            <v>67508.899999999994</v>
          </cell>
          <cell r="X1349">
            <v>44413.75</v>
          </cell>
          <cell r="Z1349">
            <v>0</v>
          </cell>
          <cell r="AB1349">
            <v>243387.35</v>
          </cell>
          <cell r="AC1349">
            <v>0</v>
          </cell>
        </row>
        <row r="1350">
          <cell r="A1350" t="str">
            <v>Chapinero</v>
          </cell>
          <cell r="B1350">
            <v>10367783</v>
          </cell>
          <cell r="C1350">
            <v>37297</v>
          </cell>
          <cell r="D1350">
            <v>37661</v>
          </cell>
          <cell r="E1350" t="str">
            <v>T</v>
          </cell>
          <cell r="F1350" t="str">
            <v>AUCOL98</v>
          </cell>
          <cell r="G1350">
            <v>52083</v>
          </cell>
          <cell r="H1350" t="str">
            <v>TRANSPORTES ICEBERG DE COLOMBIA LTDA.</v>
          </cell>
          <cell r="I1350">
            <v>92943740.875</v>
          </cell>
          <cell r="J1350">
            <v>92943740.875</v>
          </cell>
          <cell r="K1350">
            <v>92943741.156299993</v>
          </cell>
          <cell r="L1350">
            <v>8714600</v>
          </cell>
          <cell r="M1350">
            <v>8653111</v>
          </cell>
          <cell r="N1350">
            <v>17367711</v>
          </cell>
          <cell r="O1350">
            <v>0.1</v>
          </cell>
          <cell r="P1350">
            <v>865311.10000000009</v>
          </cell>
          <cell r="Q1350">
            <v>0.1</v>
          </cell>
          <cell r="R1350">
            <v>1736771.1</v>
          </cell>
          <cell r="S1350">
            <v>19969793.200000003</v>
          </cell>
          <cell r="T1350">
            <v>0.21485893457223282</v>
          </cell>
          <cell r="U1350">
            <v>0.19</v>
          </cell>
          <cell r="V1350">
            <v>17659310.819697</v>
          </cell>
          <cell r="W1350">
            <v>0.125</v>
          </cell>
          <cell r="X1350">
            <v>11617967.644537499</v>
          </cell>
          <cell r="Y1350">
            <v>0</v>
          </cell>
          <cell r="Z1350">
            <v>0</v>
          </cell>
          <cell r="AA1350">
            <v>0.47014106542776724</v>
          </cell>
          <cell r="AB1350">
            <v>43696669.492065497</v>
          </cell>
          <cell r="AD1350">
            <v>29.879121780395508</v>
          </cell>
        </row>
        <row r="1351">
          <cell r="A1351" t="str">
            <v>Chapinero</v>
          </cell>
          <cell r="B1351">
            <v>10367783</v>
          </cell>
          <cell r="C1351">
            <v>37662</v>
          </cell>
          <cell r="D1351">
            <v>37777</v>
          </cell>
          <cell r="E1351" t="str">
            <v>T</v>
          </cell>
          <cell r="F1351" t="str">
            <v>AUCOL98</v>
          </cell>
          <cell r="G1351">
            <v>52083</v>
          </cell>
          <cell r="H1351" t="str">
            <v>TRANSPORTES ICEBERG DE COLOMBIA LTDA.</v>
          </cell>
          <cell r="I1351">
            <v>90293338.875</v>
          </cell>
          <cell r="J1351">
            <v>45114430.875</v>
          </cell>
          <cell r="K1351">
            <v>58373458.019500002</v>
          </cell>
          <cell r="L1351">
            <v>2439000</v>
          </cell>
          <cell r="M1351">
            <v>0</v>
          </cell>
          <cell r="N1351">
            <v>2439000</v>
          </cell>
          <cell r="O1351">
            <v>0.1</v>
          </cell>
          <cell r="P1351">
            <v>0</v>
          </cell>
          <cell r="Q1351">
            <v>0.1</v>
          </cell>
          <cell r="R1351">
            <v>243900</v>
          </cell>
          <cell r="S1351">
            <v>2682900</v>
          </cell>
          <cell r="T1351">
            <v>4.5960957103205385E-2</v>
          </cell>
          <cell r="U1351">
            <v>0.19</v>
          </cell>
          <cell r="V1351">
            <v>11090957.023705</v>
          </cell>
          <cell r="W1351">
            <v>0.125</v>
          </cell>
          <cell r="X1351">
            <v>7296682.2524375003</v>
          </cell>
          <cell r="Y1351">
            <v>0</v>
          </cell>
          <cell r="Z1351">
            <v>0</v>
          </cell>
          <cell r="AA1351">
            <v>0.6390390428967947</v>
          </cell>
          <cell r="AB1351">
            <v>37302918.743357509</v>
          </cell>
          <cell r="AC1351">
            <v>43</v>
          </cell>
          <cell r="AD1351">
            <v>43</v>
          </cell>
        </row>
        <row r="1352">
          <cell r="B1352" t="str">
            <v>Total 10367783</v>
          </cell>
          <cell r="I1352">
            <v>183237079.75</v>
          </cell>
          <cell r="J1352">
            <v>138058171.75</v>
          </cell>
          <cell r="K1352">
            <v>151317199.1758</v>
          </cell>
          <cell r="L1352">
            <v>11153600</v>
          </cell>
          <cell r="M1352">
            <v>8653111</v>
          </cell>
          <cell r="N1352">
            <v>19806711</v>
          </cell>
          <cell r="P1352">
            <v>865311.10000000009</v>
          </cell>
          <cell r="R1352">
            <v>1980671.1</v>
          </cell>
          <cell r="S1352">
            <v>22652693.200000003</v>
          </cell>
          <cell r="V1352">
            <v>28750267.843401998</v>
          </cell>
          <cell r="X1352">
            <v>18914649.896974999</v>
          </cell>
          <cell r="Z1352">
            <v>0</v>
          </cell>
          <cell r="AB1352">
            <v>80999588.235422999</v>
          </cell>
          <cell r="AC1352">
            <v>43</v>
          </cell>
        </row>
        <row r="1353">
          <cell r="H1353" t="str">
            <v>Total TRANSPORTES ICEBERG DE COLOMBIA LTDA.</v>
          </cell>
          <cell r="I1353">
            <v>183237079.75</v>
          </cell>
          <cell r="J1353">
            <v>138058171.75</v>
          </cell>
          <cell r="K1353">
            <v>151317199.1758</v>
          </cell>
          <cell r="L1353">
            <v>11153600</v>
          </cell>
          <cell r="M1353">
            <v>8653111</v>
          </cell>
          <cell r="N1353">
            <v>19806711</v>
          </cell>
          <cell r="P1353">
            <v>865311.10000000009</v>
          </cell>
          <cell r="R1353">
            <v>1980671.1</v>
          </cell>
          <cell r="S1353">
            <v>22652693.200000003</v>
          </cell>
          <cell r="V1353">
            <v>28750267.843401998</v>
          </cell>
          <cell r="X1353">
            <v>18914649.896974999</v>
          </cell>
          <cell r="Z1353">
            <v>0</v>
          </cell>
          <cell r="AB1353">
            <v>80999588.235422999</v>
          </cell>
          <cell r="AC1353">
            <v>43</v>
          </cell>
        </row>
        <row r="1354">
          <cell r="A1354" t="str">
            <v>Chapinero</v>
          </cell>
          <cell r="B1354">
            <v>1152420</v>
          </cell>
          <cell r="C1354">
            <v>36899</v>
          </cell>
          <cell r="D1354">
            <v>37263</v>
          </cell>
          <cell r="E1354" t="str">
            <v>M</v>
          </cell>
          <cell r="F1354" t="str">
            <v>AUCOL98</v>
          </cell>
          <cell r="G1354">
            <v>66287</v>
          </cell>
          <cell r="H1354" t="str">
            <v>TRANSPORTES ISGO S.A.</v>
          </cell>
          <cell r="I1354">
            <v>43820374</v>
          </cell>
          <cell r="J1354">
            <v>43820374</v>
          </cell>
          <cell r="K1354">
            <v>44410622.449199997</v>
          </cell>
          <cell r="N1354">
            <v>0</v>
          </cell>
          <cell r="O1354">
            <v>0.1</v>
          </cell>
          <cell r="P1354">
            <v>0</v>
          </cell>
          <cell r="Q1354">
            <v>0.1</v>
          </cell>
          <cell r="R1354">
            <v>0</v>
          </cell>
          <cell r="S1354">
            <v>0</v>
          </cell>
          <cell r="T1354">
            <v>0</v>
          </cell>
          <cell r="U1354">
            <v>0.19</v>
          </cell>
          <cell r="V1354">
            <v>8438018.2653479986</v>
          </cell>
          <cell r="W1354">
            <v>0.125</v>
          </cell>
          <cell r="X1354">
            <v>5551327.8061499996</v>
          </cell>
          <cell r="Y1354">
            <v>0</v>
          </cell>
          <cell r="Z1354">
            <v>0</v>
          </cell>
          <cell r="AA1354">
            <v>0.68500000000000005</v>
          </cell>
          <cell r="AB1354">
            <v>30421276.377702001</v>
          </cell>
          <cell r="AD1354">
            <v>9.5467033386230469</v>
          </cell>
        </row>
        <row r="1355">
          <cell r="A1355" t="str">
            <v>Chapinero</v>
          </cell>
          <cell r="B1355">
            <v>1152420</v>
          </cell>
          <cell r="C1355">
            <v>37264</v>
          </cell>
          <cell r="D1355">
            <v>37628</v>
          </cell>
          <cell r="E1355" t="str">
            <v>M</v>
          </cell>
          <cell r="F1355" t="str">
            <v>AUCOL98</v>
          </cell>
          <cell r="G1355">
            <v>66287</v>
          </cell>
          <cell r="H1355" t="str">
            <v>TRANSPORTES ISGO S.A.</v>
          </cell>
          <cell r="I1355">
            <v>23636601</v>
          </cell>
          <cell r="J1355">
            <v>23636601</v>
          </cell>
          <cell r="K1355">
            <v>23984175.5156</v>
          </cell>
          <cell r="L1355">
            <v>5321053</v>
          </cell>
          <cell r="M1355">
            <v>0</v>
          </cell>
          <cell r="N1355">
            <v>5321053</v>
          </cell>
          <cell r="O1355">
            <v>0.1</v>
          </cell>
          <cell r="P1355">
            <v>0</v>
          </cell>
          <cell r="Q1355">
            <v>0.1</v>
          </cell>
          <cell r="R1355">
            <v>532105.30000000005</v>
          </cell>
          <cell r="S1355">
            <v>5853158.2999999998</v>
          </cell>
          <cell r="T1355">
            <v>0.24404250611795836</v>
          </cell>
          <cell r="U1355">
            <v>0.19</v>
          </cell>
          <cell r="V1355">
            <v>4556993.347964</v>
          </cell>
          <cell r="W1355">
            <v>0.125</v>
          </cell>
          <cell r="X1355">
            <v>2998021.9394499999</v>
          </cell>
          <cell r="Y1355">
            <v>0</v>
          </cell>
          <cell r="Z1355">
            <v>0</v>
          </cell>
          <cell r="AA1355">
            <v>0.4409574938820417</v>
          </cell>
          <cell r="AB1355">
            <v>10576001.928186001</v>
          </cell>
          <cell r="AD1355">
            <v>5.6620879173278809</v>
          </cell>
        </row>
        <row r="1356">
          <cell r="A1356" t="str">
            <v>Chapinero</v>
          </cell>
          <cell r="B1356">
            <v>1152420</v>
          </cell>
          <cell r="C1356">
            <v>37629</v>
          </cell>
          <cell r="D1356">
            <v>37777</v>
          </cell>
          <cell r="E1356" t="str">
            <v>M</v>
          </cell>
          <cell r="F1356" t="str">
            <v>AUCOL98</v>
          </cell>
          <cell r="G1356">
            <v>66287</v>
          </cell>
          <cell r="H1356" t="str">
            <v>TRANSPORTES ISGO S.A.</v>
          </cell>
          <cell r="I1356">
            <v>1004504</v>
          </cell>
          <cell r="J1356">
            <v>1004504</v>
          </cell>
          <cell r="K1356">
            <v>1117915.7422</v>
          </cell>
          <cell r="N1356">
            <v>0</v>
          </cell>
          <cell r="O1356">
            <v>0.1</v>
          </cell>
          <cell r="P1356">
            <v>0</v>
          </cell>
          <cell r="Q1356">
            <v>0.1</v>
          </cell>
          <cell r="R1356">
            <v>0</v>
          </cell>
          <cell r="S1356">
            <v>0</v>
          </cell>
          <cell r="T1356">
            <v>0</v>
          </cell>
          <cell r="U1356">
            <v>0.19</v>
          </cell>
          <cell r="V1356">
            <v>212403.991018</v>
          </cell>
          <cell r="W1356">
            <v>0.125</v>
          </cell>
          <cell r="X1356">
            <v>139739.467775</v>
          </cell>
          <cell r="Y1356">
            <v>0</v>
          </cell>
          <cell r="Z1356">
            <v>0</v>
          </cell>
          <cell r="AA1356">
            <v>0.68500000000000005</v>
          </cell>
          <cell r="AB1356">
            <v>765772.28340700001</v>
          </cell>
          <cell r="AC1356">
            <v>1</v>
          </cell>
          <cell r="AD1356">
            <v>1</v>
          </cell>
        </row>
        <row r="1357">
          <cell r="B1357" t="str">
            <v>Total 1152420</v>
          </cell>
          <cell r="I1357">
            <v>68461479</v>
          </cell>
          <cell r="J1357">
            <v>68461479</v>
          </cell>
          <cell r="K1357">
            <v>69512713.707000002</v>
          </cell>
          <cell r="L1357">
            <v>5321053</v>
          </cell>
          <cell r="M1357">
            <v>0</v>
          </cell>
          <cell r="N1357">
            <v>5321053</v>
          </cell>
          <cell r="P1357">
            <v>0</v>
          </cell>
          <cell r="R1357">
            <v>532105.30000000005</v>
          </cell>
          <cell r="S1357">
            <v>5853158.2999999998</v>
          </cell>
          <cell r="V1357">
            <v>13207415.604329998</v>
          </cell>
          <cell r="X1357">
            <v>8689089.2133750003</v>
          </cell>
          <cell r="Z1357">
            <v>0</v>
          </cell>
          <cell r="AB1357">
            <v>41763050.589295007</v>
          </cell>
          <cell r="AC1357">
            <v>1</v>
          </cell>
        </row>
        <row r="1358">
          <cell r="H1358" t="str">
            <v>Total TRANSPORTES ISGO S.A.</v>
          </cell>
          <cell r="I1358">
            <v>68461479</v>
          </cell>
          <cell r="J1358">
            <v>68461479</v>
          </cell>
          <cell r="K1358">
            <v>69512713.707000002</v>
          </cell>
          <cell r="L1358">
            <v>5321053</v>
          </cell>
          <cell r="M1358">
            <v>0</v>
          </cell>
          <cell r="N1358">
            <v>5321053</v>
          </cell>
          <cell r="P1358">
            <v>0</v>
          </cell>
          <cell r="R1358">
            <v>532105.30000000005</v>
          </cell>
          <cell r="S1358">
            <v>5853158.2999999998</v>
          </cell>
          <cell r="V1358">
            <v>13207415.604329998</v>
          </cell>
          <cell r="X1358">
            <v>8689089.2133750003</v>
          </cell>
          <cell r="Z1358">
            <v>0</v>
          </cell>
          <cell r="AB1358">
            <v>41763050.589295007</v>
          </cell>
          <cell r="AC1358">
            <v>1</v>
          </cell>
        </row>
        <row r="1359">
          <cell r="A1359" t="str">
            <v>Chapinero</v>
          </cell>
          <cell r="B1359">
            <v>511850</v>
          </cell>
          <cell r="C1359">
            <v>36913</v>
          </cell>
          <cell r="D1359">
            <v>37277</v>
          </cell>
          <cell r="E1359" t="str">
            <v>M</v>
          </cell>
          <cell r="F1359" t="str">
            <v>AUCOL98</v>
          </cell>
          <cell r="G1359">
            <v>66501</v>
          </cell>
          <cell r="H1359" t="str">
            <v>TRANSPORTES JOALCO</v>
          </cell>
          <cell r="I1359">
            <v>152493838</v>
          </cell>
          <cell r="J1359">
            <v>152493838</v>
          </cell>
          <cell r="K1359">
            <v>152493837.9233</v>
          </cell>
          <cell r="L1359">
            <v>104091227</v>
          </cell>
          <cell r="M1359">
            <v>14854091</v>
          </cell>
          <cell r="N1359">
            <v>118945318</v>
          </cell>
          <cell r="O1359">
            <v>0.1</v>
          </cell>
          <cell r="P1359">
            <v>1485409.1</v>
          </cell>
          <cell r="Q1359">
            <v>0.1</v>
          </cell>
          <cell r="R1359">
            <v>11894531.800000001</v>
          </cell>
          <cell r="S1359">
            <v>132325258.89999999</v>
          </cell>
          <cell r="T1359">
            <v>0.86774167862806217</v>
          </cell>
          <cell r="U1359">
            <v>0.19</v>
          </cell>
          <cell r="V1359">
            <v>28973829.205426998</v>
          </cell>
          <cell r="W1359">
            <v>0.125</v>
          </cell>
          <cell r="X1359">
            <v>19061729.7404125</v>
          </cell>
          <cell r="Y1359">
            <v>0</v>
          </cell>
          <cell r="Z1359">
            <v>0</v>
          </cell>
          <cell r="AA1359">
            <v>-0.18274167862806212</v>
          </cell>
          <cell r="AB1359">
            <v>-27866979.92253948</v>
          </cell>
          <cell r="AD1359">
            <v>52.711540222167969</v>
          </cell>
        </row>
        <row r="1360">
          <cell r="A1360" t="str">
            <v>Chapinero</v>
          </cell>
          <cell r="B1360">
            <v>511850</v>
          </cell>
          <cell r="C1360">
            <v>37278</v>
          </cell>
          <cell r="D1360">
            <v>37642</v>
          </cell>
          <cell r="E1360" t="str">
            <v>M</v>
          </cell>
          <cell r="F1360" t="str">
            <v>AUCOL98</v>
          </cell>
          <cell r="G1360">
            <v>66501</v>
          </cell>
          <cell r="H1360" t="str">
            <v>TRANSPORTES JOALCO</v>
          </cell>
          <cell r="I1360">
            <v>208176574</v>
          </cell>
          <cell r="J1360">
            <v>208176574</v>
          </cell>
          <cell r="K1360">
            <v>208176573.89449999</v>
          </cell>
          <cell r="L1360">
            <v>200199045</v>
          </cell>
          <cell r="M1360">
            <v>26721500</v>
          </cell>
          <cell r="N1360">
            <v>226920545</v>
          </cell>
          <cell r="O1360">
            <v>0.1</v>
          </cell>
          <cell r="P1360">
            <v>2672150</v>
          </cell>
          <cell r="Q1360">
            <v>0.1</v>
          </cell>
          <cell r="R1360">
            <v>22692054.5</v>
          </cell>
          <cell r="S1360">
            <v>252284749.5</v>
          </cell>
          <cell r="T1360">
            <v>1.2118786700171809</v>
          </cell>
          <cell r="U1360">
            <v>0.19</v>
          </cell>
          <cell r="V1360">
            <v>39553549.039954998</v>
          </cell>
          <cell r="W1360">
            <v>0.125</v>
          </cell>
          <cell r="X1360">
            <v>26022071.736812498</v>
          </cell>
          <cell r="Y1360">
            <v>0</v>
          </cell>
          <cell r="Z1360">
            <v>0</v>
          </cell>
          <cell r="AA1360">
            <v>-0.52687867001718081</v>
          </cell>
          <cell r="AB1360">
            <v>-109683796.38226752</v>
          </cell>
          <cell r="AD1360">
            <v>59.186813354492188</v>
          </cell>
        </row>
        <row r="1361">
          <cell r="A1361" t="str">
            <v>Chapinero</v>
          </cell>
          <cell r="B1361">
            <v>511850</v>
          </cell>
          <cell r="C1361">
            <v>37643</v>
          </cell>
          <cell r="D1361">
            <v>37777</v>
          </cell>
          <cell r="E1361" t="str">
            <v>M</v>
          </cell>
          <cell r="F1361" t="str">
            <v>AUCOL98</v>
          </cell>
          <cell r="G1361">
            <v>66501</v>
          </cell>
          <cell r="H1361" t="str">
            <v>TRANSPORTES JOALCO</v>
          </cell>
          <cell r="I1361">
            <v>110506449.625</v>
          </cell>
          <cell r="J1361">
            <v>65691928.625</v>
          </cell>
          <cell r="K1361">
            <v>98987718.851600006</v>
          </cell>
          <cell r="N1361">
            <v>0</v>
          </cell>
          <cell r="O1361">
            <v>0.1</v>
          </cell>
          <cell r="P1361">
            <v>0</v>
          </cell>
          <cell r="Q1361">
            <v>0.1</v>
          </cell>
          <cell r="R1361">
            <v>0</v>
          </cell>
          <cell r="S1361">
            <v>0</v>
          </cell>
          <cell r="T1361">
            <v>0</v>
          </cell>
          <cell r="U1361">
            <v>0.19</v>
          </cell>
          <cell r="V1361">
            <v>18807666.581804</v>
          </cell>
          <cell r="W1361">
            <v>0.125</v>
          </cell>
          <cell r="X1361">
            <v>12373464.856450001</v>
          </cell>
          <cell r="Y1361">
            <v>0</v>
          </cell>
          <cell r="Z1361">
            <v>0</v>
          </cell>
          <cell r="AA1361">
            <v>0.68500000000000005</v>
          </cell>
          <cell r="AB1361">
            <v>67806587.413346007</v>
          </cell>
          <cell r="AC1361">
            <v>65</v>
          </cell>
          <cell r="AD1361">
            <v>64.216415405273438</v>
          </cell>
        </row>
        <row r="1362">
          <cell r="B1362" t="str">
            <v>Total 511850</v>
          </cell>
          <cell r="I1362">
            <v>471176861.625</v>
          </cell>
          <cell r="J1362">
            <v>426362340.625</v>
          </cell>
          <cell r="K1362">
            <v>459658130.66939998</v>
          </cell>
          <cell r="L1362">
            <v>304290272</v>
          </cell>
          <cell r="M1362">
            <v>41575591</v>
          </cell>
          <cell r="N1362">
            <v>345865863</v>
          </cell>
          <cell r="P1362">
            <v>4157559.1</v>
          </cell>
          <cell r="R1362">
            <v>34586586.299999997</v>
          </cell>
          <cell r="S1362">
            <v>384610008.39999998</v>
          </cell>
          <cell r="V1362">
            <v>87335044.827185988</v>
          </cell>
          <cell r="X1362">
            <v>57457266.333674997</v>
          </cell>
          <cell r="Z1362">
            <v>0</v>
          </cell>
          <cell r="AB1362">
            <v>-69744188.891461</v>
          </cell>
          <cell r="AC1362">
            <v>65</v>
          </cell>
        </row>
        <row r="1363">
          <cell r="H1363" t="str">
            <v>Total TRANSPORTES JOALCO</v>
          </cell>
          <cell r="I1363">
            <v>471176861.625</v>
          </cell>
          <cell r="J1363">
            <v>426362340.625</v>
          </cell>
          <cell r="K1363">
            <v>459658130.66939998</v>
          </cell>
          <cell r="L1363">
            <v>304290272</v>
          </cell>
          <cell r="M1363">
            <v>41575591</v>
          </cell>
          <cell r="N1363">
            <v>345865863</v>
          </cell>
          <cell r="P1363">
            <v>4157559.1</v>
          </cell>
          <cell r="R1363">
            <v>34586586.299999997</v>
          </cell>
          <cell r="S1363">
            <v>384610008.39999998</v>
          </cell>
          <cell r="V1363">
            <v>87335044.827185988</v>
          </cell>
          <cell r="X1363">
            <v>57457266.333674997</v>
          </cell>
          <cell r="Z1363">
            <v>0</v>
          </cell>
          <cell r="AB1363">
            <v>-69744188.891461</v>
          </cell>
          <cell r="AC1363">
            <v>65</v>
          </cell>
        </row>
        <row r="1364">
          <cell r="A1364" t="str">
            <v>Chapinero</v>
          </cell>
          <cell r="B1364">
            <v>10917877</v>
          </cell>
          <cell r="C1364">
            <v>37382</v>
          </cell>
          <cell r="D1364">
            <v>37746</v>
          </cell>
          <cell r="E1364" t="str">
            <v>A</v>
          </cell>
          <cell r="F1364" t="str">
            <v>AUCOLESP</v>
          </cell>
          <cell r="G1364">
            <v>57198</v>
          </cell>
          <cell r="H1364" t="str">
            <v>TRANSPORTES NORUEGA LTDA.</v>
          </cell>
          <cell r="I1364">
            <v>175878</v>
          </cell>
          <cell r="J1364">
            <v>175878</v>
          </cell>
          <cell r="K1364">
            <v>175878.0625</v>
          </cell>
          <cell r="N1364">
            <v>0</v>
          </cell>
          <cell r="O1364">
            <v>0.1</v>
          </cell>
          <cell r="P1364">
            <v>0</v>
          </cell>
          <cell r="Q1364">
            <v>0.1</v>
          </cell>
          <cell r="R1364">
            <v>0</v>
          </cell>
          <cell r="S1364">
            <v>0</v>
          </cell>
          <cell r="T1364">
            <v>0</v>
          </cell>
          <cell r="U1364">
            <v>0.19</v>
          </cell>
          <cell r="V1364">
            <v>33416.831875000003</v>
          </cell>
          <cell r="W1364">
            <v>0.125</v>
          </cell>
          <cell r="X1364">
            <v>21984.7578125</v>
          </cell>
          <cell r="Y1364">
            <v>0</v>
          </cell>
          <cell r="Z1364">
            <v>0</v>
          </cell>
          <cell r="AA1364">
            <v>0.68500000000000005</v>
          </cell>
          <cell r="AB1364">
            <v>120476.47281250001</v>
          </cell>
          <cell r="AD1364">
            <v>1</v>
          </cell>
        </row>
        <row r="1365">
          <cell r="B1365" t="str">
            <v>Total 10917877</v>
          </cell>
          <cell r="I1365">
            <v>175878</v>
          </cell>
          <cell r="J1365">
            <v>175878</v>
          </cell>
          <cell r="K1365">
            <v>175878.0625</v>
          </cell>
          <cell r="L1365">
            <v>0</v>
          </cell>
          <cell r="M1365">
            <v>0</v>
          </cell>
          <cell r="N1365">
            <v>0</v>
          </cell>
          <cell r="P1365">
            <v>0</v>
          </cell>
          <cell r="R1365">
            <v>0</v>
          </cell>
          <cell r="S1365">
            <v>0</v>
          </cell>
          <cell r="V1365">
            <v>33416.831875000003</v>
          </cell>
          <cell r="X1365">
            <v>21984.7578125</v>
          </cell>
          <cell r="Z1365">
            <v>0</v>
          </cell>
          <cell r="AB1365">
            <v>120476.47281250001</v>
          </cell>
          <cell r="AC1365">
            <v>0</v>
          </cell>
        </row>
        <row r="1366">
          <cell r="A1366" t="str">
            <v>Chapinero</v>
          </cell>
          <cell r="B1366">
            <v>10917911</v>
          </cell>
          <cell r="C1366">
            <v>37383</v>
          </cell>
          <cell r="D1366">
            <v>37747</v>
          </cell>
          <cell r="E1366" t="str">
            <v>A</v>
          </cell>
          <cell r="F1366" t="str">
            <v>AUCOLESP</v>
          </cell>
          <cell r="G1366">
            <v>57198</v>
          </cell>
          <cell r="H1366" t="str">
            <v>TRANSPORTES NORUEGA LTDA.</v>
          </cell>
          <cell r="I1366">
            <v>1035168</v>
          </cell>
          <cell r="J1366">
            <v>1035168</v>
          </cell>
          <cell r="K1366">
            <v>1035168</v>
          </cell>
          <cell r="N1366">
            <v>0</v>
          </cell>
          <cell r="O1366">
            <v>0.1</v>
          </cell>
          <cell r="P1366">
            <v>0</v>
          </cell>
          <cell r="Q1366">
            <v>0.1</v>
          </cell>
          <cell r="R1366">
            <v>0</v>
          </cell>
          <cell r="S1366">
            <v>0</v>
          </cell>
          <cell r="T1366">
            <v>0</v>
          </cell>
          <cell r="U1366">
            <v>0.19</v>
          </cell>
          <cell r="V1366">
            <v>196681.92</v>
          </cell>
          <cell r="W1366">
            <v>0.125</v>
          </cell>
          <cell r="X1366">
            <v>129396</v>
          </cell>
          <cell r="Y1366">
            <v>0</v>
          </cell>
          <cell r="Z1366">
            <v>0</v>
          </cell>
          <cell r="AA1366">
            <v>0.68500000000000005</v>
          </cell>
          <cell r="AB1366">
            <v>709090.08000000007</v>
          </cell>
          <cell r="AD1366">
            <v>1</v>
          </cell>
        </row>
        <row r="1367">
          <cell r="B1367" t="str">
            <v>Total 10917911</v>
          </cell>
          <cell r="I1367">
            <v>1035168</v>
          </cell>
          <cell r="J1367">
            <v>1035168</v>
          </cell>
          <cell r="K1367">
            <v>1035168</v>
          </cell>
          <cell r="L1367">
            <v>0</v>
          </cell>
          <cell r="M1367">
            <v>0</v>
          </cell>
          <cell r="N1367">
            <v>0</v>
          </cell>
          <cell r="P1367">
            <v>0</v>
          </cell>
          <cell r="R1367">
            <v>0</v>
          </cell>
          <cell r="S1367">
            <v>0</v>
          </cell>
          <cell r="V1367">
            <v>196681.92</v>
          </cell>
          <cell r="X1367">
            <v>129396</v>
          </cell>
          <cell r="Z1367">
            <v>0</v>
          </cell>
          <cell r="AB1367">
            <v>709090.08000000007</v>
          </cell>
          <cell r="AC1367">
            <v>0</v>
          </cell>
        </row>
        <row r="1368">
          <cell r="H1368" t="str">
            <v>Total TRANSPORTES NORUEGA LTDA.</v>
          </cell>
          <cell r="I1368">
            <v>1211046</v>
          </cell>
          <cell r="J1368">
            <v>1211046</v>
          </cell>
          <cell r="K1368">
            <v>1211046.0625</v>
          </cell>
          <cell r="L1368">
            <v>0</v>
          </cell>
          <cell r="M1368">
            <v>0</v>
          </cell>
          <cell r="N1368">
            <v>0</v>
          </cell>
          <cell r="P1368">
            <v>0</v>
          </cell>
          <cell r="R1368">
            <v>0</v>
          </cell>
          <cell r="S1368">
            <v>0</v>
          </cell>
          <cell r="V1368">
            <v>230098.75187500002</v>
          </cell>
          <cell r="X1368">
            <v>151380.7578125</v>
          </cell>
          <cell r="Z1368">
            <v>0</v>
          </cell>
          <cell r="AB1368">
            <v>829566.55281250004</v>
          </cell>
          <cell r="AC1368">
            <v>0</v>
          </cell>
        </row>
        <row r="1369">
          <cell r="A1369" t="str">
            <v>Chapinero</v>
          </cell>
          <cell r="B1369">
            <v>485727</v>
          </cell>
          <cell r="C1369">
            <v>36951</v>
          </cell>
          <cell r="D1369">
            <v>37315</v>
          </cell>
          <cell r="E1369" t="str">
            <v>M</v>
          </cell>
          <cell r="F1369" t="str">
            <v>AUCOL98</v>
          </cell>
          <cell r="G1369">
            <v>69911</v>
          </cell>
          <cell r="H1369" t="str">
            <v>TRANSPORTES RAPIDO PUTUMAYO LTDA</v>
          </cell>
          <cell r="I1369">
            <v>20914724</v>
          </cell>
          <cell r="J1369">
            <v>20914724</v>
          </cell>
          <cell r="K1369">
            <v>20914723.998</v>
          </cell>
          <cell r="L1369">
            <v>11090608</v>
          </cell>
          <cell r="M1369">
            <v>2111112</v>
          </cell>
          <cell r="N1369">
            <v>13201720</v>
          </cell>
          <cell r="O1369">
            <v>0.1</v>
          </cell>
          <cell r="P1369">
            <v>211111.2</v>
          </cell>
          <cell r="Q1369">
            <v>0.1</v>
          </cell>
          <cell r="R1369">
            <v>1320172</v>
          </cell>
          <cell r="S1369">
            <v>14733003.199999999</v>
          </cell>
          <cell r="T1369">
            <v>0.70443211210479584</v>
          </cell>
          <cell r="U1369">
            <v>0.19</v>
          </cell>
          <cell r="V1369">
            <v>3973797.55962</v>
          </cell>
          <cell r="W1369">
            <v>0.125</v>
          </cell>
          <cell r="X1369">
            <v>2614340.49975</v>
          </cell>
          <cell r="Y1369">
            <v>0</v>
          </cell>
          <cell r="Z1369">
            <v>0</v>
          </cell>
          <cell r="AA1369">
            <v>-1.9432112104795785E-2</v>
          </cell>
          <cell r="AB1369">
            <v>-406417.26136999868</v>
          </cell>
          <cell r="AD1369">
            <v>21.090660095214844</v>
          </cell>
        </row>
        <row r="1370">
          <cell r="A1370" t="str">
            <v>Chapinero</v>
          </cell>
          <cell r="B1370">
            <v>485727</v>
          </cell>
          <cell r="C1370">
            <v>37316</v>
          </cell>
          <cell r="D1370">
            <v>37680</v>
          </cell>
          <cell r="E1370" t="str">
            <v>M</v>
          </cell>
          <cell r="F1370" t="str">
            <v>AUCOL98</v>
          </cell>
          <cell r="G1370">
            <v>69911</v>
          </cell>
          <cell r="H1370" t="str">
            <v>TRANSPORTES RAPIDO PUTUMAYO LTDA</v>
          </cell>
          <cell r="I1370">
            <v>21120184</v>
          </cell>
          <cell r="J1370">
            <v>21120184</v>
          </cell>
          <cell r="K1370">
            <v>21120184.031300001</v>
          </cell>
          <cell r="L1370">
            <v>16860635</v>
          </cell>
          <cell r="M1370">
            <v>5600000</v>
          </cell>
          <cell r="N1370">
            <v>22460635</v>
          </cell>
          <cell r="O1370">
            <v>0.1</v>
          </cell>
          <cell r="P1370">
            <v>560000</v>
          </cell>
          <cell r="Q1370">
            <v>0.1</v>
          </cell>
          <cell r="R1370">
            <v>2246063.5</v>
          </cell>
          <cell r="S1370">
            <v>25266698.5</v>
          </cell>
          <cell r="T1370">
            <v>1.1963294667581914</v>
          </cell>
          <cell r="U1370">
            <v>0.19</v>
          </cell>
          <cell r="V1370">
            <v>4012834.9659470003</v>
          </cell>
          <cell r="W1370">
            <v>0.125</v>
          </cell>
          <cell r="X1370">
            <v>2640023.0039125001</v>
          </cell>
          <cell r="Y1370">
            <v>0</v>
          </cell>
          <cell r="Z1370">
            <v>0</v>
          </cell>
          <cell r="AA1370">
            <v>-0.51132946675819135</v>
          </cell>
          <cell r="AB1370">
            <v>-10799372.438559497</v>
          </cell>
          <cell r="AD1370">
            <v>18.090660095214844</v>
          </cell>
        </row>
        <row r="1371">
          <cell r="A1371" t="str">
            <v>Chapinero</v>
          </cell>
          <cell r="B1371">
            <v>485727</v>
          </cell>
          <cell r="C1371">
            <v>37681</v>
          </cell>
          <cell r="D1371">
            <v>37777</v>
          </cell>
          <cell r="E1371" t="str">
            <v>M</v>
          </cell>
          <cell r="F1371" t="str">
            <v>AUCOL98</v>
          </cell>
          <cell r="G1371">
            <v>69911</v>
          </cell>
          <cell r="H1371" t="str">
            <v>TRANSPORTES RAPIDO PUTUMAYO LTDA</v>
          </cell>
          <cell r="I1371">
            <v>6369462</v>
          </cell>
          <cell r="J1371">
            <v>3511998</v>
          </cell>
          <cell r="K1371">
            <v>5068190.3329999996</v>
          </cell>
          <cell r="N1371">
            <v>0</v>
          </cell>
          <cell r="O1371">
            <v>0.1</v>
          </cell>
          <cell r="P1371">
            <v>0</v>
          </cell>
          <cell r="Q1371">
            <v>0.1</v>
          </cell>
          <cell r="R1371">
            <v>0</v>
          </cell>
          <cell r="S1371">
            <v>0</v>
          </cell>
          <cell r="T1371">
            <v>0</v>
          </cell>
          <cell r="U1371">
            <v>0.19</v>
          </cell>
          <cell r="V1371">
            <v>962956.1632699999</v>
          </cell>
          <cell r="W1371">
            <v>0.125</v>
          </cell>
          <cell r="X1371">
            <v>633523.79162499995</v>
          </cell>
          <cell r="Y1371">
            <v>0</v>
          </cell>
          <cell r="Z1371">
            <v>0</v>
          </cell>
          <cell r="AA1371">
            <v>0.68500000000000005</v>
          </cell>
          <cell r="AB1371">
            <v>3471710.3781050001</v>
          </cell>
          <cell r="AC1371">
            <v>12</v>
          </cell>
          <cell r="AD1371">
            <v>11.427083015441895</v>
          </cell>
        </row>
        <row r="1372">
          <cell r="B1372" t="str">
            <v>Total 485727</v>
          </cell>
          <cell r="I1372">
            <v>48404370</v>
          </cell>
          <cell r="J1372">
            <v>45546906</v>
          </cell>
          <cell r="K1372">
            <v>47103098.362300001</v>
          </cell>
          <cell r="L1372">
            <v>27951243</v>
          </cell>
          <cell r="M1372">
            <v>7711112</v>
          </cell>
          <cell r="N1372">
            <v>35662355</v>
          </cell>
          <cell r="P1372">
            <v>771111.2</v>
          </cell>
          <cell r="R1372">
            <v>3566235.5</v>
          </cell>
          <cell r="S1372">
            <v>39999701.700000003</v>
          </cell>
          <cell r="V1372">
            <v>8949588.6888370011</v>
          </cell>
          <cell r="X1372">
            <v>5887887.2952875001</v>
          </cell>
          <cell r="Z1372">
            <v>0</v>
          </cell>
          <cell r="AB1372">
            <v>-7734079.3218244966</v>
          </cell>
          <cell r="AC1372">
            <v>12</v>
          </cell>
        </row>
        <row r="1373">
          <cell r="H1373" t="str">
            <v>Total TRANSPORTES RAPIDO PUTUMAYO LTDA</v>
          </cell>
          <cell r="I1373">
            <v>48404370</v>
          </cell>
          <cell r="J1373">
            <v>45546906</v>
          </cell>
          <cell r="K1373">
            <v>47103098.362300001</v>
          </cell>
          <cell r="L1373">
            <v>27951243</v>
          </cell>
          <cell r="M1373">
            <v>7711112</v>
          </cell>
          <cell r="N1373">
            <v>35662355</v>
          </cell>
          <cell r="P1373">
            <v>771111.2</v>
          </cell>
          <cell r="R1373">
            <v>3566235.5</v>
          </cell>
          <cell r="S1373">
            <v>39999701.700000003</v>
          </cell>
          <cell r="V1373">
            <v>8949588.6888370011</v>
          </cell>
          <cell r="X1373">
            <v>5887887.2952875001</v>
          </cell>
          <cell r="Z1373">
            <v>0</v>
          </cell>
          <cell r="AB1373">
            <v>-7734079.3218244966</v>
          </cell>
          <cell r="AC1373">
            <v>12</v>
          </cell>
        </row>
        <row r="1374">
          <cell r="A1374" t="str">
            <v>Chapinero</v>
          </cell>
          <cell r="B1374">
            <v>465473</v>
          </cell>
          <cell r="C1374">
            <v>36980</v>
          </cell>
          <cell r="D1374">
            <v>37344</v>
          </cell>
          <cell r="E1374" t="str">
            <v>A</v>
          </cell>
          <cell r="F1374" t="str">
            <v>AUCOL98</v>
          </cell>
          <cell r="G1374">
            <v>61853</v>
          </cell>
          <cell r="H1374" t="str">
            <v>TRANSPORTES Y REPARTOS URBANOS LTDA.</v>
          </cell>
          <cell r="I1374">
            <v>14638592.0625</v>
          </cell>
          <cell r="J1374">
            <v>14638592.0625</v>
          </cell>
          <cell r="K1374">
            <v>14638592.0625</v>
          </cell>
          <cell r="L1374">
            <v>7531663</v>
          </cell>
          <cell r="M1374">
            <v>1807499</v>
          </cell>
          <cell r="N1374">
            <v>9339162</v>
          </cell>
          <cell r="O1374">
            <v>0.1</v>
          </cell>
          <cell r="P1374">
            <v>180749.90000000002</v>
          </cell>
          <cell r="Q1374">
            <v>0.1</v>
          </cell>
          <cell r="R1374">
            <v>933916.20000000007</v>
          </cell>
          <cell r="S1374">
            <v>10453828.1</v>
          </cell>
          <cell r="T1374">
            <v>0.71412797455978017</v>
          </cell>
          <cell r="U1374">
            <v>0.19</v>
          </cell>
          <cell r="V1374">
            <v>2781332.4918749998</v>
          </cell>
          <cell r="W1374">
            <v>0.125</v>
          </cell>
          <cell r="X1374">
            <v>1829824.0078125</v>
          </cell>
          <cell r="Y1374">
            <v>0</v>
          </cell>
          <cell r="Z1374">
            <v>0</v>
          </cell>
          <cell r="AA1374">
            <v>-2.9127974559780112E-2</v>
          </cell>
          <cell r="AB1374">
            <v>-426392.53718749905</v>
          </cell>
          <cell r="AD1374">
            <v>27.994504928588867</v>
          </cell>
        </row>
        <row r="1375">
          <cell r="A1375" t="str">
            <v>Chapinero</v>
          </cell>
          <cell r="B1375">
            <v>465473</v>
          </cell>
          <cell r="C1375">
            <v>37345</v>
          </cell>
          <cell r="D1375">
            <v>37709</v>
          </cell>
          <cell r="E1375" t="str">
            <v>A</v>
          </cell>
          <cell r="F1375" t="str">
            <v>AUCOL98</v>
          </cell>
          <cell r="G1375">
            <v>61853</v>
          </cell>
          <cell r="H1375" t="str">
            <v>TRANSPORTES Y REPARTOS URBANOS LTDA.</v>
          </cell>
          <cell r="I1375">
            <v>19422519.125</v>
          </cell>
          <cell r="J1375">
            <v>19422519.125</v>
          </cell>
          <cell r="K1375">
            <v>19422519.1875</v>
          </cell>
          <cell r="L1375">
            <v>8100000</v>
          </cell>
          <cell r="M1375">
            <v>0</v>
          </cell>
          <cell r="N1375">
            <v>8100000</v>
          </cell>
          <cell r="O1375">
            <v>0.1</v>
          </cell>
          <cell r="P1375">
            <v>0</v>
          </cell>
          <cell r="Q1375">
            <v>0.1</v>
          </cell>
          <cell r="R1375">
            <v>810000</v>
          </cell>
          <cell r="S1375">
            <v>8910000</v>
          </cell>
          <cell r="T1375">
            <v>0.45874584619972075</v>
          </cell>
          <cell r="U1375">
            <v>0.19</v>
          </cell>
          <cell r="V1375">
            <v>3690278.6456249999</v>
          </cell>
          <cell r="W1375">
            <v>0.125</v>
          </cell>
          <cell r="X1375">
            <v>2427814.8984375</v>
          </cell>
          <cell r="Y1375">
            <v>0</v>
          </cell>
          <cell r="Z1375">
            <v>0</v>
          </cell>
          <cell r="AA1375">
            <v>0.2262541538002793</v>
          </cell>
          <cell r="AB1375">
            <v>4394425.643437501</v>
          </cell>
          <cell r="AD1375">
            <v>30.162088394165039</v>
          </cell>
        </row>
        <row r="1376">
          <cell r="A1376" t="str">
            <v>Chapinero</v>
          </cell>
          <cell r="B1376">
            <v>465473</v>
          </cell>
          <cell r="C1376">
            <v>37710</v>
          </cell>
          <cell r="D1376">
            <v>37777</v>
          </cell>
          <cell r="E1376" t="str">
            <v>A</v>
          </cell>
          <cell r="F1376" t="str">
            <v>AUCOL98</v>
          </cell>
          <cell r="G1376">
            <v>61853</v>
          </cell>
          <cell r="H1376" t="str">
            <v>TRANSPORTES Y REPARTOS URBANOS LTDA.</v>
          </cell>
          <cell r="I1376">
            <v>24197648.9375</v>
          </cell>
          <cell r="J1376">
            <v>24197648.9375</v>
          </cell>
          <cell r="K1376">
            <v>4495738.0312999999</v>
          </cell>
          <cell r="N1376">
            <v>0</v>
          </cell>
          <cell r="O1376">
            <v>0.1</v>
          </cell>
          <cell r="P1376">
            <v>0</v>
          </cell>
          <cell r="Q1376">
            <v>0.1</v>
          </cell>
          <cell r="R1376">
            <v>0</v>
          </cell>
          <cell r="S1376">
            <v>0</v>
          </cell>
          <cell r="T1376">
            <v>0</v>
          </cell>
          <cell r="U1376">
            <v>0.19</v>
          </cell>
          <cell r="V1376">
            <v>854190.22594699997</v>
          </cell>
          <cell r="W1376">
            <v>0.125</v>
          </cell>
          <cell r="X1376">
            <v>561967.25391249999</v>
          </cell>
          <cell r="Y1376">
            <v>0</v>
          </cell>
          <cell r="Z1376">
            <v>0</v>
          </cell>
          <cell r="AA1376">
            <v>0.68500000000000005</v>
          </cell>
          <cell r="AB1376">
            <v>3079580.5514405002</v>
          </cell>
          <cell r="AC1376">
            <v>3</v>
          </cell>
          <cell r="AD1376">
            <v>3</v>
          </cell>
        </row>
        <row r="1377">
          <cell r="B1377" t="str">
            <v>Total 465473</v>
          </cell>
          <cell r="I1377">
            <v>58258760.125</v>
          </cell>
          <cell r="J1377">
            <v>58258760.125</v>
          </cell>
          <cell r="K1377">
            <v>38556849.281300001</v>
          </cell>
          <cell r="L1377">
            <v>15631663</v>
          </cell>
          <cell r="M1377">
            <v>1807499</v>
          </cell>
          <cell r="N1377">
            <v>17439162</v>
          </cell>
          <cell r="P1377">
            <v>180749.90000000002</v>
          </cell>
          <cell r="R1377">
            <v>1743916.2000000002</v>
          </cell>
          <cell r="S1377">
            <v>19363828.100000001</v>
          </cell>
          <cell r="V1377">
            <v>7325801.3634469993</v>
          </cell>
          <cell r="X1377">
            <v>4819606.1601625001</v>
          </cell>
          <cell r="Z1377">
            <v>0</v>
          </cell>
          <cell r="AB1377">
            <v>7047613.6576905027</v>
          </cell>
          <cell r="AC1377">
            <v>3</v>
          </cell>
        </row>
        <row r="1378">
          <cell r="H1378" t="str">
            <v>Total TRANSPORTES Y REPARTOS URBANOS LTDA.</v>
          </cell>
          <cell r="I1378">
            <v>58258760.125</v>
          </cell>
          <cell r="J1378">
            <v>58258760.125</v>
          </cell>
          <cell r="K1378">
            <v>38556849.281300001</v>
          </cell>
          <cell r="L1378">
            <v>15631663</v>
          </cell>
          <cell r="M1378">
            <v>1807499</v>
          </cell>
          <cell r="N1378">
            <v>17439162</v>
          </cell>
          <cell r="P1378">
            <v>180749.90000000002</v>
          </cell>
          <cell r="R1378">
            <v>1743916.2000000002</v>
          </cell>
          <cell r="S1378">
            <v>19363828.100000001</v>
          </cell>
          <cell r="V1378">
            <v>7325801.3634469993</v>
          </cell>
          <cell r="X1378">
            <v>4819606.1601625001</v>
          </cell>
          <cell r="Z1378">
            <v>0</v>
          </cell>
          <cell r="AB1378">
            <v>7047613.6576905027</v>
          </cell>
          <cell r="AC1378">
            <v>3</v>
          </cell>
        </row>
        <row r="1379">
          <cell r="A1379" t="str">
            <v>Chapinero</v>
          </cell>
          <cell r="B1379">
            <v>7310501</v>
          </cell>
          <cell r="C1379">
            <v>37012</v>
          </cell>
          <cell r="D1379">
            <v>37376</v>
          </cell>
          <cell r="E1379" t="str">
            <v>M</v>
          </cell>
          <cell r="F1379" t="str">
            <v>AUCOL98</v>
          </cell>
          <cell r="G1379">
            <v>52083</v>
          </cell>
          <cell r="H1379" t="str">
            <v>TRANSPORTES Y SERVICIOS JOGA LTDA</v>
          </cell>
          <cell r="I1379">
            <v>30473645</v>
          </cell>
          <cell r="J1379">
            <v>29528643</v>
          </cell>
          <cell r="K1379">
            <v>30222610.2498</v>
          </cell>
          <cell r="L1379">
            <v>4936520</v>
          </cell>
          <cell r="M1379">
            <v>0</v>
          </cell>
          <cell r="N1379">
            <v>4936520</v>
          </cell>
          <cell r="O1379">
            <v>0.1</v>
          </cell>
          <cell r="P1379">
            <v>0</v>
          </cell>
          <cell r="Q1379">
            <v>0.1</v>
          </cell>
          <cell r="R1379">
            <v>493652</v>
          </cell>
          <cell r="S1379">
            <v>5430172</v>
          </cell>
          <cell r="T1379">
            <v>0.17967250198172194</v>
          </cell>
          <cell r="U1379">
            <v>0.19</v>
          </cell>
          <cell r="V1379">
            <v>5742295.947462</v>
          </cell>
          <cell r="W1379">
            <v>0.125</v>
          </cell>
          <cell r="X1379">
            <v>3777826.281225</v>
          </cell>
          <cell r="Y1379">
            <v>0</v>
          </cell>
          <cell r="Z1379">
            <v>0</v>
          </cell>
          <cell r="AA1379">
            <v>0.50532749801827814</v>
          </cell>
          <cell r="AB1379">
            <v>15272316.021113003</v>
          </cell>
          <cell r="AD1379">
            <v>26.815933227539063</v>
          </cell>
        </row>
        <row r="1380">
          <cell r="A1380" t="str">
            <v>Chapinero</v>
          </cell>
          <cell r="B1380">
            <v>7310501</v>
          </cell>
          <cell r="C1380">
            <v>37377</v>
          </cell>
          <cell r="D1380">
            <v>37741</v>
          </cell>
          <cell r="E1380" t="str">
            <v>M</v>
          </cell>
          <cell r="F1380" t="str">
            <v>AUCOL98</v>
          </cell>
          <cell r="G1380">
            <v>52083</v>
          </cell>
          <cell r="H1380" t="str">
            <v>TRANSPORTES Y SERVICIOS JOGA LTDA</v>
          </cell>
          <cell r="I1380">
            <v>25610880</v>
          </cell>
          <cell r="J1380">
            <v>24780725</v>
          </cell>
          <cell r="K1380">
            <v>25926250.755399998</v>
          </cell>
          <cell r="L1380">
            <v>722804</v>
          </cell>
          <cell r="M1380">
            <v>0</v>
          </cell>
          <cell r="N1380">
            <v>722804</v>
          </cell>
          <cell r="O1380">
            <v>0.1</v>
          </cell>
          <cell r="P1380">
            <v>0</v>
          </cell>
          <cell r="Q1380">
            <v>0.1</v>
          </cell>
          <cell r="R1380">
            <v>72280.400000000009</v>
          </cell>
          <cell r="S1380">
            <v>795084.4</v>
          </cell>
          <cell r="T1380">
            <v>3.0667156909851202E-2</v>
          </cell>
          <cell r="U1380">
            <v>0.19</v>
          </cell>
          <cell r="V1380">
            <v>4925987.643526</v>
          </cell>
          <cell r="W1380">
            <v>0.125</v>
          </cell>
          <cell r="X1380">
            <v>3240781.3444249998</v>
          </cell>
          <cell r="Y1380">
            <v>0</v>
          </cell>
          <cell r="Z1380">
            <v>0</v>
          </cell>
          <cell r="AA1380">
            <v>0.65433284309014883</v>
          </cell>
          <cell r="AB1380">
            <v>16964397.367449</v>
          </cell>
          <cell r="AD1380">
            <v>23.414834976196289</v>
          </cell>
        </row>
        <row r="1381">
          <cell r="A1381" t="str">
            <v>Chapinero</v>
          </cell>
          <cell r="B1381">
            <v>7310501</v>
          </cell>
          <cell r="C1381">
            <v>37742</v>
          </cell>
          <cell r="D1381">
            <v>37777</v>
          </cell>
          <cell r="E1381" t="str">
            <v>M</v>
          </cell>
          <cell r="F1381" t="str">
            <v>AUCOL98</v>
          </cell>
          <cell r="G1381">
            <v>52083</v>
          </cell>
          <cell r="H1381" t="str">
            <v>TRANSPORTES Y SERVICIOS JOGA LTDA</v>
          </cell>
          <cell r="I1381">
            <v>2264401</v>
          </cell>
          <cell r="J1381">
            <v>242889</v>
          </cell>
          <cell r="K1381">
            <v>2193372.6294</v>
          </cell>
          <cell r="N1381">
            <v>0</v>
          </cell>
          <cell r="O1381">
            <v>0.1</v>
          </cell>
          <cell r="P1381">
            <v>0</v>
          </cell>
          <cell r="Q1381">
            <v>0.1</v>
          </cell>
          <cell r="R1381">
            <v>0</v>
          </cell>
          <cell r="S1381">
            <v>0</v>
          </cell>
          <cell r="T1381">
            <v>0</v>
          </cell>
          <cell r="U1381">
            <v>0.19</v>
          </cell>
          <cell r="V1381">
            <v>416740.79958599998</v>
          </cell>
          <cell r="W1381">
            <v>0.125</v>
          </cell>
          <cell r="X1381">
            <v>274171.578675</v>
          </cell>
          <cell r="Y1381">
            <v>0</v>
          </cell>
          <cell r="Z1381">
            <v>0</v>
          </cell>
          <cell r="AA1381">
            <v>0.68500000000000005</v>
          </cell>
          <cell r="AB1381">
            <v>1502460.2511390001</v>
          </cell>
          <cell r="AC1381">
            <v>20</v>
          </cell>
          <cell r="AD1381">
            <v>20.857143402099609</v>
          </cell>
        </row>
        <row r="1382">
          <cell r="B1382" t="str">
            <v>Total 7310501</v>
          </cell>
          <cell r="I1382">
            <v>58348926</v>
          </cell>
          <cell r="J1382">
            <v>54552257</v>
          </cell>
          <cell r="K1382">
            <v>58342233.634599999</v>
          </cell>
          <cell r="L1382">
            <v>5659324</v>
          </cell>
          <cell r="M1382">
            <v>0</v>
          </cell>
          <cell r="N1382">
            <v>5659324</v>
          </cell>
          <cell r="P1382">
            <v>0</v>
          </cell>
          <cell r="R1382">
            <v>565932.4</v>
          </cell>
          <cell r="S1382">
            <v>6225256.4000000004</v>
          </cell>
          <cell r="V1382">
            <v>11085024.390573999</v>
          </cell>
          <cell r="X1382">
            <v>7292779.2043249998</v>
          </cell>
          <cell r="Z1382">
            <v>0</v>
          </cell>
          <cell r="AB1382">
            <v>33739173.639701001</v>
          </cell>
          <cell r="AC1382">
            <v>20</v>
          </cell>
        </row>
        <row r="1383">
          <cell r="H1383" t="str">
            <v>Total TRANSPORTES Y SERVICIOS JOGA LTDA</v>
          </cell>
          <cell r="I1383">
            <v>58348926</v>
          </cell>
          <cell r="J1383">
            <v>54552257</v>
          </cell>
          <cell r="K1383">
            <v>58342233.634599999</v>
          </cell>
          <cell r="L1383">
            <v>5659324</v>
          </cell>
          <cell r="M1383">
            <v>0</v>
          </cell>
          <cell r="N1383">
            <v>5659324</v>
          </cell>
          <cell r="P1383">
            <v>0</v>
          </cell>
          <cell r="R1383">
            <v>565932.4</v>
          </cell>
          <cell r="S1383">
            <v>6225256.4000000004</v>
          </cell>
          <cell r="V1383">
            <v>11085024.390573999</v>
          </cell>
          <cell r="X1383">
            <v>7292779.2043249998</v>
          </cell>
          <cell r="Z1383">
            <v>0</v>
          </cell>
          <cell r="AB1383">
            <v>33739173.639701001</v>
          </cell>
          <cell r="AC1383">
            <v>20</v>
          </cell>
        </row>
        <row r="1384">
          <cell r="A1384" t="str">
            <v>Chapinero</v>
          </cell>
          <cell r="B1384">
            <v>7531288</v>
          </cell>
          <cell r="C1384">
            <v>36850</v>
          </cell>
          <cell r="D1384">
            <v>37214</v>
          </cell>
          <cell r="E1384" t="str">
            <v>A</v>
          </cell>
          <cell r="F1384" t="str">
            <v>AUCOL98</v>
          </cell>
          <cell r="G1384">
            <v>69825</v>
          </cell>
          <cell r="H1384" t="str">
            <v>UNION ANDINA DE TRANSPORTES LTDA</v>
          </cell>
          <cell r="I1384">
            <v>1756022</v>
          </cell>
          <cell r="J1384">
            <v>1756022</v>
          </cell>
          <cell r="K1384">
            <v>1708565</v>
          </cell>
          <cell r="L1384">
            <v>451900</v>
          </cell>
          <cell r="M1384">
            <v>0</v>
          </cell>
          <cell r="N1384">
            <v>451900</v>
          </cell>
          <cell r="O1384">
            <v>0.1</v>
          </cell>
          <cell r="P1384">
            <v>0</v>
          </cell>
          <cell r="Q1384">
            <v>0.1</v>
          </cell>
          <cell r="R1384">
            <v>45190</v>
          </cell>
          <cell r="S1384">
            <v>497090</v>
          </cell>
          <cell r="T1384">
            <v>0.29094005788483318</v>
          </cell>
          <cell r="U1384">
            <v>0.19</v>
          </cell>
          <cell r="V1384">
            <v>324627.34999999998</v>
          </cell>
          <cell r="W1384">
            <v>0.125</v>
          </cell>
          <cell r="X1384">
            <v>213570.625</v>
          </cell>
          <cell r="Y1384">
            <v>0</v>
          </cell>
          <cell r="Z1384">
            <v>0</v>
          </cell>
          <cell r="AA1384">
            <v>0.39405994211516687</v>
          </cell>
          <cell r="AB1384">
            <v>673277.02500000014</v>
          </cell>
          <cell r="AD1384">
            <v>3.8873627185821533</v>
          </cell>
        </row>
        <row r="1385">
          <cell r="A1385" t="str">
            <v>Chapinero</v>
          </cell>
          <cell r="B1385">
            <v>7531288</v>
          </cell>
          <cell r="C1385">
            <v>37215</v>
          </cell>
          <cell r="D1385">
            <v>37579</v>
          </cell>
          <cell r="E1385" t="str">
            <v>A</v>
          </cell>
          <cell r="F1385" t="str">
            <v>AUCOL98</v>
          </cell>
          <cell r="G1385">
            <v>69825</v>
          </cell>
          <cell r="H1385" t="str">
            <v>UNION ANDINA DE TRANSPORTES LTDA</v>
          </cell>
          <cell r="I1385">
            <v>0</v>
          </cell>
          <cell r="J1385">
            <v>0</v>
          </cell>
          <cell r="K1385">
            <v>47456.9519</v>
          </cell>
          <cell r="N1385">
            <v>0</v>
          </cell>
          <cell r="O1385">
            <v>0.1</v>
          </cell>
          <cell r="P1385">
            <v>0</v>
          </cell>
          <cell r="Q1385">
            <v>0.1</v>
          </cell>
          <cell r="R1385">
            <v>0</v>
          </cell>
          <cell r="S1385">
            <v>0</v>
          </cell>
          <cell r="T1385">
            <v>0</v>
          </cell>
          <cell r="U1385">
            <v>0.19</v>
          </cell>
          <cell r="V1385">
            <v>9016.8208610000001</v>
          </cell>
          <cell r="W1385">
            <v>0.125</v>
          </cell>
          <cell r="X1385">
            <v>5932.1189875</v>
          </cell>
          <cell r="Y1385">
            <v>0</v>
          </cell>
          <cell r="Z1385">
            <v>0</v>
          </cell>
          <cell r="AA1385">
            <v>0.68500000000000005</v>
          </cell>
          <cell r="AB1385">
            <v>32508.012051500002</v>
          </cell>
          <cell r="AD1385">
            <v>0.11263736337423325</v>
          </cell>
        </row>
        <row r="1386">
          <cell r="B1386" t="str">
            <v>Total 7531288</v>
          </cell>
          <cell r="I1386">
            <v>1756022</v>
          </cell>
          <cell r="J1386">
            <v>1756022</v>
          </cell>
          <cell r="K1386">
            <v>1756021.9519</v>
          </cell>
          <cell r="L1386">
            <v>451900</v>
          </cell>
          <cell r="M1386">
            <v>0</v>
          </cell>
          <cell r="N1386">
            <v>451900</v>
          </cell>
          <cell r="P1386">
            <v>0</v>
          </cell>
          <cell r="R1386">
            <v>45190</v>
          </cell>
          <cell r="S1386">
            <v>497090</v>
          </cell>
          <cell r="V1386">
            <v>333644.17086099996</v>
          </cell>
          <cell r="X1386">
            <v>219502.7439875</v>
          </cell>
          <cell r="Z1386">
            <v>0</v>
          </cell>
          <cell r="AB1386">
            <v>705785.03705150017</v>
          </cell>
          <cell r="AC1386">
            <v>0</v>
          </cell>
        </row>
        <row r="1387">
          <cell r="H1387" t="str">
            <v>Total UNION ANDINA DE TRANSPORTES LTDA</v>
          </cell>
          <cell r="I1387">
            <v>1756022</v>
          </cell>
          <cell r="J1387">
            <v>1756022</v>
          </cell>
          <cell r="K1387">
            <v>1756021.9519</v>
          </cell>
          <cell r="L1387">
            <v>451900</v>
          </cell>
          <cell r="M1387">
            <v>0</v>
          </cell>
          <cell r="N1387">
            <v>451900</v>
          </cell>
          <cell r="P1387">
            <v>0</v>
          </cell>
          <cell r="R1387">
            <v>45190</v>
          </cell>
          <cell r="S1387">
            <v>497090</v>
          </cell>
          <cell r="V1387">
            <v>333644.17086099996</v>
          </cell>
          <cell r="X1387">
            <v>219502.7439875</v>
          </cell>
          <cell r="Z1387">
            <v>0</v>
          </cell>
          <cell r="AB1387">
            <v>705785.03705150017</v>
          </cell>
          <cell r="AC1387">
            <v>0</v>
          </cell>
        </row>
        <row r="1388">
          <cell r="A1388" t="str">
            <v>Chapinero</v>
          </cell>
          <cell r="B1388">
            <v>10284907</v>
          </cell>
          <cell r="C1388">
            <v>37132</v>
          </cell>
          <cell r="D1388">
            <v>37496</v>
          </cell>
          <cell r="E1388" t="str">
            <v>M</v>
          </cell>
          <cell r="F1388" t="str">
            <v>AUCOL98</v>
          </cell>
          <cell r="G1388">
            <v>65206</v>
          </cell>
          <cell r="H1388" t="str">
            <v>UNIVERSIDAD LIBRE</v>
          </cell>
          <cell r="I1388">
            <v>6012097</v>
          </cell>
          <cell r="J1388">
            <v>6012097</v>
          </cell>
          <cell r="K1388">
            <v>5542829.6787</v>
          </cell>
          <cell r="N1388">
            <v>0</v>
          </cell>
          <cell r="O1388">
            <v>0.1</v>
          </cell>
          <cell r="P1388">
            <v>0</v>
          </cell>
          <cell r="Q1388">
            <v>0.1</v>
          </cell>
          <cell r="R1388">
            <v>0</v>
          </cell>
          <cell r="S1388">
            <v>0</v>
          </cell>
          <cell r="T1388">
            <v>0</v>
          </cell>
          <cell r="U1388">
            <v>0.19</v>
          </cell>
          <cell r="V1388">
            <v>1053137.6389530001</v>
          </cell>
          <cell r="W1388">
            <v>0.125</v>
          </cell>
          <cell r="X1388">
            <v>692853.70983750001</v>
          </cell>
          <cell r="Y1388">
            <v>0</v>
          </cell>
          <cell r="Z1388">
            <v>0</v>
          </cell>
          <cell r="AA1388">
            <v>0.68500000000000005</v>
          </cell>
          <cell r="AB1388">
            <v>3796838.3299095002</v>
          </cell>
          <cell r="AD1388">
            <v>3.9368131160736084</v>
          </cell>
        </row>
        <row r="1389">
          <cell r="A1389" t="str">
            <v>Chapinero</v>
          </cell>
          <cell r="B1389">
            <v>10284907</v>
          </cell>
          <cell r="C1389">
            <v>37497</v>
          </cell>
          <cell r="D1389">
            <v>37777</v>
          </cell>
          <cell r="E1389" t="str">
            <v>M</v>
          </cell>
          <cell r="F1389" t="str">
            <v>AUCOL98</v>
          </cell>
          <cell r="G1389">
            <v>65206</v>
          </cell>
          <cell r="H1389" t="str">
            <v>UNIVERSIDAD LIBRE</v>
          </cell>
          <cell r="I1389">
            <v>2611444</v>
          </cell>
          <cell r="J1389">
            <v>2528349</v>
          </cell>
          <cell r="K1389">
            <v>3080711.3144999999</v>
          </cell>
          <cell r="N1389">
            <v>0</v>
          </cell>
          <cell r="O1389">
            <v>0.1</v>
          </cell>
          <cell r="P1389">
            <v>0</v>
          </cell>
          <cell r="Q1389">
            <v>0.1</v>
          </cell>
          <cell r="R1389">
            <v>0</v>
          </cell>
          <cell r="S1389">
            <v>0</v>
          </cell>
          <cell r="T1389">
            <v>0</v>
          </cell>
          <cell r="U1389">
            <v>0.19</v>
          </cell>
          <cell r="V1389">
            <v>585335.14975500002</v>
          </cell>
          <cell r="W1389">
            <v>0.125</v>
          </cell>
          <cell r="X1389">
            <v>385088.91431249998</v>
          </cell>
          <cell r="Y1389">
            <v>0</v>
          </cell>
          <cell r="Z1389">
            <v>0</v>
          </cell>
          <cell r="AA1389">
            <v>0.68500000000000005</v>
          </cell>
          <cell r="AB1389">
            <v>2110287.2504325002</v>
          </cell>
          <cell r="AC1389">
            <v>1</v>
          </cell>
          <cell r="AD1389">
            <v>3.5285713672637939</v>
          </cell>
        </row>
        <row r="1390">
          <cell r="B1390" t="str">
            <v>Total 10284907</v>
          </cell>
          <cell r="I1390">
            <v>8623541</v>
          </cell>
          <cell r="J1390">
            <v>8540446</v>
          </cell>
          <cell r="K1390">
            <v>8623540.9932000004</v>
          </cell>
          <cell r="L1390">
            <v>0</v>
          </cell>
          <cell r="M1390">
            <v>0</v>
          </cell>
          <cell r="N1390">
            <v>0</v>
          </cell>
          <cell r="P1390">
            <v>0</v>
          </cell>
          <cell r="R1390">
            <v>0</v>
          </cell>
          <cell r="S1390">
            <v>0</v>
          </cell>
          <cell r="V1390">
            <v>1638472.788708</v>
          </cell>
          <cell r="X1390">
            <v>1077942.62415</v>
          </cell>
          <cell r="Z1390">
            <v>0</v>
          </cell>
          <cell r="AB1390">
            <v>5907125.5803420004</v>
          </cell>
          <cell r="AC1390">
            <v>1</v>
          </cell>
        </row>
        <row r="1391">
          <cell r="H1391" t="str">
            <v>Total UNIVERSIDAD LIBRE</v>
          </cell>
          <cell r="I1391">
            <v>8623541</v>
          </cell>
          <cell r="J1391">
            <v>8540446</v>
          </cell>
          <cell r="K1391">
            <v>8623540.9932000004</v>
          </cell>
          <cell r="L1391">
            <v>0</v>
          </cell>
          <cell r="M1391">
            <v>0</v>
          </cell>
          <cell r="N1391">
            <v>0</v>
          </cell>
          <cell r="P1391">
            <v>0</v>
          </cell>
          <cell r="R1391">
            <v>0</v>
          </cell>
          <cell r="S1391">
            <v>0</v>
          </cell>
          <cell r="V1391">
            <v>1638472.788708</v>
          </cell>
          <cell r="X1391">
            <v>1077942.62415</v>
          </cell>
          <cell r="Z1391">
            <v>0</v>
          </cell>
          <cell r="AB1391">
            <v>5907125.5803420004</v>
          </cell>
          <cell r="AC1391">
            <v>1</v>
          </cell>
        </row>
        <row r="1392">
          <cell r="A1392" t="str">
            <v>Chapinero</v>
          </cell>
          <cell r="B1392">
            <v>7312481</v>
          </cell>
          <cell r="C1392">
            <v>37012</v>
          </cell>
          <cell r="D1392">
            <v>37376</v>
          </cell>
          <cell r="E1392" t="str">
            <v>M</v>
          </cell>
          <cell r="F1392" t="str">
            <v>AUCOL98</v>
          </cell>
          <cell r="G1392">
            <v>65289</v>
          </cell>
          <cell r="H1392" t="str">
            <v>UNIVERSIDAD NACIONAL DE COLOMBIA</v>
          </cell>
          <cell r="I1392">
            <v>43032</v>
          </cell>
          <cell r="J1392">
            <v>43032</v>
          </cell>
          <cell r="K1392">
            <v>211468.1985</v>
          </cell>
          <cell r="N1392">
            <v>0</v>
          </cell>
          <cell r="O1392">
            <v>0.1</v>
          </cell>
          <cell r="P1392">
            <v>0</v>
          </cell>
          <cell r="Q1392">
            <v>0.1</v>
          </cell>
          <cell r="R1392">
            <v>0</v>
          </cell>
          <cell r="S1392">
            <v>0</v>
          </cell>
          <cell r="T1392">
            <v>0</v>
          </cell>
          <cell r="U1392">
            <v>0.19</v>
          </cell>
          <cell r="V1392">
            <v>40178.957714999997</v>
          </cell>
          <cell r="W1392">
            <v>0.125</v>
          </cell>
          <cell r="X1392">
            <v>26433.5248125</v>
          </cell>
          <cell r="Y1392">
            <v>0</v>
          </cell>
          <cell r="Z1392">
            <v>0</v>
          </cell>
          <cell r="AA1392">
            <v>0.68500000000000005</v>
          </cell>
          <cell r="AB1392">
            <v>144855.71597250001</v>
          </cell>
          <cell r="AD1392">
            <v>0.26373627781867981</v>
          </cell>
        </row>
        <row r="1393">
          <cell r="B1393" t="str">
            <v>Total 7312481</v>
          </cell>
          <cell r="I1393">
            <v>43032</v>
          </cell>
          <cell r="J1393">
            <v>43032</v>
          </cell>
          <cell r="K1393">
            <v>211468.1985</v>
          </cell>
          <cell r="L1393">
            <v>0</v>
          </cell>
          <cell r="M1393">
            <v>0</v>
          </cell>
          <cell r="N1393">
            <v>0</v>
          </cell>
          <cell r="P1393">
            <v>0</v>
          </cell>
          <cell r="R1393">
            <v>0</v>
          </cell>
          <cell r="S1393">
            <v>0</v>
          </cell>
          <cell r="V1393">
            <v>40178.957714999997</v>
          </cell>
          <cell r="X1393">
            <v>26433.5248125</v>
          </cell>
          <cell r="Z1393">
            <v>0</v>
          </cell>
          <cell r="AB1393">
            <v>144855.71597250001</v>
          </cell>
          <cell r="AC1393">
            <v>0</v>
          </cell>
        </row>
        <row r="1394">
          <cell r="A1394" t="str">
            <v>Chapinero</v>
          </cell>
          <cell r="B1394">
            <v>7378722</v>
          </cell>
          <cell r="C1394">
            <v>36706</v>
          </cell>
          <cell r="D1394">
            <v>37070</v>
          </cell>
          <cell r="E1394" t="str">
            <v>M</v>
          </cell>
          <cell r="F1394" t="str">
            <v>AUCOL98</v>
          </cell>
          <cell r="G1394">
            <v>65289</v>
          </cell>
          <cell r="H1394" t="str">
            <v>UNIVERSIDAD NACIONAL DE COLOMBIA</v>
          </cell>
          <cell r="I1394">
            <v>39434044</v>
          </cell>
          <cell r="J1394">
            <v>39434044</v>
          </cell>
          <cell r="K1394">
            <v>39434044.0273</v>
          </cell>
          <cell r="L1394">
            <v>11498695</v>
          </cell>
          <cell r="M1394">
            <v>2111111</v>
          </cell>
          <cell r="N1394">
            <v>13609806</v>
          </cell>
          <cell r="O1394">
            <v>0.1</v>
          </cell>
          <cell r="P1394">
            <v>211111.1</v>
          </cell>
          <cell r="Q1394">
            <v>0.1</v>
          </cell>
          <cell r="R1394">
            <v>1360980.6</v>
          </cell>
          <cell r="S1394">
            <v>15181897.699999999</v>
          </cell>
          <cell r="T1394">
            <v>0.38499469365834366</v>
          </cell>
          <cell r="U1394">
            <v>0.19</v>
          </cell>
          <cell r="V1394">
            <v>7492468.3651870005</v>
          </cell>
          <cell r="W1394">
            <v>0.125</v>
          </cell>
          <cell r="X1394">
            <v>4929255.5034125</v>
          </cell>
          <cell r="Y1394">
            <v>0</v>
          </cell>
          <cell r="Z1394">
            <v>0</v>
          </cell>
          <cell r="AA1394">
            <v>0.3000053063416564</v>
          </cell>
          <cell r="AB1394">
            <v>11830422.458700502</v>
          </cell>
          <cell r="AD1394">
            <v>51.640110015869141</v>
          </cell>
        </row>
        <row r="1395">
          <cell r="A1395" t="str">
            <v>Chapinero</v>
          </cell>
          <cell r="B1395">
            <v>7378722</v>
          </cell>
          <cell r="C1395">
            <v>37071</v>
          </cell>
          <cell r="D1395">
            <v>37435</v>
          </cell>
          <cell r="E1395" t="str">
            <v>M</v>
          </cell>
          <cell r="F1395" t="str">
            <v>AUCOL98</v>
          </cell>
          <cell r="G1395">
            <v>65289</v>
          </cell>
          <cell r="H1395" t="str">
            <v>UNIVERSIDAD NACIONAL DE COLOMBIA</v>
          </cell>
          <cell r="I1395">
            <v>53877390</v>
          </cell>
          <cell r="J1395">
            <v>53877390</v>
          </cell>
          <cell r="K1395">
            <v>53877390.056599997</v>
          </cell>
          <cell r="L1395">
            <v>33608339</v>
          </cell>
          <cell r="M1395">
            <v>3370745</v>
          </cell>
          <cell r="N1395">
            <v>36979084</v>
          </cell>
          <cell r="O1395">
            <v>0.1</v>
          </cell>
          <cell r="P1395">
            <v>337074.5</v>
          </cell>
          <cell r="Q1395">
            <v>0.1</v>
          </cell>
          <cell r="R1395">
            <v>3697908.4000000004</v>
          </cell>
          <cell r="S1395">
            <v>41014066.899999999</v>
          </cell>
          <cell r="T1395">
            <v>0.76124821296861911</v>
          </cell>
          <cell r="U1395">
            <v>0.19</v>
          </cell>
          <cell r="V1395">
            <v>10236704.110754</v>
          </cell>
          <cell r="W1395">
            <v>0.125</v>
          </cell>
          <cell r="X1395">
            <v>6734673.7570749996</v>
          </cell>
          <cell r="Y1395">
            <v>0</v>
          </cell>
          <cell r="Z1395">
            <v>0</v>
          </cell>
          <cell r="AA1395">
            <v>-7.6248212968619056E-2</v>
          </cell>
          <cell r="AB1395">
            <v>-4108054.7112289951</v>
          </cell>
          <cell r="AD1395">
            <v>66.76373291015625</v>
          </cell>
        </row>
        <row r="1396">
          <cell r="A1396" t="str">
            <v>Chapinero</v>
          </cell>
          <cell r="B1396">
            <v>7378722</v>
          </cell>
          <cell r="C1396">
            <v>37436</v>
          </cell>
          <cell r="D1396">
            <v>37777</v>
          </cell>
          <cell r="E1396" t="str">
            <v>M</v>
          </cell>
          <cell r="F1396" t="str">
            <v>AUCOL98</v>
          </cell>
          <cell r="G1396">
            <v>65289</v>
          </cell>
          <cell r="H1396" t="str">
            <v>UNIVERSIDAD NACIONAL DE COLOMBIA</v>
          </cell>
          <cell r="I1396">
            <v>65817397</v>
          </cell>
          <cell r="J1396">
            <v>54899986</v>
          </cell>
          <cell r="K1396">
            <v>61452993.023199998</v>
          </cell>
          <cell r="L1396">
            <v>14717069</v>
          </cell>
          <cell r="M1396">
            <v>2319482</v>
          </cell>
          <cell r="N1396">
            <v>17036551</v>
          </cell>
          <cell r="O1396">
            <v>0.1</v>
          </cell>
          <cell r="P1396">
            <v>231948.2</v>
          </cell>
          <cell r="Q1396">
            <v>0.1</v>
          </cell>
          <cell r="R1396">
            <v>1703655.1</v>
          </cell>
          <cell r="S1396">
            <v>18972154.300000001</v>
          </cell>
          <cell r="T1396">
            <v>0.30872628600591595</v>
          </cell>
          <cell r="U1396">
            <v>0.19</v>
          </cell>
          <cell r="V1396">
            <v>11676068.674408</v>
          </cell>
          <cell r="W1396">
            <v>0.125</v>
          </cell>
          <cell r="X1396">
            <v>7681624.1278999997</v>
          </cell>
          <cell r="Y1396">
            <v>0</v>
          </cell>
          <cell r="Z1396">
            <v>0</v>
          </cell>
          <cell r="AA1396">
            <v>0.3762737139940841</v>
          </cell>
          <cell r="AB1396">
            <v>23123145.920892</v>
          </cell>
          <cell r="AC1396">
            <v>77</v>
          </cell>
          <cell r="AD1396">
            <v>75.099708557128906</v>
          </cell>
        </row>
        <row r="1397">
          <cell r="B1397" t="str">
            <v>Total 7378722</v>
          </cell>
          <cell r="I1397">
            <v>159128831</v>
          </cell>
          <cell r="J1397">
            <v>148211420</v>
          </cell>
          <cell r="K1397">
            <v>154764427.10710001</v>
          </cell>
          <cell r="L1397">
            <v>59824103</v>
          </cell>
          <cell r="M1397">
            <v>7801338</v>
          </cell>
          <cell r="N1397">
            <v>67625441</v>
          </cell>
          <cell r="P1397">
            <v>780133.8</v>
          </cell>
          <cell r="R1397">
            <v>6762544.0999999996</v>
          </cell>
          <cell r="S1397">
            <v>75168118.899999991</v>
          </cell>
          <cell r="V1397">
            <v>29405241.150349002</v>
          </cell>
          <cell r="X1397">
            <v>19345553.388387501</v>
          </cell>
          <cell r="Z1397">
            <v>0</v>
          </cell>
          <cell r="AB1397">
            <v>30845513.668363508</v>
          </cell>
          <cell r="AC1397">
            <v>77</v>
          </cell>
        </row>
        <row r="1398">
          <cell r="H1398" t="str">
            <v>Total UNIVERSIDAD NACIONAL DE COLOMBIA</v>
          </cell>
          <cell r="I1398">
            <v>159171863</v>
          </cell>
          <cell r="J1398">
            <v>148254452</v>
          </cell>
          <cell r="K1398">
            <v>154975895.30559999</v>
          </cell>
          <cell r="L1398">
            <v>59824103</v>
          </cell>
          <cell r="M1398">
            <v>7801338</v>
          </cell>
          <cell r="N1398">
            <v>67625441</v>
          </cell>
          <cell r="P1398">
            <v>780133.8</v>
          </cell>
          <cell r="R1398">
            <v>6762544.0999999996</v>
          </cell>
          <cell r="S1398">
            <v>75168118.899999991</v>
          </cell>
          <cell r="V1398">
            <v>29445420.108064</v>
          </cell>
          <cell r="X1398">
            <v>19371986.913199998</v>
          </cell>
          <cell r="Z1398">
            <v>0</v>
          </cell>
          <cell r="AB1398">
            <v>30990369.38433601</v>
          </cell>
          <cell r="AC1398">
            <v>77</v>
          </cell>
        </row>
        <row r="1399">
          <cell r="A1399" t="str">
            <v>Chapinero</v>
          </cell>
          <cell r="B1399">
            <v>7238637</v>
          </cell>
          <cell r="C1399">
            <v>36948</v>
          </cell>
          <cell r="D1399">
            <v>37312</v>
          </cell>
          <cell r="E1399" t="str">
            <v>A</v>
          </cell>
          <cell r="F1399" t="str">
            <v>AUCOL98</v>
          </cell>
          <cell r="G1399">
            <v>75656</v>
          </cell>
          <cell r="H1399" t="str">
            <v>VICAR DE COLOMBIA S.A.</v>
          </cell>
          <cell r="I1399">
            <v>16992189</v>
          </cell>
          <cell r="J1399">
            <v>16992189</v>
          </cell>
          <cell r="K1399">
            <v>16992189</v>
          </cell>
          <cell r="L1399">
            <v>13579228</v>
          </cell>
          <cell r="M1399">
            <v>266427</v>
          </cell>
          <cell r="N1399">
            <v>13845655</v>
          </cell>
          <cell r="O1399">
            <v>0.1</v>
          </cell>
          <cell r="P1399">
            <v>26642.7</v>
          </cell>
          <cell r="Q1399">
            <v>0.1</v>
          </cell>
          <cell r="R1399">
            <v>1384565.5</v>
          </cell>
          <cell r="S1399">
            <v>15256863.199999999</v>
          </cell>
          <cell r="T1399">
            <v>0.89787508837148644</v>
          </cell>
          <cell r="U1399">
            <v>0.19</v>
          </cell>
          <cell r="V1399">
            <v>3228515.91</v>
          </cell>
          <cell r="W1399">
            <v>0.15</v>
          </cell>
          <cell r="X1399">
            <v>2548828.35</v>
          </cell>
          <cell r="Y1399">
            <v>0</v>
          </cell>
          <cell r="Z1399">
            <v>0</v>
          </cell>
          <cell r="AA1399">
            <v>-0.23787508837148652</v>
          </cell>
          <cell r="AB1399">
            <v>-4042018.4600000014</v>
          </cell>
          <cell r="AD1399">
            <v>9.8626375198364258</v>
          </cell>
        </row>
        <row r="1400">
          <cell r="A1400" t="str">
            <v>Chapinero</v>
          </cell>
          <cell r="B1400">
            <v>7238637</v>
          </cell>
          <cell r="C1400">
            <v>37313</v>
          </cell>
          <cell r="D1400">
            <v>37677</v>
          </cell>
          <cell r="E1400" t="str">
            <v>A</v>
          </cell>
          <cell r="F1400" t="str">
            <v>AUCOL98</v>
          </cell>
          <cell r="G1400">
            <v>75656</v>
          </cell>
          <cell r="H1400" t="str">
            <v>VICAR DE COLOMBIA S.A.</v>
          </cell>
          <cell r="I1400">
            <v>49010049.125</v>
          </cell>
          <cell r="J1400">
            <v>49010049.125</v>
          </cell>
          <cell r="K1400">
            <v>49010049.25</v>
          </cell>
          <cell r="L1400">
            <v>20466341</v>
          </cell>
          <cell r="M1400">
            <v>-257368</v>
          </cell>
          <cell r="N1400">
            <v>20208973</v>
          </cell>
          <cell r="O1400">
            <v>0.1</v>
          </cell>
          <cell r="P1400">
            <v>-25736.800000000003</v>
          </cell>
          <cell r="Q1400">
            <v>0.1</v>
          </cell>
          <cell r="R1400">
            <v>2020897.3</v>
          </cell>
          <cell r="S1400">
            <v>22204133.5</v>
          </cell>
          <cell r="T1400">
            <v>0.45305266654062787</v>
          </cell>
          <cell r="U1400">
            <v>0.19</v>
          </cell>
          <cell r="V1400">
            <v>9311909.3574999999</v>
          </cell>
          <cell r="W1400">
            <v>0.15</v>
          </cell>
          <cell r="X1400">
            <v>7351507.3875000002</v>
          </cell>
          <cell r="Y1400">
            <v>0</v>
          </cell>
          <cell r="Z1400">
            <v>0</v>
          </cell>
          <cell r="AA1400">
            <v>0.20694733345937205</v>
          </cell>
          <cell r="AB1400">
            <v>10142499.004999997</v>
          </cell>
          <cell r="AD1400">
            <v>30</v>
          </cell>
        </row>
        <row r="1401">
          <cell r="A1401" t="str">
            <v>Chapinero</v>
          </cell>
          <cell r="B1401">
            <v>7238637</v>
          </cell>
          <cell r="C1401">
            <v>37678</v>
          </cell>
          <cell r="D1401">
            <v>37777</v>
          </cell>
          <cell r="E1401" t="str">
            <v>A</v>
          </cell>
          <cell r="F1401" t="str">
            <v>AUCOL98</v>
          </cell>
          <cell r="G1401">
            <v>75656</v>
          </cell>
          <cell r="H1401" t="str">
            <v>VICAR DE COLOMBIA S.A.</v>
          </cell>
          <cell r="I1401">
            <v>38387701.875</v>
          </cell>
          <cell r="J1401">
            <v>38387701.875</v>
          </cell>
          <cell r="K1401">
            <v>10398244.1602</v>
          </cell>
          <cell r="L1401">
            <v>4931957</v>
          </cell>
          <cell r="M1401">
            <v>11300001</v>
          </cell>
          <cell r="N1401">
            <v>16231958</v>
          </cell>
          <cell r="O1401">
            <v>0.1</v>
          </cell>
          <cell r="P1401">
            <v>1130000.1000000001</v>
          </cell>
          <cell r="Q1401">
            <v>0.1</v>
          </cell>
          <cell r="R1401">
            <v>1623195.8</v>
          </cell>
          <cell r="S1401">
            <v>18985153.900000002</v>
          </cell>
          <cell r="T1401">
            <v>1.8258038191358301</v>
          </cell>
          <cell r="U1401">
            <v>0.19</v>
          </cell>
          <cell r="V1401">
            <v>1975666.390438</v>
          </cell>
          <cell r="W1401">
            <v>0.15</v>
          </cell>
          <cell r="X1401">
            <v>1559736.6240299998</v>
          </cell>
          <cell r="Y1401">
            <v>0</v>
          </cell>
          <cell r="Z1401">
            <v>0</v>
          </cell>
          <cell r="AA1401">
            <v>-1.1658038191358302</v>
          </cell>
          <cell r="AB1401">
            <v>-12122312.754268004</v>
          </cell>
          <cell r="AC1401">
            <v>19</v>
          </cell>
          <cell r="AD1401">
            <v>18.707071304321289</v>
          </cell>
        </row>
        <row r="1402">
          <cell r="B1402" t="str">
            <v>Total 7238637</v>
          </cell>
          <cell r="I1402">
            <v>104389940</v>
          </cell>
          <cell r="J1402">
            <v>104389940</v>
          </cell>
          <cell r="K1402">
            <v>76400482.4102</v>
          </cell>
          <cell r="L1402">
            <v>38977526</v>
          </cell>
          <cell r="M1402">
            <v>11309060</v>
          </cell>
          <cell r="N1402">
            <v>50286586</v>
          </cell>
          <cell r="P1402">
            <v>1130906</v>
          </cell>
          <cell r="R1402">
            <v>5028658.5999999996</v>
          </cell>
          <cell r="S1402">
            <v>56446150.600000009</v>
          </cell>
          <cell r="V1402">
            <v>14516091.657938</v>
          </cell>
          <cell r="X1402">
            <v>11460072.36153</v>
          </cell>
          <cell r="Z1402">
            <v>0</v>
          </cell>
          <cell r="AB1402">
            <v>-6021832.2092680074</v>
          </cell>
          <cell r="AC1402">
            <v>19</v>
          </cell>
        </row>
        <row r="1403">
          <cell r="H1403" t="str">
            <v>Total VICAR DE COLOMBIA S.A.</v>
          </cell>
          <cell r="I1403">
            <v>104389940</v>
          </cell>
          <cell r="J1403">
            <v>104389940</v>
          </cell>
          <cell r="K1403">
            <v>76400482.4102</v>
          </cell>
          <cell r="L1403">
            <v>38977526</v>
          </cell>
          <cell r="M1403">
            <v>11309060</v>
          </cell>
          <cell r="N1403">
            <v>50286586</v>
          </cell>
          <cell r="P1403">
            <v>1130906</v>
          </cell>
          <cell r="R1403">
            <v>5028658.5999999996</v>
          </cell>
          <cell r="S1403">
            <v>56446150.600000009</v>
          </cell>
          <cell r="V1403">
            <v>14516091.657938</v>
          </cell>
          <cell r="X1403">
            <v>11460072.36153</v>
          </cell>
          <cell r="Z1403">
            <v>0</v>
          </cell>
          <cell r="AB1403">
            <v>-6021832.2092680074</v>
          </cell>
          <cell r="AC1403">
            <v>19</v>
          </cell>
        </row>
        <row r="1404">
          <cell r="A1404" t="str">
            <v>Chapinero</v>
          </cell>
          <cell r="B1404">
            <v>10961168</v>
          </cell>
          <cell r="C1404">
            <v>37481</v>
          </cell>
          <cell r="D1404">
            <v>37777</v>
          </cell>
          <cell r="E1404" t="str">
            <v>A</v>
          </cell>
          <cell r="F1404" t="str">
            <v>AUCOLESP</v>
          </cell>
          <cell r="G1404">
            <v>51411</v>
          </cell>
          <cell r="H1404" t="str">
            <v>WILLIAMSON RAFFO MONICA</v>
          </cell>
          <cell r="I1404">
            <v>434466</v>
          </cell>
          <cell r="J1404">
            <v>434466</v>
          </cell>
          <cell r="K1404">
            <v>353524.375</v>
          </cell>
          <cell r="N1404">
            <v>0</v>
          </cell>
          <cell r="O1404">
            <v>0.1</v>
          </cell>
          <cell r="P1404">
            <v>0</v>
          </cell>
          <cell r="Q1404">
            <v>0.1</v>
          </cell>
          <cell r="R1404">
            <v>0</v>
          </cell>
          <cell r="S1404">
            <v>0</v>
          </cell>
          <cell r="T1404">
            <v>0</v>
          </cell>
          <cell r="U1404">
            <v>0.19</v>
          </cell>
          <cell r="V1404">
            <v>67169.631250000006</v>
          </cell>
          <cell r="W1404">
            <v>0.125</v>
          </cell>
          <cell r="X1404">
            <v>44190.546875</v>
          </cell>
          <cell r="Y1404">
            <v>0</v>
          </cell>
          <cell r="Z1404">
            <v>0</v>
          </cell>
          <cell r="AA1404">
            <v>0.68500000000000005</v>
          </cell>
          <cell r="AB1404">
            <v>242164.19687500002</v>
          </cell>
          <cell r="AC1404">
            <v>1</v>
          </cell>
          <cell r="AD1404">
            <v>1</v>
          </cell>
        </row>
        <row r="1405">
          <cell r="B1405" t="str">
            <v>Total 10961168</v>
          </cell>
          <cell r="I1405">
            <v>434466</v>
          </cell>
          <cell r="J1405">
            <v>434466</v>
          </cell>
          <cell r="K1405">
            <v>353524.375</v>
          </cell>
          <cell r="L1405">
            <v>0</v>
          </cell>
          <cell r="M1405">
            <v>0</v>
          </cell>
          <cell r="N1405">
            <v>0</v>
          </cell>
          <cell r="P1405">
            <v>0</v>
          </cell>
          <cell r="R1405">
            <v>0</v>
          </cell>
          <cell r="S1405">
            <v>0</v>
          </cell>
          <cell r="V1405">
            <v>67169.631250000006</v>
          </cell>
          <cell r="X1405">
            <v>44190.546875</v>
          </cell>
          <cell r="Z1405">
            <v>0</v>
          </cell>
          <cell r="AB1405">
            <v>242164.19687500002</v>
          </cell>
          <cell r="AC1405">
            <v>1</v>
          </cell>
        </row>
        <row r="1406">
          <cell r="H1406" t="str">
            <v>Total WILLIAMSON RAFFO MONICA</v>
          </cell>
          <cell r="I1406">
            <v>434466</v>
          </cell>
          <cell r="J1406">
            <v>434466</v>
          </cell>
          <cell r="K1406">
            <v>353524.375</v>
          </cell>
          <cell r="L1406">
            <v>0</v>
          </cell>
          <cell r="M1406">
            <v>0</v>
          </cell>
          <cell r="N1406">
            <v>0</v>
          </cell>
          <cell r="P1406">
            <v>0</v>
          </cell>
          <cell r="R1406">
            <v>0</v>
          </cell>
          <cell r="S1406">
            <v>0</v>
          </cell>
          <cell r="V1406">
            <v>67169.631250000006</v>
          </cell>
          <cell r="X1406">
            <v>44190.546875</v>
          </cell>
          <cell r="Z1406">
            <v>0</v>
          </cell>
          <cell r="AB1406">
            <v>242164.19687500002</v>
          </cell>
          <cell r="AC1406">
            <v>1</v>
          </cell>
        </row>
        <row r="1407">
          <cell r="A1407" t="str">
            <v>Total Chapinero</v>
          </cell>
          <cell r="I1407">
            <v>20043159751.125</v>
          </cell>
          <cell r="J1407">
            <v>18595950698.6875</v>
          </cell>
          <cell r="K1407">
            <v>19363034113.77869</v>
          </cell>
          <cell r="L1407">
            <v>7389015658</v>
          </cell>
          <cell r="M1407">
            <v>2337762550</v>
          </cell>
          <cell r="N1407">
            <v>9726778208</v>
          </cell>
          <cell r="P1407">
            <v>233776254.9999997</v>
          </cell>
          <cell r="R1407">
            <v>972677820.79999983</v>
          </cell>
          <cell r="S1407">
            <v>10933232283.800001</v>
          </cell>
          <cell r="V1407">
            <v>3678976481.6179533</v>
          </cell>
          <cell r="X1407">
            <v>2455407056.6257739</v>
          </cell>
          <cell r="Z1407">
            <v>1077233169.8647223</v>
          </cell>
          <cell r="AB1407">
            <v>1218185121.8702505</v>
          </cell>
          <cell r="AC1407">
            <v>6070</v>
          </cell>
        </row>
        <row r="1408">
          <cell r="A1408" t="str">
            <v>Corredores  Medellín</v>
          </cell>
          <cell r="B1408">
            <v>10954461</v>
          </cell>
          <cell r="C1408">
            <v>37469</v>
          </cell>
          <cell r="D1408">
            <v>37777</v>
          </cell>
          <cell r="E1408" t="str">
            <v>M</v>
          </cell>
          <cell r="F1408" t="str">
            <v>AUCOLESP</v>
          </cell>
          <cell r="G1408">
            <v>71032</v>
          </cell>
          <cell r="H1408" t="str">
            <v>AGENCIA DE REPRESENTACIONES Y SERVICIOS LIMIT</v>
          </cell>
          <cell r="I1408">
            <v>13235457</v>
          </cell>
          <cell r="J1408">
            <v>12199605</v>
          </cell>
          <cell r="K1408">
            <v>13235456.999</v>
          </cell>
          <cell r="L1408">
            <v>3902435</v>
          </cell>
          <cell r="M1408">
            <v>0</v>
          </cell>
          <cell r="N1408">
            <v>3902435</v>
          </cell>
          <cell r="O1408">
            <v>0.1</v>
          </cell>
          <cell r="P1408">
            <v>0</v>
          </cell>
          <cell r="Q1408">
            <v>0.1</v>
          </cell>
          <cell r="R1408">
            <v>390243.5</v>
          </cell>
          <cell r="S1408">
            <v>4292678.5</v>
          </cell>
          <cell r="T1408">
            <v>0.3243317174710576</v>
          </cell>
          <cell r="U1408">
            <v>0.19</v>
          </cell>
          <cell r="V1408">
            <v>2514736.82981</v>
          </cell>
          <cell r="W1408">
            <v>0.125</v>
          </cell>
          <cell r="X1408">
            <v>1654432.124875</v>
          </cell>
          <cell r="Y1408">
            <v>0</v>
          </cell>
          <cell r="Z1408">
            <v>0</v>
          </cell>
          <cell r="AA1408">
            <v>0.36066828252894245</v>
          </cell>
          <cell r="AB1408">
            <v>4773609.544315001</v>
          </cell>
          <cell r="AC1408">
            <v>17</v>
          </cell>
          <cell r="AD1408">
            <v>16.38311767578125</v>
          </cell>
        </row>
        <row r="1409">
          <cell r="B1409" t="str">
            <v>Total 10954461</v>
          </cell>
          <cell r="I1409">
            <v>13235457</v>
          </cell>
          <cell r="J1409">
            <v>12199605</v>
          </cell>
          <cell r="K1409">
            <v>13235456.999</v>
          </cell>
          <cell r="L1409">
            <v>3902435</v>
          </cell>
          <cell r="M1409">
            <v>0</v>
          </cell>
          <cell r="N1409">
            <v>3902435</v>
          </cell>
          <cell r="P1409">
            <v>0</v>
          </cell>
          <cell r="R1409">
            <v>390243.5</v>
          </cell>
          <cell r="S1409">
            <v>4292678.5</v>
          </cell>
          <cell r="V1409">
            <v>2514736.82981</v>
          </cell>
          <cell r="X1409">
            <v>1654432.124875</v>
          </cell>
          <cell r="Z1409">
            <v>0</v>
          </cell>
          <cell r="AB1409">
            <v>4773609.544315001</v>
          </cell>
          <cell r="AC1409">
            <v>17</v>
          </cell>
        </row>
        <row r="1410">
          <cell r="H1410" t="str">
            <v>Total AGENCIA DE REPRESENTACIONES Y SERVICIOS LIMIT</v>
          </cell>
          <cell r="I1410">
            <v>13235457</v>
          </cell>
          <cell r="J1410">
            <v>12199605</v>
          </cell>
          <cell r="K1410">
            <v>13235456.999</v>
          </cell>
          <cell r="L1410">
            <v>3902435</v>
          </cell>
          <cell r="M1410">
            <v>0</v>
          </cell>
          <cell r="N1410">
            <v>3902435</v>
          </cell>
          <cell r="P1410">
            <v>0</v>
          </cell>
          <cell r="R1410">
            <v>390243.5</v>
          </cell>
          <cell r="S1410">
            <v>4292678.5</v>
          </cell>
          <cell r="V1410">
            <v>2514736.82981</v>
          </cell>
          <cell r="X1410">
            <v>1654432.124875</v>
          </cell>
          <cell r="Z1410">
            <v>0</v>
          </cell>
          <cell r="AB1410">
            <v>4773609.544315001</v>
          </cell>
          <cell r="AC1410">
            <v>17</v>
          </cell>
        </row>
        <row r="1411">
          <cell r="A1411" t="str">
            <v>Corredores  Medellín</v>
          </cell>
          <cell r="B1411">
            <v>10281296</v>
          </cell>
          <cell r="C1411">
            <v>37116</v>
          </cell>
          <cell r="D1411">
            <v>37480</v>
          </cell>
          <cell r="E1411" t="str">
            <v>A</v>
          </cell>
          <cell r="F1411" t="str">
            <v>AUCOL98</v>
          </cell>
          <cell r="G1411">
            <v>71286</v>
          </cell>
          <cell r="H1411" t="str">
            <v>AGROPECUARIA BAGATELA S.A.</v>
          </cell>
          <cell r="I1411">
            <v>15073025.9375</v>
          </cell>
          <cell r="J1411">
            <v>15601637.9375</v>
          </cell>
          <cell r="K1411">
            <v>15073025.781300001</v>
          </cell>
          <cell r="N1411">
            <v>0</v>
          </cell>
          <cell r="O1411">
            <v>0.1</v>
          </cell>
          <cell r="P1411">
            <v>0</v>
          </cell>
          <cell r="Q1411">
            <v>0.1</v>
          </cell>
          <cell r="R1411">
            <v>0</v>
          </cell>
          <cell r="S1411">
            <v>0</v>
          </cell>
          <cell r="T1411">
            <v>0</v>
          </cell>
          <cell r="U1411">
            <v>0.19</v>
          </cell>
          <cell r="V1411">
            <v>2863874.8984470004</v>
          </cell>
          <cell r="W1411">
            <v>0.125</v>
          </cell>
          <cell r="X1411">
            <v>1884128.2226625001</v>
          </cell>
          <cell r="Y1411">
            <v>0</v>
          </cell>
          <cell r="Z1411">
            <v>0</v>
          </cell>
          <cell r="AA1411">
            <v>0.68500000000000005</v>
          </cell>
          <cell r="AB1411">
            <v>10325022.660190502</v>
          </cell>
          <cell r="AD1411">
            <v>16.972526550292969</v>
          </cell>
        </row>
        <row r="1412">
          <cell r="A1412" t="str">
            <v>Corredores  Medellín</v>
          </cell>
          <cell r="B1412">
            <v>10281296</v>
          </cell>
          <cell r="C1412">
            <v>37481</v>
          </cell>
          <cell r="D1412">
            <v>37777</v>
          </cell>
          <cell r="E1412" t="str">
            <v>A</v>
          </cell>
          <cell r="F1412" t="str">
            <v>AUCOL98</v>
          </cell>
          <cell r="G1412">
            <v>71286</v>
          </cell>
          <cell r="H1412" t="str">
            <v>AGROPECUARIA BAGATELA S.A.</v>
          </cell>
          <cell r="I1412">
            <v>10942483</v>
          </cell>
          <cell r="J1412">
            <v>10637370</v>
          </cell>
          <cell r="K1412">
            <v>8784274.0155999996</v>
          </cell>
          <cell r="N1412">
            <v>0</v>
          </cell>
          <cell r="O1412">
            <v>0.1</v>
          </cell>
          <cell r="P1412">
            <v>0</v>
          </cell>
          <cell r="Q1412">
            <v>0.1</v>
          </cell>
          <cell r="R1412">
            <v>0</v>
          </cell>
          <cell r="S1412">
            <v>0</v>
          </cell>
          <cell r="T1412">
            <v>0</v>
          </cell>
          <cell r="U1412">
            <v>0.19</v>
          </cell>
          <cell r="V1412">
            <v>1669012.062964</v>
          </cell>
          <cell r="W1412">
            <v>0.125</v>
          </cell>
          <cell r="X1412">
            <v>1098034.2519499999</v>
          </cell>
          <cell r="Y1412">
            <v>0</v>
          </cell>
          <cell r="Z1412">
            <v>0</v>
          </cell>
          <cell r="AA1412">
            <v>0.68500000000000005</v>
          </cell>
          <cell r="AB1412">
            <v>6017227.7006860003</v>
          </cell>
          <cell r="AC1412">
            <v>13</v>
          </cell>
          <cell r="AD1412">
            <v>12.956081390380859</v>
          </cell>
        </row>
        <row r="1413">
          <cell r="B1413" t="str">
            <v>Total 10281296</v>
          </cell>
          <cell r="I1413">
            <v>26015508.9375</v>
          </cell>
          <cell r="J1413">
            <v>26239007.9375</v>
          </cell>
          <cell r="K1413">
            <v>23857299.7969</v>
          </cell>
          <cell r="L1413">
            <v>0</v>
          </cell>
          <cell r="M1413">
            <v>0</v>
          </cell>
          <cell r="N1413">
            <v>0</v>
          </cell>
          <cell r="P1413">
            <v>0</v>
          </cell>
          <cell r="R1413">
            <v>0</v>
          </cell>
          <cell r="S1413">
            <v>0</v>
          </cell>
          <cell r="V1413">
            <v>4532886.9614110002</v>
          </cell>
          <cell r="X1413">
            <v>2982162.4746125001</v>
          </cell>
          <cell r="Z1413">
            <v>0</v>
          </cell>
          <cell r="AB1413">
            <v>16342250.360876502</v>
          </cell>
          <cell r="AC1413">
            <v>13</v>
          </cell>
        </row>
        <row r="1414">
          <cell r="H1414" t="str">
            <v>Total AGROPECUARIA BAGATELA S.A.</v>
          </cell>
          <cell r="I1414">
            <v>26015508.9375</v>
          </cell>
          <cell r="J1414">
            <v>26239007.9375</v>
          </cell>
          <cell r="K1414">
            <v>23857299.7969</v>
          </cell>
          <cell r="L1414">
            <v>0</v>
          </cell>
          <cell r="M1414">
            <v>0</v>
          </cell>
          <cell r="N1414">
            <v>0</v>
          </cell>
          <cell r="P1414">
            <v>0</v>
          </cell>
          <cell r="R1414">
            <v>0</v>
          </cell>
          <cell r="S1414">
            <v>0</v>
          </cell>
          <cell r="V1414">
            <v>4532886.9614110002</v>
          </cell>
          <cell r="X1414">
            <v>2982162.4746125001</v>
          </cell>
          <cell r="Z1414">
            <v>0</v>
          </cell>
          <cell r="AB1414">
            <v>16342250.360876502</v>
          </cell>
          <cell r="AC1414">
            <v>13</v>
          </cell>
        </row>
        <row r="1415">
          <cell r="A1415" t="str">
            <v>Corredores  Medellín</v>
          </cell>
          <cell r="B1415">
            <v>10934885</v>
          </cell>
          <cell r="C1415">
            <v>37469</v>
          </cell>
          <cell r="D1415">
            <v>37777</v>
          </cell>
          <cell r="E1415" t="str">
            <v>M</v>
          </cell>
          <cell r="F1415" t="str">
            <v>AUCOLESP</v>
          </cell>
          <cell r="G1415">
            <v>71032</v>
          </cell>
          <cell r="H1415" t="str">
            <v>AGTS. REPRES. DEL SERVICIO DEL SEGURO ARESS L</v>
          </cell>
          <cell r="I1415">
            <v>572647523.1875</v>
          </cell>
          <cell r="J1415">
            <v>478514447.1875</v>
          </cell>
          <cell r="K1415">
            <v>527855545.31370002</v>
          </cell>
          <cell r="L1415">
            <v>413013980</v>
          </cell>
          <cell r="M1415">
            <v>158583024</v>
          </cell>
          <cell r="N1415">
            <v>571597004</v>
          </cell>
          <cell r="O1415">
            <v>0.1</v>
          </cell>
          <cell r="P1415">
            <v>15858302.4</v>
          </cell>
          <cell r="Q1415">
            <v>0.1</v>
          </cell>
          <cell r="R1415">
            <v>57159700.400000006</v>
          </cell>
          <cell r="S1415">
            <v>644615006.79999995</v>
          </cell>
          <cell r="T1415">
            <v>1.2211958603502229</v>
          </cell>
          <cell r="U1415">
            <v>0.19</v>
          </cell>
          <cell r="V1415">
            <v>100292553.609603</v>
          </cell>
          <cell r="W1415">
            <v>0.125</v>
          </cell>
          <cell r="X1415">
            <v>65981943.164212503</v>
          </cell>
          <cell r="Y1415">
            <v>0</v>
          </cell>
          <cell r="Z1415">
            <v>0</v>
          </cell>
          <cell r="AA1415">
            <v>-0.53619586035022282</v>
          </cell>
          <cell r="AB1415">
            <v>-283033958.26011539</v>
          </cell>
          <cell r="AC1415">
            <v>520</v>
          </cell>
          <cell r="AD1415">
            <v>528.40582275390625</v>
          </cell>
        </row>
        <row r="1416">
          <cell r="B1416" t="str">
            <v>Total 10934885</v>
          </cell>
          <cell r="I1416">
            <v>572647523.1875</v>
          </cell>
          <cell r="J1416">
            <v>478514447.1875</v>
          </cell>
          <cell r="K1416">
            <v>527855545.31370002</v>
          </cell>
          <cell r="L1416">
            <v>413013980</v>
          </cell>
          <cell r="M1416">
            <v>158583024</v>
          </cell>
          <cell r="N1416">
            <v>571597004</v>
          </cell>
          <cell r="P1416">
            <v>15858302.4</v>
          </cell>
          <cell r="R1416">
            <v>57159700.400000006</v>
          </cell>
          <cell r="S1416">
            <v>644615006.79999995</v>
          </cell>
          <cell r="V1416">
            <v>100292553.609603</v>
          </cell>
          <cell r="X1416">
            <v>65981943.164212503</v>
          </cell>
          <cell r="Z1416">
            <v>0</v>
          </cell>
          <cell r="AB1416">
            <v>-283033958.26011539</v>
          </cell>
          <cell r="AC1416">
            <v>520</v>
          </cell>
        </row>
        <row r="1417">
          <cell r="A1417" t="str">
            <v>Corredores  Medellín</v>
          </cell>
          <cell r="B1417">
            <v>10973949</v>
          </cell>
          <cell r="C1417">
            <v>37500</v>
          </cell>
          <cell r="D1417">
            <v>37777</v>
          </cell>
          <cell r="E1417" t="str">
            <v>M</v>
          </cell>
          <cell r="F1417" t="str">
            <v>AUCOLESP</v>
          </cell>
          <cell r="G1417">
            <v>71032</v>
          </cell>
          <cell r="H1417" t="str">
            <v>AGTS. REPRES. DEL SERVICIO DEL SEGURO ARESS L</v>
          </cell>
          <cell r="I1417">
            <v>56774897</v>
          </cell>
          <cell r="J1417">
            <v>46764434</v>
          </cell>
          <cell r="K1417">
            <v>52688970.491499998</v>
          </cell>
          <cell r="L1417">
            <v>31075816</v>
          </cell>
          <cell r="M1417">
            <v>6421111</v>
          </cell>
          <cell r="N1417">
            <v>37496927</v>
          </cell>
          <cell r="O1417">
            <v>0.1</v>
          </cell>
          <cell r="P1417">
            <v>642111.10000000009</v>
          </cell>
          <cell r="Q1417">
            <v>0.1</v>
          </cell>
          <cell r="R1417">
            <v>3749692.7</v>
          </cell>
          <cell r="S1417">
            <v>41888730.800000004</v>
          </cell>
          <cell r="T1417">
            <v>0.79501896524544291</v>
          </cell>
          <cell r="U1417">
            <v>0.19</v>
          </cell>
          <cell r="V1417">
            <v>10010904.393385001</v>
          </cell>
          <cell r="W1417">
            <v>0.125</v>
          </cell>
          <cell r="X1417">
            <v>6586121.3114374997</v>
          </cell>
          <cell r="Y1417">
            <v>0</v>
          </cell>
          <cell r="Z1417">
            <v>0</v>
          </cell>
          <cell r="AA1417">
            <v>-0.11001896524544286</v>
          </cell>
          <cell r="AB1417">
            <v>-5796786.0133225024</v>
          </cell>
          <cell r="AC1417">
            <v>113</v>
          </cell>
          <cell r="AD1417">
            <v>116.33573913574219</v>
          </cell>
        </row>
        <row r="1418">
          <cell r="B1418" t="str">
            <v>Total 10973949</v>
          </cell>
          <cell r="I1418">
            <v>56774897</v>
          </cell>
          <cell r="J1418">
            <v>46764434</v>
          </cell>
          <cell r="K1418">
            <v>52688970.491499998</v>
          </cell>
          <cell r="L1418">
            <v>31075816</v>
          </cell>
          <cell r="M1418">
            <v>6421111</v>
          </cell>
          <cell r="N1418">
            <v>37496927</v>
          </cell>
          <cell r="P1418">
            <v>642111.10000000009</v>
          </cell>
          <cell r="R1418">
            <v>3749692.7</v>
          </cell>
          <cell r="S1418">
            <v>41888730.800000004</v>
          </cell>
          <cell r="V1418">
            <v>10010904.393385001</v>
          </cell>
          <cell r="X1418">
            <v>6586121.3114374997</v>
          </cell>
          <cell r="Z1418">
            <v>0</v>
          </cell>
          <cell r="AB1418">
            <v>-5796786.0133225024</v>
          </cell>
          <cell r="AC1418">
            <v>113</v>
          </cell>
        </row>
        <row r="1419">
          <cell r="H1419" t="str">
            <v>Total AGTS. REPRES. DEL SERVICIO DEL SEGURO ARESS L</v>
          </cell>
          <cell r="I1419">
            <v>629422420.1875</v>
          </cell>
          <cell r="J1419">
            <v>525278881.1875</v>
          </cell>
          <cell r="K1419">
            <v>580544515.80519998</v>
          </cell>
          <cell r="L1419">
            <v>444089796</v>
          </cell>
          <cell r="M1419">
            <v>165004135</v>
          </cell>
          <cell r="N1419">
            <v>609093931</v>
          </cell>
          <cell r="P1419">
            <v>16500413.5</v>
          </cell>
          <cell r="R1419">
            <v>60909393.100000009</v>
          </cell>
          <cell r="S1419">
            <v>686503737.5999999</v>
          </cell>
          <cell r="V1419">
            <v>110303458.00298801</v>
          </cell>
          <cell r="X1419">
            <v>72568064.475649998</v>
          </cell>
          <cell r="Z1419">
            <v>0</v>
          </cell>
          <cell r="AB1419">
            <v>-288830744.27343786</v>
          </cell>
          <cell r="AC1419">
            <v>633</v>
          </cell>
        </row>
        <row r="1420">
          <cell r="A1420" t="str">
            <v>Corredores  Medellín</v>
          </cell>
          <cell r="B1420">
            <v>7266836</v>
          </cell>
          <cell r="C1420">
            <v>36981</v>
          </cell>
          <cell r="D1420">
            <v>37345</v>
          </cell>
          <cell r="E1420" t="str">
            <v>A</v>
          </cell>
          <cell r="F1420" t="str">
            <v>AUCOL98</v>
          </cell>
          <cell r="G1420">
            <v>71167</v>
          </cell>
          <cell r="H1420" t="str">
            <v>ALMAGRAN S.A.</v>
          </cell>
          <cell r="I1420">
            <v>13474225.0033</v>
          </cell>
          <cell r="J1420">
            <v>13474225.0033</v>
          </cell>
          <cell r="K1420">
            <v>13474225.080499999</v>
          </cell>
          <cell r="L1420">
            <v>150000</v>
          </cell>
          <cell r="M1420">
            <v>3111111</v>
          </cell>
          <cell r="N1420">
            <v>3261111</v>
          </cell>
          <cell r="O1420">
            <v>0.1</v>
          </cell>
          <cell r="P1420">
            <v>311111.10000000003</v>
          </cell>
          <cell r="Q1420">
            <v>0.1</v>
          </cell>
          <cell r="R1420">
            <v>326111.10000000003</v>
          </cell>
          <cell r="S1420">
            <v>3898333.2</v>
          </cell>
          <cell r="T1420">
            <v>0.28931780319164307</v>
          </cell>
          <cell r="U1420">
            <v>0.19</v>
          </cell>
          <cell r="V1420">
            <v>2560102.7652949998</v>
          </cell>
          <cell r="W1420">
            <v>1E-4</v>
          </cell>
          <cell r="X1420">
            <v>1347.42250805</v>
          </cell>
          <cell r="Y1420">
            <v>0</v>
          </cell>
          <cell r="Z1420">
            <v>0</v>
          </cell>
          <cell r="AA1420">
            <v>0.52058219680835705</v>
          </cell>
          <cell r="AB1420">
            <v>7014441.6926969513</v>
          </cell>
          <cell r="AD1420">
            <v>10.093406677246094</v>
          </cell>
        </row>
        <row r="1421">
          <cell r="A1421" t="str">
            <v>Corredores  Medellín</v>
          </cell>
          <cell r="B1421">
            <v>7266836</v>
          </cell>
          <cell r="C1421">
            <v>37346</v>
          </cell>
          <cell r="D1421">
            <v>37710</v>
          </cell>
          <cell r="E1421" t="str">
            <v>A</v>
          </cell>
          <cell r="F1421" t="str">
            <v>AUCOL98</v>
          </cell>
          <cell r="G1421">
            <v>71167</v>
          </cell>
          <cell r="H1421" t="str">
            <v>ALMAGRAN S.A.</v>
          </cell>
          <cell r="I1421">
            <v>12639854.031300001</v>
          </cell>
          <cell r="J1421">
            <v>12639854.031300001</v>
          </cell>
          <cell r="K1421">
            <v>12639854.023399999</v>
          </cell>
          <cell r="N1421">
            <v>0</v>
          </cell>
          <cell r="O1421">
            <v>0.1</v>
          </cell>
          <cell r="P1421">
            <v>0</v>
          </cell>
          <cell r="Q1421">
            <v>0.1</v>
          </cell>
          <cell r="R1421">
            <v>0</v>
          </cell>
          <cell r="S1421">
            <v>0</v>
          </cell>
          <cell r="T1421">
            <v>0</v>
          </cell>
          <cell r="U1421">
            <v>0.19</v>
          </cell>
          <cell r="V1421">
            <v>2401572.2644460001</v>
          </cell>
          <cell r="W1421">
            <v>1E-4</v>
          </cell>
          <cell r="X1421">
            <v>1263.9854023400001</v>
          </cell>
          <cell r="Y1421">
            <v>0</v>
          </cell>
          <cell r="Z1421">
            <v>0</v>
          </cell>
          <cell r="AA1421">
            <v>0.80990000000000006</v>
          </cell>
          <cell r="AB1421">
            <v>10237017.77355166</v>
          </cell>
          <cell r="AD1421">
            <v>10</v>
          </cell>
        </row>
        <row r="1422">
          <cell r="A1422" t="str">
            <v>Corredores  Medellín</v>
          </cell>
          <cell r="B1422">
            <v>7266836</v>
          </cell>
          <cell r="C1422">
            <v>37711</v>
          </cell>
          <cell r="D1422">
            <v>37777</v>
          </cell>
          <cell r="E1422" t="str">
            <v>A</v>
          </cell>
          <cell r="F1422" t="str">
            <v>AUCOL98</v>
          </cell>
          <cell r="G1422">
            <v>71167</v>
          </cell>
          <cell r="H1422" t="str">
            <v>ALMAGRAN S.A.</v>
          </cell>
          <cell r="I1422">
            <v>12905592</v>
          </cell>
          <cell r="J1422">
            <v>12905592</v>
          </cell>
          <cell r="K1422">
            <v>23624.9637</v>
          </cell>
          <cell r="N1422">
            <v>0</v>
          </cell>
          <cell r="O1422">
            <v>0.1</v>
          </cell>
          <cell r="P1422">
            <v>0</v>
          </cell>
          <cell r="Q1422">
            <v>0.1</v>
          </cell>
          <cell r="R1422">
            <v>0</v>
          </cell>
          <cell r="S1422">
            <v>0</v>
          </cell>
          <cell r="T1422">
            <v>0</v>
          </cell>
          <cell r="U1422">
            <v>0.19</v>
          </cell>
          <cell r="V1422">
            <v>4488.7431029999998</v>
          </cell>
          <cell r="W1422">
            <v>1E-4</v>
          </cell>
          <cell r="X1422">
            <v>2.3624963700000001</v>
          </cell>
          <cell r="Y1422">
            <v>0</v>
          </cell>
          <cell r="Z1422">
            <v>0</v>
          </cell>
          <cell r="AA1422">
            <v>0.80990000000000006</v>
          </cell>
          <cell r="AB1422">
            <v>19133.858100630001</v>
          </cell>
          <cell r="AC1422">
            <v>5</v>
          </cell>
          <cell r="AD1422">
            <v>5</v>
          </cell>
        </row>
        <row r="1423">
          <cell r="B1423" t="str">
            <v>Total 7266836</v>
          </cell>
          <cell r="I1423">
            <v>39019671.034600005</v>
          </cell>
          <cell r="J1423">
            <v>39019671.034600005</v>
          </cell>
          <cell r="K1423">
            <v>26137704.067600001</v>
          </cell>
          <cell r="L1423">
            <v>150000</v>
          </cell>
          <cell r="M1423">
            <v>3111111</v>
          </cell>
          <cell r="N1423">
            <v>3261111</v>
          </cell>
          <cell r="P1423">
            <v>311111.10000000003</v>
          </cell>
          <cell r="R1423">
            <v>326111.10000000003</v>
          </cell>
          <cell r="S1423">
            <v>3898333.2</v>
          </cell>
          <cell r="V1423">
            <v>4966163.7728440007</v>
          </cell>
          <cell r="X1423">
            <v>2613.7704067600002</v>
          </cell>
          <cell r="Z1423">
            <v>0</v>
          </cell>
          <cell r="AB1423">
            <v>17270593.324349239</v>
          </cell>
          <cell r="AC1423">
            <v>5</v>
          </cell>
        </row>
        <row r="1424">
          <cell r="A1424" t="str">
            <v>Corredores  Medellín</v>
          </cell>
          <cell r="B1424">
            <v>7609514</v>
          </cell>
          <cell r="C1424">
            <v>36941</v>
          </cell>
          <cell r="D1424">
            <v>37305</v>
          </cell>
          <cell r="E1424" t="str">
            <v>M</v>
          </cell>
          <cell r="F1424" t="str">
            <v>AUCOL98</v>
          </cell>
          <cell r="G1424">
            <v>71167</v>
          </cell>
          <cell r="H1424" t="str">
            <v>ALMAGRAN S.A.</v>
          </cell>
          <cell r="I1424">
            <v>33669102.153300002</v>
          </cell>
          <cell r="J1424">
            <v>33682058.153300002</v>
          </cell>
          <cell r="K1424">
            <v>33681928.567500003</v>
          </cell>
          <cell r="L1424">
            <v>6722626</v>
          </cell>
          <cell r="M1424">
            <v>23036</v>
          </cell>
          <cell r="N1424">
            <v>6745662</v>
          </cell>
          <cell r="O1424">
            <v>0.1</v>
          </cell>
          <cell r="P1424">
            <v>2303.6</v>
          </cell>
          <cell r="Q1424">
            <v>0.1</v>
          </cell>
          <cell r="R1424">
            <v>674566.20000000007</v>
          </cell>
          <cell r="S1424">
            <v>7422531.7999999998</v>
          </cell>
          <cell r="T1424">
            <v>0.22037134201282249</v>
          </cell>
          <cell r="U1424">
            <v>0.19</v>
          </cell>
          <cell r="V1424">
            <v>6399566.4278250001</v>
          </cell>
          <cell r="W1424">
            <v>0.125</v>
          </cell>
          <cell r="X1424">
            <v>4210241.0709375003</v>
          </cell>
          <cell r="Y1424">
            <v>0</v>
          </cell>
          <cell r="Z1424">
            <v>0</v>
          </cell>
          <cell r="AA1424">
            <v>0.46462865798717756</v>
          </cell>
          <cell r="AB1424">
            <v>15649589.268737504</v>
          </cell>
          <cell r="AD1424">
            <v>33.876373291015625</v>
          </cell>
        </row>
        <row r="1425">
          <cell r="A1425" t="str">
            <v>Corredores  Medellín</v>
          </cell>
          <cell r="B1425">
            <v>7609514</v>
          </cell>
          <cell r="C1425">
            <v>37306</v>
          </cell>
          <cell r="D1425">
            <v>37670</v>
          </cell>
          <cell r="E1425" t="str">
            <v>M</v>
          </cell>
          <cell r="F1425" t="str">
            <v>AUCOL98</v>
          </cell>
          <cell r="G1425">
            <v>71167</v>
          </cell>
          <cell r="H1425" t="str">
            <v>ALMAGRAN S.A.</v>
          </cell>
          <cell r="I1425">
            <v>43258114.055500001</v>
          </cell>
          <cell r="J1425">
            <v>43342057.055500001</v>
          </cell>
          <cell r="K1425">
            <v>43458648.482600003</v>
          </cell>
          <cell r="L1425">
            <v>15870600</v>
          </cell>
          <cell r="M1425">
            <v>1253634</v>
          </cell>
          <cell r="N1425">
            <v>17124234</v>
          </cell>
          <cell r="O1425">
            <v>0.1</v>
          </cell>
          <cell r="P1425">
            <v>125363.40000000001</v>
          </cell>
          <cell r="Q1425">
            <v>0.1</v>
          </cell>
          <cell r="R1425">
            <v>1712423.4000000001</v>
          </cell>
          <cell r="S1425">
            <v>18962020.799999997</v>
          </cell>
          <cell r="T1425">
            <v>0.43632329725099528</v>
          </cell>
          <cell r="U1425">
            <v>0.19</v>
          </cell>
          <cell r="V1425">
            <v>8257143.2116940012</v>
          </cell>
          <cell r="W1425">
            <v>0.125</v>
          </cell>
          <cell r="X1425">
            <v>5432331.0603250004</v>
          </cell>
          <cell r="Y1425">
            <v>0</v>
          </cell>
          <cell r="Z1425">
            <v>0</v>
          </cell>
          <cell r="AA1425">
            <v>0.24867670274900477</v>
          </cell>
          <cell r="AB1425">
            <v>10807153.410581008</v>
          </cell>
          <cell r="AD1425">
            <v>39.021976470947266</v>
          </cell>
        </row>
        <row r="1426">
          <cell r="A1426" t="str">
            <v>Corredores  Medellín</v>
          </cell>
          <cell r="B1426">
            <v>7609514</v>
          </cell>
          <cell r="C1426">
            <v>37671</v>
          </cell>
          <cell r="D1426">
            <v>37777</v>
          </cell>
          <cell r="E1426" t="str">
            <v>M</v>
          </cell>
          <cell r="F1426" t="str">
            <v>AUCOL98</v>
          </cell>
          <cell r="G1426">
            <v>71167</v>
          </cell>
          <cell r="H1426" t="str">
            <v>ALMAGRAN S.A.</v>
          </cell>
          <cell r="I1426">
            <v>3453809</v>
          </cell>
          <cell r="J1426">
            <v>2959449</v>
          </cell>
          <cell r="K1426">
            <v>34538.038</v>
          </cell>
          <cell r="L1426">
            <v>4441464</v>
          </cell>
          <cell r="M1426">
            <v>2567767</v>
          </cell>
          <cell r="N1426">
            <v>7009231</v>
          </cell>
          <cell r="O1426">
            <v>0.1</v>
          </cell>
          <cell r="P1426">
            <v>256776.7</v>
          </cell>
          <cell r="Q1426">
            <v>0.1</v>
          </cell>
          <cell r="R1426">
            <v>700923.10000000009</v>
          </cell>
          <cell r="S1426">
            <v>7966930.8000000007</v>
          </cell>
          <cell r="T1426">
            <v>230.6712037319549</v>
          </cell>
          <cell r="U1426">
            <v>0.19</v>
          </cell>
          <cell r="V1426">
            <v>6562.2272199999998</v>
          </cell>
          <cell r="W1426">
            <v>0.125</v>
          </cell>
          <cell r="X1426">
            <v>4317.2547500000001</v>
          </cell>
          <cell r="Y1426">
            <v>0</v>
          </cell>
          <cell r="Z1426">
            <v>0</v>
          </cell>
          <cell r="AA1426">
            <v>-229.9862037319549</v>
          </cell>
          <cell r="AB1426">
            <v>-7943272.2439700002</v>
          </cell>
          <cell r="AC1426">
            <v>2</v>
          </cell>
          <cell r="AD1426">
            <v>10.566038131713867</v>
          </cell>
        </row>
        <row r="1427">
          <cell r="B1427" t="str">
            <v>Total 7609514</v>
          </cell>
          <cell r="I1427">
            <v>80381025.208800003</v>
          </cell>
          <cell r="J1427">
            <v>79983564.208800003</v>
          </cell>
          <cell r="K1427">
            <v>77175115.088100001</v>
          </cell>
          <cell r="L1427">
            <v>27034690</v>
          </cell>
          <cell r="M1427">
            <v>3844437</v>
          </cell>
          <cell r="N1427">
            <v>30879127</v>
          </cell>
          <cell r="P1427">
            <v>384443.7</v>
          </cell>
          <cell r="R1427">
            <v>3087912.7</v>
          </cell>
          <cell r="S1427">
            <v>34351483.399999999</v>
          </cell>
          <cell r="V1427">
            <v>14663271.866739003</v>
          </cell>
          <cell r="X1427">
            <v>9646889.3860125002</v>
          </cell>
          <cell r="Z1427">
            <v>0</v>
          </cell>
          <cell r="AB1427">
            <v>18513470.435348511</v>
          </cell>
          <cell r="AC1427">
            <v>2</v>
          </cell>
        </row>
        <row r="1428">
          <cell r="H1428" t="str">
            <v>Total ALMAGRAN S.A.</v>
          </cell>
          <cell r="I1428">
            <v>119400696.24340001</v>
          </cell>
          <cell r="J1428">
            <v>119003235.24340001</v>
          </cell>
          <cell r="K1428">
            <v>103312819.15570001</v>
          </cell>
          <cell r="L1428">
            <v>27184690</v>
          </cell>
          <cell r="M1428">
            <v>6955548</v>
          </cell>
          <cell r="N1428">
            <v>34140238</v>
          </cell>
          <cell r="P1428">
            <v>695554.8</v>
          </cell>
          <cell r="R1428">
            <v>3414023.8000000003</v>
          </cell>
          <cell r="S1428">
            <v>38249816.599999994</v>
          </cell>
          <cell r="V1428">
            <v>19629435.639583003</v>
          </cell>
          <cell r="X1428">
            <v>9649503.1564192604</v>
          </cell>
          <cell r="Z1428">
            <v>0</v>
          </cell>
          <cell r="AB1428">
            <v>35784063.75969775</v>
          </cell>
          <cell r="AC1428">
            <v>7</v>
          </cell>
        </row>
        <row r="1429">
          <cell r="A1429" t="str">
            <v>Corredores  Medellín</v>
          </cell>
          <cell r="B1429">
            <v>10912587</v>
          </cell>
          <cell r="C1429">
            <v>37378</v>
          </cell>
          <cell r="D1429">
            <v>37742</v>
          </cell>
          <cell r="E1429" t="str">
            <v>A</v>
          </cell>
          <cell r="F1429" t="str">
            <v>AUCOL98</v>
          </cell>
          <cell r="G1429">
            <v>71167</v>
          </cell>
          <cell r="H1429" t="str">
            <v>AON RISK SERVICES COLOMBIA S.A CORREDORES DE</v>
          </cell>
          <cell r="I1429">
            <v>2289706</v>
          </cell>
          <cell r="J1429">
            <v>2289706</v>
          </cell>
          <cell r="K1429">
            <v>1959197.1875</v>
          </cell>
          <cell r="N1429">
            <v>0</v>
          </cell>
          <cell r="O1429">
            <v>0.1</v>
          </cell>
          <cell r="P1429">
            <v>0</v>
          </cell>
          <cell r="Q1429">
            <v>0.1</v>
          </cell>
          <cell r="R1429">
            <v>0</v>
          </cell>
          <cell r="S1429">
            <v>0</v>
          </cell>
          <cell r="T1429">
            <v>0</v>
          </cell>
          <cell r="U1429">
            <v>0.19</v>
          </cell>
          <cell r="V1429">
            <v>372247.46562500001</v>
          </cell>
          <cell r="W1429">
            <v>0.125</v>
          </cell>
          <cell r="X1429">
            <v>244899.6484375</v>
          </cell>
          <cell r="Y1429">
            <v>0</v>
          </cell>
          <cell r="Z1429">
            <v>0</v>
          </cell>
          <cell r="AA1429">
            <v>0.68500000000000005</v>
          </cell>
          <cell r="AB1429">
            <v>1342050.0734375</v>
          </cell>
          <cell r="AD1429">
            <v>1.7252746820449829</v>
          </cell>
        </row>
        <row r="1430">
          <cell r="A1430" t="str">
            <v>Corredores  Medellín</v>
          </cell>
          <cell r="B1430">
            <v>10912587</v>
          </cell>
          <cell r="C1430">
            <v>37743</v>
          </cell>
          <cell r="D1430">
            <v>37777</v>
          </cell>
          <cell r="E1430" t="str">
            <v>A</v>
          </cell>
          <cell r="F1430" t="str">
            <v>AUCOL98</v>
          </cell>
          <cell r="G1430">
            <v>71167</v>
          </cell>
          <cell r="H1430" t="str">
            <v>AON RISK SERVICES COLOMBIA S.A CORREDORES DE</v>
          </cell>
          <cell r="I1430">
            <v>0</v>
          </cell>
          <cell r="J1430">
            <v>0</v>
          </cell>
          <cell r="K1430">
            <v>231356.2188</v>
          </cell>
          <cell r="N1430">
            <v>0</v>
          </cell>
          <cell r="O1430">
            <v>0.1</v>
          </cell>
          <cell r="P1430">
            <v>0</v>
          </cell>
          <cell r="Q1430">
            <v>0.1</v>
          </cell>
          <cell r="R1430">
            <v>0</v>
          </cell>
          <cell r="S1430">
            <v>0</v>
          </cell>
          <cell r="T1430">
            <v>0</v>
          </cell>
          <cell r="U1430">
            <v>0.19</v>
          </cell>
          <cell r="V1430">
            <v>43957.681572000001</v>
          </cell>
          <cell r="W1430">
            <v>0.125</v>
          </cell>
          <cell r="X1430">
            <v>28919.52735</v>
          </cell>
          <cell r="Y1430">
            <v>0</v>
          </cell>
          <cell r="Z1430">
            <v>0</v>
          </cell>
          <cell r="AA1430">
            <v>0.68500000000000005</v>
          </cell>
          <cell r="AB1430">
            <v>158479.00987800001</v>
          </cell>
          <cell r="AC1430">
            <v>2</v>
          </cell>
          <cell r="AD1430">
            <v>2</v>
          </cell>
        </row>
        <row r="1431">
          <cell r="B1431" t="str">
            <v>Total 10912587</v>
          </cell>
          <cell r="I1431">
            <v>2289706</v>
          </cell>
          <cell r="J1431">
            <v>2289706</v>
          </cell>
          <cell r="K1431">
            <v>2190553.4062999999</v>
          </cell>
          <cell r="L1431">
            <v>0</v>
          </cell>
          <cell r="M1431">
            <v>0</v>
          </cell>
          <cell r="N1431">
            <v>0</v>
          </cell>
          <cell r="P1431">
            <v>0</v>
          </cell>
          <cell r="R1431">
            <v>0</v>
          </cell>
          <cell r="S1431">
            <v>0</v>
          </cell>
          <cell r="V1431">
            <v>416205.14719699998</v>
          </cell>
          <cell r="X1431">
            <v>273819.17578749999</v>
          </cell>
          <cell r="Z1431">
            <v>0</v>
          </cell>
          <cell r="AB1431">
            <v>1500529.0833155001</v>
          </cell>
          <cell r="AC1431">
            <v>2</v>
          </cell>
        </row>
        <row r="1432">
          <cell r="H1432" t="str">
            <v>Total AON RISK SERVICES COLOMBIA S.A CORREDORES DE</v>
          </cell>
          <cell r="I1432">
            <v>2289706</v>
          </cell>
          <cell r="J1432">
            <v>2289706</v>
          </cell>
          <cell r="K1432">
            <v>2190553.4062999999</v>
          </cell>
          <cell r="L1432">
            <v>0</v>
          </cell>
          <cell r="M1432">
            <v>0</v>
          </cell>
          <cell r="N1432">
            <v>0</v>
          </cell>
          <cell r="P1432">
            <v>0</v>
          </cell>
          <cell r="R1432">
            <v>0</v>
          </cell>
          <cell r="S1432">
            <v>0</v>
          </cell>
          <cell r="V1432">
            <v>416205.14719699998</v>
          </cell>
          <cell r="X1432">
            <v>273819.17578749999</v>
          </cell>
          <cell r="Z1432">
            <v>0</v>
          </cell>
          <cell r="AB1432">
            <v>1500529.0833155001</v>
          </cell>
          <cell r="AC1432">
            <v>2</v>
          </cell>
        </row>
        <row r="1433">
          <cell r="A1433" t="str">
            <v>Corredores  Medellín</v>
          </cell>
          <cell r="B1433">
            <v>8714842</v>
          </cell>
          <cell r="C1433">
            <v>36971</v>
          </cell>
          <cell r="D1433">
            <v>37335</v>
          </cell>
          <cell r="E1433" t="str">
            <v>A</v>
          </cell>
          <cell r="F1433" t="str">
            <v>AUCOL98</v>
          </cell>
          <cell r="G1433">
            <v>71286</v>
          </cell>
          <cell r="H1433" t="str">
            <v>ARROYAVE ARANGO SUCESION RODRIGO</v>
          </cell>
          <cell r="I1433">
            <v>5283842</v>
          </cell>
          <cell r="J1433">
            <v>5283842</v>
          </cell>
          <cell r="K1433">
            <v>5283841.9687999999</v>
          </cell>
          <cell r="N1433">
            <v>0</v>
          </cell>
          <cell r="O1433">
            <v>0.1</v>
          </cell>
          <cell r="P1433">
            <v>0</v>
          </cell>
          <cell r="Q1433">
            <v>0.1</v>
          </cell>
          <cell r="R1433">
            <v>0</v>
          </cell>
          <cell r="S1433">
            <v>0</v>
          </cell>
          <cell r="T1433">
            <v>0</v>
          </cell>
          <cell r="U1433">
            <v>0.19</v>
          </cell>
          <cell r="V1433">
            <v>1003929.974072</v>
          </cell>
          <cell r="W1433">
            <v>0.125</v>
          </cell>
          <cell r="X1433">
            <v>660480.24609999999</v>
          </cell>
          <cell r="Y1433">
            <v>0</v>
          </cell>
          <cell r="Z1433">
            <v>0</v>
          </cell>
          <cell r="AA1433">
            <v>0.68500000000000005</v>
          </cell>
          <cell r="AB1433">
            <v>3619431.7486280003</v>
          </cell>
          <cell r="AD1433">
            <v>15.780220031738281</v>
          </cell>
        </row>
        <row r="1434">
          <cell r="A1434" t="str">
            <v>Corredores  Medellín</v>
          </cell>
          <cell r="B1434">
            <v>8714842</v>
          </cell>
          <cell r="C1434">
            <v>37336</v>
          </cell>
          <cell r="D1434">
            <v>37700</v>
          </cell>
          <cell r="E1434" t="str">
            <v>A</v>
          </cell>
          <cell r="F1434" t="str">
            <v>AUCOL98</v>
          </cell>
          <cell r="G1434">
            <v>71286</v>
          </cell>
          <cell r="H1434" t="str">
            <v>ARROYAVE ARANGO SUCESION RODRIGO</v>
          </cell>
          <cell r="I1434">
            <v>4353604</v>
          </cell>
          <cell r="J1434">
            <v>4353604</v>
          </cell>
          <cell r="K1434">
            <v>4353604</v>
          </cell>
          <cell r="L1434">
            <v>3769893</v>
          </cell>
          <cell r="M1434">
            <v>0</v>
          </cell>
          <cell r="N1434">
            <v>3769893</v>
          </cell>
          <cell r="O1434">
            <v>0.1</v>
          </cell>
          <cell r="P1434">
            <v>0</v>
          </cell>
          <cell r="Q1434">
            <v>0.1</v>
          </cell>
          <cell r="R1434">
            <v>376989.30000000005</v>
          </cell>
          <cell r="S1434">
            <v>4146882.3</v>
          </cell>
          <cell r="T1434">
            <v>0.95251710996222894</v>
          </cell>
          <cell r="U1434">
            <v>0.19</v>
          </cell>
          <cell r="V1434">
            <v>827184.76</v>
          </cell>
          <cell r="W1434">
            <v>0.125</v>
          </cell>
          <cell r="X1434">
            <v>544200.5</v>
          </cell>
          <cell r="Y1434">
            <v>0</v>
          </cell>
          <cell r="Z1434">
            <v>0</v>
          </cell>
          <cell r="AA1434">
            <v>-0.26751710996222888</v>
          </cell>
          <cell r="AB1434">
            <v>-1164663.5599999996</v>
          </cell>
          <cell r="AD1434">
            <v>14.612637519836426</v>
          </cell>
        </row>
        <row r="1435">
          <cell r="A1435" t="str">
            <v>Corredores  Medellín</v>
          </cell>
          <cell r="B1435">
            <v>8714842</v>
          </cell>
          <cell r="C1435">
            <v>37701</v>
          </cell>
          <cell r="D1435">
            <v>37777</v>
          </cell>
          <cell r="E1435" t="str">
            <v>A</v>
          </cell>
          <cell r="F1435" t="str">
            <v>AUCOL98</v>
          </cell>
          <cell r="G1435">
            <v>71286</v>
          </cell>
          <cell r="H1435" t="str">
            <v>ARROYAVE ARANGO SUCESION RODRIGO</v>
          </cell>
          <cell r="I1435">
            <v>4111902</v>
          </cell>
          <cell r="J1435">
            <v>3922563</v>
          </cell>
          <cell r="K1435">
            <v>865072.26170000003</v>
          </cell>
          <cell r="N1435">
            <v>0</v>
          </cell>
          <cell r="O1435">
            <v>0.1</v>
          </cell>
          <cell r="P1435">
            <v>0</v>
          </cell>
          <cell r="Q1435">
            <v>0.1</v>
          </cell>
          <cell r="R1435">
            <v>0</v>
          </cell>
          <cell r="S1435">
            <v>0</v>
          </cell>
          <cell r="T1435">
            <v>0</v>
          </cell>
          <cell r="U1435">
            <v>0.19</v>
          </cell>
          <cell r="V1435">
            <v>164363.729723</v>
          </cell>
          <cell r="W1435">
            <v>0.125</v>
          </cell>
          <cell r="X1435">
            <v>108134.0327125</v>
          </cell>
          <cell r="Y1435">
            <v>0</v>
          </cell>
          <cell r="Z1435">
            <v>0</v>
          </cell>
          <cell r="AA1435">
            <v>0.68500000000000005</v>
          </cell>
          <cell r="AB1435">
            <v>592574.4992645001</v>
          </cell>
          <cell r="AC1435">
            <v>7</v>
          </cell>
          <cell r="AD1435">
            <v>7</v>
          </cell>
        </row>
        <row r="1436">
          <cell r="B1436" t="str">
            <v>Total 8714842</v>
          </cell>
          <cell r="I1436">
            <v>13749348</v>
          </cell>
          <cell r="J1436">
            <v>13560009</v>
          </cell>
          <cell r="K1436">
            <v>10502518.230500001</v>
          </cell>
          <cell r="L1436">
            <v>3769893</v>
          </cell>
          <cell r="M1436">
            <v>0</v>
          </cell>
          <cell r="N1436">
            <v>3769893</v>
          </cell>
          <cell r="P1436">
            <v>0</v>
          </cell>
          <cell r="R1436">
            <v>376989.30000000005</v>
          </cell>
          <cell r="S1436">
            <v>4146882.3</v>
          </cell>
          <cell r="V1436">
            <v>1995478.463795</v>
          </cell>
          <cell r="X1436">
            <v>1312814.7788125002</v>
          </cell>
          <cell r="Z1436">
            <v>0</v>
          </cell>
          <cell r="AB1436">
            <v>3047342.6878925008</v>
          </cell>
          <cell r="AC1436">
            <v>7</v>
          </cell>
        </row>
        <row r="1437">
          <cell r="H1437" t="str">
            <v>Total ARROYAVE ARANGO SUCESION RODRIGO</v>
          </cell>
          <cell r="I1437">
            <v>13749348</v>
          </cell>
          <cell r="J1437">
            <v>13560009</v>
          </cell>
          <cell r="K1437">
            <v>10502518.230500001</v>
          </cell>
          <cell r="L1437">
            <v>3769893</v>
          </cell>
          <cell r="M1437">
            <v>0</v>
          </cell>
          <cell r="N1437">
            <v>3769893</v>
          </cell>
          <cell r="P1437">
            <v>0</v>
          </cell>
          <cell r="R1437">
            <v>376989.30000000005</v>
          </cell>
          <cell r="S1437">
            <v>4146882.3</v>
          </cell>
          <cell r="V1437">
            <v>1995478.463795</v>
          </cell>
          <cell r="X1437">
            <v>1312814.7788125002</v>
          </cell>
          <cell r="Z1437">
            <v>0</v>
          </cell>
          <cell r="AB1437">
            <v>3047342.6878925008</v>
          </cell>
          <cell r="AC1437">
            <v>7</v>
          </cell>
        </row>
        <row r="1438">
          <cell r="A1438" t="str">
            <v>Corredores  Medellín</v>
          </cell>
          <cell r="B1438">
            <v>7365893</v>
          </cell>
          <cell r="C1438">
            <v>37043</v>
          </cell>
          <cell r="D1438">
            <v>37407</v>
          </cell>
          <cell r="E1438" t="str">
            <v>M</v>
          </cell>
          <cell r="F1438" t="str">
            <v>AUCOL98</v>
          </cell>
          <cell r="G1438">
            <v>65083</v>
          </cell>
          <cell r="H1438" t="str">
            <v>ASRS. DE SGRS. HALCON LTDA.</v>
          </cell>
          <cell r="I1438">
            <v>472293696</v>
          </cell>
          <cell r="J1438">
            <v>472378704</v>
          </cell>
          <cell r="K1438">
            <v>469653645.61720002</v>
          </cell>
          <cell r="L1438">
            <v>190179159</v>
          </cell>
          <cell r="M1438">
            <v>23927644</v>
          </cell>
          <cell r="N1438">
            <v>214106803</v>
          </cell>
          <cell r="O1438">
            <v>0.1</v>
          </cell>
          <cell r="P1438">
            <v>2392764.4</v>
          </cell>
          <cell r="Q1438">
            <v>0.1</v>
          </cell>
          <cell r="R1438">
            <v>21410680.300000001</v>
          </cell>
          <cell r="S1438">
            <v>237910247.70000002</v>
          </cell>
          <cell r="T1438">
            <v>0.50656531663317106</v>
          </cell>
          <cell r="U1438">
            <v>0.19</v>
          </cell>
          <cell r="V1438">
            <v>89234192.667268008</v>
          </cell>
          <cell r="W1438">
            <v>0.125</v>
          </cell>
          <cell r="X1438">
            <v>58706705.702150002</v>
          </cell>
          <cell r="Y1438">
            <v>0</v>
          </cell>
          <cell r="Z1438">
            <v>0</v>
          </cell>
          <cell r="AA1438">
            <v>0.17843468336682899</v>
          </cell>
          <cell r="AB1438">
            <v>83802499.547782004</v>
          </cell>
          <cell r="AD1438">
            <v>403.66207885742188</v>
          </cell>
        </row>
        <row r="1439">
          <cell r="A1439" t="str">
            <v>Corredores  Medellín</v>
          </cell>
          <cell r="B1439">
            <v>7365893</v>
          </cell>
          <cell r="C1439">
            <v>37408</v>
          </cell>
          <cell r="D1439">
            <v>37772</v>
          </cell>
          <cell r="E1439" t="str">
            <v>M</v>
          </cell>
          <cell r="F1439" t="str">
            <v>AUCOL98</v>
          </cell>
          <cell r="G1439">
            <v>65083</v>
          </cell>
          <cell r="H1439" t="str">
            <v>ASRS. DE SGRS. HALCON LTDA.</v>
          </cell>
          <cell r="I1439">
            <v>286079189.9375</v>
          </cell>
          <cell r="J1439">
            <v>273127079.9375</v>
          </cell>
          <cell r="K1439">
            <v>294211422.44929999</v>
          </cell>
          <cell r="L1439">
            <v>56531071</v>
          </cell>
          <cell r="M1439">
            <v>15436109</v>
          </cell>
          <cell r="N1439">
            <v>71967180</v>
          </cell>
          <cell r="O1439">
            <v>0.1</v>
          </cell>
          <cell r="P1439">
            <v>1543610.9000000001</v>
          </cell>
          <cell r="Q1439">
            <v>0.1</v>
          </cell>
          <cell r="R1439">
            <v>7196718</v>
          </cell>
          <cell r="S1439">
            <v>80707508.900000006</v>
          </cell>
          <cell r="T1439">
            <v>0.27431806769469641</v>
          </cell>
          <cell r="U1439">
            <v>0.19</v>
          </cell>
          <cell r="V1439">
            <v>55900170.265367001</v>
          </cell>
          <cell r="W1439">
            <v>0.125</v>
          </cell>
          <cell r="X1439">
            <v>36776427.806162499</v>
          </cell>
          <cell r="Y1439">
            <v>0</v>
          </cell>
          <cell r="Z1439">
            <v>0</v>
          </cell>
          <cell r="AA1439">
            <v>0.41068193230530364</v>
          </cell>
          <cell r="AB1439">
            <v>120827315.47777051</v>
          </cell>
          <cell r="AD1439">
            <v>245.83515930175781</v>
          </cell>
        </row>
        <row r="1440">
          <cell r="A1440" t="str">
            <v>Corredores  Medellín</v>
          </cell>
          <cell r="B1440">
            <v>7365893</v>
          </cell>
          <cell r="C1440">
            <v>37773</v>
          </cell>
          <cell r="D1440">
            <v>37777</v>
          </cell>
          <cell r="E1440" t="str">
            <v>M</v>
          </cell>
          <cell r="F1440" t="str">
            <v>AUCOL98</v>
          </cell>
          <cell r="G1440">
            <v>65083</v>
          </cell>
          <cell r="H1440" t="str">
            <v>ASRS. DE SGRS. HALCON LTDA.</v>
          </cell>
          <cell r="I1440">
            <v>0</v>
          </cell>
          <cell r="J1440">
            <v>0</v>
          </cell>
          <cell r="K1440">
            <v>425196.7463</v>
          </cell>
          <cell r="N1440">
            <v>0</v>
          </cell>
          <cell r="O1440">
            <v>0.1</v>
          </cell>
          <cell r="P1440">
            <v>0</v>
          </cell>
          <cell r="Q1440">
            <v>0.1</v>
          </cell>
          <cell r="R1440">
            <v>0</v>
          </cell>
          <cell r="S1440">
            <v>0</v>
          </cell>
          <cell r="T1440">
            <v>0</v>
          </cell>
          <cell r="U1440">
            <v>0.19</v>
          </cell>
          <cell r="V1440">
            <v>80787.381796999995</v>
          </cell>
          <cell r="W1440">
            <v>0.125</v>
          </cell>
          <cell r="X1440">
            <v>53149.5932875</v>
          </cell>
          <cell r="Y1440">
            <v>0</v>
          </cell>
          <cell r="Z1440">
            <v>0</v>
          </cell>
          <cell r="AA1440">
            <v>0.68500000000000005</v>
          </cell>
          <cell r="AB1440">
            <v>291259.77121550002</v>
          </cell>
          <cell r="AC1440">
            <v>49</v>
          </cell>
          <cell r="AD1440">
            <v>50</v>
          </cell>
        </row>
        <row r="1441">
          <cell r="B1441" t="str">
            <v>Total 7365893</v>
          </cell>
          <cell r="I1441">
            <v>758372885.9375</v>
          </cell>
          <cell r="J1441">
            <v>745505783.9375</v>
          </cell>
          <cell r="K1441">
            <v>764290264.81279993</v>
          </cell>
          <cell r="L1441">
            <v>246710230</v>
          </cell>
          <cell r="M1441">
            <v>39363753</v>
          </cell>
          <cell r="N1441">
            <v>286073983</v>
          </cell>
          <cell r="P1441">
            <v>3936375.3</v>
          </cell>
          <cell r="R1441">
            <v>28607398.300000001</v>
          </cell>
          <cell r="S1441">
            <v>318617756.60000002</v>
          </cell>
          <cell r="V1441">
            <v>145215150.314432</v>
          </cell>
          <cell r="X1441">
            <v>95536283.101599991</v>
          </cell>
          <cell r="Z1441">
            <v>0</v>
          </cell>
          <cell r="AB1441">
            <v>204921074.79676801</v>
          </cell>
          <cell r="AC1441">
            <v>49</v>
          </cell>
        </row>
        <row r="1442">
          <cell r="A1442" t="str">
            <v>Corredores  Medellín</v>
          </cell>
          <cell r="B1442">
            <v>7370604</v>
          </cell>
          <cell r="C1442">
            <v>37043</v>
          </cell>
          <cell r="D1442">
            <v>37407</v>
          </cell>
          <cell r="E1442" t="str">
            <v>M</v>
          </cell>
          <cell r="F1442" t="str">
            <v>AUCOL98</v>
          </cell>
          <cell r="G1442">
            <v>65083</v>
          </cell>
          <cell r="H1442" t="str">
            <v>ASRS. DE SGRS. HALCON LTDA.</v>
          </cell>
          <cell r="I1442">
            <v>226057318.9375</v>
          </cell>
          <cell r="J1442">
            <v>226058056.9375</v>
          </cell>
          <cell r="K1442">
            <v>223614810.45919999</v>
          </cell>
          <cell r="L1442">
            <v>129258710</v>
          </cell>
          <cell r="M1442">
            <v>11180583</v>
          </cell>
          <cell r="N1442">
            <v>140439293</v>
          </cell>
          <cell r="O1442">
            <v>0.1</v>
          </cell>
          <cell r="P1442">
            <v>1118058.3</v>
          </cell>
          <cell r="Q1442">
            <v>0.1</v>
          </cell>
          <cell r="R1442">
            <v>14043929.300000001</v>
          </cell>
          <cell r="S1442">
            <v>155601280.60000002</v>
          </cell>
          <cell r="T1442">
            <v>0.69584514675243525</v>
          </cell>
          <cell r="U1442">
            <v>0.19</v>
          </cell>
          <cell r="V1442">
            <v>42486813.987247996</v>
          </cell>
          <cell r="W1442">
            <v>0.125</v>
          </cell>
          <cell r="X1442">
            <v>27951851.307399999</v>
          </cell>
          <cell r="Y1442">
            <v>0</v>
          </cell>
          <cell r="Z1442">
            <v>0</v>
          </cell>
          <cell r="AA1442">
            <v>-1.0845146752435197E-2</v>
          </cell>
          <cell r="AB1442">
            <v>-2425135.4354480049</v>
          </cell>
          <cell r="AD1442">
            <v>200.09616088867188</v>
          </cell>
        </row>
        <row r="1443">
          <cell r="A1443" t="str">
            <v>Corredores  Medellín</v>
          </cell>
          <cell r="B1443">
            <v>7370604</v>
          </cell>
          <cell r="C1443">
            <v>37408</v>
          </cell>
          <cell r="D1443">
            <v>37772</v>
          </cell>
          <cell r="E1443" t="str">
            <v>M</v>
          </cell>
          <cell r="F1443" t="str">
            <v>AUCOL98</v>
          </cell>
          <cell r="G1443">
            <v>65083</v>
          </cell>
          <cell r="H1443" t="str">
            <v>ASRS. DE SGRS. HALCON LTDA.</v>
          </cell>
          <cell r="I1443">
            <v>175492876</v>
          </cell>
          <cell r="J1443">
            <v>171725343</v>
          </cell>
          <cell r="K1443">
            <v>178623379.74630001</v>
          </cell>
          <cell r="L1443">
            <v>73625237</v>
          </cell>
          <cell r="M1443">
            <v>13310371</v>
          </cell>
          <cell r="N1443">
            <v>86935608</v>
          </cell>
          <cell r="O1443">
            <v>0.1</v>
          </cell>
          <cell r="P1443">
            <v>1331037.1000000001</v>
          </cell>
          <cell r="Q1443">
            <v>0.1</v>
          </cell>
          <cell r="R1443">
            <v>8693560.8000000007</v>
          </cell>
          <cell r="S1443">
            <v>96960205.899999991</v>
          </cell>
          <cell r="T1443">
            <v>0.54281923249752206</v>
          </cell>
          <cell r="U1443">
            <v>0.19</v>
          </cell>
          <cell r="V1443">
            <v>33938442.151797004</v>
          </cell>
          <cell r="W1443">
            <v>0.125</v>
          </cell>
          <cell r="X1443">
            <v>22327922.468287501</v>
          </cell>
          <cell r="Y1443">
            <v>0</v>
          </cell>
          <cell r="Z1443">
            <v>0</v>
          </cell>
          <cell r="AA1443">
            <v>0.14218076750247799</v>
          </cell>
          <cell r="AB1443">
            <v>25396809.226215519</v>
          </cell>
          <cell r="AD1443">
            <v>152.06318664550781</v>
          </cell>
        </row>
        <row r="1444">
          <cell r="A1444" t="str">
            <v>Corredores  Medellín</v>
          </cell>
          <cell r="B1444">
            <v>7370604</v>
          </cell>
          <cell r="C1444">
            <v>37773</v>
          </cell>
          <cell r="D1444">
            <v>37777</v>
          </cell>
          <cell r="E1444" t="str">
            <v>M</v>
          </cell>
          <cell r="F1444" t="str">
            <v>AUCOL98</v>
          </cell>
          <cell r="G1444">
            <v>65083</v>
          </cell>
          <cell r="H1444" t="str">
            <v>ASRS. DE SGRS. HALCON LTDA.</v>
          </cell>
          <cell r="I1444">
            <v>0</v>
          </cell>
          <cell r="J1444">
            <v>0</v>
          </cell>
          <cell r="K1444">
            <v>153221.18359999999</v>
          </cell>
          <cell r="N1444">
            <v>0</v>
          </cell>
          <cell r="O1444">
            <v>0.1</v>
          </cell>
          <cell r="P1444">
            <v>0</v>
          </cell>
          <cell r="Q1444">
            <v>0.1</v>
          </cell>
          <cell r="R1444">
            <v>0</v>
          </cell>
          <cell r="S1444">
            <v>0</v>
          </cell>
          <cell r="T1444">
            <v>0</v>
          </cell>
          <cell r="U1444">
            <v>0.19</v>
          </cell>
          <cell r="V1444">
            <v>29112.024883999999</v>
          </cell>
          <cell r="W1444">
            <v>0.125</v>
          </cell>
          <cell r="X1444">
            <v>19152.647949999999</v>
          </cell>
          <cell r="Y1444">
            <v>0</v>
          </cell>
          <cell r="Z1444">
            <v>0</v>
          </cell>
          <cell r="AA1444">
            <v>0.68500000000000005</v>
          </cell>
          <cell r="AB1444">
            <v>104956.51076600001</v>
          </cell>
          <cell r="AC1444">
            <v>27</v>
          </cell>
          <cell r="AD1444">
            <v>27.75</v>
          </cell>
        </row>
        <row r="1445">
          <cell r="B1445" t="str">
            <v>Total 7370604</v>
          </cell>
          <cell r="I1445">
            <v>401550194.9375</v>
          </cell>
          <cell r="J1445">
            <v>397783399.9375</v>
          </cell>
          <cell r="K1445">
            <v>402391411.38910002</v>
          </cell>
          <cell r="L1445">
            <v>202883947</v>
          </cell>
          <cell r="M1445">
            <v>24490954</v>
          </cell>
          <cell r="N1445">
            <v>227374901</v>
          </cell>
          <cell r="P1445">
            <v>2449095.4000000004</v>
          </cell>
          <cell r="R1445">
            <v>22737490.100000001</v>
          </cell>
          <cell r="S1445">
            <v>252561486.5</v>
          </cell>
          <cell r="V1445">
            <v>76454368.163929</v>
          </cell>
          <cell r="X1445">
            <v>50298926.423637502</v>
          </cell>
          <cell r="Z1445">
            <v>0</v>
          </cell>
          <cell r="AB1445">
            <v>23076630.301533513</v>
          </cell>
          <cell r="AC1445">
            <v>27</v>
          </cell>
        </row>
        <row r="1446">
          <cell r="A1446" t="str">
            <v>Corredores  Medellín</v>
          </cell>
          <cell r="B1446">
            <v>10957440</v>
          </cell>
          <cell r="C1446">
            <v>37469</v>
          </cell>
          <cell r="D1446">
            <v>37777</v>
          </cell>
          <cell r="E1446" t="str">
            <v>M</v>
          </cell>
          <cell r="F1446" t="str">
            <v>AUCOLESP</v>
          </cell>
          <cell r="G1446">
            <v>65083</v>
          </cell>
          <cell r="H1446" t="str">
            <v>ASRS. DE SGRS. HALCON LTDA.</v>
          </cell>
          <cell r="I1446">
            <v>143333656</v>
          </cell>
          <cell r="J1446">
            <v>113551049</v>
          </cell>
          <cell r="K1446">
            <v>141722330.18309999</v>
          </cell>
          <cell r="L1446">
            <v>53594143</v>
          </cell>
          <cell r="M1446">
            <v>28658905</v>
          </cell>
          <cell r="N1446">
            <v>82253048</v>
          </cell>
          <cell r="O1446">
            <v>0.1</v>
          </cell>
          <cell r="P1446">
            <v>2865890.5</v>
          </cell>
          <cell r="Q1446">
            <v>0.1</v>
          </cell>
          <cell r="R1446">
            <v>8225304.8000000007</v>
          </cell>
          <cell r="S1446">
            <v>93344243.299999997</v>
          </cell>
          <cell r="T1446">
            <v>0.6586417481239738</v>
          </cell>
          <cell r="U1446">
            <v>0.19</v>
          </cell>
          <cell r="V1446">
            <v>26927242.734788999</v>
          </cell>
          <cell r="W1446">
            <v>0.125</v>
          </cell>
          <cell r="X1446">
            <v>17715291.272887498</v>
          </cell>
          <cell r="Y1446">
            <v>0</v>
          </cell>
          <cell r="Z1446">
            <v>0</v>
          </cell>
          <cell r="AA1446">
            <v>2.6358251876026251E-2</v>
          </cell>
          <cell r="AB1446">
            <v>3735552.8754235068</v>
          </cell>
          <cell r="AC1446">
            <v>277</v>
          </cell>
          <cell r="AD1446">
            <v>155.12338256835938</v>
          </cell>
        </row>
        <row r="1447">
          <cell r="B1447" t="str">
            <v>Total 10957440</v>
          </cell>
          <cell r="I1447">
            <v>143333656</v>
          </cell>
          <cell r="J1447">
            <v>113551049</v>
          </cell>
          <cell r="K1447">
            <v>141722330.18309999</v>
          </cell>
          <cell r="L1447">
            <v>53594143</v>
          </cell>
          <cell r="M1447">
            <v>28658905</v>
          </cell>
          <cell r="N1447">
            <v>82253048</v>
          </cell>
          <cell r="P1447">
            <v>2865890.5</v>
          </cell>
          <cell r="R1447">
            <v>8225304.8000000007</v>
          </cell>
          <cell r="S1447">
            <v>93344243.299999997</v>
          </cell>
          <cell r="V1447">
            <v>26927242.734788999</v>
          </cell>
          <cell r="X1447">
            <v>17715291.272887498</v>
          </cell>
          <cell r="Z1447">
            <v>0</v>
          </cell>
          <cell r="AB1447">
            <v>3735552.8754235068</v>
          </cell>
          <cell r="AC1447">
            <v>277</v>
          </cell>
        </row>
        <row r="1448">
          <cell r="A1448" t="str">
            <v>Corredores  Medellín</v>
          </cell>
          <cell r="B1448">
            <v>10960169</v>
          </cell>
          <cell r="C1448">
            <v>37469</v>
          </cell>
          <cell r="D1448">
            <v>37777</v>
          </cell>
          <cell r="E1448" t="str">
            <v>M</v>
          </cell>
          <cell r="F1448" t="str">
            <v>AUCOLESP</v>
          </cell>
          <cell r="G1448">
            <v>65083</v>
          </cell>
          <cell r="H1448" t="str">
            <v>ASRS. DE SGRS. HALCON LTDA.</v>
          </cell>
          <cell r="I1448">
            <v>196483294.0625</v>
          </cell>
          <cell r="J1448">
            <v>156815057.0625</v>
          </cell>
          <cell r="K1448">
            <v>194435112.20210001</v>
          </cell>
          <cell r="L1448">
            <v>86328958</v>
          </cell>
          <cell r="M1448">
            <v>66752244</v>
          </cell>
          <cell r="N1448">
            <v>153081202</v>
          </cell>
          <cell r="O1448">
            <v>0.1</v>
          </cell>
          <cell r="P1448">
            <v>6675224.4000000004</v>
          </cell>
          <cell r="Q1448">
            <v>0.1</v>
          </cell>
          <cell r="R1448">
            <v>15308120.200000001</v>
          </cell>
          <cell r="S1448">
            <v>175064546.59999999</v>
          </cell>
          <cell r="T1448">
            <v>0.90037516689904329</v>
          </cell>
          <cell r="U1448">
            <v>0.19</v>
          </cell>
          <cell r="V1448">
            <v>36942671.318399005</v>
          </cell>
          <cell r="W1448">
            <v>0.125</v>
          </cell>
          <cell r="X1448">
            <v>24304389.025262501</v>
          </cell>
          <cell r="Y1448">
            <v>0</v>
          </cell>
          <cell r="Z1448">
            <v>0</v>
          </cell>
          <cell r="AA1448">
            <v>-0.21537516689904324</v>
          </cell>
          <cell r="AB1448">
            <v>-41876494.741561487</v>
          </cell>
          <cell r="AC1448">
            <v>388</v>
          </cell>
          <cell r="AD1448">
            <v>222.13311767578125</v>
          </cell>
        </row>
        <row r="1449">
          <cell r="B1449" t="str">
            <v>Total 10960169</v>
          </cell>
          <cell r="I1449">
            <v>196483294.0625</v>
          </cell>
          <cell r="J1449">
            <v>156815057.0625</v>
          </cell>
          <cell r="K1449">
            <v>194435112.20210001</v>
          </cell>
          <cell r="L1449">
            <v>86328958</v>
          </cell>
          <cell r="M1449">
            <v>66752244</v>
          </cell>
          <cell r="N1449">
            <v>153081202</v>
          </cell>
          <cell r="P1449">
            <v>6675224.4000000004</v>
          </cell>
          <cell r="R1449">
            <v>15308120.200000001</v>
          </cell>
          <cell r="S1449">
            <v>175064546.59999999</v>
          </cell>
          <cell r="V1449">
            <v>36942671.318399005</v>
          </cell>
          <cell r="X1449">
            <v>24304389.025262501</v>
          </cell>
          <cell r="Z1449">
            <v>0</v>
          </cell>
          <cell r="AB1449">
            <v>-41876494.741561487</v>
          </cell>
          <cell r="AC1449">
            <v>388</v>
          </cell>
        </row>
        <row r="1450">
          <cell r="H1450" t="str">
            <v>Total ASRS. DE SGRS. HALCON LTDA.</v>
          </cell>
          <cell r="I1450">
            <v>1499740030.9375</v>
          </cell>
          <cell r="J1450">
            <v>1413655289.9375</v>
          </cell>
          <cell r="K1450">
            <v>1502839118.5871</v>
          </cell>
          <cell r="L1450">
            <v>589517278</v>
          </cell>
          <cell r="M1450">
            <v>159265856</v>
          </cell>
          <cell r="N1450">
            <v>748783134</v>
          </cell>
          <cell r="P1450">
            <v>15926585.6</v>
          </cell>
          <cell r="R1450">
            <v>74878313.400000006</v>
          </cell>
          <cell r="S1450">
            <v>839588033</v>
          </cell>
          <cell r="V1450">
            <v>285539432.53154898</v>
          </cell>
          <cell r="X1450">
            <v>187854889.8233875</v>
          </cell>
          <cell r="Z1450">
            <v>0</v>
          </cell>
          <cell r="AB1450">
            <v>189856763.23216355</v>
          </cell>
          <cell r="AC1450">
            <v>741</v>
          </cell>
        </row>
        <row r="1451">
          <cell r="A1451" t="str">
            <v>Corredores  Medellín</v>
          </cell>
          <cell r="B1451">
            <v>7479330</v>
          </cell>
          <cell r="C1451">
            <v>36797</v>
          </cell>
          <cell r="D1451">
            <v>37161</v>
          </cell>
          <cell r="E1451" t="str">
            <v>A</v>
          </cell>
          <cell r="F1451" t="str">
            <v>AUCOL98</v>
          </cell>
          <cell r="G1451">
            <v>79573</v>
          </cell>
          <cell r="H1451" t="str">
            <v>AUGURA ASOCIACION DE BANANEROS DE COLOMBIA</v>
          </cell>
          <cell r="I1451">
            <v>21119734.75</v>
          </cell>
          <cell r="J1451">
            <v>21119734.75</v>
          </cell>
          <cell r="K1451">
            <v>21119735.531300001</v>
          </cell>
          <cell r="L1451">
            <v>3303763</v>
          </cell>
          <cell r="M1451">
            <v>0</v>
          </cell>
          <cell r="N1451">
            <v>3303763</v>
          </cell>
          <cell r="O1451">
            <v>0.1</v>
          </cell>
          <cell r="P1451">
            <v>0</v>
          </cell>
          <cell r="Q1451">
            <v>0.1</v>
          </cell>
          <cell r="R1451">
            <v>330376.30000000005</v>
          </cell>
          <cell r="S1451">
            <v>3634139.3</v>
          </cell>
          <cell r="T1451">
            <v>0.17207314431632489</v>
          </cell>
          <cell r="U1451">
            <v>0.19</v>
          </cell>
          <cell r="V1451">
            <v>4012749.750947</v>
          </cell>
          <cell r="W1451">
            <v>0.125</v>
          </cell>
          <cell r="X1451">
            <v>2639966.9414125001</v>
          </cell>
          <cell r="Y1451">
            <v>0</v>
          </cell>
          <cell r="Z1451">
            <v>0</v>
          </cell>
          <cell r="AA1451">
            <v>0.51292685568367513</v>
          </cell>
          <cell r="AB1451">
            <v>10832879.538940502</v>
          </cell>
          <cell r="AD1451">
            <v>15.134614944458008</v>
          </cell>
        </row>
        <row r="1452">
          <cell r="A1452" t="str">
            <v>Corredores  Medellín</v>
          </cell>
          <cell r="B1452">
            <v>7479330</v>
          </cell>
          <cell r="C1452">
            <v>37162</v>
          </cell>
          <cell r="D1452">
            <v>37526</v>
          </cell>
          <cell r="E1452" t="str">
            <v>A</v>
          </cell>
          <cell r="F1452" t="str">
            <v>AUCOL98</v>
          </cell>
          <cell r="G1452">
            <v>79573</v>
          </cell>
          <cell r="H1452" t="str">
            <v>AUGURA ASOCIACION DE BANANEROS DE COLOMBIA</v>
          </cell>
          <cell r="I1452">
            <v>19925831</v>
          </cell>
          <cell r="J1452">
            <v>19971345</v>
          </cell>
          <cell r="K1452">
            <v>19925831.246100001</v>
          </cell>
          <cell r="L1452">
            <v>10491438</v>
          </cell>
          <cell r="M1452">
            <v>130000</v>
          </cell>
          <cell r="N1452">
            <v>10621438</v>
          </cell>
          <cell r="O1452">
            <v>0.1</v>
          </cell>
          <cell r="P1452">
            <v>13000</v>
          </cell>
          <cell r="Q1452">
            <v>0.1</v>
          </cell>
          <cell r="R1452">
            <v>1062143.8</v>
          </cell>
          <cell r="S1452">
            <v>11696581.800000001</v>
          </cell>
          <cell r="T1452">
            <v>0.58700596504797375</v>
          </cell>
          <cell r="U1452">
            <v>0.19</v>
          </cell>
          <cell r="V1452">
            <v>3785907.9367590002</v>
          </cell>
          <cell r="W1452">
            <v>0.125</v>
          </cell>
          <cell r="X1452">
            <v>2490728.9057625001</v>
          </cell>
          <cell r="Y1452">
            <v>0</v>
          </cell>
          <cell r="Z1452">
            <v>0</v>
          </cell>
          <cell r="AA1452">
            <v>9.7994034952026299E-2</v>
          </cell>
          <cell r="AB1452">
            <v>1952612.6035785011</v>
          </cell>
          <cell r="AD1452">
            <v>13.173076629638672</v>
          </cell>
        </row>
        <row r="1453">
          <cell r="A1453" t="str">
            <v>Corredores  Medellín</v>
          </cell>
          <cell r="B1453">
            <v>7479330</v>
          </cell>
          <cell r="C1453">
            <v>37527</v>
          </cell>
          <cell r="D1453">
            <v>37777</v>
          </cell>
          <cell r="E1453" t="str">
            <v>A</v>
          </cell>
          <cell r="F1453" t="str">
            <v>AUCOL98</v>
          </cell>
          <cell r="G1453">
            <v>79573</v>
          </cell>
          <cell r="H1453" t="str">
            <v>AUGURA ASOCIACION DE BANANEROS DE COLOMBIA</v>
          </cell>
          <cell r="I1453">
            <v>23221740.25</v>
          </cell>
          <cell r="J1453">
            <v>24015333.1875</v>
          </cell>
          <cell r="K1453">
            <v>16305006.1406</v>
          </cell>
          <cell r="L1453">
            <v>9092675</v>
          </cell>
          <cell r="M1453">
            <v>0</v>
          </cell>
          <cell r="N1453">
            <v>9092675</v>
          </cell>
          <cell r="O1453">
            <v>0.1</v>
          </cell>
          <cell r="P1453">
            <v>0</v>
          </cell>
          <cell r="Q1453">
            <v>0.1</v>
          </cell>
          <cell r="R1453">
            <v>909267.5</v>
          </cell>
          <cell r="S1453">
            <v>10001942.5</v>
          </cell>
          <cell r="T1453">
            <v>0.6134277051938567</v>
          </cell>
          <cell r="U1453">
            <v>0.19</v>
          </cell>
          <cell r="V1453">
            <v>3097951.166714</v>
          </cell>
          <cell r="W1453">
            <v>0.125</v>
          </cell>
          <cell r="X1453">
            <v>2038125.7675749999</v>
          </cell>
          <cell r="Y1453">
            <v>0</v>
          </cell>
          <cell r="Z1453">
            <v>0</v>
          </cell>
          <cell r="AA1453">
            <v>7.1572294806143355E-2</v>
          </cell>
          <cell r="AB1453">
            <v>1166986.7063110007</v>
          </cell>
          <cell r="AC1453">
            <v>13</v>
          </cell>
          <cell r="AD1453">
            <v>13.055999755859375</v>
          </cell>
        </row>
        <row r="1454">
          <cell r="B1454" t="str">
            <v>Total 7479330</v>
          </cell>
          <cell r="I1454">
            <v>64267306</v>
          </cell>
          <cell r="J1454">
            <v>65106412.9375</v>
          </cell>
          <cell r="K1454">
            <v>57350572.917999998</v>
          </cell>
          <cell r="L1454">
            <v>22887876</v>
          </cell>
          <cell r="M1454">
            <v>130000</v>
          </cell>
          <cell r="N1454">
            <v>23017876</v>
          </cell>
          <cell r="P1454">
            <v>13000</v>
          </cell>
          <cell r="R1454">
            <v>2301787.6</v>
          </cell>
          <cell r="S1454">
            <v>25332663.600000001</v>
          </cell>
          <cell r="V1454">
            <v>10896608.854420001</v>
          </cell>
          <cell r="X1454">
            <v>7168821.6147499997</v>
          </cell>
          <cell r="Z1454">
            <v>0</v>
          </cell>
          <cell r="AB1454">
            <v>13952478.848830003</v>
          </cell>
          <cell r="AC1454">
            <v>13</v>
          </cell>
        </row>
        <row r="1455">
          <cell r="H1455" t="str">
            <v>Total AUGURA ASOCIACION DE BANANEROS DE COLOMBIA</v>
          </cell>
          <cell r="I1455">
            <v>64267306</v>
          </cell>
          <cell r="J1455">
            <v>65106412.9375</v>
          </cell>
          <cell r="K1455">
            <v>57350572.917999998</v>
          </cell>
          <cell r="L1455">
            <v>22887876</v>
          </cell>
          <cell r="M1455">
            <v>130000</v>
          </cell>
          <cell r="N1455">
            <v>23017876</v>
          </cell>
          <cell r="P1455">
            <v>13000</v>
          </cell>
          <cell r="R1455">
            <v>2301787.6</v>
          </cell>
          <cell r="S1455">
            <v>25332663.600000001</v>
          </cell>
          <cell r="V1455">
            <v>10896608.854420001</v>
          </cell>
          <cell r="X1455">
            <v>7168821.6147499997</v>
          </cell>
          <cell r="Z1455">
            <v>0</v>
          </cell>
          <cell r="AB1455">
            <v>13952478.848830003</v>
          </cell>
          <cell r="AC1455">
            <v>13</v>
          </cell>
        </row>
        <row r="1456">
          <cell r="A1456" t="str">
            <v>Corredores  Medellín</v>
          </cell>
          <cell r="B1456">
            <v>10290650</v>
          </cell>
          <cell r="C1456">
            <v>36692</v>
          </cell>
          <cell r="D1456">
            <v>37056</v>
          </cell>
          <cell r="E1456" t="str">
            <v>M</v>
          </cell>
          <cell r="F1456" t="str">
            <v>AUCOLESP</v>
          </cell>
          <cell r="G1456">
            <v>70996</v>
          </cell>
          <cell r="H1456" t="str">
            <v>C O O M E V A</v>
          </cell>
          <cell r="I1456">
            <v>34302439</v>
          </cell>
          <cell r="J1456">
            <v>34302439</v>
          </cell>
          <cell r="K1456">
            <v>34302439</v>
          </cell>
          <cell r="N1456">
            <v>0</v>
          </cell>
          <cell r="O1456">
            <v>0.1</v>
          </cell>
          <cell r="P1456">
            <v>0</v>
          </cell>
          <cell r="Q1456">
            <v>0.1</v>
          </cell>
          <cell r="R1456">
            <v>0</v>
          </cell>
          <cell r="S1456">
            <v>0</v>
          </cell>
          <cell r="T1456">
            <v>0</v>
          </cell>
          <cell r="U1456">
            <v>0.19</v>
          </cell>
          <cell r="V1456">
            <v>6517463.4100000001</v>
          </cell>
          <cell r="W1456">
            <v>0.125</v>
          </cell>
          <cell r="X1456">
            <v>4287804.875</v>
          </cell>
          <cell r="Y1456">
            <v>0</v>
          </cell>
          <cell r="Z1456">
            <v>0</v>
          </cell>
          <cell r="AA1456">
            <v>0.68500000000000005</v>
          </cell>
          <cell r="AB1456">
            <v>23497170.715000004</v>
          </cell>
          <cell r="AD1456">
            <v>0.16483516991138458</v>
          </cell>
        </row>
        <row r="1457">
          <cell r="B1457" t="str">
            <v>Total 10290650</v>
          </cell>
          <cell r="I1457">
            <v>34302439</v>
          </cell>
          <cell r="J1457">
            <v>34302439</v>
          </cell>
          <cell r="K1457">
            <v>34302439</v>
          </cell>
          <cell r="L1457">
            <v>0</v>
          </cell>
          <cell r="M1457">
            <v>0</v>
          </cell>
          <cell r="N1457">
            <v>0</v>
          </cell>
          <cell r="P1457">
            <v>0</v>
          </cell>
          <cell r="R1457">
            <v>0</v>
          </cell>
          <cell r="S1457">
            <v>0</v>
          </cell>
          <cell r="V1457">
            <v>6517463.4100000001</v>
          </cell>
          <cell r="X1457">
            <v>4287804.875</v>
          </cell>
          <cell r="Z1457">
            <v>0</v>
          </cell>
          <cell r="AB1457">
            <v>23497170.715000004</v>
          </cell>
          <cell r="AC1457">
            <v>0</v>
          </cell>
        </row>
        <row r="1458">
          <cell r="H1458" t="str">
            <v>Total C O O M E V A</v>
          </cell>
          <cell r="I1458">
            <v>34302439</v>
          </cell>
          <cell r="J1458">
            <v>34302439</v>
          </cell>
          <cell r="K1458">
            <v>34302439</v>
          </cell>
          <cell r="L1458">
            <v>0</v>
          </cell>
          <cell r="M1458">
            <v>0</v>
          </cell>
          <cell r="N1458">
            <v>0</v>
          </cell>
          <cell r="P1458">
            <v>0</v>
          </cell>
          <cell r="R1458">
            <v>0</v>
          </cell>
          <cell r="S1458">
            <v>0</v>
          </cell>
          <cell r="V1458">
            <v>6517463.4100000001</v>
          </cell>
          <cell r="X1458">
            <v>4287804.875</v>
          </cell>
          <cell r="Z1458">
            <v>0</v>
          </cell>
          <cell r="AB1458">
            <v>23497170.715000004</v>
          </cell>
          <cell r="AC1458">
            <v>0</v>
          </cell>
        </row>
        <row r="1459">
          <cell r="A1459" t="str">
            <v>Corredores  Medellín</v>
          </cell>
          <cell r="B1459">
            <v>1153873</v>
          </cell>
          <cell r="C1459">
            <v>36891</v>
          </cell>
          <cell r="D1459">
            <v>37255</v>
          </cell>
          <cell r="E1459" t="str">
            <v>A</v>
          </cell>
          <cell r="F1459" t="str">
            <v>AUCOL98</v>
          </cell>
          <cell r="G1459">
            <v>79573</v>
          </cell>
          <cell r="H1459" t="str">
            <v>C.I  PROBAN S.A.</v>
          </cell>
          <cell r="I1459">
            <v>84033182.899399996</v>
          </cell>
          <cell r="J1459">
            <v>84033182.899399996</v>
          </cell>
          <cell r="K1459">
            <v>84033182.903300002</v>
          </cell>
          <cell r="L1459">
            <v>42832768</v>
          </cell>
          <cell r="M1459">
            <v>2910001</v>
          </cell>
          <cell r="N1459">
            <v>45742769</v>
          </cell>
          <cell r="O1459">
            <v>0.1</v>
          </cell>
          <cell r="P1459">
            <v>291000.10000000003</v>
          </cell>
          <cell r="Q1459">
            <v>0.1</v>
          </cell>
          <cell r="R1459">
            <v>4574276.9000000004</v>
          </cell>
          <cell r="S1459">
            <v>50608046</v>
          </cell>
          <cell r="T1459">
            <v>0.60223883294098823</v>
          </cell>
          <cell r="U1459">
            <v>0.19</v>
          </cell>
          <cell r="V1459">
            <v>15966304.751627</v>
          </cell>
          <cell r="W1459">
            <v>0.125</v>
          </cell>
          <cell r="X1459">
            <v>10504147.8629125</v>
          </cell>
          <cell r="Y1459">
            <v>0</v>
          </cell>
          <cell r="Z1459">
            <v>0</v>
          </cell>
          <cell r="AA1459">
            <v>8.276116705901182E-2</v>
          </cell>
          <cell r="AB1459">
            <v>6954684.2887605075</v>
          </cell>
          <cell r="AD1459">
            <v>67.076919555664063</v>
          </cell>
        </row>
        <row r="1460">
          <cell r="A1460" t="str">
            <v>Corredores  Medellín</v>
          </cell>
          <cell r="B1460">
            <v>1153873</v>
          </cell>
          <cell r="C1460">
            <v>37256</v>
          </cell>
          <cell r="D1460">
            <v>37620</v>
          </cell>
          <cell r="E1460" t="str">
            <v>A</v>
          </cell>
          <cell r="F1460" t="str">
            <v>AUCOL98</v>
          </cell>
          <cell r="G1460">
            <v>79573</v>
          </cell>
          <cell r="H1460" t="str">
            <v>C.I  PROBAN S.A.</v>
          </cell>
          <cell r="I1460">
            <v>88336362.3398</v>
          </cell>
          <cell r="J1460">
            <v>88336362.3398</v>
          </cell>
          <cell r="K1460">
            <v>88336362.574200004</v>
          </cell>
          <cell r="L1460">
            <v>13302379</v>
          </cell>
          <cell r="M1460">
            <v>39165476</v>
          </cell>
          <cell r="N1460">
            <v>52467855</v>
          </cell>
          <cell r="O1460">
            <v>0.1</v>
          </cell>
          <cell r="P1460">
            <v>3916547.6</v>
          </cell>
          <cell r="Q1460">
            <v>0.1</v>
          </cell>
          <cell r="R1460">
            <v>5246785.5</v>
          </cell>
          <cell r="S1460">
            <v>61631188.100000001</v>
          </cell>
          <cell r="T1460">
            <v>0.69768763738977335</v>
          </cell>
          <cell r="U1460">
            <v>0.19</v>
          </cell>
          <cell r="V1460">
            <v>16783908.889098</v>
          </cell>
          <cell r="W1460">
            <v>0.125</v>
          </cell>
          <cell r="X1460">
            <v>11042045.321775001</v>
          </cell>
          <cell r="Y1460">
            <v>0</v>
          </cell>
          <cell r="Z1460">
            <v>0</v>
          </cell>
          <cell r="AA1460">
            <v>-1.2687637389773299E-2</v>
          </cell>
          <cell r="AB1460">
            <v>-1120779.7366729907</v>
          </cell>
          <cell r="AD1460">
            <v>64.417579650878906</v>
          </cell>
        </row>
        <row r="1461">
          <cell r="A1461" t="str">
            <v>Corredores  Medellín</v>
          </cell>
          <cell r="B1461">
            <v>1153873</v>
          </cell>
          <cell r="C1461">
            <v>37621</v>
          </cell>
          <cell r="D1461">
            <v>37777</v>
          </cell>
          <cell r="E1461" t="str">
            <v>A</v>
          </cell>
          <cell r="F1461" t="str">
            <v>AUCOL98</v>
          </cell>
          <cell r="G1461">
            <v>79573</v>
          </cell>
          <cell r="H1461" t="str">
            <v>C.I  PROBAN S.A.</v>
          </cell>
          <cell r="I1461">
            <v>103135830.6895</v>
          </cell>
          <cell r="J1461">
            <v>90351865.048800007</v>
          </cell>
          <cell r="K1461">
            <v>39964628.0942</v>
          </cell>
          <cell r="L1461">
            <v>40000</v>
          </cell>
          <cell r="M1461">
            <v>31982222</v>
          </cell>
          <cell r="N1461">
            <v>32022222</v>
          </cell>
          <cell r="O1461">
            <v>0.1</v>
          </cell>
          <cell r="P1461">
            <v>3198222.2</v>
          </cell>
          <cell r="Q1461">
            <v>0.1</v>
          </cell>
          <cell r="R1461">
            <v>3202222.2</v>
          </cell>
          <cell r="S1461">
            <v>38422666.400000006</v>
          </cell>
          <cell r="T1461">
            <v>0.96141683864627836</v>
          </cell>
          <cell r="U1461">
            <v>0.19</v>
          </cell>
          <cell r="V1461">
            <v>7593279.3378980001</v>
          </cell>
          <cell r="W1461">
            <v>0.125</v>
          </cell>
          <cell r="X1461">
            <v>4995578.511775</v>
          </cell>
          <cell r="Y1461">
            <v>0</v>
          </cell>
          <cell r="Z1461">
            <v>0</v>
          </cell>
          <cell r="AA1461">
            <v>-0.27641683864627831</v>
          </cell>
          <cell r="AB1461">
            <v>-11046896.155473003</v>
          </cell>
          <cell r="AC1461">
            <v>79</v>
          </cell>
          <cell r="AD1461">
            <v>70.198715209960938</v>
          </cell>
        </row>
        <row r="1462">
          <cell r="B1462" t="str">
            <v>Total 1153873</v>
          </cell>
          <cell r="I1462">
            <v>275505375.92869997</v>
          </cell>
          <cell r="J1462">
            <v>262721410.28799999</v>
          </cell>
          <cell r="K1462">
            <v>212334173.57170004</v>
          </cell>
          <cell r="L1462">
            <v>56175147</v>
          </cell>
          <cell r="M1462">
            <v>74057699</v>
          </cell>
          <cell r="N1462">
            <v>130232846</v>
          </cell>
          <cell r="P1462">
            <v>7405769.9000000004</v>
          </cell>
          <cell r="R1462">
            <v>13023284.600000001</v>
          </cell>
          <cell r="S1462">
            <v>150661900.5</v>
          </cell>
          <cell r="V1462">
            <v>40343492.978623003</v>
          </cell>
          <cell r="X1462">
            <v>26541771.696462505</v>
          </cell>
          <cell r="Z1462">
            <v>0</v>
          </cell>
          <cell r="AB1462">
            <v>-5212991.6033854866</v>
          </cell>
          <cell r="AC1462">
            <v>79</v>
          </cell>
        </row>
        <row r="1463">
          <cell r="A1463" t="str">
            <v>Corredores  Medellín</v>
          </cell>
          <cell r="B1463">
            <v>1154517</v>
          </cell>
          <cell r="C1463">
            <v>36891</v>
          </cell>
          <cell r="D1463">
            <v>37255</v>
          </cell>
          <cell r="E1463" t="str">
            <v>A</v>
          </cell>
          <cell r="F1463" t="str">
            <v>AUCOL98</v>
          </cell>
          <cell r="G1463">
            <v>79573</v>
          </cell>
          <cell r="H1463" t="str">
            <v>C.I  PROBAN S.A.</v>
          </cell>
          <cell r="I1463">
            <v>7241723.0635000002</v>
          </cell>
          <cell r="J1463">
            <v>7241723.0635000002</v>
          </cell>
          <cell r="K1463">
            <v>7241723.0780999996</v>
          </cell>
          <cell r="N1463">
            <v>0</v>
          </cell>
          <cell r="O1463">
            <v>0.1</v>
          </cell>
          <cell r="P1463">
            <v>0</v>
          </cell>
          <cell r="Q1463">
            <v>0.1</v>
          </cell>
          <cell r="R1463">
            <v>0</v>
          </cell>
          <cell r="S1463">
            <v>0</v>
          </cell>
          <cell r="T1463">
            <v>0</v>
          </cell>
          <cell r="U1463">
            <v>0.19</v>
          </cell>
          <cell r="V1463">
            <v>1375927.3848389999</v>
          </cell>
          <cell r="W1463">
            <v>0.125</v>
          </cell>
          <cell r="X1463">
            <v>905215.38476249995</v>
          </cell>
          <cell r="Y1463">
            <v>0</v>
          </cell>
          <cell r="Z1463">
            <v>0</v>
          </cell>
          <cell r="AA1463">
            <v>0.68500000000000005</v>
          </cell>
          <cell r="AB1463">
            <v>4960580.3084984999</v>
          </cell>
          <cell r="AD1463">
            <v>14.189560890197754</v>
          </cell>
        </row>
        <row r="1464">
          <cell r="A1464" t="str">
            <v>Corredores  Medellín</v>
          </cell>
          <cell r="B1464">
            <v>1154517</v>
          </cell>
          <cell r="C1464">
            <v>37256</v>
          </cell>
          <cell r="D1464">
            <v>37620</v>
          </cell>
          <cell r="E1464" t="str">
            <v>A</v>
          </cell>
          <cell r="F1464" t="str">
            <v>AUCOL98</v>
          </cell>
          <cell r="G1464">
            <v>79573</v>
          </cell>
          <cell r="H1464" t="str">
            <v>C.I  PROBAN S.A.</v>
          </cell>
          <cell r="I1464">
            <v>3541680.0430000001</v>
          </cell>
          <cell r="J1464">
            <v>3541680.0430000001</v>
          </cell>
          <cell r="K1464">
            <v>3541680.0038999999</v>
          </cell>
          <cell r="N1464">
            <v>0</v>
          </cell>
          <cell r="O1464">
            <v>0.1</v>
          </cell>
          <cell r="P1464">
            <v>0</v>
          </cell>
          <cell r="Q1464">
            <v>0.1</v>
          </cell>
          <cell r="R1464">
            <v>0</v>
          </cell>
          <cell r="S1464">
            <v>0</v>
          </cell>
          <cell r="T1464">
            <v>0</v>
          </cell>
          <cell r="U1464">
            <v>0.19</v>
          </cell>
          <cell r="V1464">
            <v>672919.20074100001</v>
          </cell>
          <cell r="W1464">
            <v>0.125</v>
          </cell>
          <cell r="X1464">
            <v>442710.00048749999</v>
          </cell>
          <cell r="Y1464">
            <v>0</v>
          </cell>
          <cell r="Z1464">
            <v>0</v>
          </cell>
          <cell r="AA1464">
            <v>0.68500000000000005</v>
          </cell>
          <cell r="AB1464">
            <v>2426050.8026715</v>
          </cell>
          <cell r="AD1464">
            <v>6.9560437202453613</v>
          </cell>
        </row>
        <row r="1465">
          <cell r="A1465" t="str">
            <v>Corredores  Medellín</v>
          </cell>
          <cell r="B1465">
            <v>1154517</v>
          </cell>
          <cell r="C1465">
            <v>37621</v>
          </cell>
          <cell r="D1465">
            <v>37777</v>
          </cell>
          <cell r="E1465" t="str">
            <v>A</v>
          </cell>
          <cell r="F1465" t="str">
            <v>AUCOL98</v>
          </cell>
          <cell r="G1465">
            <v>79573</v>
          </cell>
          <cell r="H1465" t="str">
            <v>C.I  PROBAN S.A.</v>
          </cell>
          <cell r="I1465">
            <v>2340023.9375</v>
          </cell>
          <cell r="J1465">
            <v>2340023.9375</v>
          </cell>
          <cell r="K1465">
            <v>1006530.8633</v>
          </cell>
          <cell r="N1465">
            <v>0</v>
          </cell>
          <cell r="O1465">
            <v>0.1</v>
          </cell>
          <cell r="P1465">
            <v>0</v>
          </cell>
          <cell r="Q1465">
            <v>0.1</v>
          </cell>
          <cell r="R1465">
            <v>0</v>
          </cell>
          <cell r="S1465">
            <v>0</v>
          </cell>
          <cell r="T1465">
            <v>0</v>
          </cell>
          <cell r="U1465">
            <v>0.19</v>
          </cell>
          <cell r="V1465">
            <v>191240.864027</v>
          </cell>
          <cell r="W1465">
            <v>0.125</v>
          </cell>
          <cell r="X1465">
            <v>125816.3579125</v>
          </cell>
          <cell r="Y1465">
            <v>0</v>
          </cell>
          <cell r="Z1465">
            <v>0</v>
          </cell>
          <cell r="AA1465">
            <v>0.68500000000000005</v>
          </cell>
          <cell r="AB1465">
            <v>689473.64136050001</v>
          </cell>
          <cell r="AC1465">
            <v>4</v>
          </cell>
          <cell r="AD1465">
            <v>4</v>
          </cell>
        </row>
        <row r="1466">
          <cell r="B1466" t="str">
            <v>Total 1154517</v>
          </cell>
          <cell r="I1466">
            <v>13123427.044</v>
          </cell>
          <cell r="J1466">
            <v>13123427.044</v>
          </cell>
          <cell r="K1466">
            <v>11789933.945299998</v>
          </cell>
          <cell r="L1466">
            <v>0</v>
          </cell>
          <cell r="M1466">
            <v>0</v>
          </cell>
          <cell r="N1466">
            <v>0</v>
          </cell>
          <cell r="P1466">
            <v>0</v>
          </cell>
          <cell r="R1466">
            <v>0</v>
          </cell>
          <cell r="S1466">
            <v>0</v>
          </cell>
          <cell r="V1466">
            <v>2240087.4496069998</v>
          </cell>
          <cell r="X1466">
            <v>1473741.7431624997</v>
          </cell>
          <cell r="Z1466">
            <v>0</v>
          </cell>
          <cell r="AB1466">
            <v>8076104.7525304994</v>
          </cell>
          <cell r="AC1466">
            <v>4</v>
          </cell>
        </row>
        <row r="1467">
          <cell r="H1467" t="str">
            <v>Total C.I  PROBAN S.A.</v>
          </cell>
          <cell r="I1467">
            <v>288628802.97269994</v>
          </cell>
          <cell r="J1467">
            <v>275844837.33199996</v>
          </cell>
          <cell r="K1467">
            <v>224124107.51700002</v>
          </cell>
          <cell r="L1467">
            <v>56175147</v>
          </cell>
          <cell r="M1467">
            <v>74057699</v>
          </cell>
          <cell r="N1467">
            <v>130232846</v>
          </cell>
          <cell r="P1467">
            <v>7405769.9000000004</v>
          </cell>
          <cell r="R1467">
            <v>13023284.600000001</v>
          </cell>
          <cell r="S1467">
            <v>150661900.5</v>
          </cell>
          <cell r="V1467">
            <v>42583580.428230003</v>
          </cell>
          <cell r="X1467">
            <v>28015513.439625002</v>
          </cell>
          <cell r="Z1467">
            <v>0</v>
          </cell>
          <cell r="AB1467">
            <v>2863113.1491450132</v>
          </cell>
          <cell r="AC1467">
            <v>83</v>
          </cell>
        </row>
        <row r="1468">
          <cell r="A1468" t="str">
            <v>Corredores  Medellín</v>
          </cell>
          <cell r="B1468">
            <v>998166</v>
          </cell>
          <cell r="C1468">
            <v>36799</v>
          </cell>
          <cell r="D1468">
            <v>37163</v>
          </cell>
          <cell r="E1468" t="str">
            <v>M</v>
          </cell>
          <cell r="F1468" t="str">
            <v>AUCOLESP</v>
          </cell>
          <cell r="G1468">
            <v>61780</v>
          </cell>
          <cell r="H1468" t="str">
            <v>C.I.  BANACOL S.A.</v>
          </cell>
          <cell r="I1468">
            <v>126675549.9629</v>
          </cell>
          <cell r="J1468">
            <v>126675549.9629</v>
          </cell>
          <cell r="K1468">
            <v>126675550</v>
          </cell>
          <cell r="L1468">
            <v>39476887</v>
          </cell>
          <cell r="M1468">
            <v>890000</v>
          </cell>
          <cell r="N1468">
            <v>40366887</v>
          </cell>
          <cell r="O1468">
            <v>0.1</v>
          </cell>
          <cell r="P1468">
            <v>89000</v>
          </cell>
          <cell r="Q1468">
            <v>0.1</v>
          </cell>
          <cell r="R1468">
            <v>4036688.7</v>
          </cell>
          <cell r="S1468">
            <v>44492575.700000003</v>
          </cell>
          <cell r="T1468">
            <v>0.35123254408605292</v>
          </cell>
          <cell r="U1468">
            <v>0.19</v>
          </cell>
          <cell r="V1468">
            <v>24068354.5</v>
          </cell>
          <cell r="W1468">
            <v>0.125</v>
          </cell>
          <cell r="X1468">
            <v>15834443.75</v>
          </cell>
          <cell r="Y1468">
            <v>0</v>
          </cell>
          <cell r="Z1468">
            <v>0</v>
          </cell>
          <cell r="AA1468">
            <v>0.33376745591394713</v>
          </cell>
          <cell r="AB1468">
            <v>42280176.050000004</v>
          </cell>
          <cell r="AD1468">
            <v>121.91208648681641</v>
          </cell>
        </row>
        <row r="1469">
          <cell r="A1469" t="str">
            <v>Corredores  Medellín</v>
          </cell>
          <cell r="B1469">
            <v>998166</v>
          </cell>
          <cell r="C1469">
            <v>37164</v>
          </cell>
          <cell r="D1469">
            <v>37528</v>
          </cell>
          <cell r="E1469" t="str">
            <v>M</v>
          </cell>
          <cell r="F1469" t="str">
            <v>AUCOLESP</v>
          </cell>
          <cell r="G1469">
            <v>61780</v>
          </cell>
          <cell r="H1469" t="str">
            <v>C.I.  BANACOL S.A.</v>
          </cell>
          <cell r="I1469">
            <v>129865255.1418</v>
          </cell>
          <cell r="J1469">
            <v>129865255.1418</v>
          </cell>
          <cell r="K1469">
            <v>129865255.2034</v>
          </cell>
          <cell r="L1469">
            <v>47002485</v>
          </cell>
          <cell r="M1469">
            <v>-1000000</v>
          </cell>
          <cell r="N1469">
            <v>46002485</v>
          </cell>
          <cell r="O1469">
            <v>0.1</v>
          </cell>
          <cell r="P1469">
            <v>-100000</v>
          </cell>
          <cell r="Q1469">
            <v>0.1</v>
          </cell>
          <cell r="R1469">
            <v>4600248.5</v>
          </cell>
          <cell r="S1469">
            <v>50502733.5</v>
          </cell>
          <cell r="T1469">
            <v>0.3888856447469391</v>
          </cell>
          <cell r="U1469">
            <v>0.19</v>
          </cell>
          <cell r="V1469">
            <v>24674398.488646001</v>
          </cell>
          <cell r="W1469">
            <v>0.125</v>
          </cell>
          <cell r="X1469">
            <v>16233156.900425</v>
          </cell>
          <cell r="Y1469">
            <v>0</v>
          </cell>
          <cell r="Z1469">
            <v>0</v>
          </cell>
          <cell r="AA1469">
            <v>0.29611435525306096</v>
          </cell>
          <cell r="AB1469">
            <v>38454966.314329013</v>
          </cell>
          <cell r="AD1469">
            <v>110.66483306884766</v>
          </cell>
        </row>
        <row r="1470">
          <cell r="A1470" t="str">
            <v>Corredores  Medellín</v>
          </cell>
          <cell r="B1470">
            <v>998166</v>
          </cell>
          <cell r="C1470">
            <v>37529</v>
          </cell>
          <cell r="D1470">
            <v>37777</v>
          </cell>
          <cell r="E1470" t="str">
            <v>M</v>
          </cell>
          <cell r="F1470" t="str">
            <v>AUCOLESP</v>
          </cell>
          <cell r="G1470">
            <v>61780</v>
          </cell>
          <cell r="H1470" t="str">
            <v>C.I.  BANACOL S.A.</v>
          </cell>
          <cell r="I1470">
            <v>77092707.634000003</v>
          </cell>
          <cell r="J1470">
            <v>67977051.545499995</v>
          </cell>
          <cell r="K1470">
            <v>73660343.595699996</v>
          </cell>
          <cell r="L1470">
            <v>65539967</v>
          </cell>
          <cell r="M1470">
            <v>6015501</v>
          </cell>
          <cell r="N1470">
            <v>71555468</v>
          </cell>
          <cell r="O1470">
            <v>0.1</v>
          </cell>
          <cell r="P1470">
            <v>601550.1</v>
          </cell>
          <cell r="Q1470">
            <v>0.1</v>
          </cell>
          <cell r="R1470">
            <v>7155546.8000000007</v>
          </cell>
          <cell r="S1470">
            <v>79312564.899999991</v>
          </cell>
          <cell r="T1470">
            <v>1.0767335723455673</v>
          </cell>
          <cell r="U1470">
            <v>0.19</v>
          </cell>
          <cell r="V1470">
            <v>13995465.283182999</v>
          </cell>
          <cell r="W1470">
            <v>0.125</v>
          </cell>
          <cell r="X1470">
            <v>9207542.9494624995</v>
          </cell>
          <cell r="Y1470">
            <v>0</v>
          </cell>
          <cell r="Z1470">
            <v>0</v>
          </cell>
          <cell r="AA1470">
            <v>-0.39173357234556727</v>
          </cell>
          <cell r="AB1470">
            <v>-28855229.536945488</v>
          </cell>
          <cell r="AC1470">
            <v>116</v>
          </cell>
          <cell r="AD1470">
            <v>111.61693572998047</v>
          </cell>
        </row>
        <row r="1471">
          <cell r="B1471" t="str">
            <v>Total 998166</v>
          </cell>
          <cell r="I1471">
            <v>333633512.73870003</v>
          </cell>
          <cell r="J1471">
            <v>324517856.65020001</v>
          </cell>
          <cell r="K1471">
            <v>330201148.79910004</v>
          </cell>
          <cell r="L1471">
            <v>152019339</v>
          </cell>
          <cell r="M1471">
            <v>5905501</v>
          </cell>
          <cell r="N1471">
            <v>157924840</v>
          </cell>
          <cell r="P1471">
            <v>590550.1</v>
          </cell>
          <cell r="R1471">
            <v>15792484</v>
          </cell>
          <cell r="S1471">
            <v>174307874.09999999</v>
          </cell>
          <cell r="V1471">
            <v>62738218.271829002</v>
          </cell>
          <cell r="X1471">
            <v>41275143.599887505</v>
          </cell>
          <cell r="Z1471">
            <v>0</v>
          </cell>
          <cell r="AB1471">
            <v>51879912.827383518</v>
          </cell>
          <cell r="AC1471">
            <v>116</v>
          </cell>
        </row>
        <row r="1472">
          <cell r="A1472" t="str">
            <v>Corredores  Medellín</v>
          </cell>
          <cell r="B1472">
            <v>7511942</v>
          </cell>
          <cell r="C1472">
            <v>36799</v>
          </cell>
          <cell r="D1472">
            <v>37163</v>
          </cell>
          <cell r="E1472" t="str">
            <v>M</v>
          </cell>
          <cell r="F1472" t="str">
            <v>AUCOL98</v>
          </cell>
          <cell r="G1472">
            <v>61780</v>
          </cell>
          <cell r="H1472" t="str">
            <v>C.I.  BANACOL S.A.</v>
          </cell>
          <cell r="I1472">
            <v>13208327.8945</v>
          </cell>
          <cell r="J1472">
            <v>13208327.8945</v>
          </cell>
          <cell r="K1472">
            <v>13208327.8945</v>
          </cell>
          <cell r="N1472">
            <v>0</v>
          </cell>
          <cell r="O1472">
            <v>0.1</v>
          </cell>
          <cell r="P1472">
            <v>0</v>
          </cell>
          <cell r="Q1472">
            <v>0.1</v>
          </cell>
          <cell r="R1472">
            <v>0</v>
          </cell>
          <cell r="S1472">
            <v>0</v>
          </cell>
          <cell r="T1472">
            <v>0</v>
          </cell>
          <cell r="U1472">
            <v>0.19</v>
          </cell>
          <cell r="V1472">
            <v>2509582.2999550002</v>
          </cell>
          <cell r="W1472">
            <v>0.125</v>
          </cell>
          <cell r="X1472">
            <v>1651040.9868125001</v>
          </cell>
          <cell r="Y1472">
            <v>0</v>
          </cell>
          <cell r="Z1472">
            <v>0</v>
          </cell>
          <cell r="AA1472">
            <v>0.68500000000000005</v>
          </cell>
          <cell r="AB1472">
            <v>9047704.6077325009</v>
          </cell>
          <cell r="AD1472">
            <v>13.085165023803711</v>
          </cell>
        </row>
        <row r="1473">
          <cell r="A1473" t="str">
            <v>Corredores  Medellín</v>
          </cell>
          <cell r="B1473">
            <v>7511942</v>
          </cell>
          <cell r="C1473">
            <v>37164</v>
          </cell>
          <cell r="D1473">
            <v>37528</v>
          </cell>
          <cell r="E1473" t="str">
            <v>M</v>
          </cell>
          <cell r="F1473" t="str">
            <v>AUCOL98</v>
          </cell>
          <cell r="G1473">
            <v>61780</v>
          </cell>
          <cell r="H1473" t="str">
            <v>C.I.  BANACOL S.A.</v>
          </cell>
          <cell r="I1473">
            <v>14487927.1875</v>
          </cell>
          <cell r="J1473">
            <v>14487927.1875</v>
          </cell>
          <cell r="K1473">
            <v>14487927.191400001</v>
          </cell>
          <cell r="N1473">
            <v>0</v>
          </cell>
          <cell r="O1473">
            <v>0.1</v>
          </cell>
          <cell r="P1473">
            <v>0</v>
          </cell>
          <cell r="Q1473">
            <v>0.1</v>
          </cell>
          <cell r="R1473">
            <v>0</v>
          </cell>
          <cell r="S1473">
            <v>0</v>
          </cell>
          <cell r="T1473">
            <v>0</v>
          </cell>
          <cell r="U1473">
            <v>0.19</v>
          </cell>
          <cell r="V1473">
            <v>2752706.1663660002</v>
          </cell>
          <cell r="W1473">
            <v>0.125</v>
          </cell>
          <cell r="X1473">
            <v>1810990.8989250001</v>
          </cell>
          <cell r="Y1473">
            <v>0</v>
          </cell>
          <cell r="Z1473">
            <v>0</v>
          </cell>
          <cell r="AA1473">
            <v>0.68500000000000005</v>
          </cell>
          <cell r="AB1473">
            <v>9924230.1261090022</v>
          </cell>
          <cell r="AD1473">
            <v>11.873626708984375</v>
          </cell>
        </row>
        <row r="1474">
          <cell r="A1474" t="str">
            <v>Corredores  Medellín</v>
          </cell>
          <cell r="B1474">
            <v>7511942</v>
          </cell>
          <cell r="C1474">
            <v>37529</v>
          </cell>
          <cell r="D1474">
            <v>37777</v>
          </cell>
          <cell r="E1474" t="str">
            <v>M</v>
          </cell>
          <cell r="F1474" t="str">
            <v>AUCOL98</v>
          </cell>
          <cell r="G1474">
            <v>61780</v>
          </cell>
          <cell r="H1474" t="str">
            <v>C.I.  BANACOL S.A.</v>
          </cell>
          <cell r="I1474">
            <v>6081708.25</v>
          </cell>
          <cell r="J1474">
            <v>5617849.1445000004</v>
          </cell>
          <cell r="K1474">
            <v>6081708.2616999997</v>
          </cell>
          <cell r="L1474">
            <v>171810</v>
          </cell>
          <cell r="M1474">
            <v>369394</v>
          </cell>
          <cell r="N1474">
            <v>541204</v>
          </cell>
          <cell r="O1474">
            <v>0.1</v>
          </cell>
          <cell r="P1474">
            <v>36939.4</v>
          </cell>
          <cell r="Q1474">
            <v>0.1</v>
          </cell>
          <cell r="R1474">
            <v>54120.4</v>
          </cell>
          <cell r="S1474">
            <v>632263.80000000005</v>
          </cell>
          <cell r="T1474">
            <v>0.10396154711690585</v>
          </cell>
          <cell r="U1474">
            <v>0.19</v>
          </cell>
          <cell r="V1474">
            <v>1155524.5697230001</v>
          </cell>
          <cell r="W1474">
            <v>0.125</v>
          </cell>
          <cell r="X1474">
            <v>760213.53271249996</v>
          </cell>
          <cell r="Y1474">
            <v>0</v>
          </cell>
          <cell r="Z1474">
            <v>0</v>
          </cell>
          <cell r="AA1474">
            <v>0.58103845288309419</v>
          </cell>
          <cell r="AB1474">
            <v>3533706.3592645</v>
          </cell>
          <cell r="AC1474">
            <v>11</v>
          </cell>
          <cell r="AD1474">
            <v>11</v>
          </cell>
        </row>
        <row r="1475">
          <cell r="B1475" t="str">
            <v>Total 7511942</v>
          </cell>
          <cell r="I1475">
            <v>33777963.332000002</v>
          </cell>
          <cell r="J1475">
            <v>33314104.226500005</v>
          </cell>
          <cell r="K1475">
            <v>33777963.347599998</v>
          </cell>
          <cell r="L1475">
            <v>171810</v>
          </cell>
          <cell r="M1475">
            <v>369394</v>
          </cell>
          <cell r="N1475">
            <v>541204</v>
          </cell>
          <cell r="P1475">
            <v>36939.4</v>
          </cell>
          <cell r="R1475">
            <v>54120.4</v>
          </cell>
          <cell r="S1475">
            <v>632263.80000000005</v>
          </cell>
          <cell r="V1475">
            <v>6417813.0360440006</v>
          </cell>
          <cell r="X1475">
            <v>4222245.4184499998</v>
          </cell>
          <cell r="Z1475">
            <v>0</v>
          </cell>
          <cell r="AB1475">
            <v>22505641.093106002</v>
          </cell>
          <cell r="AC1475">
            <v>11</v>
          </cell>
        </row>
        <row r="1476">
          <cell r="A1476" t="str">
            <v>Corredores  Medellín</v>
          </cell>
          <cell r="B1476">
            <v>7528243</v>
          </cell>
          <cell r="C1476">
            <v>36799</v>
          </cell>
          <cell r="D1476">
            <v>37163</v>
          </cell>
          <cell r="E1476" t="str">
            <v>M</v>
          </cell>
          <cell r="F1476" t="str">
            <v>AUCOLESP</v>
          </cell>
          <cell r="G1476">
            <v>71522</v>
          </cell>
          <cell r="H1476" t="str">
            <v>C.I.  BANACOL S.A.</v>
          </cell>
          <cell r="I1476">
            <v>3867324</v>
          </cell>
          <cell r="J1476">
            <v>3867324</v>
          </cell>
          <cell r="K1476">
            <v>3867323.9980000001</v>
          </cell>
          <cell r="N1476">
            <v>0</v>
          </cell>
          <cell r="O1476">
            <v>0.1</v>
          </cell>
          <cell r="P1476">
            <v>0</v>
          </cell>
          <cell r="Q1476">
            <v>0.1</v>
          </cell>
          <cell r="R1476">
            <v>0</v>
          </cell>
          <cell r="S1476">
            <v>0</v>
          </cell>
          <cell r="T1476">
            <v>0</v>
          </cell>
          <cell r="U1476">
            <v>0.19</v>
          </cell>
          <cell r="V1476">
            <v>734791.55962000007</v>
          </cell>
          <cell r="W1476">
            <v>0.125</v>
          </cell>
          <cell r="X1476">
            <v>483415.49975000002</v>
          </cell>
          <cell r="Y1476">
            <v>0</v>
          </cell>
          <cell r="Z1476">
            <v>0</v>
          </cell>
          <cell r="AA1476">
            <v>0.68500000000000005</v>
          </cell>
          <cell r="AB1476">
            <v>2649116.9386300002</v>
          </cell>
          <cell r="AD1476">
            <v>5.7115383148193359</v>
          </cell>
        </row>
        <row r="1477">
          <cell r="A1477" t="str">
            <v>Corredores  Medellín</v>
          </cell>
          <cell r="B1477">
            <v>7528243</v>
          </cell>
          <cell r="C1477">
            <v>37164</v>
          </cell>
          <cell r="D1477">
            <v>37528</v>
          </cell>
          <cell r="E1477" t="str">
            <v>M</v>
          </cell>
          <cell r="F1477" t="str">
            <v>AUCOLESP</v>
          </cell>
          <cell r="G1477">
            <v>71522</v>
          </cell>
          <cell r="H1477" t="str">
            <v>C.I.  BANACOL S.A.</v>
          </cell>
          <cell r="I1477">
            <v>9276101.0313000008</v>
          </cell>
          <cell r="J1477">
            <v>9276101.0313000008</v>
          </cell>
          <cell r="K1477">
            <v>9276101.0673999991</v>
          </cell>
          <cell r="N1477">
            <v>0</v>
          </cell>
          <cell r="O1477">
            <v>0.1</v>
          </cell>
          <cell r="P1477">
            <v>0</v>
          </cell>
          <cell r="Q1477">
            <v>0.1</v>
          </cell>
          <cell r="R1477">
            <v>0</v>
          </cell>
          <cell r="S1477">
            <v>0</v>
          </cell>
          <cell r="T1477">
            <v>0</v>
          </cell>
          <cell r="U1477">
            <v>0.19</v>
          </cell>
          <cell r="V1477">
            <v>1762459.2028059999</v>
          </cell>
          <cell r="W1477">
            <v>0.125</v>
          </cell>
          <cell r="X1477">
            <v>1159512.6334249999</v>
          </cell>
          <cell r="Y1477">
            <v>0</v>
          </cell>
          <cell r="Z1477">
            <v>0</v>
          </cell>
          <cell r="AA1477">
            <v>0.68500000000000005</v>
          </cell>
          <cell r="AB1477">
            <v>6354129.2311690003</v>
          </cell>
          <cell r="AD1477">
            <v>5.3406591415405273</v>
          </cell>
        </row>
        <row r="1478">
          <cell r="A1478" t="str">
            <v>Corredores  Medellín</v>
          </cell>
          <cell r="B1478">
            <v>7528243</v>
          </cell>
          <cell r="C1478">
            <v>37529</v>
          </cell>
          <cell r="D1478">
            <v>37777</v>
          </cell>
          <cell r="E1478" t="str">
            <v>M</v>
          </cell>
          <cell r="F1478" t="str">
            <v>AUCOLESP</v>
          </cell>
          <cell r="G1478">
            <v>71522</v>
          </cell>
          <cell r="H1478" t="str">
            <v>C.I.  BANACOL S.A.</v>
          </cell>
          <cell r="I1478">
            <v>9057784.7040999997</v>
          </cell>
          <cell r="J1478">
            <v>8288935.8682000004</v>
          </cell>
          <cell r="K1478">
            <v>9057784.7919999994</v>
          </cell>
          <cell r="N1478">
            <v>0</v>
          </cell>
          <cell r="O1478">
            <v>0.1</v>
          </cell>
          <cell r="P1478">
            <v>0</v>
          </cell>
          <cell r="Q1478">
            <v>0.1</v>
          </cell>
          <cell r="R1478">
            <v>0</v>
          </cell>
          <cell r="S1478">
            <v>0</v>
          </cell>
          <cell r="T1478">
            <v>0</v>
          </cell>
          <cell r="U1478">
            <v>0.19</v>
          </cell>
          <cell r="V1478">
            <v>1720979.1104799998</v>
          </cell>
          <cell r="W1478">
            <v>0.125</v>
          </cell>
          <cell r="X1478">
            <v>1132223.0989999999</v>
          </cell>
          <cell r="Y1478">
            <v>0</v>
          </cell>
          <cell r="Z1478">
            <v>0</v>
          </cell>
          <cell r="AA1478">
            <v>0.68500000000000005</v>
          </cell>
          <cell r="AB1478">
            <v>6204582.5825199997</v>
          </cell>
          <cell r="AC1478">
            <v>5</v>
          </cell>
          <cell r="AD1478">
            <v>5</v>
          </cell>
        </row>
        <row r="1479">
          <cell r="B1479" t="str">
            <v>Total 7528243</v>
          </cell>
          <cell r="I1479">
            <v>22201209.735399999</v>
          </cell>
          <cell r="J1479">
            <v>21432360.899500001</v>
          </cell>
          <cell r="K1479">
            <v>22201209.8574</v>
          </cell>
          <cell r="L1479">
            <v>0</v>
          </cell>
          <cell r="M1479">
            <v>0</v>
          </cell>
          <cell r="N1479">
            <v>0</v>
          </cell>
          <cell r="P1479">
            <v>0</v>
          </cell>
          <cell r="R1479">
            <v>0</v>
          </cell>
          <cell r="S1479">
            <v>0</v>
          </cell>
          <cell r="V1479">
            <v>4218229.8729059994</v>
          </cell>
          <cell r="X1479">
            <v>2775151.232175</v>
          </cell>
          <cell r="Z1479">
            <v>0</v>
          </cell>
          <cell r="AB1479">
            <v>15207828.752319001</v>
          </cell>
          <cell r="AC1479">
            <v>5</v>
          </cell>
        </row>
        <row r="1480">
          <cell r="H1480" t="str">
            <v>Total C.I.  BANACOL S.A.</v>
          </cell>
          <cell r="I1480">
            <v>389612685.80610007</v>
          </cell>
          <cell r="J1480">
            <v>379264321.77620006</v>
          </cell>
          <cell r="K1480">
            <v>386180322.00410002</v>
          </cell>
          <cell r="L1480">
            <v>152191149</v>
          </cell>
          <cell r="M1480">
            <v>6274895</v>
          </cell>
          <cell r="N1480">
            <v>158466044</v>
          </cell>
          <cell r="P1480">
            <v>627489.5</v>
          </cell>
          <cell r="R1480">
            <v>15846604.4</v>
          </cell>
          <cell r="S1480">
            <v>174940137.90000001</v>
          </cell>
          <cell r="V1480">
            <v>73374261.18077898</v>
          </cell>
          <cell r="X1480">
            <v>48272540.250512503</v>
          </cell>
          <cell r="Z1480">
            <v>0</v>
          </cell>
          <cell r="AB1480">
            <v>89593382.672808513</v>
          </cell>
          <cell r="AC1480">
            <v>132</v>
          </cell>
        </row>
        <row r="1481">
          <cell r="A1481" t="str">
            <v>Corredores  Medellín</v>
          </cell>
          <cell r="B1481">
            <v>1084490</v>
          </cell>
          <cell r="C1481">
            <v>36830</v>
          </cell>
          <cell r="D1481">
            <v>37194</v>
          </cell>
          <cell r="E1481" t="str">
            <v>A</v>
          </cell>
          <cell r="F1481" t="str">
            <v>AUCOL98</v>
          </cell>
          <cell r="G1481">
            <v>71286</v>
          </cell>
          <cell r="H1481" t="str">
            <v>CI BANADEX S.A</v>
          </cell>
          <cell r="I1481">
            <v>40986772.8125</v>
          </cell>
          <cell r="J1481">
            <v>40986772.8125</v>
          </cell>
          <cell r="K1481">
            <v>40986772.126999997</v>
          </cell>
          <cell r="L1481">
            <v>45757801</v>
          </cell>
          <cell r="M1481">
            <v>0</v>
          </cell>
          <cell r="N1481">
            <v>45757801</v>
          </cell>
          <cell r="O1481">
            <v>0.1</v>
          </cell>
          <cell r="P1481">
            <v>0</v>
          </cell>
          <cell r="Q1481">
            <v>0.1</v>
          </cell>
          <cell r="R1481">
            <v>4575780.1000000006</v>
          </cell>
          <cell r="S1481">
            <v>50333581.100000001</v>
          </cell>
          <cell r="T1481">
            <v>1.2280445248051823</v>
          </cell>
          <cell r="U1481">
            <v>0.19</v>
          </cell>
          <cell r="V1481">
            <v>7787486.7041299995</v>
          </cell>
          <cell r="W1481">
            <v>0.125</v>
          </cell>
          <cell r="X1481">
            <v>5123346.5158749996</v>
          </cell>
          <cell r="Y1481">
            <v>0</v>
          </cell>
          <cell r="Z1481">
            <v>0</v>
          </cell>
          <cell r="AA1481">
            <v>-0.54304452480518228</v>
          </cell>
          <cell r="AB1481">
            <v>-22257642.193005003</v>
          </cell>
          <cell r="AD1481">
            <v>18.384614944458008</v>
          </cell>
        </row>
        <row r="1482">
          <cell r="A1482" t="str">
            <v>Corredores  Medellín</v>
          </cell>
          <cell r="B1482">
            <v>1084490</v>
          </cell>
          <cell r="C1482">
            <v>37195</v>
          </cell>
          <cell r="D1482">
            <v>37559</v>
          </cell>
          <cell r="E1482" t="str">
            <v>A</v>
          </cell>
          <cell r="F1482" t="str">
            <v>AUCOL98</v>
          </cell>
          <cell r="G1482">
            <v>71286</v>
          </cell>
          <cell r="H1482" t="str">
            <v>CI BANADEX S.A</v>
          </cell>
          <cell r="I1482">
            <v>53050263.625</v>
          </cell>
          <cell r="J1482">
            <v>53050263.625</v>
          </cell>
          <cell r="K1482">
            <v>53050264.5625</v>
          </cell>
          <cell r="N1482">
            <v>0</v>
          </cell>
          <cell r="O1482">
            <v>0.1</v>
          </cell>
          <cell r="P1482">
            <v>0</v>
          </cell>
          <cell r="Q1482">
            <v>0.1</v>
          </cell>
          <cell r="R1482">
            <v>0</v>
          </cell>
          <cell r="S1482">
            <v>0</v>
          </cell>
          <cell r="T1482">
            <v>0</v>
          </cell>
          <cell r="U1482">
            <v>0.19</v>
          </cell>
          <cell r="V1482">
            <v>10079550.266875001</v>
          </cell>
          <cell r="W1482">
            <v>0.125</v>
          </cell>
          <cell r="X1482">
            <v>6631283.0703125</v>
          </cell>
          <cell r="Y1482">
            <v>0</v>
          </cell>
          <cell r="Z1482">
            <v>0</v>
          </cell>
          <cell r="AA1482">
            <v>0.68500000000000005</v>
          </cell>
          <cell r="AB1482">
            <v>36339431.225312501</v>
          </cell>
          <cell r="AD1482">
            <v>16.653846740722656</v>
          </cell>
        </row>
        <row r="1483">
          <cell r="A1483" t="str">
            <v>Corredores  Medellín</v>
          </cell>
          <cell r="B1483">
            <v>1084490</v>
          </cell>
          <cell r="C1483">
            <v>37560</v>
          </cell>
          <cell r="D1483">
            <v>37777</v>
          </cell>
          <cell r="E1483" t="str">
            <v>A</v>
          </cell>
          <cell r="F1483" t="str">
            <v>AUCOL98</v>
          </cell>
          <cell r="G1483">
            <v>71286</v>
          </cell>
          <cell r="H1483" t="str">
            <v>CI BANADEX S.A</v>
          </cell>
          <cell r="I1483">
            <v>37407732.0625</v>
          </cell>
          <cell r="J1483">
            <v>36591341</v>
          </cell>
          <cell r="K1483">
            <v>22044553.9375</v>
          </cell>
          <cell r="N1483">
            <v>0</v>
          </cell>
          <cell r="O1483">
            <v>0.1</v>
          </cell>
          <cell r="P1483">
            <v>0</v>
          </cell>
          <cell r="Q1483">
            <v>0.1</v>
          </cell>
          <cell r="R1483">
            <v>0</v>
          </cell>
          <cell r="S1483">
            <v>0</v>
          </cell>
          <cell r="T1483">
            <v>0</v>
          </cell>
          <cell r="U1483">
            <v>0.19</v>
          </cell>
          <cell r="V1483">
            <v>4188465.2481249999</v>
          </cell>
          <cell r="W1483">
            <v>0.125</v>
          </cell>
          <cell r="X1483">
            <v>2755569.2421875</v>
          </cell>
          <cell r="Y1483">
            <v>0</v>
          </cell>
          <cell r="Z1483">
            <v>0</v>
          </cell>
          <cell r="AA1483">
            <v>0.68500000000000005</v>
          </cell>
          <cell r="AB1483">
            <v>15100519.447187502</v>
          </cell>
          <cell r="AC1483">
            <v>11</v>
          </cell>
          <cell r="AD1483">
            <v>11</v>
          </cell>
        </row>
        <row r="1484">
          <cell r="B1484" t="str">
            <v>Total 1084490</v>
          </cell>
          <cell r="I1484">
            <v>131444768.5</v>
          </cell>
          <cell r="J1484">
            <v>130628377.4375</v>
          </cell>
          <cell r="K1484">
            <v>116081590.627</v>
          </cell>
          <cell r="L1484">
            <v>45757801</v>
          </cell>
          <cell r="M1484">
            <v>0</v>
          </cell>
          <cell r="N1484">
            <v>45757801</v>
          </cell>
          <cell r="P1484">
            <v>0</v>
          </cell>
          <cell r="R1484">
            <v>4575780.1000000006</v>
          </cell>
          <cell r="S1484">
            <v>50333581.100000001</v>
          </cell>
          <cell r="V1484">
            <v>22055502.219130002</v>
          </cell>
          <cell r="X1484">
            <v>14510198.828375001</v>
          </cell>
          <cell r="Z1484">
            <v>0</v>
          </cell>
          <cell r="AB1484">
            <v>29182308.479495</v>
          </cell>
          <cell r="AC1484">
            <v>11</v>
          </cell>
        </row>
        <row r="1485">
          <cell r="H1485" t="str">
            <v>Total CI BANADEX S.A</v>
          </cell>
          <cell r="I1485">
            <v>131444768.5</v>
          </cell>
          <cell r="J1485">
            <v>130628377.4375</v>
          </cell>
          <cell r="K1485">
            <v>116081590.627</v>
          </cell>
          <cell r="L1485">
            <v>45757801</v>
          </cell>
          <cell r="M1485">
            <v>0</v>
          </cell>
          <cell r="N1485">
            <v>45757801</v>
          </cell>
          <cell r="P1485">
            <v>0</v>
          </cell>
          <cell r="R1485">
            <v>4575780.1000000006</v>
          </cell>
          <cell r="S1485">
            <v>50333581.100000001</v>
          </cell>
          <cell r="V1485">
            <v>22055502.219130002</v>
          </cell>
          <cell r="X1485">
            <v>14510198.828375001</v>
          </cell>
          <cell r="Z1485">
            <v>0</v>
          </cell>
          <cell r="AB1485">
            <v>29182308.479495</v>
          </cell>
          <cell r="AC1485">
            <v>11</v>
          </cell>
        </row>
        <row r="1486">
          <cell r="A1486" t="str">
            <v>Corredores  Medellín</v>
          </cell>
          <cell r="B1486">
            <v>11003219</v>
          </cell>
          <cell r="C1486">
            <v>37469</v>
          </cell>
          <cell r="D1486">
            <v>37777</v>
          </cell>
          <cell r="E1486" t="str">
            <v>M</v>
          </cell>
          <cell r="F1486" t="str">
            <v>AUCOLESP</v>
          </cell>
          <cell r="G1486">
            <v>71032</v>
          </cell>
          <cell r="H1486" t="str">
            <v>CIPRESES DE COLOMBIA</v>
          </cell>
          <cell r="I1486">
            <v>1142340</v>
          </cell>
          <cell r="J1486">
            <v>1028106</v>
          </cell>
          <cell r="K1486">
            <v>1142340</v>
          </cell>
          <cell r="N1486">
            <v>0</v>
          </cell>
          <cell r="O1486">
            <v>0.1</v>
          </cell>
          <cell r="P1486">
            <v>0</v>
          </cell>
          <cell r="Q1486">
            <v>0.1</v>
          </cell>
          <cell r="R1486">
            <v>0</v>
          </cell>
          <cell r="S1486">
            <v>0</v>
          </cell>
          <cell r="T1486">
            <v>0</v>
          </cell>
          <cell r="U1486">
            <v>0.19</v>
          </cell>
          <cell r="V1486">
            <v>217044.6</v>
          </cell>
          <cell r="W1486">
            <v>0.125</v>
          </cell>
          <cell r="X1486">
            <v>142792.5</v>
          </cell>
          <cell r="Y1486">
            <v>0</v>
          </cell>
          <cell r="Z1486">
            <v>0</v>
          </cell>
          <cell r="AA1486">
            <v>0.68500000000000005</v>
          </cell>
          <cell r="AB1486">
            <v>782502.9</v>
          </cell>
          <cell r="AC1486">
            <v>2</v>
          </cell>
          <cell r="AD1486">
            <v>2</v>
          </cell>
        </row>
        <row r="1487">
          <cell r="B1487" t="str">
            <v>Total 11003219</v>
          </cell>
          <cell r="I1487">
            <v>1142340</v>
          </cell>
          <cell r="J1487">
            <v>1028106</v>
          </cell>
          <cell r="K1487">
            <v>1142340</v>
          </cell>
          <cell r="L1487">
            <v>0</v>
          </cell>
          <cell r="M1487">
            <v>0</v>
          </cell>
          <cell r="N1487">
            <v>0</v>
          </cell>
          <cell r="P1487">
            <v>0</v>
          </cell>
          <cell r="R1487">
            <v>0</v>
          </cell>
          <cell r="S1487">
            <v>0</v>
          </cell>
          <cell r="V1487">
            <v>217044.6</v>
          </cell>
          <cell r="X1487">
            <v>142792.5</v>
          </cell>
          <cell r="Z1487">
            <v>0</v>
          </cell>
          <cell r="AB1487">
            <v>782502.9</v>
          </cell>
          <cell r="AC1487">
            <v>2</v>
          </cell>
        </row>
        <row r="1488">
          <cell r="H1488" t="str">
            <v>Total CIPRESES DE COLOMBIA</v>
          </cell>
          <cell r="I1488">
            <v>1142340</v>
          </cell>
          <cell r="J1488">
            <v>1028106</v>
          </cell>
          <cell r="K1488">
            <v>1142340</v>
          </cell>
          <cell r="L1488">
            <v>0</v>
          </cell>
          <cell r="M1488">
            <v>0</v>
          </cell>
          <cell r="N1488">
            <v>0</v>
          </cell>
          <cell r="P1488">
            <v>0</v>
          </cell>
          <cell r="R1488">
            <v>0</v>
          </cell>
          <cell r="S1488">
            <v>0</v>
          </cell>
          <cell r="V1488">
            <v>217044.6</v>
          </cell>
          <cell r="X1488">
            <v>142792.5</v>
          </cell>
          <cell r="Z1488">
            <v>0</v>
          </cell>
          <cell r="AB1488">
            <v>782502.9</v>
          </cell>
          <cell r="AC1488">
            <v>2</v>
          </cell>
        </row>
        <row r="1489">
          <cell r="A1489" t="str">
            <v>Corredores  Medellín</v>
          </cell>
          <cell r="B1489">
            <v>10937800</v>
          </cell>
          <cell r="C1489">
            <v>37469</v>
          </cell>
          <cell r="D1489">
            <v>37777</v>
          </cell>
          <cell r="E1489" t="str">
            <v>M</v>
          </cell>
          <cell r="F1489" t="str">
            <v>AUCOLESP</v>
          </cell>
          <cell r="G1489">
            <v>71032</v>
          </cell>
          <cell r="H1489" t="str">
            <v>CLUB ATLETICO NACIONAL</v>
          </cell>
          <cell r="I1489">
            <v>18744733</v>
          </cell>
          <cell r="J1489">
            <v>14829654</v>
          </cell>
          <cell r="K1489">
            <v>18453515.9844</v>
          </cell>
          <cell r="L1489">
            <v>37792812</v>
          </cell>
          <cell r="M1489">
            <v>-6200</v>
          </cell>
          <cell r="N1489">
            <v>37786612</v>
          </cell>
          <cell r="O1489">
            <v>0.1</v>
          </cell>
          <cell r="P1489">
            <v>-620</v>
          </cell>
          <cell r="Q1489">
            <v>0.1</v>
          </cell>
          <cell r="R1489">
            <v>3778661.2</v>
          </cell>
          <cell r="S1489">
            <v>41564653.200000003</v>
          </cell>
          <cell r="T1489">
            <v>2.2523974962352651</v>
          </cell>
          <cell r="U1489">
            <v>0.19</v>
          </cell>
          <cell r="V1489">
            <v>3506168.0370360003</v>
          </cell>
          <cell r="W1489">
            <v>0.125</v>
          </cell>
          <cell r="X1489">
            <v>2306689.4980500001</v>
          </cell>
          <cell r="Y1489">
            <v>0</v>
          </cell>
          <cell r="Z1489">
            <v>0</v>
          </cell>
          <cell r="AA1489">
            <v>-1.567397496235265</v>
          </cell>
          <cell r="AB1489">
            <v>-28923994.750686001</v>
          </cell>
          <cell r="AC1489">
            <v>22</v>
          </cell>
          <cell r="AD1489">
            <v>17.87986946105957</v>
          </cell>
        </row>
        <row r="1490">
          <cell r="B1490" t="str">
            <v>Total 10937800</v>
          </cell>
          <cell r="I1490">
            <v>18744733</v>
          </cell>
          <cell r="J1490">
            <v>14829654</v>
          </cell>
          <cell r="K1490">
            <v>18453515.9844</v>
          </cell>
          <cell r="L1490">
            <v>37792812</v>
          </cell>
          <cell r="M1490">
            <v>-6200</v>
          </cell>
          <cell r="N1490">
            <v>37786612</v>
          </cell>
          <cell r="P1490">
            <v>-620</v>
          </cell>
          <cell r="R1490">
            <v>3778661.2</v>
          </cell>
          <cell r="S1490">
            <v>41564653.200000003</v>
          </cell>
          <cell r="V1490">
            <v>3506168.0370360003</v>
          </cell>
          <cell r="X1490">
            <v>2306689.4980500001</v>
          </cell>
          <cell r="Z1490">
            <v>0</v>
          </cell>
          <cell r="AB1490">
            <v>-28923994.750686001</v>
          </cell>
          <cell r="AC1490">
            <v>22</v>
          </cell>
        </row>
        <row r="1491">
          <cell r="H1491" t="str">
            <v>Total CLUB ATLETICO NACIONAL</v>
          </cell>
          <cell r="I1491">
            <v>18744733</v>
          </cell>
          <cell r="J1491">
            <v>14829654</v>
          </cell>
          <cell r="K1491">
            <v>18453515.9844</v>
          </cell>
          <cell r="L1491">
            <v>37792812</v>
          </cell>
          <cell r="M1491">
            <v>-6200</v>
          </cell>
          <cell r="N1491">
            <v>37786612</v>
          </cell>
          <cell r="P1491">
            <v>-620</v>
          </cell>
          <cell r="R1491">
            <v>3778661.2</v>
          </cell>
          <cell r="S1491">
            <v>41564653.200000003</v>
          </cell>
          <cell r="V1491">
            <v>3506168.0370360003</v>
          </cell>
          <cell r="X1491">
            <v>2306689.4980500001</v>
          </cell>
          <cell r="Z1491">
            <v>0</v>
          </cell>
          <cell r="AB1491">
            <v>-28923994.750686001</v>
          </cell>
          <cell r="AC1491">
            <v>22</v>
          </cell>
        </row>
        <row r="1492">
          <cell r="A1492" t="str">
            <v>Corredores  Medellín</v>
          </cell>
          <cell r="B1492">
            <v>8742298</v>
          </cell>
          <cell r="C1492">
            <v>37046</v>
          </cell>
          <cell r="D1492">
            <v>37410</v>
          </cell>
          <cell r="E1492" t="str">
            <v>M</v>
          </cell>
          <cell r="F1492" t="str">
            <v>AUCOLESP</v>
          </cell>
          <cell r="G1492">
            <v>71032</v>
          </cell>
          <cell r="H1492" t="str">
            <v>COLTEFINANCIERA S.A.</v>
          </cell>
          <cell r="I1492">
            <v>162355682.875</v>
          </cell>
          <cell r="J1492">
            <v>162355682.875</v>
          </cell>
          <cell r="K1492">
            <v>162355682.7969</v>
          </cell>
          <cell r="L1492">
            <v>82435063</v>
          </cell>
          <cell r="M1492">
            <v>1963052</v>
          </cell>
          <cell r="N1492">
            <v>84398115</v>
          </cell>
          <cell r="O1492">
            <v>0.1</v>
          </cell>
          <cell r="P1492">
            <v>196305.2</v>
          </cell>
          <cell r="Q1492">
            <v>0.1</v>
          </cell>
          <cell r="R1492">
            <v>8439811.5</v>
          </cell>
          <cell r="S1492">
            <v>93034231.700000003</v>
          </cell>
          <cell r="T1492">
            <v>0.57302725779165875</v>
          </cell>
          <cell r="U1492">
            <v>0.19</v>
          </cell>
          <cell r="V1492">
            <v>30847579.731411003</v>
          </cell>
          <cell r="W1492">
            <v>7.4999999999999997E-2</v>
          </cell>
          <cell r="X1492">
            <v>12176676.2097675</v>
          </cell>
          <cell r="Y1492">
            <v>0</v>
          </cell>
          <cell r="Z1492">
            <v>0</v>
          </cell>
          <cell r="AA1492">
            <v>0.16197274220834135</v>
          </cell>
          <cell r="AB1492">
            <v>26297195.155721523</v>
          </cell>
          <cell r="AD1492">
            <v>93.260986328125</v>
          </cell>
        </row>
        <row r="1493">
          <cell r="A1493" t="str">
            <v>Corredores  Medellín</v>
          </cell>
          <cell r="B1493">
            <v>8742298</v>
          </cell>
          <cell r="C1493">
            <v>37411</v>
          </cell>
          <cell r="D1493">
            <v>37775</v>
          </cell>
          <cell r="E1493" t="str">
            <v>M</v>
          </cell>
          <cell r="F1493" t="str">
            <v>AUCOLESP</v>
          </cell>
          <cell r="G1493">
            <v>71032</v>
          </cell>
          <cell r="H1493" t="str">
            <v>COLTEFINANCIERA S.A.</v>
          </cell>
          <cell r="I1493">
            <v>4761702</v>
          </cell>
          <cell r="J1493">
            <v>4784396</v>
          </cell>
          <cell r="K1493">
            <v>4761702</v>
          </cell>
          <cell r="N1493">
            <v>0</v>
          </cell>
          <cell r="O1493">
            <v>0.1</v>
          </cell>
          <cell r="P1493">
            <v>0</v>
          </cell>
          <cell r="Q1493">
            <v>0.1</v>
          </cell>
          <cell r="R1493">
            <v>0</v>
          </cell>
          <cell r="S1493">
            <v>0</v>
          </cell>
          <cell r="T1493">
            <v>0</v>
          </cell>
          <cell r="U1493">
            <v>0.19</v>
          </cell>
          <cell r="V1493">
            <v>904723.38</v>
          </cell>
          <cell r="W1493">
            <v>7.4999999999999997E-2</v>
          </cell>
          <cell r="X1493">
            <v>357127.64999999997</v>
          </cell>
          <cell r="Y1493">
            <v>0</v>
          </cell>
          <cell r="Z1493">
            <v>0</v>
          </cell>
          <cell r="AA1493">
            <v>0.7350000000000001</v>
          </cell>
          <cell r="AB1493">
            <v>3499850.9700000007</v>
          </cell>
          <cell r="AD1493">
            <v>3.1263735294342041</v>
          </cell>
        </row>
        <row r="1494">
          <cell r="B1494" t="str">
            <v>Total 8742298</v>
          </cell>
          <cell r="I1494">
            <v>167117384.875</v>
          </cell>
          <cell r="J1494">
            <v>167140078.875</v>
          </cell>
          <cell r="K1494">
            <v>167117384.7969</v>
          </cell>
          <cell r="L1494">
            <v>82435063</v>
          </cell>
          <cell r="M1494">
            <v>1963052</v>
          </cell>
          <cell r="N1494">
            <v>84398115</v>
          </cell>
          <cell r="P1494">
            <v>196305.2</v>
          </cell>
          <cell r="R1494">
            <v>8439811.5</v>
          </cell>
          <cell r="S1494">
            <v>93034231.700000003</v>
          </cell>
          <cell r="V1494">
            <v>31752303.111411002</v>
          </cell>
          <cell r="X1494">
            <v>12533803.8597675</v>
          </cell>
          <cell r="Z1494">
            <v>0</v>
          </cell>
          <cell r="AB1494">
            <v>29797046.125721522</v>
          </cell>
          <cell r="AC1494">
            <v>0</v>
          </cell>
        </row>
        <row r="1495">
          <cell r="A1495" t="str">
            <v>Corredores  Medellín</v>
          </cell>
          <cell r="B1495">
            <v>10955451</v>
          </cell>
          <cell r="C1495">
            <v>37469</v>
          </cell>
          <cell r="D1495">
            <v>37777</v>
          </cell>
          <cell r="E1495" t="str">
            <v>M</v>
          </cell>
          <cell r="F1495" t="str">
            <v>AUCOLESP</v>
          </cell>
          <cell r="G1495">
            <v>71032</v>
          </cell>
          <cell r="H1495" t="str">
            <v>COLTEFINANCIERA S.A.</v>
          </cell>
          <cell r="I1495">
            <v>35818469</v>
          </cell>
          <cell r="J1495">
            <v>31815801</v>
          </cell>
          <cell r="K1495">
            <v>35802962.744099997</v>
          </cell>
          <cell r="L1495">
            <v>19963600</v>
          </cell>
          <cell r="M1495">
            <v>1532967</v>
          </cell>
          <cell r="N1495">
            <v>21496567</v>
          </cell>
          <cell r="O1495">
            <v>0.1</v>
          </cell>
          <cell r="P1495">
            <v>153296.70000000001</v>
          </cell>
          <cell r="Q1495">
            <v>0.1</v>
          </cell>
          <cell r="R1495">
            <v>2149656.7000000002</v>
          </cell>
          <cell r="S1495">
            <v>23799520.399999999</v>
          </cell>
          <cell r="T1495">
            <v>0.66473606025584975</v>
          </cell>
          <cell r="U1495">
            <v>0.19</v>
          </cell>
          <cell r="V1495">
            <v>6802562.9213789999</v>
          </cell>
          <cell r="W1495">
            <v>0.125</v>
          </cell>
          <cell r="X1495">
            <v>4475370.3430124996</v>
          </cell>
          <cell r="Y1495">
            <v>0</v>
          </cell>
          <cell r="Z1495">
            <v>0</v>
          </cell>
          <cell r="AA1495">
            <v>2.0263939744150306E-2</v>
          </cell>
          <cell r="AB1495">
            <v>725509.07970850065</v>
          </cell>
          <cell r="AC1495">
            <v>37</v>
          </cell>
          <cell r="AD1495">
            <v>37.081169128417969</v>
          </cell>
        </row>
        <row r="1496">
          <cell r="B1496" t="str">
            <v>Total 10955451</v>
          </cell>
          <cell r="I1496">
            <v>35818469</v>
          </cell>
          <cell r="J1496">
            <v>31815801</v>
          </cell>
          <cell r="K1496">
            <v>35802962.744099997</v>
          </cell>
          <cell r="L1496">
            <v>19963600</v>
          </cell>
          <cell r="M1496">
            <v>1532967</v>
          </cell>
          <cell r="N1496">
            <v>21496567</v>
          </cell>
          <cell r="P1496">
            <v>153296.70000000001</v>
          </cell>
          <cell r="R1496">
            <v>2149656.7000000002</v>
          </cell>
          <cell r="S1496">
            <v>23799520.399999999</v>
          </cell>
          <cell r="V1496">
            <v>6802562.9213789999</v>
          </cell>
          <cell r="X1496">
            <v>4475370.3430124996</v>
          </cell>
          <cell r="Z1496">
            <v>0</v>
          </cell>
          <cell r="AB1496">
            <v>725509.07970850065</v>
          </cell>
          <cell r="AC1496">
            <v>37</v>
          </cell>
        </row>
        <row r="1497">
          <cell r="H1497" t="str">
            <v>Total COLTEFINANCIERA S.A.</v>
          </cell>
          <cell r="I1497">
            <v>202935853.875</v>
          </cell>
          <cell r="J1497">
            <v>198955879.875</v>
          </cell>
          <cell r="K1497">
            <v>202920347.54100001</v>
          </cell>
          <cell r="L1497">
            <v>102398663</v>
          </cell>
          <cell r="M1497">
            <v>3496019</v>
          </cell>
          <cell r="N1497">
            <v>105894682</v>
          </cell>
          <cell r="P1497">
            <v>349601.9</v>
          </cell>
          <cell r="R1497">
            <v>10589468.199999999</v>
          </cell>
          <cell r="S1497">
            <v>116833752.09999999</v>
          </cell>
          <cell r="V1497">
            <v>38554866.032790005</v>
          </cell>
          <cell r="X1497">
            <v>17009174.202780001</v>
          </cell>
          <cell r="Z1497">
            <v>0</v>
          </cell>
          <cell r="AB1497">
            <v>30522555.205430023</v>
          </cell>
          <cell r="AC1497">
            <v>37</v>
          </cell>
        </row>
        <row r="1498">
          <cell r="A1498" t="str">
            <v>Corredores  Medellín</v>
          </cell>
          <cell r="B1498">
            <v>10973832</v>
          </cell>
          <cell r="C1498">
            <v>37500</v>
          </cell>
          <cell r="D1498">
            <v>37777</v>
          </cell>
          <cell r="E1498" t="str">
            <v>M</v>
          </cell>
          <cell r="F1498" t="str">
            <v>AUCOLESP</v>
          </cell>
          <cell r="G1498">
            <v>71032</v>
          </cell>
          <cell r="H1498" t="str">
            <v>COLTEJER</v>
          </cell>
          <cell r="I1498">
            <v>138565732.9375</v>
          </cell>
          <cell r="J1498">
            <v>107482853.9375</v>
          </cell>
          <cell r="K1498">
            <v>137980356.1855</v>
          </cell>
          <cell r="L1498">
            <v>69352147</v>
          </cell>
          <cell r="M1498">
            <v>21283631</v>
          </cell>
          <cell r="N1498">
            <v>90635778</v>
          </cell>
          <cell r="O1498">
            <v>0.1</v>
          </cell>
          <cell r="P1498">
            <v>2128363.1</v>
          </cell>
          <cell r="Q1498">
            <v>0.1</v>
          </cell>
          <cell r="R1498">
            <v>9063577.8000000007</v>
          </cell>
          <cell r="S1498">
            <v>101827718.89999999</v>
          </cell>
          <cell r="T1498">
            <v>0.7379870708777081</v>
          </cell>
          <cell r="U1498">
            <v>0.19</v>
          </cell>
          <cell r="V1498">
            <v>26216267.675244998</v>
          </cell>
          <cell r="W1498">
            <v>0.125</v>
          </cell>
          <cell r="X1498">
            <v>17247544.523187499</v>
          </cell>
          <cell r="Y1498">
            <v>0</v>
          </cell>
          <cell r="Z1498">
            <v>0</v>
          </cell>
          <cell r="AA1498">
            <v>-5.2987070877708042E-2</v>
          </cell>
          <cell r="AB1498">
            <v>-7311174.91293249</v>
          </cell>
          <cell r="AC1498">
            <v>219</v>
          </cell>
          <cell r="AD1498">
            <v>219.75090026855469</v>
          </cell>
        </row>
        <row r="1499">
          <cell r="B1499" t="str">
            <v>Total 10973832</v>
          </cell>
          <cell r="I1499">
            <v>138565732.9375</v>
          </cell>
          <cell r="J1499">
            <v>107482853.9375</v>
          </cell>
          <cell r="K1499">
            <v>137980356.1855</v>
          </cell>
          <cell r="L1499">
            <v>69352147</v>
          </cell>
          <cell r="M1499">
            <v>21283631</v>
          </cell>
          <cell r="N1499">
            <v>90635778</v>
          </cell>
          <cell r="P1499">
            <v>2128363.1</v>
          </cell>
          <cell r="R1499">
            <v>9063577.8000000007</v>
          </cell>
          <cell r="S1499">
            <v>101827718.89999999</v>
          </cell>
          <cell r="V1499">
            <v>26216267.675244998</v>
          </cell>
          <cell r="X1499">
            <v>17247544.523187499</v>
          </cell>
          <cell r="Z1499">
            <v>0</v>
          </cell>
          <cell r="AB1499">
            <v>-7311174.91293249</v>
          </cell>
          <cell r="AC1499">
            <v>219</v>
          </cell>
        </row>
        <row r="1500">
          <cell r="H1500" t="str">
            <v>Total COLTEJER</v>
          </cell>
          <cell r="I1500">
            <v>138565732.9375</v>
          </cell>
          <cell r="J1500">
            <v>107482853.9375</v>
          </cell>
          <cell r="K1500">
            <v>137980356.1855</v>
          </cell>
          <cell r="L1500">
            <v>69352147</v>
          </cell>
          <cell r="M1500">
            <v>21283631</v>
          </cell>
          <cell r="N1500">
            <v>90635778</v>
          </cell>
          <cell r="P1500">
            <v>2128363.1</v>
          </cell>
          <cell r="R1500">
            <v>9063577.8000000007</v>
          </cell>
          <cell r="S1500">
            <v>101827718.89999999</v>
          </cell>
          <cell r="V1500">
            <v>26216267.675244998</v>
          </cell>
          <cell r="X1500">
            <v>17247544.523187499</v>
          </cell>
          <cell r="Z1500">
            <v>0</v>
          </cell>
          <cell r="AB1500">
            <v>-7311174.91293249</v>
          </cell>
          <cell r="AC1500">
            <v>219</v>
          </cell>
        </row>
        <row r="1501">
          <cell r="A1501" t="str">
            <v>Corredores  Medellín</v>
          </cell>
          <cell r="B1501">
            <v>7541352</v>
          </cell>
          <cell r="C1501">
            <v>36689</v>
          </cell>
          <cell r="D1501">
            <v>37053</v>
          </cell>
          <cell r="E1501" t="str">
            <v>A</v>
          </cell>
          <cell r="F1501" t="str">
            <v>AUCOLESP</v>
          </cell>
          <cell r="G1501">
            <v>71522</v>
          </cell>
          <cell r="H1501" t="str">
            <v>COMFENALCO ANTIOQUIA</v>
          </cell>
          <cell r="I1501">
            <v>2346737</v>
          </cell>
          <cell r="J1501">
            <v>2346737</v>
          </cell>
          <cell r="K1501">
            <v>2346737</v>
          </cell>
          <cell r="L1501">
            <v>45539</v>
          </cell>
          <cell r="M1501">
            <v>0</v>
          </cell>
          <cell r="N1501">
            <v>45539</v>
          </cell>
          <cell r="O1501">
            <v>0.1</v>
          </cell>
          <cell r="P1501">
            <v>0</v>
          </cell>
          <cell r="Q1501">
            <v>0.1</v>
          </cell>
          <cell r="R1501">
            <v>4553.9000000000005</v>
          </cell>
          <cell r="S1501">
            <v>50092.9</v>
          </cell>
          <cell r="T1501">
            <v>2.1345766483419317E-2</v>
          </cell>
          <cell r="U1501">
            <v>0.19</v>
          </cell>
          <cell r="V1501">
            <v>445880.03</v>
          </cell>
          <cell r="W1501">
            <v>0.125</v>
          </cell>
          <cell r="X1501">
            <v>293342.125</v>
          </cell>
          <cell r="Y1501">
            <v>0</v>
          </cell>
          <cell r="Z1501">
            <v>0</v>
          </cell>
          <cell r="AA1501">
            <v>0.6636542335165807</v>
          </cell>
          <cell r="AB1501">
            <v>1557421.9450000001</v>
          </cell>
          <cell r="AD1501">
            <v>0.76098901033401489</v>
          </cell>
        </row>
        <row r="1502">
          <cell r="B1502" t="str">
            <v>Total 7541352</v>
          </cell>
          <cell r="I1502">
            <v>2346737</v>
          </cell>
          <cell r="J1502">
            <v>2346737</v>
          </cell>
          <cell r="K1502">
            <v>2346737</v>
          </cell>
          <cell r="L1502">
            <v>45539</v>
          </cell>
          <cell r="M1502">
            <v>0</v>
          </cell>
          <cell r="N1502">
            <v>45539</v>
          </cell>
          <cell r="P1502">
            <v>0</v>
          </cell>
          <cell r="R1502">
            <v>4553.9000000000005</v>
          </cell>
          <cell r="S1502">
            <v>50092.9</v>
          </cell>
          <cell r="V1502">
            <v>445880.03</v>
          </cell>
          <cell r="X1502">
            <v>293342.125</v>
          </cell>
          <cell r="Z1502">
            <v>0</v>
          </cell>
          <cell r="AB1502">
            <v>1557421.9450000001</v>
          </cell>
          <cell r="AC1502">
            <v>0</v>
          </cell>
        </row>
        <row r="1503">
          <cell r="H1503" t="str">
            <v>Total COMFENALCO ANTIOQUIA</v>
          </cell>
          <cell r="I1503">
            <v>2346737</v>
          </cell>
          <cell r="J1503">
            <v>2346737</v>
          </cell>
          <cell r="K1503">
            <v>2346737</v>
          </cell>
          <cell r="L1503">
            <v>45539</v>
          </cell>
          <cell r="M1503">
            <v>0</v>
          </cell>
          <cell r="N1503">
            <v>45539</v>
          </cell>
          <cell r="P1503">
            <v>0</v>
          </cell>
          <cell r="R1503">
            <v>4553.9000000000005</v>
          </cell>
          <cell r="S1503">
            <v>50092.9</v>
          </cell>
          <cell r="V1503">
            <v>445880.03</v>
          </cell>
          <cell r="X1503">
            <v>293342.125</v>
          </cell>
          <cell r="Z1503">
            <v>0</v>
          </cell>
          <cell r="AB1503">
            <v>1557421.9450000001</v>
          </cell>
          <cell r="AC1503">
            <v>0</v>
          </cell>
        </row>
        <row r="1504">
          <cell r="A1504" t="str">
            <v>Corredores  Medellín</v>
          </cell>
          <cell r="B1504">
            <v>7550924</v>
          </cell>
          <cell r="C1504">
            <v>36737</v>
          </cell>
          <cell r="D1504">
            <v>37101</v>
          </cell>
          <cell r="E1504" t="str">
            <v>A</v>
          </cell>
          <cell r="F1504" t="str">
            <v>AUCOLESP</v>
          </cell>
          <cell r="G1504">
            <v>71522</v>
          </cell>
          <cell r="H1504" t="str">
            <v>CONFIAR COOPERATIVA FINANCIERA</v>
          </cell>
          <cell r="I1504">
            <v>4884206</v>
          </cell>
          <cell r="J1504">
            <v>4884206</v>
          </cell>
          <cell r="K1504">
            <v>4884206</v>
          </cell>
          <cell r="N1504">
            <v>0</v>
          </cell>
          <cell r="O1504">
            <v>0.1</v>
          </cell>
          <cell r="P1504">
            <v>0</v>
          </cell>
          <cell r="Q1504">
            <v>0.1</v>
          </cell>
          <cell r="R1504">
            <v>0</v>
          </cell>
          <cell r="S1504">
            <v>0</v>
          </cell>
          <cell r="T1504">
            <v>0</v>
          </cell>
          <cell r="U1504">
            <v>0.19</v>
          </cell>
          <cell r="V1504">
            <v>927999.14</v>
          </cell>
          <cell r="W1504">
            <v>0.125</v>
          </cell>
          <cell r="X1504">
            <v>610525.75</v>
          </cell>
          <cell r="Y1504">
            <v>0</v>
          </cell>
          <cell r="Z1504">
            <v>0</v>
          </cell>
          <cell r="AA1504">
            <v>0.68500000000000005</v>
          </cell>
          <cell r="AB1504">
            <v>3345681.1100000003</v>
          </cell>
          <cell r="AD1504">
            <v>5.4945056326687336E-3</v>
          </cell>
        </row>
        <row r="1505">
          <cell r="B1505" t="str">
            <v>Total 7550924</v>
          </cell>
          <cell r="I1505">
            <v>4884206</v>
          </cell>
          <cell r="J1505">
            <v>4884206</v>
          </cell>
          <cell r="K1505">
            <v>4884206</v>
          </cell>
          <cell r="L1505">
            <v>0</v>
          </cell>
          <cell r="M1505">
            <v>0</v>
          </cell>
          <cell r="N1505">
            <v>0</v>
          </cell>
          <cell r="P1505">
            <v>0</v>
          </cell>
          <cell r="R1505">
            <v>0</v>
          </cell>
          <cell r="S1505">
            <v>0</v>
          </cell>
          <cell r="V1505">
            <v>927999.14</v>
          </cell>
          <cell r="X1505">
            <v>610525.75</v>
          </cell>
          <cell r="Z1505">
            <v>0</v>
          </cell>
          <cell r="AB1505">
            <v>3345681.1100000003</v>
          </cell>
          <cell r="AC1505">
            <v>0</v>
          </cell>
        </row>
        <row r="1506">
          <cell r="A1506" t="str">
            <v>Corredores  Medellín</v>
          </cell>
          <cell r="B1506">
            <v>11007527</v>
          </cell>
          <cell r="C1506">
            <v>37529</v>
          </cell>
          <cell r="D1506">
            <v>37777</v>
          </cell>
          <cell r="E1506" t="str">
            <v>M</v>
          </cell>
          <cell r="F1506" t="str">
            <v>AUCOL98</v>
          </cell>
          <cell r="G1506">
            <v>71522</v>
          </cell>
          <cell r="H1506" t="str">
            <v>CONFIAR COOPERATIVA FINANCIERA</v>
          </cell>
          <cell r="I1506">
            <v>4380024</v>
          </cell>
          <cell r="J1506">
            <v>2372049</v>
          </cell>
          <cell r="K1506">
            <v>4155552.5762</v>
          </cell>
          <cell r="L1506">
            <v>11685600</v>
          </cell>
          <cell r="M1506">
            <v>0</v>
          </cell>
          <cell r="N1506">
            <v>11685600</v>
          </cell>
          <cell r="O1506">
            <v>0.1</v>
          </cell>
          <cell r="P1506">
            <v>0</v>
          </cell>
          <cell r="Q1506">
            <v>0.1</v>
          </cell>
          <cell r="R1506">
            <v>1168560</v>
          </cell>
          <cell r="S1506">
            <v>12854160</v>
          </cell>
          <cell r="T1506">
            <v>3.093249276550929</v>
          </cell>
          <cell r="U1506">
            <v>0.19</v>
          </cell>
          <cell r="V1506">
            <v>789554.98947799997</v>
          </cell>
          <cell r="W1506">
            <v>0.125</v>
          </cell>
          <cell r="X1506">
            <v>519444.072025</v>
          </cell>
          <cell r="Y1506">
            <v>0</v>
          </cell>
          <cell r="Z1506">
            <v>0</v>
          </cell>
          <cell r="AA1506">
            <v>-2.4082492765509289</v>
          </cell>
          <cell r="AB1506">
            <v>-10007606.485303</v>
          </cell>
          <cell r="AC1506">
            <v>18</v>
          </cell>
          <cell r="AD1506">
            <v>9.8870964050292969</v>
          </cell>
        </row>
        <row r="1507">
          <cell r="B1507" t="str">
            <v>Total 11007527</v>
          </cell>
          <cell r="I1507">
            <v>4380024</v>
          </cell>
          <cell r="J1507">
            <v>2372049</v>
          </cell>
          <cell r="K1507">
            <v>4155552.5762</v>
          </cell>
          <cell r="L1507">
            <v>11685600</v>
          </cell>
          <cell r="M1507">
            <v>0</v>
          </cell>
          <cell r="N1507">
            <v>11685600</v>
          </cell>
          <cell r="P1507">
            <v>0</v>
          </cell>
          <cell r="R1507">
            <v>1168560</v>
          </cell>
          <cell r="S1507">
            <v>12854160</v>
          </cell>
          <cell r="V1507">
            <v>789554.98947799997</v>
          </cell>
          <cell r="X1507">
            <v>519444.072025</v>
          </cell>
          <cell r="Z1507">
            <v>0</v>
          </cell>
          <cell r="AB1507">
            <v>-10007606.485303</v>
          </cell>
          <cell r="AC1507">
            <v>18</v>
          </cell>
        </row>
        <row r="1508">
          <cell r="H1508" t="str">
            <v>Total CONFIAR COOPERATIVA FINANCIERA</v>
          </cell>
          <cell r="I1508">
            <v>9264230</v>
          </cell>
          <cell r="J1508">
            <v>7256255</v>
          </cell>
          <cell r="K1508">
            <v>9039758.5762000009</v>
          </cell>
          <cell r="L1508">
            <v>11685600</v>
          </cell>
          <cell r="M1508">
            <v>0</v>
          </cell>
          <cell r="N1508">
            <v>11685600</v>
          </cell>
          <cell r="P1508">
            <v>0</v>
          </cell>
          <cell r="R1508">
            <v>1168560</v>
          </cell>
          <cell r="S1508">
            <v>12854160</v>
          </cell>
          <cell r="V1508">
            <v>1717554.1294780001</v>
          </cell>
          <cell r="X1508">
            <v>1129969.8220250001</v>
          </cell>
          <cell r="Z1508">
            <v>0</v>
          </cell>
          <cell r="AB1508">
            <v>-6661925.3753029993</v>
          </cell>
          <cell r="AC1508">
            <v>18</v>
          </cell>
        </row>
        <row r="1509">
          <cell r="A1509" t="str">
            <v>Corredores  Medellín</v>
          </cell>
          <cell r="B1509">
            <v>7550908</v>
          </cell>
          <cell r="C1509">
            <v>36737</v>
          </cell>
          <cell r="D1509">
            <v>37101</v>
          </cell>
          <cell r="E1509" t="str">
            <v>A</v>
          </cell>
          <cell r="F1509" t="str">
            <v>AUCOLESP</v>
          </cell>
          <cell r="G1509">
            <v>71522</v>
          </cell>
          <cell r="H1509" t="str">
            <v>COOBANCOQUIA</v>
          </cell>
          <cell r="I1509">
            <v>692290</v>
          </cell>
          <cell r="J1509">
            <v>692290</v>
          </cell>
          <cell r="K1509">
            <v>692290</v>
          </cell>
          <cell r="N1509">
            <v>0</v>
          </cell>
          <cell r="O1509">
            <v>0.1</v>
          </cell>
          <cell r="P1509">
            <v>0</v>
          </cell>
          <cell r="Q1509">
            <v>0.1</v>
          </cell>
          <cell r="R1509">
            <v>0</v>
          </cell>
          <cell r="S1509">
            <v>0</v>
          </cell>
          <cell r="T1509">
            <v>0</v>
          </cell>
          <cell r="U1509">
            <v>0.19</v>
          </cell>
          <cell r="V1509">
            <v>131535.1</v>
          </cell>
          <cell r="W1509">
            <v>0.125</v>
          </cell>
          <cell r="X1509">
            <v>86536.25</v>
          </cell>
          <cell r="Y1509">
            <v>0</v>
          </cell>
          <cell r="Z1509">
            <v>0</v>
          </cell>
          <cell r="AA1509">
            <v>0.68500000000000005</v>
          </cell>
          <cell r="AB1509">
            <v>474218.65</v>
          </cell>
          <cell r="AD1509">
            <v>5.4945056326687336E-3</v>
          </cell>
        </row>
        <row r="1510">
          <cell r="B1510" t="str">
            <v>Total 7550908</v>
          </cell>
          <cell r="I1510">
            <v>692290</v>
          </cell>
          <cell r="J1510">
            <v>692290</v>
          </cell>
          <cell r="K1510">
            <v>692290</v>
          </cell>
          <cell r="L1510">
            <v>0</v>
          </cell>
          <cell r="M1510">
            <v>0</v>
          </cell>
          <cell r="N1510">
            <v>0</v>
          </cell>
          <cell r="P1510">
            <v>0</v>
          </cell>
          <cell r="R1510">
            <v>0</v>
          </cell>
          <cell r="S1510">
            <v>0</v>
          </cell>
          <cell r="V1510">
            <v>131535.1</v>
          </cell>
          <cell r="X1510">
            <v>86536.25</v>
          </cell>
          <cell r="Z1510">
            <v>0</v>
          </cell>
          <cell r="AB1510">
            <v>474218.65</v>
          </cell>
          <cell r="AC1510">
            <v>0</v>
          </cell>
        </row>
        <row r="1511">
          <cell r="H1511" t="str">
            <v>Total COOBANCOQUIA</v>
          </cell>
          <cell r="I1511">
            <v>692290</v>
          </cell>
          <cell r="J1511">
            <v>692290</v>
          </cell>
          <cell r="K1511">
            <v>692290</v>
          </cell>
          <cell r="L1511">
            <v>0</v>
          </cell>
          <cell r="M1511">
            <v>0</v>
          </cell>
          <cell r="N1511">
            <v>0</v>
          </cell>
          <cell r="P1511">
            <v>0</v>
          </cell>
          <cell r="R1511">
            <v>0</v>
          </cell>
          <cell r="S1511">
            <v>0</v>
          </cell>
          <cell r="V1511">
            <v>131535.1</v>
          </cell>
          <cell r="X1511">
            <v>86536.25</v>
          </cell>
          <cell r="Z1511">
            <v>0</v>
          </cell>
          <cell r="AB1511">
            <v>474218.65</v>
          </cell>
          <cell r="AC1511">
            <v>0</v>
          </cell>
        </row>
        <row r="1512">
          <cell r="A1512" t="str">
            <v>Corredores  Medellín</v>
          </cell>
          <cell r="B1512">
            <v>7478282</v>
          </cell>
          <cell r="C1512">
            <v>36799</v>
          </cell>
          <cell r="D1512">
            <v>37163</v>
          </cell>
          <cell r="E1512" t="str">
            <v>A</v>
          </cell>
          <cell r="F1512" t="str">
            <v>AUCOL98</v>
          </cell>
          <cell r="G1512">
            <v>78940</v>
          </cell>
          <cell r="H1512" t="str">
            <v>COOPERATIVA LECHERA DE ANTIOQUIA</v>
          </cell>
          <cell r="I1512">
            <v>15052116</v>
          </cell>
          <cell r="J1512">
            <v>15052116</v>
          </cell>
          <cell r="K1512">
            <v>15052115.8906</v>
          </cell>
          <cell r="L1512">
            <v>14222484</v>
          </cell>
          <cell r="M1512">
            <v>5930400</v>
          </cell>
          <cell r="N1512">
            <v>20152884</v>
          </cell>
          <cell r="O1512">
            <v>0.1</v>
          </cell>
          <cell r="P1512">
            <v>593040</v>
          </cell>
          <cell r="Q1512">
            <v>0.1</v>
          </cell>
          <cell r="R1512">
            <v>2015288.4000000001</v>
          </cell>
          <cell r="S1512">
            <v>22761212.399999999</v>
          </cell>
          <cell r="T1512">
            <v>1.5121603212086818</v>
          </cell>
          <cell r="U1512">
            <v>0.19</v>
          </cell>
          <cell r="V1512">
            <v>2859902.0192140001</v>
          </cell>
          <cell r="W1512">
            <v>0.125</v>
          </cell>
          <cell r="X1512">
            <v>1881514.4863249999</v>
          </cell>
          <cell r="Y1512">
            <v>0</v>
          </cell>
          <cell r="Z1512">
            <v>0</v>
          </cell>
          <cell r="AA1512">
            <v>-0.82716032120868177</v>
          </cell>
          <cell r="AB1512">
            <v>-12450513.014938999</v>
          </cell>
          <cell r="AD1512">
            <v>60.549449920654297</v>
          </cell>
        </row>
        <row r="1513">
          <cell r="A1513" t="str">
            <v>Corredores  Medellín</v>
          </cell>
          <cell r="B1513">
            <v>7478282</v>
          </cell>
          <cell r="C1513">
            <v>37164</v>
          </cell>
          <cell r="D1513">
            <v>37528</v>
          </cell>
          <cell r="E1513" t="str">
            <v>A</v>
          </cell>
          <cell r="F1513" t="str">
            <v>AUCOL98</v>
          </cell>
          <cell r="G1513">
            <v>78940</v>
          </cell>
          <cell r="H1513" t="str">
            <v>COOPERATIVA LECHERA DE ANTIOQUIA</v>
          </cell>
          <cell r="I1513">
            <v>15928677</v>
          </cell>
          <cell r="J1513">
            <v>15928677</v>
          </cell>
          <cell r="K1513">
            <v>15928677.111300001</v>
          </cell>
          <cell r="L1513">
            <v>371229</v>
          </cell>
          <cell r="M1513">
            <v>2500000</v>
          </cell>
          <cell r="N1513">
            <v>2871229</v>
          </cell>
          <cell r="O1513">
            <v>0.1</v>
          </cell>
          <cell r="P1513">
            <v>250000</v>
          </cell>
          <cell r="Q1513">
            <v>0.1</v>
          </cell>
          <cell r="R1513">
            <v>287122.90000000002</v>
          </cell>
          <cell r="S1513">
            <v>3408351.9</v>
          </cell>
          <cell r="T1513">
            <v>0.2139758296426307</v>
          </cell>
          <cell r="U1513">
            <v>0.19</v>
          </cell>
          <cell r="V1513">
            <v>3026448.651147</v>
          </cell>
          <cell r="W1513">
            <v>0.125</v>
          </cell>
          <cell r="X1513">
            <v>1991084.6389125001</v>
          </cell>
          <cell r="Y1513">
            <v>0</v>
          </cell>
          <cell r="Z1513">
            <v>0</v>
          </cell>
          <cell r="AA1513">
            <v>0.47102417035736932</v>
          </cell>
          <cell r="AB1513">
            <v>7502791.9212405011</v>
          </cell>
          <cell r="AD1513">
            <v>61.156593322753906</v>
          </cell>
        </row>
        <row r="1514">
          <cell r="A1514" t="str">
            <v>Corredores  Medellín</v>
          </cell>
          <cell r="B1514">
            <v>7478282</v>
          </cell>
          <cell r="C1514">
            <v>37529</v>
          </cell>
          <cell r="D1514">
            <v>37777</v>
          </cell>
          <cell r="E1514" t="str">
            <v>A</v>
          </cell>
          <cell r="F1514" t="str">
            <v>AUCOL98</v>
          </cell>
          <cell r="G1514">
            <v>78940</v>
          </cell>
          <cell r="H1514" t="str">
            <v>COOPERATIVA LECHERA DE ANTIOQUIA</v>
          </cell>
          <cell r="I1514">
            <v>18344577</v>
          </cell>
          <cell r="J1514">
            <v>18344577</v>
          </cell>
          <cell r="K1514">
            <v>12481838.343800001</v>
          </cell>
          <cell r="L1514">
            <v>0</v>
          </cell>
          <cell r="M1514">
            <v>2000000</v>
          </cell>
          <cell r="N1514">
            <v>2000000</v>
          </cell>
          <cell r="O1514">
            <v>0.1</v>
          </cell>
          <cell r="P1514">
            <v>200000</v>
          </cell>
          <cell r="Q1514">
            <v>0.1</v>
          </cell>
          <cell r="R1514">
            <v>200000</v>
          </cell>
          <cell r="S1514">
            <v>2400000</v>
          </cell>
          <cell r="T1514">
            <v>0.1922793689434483</v>
          </cell>
          <cell r="U1514">
            <v>0.19</v>
          </cell>
          <cell r="V1514">
            <v>2371549.2853220003</v>
          </cell>
          <cell r="W1514">
            <v>0.125</v>
          </cell>
          <cell r="X1514">
            <v>1560229.7929750001</v>
          </cell>
          <cell r="Y1514">
            <v>0</v>
          </cell>
          <cell r="Z1514">
            <v>0</v>
          </cell>
          <cell r="AA1514">
            <v>0.49272063105655173</v>
          </cell>
          <cell r="AB1514">
            <v>6150059.2655030005</v>
          </cell>
          <cell r="AC1514">
            <v>61</v>
          </cell>
          <cell r="AD1514">
            <v>60.435482025146484</v>
          </cell>
        </row>
        <row r="1515">
          <cell r="B1515" t="str">
            <v>Total 7478282</v>
          </cell>
          <cell r="I1515">
            <v>49325370</v>
          </cell>
          <cell r="J1515">
            <v>49325370</v>
          </cell>
          <cell r="K1515">
            <v>43462631.345700003</v>
          </cell>
          <cell r="L1515">
            <v>14593713</v>
          </cell>
          <cell r="M1515">
            <v>10430400</v>
          </cell>
          <cell r="N1515">
            <v>25024113</v>
          </cell>
          <cell r="P1515">
            <v>1043040</v>
          </cell>
          <cell r="R1515">
            <v>2502411.3000000003</v>
          </cell>
          <cell r="S1515">
            <v>28569564.299999997</v>
          </cell>
          <cell r="V1515">
            <v>8257899.9556830004</v>
          </cell>
          <cell r="X1515">
            <v>5432828.9182125004</v>
          </cell>
          <cell r="Z1515">
            <v>0</v>
          </cell>
          <cell r="AB1515">
            <v>1202338.1718045026</v>
          </cell>
          <cell r="AC1515">
            <v>61</v>
          </cell>
        </row>
        <row r="1516">
          <cell r="A1516" t="str">
            <v>Corredores  Medellín</v>
          </cell>
          <cell r="B1516">
            <v>7517527</v>
          </cell>
          <cell r="C1516">
            <v>36819</v>
          </cell>
          <cell r="D1516">
            <v>37183</v>
          </cell>
          <cell r="E1516" t="str">
            <v>M</v>
          </cell>
          <cell r="F1516" t="str">
            <v>AUCOL98</v>
          </cell>
          <cell r="G1516">
            <v>78940</v>
          </cell>
          <cell r="H1516" t="str">
            <v>COOPERATIVA LECHERA DE ANTIOQUIA</v>
          </cell>
          <cell r="I1516">
            <v>430208267.875</v>
          </cell>
          <cell r="J1516">
            <v>430208267.875</v>
          </cell>
          <cell r="K1516">
            <v>430208267.49220002</v>
          </cell>
          <cell r="L1516">
            <v>101754062</v>
          </cell>
          <cell r="M1516">
            <v>8111111</v>
          </cell>
          <cell r="N1516">
            <v>109865173</v>
          </cell>
          <cell r="O1516">
            <v>0.1</v>
          </cell>
          <cell r="P1516">
            <v>811111.10000000009</v>
          </cell>
          <cell r="Q1516">
            <v>0.1</v>
          </cell>
          <cell r="R1516">
            <v>10986517.300000001</v>
          </cell>
          <cell r="S1516">
            <v>121662801.39999999</v>
          </cell>
          <cell r="T1516">
            <v>0.28279977534882178</v>
          </cell>
          <cell r="U1516">
            <v>0.19</v>
          </cell>
          <cell r="V1516">
            <v>81739570.823518008</v>
          </cell>
          <cell r="W1516">
            <v>0.125</v>
          </cell>
          <cell r="X1516">
            <v>53776033.436525002</v>
          </cell>
          <cell r="Y1516">
            <v>0</v>
          </cell>
          <cell r="Z1516">
            <v>0</v>
          </cell>
          <cell r="AA1516">
            <v>0.40220022465117827</v>
          </cell>
          <cell r="AB1516">
            <v>173029861.83215705</v>
          </cell>
          <cell r="AD1516">
            <v>118.64010620117188</v>
          </cell>
        </row>
        <row r="1517">
          <cell r="A1517" t="str">
            <v>Corredores  Medellín</v>
          </cell>
          <cell r="B1517">
            <v>7517527</v>
          </cell>
          <cell r="C1517">
            <v>37184</v>
          </cell>
          <cell r="D1517">
            <v>37548</v>
          </cell>
          <cell r="E1517" t="str">
            <v>M</v>
          </cell>
          <cell r="F1517" t="str">
            <v>AUCOL98</v>
          </cell>
          <cell r="G1517">
            <v>78940</v>
          </cell>
          <cell r="H1517" t="str">
            <v>COOPERATIVA LECHERA DE ANTIOQUIA</v>
          </cell>
          <cell r="I1517">
            <v>512173618.9375</v>
          </cell>
          <cell r="J1517">
            <v>512173618.9375</v>
          </cell>
          <cell r="K1517">
            <v>512173618.7227</v>
          </cell>
          <cell r="L1517">
            <v>145978750</v>
          </cell>
          <cell r="M1517">
            <v>18039011</v>
          </cell>
          <cell r="N1517">
            <v>164017761</v>
          </cell>
          <cell r="O1517">
            <v>0.1</v>
          </cell>
          <cell r="P1517">
            <v>1803901.1</v>
          </cell>
          <cell r="Q1517">
            <v>0.1</v>
          </cell>
          <cell r="R1517">
            <v>16401776.100000001</v>
          </cell>
          <cell r="S1517">
            <v>182223438.19999999</v>
          </cell>
          <cell r="T1517">
            <v>0.35578450653987909</v>
          </cell>
          <cell r="U1517">
            <v>0.19</v>
          </cell>
          <cell r="V1517">
            <v>97312987.557312995</v>
          </cell>
          <cell r="W1517">
            <v>0.125</v>
          </cell>
          <cell r="X1517">
            <v>64021702.3403375</v>
          </cell>
          <cell r="Y1517">
            <v>0</v>
          </cell>
          <cell r="Z1517">
            <v>0</v>
          </cell>
          <cell r="AA1517">
            <v>0.32921549346012097</v>
          </cell>
          <cell r="AB1517">
            <v>168615490.62504953</v>
          </cell>
          <cell r="AD1517">
            <v>127.81044006347656</v>
          </cell>
        </row>
        <row r="1518">
          <cell r="A1518" t="str">
            <v>Corredores  Medellín</v>
          </cell>
          <cell r="B1518">
            <v>7517527</v>
          </cell>
          <cell r="C1518">
            <v>37549</v>
          </cell>
          <cell r="D1518">
            <v>37777</v>
          </cell>
          <cell r="E1518" t="str">
            <v>M</v>
          </cell>
          <cell r="F1518" t="str">
            <v>AUCOL98</v>
          </cell>
          <cell r="G1518">
            <v>78940</v>
          </cell>
          <cell r="H1518" t="str">
            <v>COOPERATIVA LECHERA DE ANTIOQUIA</v>
          </cell>
          <cell r="I1518">
            <v>356696719</v>
          </cell>
          <cell r="J1518">
            <v>268123567</v>
          </cell>
          <cell r="K1518">
            <v>335099670.30470002</v>
          </cell>
          <cell r="L1518">
            <v>97229426</v>
          </cell>
          <cell r="M1518">
            <v>-26847779</v>
          </cell>
          <cell r="N1518">
            <v>70381647</v>
          </cell>
          <cell r="O1518">
            <v>0.1</v>
          </cell>
          <cell r="P1518">
            <v>-2684777.9000000004</v>
          </cell>
          <cell r="Q1518">
            <v>0.1</v>
          </cell>
          <cell r="R1518">
            <v>7038164.7000000002</v>
          </cell>
          <cell r="S1518">
            <v>74735033.799999997</v>
          </cell>
          <cell r="T1518">
            <v>0.22302329850711222</v>
          </cell>
          <cell r="U1518">
            <v>0.19</v>
          </cell>
          <cell r="V1518">
            <v>63668937.357893005</v>
          </cell>
          <cell r="W1518">
            <v>0.125</v>
          </cell>
          <cell r="X1518">
            <v>41887458.788087502</v>
          </cell>
          <cell r="Y1518">
            <v>0</v>
          </cell>
          <cell r="Z1518">
            <v>0</v>
          </cell>
          <cell r="AA1518">
            <v>0.46197670149288783</v>
          </cell>
          <cell r="AB1518">
            <v>154808240.35871953</v>
          </cell>
          <cell r="AC1518">
            <v>120</v>
          </cell>
          <cell r="AD1518">
            <v>110.94298553466797</v>
          </cell>
        </row>
        <row r="1519">
          <cell r="B1519" t="str">
            <v>Total 7517527</v>
          </cell>
          <cell r="I1519">
            <v>1299078605.8125</v>
          </cell>
          <cell r="J1519">
            <v>1210505453.8125</v>
          </cell>
          <cell r="K1519">
            <v>1277481556.5195999</v>
          </cell>
          <cell r="L1519">
            <v>344962238</v>
          </cell>
          <cell r="M1519">
            <v>-697657</v>
          </cell>
          <cell r="N1519">
            <v>344264581</v>
          </cell>
          <cell r="P1519">
            <v>-69765.700000000186</v>
          </cell>
          <cell r="R1519">
            <v>34426458.100000001</v>
          </cell>
          <cell r="S1519">
            <v>378621273.39999998</v>
          </cell>
          <cell r="V1519">
            <v>242721495.73872399</v>
          </cell>
          <cell r="X1519">
            <v>159685194.56494999</v>
          </cell>
          <cell r="Z1519">
            <v>0</v>
          </cell>
          <cell r="AB1519">
            <v>496453592.81592613</v>
          </cell>
          <cell r="AC1519">
            <v>120</v>
          </cell>
        </row>
        <row r="1520">
          <cell r="A1520" t="str">
            <v>Corredores  Medellín</v>
          </cell>
          <cell r="B1520">
            <v>7518269</v>
          </cell>
          <cell r="C1520">
            <v>36819</v>
          </cell>
          <cell r="D1520">
            <v>37183</v>
          </cell>
          <cell r="E1520" t="str">
            <v>M</v>
          </cell>
          <cell r="F1520" t="str">
            <v>AUCOL98</v>
          </cell>
          <cell r="G1520">
            <v>78940</v>
          </cell>
          <cell r="H1520" t="str">
            <v>COOPERATIVA LECHERA DE ANTIOQUIA</v>
          </cell>
          <cell r="I1520">
            <v>100715373.875</v>
          </cell>
          <cell r="J1520">
            <v>100715373.875</v>
          </cell>
          <cell r="K1520">
            <v>100715373.8867</v>
          </cell>
          <cell r="L1520">
            <v>66933298</v>
          </cell>
          <cell r="M1520">
            <v>6004091</v>
          </cell>
          <cell r="N1520">
            <v>72937389</v>
          </cell>
          <cell r="O1520">
            <v>0.1</v>
          </cell>
          <cell r="P1520">
            <v>600409.1</v>
          </cell>
          <cell r="Q1520">
            <v>0.1</v>
          </cell>
          <cell r="R1520">
            <v>7293738.9000000004</v>
          </cell>
          <cell r="S1520">
            <v>80831537</v>
          </cell>
          <cell r="T1520">
            <v>0.80257396542986204</v>
          </cell>
          <cell r="U1520">
            <v>0.19</v>
          </cell>
          <cell r="V1520">
            <v>19135921.038473003</v>
          </cell>
          <cell r="W1520">
            <v>0.125</v>
          </cell>
          <cell r="X1520">
            <v>12589421.735837501</v>
          </cell>
          <cell r="Y1520">
            <v>0</v>
          </cell>
          <cell r="Z1520">
            <v>0</v>
          </cell>
          <cell r="AA1520">
            <v>-0.11757396542986198</v>
          </cell>
          <cell r="AB1520">
            <v>-11841505.887610491</v>
          </cell>
          <cell r="AD1520">
            <v>58.065933227539063</v>
          </cell>
        </row>
        <row r="1521">
          <cell r="A1521" t="str">
            <v>Corredores  Medellín</v>
          </cell>
          <cell r="B1521">
            <v>7518269</v>
          </cell>
          <cell r="C1521">
            <v>37184</v>
          </cell>
          <cell r="D1521">
            <v>37548</v>
          </cell>
          <cell r="E1521" t="str">
            <v>M</v>
          </cell>
          <cell r="F1521" t="str">
            <v>AUCOL98</v>
          </cell>
          <cell r="G1521">
            <v>78940</v>
          </cell>
          <cell r="H1521" t="str">
            <v>COOPERATIVA LECHERA DE ANTIOQUIA</v>
          </cell>
          <cell r="I1521">
            <v>119942059</v>
          </cell>
          <cell r="J1521">
            <v>119942059</v>
          </cell>
          <cell r="K1521">
            <v>119942058.96089999</v>
          </cell>
          <cell r="L1521">
            <v>40972879</v>
          </cell>
          <cell r="M1521">
            <v>10716345</v>
          </cell>
          <cell r="N1521">
            <v>51689224</v>
          </cell>
          <cell r="O1521">
            <v>0.1</v>
          </cell>
          <cell r="P1521">
            <v>1071634.5</v>
          </cell>
          <cell r="Q1521">
            <v>0.1</v>
          </cell>
          <cell r="R1521">
            <v>5168922.4000000004</v>
          </cell>
          <cell r="S1521">
            <v>57929780.899999999</v>
          </cell>
          <cell r="T1521">
            <v>0.48298137785749179</v>
          </cell>
          <cell r="U1521">
            <v>0.19</v>
          </cell>
          <cell r="V1521">
            <v>22788991.202571001</v>
          </cell>
          <cell r="W1521">
            <v>0.125</v>
          </cell>
          <cell r="X1521">
            <v>14992757.370112499</v>
          </cell>
          <cell r="Y1521">
            <v>0</v>
          </cell>
          <cell r="Z1521">
            <v>0</v>
          </cell>
          <cell r="AA1521">
            <v>0.20201862214250826</v>
          </cell>
          <cell r="AB1521">
            <v>24230529.488216504</v>
          </cell>
          <cell r="AD1521">
            <v>64.362640380859375</v>
          </cell>
        </row>
        <row r="1522">
          <cell r="A1522" t="str">
            <v>Corredores  Medellín</v>
          </cell>
          <cell r="B1522">
            <v>7518269</v>
          </cell>
          <cell r="C1522">
            <v>37549</v>
          </cell>
          <cell r="D1522">
            <v>37777</v>
          </cell>
          <cell r="E1522" t="str">
            <v>M</v>
          </cell>
          <cell r="F1522" t="str">
            <v>AUCOL98</v>
          </cell>
          <cell r="G1522">
            <v>78940</v>
          </cell>
          <cell r="H1522" t="str">
            <v>COOPERATIVA LECHERA DE ANTIOQUIA</v>
          </cell>
          <cell r="I1522">
            <v>79703010</v>
          </cell>
          <cell r="J1522">
            <v>60728044</v>
          </cell>
          <cell r="K1522">
            <v>74200379.978499994</v>
          </cell>
          <cell r="L1522">
            <v>39142499</v>
          </cell>
          <cell r="M1522">
            <v>17791126</v>
          </cell>
          <cell r="N1522">
            <v>56933625</v>
          </cell>
          <cell r="O1522">
            <v>0.1</v>
          </cell>
          <cell r="P1522">
            <v>1779112.6</v>
          </cell>
          <cell r="Q1522">
            <v>0.1</v>
          </cell>
          <cell r="R1522">
            <v>5693362.5</v>
          </cell>
          <cell r="S1522">
            <v>64406100.100000001</v>
          </cell>
          <cell r="T1522">
            <v>0.868002294848922</v>
          </cell>
          <cell r="U1522">
            <v>0.19</v>
          </cell>
          <cell r="V1522">
            <v>14098072.195914999</v>
          </cell>
          <cell r="W1522">
            <v>0.125</v>
          </cell>
          <cell r="X1522">
            <v>9275047.4973124992</v>
          </cell>
          <cell r="Y1522">
            <v>0</v>
          </cell>
          <cell r="Z1522">
            <v>0</v>
          </cell>
          <cell r="AA1522">
            <v>-0.18300229484892194</v>
          </cell>
          <cell r="AB1522">
            <v>-13578839.8147275</v>
          </cell>
          <cell r="AC1522">
            <v>74</v>
          </cell>
          <cell r="AD1522">
            <v>71.245613098144531</v>
          </cell>
        </row>
        <row r="1523">
          <cell r="B1523" t="str">
            <v>Total 7518269</v>
          </cell>
          <cell r="I1523">
            <v>300360442.875</v>
          </cell>
          <cell r="J1523">
            <v>281385476.875</v>
          </cell>
          <cell r="K1523">
            <v>294857812.82609999</v>
          </cell>
          <cell r="L1523">
            <v>147048676</v>
          </cell>
          <cell r="M1523">
            <v>34511562</v>
          </cell>
          <cell r="N1523">
            <v>181560238</v>
          </cell>
          <cell r="P1523">
            <v>3451156.2</v>
          </cell>
          <cell r="R1523">
            <v>18156023.800000001</v>
          </cell>
          <cell r="S1523">
            <v>203167418</v>
          </cell>
          <cell r="V1523">
            <v>56022984.436958998</v>
          </cell>
          <cell r="X1523">
            <v>36857226.603262499</v>
          </cell>
          <cell r="Z1523">
            <v>0</v>
          </cell>
          <cell r="AB1523">
            <v>-1189816.214121487</v>
          </cell>
          <cell r="AC1523">
            <v>74</v>
          </cell>
        </row>
        <row r="1524">
          <cell r="A1524" t="str">
            <v>Corredores  Medellín</v>
          </cell>
          <cell r="B1524">
            <v>7529803</v>
          </cell>
          <cell r="C1524">
            <v>36819</v>
          </cell>
          <cell r="D1524">
            <v>37183</v>
          </cell>
          <cell r="E1524" t="str">
            <v>M</v>
          </cell>
          <cell r="F1524" t="str">
            <v>AUCOL98</v>
          </cell>
          <cell r="G1524">
            <v>78940</v>
          </cell>
          <cell r="H1524" t="str">
            <v>COOPERATIVA LECHERA DE ANTIOQUIA</v>
          </cell>
          <cell r="I1524">
            <v>54273687</v>
          </cell>
          <cell r="J1524">
            <v>54273687</v>
          </cell>
          <cell r="K1524">
            <v>54273687.0088</v>
          </cell>
          <cell r="L1524">
            <v>34569868</v>
          </cell>
          <cell r="M1524">
            <v>1642825</v>
          </cell>
          <cell r="N1524">
            <v>36212693</v>
          </cell>
          <cell r="O1524">
            <v>0.1</v>
          </cell>
          <cell r="P1524">
            <v>164282.5</v>
          </cell>
          <cell r="Q1524">
            <v>0.1</v>
          </cell>
          <cell r="R1524">
            <v>3621269.3000000003</v>
          </cell>
          <cell r="S1524">
            <v>39998244.799999997</v>
          </cell>
          <cell r="T1524">
            <v>0.73697305277075853</v>
          </cell>
          <cell r="U1524">
            <v>0.19</v>
          </cell>
          <cell r="V1524">
            <v>10312000.531672001</v>
          </cell>
          <cell r="W1524">
            <v>0.125</v>
          </cell>
          <cell r="X1524">
            <v>6784210.8761</v>
          </cell>
          <cell r="Y1524">
            <v>0</v>
          </cell>
          <cell r="Z1524">
            <v>0</v>
          </cell>
          <cell r="AA1524">
            <v>-5.1973052770758477E-2</v>
          </cell>
          <cell r="AB1524">
            <v>-2820769.198971991</v>
          </cell>
          <cell r="AD1524">
            <v>53.598899841308594</v>
          </cell>
        </row>
        <row r="1525">
          <cell r="A1525" t="str">
            <v>Corredores  Medellín</v>
          </cell>
          <cell r="B1525">
            <v>7529803</v>
          </cell>
          <cell r="C1525">
            <v>37184</v>
          </cell>
          <cell r="D1525">
            <v>37548</v>
          </cell>
          <cell r="E1525" t="str">
            <v>M</v>
          </cell>
          <cell r="F1525" t="str">
            <v>AUCOL98</v>
          </cell>
          <cell r="G1525">
            <v>78940</v>
          </cell>
          <cell r="H1525" t="str">
            <v>COOPERATIVA LECHERA DE ANTIOQUIA</v>
          </cell>
          <cell r="I1525">
            <v>68858500</v>
          </cell>
          <cell r="J1525">
            <v>68858500</v>
          </cell>
          <cell r="K1525">
            <v>68858499.980499998</v>
          </cell>
          <cell r="L1525">
            <v>4256855</v>
          </cell>
          <cell r="M1525">
            <v>4751111</v>
          </cell>
          <cell r="N1525">
            <v>9007966</v>
          </cell>
          <cell r="O1525">
            <v>0.1</v>
          </cell>
          <cell r="P1525">
            <v>475111.10000000003</v>
          </cell>
          <cell r="Q1525">
            <v>0.1</v>
          </cell>
          <cell r="R1525">
            <v>900796.60000000009</v>
          </cell>
          <cell r="S1525">
            <v>10383873.699999999</v>
          </cell>
          <cell r="T1525">
            <v>0.1508001728608756</v>
          </cell>
          <cell r="U1525">
            <v>0.19</v>
          </cell>
          <cell r="V1525">
            <v>13083114.996294999</v>
          </cell>
          <cell r="W1525">
            <v>0.125</v>
          </cell>
          <cell r="X1525">
            <v>8607312.4975624997</v>
          </cell>
          <cell r="Y1525">
            <v>0</v>
          </cell>
          <cell r="Z1525">
            <v>0</v>
          </cell>
          <cell r="AA1525">
            <v>0.53419982713912439</v>
          </cell>
          <cell r="AB1525">
            <v>36784198.786642499</v>
          </cell>
          <cell r="AD1525">
            <v>55.766483306884766</v>
          </cell>
        </row>
        <row r="1526">
          <cell r="A1526" t="str">
            <v>Corredores  Medellín</v>
          </cell>
          <cell r="B1526">
            <v>7529803</v>
          </cell>
          <cell r="C1526">
            <v>37549</v>
          </cell>
          <cell r="D1526">
            <v>37777</v>
          </cell>
          <cell r="E1526" t="str">
            <v>M</v>
          </cell>
          <cell r="F1526" t="str">
            <v>AUCOL98</v>
          </cell>
          <cell r="G1526">
            <v>78940</v>
          </cell>
          <cell r="H1526" t="str">
            <v>COOPERATIVA LECHERA DE ANTIOQUIA</v>
          </cell>
          <cell r="I1526">
            <v>40101716</v>
          </cell>
          <cell r="J1526">
            <v>30228270</v>
          </cell>
          <cell r="K1526">
            <v>37582001.114299998</v>
          </cell>
          <cell r="L1526">
            <v>15450434</v>
          </cell>
          <cell r="M1526">
            <v>32539191</v>
          </cell>
          <cell r="N1526">
            <v>47989625</v>
          </cell>
          <cell r="O1526">
            <v>0.1</v>
          </cell>
          <cell r="P1526">
            <v>3253919.1</v>
          </cell>
          <cell r="Q1526">
            <v>0.1</v>
          </cell>
          <cell r="R1526">
            <v>4798962.5</v>
          </cell>
          <cell r="S1526">
            <v>56042506.600000001</v>
          </cell>
          <cell r="T1526">
            <v>1.4912060278417627</v>
          </cell>
          <cell r="U1526">
            <v>0.19</v>
          </cell>
          <cell r="V1526">
            <v>7140580.2117169993</v>
          </cell>
          <cell r="W1526">
            <v>0.125</v>
          </cell>
          <cell r="X1526">
            <v>4697750.1392874997</v>
          </cell>
          <cell r="Y1526">
            <v>0</v>
          </cell>
          <cell r="Z1526">
            <v>0</v>
          </cell>
          <cell r="AA1526">
            <v>-0.80620602784176265</v>
          </cell>
          <cell r="AB1526">
            <v>-30298835.8367045</v>
          </cell>
          <cell r="AC1526">
            <v>66</v>
          </cell>
          <cell r="AD1526">
            <v>61.021930694580078</v>
          </cell>
        </row>
        <row r="1527">
          <cell r="B1527" t="str">
            <v>Total 7529803</v>
          </cell>
          <cell r="I1527">
            <v>163233903</v>
          </cell>
          <cell r="J1527">
            <v>153360457</v>
          </cell>
          <cell r="K1527">
            <v>160714188.1036</v>
          </cell>
          <cell r="L1527">
            <v>54277157</v>
          </cell>
          <cell r="M1527">
            <v>38933127</v>
          </cell>
          <cell r="N1527">
            <v>93210284</v>
          </cell>
          <cell r="P1527">
            <v>3893312.7</v>
          </cell>
          <cell r="R1527">
            <v>9321028.4000000004</v>
          </cell>
          <cell r="S1527">
            <v>106424625.09999999</v>
          </cell>
          <cell r="V1527">
            <v>30535695.739683997</v>
          </cell>
          <cell r="X1527">
            <v>20089273.512949999</v>
          </cell>
          <cell r="Z1527">
            <v>0</v>
          </cell>
          <cell r="AB1527">
            <v>3664593.750966005</v>
          </cell>
          <cell r="AC1527">
            <v>66</v>
          </cell>
        </row>
        <row r="1528">
          <cell r="H1528" t="str">
            <v>Total COOPERATIVA LECHERA DE ANTIOQUIA</v>
          </cell>
          <cell r="I1528">
            <v>1811998321.6875</v>
          </cell>
          <cell r="J1528">
            <v>1694576757.6875</v>
          </cell>
          <cell r="K1528">
            <v>1776516188.7950001</v>
          </cell>
          <cell r="L1528">
            <v>560881784</v>
          </cell>
          <cell r="M1528">
            <v>83177432</v>
          </cell>
          <cell r="N1528">
            <v>644059216</v>
          </cell>
          <cell r="P1528">
            <v>8317743.1999999993</v>
          </cell>
          <cell r="R1528">
            <v>64405921.600000001</v>
          </cell>
          <cell r="S1528">
            <v>716782880.80000007</v>
          </cell>
          <cell r="V1528">
            <v>337538075.87104994</v>
          </cell>
          <cell r="X1528">
            <v>222064523.59937501</v>
          </cell>
          <cell r="Z1528">
            <v>0</v>
          </cell>
          <cell r="AB1528">
            <v>500130708.52457517</v>
          </cell>
          <cell r="AC1528">
            <v>321</v>
          </cell>
        </row>
        <row r="1529">
          <cell r="A1529" t="str">
            <v>Corredores  Medellín</v>
          </cell>
          <cell r="B1529">
            <v>7551005</v>
          </cell>
          <cell r="C1529">
            <v>36799</v>
          </cell>
          <cell r="D1529">
            <v>37163</v>
          </cell>
          <cell r="E1529" t="str">
            <v>A</v>
          </cell>
          <cell r="F1529" t="str">
            <v>AUCOLESP</v>
          </cell>
          <cell r="G1529">
            <v>71286</v>
          </cell>
          <cell r="H1529" t="str">
            <v>COOPERATIVA MEDICA DE ANTIOQUIA</v>
          </cell>
          <cell r="I1529">
            <v>1090561</v>
          </cell>
          <cell r="J1529">
            <v>1090561</v>
          </cell>
          <cell r="K1529">
            <v>1090561</v>
          </cell>
          <cell r="N1529">
            <v>0</v>
          </cell>
          <cell r="O1529">
            <v>0.1</v>
          </cell>
          <cell r="P1529">
            <v>0</v>
          </cell>
          <cell r="Q1529">
            <v>0.1</v>
          </cell>
          <cell r="R1529">
            <v>0</v>
          </cell>
          <cell r="S1529">
            <v>0</v>
          </cell>
          <cell r="T1529">
            <v>0</v>
          </cell>
          <cell r="U1529">
            <v>0.19</v>
          </cell>
          <cell r="V1529">
            <v>207206.59</v>
          </cell>
          <cell r="W1529">
            <v>0.06</v>
          </cell>
          <cell r="X1529">
            <v>65433.659999999996</v>
          </cell>
          <cell r="Y1529">
            <v>0</v>
          </cell>
          <cell r="Z1529">
            <v>0</v>
          </cell>
          <cell r="AA1529">
            <v>0.75</v>
          </cell>
          <cell r="AB1529">
            <v>817920.75</v>
          </cell>
          <cell r="AD1529">
            <v>1.2197802066802979</v>
          </cell>
        </row>
        <row r="1530">
          <cell r="B1530" t="str">
            <v>Total 7551005</v>
          </cell>
          <cell r="I1530">
            <v>1090561</v>
          </cell>
          <cell r="J1530">
            <v>1090561</v>
          </cell>
          <cell r="K1530">
            <v>1090561</v>
          </cell>
          <cell r="L1530">
            <v>0</v>
          </cell>
          <cell r="M1530">
            <v>0</v>
          </cell>
          <cell r="N1530">
            <v>0</v>
          </cell>
          <cell r="P1530">
            <v>0</v>
          </cell>
          <cell r="R1530">
            <v>0</v>
          </cell>
          <cell r="S1530">
            <v>0</v>
          </cell>
          <cell r="V1530">
            <v>207206.59</v>
          </cell>
          <cell r="X1530">
            <v>65433.659999999996</v>
          </cell>
          <cell r="Z1530">
            <v>0</v>
          </cell>
          <cell r="AB1530">
            <v>817920.75</v>
          </cell>
          <cell r="AC1530">
            <v>0</v>
          </cell>
        </row>
        <row r="1531">
          <cell r="H1531" t="str">
            <v>Total COOPERATIVA MEDICA DE ANTIOQUIA</v>
          </cell>
          <cell r="I1531">
            <v>1090561</v>
          </cell>
          <cell r="J1531">
            <v>1090561</v>
          </cell>
          <cell r="K1531">
            <v>1090561</v>
          </cell>
          <cell r="L1531">
            <v>0</v>
          </cell>
          <cell r="M1531">
            <v>0</v>
          </cell>
          <cell r="N1531">
            <v>0</v>
          </cell>
          <cell r="P1531">
            <v>0</v>
          </cell>
          <cell r="R1531">
            <v>0</v>
          </cell>
          <cell r="S1531">
            <v>0</v>
          </cell>
          <cell r="V1531">
            <v>207206.59</v>
          </cell>
          <cell r="X1531">
            <v>65433.659999999996</v>
          </cell>
          <cell r="Z1531">
            <v>0</v>
          </cell>
          <cell r="AB1531">
            <v>817920.75</v>
          </cell>
          <cell r="AC1531">
            <v>0</v>
          </cell>
        </row>
        <row r="1532">
          <cell r="A1532" t="str">
            <v>Corredores  Medellín</v>
          </cell>
          <cell r="B1532">
            <v>695313</v>
          </cell>
          <cell r="C1532">
            <v>36686</v>
          </cell>
          <cell r="D1532">
            <v>37050</v>
          </cell>
          <cell r="E1532" t="str">
            <v>A</v>
          </cell>
          <cell r="F1532" t="str">
            <v>AUCOL98</v>
          </cell>
          <cell r="G1532">
            <v>71286</v>
          </cell>
          <cell r="H1532" t="str">
            <v>Delima Marsh S.A.</v>
          </cell>
          <cell r="I1532">
            <v>0</v>
          </cell>
          <cell r="J1532">
            <v>0</v>
          </cell>
          <cell r="K1532">
            <v>190409.83720000001</v>
          </cell>
          <cell r="N1532">
            <v>0</v>
          </cell>
          <cell r="O1532">
            <v>0.1</v>
          </cell>
          <cell r="P1532">
            <v>0</v>
          </cell>
          <cell r="Q1532">
            <v>0.1</v>
          </cell>
          <cell r="R1532">
            <v>0</v>
          </cell>
          <cell r="S1532">
            <v>0</v>
          </cell>
          <cell r="T1532">
            <v>0</v>
          </cell>
          <cell r="U1532">
            <v>0.19</v>
          </cell>
          <cell r="V1532">
            <v>36177.869068</v>
          </cell>
          <cell r="W1532">
            <v>0.125</v>
          </cell>
          <cell r="X1532">
            <v>23801.229650000001</v>
          </cell>
          <cell r="Y1532">
            <v>0</v>
          </cell>
          <cell r="Z1532">
            <v>0</v>
          </cell>
          <cell r="AA1532">
            <v>0.68500000000000005</v>
          </cell>
          <cell r="AB1532">
            <v>130430.73848200002</v>
          </cell>
          <cell r="AD1532">
            <v>0.19230769574642181</v>
          </cell>
        </row>
        <row r="1533">
          <cell r="B1533" t="str">
            <v>Total 695313</v>
          </cell>
          <cell r="I1533">
            <v>0</v>
          </cell>
          <cell r="J1533">
            <v>0</v>
          </cell>
          <cell r="K1533">
            <v>190409.83720000001</v>
          </cell>
          <cell r="L1533">
            <v>0</v>
          </cell>
          <cell r="M1533">
            <v>0</v>
          </cell>
          <cell r="N1533">
            <v>0</v>
          </cell>
          <cell r="P1533">
            <v>0</v>
          </cell>
          <cell r="R1533">
            <v>0</v>
          </cell>
          <cell r="S1533">
            <v>0</v>
          </cell>
          <cell r="V1533">
            <v>36177.869068</v>
          </cell>
          <cell r="X1533">
            <v>23801.229650000001</v>
          </cell>
          <cell r="Z1533">
            <v>0</v>
          </cell>
          <cell r="AB1533">
            <v>130430.73848200002</v>
          </cell>
          <cell r="AC1533">
            <v>0</v>
          </cell>
        </row>
        <row r="1534">
          <cell r="A1534" t="str">
            <v>Corredores  Medellín</v>
          </cell>
          <cell r="B1534">
            <v>778938</v>
          </cell>
          <cell r="C1534">
            <v>36717</v>
          </cell>
          <cell r="D1534">
            <v>37081</v>
          </cell>
          <cell r="E1534" t="str">
            <v>A</v>
          </cell>
          <cell r="F1534" t="str">
            <v>AUCOL98</v>
          </cell>
          <cell r="G1534">
            <v>71286</v>
          </cell>
          <cell r="H1534" t="str">
            <v>DELIMA MARSH S.A.</v>
          </cell>
          <cell r="I1534">
            <v>211911845.375</v>
          </cell>
          <cell r="J1534">
            <v>211911845.375</v>
          </cell>
          <cell r="K1534">
            <v>187434417.54350001</v>
          </cell>
          <cell r="L1534">
            <v>276809535</v>
          </cell>
          <cell r="M1534">
            <v>1204799</v>
          </cell>
          <cell r="N1534">
            <v>278014334</v>
          </cell>
          <cell r="O1534">
            <v>0.1</v>
          </cell>
          <cell r="P1534">
            <v>120479.90000000001</v>
          </cell>
          <cell r="Q1534">
            <v>0.1</v>
          </cell>
          <cell r="R1534">
            <v>27801433.400000002</v>
          </cell>
          <cell r="S1534">
            <v>305936247.29999995</v>
          </cell>
          <cell r="T1534">
            <v>1.6322308960626075</v>
          </cell>
          <cell r="U1534">
            <v>0.19</v>
          </cell>
          <cell r="V1534">
            <v>35612539.333264999</v>
          </cell>
          <cell r="W1534">
            <v>0.17499999999999999</v>
          </cell>
          <cell r="X1534">
            <v>32801023.0701125</v>
          </cell>
          <cell r="Y1534">
            <v>0</v>
          </cell>
          <cell r="Z1534">
            <v>0</v>
          </cell>
          <cell r="AA1534">
            <v>-0.99723089606260751</v>
          </cell>
          <cell r="AB1534">
            <v>-186915392.15987742</v>
          </cell>
          <cell r="AD1534">
            <v>139.75823974609375</v>
          </cell>
        </row>
        <row r="1535">
          <cell r="A1535" t="str">
            <v>Corredores  Medellín</v>
          </cell>
          <cell r="B1535">
            <v>778938</v>
          </cell>
          <cell r="C1535">
            <v>37082</v>
          </cell>
          <cell r="D1535">
            <v>37446</v>
          </cell>
          <cell r="E1535" t="str">
            <v>A</v>
          </cell>
          <cell r="F1535" t="str">
            <v>AUCOL98</v>
          </cell>
          <cell r="G1535">
            <v>71286</v>
          </cell>
          <cell r="H1535" t="str">
            <v>DELIMA MARSH S.A.</v>
          </cell>
          <cell r="I1535">
            <v>220450546.125</v>
          </cell>
          <cell r="J1535">
            <v>219444800.0625</v>
          </cell>
          <cell r="K1535">
            <v>209782951.26019999</v>
          </cell>
          <cell r="L1535">
            <v>56297901</v>
          </cell>
          <cell r="M1535">
            <v>9450</v>
          </cell>
          <cell r="N1535">
            <v>56307351</v>
          </cell>
          <cell r="O1535">
            <v>0.1</v>
          </cell>
          <cell r="P1535">
            <v>945</v>
          </cell>
          <cell r="Q1535">
            <v>0.1</v>
          </cell>
          <cell r="R1535">
            <v>5630735.1000000006</v>
          </cell>
          <cell r="S1535">
            <v>61939031.100000001</v>
          </cell>
          <cell r="T1535">
            <v>0.29525293036408468</v>
          </cell>
          <cell r="U1535">
            <v>0.19</v>
          </cell>
          <cell r="V1535">
            <v>39858760.739437997</v>
          </cell>
          <cell r="W1535">
            <v>0.17499999999999999</v>
          </cell>
          <cell r="X1535">
            <v>36712016.470534995</v>
          </cell>
          <cell r="Y1535">
            <v>0</v>
          </cell>
          <cell r="Z1535">
            <v>0</v>
          </cell>
          <cell r="AA1535">
            <v>0.33974706963591533</v>
          </cell>
          <cell r="AB1535">
            <v>71273142.950226992</v>
          </cell>
          <cell r="AD1535">
            <v>146.26922607421875</v>
          </cell>
        </row>
        <row r="1536">
          <cell r="A1536" t="str">
            <v>Corredores  Medellín</v>
          </cell>
          <cell r="B1536">
            <v>778938</v>
          </cell>
          <cell r="C1536">
            <v>37447</v>
          </cell>
          <cell r="D1536">
            <v>37777</v>
          </cell>
          <cell r="E1536" t="str">
            <v>A</v>
          </cell>
          <cell r="F1536" t="str">
            <v>AUCOL98</v>
          </cell>
          <cell r="G1536">
            <v>71286</v>
          </cell>
          <cell r="H1536" t="str">
            <v>DELIMA MARSH S.A.</v>
          </cell>
          <cell r="I1536">
            <v>351834751.125</v>
          </cell>
          <cell r="J1536">
            <v>287478024.0625</v>
          </cell>
          <cell r="K1536">
            <v>260149042.22279999</v>
          </cell>
          <cell r="L1536">
            <v>55147344</v>
          </cell>
          <cell r="M1536">
            <v>40594937</v>
          </cell>
          <cell r="N1536">
            <v>95742281</v>
          </cell>
          <cell r="O1536">
            <v>0.1</v>
          </cell>
          <cell r="P1536">
            <v>4059493.7</v>
          </cell>
          <cell r="Q1536">
            <v>0.1</v>
          </cell>
          <cell r="R1536">
            <v>9574228.0999999996</v>
          </cell>
          <cell r="S1536">
            <v>109376002.8</v>
          </cell>
          <cell r="T1536">
            <v>0.42043592344394209</v>
          </cell>
          <cell r="U1536">
            <v>0.19</v>
          </cell>
          <cell r="V1536">
            <v>49428318.022331998</v>
          </cell>
          <cell r="W1536">
            <v>0.17499999999999999</v>
          </cell>
          <cell r="X1536">
            <v>45526082.388989992</v>
          </cell>
          <cell r="Y1536">
            <v>0</v>
          </cell>
          <cell r="Z1536">
            <v>0</v>
          </cell>
          <cell r="AA1536">
            <v>0.21456407655605791</v>
          </cell>
          <cell r="AB1536">
            <v>55818639.011477999</v>
          </cell>
          <cell r="AC1536">
            <v>257</v>
          </cell>
          <cell r="AD1536">
            <v>206.49696350097656</v>
          </cell>
        </row>
        <row r="1537">
          <cell r="B1537" t="str">
            <v>Total 778938</v>
          </cell>
          <cell r="I1537">
            <v>784197142.625</v>
          </cell>
          <cell r="J1537">
            <v>718834669.5</v>
          </cell>
          <cell r="K1537">
            <v>657366411.02649999</v>
          </cell>
          <cell r="L1537">
            <v>388254780</v>
          </cell>
          <cell r="M1537">
            <v>41809186</v>
          </cell>
          <cell r="N1537">
            <v>430063966</v>
          </cell>
          <cell r="P1537">
            <v>4180918.6</v>
          </cell>
          <cell r="R1537">
            <v>43006396.600000001</v>
          </cell>
          <cell r="S1537">
            <v>477251281.19999999</v>
          </cell>
          <cell r="V1537">
            <v>124899618.095035</v>
          </cell>
          <cell r="X1537">
            <v>115039121.92963749</v>
          </cell>
          <cell r="Z1537">
            <v>0</v>
          </cell>
          <cell r="AB1537">
            <v>-59823610.198172428</v>
          </cell>
          <cell r="AC1537">
            <v>257</v>
          </cell>
        </row>
        <row r="1538">
          <cell r="A1538" t="str">
            <v>Corredores  Medellín</v>
          </cell>
          <cell r="B1538">
            <v>778947</v>
          </cell>
          <cell r="C1538">
            <v>36717</v>
          </cell>
          <cell r="D1538">
            <v>37081</v>
          </cell>
          <cell r="E1538" t="str">
            <v>M</v>
          </cell>
          <cell r="F1538" t="str">
            <v>AUCOL98</v>
          </cell>
          <cell r="G1538">
            <v>71286</v>
          </cell>
          <cell r="H1538" t="str">
            <v>DELIMA MARSH S.A.</v>
          </cell>
          <cell r="I1538">
            <v>175179005.125</v>
          </cell>
          <cell r="J1538">
            <v>173673635.125</v>
          </cell>
          <cell r="K1538">
            <v>215026954.86520001</v>
          </cell>
          <cell r="L1538">
            <v>145611834</v>
          </cell>
          <cell r="M1538">
            <v>31464896</v>
          </cell>
          <cell r="N1538">
            <v>177076730</v>
          </cell>
          <cell r="O1538">
            <v>0.1</v>
          </cell>
          <cell r="P1538">
            <v>3146489.6</v>
          </cell>
          <cell r="Q1538">
            <v>0.1</v>
          </cell>
          <cell r="R1538">
            <v>17707673</v>
          </cell>
          <cell r="S1538">
            <v>197930892.59999999</v>
          </cell>
          <cell r="T1538">
            <v>0.92049339918375583</v>
          </cell>
          <cell r="U1538">
            <v>0.19</v>
          </cell>
          <cell r="V1538">
            <v>40855121.424388006</v>
          </cell>
          <cell r="W1538">
            <v>0.17499999999999999</v>
          </cell>
          <cell r="X1538">
            <v>37629717.101410002</v>
          </cell>
          <cell r="Y1538">
            <v>0</v>
          </cell>
          <cell r="Z1538">
            <v>0</v>
          </cell>
          <cell r="AA1538">
            <v>-0.28549339918375582</v>
          </cell>
          <cell r="AB1538">
            <v>-61388776.260597996</v>
          </cell>
          <cell r="AD1538">
            <v>123.95879364013672</v>
          </cell>
        </row>
        <row r="1539">
          <cell r="A1539" t="str">
            <v>Corredores  Medellín</v>
          </cell>
          <cell r="B1539">
            <v>778947</v>
          </cell>
          <cell r="C1539">
            <v>37082</v>
          </cell>
          <cell r="D1539">
            <v>37446</v>
          </cell>
          <cell r="E1539" t="str">
            <v>M</v>
          </cell>
          <cell r="F1539" t="str">
            <v>AUCOL98</v>
          </cell>
          <cell r="G1539">
            <v>71286</v>
          </cell>
          <cell r="H1539" t="str">
            <v>DELIMA MARSH S.A.</v>
          </cell>
          <cell r="I1539">
            <v>125716333</v>
          </cell>
          <cell r="J1539">
            <v>125763195</v>
          </cell>
          <cell r="K1539">
            <v>128119102.01369999</v>
          </cell>
          <cell r="L1539">
            <v>76300780</v>
          </cell>
          <cell r="M1539">
            <v>10281740</v>
          </cell>
          <cell r="N1539">
            <v>86582520</v>
          </cell>
          <cell r="O1539">
            <v>0.1</v>
          </cell>
          <cell r="P1539">
            <v>1028174</v>
          </cell>
          <cell r="Q1539">
            <v>0.1</v>
          </cell>
          <cell r="R1539">
            <v>8658252</v>
          </cell>
          <cell r="S1539">
            <v>96268946</v>
          </cell>
          <cell r="T1539">
            <v>0.75140197274958886</v>
          </cell>
          <cell r="U1539">
            <v>0.19</v>
          </cell>
          <cell r="V1539">
            <v>24342629.382603001</v>
          </cell>
          <cell r="W1539">
            <v>0.17499999999999999</v>
          </cell>
          <cell r="X1539">
            <v>22420842.852397498</v>
          </cell>
          <cell r="Y1539">
            <v>0</v>
          </cell>
          <cell r="Z1539">
            <v>0</v>
          </cell>
          <cell r="AA1539">
            <v>-0.11640197274958886</v>
          </cell>
          <cell r="AB1539">
            <v>-14913316.221300501</v>
          </cell>
          <cell r="AD1539">
            <v>89.23626708984375</v>
          </cell>
        </row>
        <row r="1540">
          <cell r="A1540" t="str">
            <v>Corredores  Medellín</v>
          </cell>
          <cell r="B1540">
            <v>778947</v>
          </cell>
          <cell r="C1540">
            <v>37447</v>
          </cell>
          <cell r="D1540">
            <v>37777</v>
          </cell>
          <cell r="E1540" t="str">
            <v>M</v>
          </cell>
          <cell r="F1540" t="str">
            <v>AUCOL98</v>
          </cell>
          <cell r="G1540">
            <v>71286</v>
          </cell>
          <cell r="H1540" t="str">
            <v>DELIMA MARSH S.A.</v>
          </cell>
          <cell r="I1540">
            <v>81645927</v>
          </cell>
          <cell r="J1540">
            <v>74918409</v>
          </cell>
          <cell r="K1540">
            <v>82333535.3486</v>
          </cell>
          <cell r="L1540">
            <v>16002299</v>
          </cell>
          <cell r="M1540">
            <v>14845112</v>
          </cell>
          <cell r="N1540">
            <v>30847411</v>
          </cell>
          <cell r="O1540">
            <v>0.1</v>
          </cell>
          <cell r="P1540">
            <v>1484511.2000000002</v>
          </cell>
          <cell r="Q1540">
            <v>0.1</v>
          </cell>
          <cell r="R1540">
            <v>3084741.1</v>
          </cell>
          <cell r="S1540">
            <v>35416663.299999997</v>
          </cell>
          <cell r="T1540">
            <v>0.43016084697500145</v>
          </cell>
          <cell r="U1540">
            <v>0.19</v>
          </cell>
          <cell r="V1540">
            <v>15643371.716234</v>
          </cell>
          <cell r="W1540">
            <v>0.17499999999999999</v>
          </cell>
          <cell r="X1540">
            <v>14408368.686005</v>
          </cell>
          <cell r="Y1540">
            <v>0</v>
          </cell>
          <cell r="Z1540">
            <v>0</v>
          </cell>
          <cell r="AA1540">
            <v>0.20483915302499855</v>
          </cell>
          <cell r="AB1540">
            <v>16865131.646361005</v>
          </cell>
          <cell r="AC1540">
            <v>57</v>
          </cell>
          <cell r="AD1540">
            <v>63.066665649414063</v>
          </cell>
        </row>
        <row r="1541">
          <cell r="B1541" t="str">
            <v>Total 778947</v>
          </cell>
          <cell r="I1541">
            <v>382541265.125</v>
          </cell>
          <cell r="J1541">
            <v>374355239.125</v>
          </cell>
          <cell r="K1541">
            <v>425479592.22749996</v>
          </cell>
          <cell r="L1541">
            <v>237914913</v>
          </cell>
          <cell r="M1541">
            <v>56591748</v>
          </cell>
          <cell r="N1541">
            <v>294506661</v>
          </cell>
          <cell r="P1541">
            <v>5659174.8000000007</v>
          </cell>
          <cell r="R1541">
            <v>29450666.100000001</v>
          </cell>
          <cell r="S1541">
            <v>329616501.90000004</v>
          </cell>
          <cell r="V1541">
            <v>80841122.523225009</v>
          </cell>
          <cell r="X1541">
            <v>74458928.639812499</v>
          </cell>
          <cell r="Z1541">
            <v>0</v>
          </cell>
          <cell r="AB1541">
            <v>-59436960.835537493</v>
          </cell>
          <cell r="AC1541">
            <v>57</v>
          </cell>
        </row>
        <row r="1542">
          <cell r="H1542" t="str">
            <v>Total Delima Marsh S.A.</v>
          </cell>
          <cell r="I1542">
            <v>1166738407.75</v>
          </cell>
          <cell r="J1542">
            <v>1093189908.625</v>
          </cell>
          <cell r="K1542">
            <v>1083036413.0912001</v>
          </cell>
          <cell r="L1542">
            <v>626169693</v>
          </cell>
          <cell r="M1542">
            <v>98400934</v>
          </cell>
          <cell r="N1542">
            <v>724570627</v>
          </cell>
          <cell r="P1542">
            <v>9840093.4000000004</v>
          </cell>
          <cell r="R1542">
            <v>72457062.699999988</v>
          </cell>
          <cell r="S1542">
            <v>806867783.0999999</v>
          </cell>
          <cell r="V1542">
            <v>205776918.48732799</v>
          </cell>
          <cell r="X1542">
            <v>189521851.79909998</v>
          </cell>
          <cell r="Z1542">
            <v>0</v>
          </cell>
          <cell r="AB1542">
            <v>-119130140.29522793</v>
          </cell>
          <cell r="AC1542">
            <v>314</v>
          </cell>
        </row>
        <row r="1543">
          <cell r="A1543" t="str">
            <v>Corredores  Medellín</v>
          </cell>
          <cell r="B1543">
            <v>10381945</v>
          </cell>
          <cell r="C1543">
            <v>37315</v>
          </cell>
          <cell r="D1543">
            <v>37679</v>
          </cell>
          <cell r="E1543" t="str">
            <v>A</v>
          </cell>
          <cell r="F1543" t="str">
            <v>AUCOL98</v>
          </cell>
          <cell r="G1543">
            <v>71522</v>
          </cell>
          <cell r="H1543" t="str">
            <v>DISCOS FUENTES LTDA</v>
          </cell>
          <cell r="I1543">
            <v>33563805.75</v>
          </cell>
          <cell r="J1543">
            <v>33903898.75</v>
          </cell>
          <cell r="K1543">
            <v>33563805.75</v>
          </cell>
          <cell r="L1543">
            <v>9577212</v>
          </cell>
          <cell r="M1543">
            <v>2005416</v>
          </cell>
          <cell r="N1543">
            <v>11582628</v>
          </cell>
          <cell r="O1543">
            <v>0.1</v>
          </cell>
          <cell r="P1543">
            <v>200541.6</v>
          </cell>
          <cell r="Q1543">
            <v>0.1</v>
          </cell>
          <cell r="R1543">
            <v>1158262.8</v>
          </cell>
          <cell r="S1543">
            <v>12941432.4</v>
          </cell>
          <cell r="T1543">
            <v>0.38557702593067833</v>
          </cell>
          <cell r="U1543">
            <v>0.19</v>
          </cell>
          <cell r="V1543">
            <v>6377123.0925000003</v>
          </cell>
          <cell r="W1543">
            <v>0.125</v>
          </cell>
          <cell r="X1543">
            <v>4195475.71875</v>
          </cell>
          <cell r="Y1543">
            <v>0</v>
          </cell>
          <cell r="Z1543">
            <v>0</v>
          </cell>
          <cell r="AA1543">
            <v>0.29942297406932172</v>
          </cell>
          <cell r="AB1543">
            <v>10049774.538750002</v>
          </cell>
          <cell r="AD1543">
            <v>25.398351669311523</v>
          </cell>
        </row>
        <row r="1544">
          <cell r="A1544" t="str">
            <v>Corredores  Medellín</v>
          </cell>
          <cell r="B1544">
            <v>10381945</v>
          </cell>
          <cell r="C1544">
            <v>37680</v>
          </cell>
          <cell r="D1544">
            <v>37777</v>
          </cell>
          <cell r="E1544" t="str">
            <v>A</v>
          </cell>
          <cell r="F1544" t="str">
            <v>AUCOL98</v>
          </cell>
          <cell r="G1544">
            <v>71522</v>
          </cell>
          <cell r="H1544" t="str">
            <v>DISCOS FUENTES LTDA</v>
          </cell>
          <cell r="I1544">
            <v>24819461.875</v>
          </cell>
          <cell r="J1544">
            <v>24199479.875</v>
          </cell>
          <cell r="K1544">
            <v>6663855.625</v>
          </cell>
          <cell r="N1544">
            <v>0</v>
          </cell>
          <cell r="O1544">
            <v>0.1</v>
          </cell>
          <cell r="P1544">
            <v>0</v>
          </cell>
          <cell r="Q1544">
            <v>0.1</v>
          </cell>
          <cell r="R1544">
            <v>0</v>
          </cell>
          <cell r="S1544">
            <v>0</v>
          </cell>
          <cell r="T1544">
            <v>0</v>
          </cell>
          <cell r="U1544">
            <v>0.19</v>
          </cell>
          <cell r="V1544">
            <v>1266132.5687500001</v>
          </cell>
          <cell r="W1544">
            <v>0.125</v>
          </cell>
          <cell r="X1544">
            <v>832981.953125</v>
          </cell>
          <cell r="Y1544">
            <v>0</v>
          </cell>
          <cell r="Z1544">
            <v>0</v>
          </cell>
          <cell r="AA1544">
            <v>0.68500000000000005</v>
          </cell>
          <cell r="AB1544">
            <v>4564741.1031250004</v>
          </cell>
          <cell r="AC1544">
            <v>2</v>
          </cell>
          <cell r="AD1544">
            <v>2</v>
          </cell>
        </row>
        <row r="1545">
          <cell r="B1545" t="str">
            <v>Total 10381945</v>
          </cell>
          <cell r="I1545">
            <v>58383267.625</v>
          </cell>
          <cell r="J1545">
            <v>58103378.625</v>
          </cell>
          <cell r="K1545">
            <v>40227661.375</v>
          </cell>
          <cell r="L1545">
            <v>9577212</v>
          </cell>
          <cell r="M1545">
            <v>2005416</v>
          </cell>
          <cell r="N1545">
            <v>11582628</v>
          </cell>
          <cell r="P1545">
            <v>200541.6</v>
          </cell>
          <cell r="R1545">
            <v>1158262.8</v>
          </cell>
          <cell r="S1545">
            <v>12941432.4</v>
          </cell>
          <cell r="V1545">
            <v>7643255.6612500008</v>
          </cell>
          <cell r="X1545">
            <v>5028457.671875</v>
          </cell>
          <cell r="Z1545">
            <v>0</v>
          </cell>
          <cell r="AB1545">
            <v>14614515.641875003</v>
          </cell>
          <cell r="AC1545">
            <v>2</v>
          </cell>
        </row>
        <row r="1546">
          <cell r="H1546" t="str">
            <v>Total DISCOS FUENTES LTDA</v>
          </cell>
          <cell r="I1546">
            <v>58383267.625</v>
          </cell>
          <cell r="J1546">
            <v>58103378.625</v>
          </cell>
          <cell r="K1546">
            <v>40227661.375</v>
          </cell>
          <cell r="L1546">
            <v>9577212</v>
          </cell>
          <cell r="M1546">
            <v>2005416</v>
          </cell>
          <cell r="N1546">
            <v>11582628</v>
          </cell>
          <cell r="P1546">
            <v>200541.6</v>
          </cell>
          <cell r="R1546">
            <v>1158262.8</v>
          </cell>
          <cell r="S1546">
            <v>12941432.4</v>
          </cell>
          <cell r="V1546">
            <v>7643255.6612500008</v>
          </cell>
          <cell r="X1546">
            <v>5028457.671875</v>
          </cell>
          <cell r="Z1546">
            <v>0</v>
          </cell>
          <cell r="AB1546">
            <v>14614515.641875003</v>
          </cell>
          <cell r="AC1546">
            <v>2</v>
          </cell>
        </row>
        <row r="1547">
          <cell r="A1547" t="str">
            <v>Corredores  Medellín</v>
          </cell>
          <cell r="B1547">
            <v>10937659</v>
          </cell>
          <cell r="C1547">
            <v>37469</v>
          </cell>
          <cell r="D1547">
            <v>37777</v>
          </cell>
          <cell r="E1547" t="str">
            <v>M</v>
          </cell>
          <cell r="F1547" t="str">
            <v>AUCOLESP</v>
          </cell>
          <cell r="G1547">
            <v>71032</v>
          </cell>
          <cell r="H1547" t="str">
            <v>DISTRIBUIDORA LOS COCHES LA SABANA S.A.</v>
          </cell>
          <cell r="I1547">
            <v>2026236</v>
          </cell>
          <cell r="J1547">
            <v>1870154</v>
          </cell>
          <cell r="K1547">
            <v>2026236.0038999999</v>
          </cell>
          <cell r="N1547">
            <v>0</v>
          </cell>
          <cell r="O1547">
            <v>0.1</v>
          </cell>
          <cell r="P1547">
            <v>0</v>
          </cell>
          <cell r="Q1547">
            <v>0.1</v>
          </cell>
          <cell r="R1547">
            <v>0</v>
          </cell>
          <cell r="S1547">
            <v>0</v>
          </cell>
          <cell r="T1547">
            <v>0</v>
          </cell>
          <cell r="U1547">
            <v>0.19</v>
          </cell>
          <cell r="V1547">
            <v>384984.84074099996</v>
          </cell>
          <cell r="W1547">
            <v>0.125</v>
          </cell>
          <cell r="X1547">
            <v>253279.50048749999</v>
          </cell>
          <cell r="Y1547">
            <v>0</v>
          </cell>
          <cell r="Z1547">
            <v>0</v>
          </cell>
          <cell r="AA1547">
            <v>0.68500000000000005</v>
          </cell>
          <cell r="AB1547">
            <v>1387971.6626715001</v>
          </cell>
          <cell r="AC1547">
            <v>2</v>
          </cell>
          <cell r="AD1547">
            <v>2.9870131015777588</v>
          </cell>
        </row>
        <row r="1548">
          <cell r="B1548" t="str">
            <v>Total 10937659</v>
          </cell>
          <cell r="I1548">
            <v>2026236</v>
          </cell>
          <cell r="J1548">
            <v>1870154</v>
          </cell>
          <cell r="K1548">
            <v>2026236.0038999999</v>
          </cell>
          <cell r="L1548">
            <v>0</v>
          </cell>
          <cell r="M1548">
            <v>0</v>
          </cell>
          <cell r="N1548">
            <v>0</v>
          </cell>
          <cell r="P1548">
            <v>0</v>
          </cell>
          <cell r="R1548">
            <v>0</v>
          </cell>
          <cell r="S1548">
            <v>0</v>
          </cell>
          <cell r="V1548">
            <v>384984.84074099996</v>
          </cell>
          <cell r="X1548">
            <v>253279.50048749999</v>
          </cell>
          <cell r="Z1548">
            <v>0</v>
          </cell>
          <cell r="AB1548">
            <v>1387971.6626715001</v>
          </cell>
          <cell r="AC1548">
            <v>2</v>
          </cell>
        </row>
        <row r="1549">
          <cell r="H1549" t="str">
            <v>Total DISTRIBUIDORA LOS COCHES LA SABANA S.A.</v>
          </cell>
          <cell r="I1549">
            <v>2026236</v>
          </cell>
          <cell r="J1549">
            <v>1870154</v>
          </cell>
          <cell r="K1549">
            <v>2026236.0038999999</v>
          </cell>
          <cell r="L1549">
            <v>0</v>
          </cell>
          <cell r="M1549">
            <v>0</v>
          </cell>
          <cell r="N1549">
            <v>0</v>
          </cell>
          <cell r="P1549">
            <v>0</v>
          </cell>
          <cell r="R1549">
            <v>0</v>
          </cell>
          <cell r="S1549">
            <v>0</v>
          </cell>
          <cell r="V1549">
            <v>384984.84074099996</v>
          </cell>
          <cell r="X1549">
            <v>253279.50048749999</v>
          </cell>
          <cell r="Z1549">
            <v>0</v>
          </cell>
          <cell r="AB1549">
            <v>1387971.6626715001</v>
          </cell>
          <cell r="AC1549">
            <v>2</v>
          </cell>
        </row>
        <row r="1550">
          <cell r="A1550" t="str">
            <v>Corredores  Medellín</v>
          </cell>
          <cell r="B1550">
            <v>10937891</v>
          </cell>
          <cell r="C1550">
            <v>37469</v>
          </cell>
          <cell r="D1550">
            <v>37777</v>
          </cell>
          <cell r="E1550" t="str">
            <v>M</v>
          </cell>
          <cell r="F1550" t="str">
            <v>AUCOLESP</v>
          </cell>
          <cell r="G1550">
            <v>71032</v>
          </cell>
          <cell r="H1550" t="str">
            <v>EDINSA S.A.</v>
          </cell>
          <cell r="I1550">
            <v>495000</v>
          </cell>
          <cell r="J1550">
            <v>445500</v>
          </cell>
          <cell r="K1550">
            <v>495000</v>
          </cell>
          <cell r="N1550">
            <v>0</v>
          </cell>
          <cell r="O1550">
            <v>0.1</v>
          </cell>
          <cell r="P1550">
            <v>0</v>
          </cell>
          <cell r="Q1550">
            <v>0.1</v>
          </cell>
          <cell r="R1550">
            <v>0</v>
          </cell>
          <cell r="S1550">
            <v>0</v>
          </cell>
          <cell r="T1550">
            <v>0</v>
          </cell>
          <cell r="U1550">
            <v>0.19</v>
          </cell>
          <cell r="V1550">
            <v>94050</v>
          </cell>
          <cell r="W1550">
            <v>0.125</v>
          </cell>
          <cell r="X1550">
            <v>61875</v>
          </cell>
          <cell r="Y1550">
            <v>0</v>
          </cell>
          <cell r="Z1550">
            <v>0</v>
          </cell>
          <cell r="AA1550">
            <v>0.68500000000000005</v>
          </cell>
          <cell r="AB1550">
            <v>339075</v>
          </cell>
          <cell r="AC1550">
            <v>1</v>
          </cell>
          <cell r="AD1550">
            <v>1</v>
          </cell>
        </row>
        <row r="1551">
          <cell r="B1551" t="str">
            <v>Total 10937891</v>
          </cell>
          <cell r="I1551">
            <v>495000</v>
          </cell>
          <cell r="J1551">
            <v>445500</v>
          </cell>
          <cell r="K1551">
            <v>495000</v>
          </cell>
          <cell r="L1551">
            <v>0</v>
          </cell>
          <cell r="M1551">
            <v>0</v>
          </cell>
          <cell r="N1551">
            <v>0</v>
          </cell>
          <cell r="P1551">
            <v>0</v>
          </cell>
          <cell r="R1551">
            <v>0</v>
          </cell>
          <cell r="S1551">
            <v>0</v>
          </cell>
          <cell r="V1551">
            <v>94050</v>
          </cell>
          <cell r="X1551">
            <v>61875</v>
          </cell>
          <cell r="Z1551">
            <v>0</v>
          </cell>
          <cell r="AB1551">
            <v>339075</v>
          </cell>
          <cell r="AC1551">
            <v>1</v>
          </cell>
        </row>
        <row r="1552">
          <cell r="A1552" t="str">
            <v>Corredores  Medellín</v>
          </cell>
          <cell r="B1552">
            <v>10937917</v>
          </cell>
          <cell r="C1552">
            <v>37469</v>
          </cell>
          <cell r="D1552">
            <v>37777</v>
          </cell>
          <cell r="E1552" t="str">
            <v>M</v>
          </cell>
          <cell r="F1552" t="str">
            <v>AUCOLESP</v>
          </cell>
          <cell r="G1552">
            <v>71032</v>
          </cell>
          <cell r="H1552" t="str">
            <v>EDINSA S.A.</v>
          </cell>
          <cell r="I1552">
            <v>2790258</v>
          </cell>
          <cell r="J1552">
            <v>2498283</v>
          </cell>
          <cell r="K1552">
            <v>2790258</v>
          </cell>
          <cell r="N1552">
            <v>0</v>
          </cell>
          <cell r="O1552">
            <v>0.1</v>
          </cell>
          <cell r="P1552">
            <v>0</v>
          </cell>
          <cell r="Q1552">
            <v>0.1</v>
          </cell>
          <cell r="R1552">
            <v>0</v>
          </cell>
          <cell r="S1552">
            <v>0</v>
          </cell>
          <cell r="T1552">
            <v>0</v>
          </cell>
          <cell r="U1552">
            <v>0.19</v>
          </cell>
          <cell r="V1552">
            <v>530149.02</v>
          </cell>
          <cell r="W1552">
            <v>0.125</v>
          </cell>
          <cell r="X1552">
            <v>348782.25</v>
          </cell>
          <cell r="Y1552">
            <v>0</v>
          </cell>
          <cell r="Z1552">
            <v>0</v>
          </cell>
          <cell r="AA1552">
            <v>0.68500000000000005</v>
          </cell>
          <cell r="AB1552">
            <v>1911326.7300000002</v>
          </cell>
          <cell r="AC1552">
            <v>5</v>
          </cell>
          <cell r="AD1552">
            <v>4.9577922821044922</v>
          </cell>
        </row>
        <row r="1553">
          <cell r="B1553" t="str">
            <v>Total 10937917</v>
          </cell>
          <cell r="I1553">
            <v>2790258</v>
          </cell>
          <cell r="J1553">
            <v>2498283</v>
          </cell>
          <cell r="K1553">
            <v>2790258</v>
          </cell>
          <cell r="L1553">
            <v>0</v>
          </cell>
          <cell r="M1553">
            <v>0</v>
          </cell>
          <cell r="N1553">
            <v>0</v>
          </cell>
          <cell r="P1553">
            <v>0</v>
          </cell>
          <cell r="R1553">
            <v>0</v>
          </cell>
          <cell r="S1553">
            <v>0</v>
          </cell>
          <cell r="V1553">
            <v>530149.02</v>
          </cell>
          <cell r="X1553">
            <v>348782.25</v>
          </cell>
          <cell r="Z1553">
            <v>0</v>
          </cell>
          <cell r="AB1553">
            <v>1911326.7300000002</v>
          </cell>
          <cell r="AC1553">
            <v>5</v>
          </cell>
        </row>
        <row r="1554">
          <cell r="H1554" t="str">
            <v>Total EDINSA S.A.</v>
          </cell>
          <cell r="I1554">
            <v>3285258</v>
          </cell>
          <cell r="J1554">
            <v>2943783</v>
          </cell>
          <cell r="K1554">
            <v>3285258</v>
          </cell>
          <cell r="L1554">
            <v>0</v>
          </cell>
          <cell r="M1554">
            <v>0</v>
          </cell>
          <cell r="N1554">
            <v>0</v>
          </cell>
          <cell r="P1554">
            <v>0</v>
          </cell>
          <cell r="R1554">
            <v>0</v>
          </cell>
          <cell r="S1554">
            <v>0</v>
          </cell>
          <cell r="V1554">
            <v>624199.02</v>
          </cell>
          <cell r="X1554">
            <v>410657.25</v>
          </cell>
          <cell r="Z1554">
            <v>0</v>
          </cell>
          <cell r="AB1554">
            <v>2250401.7300000004</v>
          </cell>
          <cell r="AC1554">
            <v>6</v>
          </cell>
        </row>
        <row r="1555">
          <cell r="A1555" t="str">
            <v>Corredores  Medellín</v>
          </cell>
          <cell r="B1555">
            <v>7343270</v>
          </cell>
          <cell r="C1555">
            <v>36982</v>
          </cell>
          <cell r="D1555">
            <v>37346</v>
          </cell>
          <cell r="E1555" t="str">
            <v>M</v>
          </cell>
          <cell r="F1555" t="str">
            <v>AUCOL98</v>
          </cell>
          <cell r="G1555">
            <v>71522</v>
          </cell>
          <cell r="H1555" t="str">
            <v>EDUARDO LONDONO E HIJOS SUCS S.A.</v>
          </cell>
          <cell r="I1555">
            <v>39200011</v>
          </cell>
          <cell r="J1555">
            <v>39200011</v>
          </cell>
          <cell r="K1555">
            <v>39200010.929700002</v>
          </cell>
          <cell r="L1555">
            <v>35079552</v>
          </cell>
          <cell r="M1555">
            <v>18172900</v>
          </cell>
          <cell r="N1555">
            <v>53252452</v>
          </cell>
          <cell r="O1555">
            <v>0.1</v>
          </cell>
          <cell r="P1555">
            <v>1817290</v>
          </cell>
          <cell r="Q1555">
            <v>0.1</v>
          </cell>
          <cell r="R1555">
            <v>5325245.2</v>
          </cell>
          <cell r="S1555">
            <v>60394987.200000003</v>
          </cell>
          <cell r="T1555">
            <v>1.5406880194066876</v>
          </cell>
          <cell r="U1555">
            <v>0.19</v>
          </cell>
          <cell r="V1555">
            <v>7448002.0766430004</v>
          </cell>
          <cell r="W1555">
            <v>0.125</v>
          </cell>
          <cell r="X1555">
            <v>4900001.3662125003</v>
          </cell>
          <cell r="Y1555">
            <v>0</v>
          </cell>
          <cell r="Z1555">
            <v>0</v>
          </cell>
          <cell r="AA1555">
            <v>-0.85568801940668759</v>
          </cell>
          <cell r="AB1555">
            <v>-33542979.713155501</v>
          </cell>
          <cell r="AD1555">
            <v>30.826923370361328</v>
          </cell>
        </row>
        <row r="1556">
          <cell r="A1556" t="str">
            <v>Corredores  Medellín</v>
          </cell>
          <cell r="B1556">
            <v>7343270</v>
          </cell>
          <cell r="C1556">
            <v>37347</v>
          </cell>
          <cell r="D1556">
            <v>37711</v>
          </cell>
          <cell r="E1556" t="str">
            <v>M</v>
          </cell>
          <cell r="F1556" t="str">
            <v>AUCOL98</v>
          </cell>
          <cell r="G1556">
            <v>71522</v>
          </cell>
          <cell r="H1556" t="str">
            <v>EDUARDO LONDONO E HIJOS SUCS S.A.</v>
          </cell>
          <cell r="I1556">
            <v>36944664</v>
          </cell>
          <cell r="J1556">
            <v>37027242</v>
          </cell>
          <cell r="K1556">
            <v>36944664.054700002</v>
          </cell>
          <cell r="L1556">
            <v>53056130</v>
          </cell>
          <cell r="M1556">
            <v>68629</v>
          </cell>
          <cell r="N1556">
            <v>53124759</v>
          </cell>
          <cell r="O1556">
            <v>0.1</v>
          </cell>
          <cell r="P1556">
            <v>6862.9000000000005</v>
          </cell>
          <cell r="Q1556">
            <v>0.1</v>
          </cell>
          <cell r="R1556">
            <v>5312475.9000000004</v>
          </cell>
          <cell r="S1556">
            <v>58444097.799999997</v>
          </cell>
          <cell r="T1556">
            <v>1.5819361007984289</v>
          </cell>
          <cell r="U1556">
            <v>0.19</v>
          </cell>
          <cell r="V1556">
            <v>7019486.1703930004</v>
          </cell>
          <cell r="W1556">
            <v>0.125</v>
          </cell>
          <cell r="X1556">
            <v>4618083.0068375003</v>
          </cell>
          <cell r="Y1556">
            <v>0</v>
          </cell>
          <cell r="Z1556">
            <v>0</v>
          </cell>
          <cell r="AA1556">
            <v>-0.89693610079842889</v>
          </cell>
          <cell r="AB1556">
            <v>-33137002.922530495</v>
          </cell>
          <cell r="AD1556">
            <v>25.365385055541992</v>
          </cell>
        </row>
        <row r="1557">
          <cell r="A1557" t="str">
            <v>Corredores  Medellín</v>
          </cell>
          <cell r="B1557">
            <v>7343270</v>
          </cell>
          <cell r="C1557">
            <v>37712</v>
          </cell>
          <cell r="D1557">
            <v>37777</v>
          </cell>
          <cell r="E1557" t="str">
            <v>M</v>
          </cell>
          <cell r="F1557" t="str">
            <v>AUCOL98</v>
          </cell>
          <cell r="G1557">
            <v>71522</v>
          </cell>
          <cell r="H1557" t="str">
            <v>EDUARDO LONDONO E HIJOS SUCS S.A.</v>
          </cell>
          <cell r="I1557">
            <v>5398812</v>
          </cell>
          <cell r="J1557">
            <v>2565128</v>
          </cell>
          <cell r="K1557">
            <v>5398812</v>
          </cell>
          <cell r="N1557">
            <v>0</v>
          </cell>
          <cell r="O1557">
            <v>0.1</v>
          </cell>
          <cell r="P1557">
            <v>0</v>
          </cell>
          <cell r="Q1557">
            <v>0.1</v>
          </cell>
          <cell r="R1557">
            <v>0</v>
          </cell>
          <cell r="S1557">
            <v>0</v>
          </cell>
          <cell r="T1557">
            <v>0</v>
          </cell>
          <cell r="U1557">
            <v>0.19</v>
          </cell>
          <cell r="V1557">
            <v>1025774.28</v>
          </cell>
          <cell r="W1557">
            <v>0.125</v>
          </cell>
          <cell r="X1557">
            <v>674851.5</v>
          </cell>
          <cell r="Y1557">
            <v>0</v>
          </cell>
          <cell r="Z1557">
            <v>0</v>
          </cell>
          <cell r="AA1557">
            <v>0.68500000000000005</v>
          </cell>
          <cell r="AB1557">
            <v>3698186.22</v>
          </cell>
          <cell r="AC1557">
            <v>13</v>
          </cell>
          <cell r="AD1557">
            <v>13</v>
          </cell>
        </row>
        <row r="1558">
          <cell r="B1558" t="str">
            <v>Total 7343270</v>
          </cell>
          <cell r="I1558">
            <v>81543487</v>
          </cell>
          <cell r="J1558">
            <v>78792381</v>
          </cell>
          <cell r="K1558">
            <v>81543486.984400004</v>
          </cell>
          <cell r="L1558">
            <v>88135682</v>
          </cell>
          <cell r="M1558">
            <v>18241529</v>
          </cell>
          <cell r="N1558">
            <v>106377211</v>
          </cell>
          <cell r="P1558">
            <v>1824152.9</v>
          </cell>
          <cell r="R1558">
            <v>10637721.100000001</v>
          </cell>
          <cell r="S1558">
            <v>118839085</v>
          </cell>
          <cell r="V1558">
            <v>15493262.527036</v>
          </cell>
          <cell r="X1558">
            <v>10192935.873050001</v>
          </cell>
          <cell r="Z1558">
            <v>0</v>
          </cell>
          <cell r="AB1558">
            <v>-62981796.415685996</v>
          </cell>
          <cell r="AC1558">
            <v>13</v>
          </cell>
        </row>
        <row r="1559">
          <cell r="A1559" t="str">
            <v>Corredores  Medellín</v>
          </cell>
          <cell r="B1559">
            <v>7343304</v>
          </cell>
          <cell r="C1559">
            <v>36982</v>
          </cell>
          <cell r="D1559">
            <v>37346</v>
          </cell>
          <cell r="E1559" t="str">
            <v>M</v>
          </cell>
          <cell r="F1559" t="str">
            <v>AUCOL98</v>
          </cell>
          <cell r="G1559">
            <v>71522</v>
          </cell>
          <cell r="H1559" t="str">
            <v>EDUARDO LONDONO E HIJOS SUCS S.A.</v>
          </cell>
          <cell r="I1559">
            <v>44517775</v>
          </cell>
          <cell r="J1559">
            <v>44549573</v>
          </cell>
          <cell r="K1559">
            <v>44517774.968800001</v>
          </cell>
          <cell r="L1559">
            <v>31110697</v>
          </cell>
          <cell r="M1559">
            <v>890001</v>
          </cell>
          <cell r="N1559">
            <v>32000698</v>
          </cell>
          <cell r="O1559">
            <v>0.1</v>
          </cell>
          <cell r="P1559">
            <v>89000.1</v>
          </cell>
          <cell r="Q1559">
            <v>0.1</v>
          </cell>
          <cell r="R1559">
            <v>3200069.8000000003</v>
          </cell>
          <cell r="S1559">
            <v>35289767.899999999</v>
          </cell>
          <cell r="T1559">
            <v>0.79271185329304095</v>
          </cell>
          <cell r="U1559">
            <v>0.19</v>
          </cell>
          <cell r="V1559">
            <v>8458377.2440719996</v>
          </cell>
          <cell r="W1559">
            <v>0.125</v>
          </cell>
          <cell r="X1559">
            <v>5564721.8711000001</v>
          </cell>
          <cell r="Y1559">
            <v>0</v>
          </cell>
          <cell r="Z1559">
            <v>0</v>
          </cell>
          <cell r="AA1559">
            <v>-0.10771185329304089</v>
          </cell>
          <cell r="AB1559">
            <v>-4795092.0463719936</v>
          </cell>
          <cell r="AD1559">
            <v>23.950550079345703</v>
          </cell>
        </row>
        <row r="1560">
          <cell r="A1560" t="str">
            <v>Corredores  Medellín</v>
          </cell>
          <cell r="B1560">
            <v>7343304</v>
          </cell>
          <cell r="C1560">
            <v>37347</v>
          </cell>
          <cell r="D1560">
            <v>37711</v>
          </cell>
          <cell r="E1560" t="str">
            <v>M</v>
          </cell>
          <cell r="F1560" t="str">
            <v>AUCOL98</v>
          </cell>
          <cell r="G1560">
            <v>71522</v>
          </cell>
          <cell r="H1560" t="str">
            <v>EDUARDO LONDONO E HIJOS SUCS S.A.</v>
          </cell>
          <cell r="I1560">
            <v>39205142</v>
          </cell>
          <cell r="J1560">
            <v>39205851</v>
          </cell>
          <cell r="K1560">
            <v>39205142.070299998</v>
          </cell>
          <cell r="L1560">
            <v>22753804</v>
          </cell>
          <cell r="M1560">
            <v>6390871</v>
          </cell>
          <cell r="N1560">
            <v>29144675</v>
          </cell>
          <cell r="O1560">
            <v>0.1</v>
          </cell>
          <cell r="P1560">
            <v>639087.10000000009</v>
          </cell>
          <cell r="Q1560">
            <v>0.1</v>
          </cell>
          <cell r="R1560">
            <v>2914467.5</v>
          </cell>
          <cell r="S1560">
            <v>32698229.600000001</v>
          </cell>
          <cell r="T1560">
            <v>0.83402910621692827</v>
          </cell>
          <cell r="U1560">
            <v>0.19</v>
          </cell>
          <cell r="V1560">
            <v>7448976.9933569999</v>
          </cell>
          <cell r="W1560">
            <v>0.125</v>
          </cell>
          <cell r="X1560">
            <v>4900642.7587874997</v>
          </cell>
          <cell r="Y1560">
            <v>0</v>
          </cell>
          <cell r="Z1560">
            <v>0</v>
          </cell>
          <cell r="AA1560">
            <v>-0.14902910621692822</v>
          </cell>
          <cell r="AB1560">
            <v>-5842707.2818444995</v>
          </cell>
          <cell r="AD1560">
            <v>29.618131637573242</v>
          </cell>
        </row>
        <row r="1561">
          <cell r="A1561" t="str">
            <v>Corredores  Medellín</v>
          </cell>
          <cell r="B1561">
            <v>7343304</v>
          </cell>
          <cell r="C1561">
            <v>37712</v>
          </cell>
          <cell r="D1561">
            <v>37777</v>
          </cell>
          <cell r="E1561" t="str">
            <v>M</v>
          </cell>
          <cell r="F1561" t="str">
            <v>AUCOL98</v>
          </cell>
          <cell r="G1561">
            <v>71522</v>
          </cell>
          <cell r="H1561" t="str">
            <v>EDUARDO LONDONO E HIJOS SUCS S.A.</v>
          </cell>
          <cell r="I1561">
            <v>7455449</v>
          </cell>
          <cell r="J1561">
            <v>3771632</v>
          </cell>
          <cell r="K1561">
            <v>7455448.9844000004</v>
          </cell>
          <cell r="N1561">
            <v>0</v>
          </cell>
          <cell r="O1561">
            <v>0.1</v>
          </cell>
          <cell r="P1561">
            <v>0</v>
          </cell>
          <cell r="Q1561">
            <v>0.1</v>
          </cell>
          <cell r="R1561">
            <v>0</v>
          </cell>
          <cell r="S1561">
            <v>0</v>
          </cell>
          <cell r="T1561">
            <v>0</v>
          </cell>
          <cell r="U1561">
            <v>0.19</v>
          </cell>
          <cell r="V1561">
            <v>1416535.3070360001</v>
          </cell>
          <cell r="W1561">
            <v>0.125</v>
          </cell>
          <cell r="X1561">
            <v>931931.12305000005</v>
          </cell>
          <cell r="Y1561">
            <v>0</v>
          </cell>
          <cell r="Z1561">
            <v>0</v>
          </cell>
          <cell r="AA1561">
            <v>0.68500000000000005</v>
          </cell>
          <cell r="AB1561">
            <v>5106982.5543140005</v>
          </cell>
          <cell r="AC1561">
            <v>23</v>
          </cell>
          <cell r="AD1561">
            <v>22.799999237060547</v>
          </cell>
        </row>
        <row r="1562">
          <cell r="B1562" t="str">
            <v>Total 7343304</v>
          </cell>
          <cell r="I1562">
            <v>91178366</v>
          </cell>
          <cell r="J1562">
            <v>87527056</v>
          </cell>
          <cell r="K1562">
            <v>91178366.023499995</v>
          </cell>
          <cell r="L1562">
            <v>53864501</v>
          </cell>
          <cell r="M1562">
            <v>7280872</v>
          </cell>
          <cell r="N1562">
            <v>61145373</v>
          </cell>
          <cell r="P1562">
            <v>728087.20000000007</v>
          </cell>
          <cell r="R1562">
            <v>6114537.3000000007</v>
          </cell>
          <cell r="S1562">
            <v>67987997.5</v>
          </cell>
          <cell r="V1562">
            <v>17323889.544465002</v>
          </cell>
          <cell r="X1562">
            <v>11397295.752937499</v>
          </cell>
          <cell r="Z1562">
            <v>0</v>
          </cell>
          <cell r="AB1562">
            <v>-5530816.7739024926</v>
          </cell>
          <cell r="AC1562">
            <v>23</v>
          </cell>
        </row>
        <row r="1563">
          <cell r="A1563" t="str">
            <v>Corredores  Medellín</v>
          </cell>
          <cell r="B1563">
            <v>7621808</v>
          </cell>
          <cell r="C1563">
            <v>36928</v>
          </cell>
          <cell r="D1563">
            <v>37292</v>
          </cell>
          <cell r="E1563" t="str">
            <v>M</v>
          </cell>
          <cell r="F1563" t="str">
            <v>AUCOL98</v>
          </cell>
          <cell r="G1563">
            <v>71522</v>
          </cell>
          <cell r="H1563" t="str">
            <v>EDUARDO LONDONO E HIJOS SUCS S.A.</v>
          </cell>
          <cell r="I1563">
            <v>358391</v>
          </cell>
          <cell r="J1563">
            <v>358391</v>
          </cell>
          <cell r="K1563">
            <v>358391</v>
          </cell>
          <cell r="N1563">
            <v>0</v>
          </cell>
          <cell r="O1563">
            <v>0.1</v>
          </cell>
          <cell r="P1563">
            <v>0</v>
          </cell>
          <cell r="Q1563">
            <v>0.1</v>
          </cell>
          <cell r="R1563">
            <v>0</v>
          </cell>
          <cell r="S1563">
            <v>0</v>
          </cell>
          <cell r="T1563">
            <v>0</v>
          </cell>
          <cell r="U1563">
            <v>0.19</v>
          </cell>
          <cell r="V1563">
            <v>68094.289999999994</v>
          </cell>
          <cell r="W1563">
            <v>0.125</v>
          </cell>
          <cell r="X1563">
            <v>44798.875</v>
          </cell>
          <cell r="Y1563">
            <v>0</v>
          </cell>
          <cell r="Z1563">
            <v>0</v>
          </cell>
          <cell r="AA1563">
            <v>0.68500000000000005</v>
          </cell>
          <cell r="AB1563">
            <v>245497.83500000002</v>
          </cell>
          <cell r="AD1563">
            <v>0.29945054650306702</v>
          </cell>
        </row>
        <row r="1564">
          <cell r="B1564" t="str">
            <v>Total 7621808</v>
          </cell>
          <cell r="I1564">
            <v>358391</v>
          </cell>
          <cell r="J1564">
            <v>358391</v>
          </cell>
          <cell r="K1564">
            <v>358391</v>
          </cell>
          <cell r="L1564">
            <v>0</v>
          </cell>
          <cell r="M1564">
            <v>0</v>
          </cell>
          <cell r="N1564">
            <v>0</v>
          </cell>
          <cell r="P1564">
            <v>0</v>
          </cell>
          <cell r="R1564">
            <v>0</v>
          </cell>
          <cell r="S1564">
            <v>0</v>
          </cell>
          <cell r="V1564">
            <v>68094.289999999994</v>
          </cell>
          <cell r="X1564">
            <v>44798.875</v>
          </cell>
          <cell r="Z1564">
            <v>0</v>
          </cell>
          <cell r="AB1564">
            <v>245497.83500000002</v>
          </cell>
          <cell r="AC1564">
            <v>0</v>
          </cell>
        </row>
        <row r="1565">
          <cell r="H1565" t="str">
            <v>Total EDUARDO LONDONO E HIJOS SUCS S.A.</v>
          </cell>
          <cell r="I1565">
            <v>173080244</v>
          </cell>
          <cell r="J1565">
            <v>166677828</v>
          </cell>
          <cell r="K1565">
            <v>173080244.00790003</v>
          </cell>
          <cell r="L1565">
            <v>142000183</v>
          </cell>
          <cell r="M1565">
            <v>25522401</v>
          </cell>
          <cell r="N1565">
            <v>167522584</v>
          </cell>
          <cell r="P1565">
            <v>2552240.1</v>
          </cell>
          <cell r="R1565">
            <v>16752258.400000002</v>
          </cell>
          <cell r="S1565">
            <v>186827082.5</v>
          </cell>
          <cell r="V1565">
            <v>32885246.361501001</v>
          </cell>
          <cell r="X1565">
            <v>21635030.500987504</v>
          </cell>
          <cell r="Z1565">
            <v>0</v>
          </cell>
          <cell r="AB1565">
            <v>-68267115.354588494</v>
          </cell>
          <cell r="AC1565">
            <v>36</v>
          </cell>
        </row>
        <row r="1566">
          <cell r="A1566" t="str">
            <v>Corredores  Medellín</v>
          </cell>
          <cell r="B1566">
            <v>10982984</v>
          </cell>
          <cell r="C1566">
            <v>37499</v>
          </cell>
          <cell r="D1566">
            <v>37777</v>
          </cell>
          <cell r="E1566" t="str">
            <v>A</v>
          </cell>
          <cell r="F1566" t="str">
            <v>AUCOL98</v>
          </cell>
          <cell r="G1566">
            <v>71522</v>
          </cell>
          <cell r="H1566" t="str">
            <v>EL COLOMBIANO LTDA. Y CIA. S.C.A.</v>
          </cell>
          <cell r="I1566">
            <v>44894805.003899999</v>
          </cell>
          <cell r="J1566">
            <v>44852525.003899999</v>
          </cell>
          <cell r="K1566">
            <v>34158546.445299998</v>
          </cell>
          <cell r="L1566">
            <v>43715836</v>
          </cell>
          <cell r="M1566">
            <v>2611111</v>
          </cell>
          <cell r="N1566">
            <v>46326947</v>
          </cell>
          <cell r="O1566">
            <v>0.1</v>
          </cell>
          <cell r="P1566">
            <v>261111.1</v>
          </cell>
          <cell r="Q1566">
            <v>0.1</v>
          </cell>
          <cell r="R1566">
            <v>4632694.7</v>
          </cell>
          <cell r="S1566">
            <v>51220752.800000004</v>
          </cell>
          <cell r="T1566">
            <v>1.499500363167463</v>
          </cell>
          <cell r="U1566">
            <v>0.19</v>
          </cell>
          <cell r="V1566">
            <v>6490123.8246069998</v>
          </cell>
          <cell r="W1566">
            <v>0.125</v>
          </cell>
          <cell r="X1566">
            <v>4269818.3056624997</v>
          </cell>
          <cell r="Y1566">
            <v>0</v>
          </cell>
          <cell r="Z1566">
            <v>0</v>
          </cell>
          <cell r="AA1566">
            <v>-0.81450036316746299</v>
          </cell>
          <cell r="AB1566">
            <v>-27822148.4849695</v>
          </cell>
          <cell r="AC1566">
            <v>31</v>
          </cell>
          <cell r="AD1566">
            <v>31.053956985473633</v>
          </cell>
        </row>
        <row r="1567">
          <cell r="B1567" t="str">
            <v>Total 10982984</v>
          </cell>
          <cell r="I1567">
            <v>44894805.003899999</v>
          </cell>
          <cell r="J1567">
            <v>44852525.003899999</v>
          </cell>
          <cell r="K1567">
            <v>34158546.445299998</v>
          </cell>
          <cell r="L1567">
            <v>43715836</v>
          </cell>
          <cell r="M1567">
            <v>2611111</v>
          </cell>
          <cell r="N1567">
            <v>46326947</v>
          </cell>
          <cell r="P1567">
            <v>261111.1</v>
          </cell>
          <cell r="R1567">
            <v>4632694.7</v>
          </cell>
          <cell r="S1567">
            <v>51220752.800000004</v>
          </cell>
          <cell r="V1567">
            <v>6490123.8246069998</v>
          </cell>
          <cell r="X1567">
            <v>4269818.3056624997</v>
          </cell>
          <cell r="Z1567">
            <v>0</v>
          </cell>
          <cell r="AB1567">
            <v>-27822148.4849695</v>
          </cell>
          <cell r="AC1567">
            <v>31</v>
          </cell>
        </row>
        <row r="1568">
          <cell r="H1568" t="str">
            <v>Total EL COLOMBIANO LTDA. Y CIA. S.C.A.</v>
          </cell>
          <cell r="I1568">
            <v>44894805.003899999</v>
          </cell>
          <cell r="J1568">
            <v>44852525.003899999</v>
          </cell>
          <cell r="K1568">
            <v>34158546.445299998</v>
          </cell>
          <cell r="L1568">
            <v>43715836</v>
          </cell>
          <cell r="M1568">
            <v>2611111</v>
          </cell>
          <cell r="N1568">
            <v>46326947</v>
          </cell>
          <cell r="P1568">
            <v>261111.1</v>
          </cell>
          <cell r="R1568">
            <v>4632694.7</v>
          </cell>
          <cell r="S1568">
            <v>51220752.800000004</v>
          </cell>
          <cell r="V1568">
            <v>6490123.8246069998</v>
          </cell>
          <cell r="X1568">
            <v>4269818.3056624997</v>
          </cell>
          <cell r="Z1568">
            <v>0</v>
          </cell>
          <cell r="AB1568">
            <v>-27822148.4849695</v>
          </cell>
          <cell r="AC1568">
            <v>31</v>
          </cell>
        </row>
        <row r="1569">
          <cell r="A1569" t="str">
            <v>Corredores  Medellín</v>
          </cell>
          <cell r="B1569">
            <v>10308286</v>
          </cell>
          <cell r="C1569">
            <v>37159</v>
          </cell>
          <cell r="D1569">
            <v>37523</v>
          </cell>
          <cell r="E1569" t="str">
            <v>M</v>
          </cell>
          <cell r="F1569" t="str">
            <v>AUCOLESP</v>
          </cell>
          <cell r="G1569">
            <v>71522</v>
          </cell>
          <cell r="H1569" t="str">
            <v>EMPRESA DE TRANSPORTE MASIVO DEL VALLE DE ABU</v>
          </cell>
          <cell r="I1569">
            <v>3678720.3955000001</v>
          </cell>
          <cell r="J1569">
            <v>3678720.3955000001</v>
          </cell>
          <cell r="K1569">
            <v>3678720.3955000001</v>
          </cell>
          <cell r="L1569">
            <v>653875</v>
          </cell>
          <cell r="M1569">
            <v>1111111</v>
          </cell>
          <cell r="N1569">
            <v>1764986</v>
          </cell>
          <cell r="O1569">
            <v>0.1</v>
          </cell>
          <cell r="P1569">
            <v>111111.1</v>
          </cell>
          <cell r="Q1569">
            <v>0.1</v>
          </cell>
          <cell r="R1569">
            <v>176498.6</v>
          </cell>
          <cell r="S1569">
            <v>2052595.7000000002</v>
          </cell>
          <cell r="T1569">
            <v>0.55796458532451687</v>
          </cell>
          <cell r="U1569">
            <v>0.19</v>
          </cell>
          <cell r="V1569">
            <v>698956.87514500006</v>
          </cell>
          <cell r="W1569">
            <v>7.4999999999999997E-2</v>
          </cell>
          <cell r="X1569">
            <v>275904.02966250002</v>
          </cell>
          <cell r="Y1569">
            <v>0</v>
          </cell>
          <cell r="Z1569">
            <v>0</v>
          </cell>
          <cell r="AA1569">
            <v>0.17703541467548323</v>
          </cell>
          <cell r="AB1569">
            <v>651263.79069250019</v>
          </cell>
          <cell r="AD1569">
            <v>2.307692289352417</v>
          </cell>
        </row>
        <row r="1570">
          <cell r="B1570" t="str">
            <v>Total 10308286</v>
          </cell>
          <cell r="I1570">
            <v>3678720.3955000001</v>
          </cell>
          <cell r="J1570">
            <v>3678720.3955000001</v>
          </cell>
          <cell r="K1570">
            <v>3678720.3955000001</v>
          </cell>
          <cell r="L1570">
            <v>653875</v>
          </cell>
          <cell r="M1570">
            <v>1111111</v>
          </cell>
          <cell r="N1570">
            <v>1764986</v>
          </cell>
          <cell r="P1570">
            <v>111111.1</v>
          </cell>
          <cell r="R1570">
            <v>176498.6</v>
          </cell>
          <cell r="S1570">
            <v>2052595.7000000002</v>
          </cell>
          <cell r="V1570">
            <v>698956.87514500006</v>
          </cell>
          <cell r="X1570">
            <v>275904.02966250002</v>
          </cell>
          <cell r="Z1570">
            <v>0</v>
          </cell>
          <cell r="AB1570">
            <v>651263.79069250019</v>
          </cell>
          <cell r="AC1570">
            <v>0</v>
          </cell>
        </row>
        <row r="1571">
          <cell r="A1571" t="str">
            <v>Corredores  Medellín</v>
          </cell>
          <cell r="B1571">
            <v>10323848</v>
          </cell>
          <cell r="C1571">
            <v>37189</v>
          </cell>
          <cell r="D1571">
            <v>37553</v>
          </cell>
          <cell r="E1571" t="str">
            <v>A</v>
          </cell>
          <cell r="F1571" t="str">
            <v>AUCOLESP</v>
          </cell>
          <cell r="G1571">
            <v>71522</v>
          </cell>
          <cell r="H1571" t="str">
            <v>EMPRESA DE TRANSPORTE MASIVO DEL VALLE DE ABU</v>
          </cell>
          <cell r="I1571">
            <v>46345207</v>
          </cell>
          <cell r="J1571">
            <v>46354580</v>
          </cell>
          <cell r="K1571">
            <v>46345206.625</v>
          </cell>
          <cell r="L1571">
            <v>38984807</v>
          </cell>
          <cell r="M1571">
            <v>2511410</v>
          </cell>
          <cell r="N1571">
            <v>41496217</v>
          </cell>
          <cell r="O1571">
            <v>0.1</v>
          </cell>
          <cell r="P1571">
            <v>251141</v>
          </cell>
          <cell r="Q1571">
            <v>0.1</v>
          </cell>
          <cell r="R1571">
            <v>4149621.7</v>
          </cell>
          <cell r="S1571">
            <v>45896979.700000003</v>
          </cell>
          <cell r="T1571">
            <v>0.99032851598598315</v>
          </cell>
          <cell r="U1571">
            <v>0.19</v>
          </cell>
          <cell r="V1571">
            <v>8805589.258750001</v>
          </cell>
          <cell r="W1571">
            <v>7.4999999999999997E-2</v>
          </cell>
          <cell r="X1571">
            <v>3475890.4968749997</v>
          </cell>
          <cell r="Y1571">
            <v>0</v>
          </cell>
          <cell r="Z1571">
            <v>0</v>
          </cell>
          <cell r="AA1571">
            <v>-0.25532851598598305</v>
          </cell>
          <cell r="AB1571">
            <v>-11833252.830624999</v>
          </cell>
          <cell r="AD1571">
            <v>27.80769157409668</v>
          </cell>
        </row>
        <row r="1572">
          <cell r="A1572" t="str">
            <v>Corredores  Medellín</v>
          </cell>
          <cell r="B1572">
            <v>10323848</v>
          </cell>
          <cell r="C1572">
            <v>37554</v>
          </cell>
          <cell r="D1572">
            <v>37777</v>
          </cell>
          <cell r="E1572" t="str">
            <v>A</v>
          </cell>
          <cell r="F1572" t="str">
            <v>AUCOLESP</v>
          </cell>
          <cell r="G1572">
            <v>71522</v>
          </cell>
          <cell r="H1572" t="str">
            <v>EMPRESA DE TRANSPORTE MASIVO DEL VALLE DE ABU</v>
          </cell>
          <cell r="I1572">
            <v>42898890.0625</v>
          </cell>
          <cell r="J1572">
            <v>42898890.0625</v>
          </cell>
          <cell r="K1572">
            <v>26986410.4844</v>
          </cell>
          <cell r="L1572">
            <v>1220063</v>
          </cell>
          <cell r="M1572">
            <v>12333333</v>
          </cell>
          <cell r="N1572">
            <v>13553396</v>
          </cell>
          <cell r="O1572">
            <v>0.1</v>
          </cell>
          <cell r="P1572">
            <v>1233333.3</v>
          </cell>
          <cell r="Q1572">
            <v>0.1</v>
          </cell>
          <cell r="R1572">
            <v>1355339.6</v>
          </cell>
          <cell r="S1572">
            <v>16142068.9</v>
          </cell>
          <cell r="T1572">
            <v>0.59815546455617818</v>
          </cell>
          <cell r="U1572">
            <v>0.19</v>
          </cell>
          <cell r="V1572">
            <v>5127417.9920359999</v>
          </cell>
          <cell r="W1572">
            <v>7.4999999999999997E-2</v>
          </cell>
          <cell r="X1572">
            <v>2023980.78633</v>
          </cell>
          <cell r="Y1572">
            <v>0</v>
          </cell>
          <cell r="Z1572">
            <v>0</v>
          </cell>
          <cell r="AA1572">
            <v>0.13684453544382191</v>
          </cell>
          <cell r="AB1572">
            <v>3692942.8060340029</v>
          </cell>
          <cell r="AC1572">
            <v>27</v>
          </cell>
          <cell r="AD1572">
            <v>28.910314559936523</v>
          </cell>
        </row>
        <row r="1573">
          <cell r="B1573" t="str">
            <v>Total 10323848</v>
          </cell>
          <cell r="I1573">
            <v>89244097.0625</v>
          </cell>
          <cell r="J1573">
            <v>89253470.0625</v>
          </cell>
          <cell r="K1573">
            <v>73331617.109400004</v>
          </cell>
          <cell r="L1573">
            <v>40204870</v>
          </cell>
          <cell r="M1573">
            <v>14844743</v>
          </cell>
          <cell r="N1573">
            <v>55049613</v>
          </cell>
          <cell r="P1573">
            <v>1484474.3</v>
          </cell>
          <cell r="R1573">
            <v>5504961.3000000007</v>
          </cell>
          <cell r="S1573">
            <v>62039048.600000001</v>
          </cell>
          <cell r="V1573">
            <v>13933007.250786001</v>
          </cell>
          <cell r="X1573">
            <v>5499871.2832049998</v>
          </cell>
          <cell r="Z1573">
            <v>0</v>
          </cell>
          <cell r="AB1573">
            <v>-8140310.024590997</v>
          </cell>
          <cell r="AC1573">
            <v>27</v>
          </cell>
        </row>
        <row r="1574">
          <cell r="A1574" t="str">
            <v>Corredores  Medellín</v>
          </cell>
          <cell r="B1574">
            <v>10362859</v>
          </cell>
          <cell r="C1574">
            <v>37273</v>
          </cell>
          <cell r="D1574">
            <v>37637</v>
          </cell>
          <cell r="E1574" t="str">
            <v>A</v>
          </cell>
          <cell r="F1574" t="str">
            <v>AUCOLESP</v>
          </cell>
          <cell r="G1574">
            <v>71522</v>
          </cell>
          <cell r="H1574" t="str">
            <v>EMPRESA DE TRANSPORTE MASIVO DEL VALLE DE ABU</v>
          </cell>
          <cell r="I1574">
            <v>1866717</v>
          </cell>
          <cell r="J1574">
            <v>1866717</v>
          </cell>
          <cell r="K1574">
            <v>1866717</v>
          </cell>
          <cell r="N1574">
            <v>0</v>
          </cell>
          <cell r="O1574">
            <v>0.1</v>
          </cell>
          <cell r="P1574">
            <v>0</v>
          </cell>
          <cell r="Q1574">
            <v>0.1</v>
          </cell>
          <cell r="R1574">
            <v>0</v>
          </cell>
          <cell r="S1574">
            <v>0</v>
          </cell>
          <cell r="T1574">
            <v>0</v>
          </cell>
          <cell r="U1574">
            <v>0.19</v>
          </cell>
          <cell r="V1574">
            <v>354676.23</v>
          </cell>
          <cell r="W1574">
            <v>7.4999999999999997E-2</v>
          </cell>
          <cell r="X1574">
            <v>140003.77499999999</v>
          </cell>
          <cell r="Y1574">
            <v>0</v>
          </cell>
          <cell r="Z1574">
            <v>0</v>
          </cell>
          <cell r="AA1574">
            <v>0.7350000000000001</v>
          </cell>
          <cell r="AB1574">
            <v>1372036.9950000001</v>
          </cell>
          <cell r="AD1574">
            <v>2.3159341812133789</v>
          </cell>
        </row>
        <row r="1575">
          <cell r="B1575" t="str">
            <v>Total 10362859</v>
          </cell>
          <cell r="I1575">
            <v>1866717</v>
          </cell>
          <cell r="J1575">
            <v>1866717</v>
          </cell>
          <cell r="K1575">
            <v>1866717</v>
          </cell>
          <cell r="L1575">
            <v>0</v>
          </cell>
          <cell r="M1575">
            <v>0</v>
          </cell>
          <cell r="N1575">
            <v>0</v>
          </cell>
          <cell r="P1575">
            <v>0</v>
          </cell>
          <cell r="R1575">
            <v>0</v>
          </cell>
          <cell r="S1575">
            <v>0</v>
          </cell>
          <cell r="V1575">
            <v>354676.23</v>
          </cell>
          <cell r="X1575">
            <v>140003.77499999999</v>
          </cell>
          <cell r="Z1575">
            <v>0</v>
          </cell>
          <cell r="AB1575">
            <v>1372036.9950000001</v>
          </cell>
          <cell r="AC1575">
            <v>0</v>
          </cell>
        </row>
        <row r="1576">
          <cell r="A1576" t="str">
            <v>Corredores  Medellín</v>
          </cell>
          <cell r="B1576">
            <v>12030704</v>
          </cell>
          <cell r="C1576">
            <v>37587</v>
          </cell>
          <cell r="D1576">
            <v>37777</v>
          </cell>
          <cell r="E1576" t="str">
            <v>M</v>
          </cell>
          <cell r="F1576" t="str">
            <v>AUCOL98</v>
          </cell>
          <cell r="G1576">
            <v>71522</v>
          </cell>
          <cell r="H1576" t="str">
            <v>EMPRESA DE TRANSPORTE MASIVO DEL VALLE DE ABU</v>
          </cell>
          <cell r="I1576">
            <v>14540284</v>
          </cell>
          <cell r="J1576">
            <v>10865294</v>
          </cell>
          <cell r="K1576">
            <v>13317751.4648</v>
          </cell>
          <cell r="L1576">
            <v>17447976</v>
          </cell>
          <cell r="M1576">
            <v>0</v>
          </cell>
          <cell r="N1576">
            <v>17447976</v>
          </cell>
          <cell r="O1576">
            <v>0.1</v>
          </cell>
          <cell r="P1576">
            <v>0</v>
          </cell>
          <cell r="Q1576">
            <v>0.1</v>
          </cell>
          <cell r="R1576">
            <v>1744797.6</v>
          </cell>
          <cell r="S1576">
            <v>19192773.600000001</v>
          </cell>
          <cell r="T1576">
            <v>1.4411421966184161</v>
          </cell>
          <cell r="U1576">
            <v>0.19</v>
          </cell>
          <cell r="V1576">
            <v>2530372.778312</v>
          </cell>
          <cell r="W1576">
            <v>0.125</v>
          </cell>
          <cell r="X1576">
            <v>1664718.9331</v>
          </cell>
          <cell r="Y1576">
            <v>0</v>
          </cell>
          <cell r="Z1576">
            <v>0</v>
          </cell>
          <cell r="AA1576">
            <v>-0.75614219661841608</v>
          </cell>
          <cell r="AB1576">
            <v>-10070113.846612001</v>
          </cell>
          <cell r="AC1576">
            <v>22</v>
          </cell>
          <cell r="AD1576">
            <v>21.157894134521484</v>
          </cell>
        </row>
        <row r="1577">
          <cell r="B1577" t="str">
            <v>Total 12030704</v>
          </cell>
          <cell r="I1577">
            <v>14540284</v>
          </cell>
          <cell r="J1577">
            <v>10865294</v>
          </cell>
          <cell r="K1577">
            <v>13317751.4648</v>
          </cell>
          <cell r="L1577">
            <v>17447976</v>
          </cell>
          <cell r="M1577">
            <v>0</v>
          </cell>
          <cell r="N1577">
            <v>17447976</v>
          </cell>
          <cell r="P1577">
            <v>0</v>
          </cell>
          <cell r="R1577">
            <v>1744797.6</v>
          </cell>
          <cell r="S1577">
            <v>19192773.600000001</v>
          </cell>
          <cell r="V1577">
            <v>2530372.778312</v>
          </cell>
          <cell r="X1577">
            <v>1664718.9331</v>
          </cell>
          <cell r="Z1577">
            <v>0</v>
          </cell>
          <cell r="AB1577">
            <v>-10070113.846612001</v>
          </cell>
          <cell r="AC1577">
            <v>22</v>
          </cell>
        </row>
        <row r="1578">
          <cell r="H1578" t="str">
            <v>Total EMPRESA DE TRANSPORTE MASIVO DEL VALLE DE ABU</v>
          </cell>
          <cell r="I1578">
            <v>109329818.458</v>
          </cell>
          <cell r="J1578">
            <v>105664201.458</v>
          </cell>
          <cell r="K1578">
            <v>92194805.969699994</v>
          </cell>
          <cell r="L1578">
            <v>58306721</v>
          </cell>
          <cell r="M1578">
            <v>15955854</v>
          </cell>
          <cell r="N1578">
            <v>74262575</v>
          </cell>
          <cell r="P1578">
            <v>1595585.4</v>
          </cell>
          <cell r="R1578">
            <v>7426257.5</v>
          </cell>
          <cell r="S1578">
            <v>83284417.900000006</v>
          </cell>
          <cell r="V1578">
            <v>17517013.134243</v>
          </cell>
          <cell r="X1578">
            <v>7580498.0209675003</v>
          </cell>
          <cell r="Z1578">
            <v>0</v>
          </cell>
          <cell r="AB1578">
            <v>-16187123.085510496</v>
          </cell>
          <cell r="AC1578">
            <v>49</v>
          </cell>
        </row>
        <row r="1579">
          <cell r="A1579" t="str">
            <v>Corredores  Medellín</v>
          </cell>
          <cell r="B1579">
            <v>7365919</v>
          </cell>
          <cell r="C1579">
            <v>37043</v>
          </cell>
          <cell r="D1579">
            <v>37407</v>
          </cell>
          <cell r="E1579" t="str">
            <v>M</v>
          </cell>
          <cell r="F1579" t="str">
            <v>AUCOL98</v>
          </cell>
          <cell r="G1579">
            <v>65083</v>
          </cell>
          <cell r="H1579" t="str">
            <v>FONDO DE BIENESTAR UNIVERSITARIO U DE A</v>
          </cell>
          <cell r="I1579">
            <v>1394914324</v>
          </cell>
          <cell r="J1579">
            <v>1395142228</v>
          </cell>
          <cell r="K1579">
            <v>1390439396.9409001</v>
          </cell>
          <cell r="L1579">
            <v>919595922</v>
          </cell>
          <cell r="M1579">
            <v>108653577</v>
          </cell>
          <cell r="N1579">
            <v>1028249499</v>
          </cell>
          <cell r="O1579">
            <v>0.1</v>
          </cell>
          <cell r="P1579">
            <v>10865357.700000001</v>
          </cell>
          <cell r="Q1579">
            <v>0.1</v>
          </cell>
          <cell r="R1579">
            <v>102824949.90000001</v>
          </cell>
          <cell r="S1579">
            <v>1141939806.6000001</v>
          </cell>
          <cell r="T1579">
            <v>0.82127981205968215</v>
          </cell>
          <cell r="U1579">
            <v>0.19</v>
          </cell>
          <cell r="V1579">
            <v>264183485.41877103</v>
          </cell>
          <cell r="W1579">
            <v>0.125</v>
          </cell>
          <cell r="X1579">
            <v>173804924.61761251</v>
          </cell>
          <cell r="Y1579">
            <v>0</v>
          </cell>
          <cell r="Z1579">
            <v>0</v>
          </cell>
          <cell r="AA1579">
            <v>-0.13627981205968209</v>
          </cell>
          <cell r="AB1579">
            <v>-189488819.69548357</v>
          </cell>
          <cell r="AD1579">
            <v>1203.291259765625</v>
          </cell>
        </row>
        <row r="1580">
          <cell r="A1580" t="str">
            <v>Corredores  Medellín</v>
          </cell>
          <cell r="B1580">
            <v>7365919</v>
          </cell>
          <cell r="C1580">
            <v>37408</v>
          </cell>
          <cell r="D1580">
            <v>37772</v>
          </cell>
          <cell r="E1580" t="str">
            <v>M</v>
          </cell>
          <cell r="F1580" t="str">
            <v>AUCOL98</v>
          </cell>
          <cell r="G1580">
            <v>65083</v>
          </cell>
          <cell r="H1580" t="str">
            <v>FONDO DE BIENESTAR UNIVERSITARIO U DE A</v>
          </cell>
          <cell r="I1580">
            <v>879448416</v>
          </cell>
          <cell r="J1580">
            <v>860124971</v>
          </cell>
          <cell r="K1580">
            <v>895065621.33169997</v>
          </cell>
          <cell r="L1580">
            <v>414788465</v>
          </cell>
          <cell r="M1580">
            <v>91418104</v>
          </cell>
          <cell r="N1580">
            <v>506206569</v>
          </cell>
          <cell r="O1580">
            <v>0.1</v>
          </cell>
          <cell r="P1580">
            <v>9141810.4000000004</v>
          </cell>
          <cell r="Q1580">
            <v>0.1</v>
          </cell>
          <cell r="R1580">
            <v>50620656.900000006</v>
          </cell>
          <cell r="S1580">
            <v>565969036.29999995</v>
          </cell>
          <cell r="T1580">
            <v>0.63232127657627801</v>
          </cell>
          <cell r="U1580">
            <v>0.19</v>
          </cell>
          <cell r="V1580">
            <v>170062468.05302301</v>
          </cell>
          <cell r="W1580">
            <v>0.125</v>
          </cell>
          <cell r="X1580">
            <v>111883202.6664625</v>
          </cell>
          <cell r="Y1580">
            <v>0</v>
          </cell>
          <cell r="Z1580">
            <v>0</v>
          </cell>
          <cell r="AA1580">
            <v>5.267872342372204E-2</v>
          </cell>
          <cell r="AB1580">
            <v>47150914.312214546</v>
          </cell>
          <cell r="AD1580">
            <v>721.1346435546875</v>
          </cell>
        </row>
        <row r="1581">
          <cell r="A1581" t="str">
            <v>Corredores  Medellín</v>
          </cell>
          <cell r="B1581">
            <v>7365919</v>
          </cell>
          <cell r="C1581">
            <v>37773</v>
          </cell>
          <cell r="D1581">
            <v>37777</v>
          </cell>
          <cell r="E1581" t="str">
            <v>M</v>
          </cell>
          <cell r="F1581" t="str">
            <v>AUCOL98</v>
          </cell>
          <cell r="G1581">
            <v>65083</v>
          </cell>
          <cell r="H1581" t="str">
            <v>FONDO DE BIENESTAR UNIVERSITARIO U DE A</v>
          </cell>
          <cell r="I1581">
            <v>0</v>
          </cell>
          <cell r="J1581">
            <v>0</v>
          </cell>
          <cell r="K1581">
            <v>986621.74320000003</v>
          </cell>
          <cell r="N1581">
            <v>0</v>
          </cell>
          <cell r="O1581">
            <v>0.1</v>
          </cell>
          <cell r="P1581">
            <v>0</v>
          </cell>
          <cell r="Q1581">
            <v>0.1</v>
          </cell>
          <cell r="R1581">
            <v>0</v>
          </cell>
          <cell r="S1581">
            <v>0</v>
          </cell>
          <cell r="T1581">
            <v>0</v>
          </cell>
          <cell r="U1581">
            <v>0.19</v>
          </cell>
          <cell r="V1581">
            <v>187458.13120800001</v>
          </cell>
          <cell r="W1581">
            <v>0.125</v>
          </cell>
          <cell r="X1581">
            <v>123327.7179</v>
          </cell>
          <cell r="Y1581">
            <v>0</v>
          </cell>
          <cell r="Z1581">
            <v>0</v>
          </cell>
          <cell r="AA1581">
            <v>0.68500000000000005</v>
          </cell>
          <cell r="AB1581">
            <v>675835.89409200009</v>
          </cell>
          <cell r="AC1581">
            <v>111</v>
          </cell>
          <cell r="AD1581">
            <v>114.75</v>
          </cell>
        </row>
        <row r="1582">
          <cell r="B1582" t="str">
            <v>Total 7365919</v>
          </cell>
          <cell r="I1582">
            <v>2274362740</v>
          </cell>
          <cell r="J1582">
            <v>2255267199</v>
          </cell>
          <cell r="K1582">
            <v>2286491640.0158</v>
          </cell>
          <cell r="L1582">
            <v>1334384387</v>
          </cell>
          <cell r="M1582">
            <v>200071681</v>
          </cell>
          <cell r="N1582">
            <v>1534456068</v>
          </cell>
          <cell r="P1582">
            <v>20007168.100000001</v>
          </cell>
          <cell r="R1582">
            <v>153445606.80000001</v>
          </cell>
          <cell r="S1582">
            <v>1707908842.9000001</v>
          </cell>
          <cell r="V1582">
            <v>434433411.60300201</v>
          </cell>
          <cell r="X1582">
            <v>285811455.001975</v>
          </cell>
          <cell r="Z1582">
            <v>0</v>
          </cell>
          <cell r="AB1582">
            <v>-141662069.48917702</v>
          </cell>
          <cell r="AC1582">
            <v>111</v>
          </cell>
        </row>
        <row r="1583">
          <cell r="A1583" t="str">
            <v>Corredores  Medellín</v>
          </cell>
          <cell r="B1583">
            <v>10406134</v>
          </cell>
          <cell r="C1583">
            <v>37377</v>
          </cell>
          <cell r="D1583">
            <v>37741</v>
          </cell>
          <cell r="E1583" t="str">
            <v>M</v>
          </cell>
          <cell r="F1583" t="str">
            <v>AUCOL98</v>
          </cell>
          <cell r="G1583">
            <v>65083</v>
          </cell>
          <cell r="H1583" t="str">
            <v>FONDO DE BIENESTAR UNIVERSITARIO U DE A</v>
          </cell>
          <cell r="I1583">
            <v>935634</v>
          </cell>
          <cell r="J1583">
            <v>935634</v>
          </cell>
          <cell r="K1583">
            <v>935634</v>
          </cell>
          <cell r="N1583">
            <v>0</v>
          </cell>
          <cell r="O1583">
            <v>0.1</v>
          </cell>
          <cell r="P1583">
            <v>0</v>
          </cell>
          <cell r="Q1583">
            <v>0.1</v>
          </cell>
          <cell r="R1583">
            <v>0</v>
          </cell>
          <cell r="S1583">
            <v>0</v>
          </cell>
          <cell r="T1583">
            <v>0</v>
          </cell>
          <cell r="U1583">
            <v>0.19</v>
          </cell>
          <cell r="V1583">
            <v>177770.46</v>
          </cell>
          <cell r="W1583">
            <v>0.125</v>
          </cell>
          <cell r="X1583">
            <v>116954.25</v>
          </cell>
          <cell r="Y1583">
            <v>0</v>
          </cell>
          <cell r="Z1583">
            <v>0</v>
          </cell>
          <cell r="AA1583">
            <v>0.68500000000000005</v>
          </cell>
          <cell r="AB1583">
            <v>640909.29</v>
          </cell>
          <cell r="AD1583">
            <v>0.58791208267211914</v>
          </cell>
        </row>
        <row r="1584">
          <cell r="B1584" t="str">
            <v>Total 10406134</v>
          </cell>
          <cell r="I1584">
            <v>935634</v>
          </cell>
          <cell r="J1584">
            <v>935634</v>
          </cell>
          <cell r="K1584">
            <v>935634</v>
          </cell>
          <cell r="L1584">
            <v>0</v>
          </cell>
          <cell r="M1584">
            <v>0</v>
          </cell>
          <cell r="N1584">
            <v>0</v>
          </cell>
          <cell r="P1584">
            <v>0</v>
          </cell>
          <cell r="R1584">
            <v>0</v>
          </cell>
          <cell r="S1584">
            <v>0</v>
          </cell>
          <cell r="V1584">
            <v>177770.46</v>
          </cell>
          <cell r="X1584">
            <v>116954.25</v>
          </cell>
          <cell r="Z1584">
            <v>0</v>
          </cell>
          <cell r="AB1584">
            <v>640909.29</v>
          </cell>
          <cell r="AC1584">
            <v>0</v>
          </cell>
        </row>
        <row r="1585">
          <cell r="A1585" t="str">
            <v>Corredores  Medellín</v>
          </cell>
          <cell r="B1585">
            <v>10961195</v>
          </cell>
          <cell r="C1585">
            <v>37469</v>
          </cell>
          <cell r="D1585">
            <v>37777</v>
          </cell>
          <cell r="E1585" t="str">
            <v>M</v>
          </cell>
          <cell r="F1585" t="str">
            <v>AUCOLESP</v>
          </cell>
          <cell r="G1585">
            <v>65083</v>
          </cell>
          <cell r="H1585" t="str">
            <v>FONDO DE BIENESTAR UNIVERSITARIO U DE A</v>
          </cell>
          <cell r="I1585">
            <v>543554286.875</v>
          </cell>
          <cell r="J1585">
            <v>446230471.9375</v>
          </cell>
          <cell r="K1585">
            <v>529032064.06370002</v>
          </cell>
          <cell r="L1585">
            <v>202730517</v>
          </cell>
          <cell r="M1585">
            <v>206076242</v>
          </cell>
          <cell r="N1585">
            <v>408806759</v>
          </cell>
          <cell r="O1585">
            <v>0.1</v>
          </cell>
          <cell r="P1585">
            <v>20607624.200000003</v>
          </cell>
          <cell r="Q1585">
            <v>0.1</v>
          </cell>
          <cell r="R1585">
            <v>40880675.900000006</v>
          </cell>
          <cell r="S1585">
            <v>470295059.10000002</v>
          </cell>
          <cell r="T1585">
            <v>0.88897269380513855</v>
          </cell>
          <cell r="U1585">
            <v>0.19</v>
          </cell>
          <cell r="V1585">
            <v>100516092.172103</v>
          </cell>
          <cell r="W1585">
            <v>0.125</v>
          </cell>
          <cell r="X1585">
            <v>66129008.007962503</v>
          </cell>
          <cell r="Y1585">
            <v>0</v>
          </cell>
          <cell r="Z1585">
            <v>0</v>
          </cell>
          <cell r="AA1585">
            <v>-0.20397269380513849</v>
          </cell>
          <cell r="AB1585">
            <v>-107908095.2163655</v>
          </cell>
          <cell r="AC1585">
            <v>917</v>
          </cell>
          <cell r="AD1585">
            <v>509.46102905273438</v>
          </cell>
        </row>
        <row r="1586">
          <cell r="B1586" t="str">
            <v>Total 10961195</v>
          </cell>
          <cell r="I1586">
            <v>543554286.875</v>
          </cell>
          <cell r="J1586">
            <v>446230471.9375</v>
          </cell>
          <cell r="K1586">
            <v>529032064.06370002</v>
          </cell>
          <cell r="L1586">
            <v>202730517</v>
          </cell>
          <cell r="M1586">
            <v>206076242</v>
          </cell>
          <cell r="N1586">
            <v>408806759</v>
          </cell>
          <cell r="P1586">
            <v>20607624.200000003</v>
          </cell>
          <cell r="R1586">
            <v>40880675.900000006</v>
          </cell>
          <cell r="S1586">
            <v>470295059.10000002</v>
          </cell>
          <cell r="V1586">
            <v>100516092.172103</v>
          </cell>
          <cell r="X1586">
            <v>66129008.007962503</v>
          </cell>
          <cell r="Z1586">
            <v>0</v>
          </cell>
          <cell r="AB1586">
            <v>-107908095.2163655</v>
          </cell>
          <cell r="AC1586">
            <v>917</v>
          </cell>
        </row>
        <row r="1587">
          <cell r="H1587" t="str">
            <v>Total FONDO DE BIENESTAR UNIVERSITARIO U DE A</v>
          </cell>
          <cell r="I1587">
            <v>2818852660.875</v>
          </cell>
          <cell r="J1587">
            <v>2702433304.9375</v>
          </cell>
          <cell r="K1587">
            <v>2816459338.0795002</v>
          </cell>
          <cell r="L1587">
            <v>1537114904</v>
          </cell>
          <cell r="M1587">
            <v>406147923</v>
          </cell>
          <cell r="N1587">
            <v>1943262827</v>
          </cell>
          <cell r="P1587">
            <v>40614792.300000004</v>
          </cell>
          <cell r="R1587">
            <v>194326282.70000002</v>
          </cell>
          <cell r="S1587">
            <v>2178203902</v>
          </cell>
          <cell r="V1587">
            <v>535127274.23510498</v>
          </cell>
          <cell r="X1587">
            <v>352057417.25993752</v>
          </cell>
          <cell r="Z1587">
            <v>0</v>
          </cell>
          <cell r="AB1587">
            <v>-248929255.41554254</v>
          </cell>
          <cell r="AC1587">
            <v>1028</v>
          </cell>
        </row>
        <row r="1588">
          <cell r="A1588" t="str">
            <v>Corredores  Medellín</v>
          </cell>
          <cell r="B1588">
            <v>7231186</v>
          </cell>
          <cell r="C1588">
            <v>36921</v>
          </cell>
          <cell r="D1588">
            <v>37285</v>
          </cell>
          <cell r="E1588" t="str">
            <v>A</v>
          </cell>
          <cell r="F1588" t="str">
            <v>AUCOL98</v>
          </cell>
          <cell r="G1588">
            <v>71286</v>
          </cell>
          <cell r="H1588" t="str">
            <v>FONDO MUTUO DE INVERSION DE LOS TRABAJADORES</v>
          </cell>
          <cell r="I1588">
            <v>48323947.1875</v>
          </cell>
          <cell r="J1588">
            <v>48323947.1875</v>
          </cell>
          <cell r="K1588">
            <v>48323947.052199997</v>
          </cell>
          <cell r="L1588">
            <v>6428570</v>
          </cell>
          <cell r="M1588">
            <v>1115001</v>
          </cell>
          <cell r="N1588">
            <v>7543571</v>
          </cell>
          <cell r="O1588">
            <v>0.1</v>
          </cell>
          <cell r="P1588">
            <v>111500.1</v>
          </cell>
          <cell r="Q1588">
            <v>0.1</v>
          </cell>
          <cell r="R1588">
            <v>754357.10000000009</v>
          </cell>
          <cell r="S1588">
            <v>8409428.1999999993</v>
          </cell>
          <cell r="T1588">
            <v>0.17402196453274094</v>
          </cell>
          <cell r="U1588">
            <v>0.19</v>
          </cell>
          <cell r="V1588">
            <v>9181549.9399180003</v>
          </cell>
          <cell r="W1588">
            <v>0.125</v>
          </cell>
          <cell r="X1588">
            <v>6040493.3815249996</v>
          </cell>
          <cell r="Y1588">
            <v>0</v>
          </cell>
          <cell r="Z1588">
            <v>0</v>
          </cell>
          <cell r="AA1588">
            <v>0.51097803546725906</v>
          </cell>
          <cell r="AB1588">
            <v>24692475.530756999</v>
          </cell>
          <cell r="AD1588">
            <v>53.771976470947266</v>
          </cell>
        </row>
        <row r="1589">
          <cell r="A1589" t="str">
            <v>Corredores  Medellín</v>
          </cell>
          <cell r="B1589">
            <v>7231186</v>
          </cell>
          <cell r="C1589">
            <v>37286</v>
          </cell>
          <cell r="D1589">
            <v>37650</v>
          </cell>
          <cell r="E1589" t="str">
            <v>A</v>
          </cell>
          <cell r="F1589" t="str">
            <v>AUCOL98</v>
          </cell>
          <cell r="G1589">
            <v>71286</v>
          </cell>
          <cell r="H1589" t="str">
            <v>FONDO MUTUO DE INVERSION DE LOS TRABAJADORES</v>
          </cell>
          <cell r="I1589">
            <v>52212488.25</v>
          </cell>
          <cell r="J1589">
            <v>52639381.25</v>
          </cell>
          <cell r="K1589">
            <v>52212488.140600003</v>
          </cell>
          <cell r="L1589">
            <v>40258616</v>
          </cell>
          <cell r="M1589">
            <v>3792568</v>
          </cell>
          <cell r="N1589">
            <v>44051184</v>
          </cell>
          <cell r="O1589">
            <v>0.1</v>
          </cell>
          <cell r="P1589">
            <v>379256.80000000005</v>
          </cell>
          <cell r="Q1589">
            <v>0.1</v>
          </cell>
          <cell r="R1589">
            <v>4405118.4000000004</v>
          </cell>
          <cell r="S1589">
            <v>48835559.199999996</v>
          </cell>
          <cell r="T1589">
            <v>0.93532334771125114</v>
          </cell>
          <cell r="U1589">
            <v>0.19</v>
          </cell>
          <cell r="V1589">
            <v>9920372.7467140015</v>
          </cell>
          <cell r="W1589">
            <v>0.125</v>
          </cell>
          <cell r="X1589">
            <v>6526561.0175750004</v>
          </cell>
          <cell r="Y1589">
            <v>0</v>
          </cell>
          <cell r="Z1589">
            <v>0</v>
          </cell>
          <cell r="AA1589">
            <v>-0.25032334771125109</v>
          </cell>
          <cell r="AB1589">
            <v>-13070004.823688988</v>
          </cell>
          <cell r="AD1589">
            <v>47.782966613769531</v>
          </cell>
        </row>
        <row r="1590">
          <cell r="A1590" t="str">
            <v>Corredores  Medellín</v>
          </cell>
          <cell r="B1590">
            <v>7231186</v>
          </cell>
          <cell r="C1590">
            <v>37651</v>
          </cell>
          <cell r="D1590">
            <v>37777</v>
          </cell>
          <cell r="E1590" t="str">
            <v>A</v>
          </cell>
          <cell r="F1590" t="str">
            <v>AUCOL98</v>
          </cell>
          <cell r="G1590">
            <v>71286</v>
          </cell>
          <cell r="H1590" t="str">
            <v>FONDO MUTUO DE INVERSION DE LOS TRABAJADORES</v>
          </cell>
          <cell r="I1590">
            <v>41115955</v>
          </cell>
          <cell r="J1590">
            <v>41115955</v>
          </cell>
          <cell r="K1590">
            <v>14132218.2695</v>
          </cell>
          <cell r="L1590">
            <v>6022202</v>
          </cell>
          <cell r="M1590">
            <v>41265173</v>
          </cell>
          <cell r="N1590">
            <v>47287375</v>
          </cell>
          <cell r="O1590">
            <v>0.1</v>
          </cell>
          <cell r="P1590">
            <v>4126517.3000000003</v>
          </cell>
          <cell r="Q1590">
            <v>0.1</v>
          </cell>
          <cell r="R1590">
            <v>4728737.5</v>
          </cell>
          <cell r="S1590">
            <v>56142629.799999997</v>
          </cell>
          <cell r="T1590">
            <v>3.9726693098964097</v>
          </cell>
          <cell r="U1590">
            <v>0.19</v>
          </cell>
          <cell r="V1590">
            <v>2685121.4712050003</v>
          </cell>
          <cell r="W1590">
            <v>0.125</v>
          </cell>
          <cell r="X1590">
            <v>1766527.2836875001</v>
          </cell>
          <cell r="Y1590">
            <v>0</v>
          </cell>
          <cell r="Z1590">
            <v>0</v>
          </cell>
          <cell r="AA1590">
            <v>-3.2876693098964096</v>
          </cell>
          <cell r="AB1590">
            <v>-46462060.2853925</v>
          </cell>
          <cell r="AC1590">
            <v>23</v>
          </cell>
          <cell r="AD1590">
            <v>22.277778625488281</v>
          </cell>
        </row>
        <row r="1591">
          <cell r="B1591" t="str">
            <v>Total 7231186</v>
          </cell>
          <cell r="I1591">
            <v>141652390.4375</v>
          </cell>
          <cell r="J1591">
            <v>142079283.4375</v>
          </cell>
          <cell r="K1591">
            <v>114668653.4623</v>
          </cell>
          <cell r="L1591">
            <v>52709388</v>
          </cell>
          <cell r="M1591">
            <v>46172742</v>
          </cell>
          <cell r="N1591">
            <v>98882130</v>
          </cell>
          <cell r="P1591">
            <v>4617274.2</v>
          </cell>
          <cell r="R1591">
            <v>9888213</v>
          </cell>
          <cell r="S1591">
            <v>113387617.19999999</v>
          </cell>
          <cell r="V1591">
            <v>21787044.157837</v>
          </cell>
          <cell r="X1591">
            <v>14333581.6827875</v>
          </cell>
          <cell r="Z1591">
            <v>0</v>
          </cell>
          <cell r="AB1591">
            <v>-34839589.578324489</v>
          </cell>
          <cell r="AC1591">
            <v>23</v>
          </cell>
        </row>
        <row r="1592">
          <cell r="A1592" t="str">
            <v>Corredores  Medellín</v>
          </cell>
          <cell r="B1592">
            <v>7233257</v>
          </cell>
          <cell r="C1592">
            <v>36922</v>
          </cell>
          <cell r="D1592">
            <v>37286</v>
          </cell>
          <cell r="E1592" t="str">
            <v>M</v>
          </cell>
          <cell r="F1592" t="str">
            <v>AUCOL98</v>
          </cell>
          <cell r="G1592">
            <v>71286</v>
          </cell>
          <cell r="H1592" t="str">
            <v>FONDO MUTUO DE INVERSION DE LOS TRABAJADORES</v>
          </cell>
          <cell r="I1592">
            <v>163645218</v>
          </cell>
          <cell r="J1592">
            <v>163645218</v>
          </cell>
          <cell r="K1592">
            <v>163645218.148</v>
          </cell>
          <cell r="L1592">
            <v>142036333</v>
          </cell>
          <cell r="M1592">
            <v>4111111</v>
          </cell>
          <cell r="N1592">
            <v>146147444</v>
          </cell>
          <cell r="O1592">
            <v>0.1</v>
          </cell>
          <cell r="P1592">
            <v>411111.10000000003</v>
          </cell>
          <cell r="Q1592">
            <v>0.1</v>
          </cell>
          <cell r="R1592">
            <v>14614744.4</v>
          </cell>
          <cell r="S1592">
            <v>161173299.5</v>
          </cell>
          <cell r="T1592">
            <v>0.98489464784871128</v>
          </cell>
          <cell r="U1592">
            <v>0.19</v>
          </cell>
          <cell r="V1592">
            <v>31092591.448120002</v>
          </cell>
          <cell r="W1592">
            <v>0.125</v>
          </cell>
          <cell r="X1592">
            <v>20455652.2685</v>
          </cell>
          <cell r="Y1592">
            <v>0</v>
          </cell>
          <cell r="Z1592">
            <v>0</v>
          </cell>
          <cell r="AA1592">
            <v>-0.29989464784871123</v>
          </cell>
          <cell r="AB1592">
            <v>-49076325.068619989</v>
          </cell>
          <cell r="AD1592">
            <v>146.02197265625</v>
          </cell>
        </row>
        <row r="1593">
          <cell r="A1593" t="str">
            <v>Corredores  Medellín</v>
          </cell>
          <cell r="B1593">
            <v>7233257</v>
          </cell>
          <cell r="C1593">
            <v>37287</v>
          </cell>
          <cell r="D1593">
            <v>37651</v>
          </cell>
          <cell r="E1593" t="str">
            <v>M</v>
          </cell>
          <cell r="F1593" t="str">
            <v>AUCOL98</v>
          </cell>
          <cell r="G1593">
            <v>71286</v>
          </cell>
          <cell r="H1593" t="str">
            <v>FONDO MUTUO DE INVERSION DE LOS TRABAJADORES</v>
          </cell>
          <cell r="I1593">
            <v>144447322</v>
          </cell>
          <cell r="J1593">
            <v>144525749</v>
          </cell>
          <cell r="K1593">
            <v>144447321.8867</v>
          </cell>
          <cell r="L1593">
            <v>76605153</v>
          </cell>
          <cell r="M1593">
            <v>12097321</v>
          </cell>
          <cell r="N1593">
            <v>88702474</v>
          </cell>
          <cell r="O1593">
            <v>0.1</v>
          </cell>
          <cell r="P1593">
            <v>1209732.1000000001</v>
          </cell>
          <cell r="Q1593">
            <v>0.1</v>
          </cell>
          <cell r="R1593">
            <v>8870247.4000000004</v>
          </cell>
          <cell r="S1593">
            <v>98782453.5</v>
          </cell>
          <cell r="T1593">
            <v>0.68386490112625209</v>
          </cell>
          <cell r="U1593">
            <v>0.19</v>
          </cell>
          <cell r="V1593">
            <v>27444991.158473</v>
          </cell>
          <cell r="W1593">
            <v>0.125</v>
          </cell>
          <cell r="X1593">
            <v>18055915.235837501</v>
          </cell>
          <cell r="Y1593">
            <v>0</v>
          </cell>
          <cell r="Z1593">
            <v>0</v>
          </cell>
          <cell r="AA1593">
            <v>1.1350988737479639E-3</v>
          </cell>
          <cell r="AB1593">
            <v>163961.99238950279</v>
          </cell>
          <cell r="AD1593">
            <v>128.45329284667969</v>
          </cell>
        </row>
        <row r="1594">
          <cell r="A1594" t="str">
            <v>Corredores  Medellín</v>
          </cell>
          <cell r="B1594">
            <v>7233257</v>
          </cell>
          <cell r="C1594">
            <v>37652</v>
          </cell>
          <cell r="D1594">
            <v>37777</v>
          </cell>
          <cell r="E1594" t="str">
            <v>M</v>
          </cell>
          <cell r="F1594" t="str">
            <v>AUCOL98</v>
          </cell>
          <cell r="G1594">
            <v>71286</v>
          </cell>
          <cell r="H1594" t="str">
            <v>FONDO MUTUO DE INVERSION DE LOS TRABAJADORES</v>
          </cell>
          <cell r="I1594">
            <v>55979267</v>
          </cell>
          <cell r="J1594">
            <v>32756111</v>
          </cell>
          <cell r="K1594">
            <v>47020495.061999999</v>
          </cell>
          <cell r="L1594">
            <v>3270708</v>
          </cell>
          <cell r="M1594">
            <v>21819844</v>
          </cell>
          <cell r="N1594">
            <v>25090552</v>
          </cell>
          <cell r="O1594">
            <v>0.1</v>
          </cell>
          <cell r="P1594">
            <v>2181984.4</v>
          </cell>
          <cell r="Q1594">
            <v>0.1</v>
          </cell>
          <cell r="R1594">
            <v>2509055.2000000002</v>
          </cell>
          <cell r="S1594">
            <v>29781591.599999998</v>
          </cell>
          <cell r="T1594">
            <v>0.63337469247677569</v>
          </cell>
          <cell r="U1594">
            <v>0.19</v>
          </cell>
          <cell r="V1594">
            <v>8933894.0617800001</v>
          </cell>
          <cell r="W1594">
            <v>0.125</v>
          </cell>
          <cell r="X1594">
            <v>5877561.8827499999</v>
          </cell>
          <cell r="Y1594">
            <v>0</v>
          </cell>
          <cell r="Z1594">
            <v>0</v>
          </cell>
          <cell r="AA1594">
            <v>5.1625307523224362E-2</v>
          </cell>
          <cell r="AB1594">
            <v>2427447.5174700026</v>
          </cell>
          <cell r="AC1594">
            <v>69</v>
          </cell>
          <cell r="AD1594">
            <v>63.431999206542969</v>
          </cell>
        </row>
        <row r="1595">
          <cell r="B1595" t="str">
            <v>Total 7233257</v>
          </cell>
          <cell r="I1595">
            <v>364071807</v>
          </cell>
          <cell r="J1595">
            <v>340927078</v>
          </cell>
          <cell r="K1595">
            <v>355113035.09670001</v>
          </cell>
          <cell r="L1595">
            <v>221912194</v>
          </cell>
          <cell r="M1595">
            <v>38028276</v>
          </cell>
          <cell r="N1595">
            <v>259940470</v>
          </cell>
          <cell r="P1595">
            <v>3802827.6</v>
          </cell>
          <cell r="R1595">
            <v>25994047</v>
          </cell>
          <cell r="S1595">
            <v>289737344.60000002</v>
          </cell>
          <cell r="V1595">
            <v>67471476.668373004</v>
          </cell>
          <cell r="X1595">
            <v>44389129.387087502</v>
          </cell>
          <cell r="Z1595">
            <v>0</v>
          </cell>
          <cell r="AB1595">
            <v>-46484915.558760487</v>
          </cell>
          <cell r="AC1595">
            <v>69</v>
          </cell>
        </row>
        <row r="1596">
          <cell r="H1596" t="str">
            <v>Total FONDO MUTUO DE INVERSION DE LOS TRABAJADORES</v>
          </cell>
          <cell r="I1596">
            <v>505724197.4375</v>
          </cell>
          <cell r="J1596">
            <v>483006361.4375</v>
          </cell>
          <cell r="K1596">
            <v>469781688.55899996</v>
          </cell>
          <cell r="L1596">
            <v>274621582</v>
          </cell>
          <cell r="M1596">
            <v>84201018</v>
          </cell>
          <cell r="N1596">
            <v>358822600</v>
          </cell>
          <cell r="P1596">
            <v>8420101.8000000007</v>
          </cell>
          <cell r="R1596">
            <v>35882260</v>
          </cell>
          <cell r="S1596">
            <v>403124961.80000001</v>
          </cell>
          <cell r="V1596">
            <v>89258520.826210007</v>
          </cell>
          <cell r="X1596">
            <v>58722711.069874994</v>
          </cell>
          <cell r="Z1596">
            <v>0</v>
          </cell>
          <cell r="AB1596">
            <v>-81324505.137084976</v>
          </cell>
          <cell r="AC1596">
            <v>92</v>
          </cell>
        </row>
        <row r="1597">
          <cell r="A1597" t="str">
            <v>Corredores  Medellín</v>
          </cell>
          <cell r="B1597">
            <v>1040021</v>
          </cell>
          <cell r="C1597">
            <v>36831</v>
          </cell>
          <cell r="D1597">
            <v>37195</v>
          </cell>
          <cell r="E1597" t="str">
            <v>M</v>
          </cell>
          <cell r="F1597" t="str">
            <v>AUCOL98</v>
          </cell>
          <cell r="G1597">
            <v>65083</v>
          </cell>
          <cell r="H1597" t="str">
            <v>FONPREBEL LTDA</v>
          </cell>
          <cell r="I1597">
            <v>138303234</v>
          </cell>
          <cell r="J1597">
            <v>138303234</v>
          </cell>
          <cell r="K1597">
            <v>136175806.6437</v>
          </cell>
          <cell r="L1597">
            <v>71299451</v>
          </cell>
          <cell r="M1597">
            <v>4770882</v>
          </cell>
          <cell r="N1597">
            <v>76070333</v>
          </cell>
          <cell r="O1597">
            <v>0.1</v>
          </cell>
          <cell r="P1597">
            <v>477088.2</v>
          </cell>
          <cell r="Q1597">
            <v>0.1</v>
          </cell>
          <cell r="R1597">
            <v>7607033.3000000007</v>
          </cell>
          <cell r="S1597">
            <v>84154454.5</v>
          </cell>
          <cell r="T1597">
            <v>0.61798388843172158</v>
          </cell>
          <cell r="U1597">
            <v>0.19</v>
          </cell>
          <cell r="V1597">
            <v>25873403.262303002</v>
          </cell>
          <cell r="W1597">
            <v>0.125</v>
          </cell>
          <cell r="X1597">
            <v>17021975.8304625</v>
          </cell>
          <cell r="Y1597">
            <v>0</v>
          </cell>
          <cell r="Z1597">
            <v>0</v>
          </cell>
          <cell r="AA1597">
            <v>6.7016111568278469E-2</v>
          </cell>
          <cell r="AB1597">
            <v>9125973.0509345159</v>
          </cell>
          <cell r="AD1597">
            <v>124.97527313232422</v>
          </cell>
        </row>
        <row r="1598">
          <cell r="A1598" t="str">
            <v>Corredores  Medellín</v>
          </cell>
          <cell r="B1598">
            <v>1040021</v>
          </cell>
          <cell r="C1598">
            <v>37196</v>
          </cell>
          <cell r="D1598">
            <v>37560</v>
          </cell>
          <cell r="E1598" t="str">
            <v>M</v>
          </cell>
          <cell r="F1598" t="str">
            <v>AUCOL98</v>
          </cell>
          <cell r="G1598">
            <v>65083</v>
          </cell>
          <cell r="H1598" t="str">
            <v>FONPREBEL LTDA</v>
          </cell>
          <cell r="I1598">
            <v>164010493</v>
          </cell>
          <cell r="J1598">
            <v>164015411</v>
          </cell>
          <cell r="K1598">
            <v>163931058.24239999</v>
          </cell>
          <cell r="L1598">
            <v>40224736</v>
          </cell>
          <cell r="M1598">
            <v>2377633</v>
          </cell>
          <cell r="N1598">
            <v>42602369</v>
          </cell>
          <cell r="O1598">
            <v>0.1</v>
          </cell>
          <cell r="P1598">
            <v>237763.30000000002</v>
          </cell>
          <cell r="Q1598">
            <v>0.1</v>
          </cell>
          <cell r="R1598">
            <v>4260236.9000000004</v>
          </cell>
          <cell r="S1598">
            <v>47100369.199999996</v>
          </cell>
          <cell r="T1598">
            <v>0.28731815499143598</v>
          </cell>
          <cell r="U1598">
            <v>0.19</v>
          </cell>
          <cell r="V1598">
            <v>31146901.066055998</v>
          </cell>
          <cell r="W1598">
            <v>0.125</v>
          </cell>
          <cell r="X1598">
            <v>20491382.280299999</v>
          </cell>
          <cell r="Y1598">
            <v>0</v>
          </cell>
          <cell r="Z1598">
            <v>0</v>
          </cell>
          <cell r="AA1598">
            <v>0.39768184500856407</v>
          </cell>
          <cell r="AB1598">
            <v>65192405.696044005</v>
          </cell>
          <cell r="AD1598">
            <v>130.93406677246094</v>
          </cell>
        </row>
        <row r="1599">
          <cell r="A1599" t="str">
            <v>Corredores  Medellín</v>
          </cell>
          <cell r="B1599">
            <v>1040021</v>
          </cell>
          <cell r="C1599">
            <v>37561</v>
          </cell>
          <cell r="D1599">
            <v>37777</v>
          </cell>
          <cell r="E1599" t="str">
            <v>M</v>
          </cell>
          <cell r="F1599" t="str">
            <v>AUCOL98</v>
          </cell>
          <cell r="G1599">
            <v>65083</v>
          </cell>
          <cell r="H1599" t="str">
            <v>FONPREBEL LTDA</v>
          </cell>
          <cell r="I1599">
            <v>112397207</v>
          </cell>
          <cell r="J1599">
            <v>95636080</v>
          </cell>
          <cell r="K1599">
            <v>113325434.9808</v>
          </cell>
          <cell r="L1599">
            <v>7089622</v>
          </cell>
          <cell r="M1599">
            <v>8322539</v>
          </cell>
          <cell r="N1599">
            <v>15412161</v>
          </cell>
          <cell r="O1599">
            <v>0.1</v>
          </cell>
          <cell r="P1599">
            <v>832253.9</v>
          </cell>
          <cell r="Q1599">
            <v>0.1</v>
          </cell>
          <cell r="R1599">
            <v>1541216.1</v>
          </cell>
          <cell r="S1599">
            <v>17785631</v>
          </cell>
          <cell r="T1599">
            <v>0.15694297580250458</v>
          </cell>
          <cell r="U1599">
            <v>0.19</v>
          </cell>
          <cell r="V1599">
            <v>21531832.646352001</v>
          </cell>
          <cell r="W1599">
            <v>0.125</v>
          </cell>
          <cell r="X1599">
            <v>14165679.3726</v>
          </cell>
          <cell r="Y1599">
            <v>0</v>
          </cell>
          <cell r="Z1599">
            <v>0</v>
          </cell>
          <cell r="AA1599">
            <v>0.52805702419749545</v>
          </cell>
          <cell r="AB1599">
            <v>59842291.961848006</v>
          </cell>
          <cell r="AC1599">
            <v>137</v>
          </cell>
          <cell r="AD1599">
            <v>140.03703308105469</v>
          </cell>
        </row>
        <row r="1600">
          <cell r="B1600" t="str">
            <v>Total 1040021</v>
          </cell>
          <cell r="I1600">
            <v>414710934</v>
          </cell>
          <cell r="J1600">
            <v>397954725</v>
          </cell>
          <cell r="K1600">
            <v>413432299.86689997</v>
          </cell>
          <cell r="L1600">
            <v>118613809</v>
          </cell>
          <cell r="M1600">
            <v>15471054</v>
          </cell>
          <cell r="N1600">
            <v>134084863</v>
          </cell>
          <cell r="P1600">
            <v>1547105.4</v>
          </cell>
          <cell r="R1600">
            <v>13408486.300000001</v>
          </cell>
          <cell r="S1600">
            <v>149040454.69999999</v>
          </cell>
          <cell r="V1600">
            <v>78552136.974711001</v>
          </cell>
          <cell r="X1600">
            <v>51679037.483362496</v>
          </cell>
          <cell r="Z1600">
            <v>0</v>
          </cell>
          <cell r="AB1600">
            <v>134160670.70882653</v>
          </cell>
          <cell r="AC1600">
            <v>137</v>
          </cell>
        </row>
        <row r="1601">
          <cell r="H1601" t="str">
            <v>Total FONPREBEL LTDA</v>
          </cell>
          <cell r="I1601">
            <v>414710934</v>
          </cell>
          <cell r="J1601">
            <v>397954725</v>
          </cell>
          <cell r="K1601">
            <v>413432299.86689997</v>
          </cell>
          <cell r="L1601">
            <v>118613809</v>
          </cell>
          <cell r="M1601">
            <v>15471054</v>
          </cell>
          <cell r="N1601">
            <v>134084863</v>
          </cell>
          <cell r="P1601">
            <v>1547105.4</v>
          </cell>
          <cell r="R1601">
            <v>13408486.300000001</v>
          </cell>
          <cell r="S1601">
            <v>149040454.69999999</v>
          </cell>
          <cell r="V1601">
            <v>78552136.974711001</v>
          </cell>
          <cell r="X1601">
            <v>51679037.483362496</v>
          </cell>
          <cell r="Z1601">
            <v>0</v>
          </cell>
          <cell r="AB1601">
            <v>134160670.70882653</v>
          </cell>
          <cell r="AC1601">
            <v>137</v>
          </cell>
        </row>
        <row r="1602">
          <cell r="A1602" t="str">
            <v>Corredores  Medellín</v>
          </cell>
          <cell r="B1602">
            <v>10957306</v>
          </cell>
          <cell r="C1602">
            <v>37469</v>
          </cell>
          <cell r="D1602">
            <v>37777</v>
          </cell>
          <cell r="E1602" t="str">
            <v>M</v>
          </cell>
          <cell r="F1602" t="str">
            <v>AUCOLESP</v>
          </cell>
          <cell r="G1602">
            <v>71032</v>
          </cell>
          <cell r="H1602" t="str">
            <v>GANADERA HISPALA</v>
          </cell>
          <cell r="I1602">
            <v>653338</v>
          </cell>
          <cell r="J1602">
            <v>653338</v>
          </cell>
          <cell r="K1602">
            <v>653338</v>
          </cell>
          <cell r="N1602">
            <v>0</v>
          </cell>
          <cell r="O1602">
            <v>0.1</v>
          </cell>
          <cell r="P1602">
            <v>0</v>
          </cell>
          <cell r="Q1602">
            <v>0.1</v>
          </cell>
          <cell r="R1602">
            <v>0</v>
          </cell>
          <cell r="S1602">
            <v>0</v>
          </cell>
          <cell r="T1602">
            <v>0</v>
          </cell>
          <cell r="U1602">
            <v>0.19</v>
          </cell>
          <cell r="V1602">
            <v>124134.22</v>
          </cell>
          <cell r="W1602">
            <v>0.125</v>
          </cell>
          <cell r="X1602">
            <v>81667.25</v>
          </cell>
          <cell r="Y1602">
            <v>0</v>
          </cell>
          <cell r="Z1602">
            <v>0</v>
          </cell>
          <cell r="AA1602">
            <v>0.68500000000000005</v>
          </cell>
          <cell r="AB1602">
            <v>447536.53</v>
          </cell>
          <cell r="AC1602">
            <v>0</v>
          </cell>
          <cell r="AD1602">
            <v>0.68831169605255127</v>
          </cell>
        </row>
        <row r="1603">
          <cell r="B1603" t="str">
            <v>Total 10957306</v>
          </cell>
          <cell r="I1603">
            <v>653338</v>
          </cell>
          <cell r="J1603">
            <v>653338</v>
          </cell>
          <cell r="K1603">
            <v>653338</v>
          </cell>
          <cell r="L1603">
            <v>0</v>
          </cell>
          <cell r="M1603">
            <v>0</v>
          </cell>
          <cell r="N1603">
            <v>0</v>
          </cell>
          <cell r="P1603">
            <v>0</v>
          </cell>
          <cell r="R1603">
            <v>0</v>
          </cell>
          <cell r="S1603">
            <v>0</v>
          </cell>
          <cell r="V1603">
            <v>124134.22</v>
          </cell>
          <cell r="X1603">
            <v>81667.25</v>
          </cell>
          <cell r="Z1603">
            <v>0</v>
          </cell>
          <cell r="AB1603">
            <v>447536.53</v>
          </cell>
          <cell r="AC1603">
            <v>0</v>
          </cell>
        </row>
        <row r="1604">
          <cell r="H1604" t="str">
            <v>Total GANADERA HISPALA</v>
          </cell>
          <cell r="I1604">
            <v>653338</v>
          </cell>
          <cell r="J1604">
            <v>653338</v>
          </cell>
          <cell r="K1604">
            <v>653338</v>
          </cell>
          <cell r="L1604">
            <v>0</v>
          </cell>
          <cell r="M1604">
            <v>0</v>
          </cell>
          <cell r="N1604">
            <v>0</v>
          </cell>
          <cell r="P1604">
            <v>0</v>
          </cell>
          <cell r="R1604">
            <v>0</v>
          </cell>
          <cell r="S1604">
            <v>0</v>
          </cell>
          <cell r="V1604">
            <v>124134.22</v>
          </cell>
          <cell r="X1604">
            <v>81667.25</v>
          </cell>
          <cell r="Z1604">
            <v>0</v>
          </cell>
          <cell r="AB1604">
            <v>447536.53</v>
          </cell>
          <cell r="AC1604">
            <v>0</v>
          </cell>
        </row>
        <row r="1605">
          <cell r="A1605" t="str">
            <v>Corredores  Medellín</v>
          </cell>
          <cell r="B1605">
            <v>10935811</v>
          </cell>
          <cell r="C1605">
            <v>37469</v>
          </cell>
          <cell r="D1605">
            <v>37777</v>
          </cell>
          <cell r="E1605" t="str">
            <v>M</v>
          </cell>
          <cell r="F1605" t="str">
            <v>AUCOLESP</v>
          </cell>
          <cell r="G1605">
            <v>71032</v>
          </cell>
          <cell r="H1605" t="str">
            <v>GASCOL</v>
          </cell>
          <cell r="I1605">
            <v>11864260</v>
          </cell>
          <cell r="J1605">
            <v>10845066</v>
          </cell>
          <cell r="K1605">
            <v>11864259.999500001</v>
          </cell>
          <cell r="L1605">
            <v>1800223</v>
          </cell>
          <cell r="M1605">
            <v>9301</v>
          </cell>
          <cell r="N1605">
            <v>1809524</v>
          </cell>
          <cell r="O1605">
            <v>0.1</v>
          </cell>
          <cell r="P1605">
            <v>930.1</v>
          </cell>
          <cell r="Q1605">
            <v>0.1</v>
          </cell>
          <cell r="R1605">
            <v>180952.40000000002</v>
          </cell>
          <cell r="S1605">
            <v>1991406.5</v>
          </cell>
          <cell r="T1605">
            <v>0.16784919582712488</v>
          </cell>
          <cell r="U1605">
            <v>0.19</v>
          </cell>
          <cell r="V1605">
            <v>2254209.3999050003</v>
          </cell>
          <cell r="W1605">
            <v>0.125</v>
          </cell>
          <cell r="X1605">
            <v>1483032.4999375001</v>
          </cell>
          <cell r="Y1605">
            <v>0</v>
          </cell>
          <cell r="Z1605">
            <v>0</v>
          </cell>
          <cell r="AA1605">
            <v>0.51715080417287518</v>
          </cell>
          <cell r="AB1605">
            <v>6135611.5996575011</v>
          </cell>
          <cell r="AC1605">
            <v>16</v>
          </cell>
          <cell r="AD1605">
            <v>18.477272033691406</v>
          </cell>
        </row>
        <row r="1606">
          <cell r="B1606" t="str">
            <v>Total 10935811</v>
          </cell>
          <cell r="I1606">
            <v>11864260</v>
          </cell>
          <cell r="J1606">
            <v>10845066</v>
          </cell>
          <cell r="K1606">
            <v>11864259.999500001</v>
          </cell>
          <cell r="L1606">
            <v>1800223</v>
          </cell>
          <cell r="M1606">
            <v>9301</v>
          </cell>
          <cell r="N1606">
            <v>1809524</v>
          </cell>
          <cell r="P1606">
            <v>930.1</v>
          </cell>
          <cell r="R1606">
            <v>180952.40000000002</v>
          </cell>
          <cell r="S1606">
            <v>1991406.5</v>
          </cell>
          <cell r="V1606">
            <v>2254209.3999050003</v>
          </cell>
          <cell r="X1606">
            <v>1483032.4999375001</v>
          </cell>
          <cell r="Z1606">
            <v>0</v>
          </cell>
          <cell r="AB1606">
            <v>6135611.5996575011</v>
          </cell>
          <cell r="AC1606">
            <v>16</v>
          </cell>
        </row>
        <row r="1607">
          <cell r="A1607" t="str">
            <v>Corredores  Medellín</v>
          </cell>
          <cell r="B1607">
            <v>10935848</v>
          </cell>
          <cell r="C1607">
            <v>37469</v>
          </cell>
          <cell r="D1607">
            <v>37777</v>
          </cell>
          <cell r="E1607" t="str">
            <v>M</v>
          </cell>
          <cell r="F1607" t="str">
            <v>AUCOLESP</v>
          </cell>
          <cell r="G1607">
            <v>71032</v>
          </cell>
          <cell r="H1607" t="str">
            <v>GASCOL</v>
          </cell>
          <cell r="I1607">
            <v>4496850</v>
          </cell>
          <cell r="J1607">
            <v>3465262</v>
          </cell>
          <cell r="K1607">
            <v>4496850</v>
          </cell>
          <cell r="N1607">
            <v>0</v>
          </cell>
          <cell r="O1607">
            <v>0.1</v>
          </cell>
          <cell r="P1607">
            <v>0</v>
          </cell>
          <cell r="Q1607">
            <v>0.1</v>
          </cell>
          <cell r="R1607">
            <v>0</v>
          </cell>
          <cell r="S1607">
            <v>0</v>
          </cell>
          <cell r="T1607">
            <v>0</v>
          </cell>
          <cell r="U1607">
            <v>0.19</v>
          </cell>
          <cell r="V1607">
            <v>854401.5</v>
          </cell>
          <cell r="W1607">
            <v>0.125</v>
          </cell>
          <cell r="X1607">
            <v>562106.25</v>
          </cell>
          <cell r="Y1607">
            <v>0</v>
          </cell>
          <cell r="Z1607">
            <v>0</v>
          </cell>
          <cell r="AA1607">
            <v>0.68500000000000005</v>
          </cell>
          <cell r="AB1607">
            <v>3080342.2500000005</v>
          </cell>
          <cell r="AC1607">
            <v>12</v>
          </cell>
          <cell r="AD1607">
            <v>9.8961038589477539</v>
          </cell>
        </row>
        <row r="1608">
          <cell r="B1608" t="str">
            <v>Total 10935848</v>
          </cell>
          <cell r="I1608">
            <v>4496850</v>
          </cell>
          <cell r="J1608">
            <v>3465262</v>
          </cell>
          <cell r="K1608">
            <v>4496850</v>
          </cell>
          <cell r="L1608">
            <v>0</v>
          </cell>
          <cell r="M1608">
            <v>0</v>
          </cell>
          <cell r="N1608">
            <v>0</v>
          </cell>
          <cell r="P1608">
            <v>0</v>
          </cell>
          <cell r="R1608">
            <v>0</v>
          </cell>
          <cell r="S1608">
            <v>0</v>
          </cell>
          <cell r="V1608">
            <v>854401.5</v>
          </cell>
          <cell r="X1608">
            <v>562106.25</v>
          </cell>
          <cell r="Z1608">
            <v>0</v>
          </cell>
          <cell r="AB1608">
            <v>3080342.2500000005</v>
          </cell>
          <cell r="AC1608">
            <v>12</v>
          </cell>
        </row>
        <row r="1609">
          <cell r="H1609" t="str">
            <v>Total GASCOL</v>
          </cell>
          <cell r="I1609">
            <v>16361110</v>
          </cell>
          <cell r="J1609">
            <v>14310328</v>
          </cell>
          <cell r="K1609">
            <v>16361109.999500001</v>
          </cell>
          <cell r="L1609">
            <v>1800223</v>
          </cell>
          <cell r="M1609">
            <v>9301</v>
          </cell>
          <cell r="N1609">
            <v>1809524</v>
          </cell>
          <cell r="P1609">
            <v>930.1</v>
          </cell>
          <cell r="R1609">
            <v>180952.40000000002</v>
          </cell>
          <cell r="S1609">
            <v>1991406.5</v>
          </cell>
          <cell r="V1609">
            <v>3108610.8999050003</v>
          </cell>
          <cell r="X1609">
            <v>2045138.7499375001</v>
          </cell>
          <cell r="Z1609">
            <v>0</v>
          </cell>
          <cell r="AB1609">
            <v>9215953.849657502</v>
          </cell>
          <cell r="AC1609">
            <v>28</v>
          </cell>
        </row>
        <row r="1610">
          <cell r="A1610" t="str">
            <v>Corredores  Medellín</v>
          </cell>
          <cell r="B1610">
            <v>10937249</v>
          </cell>
          <cell r="C1610">
            <v>37469</v>
          </cell>
          <cell r="D1610">
            <v>37777</v>
          </cell>
          <cell r="E1610" t="str">
            <v>M</v>
          </cell>
          <cell r="F1610" t="str">
            <v>AUCOLESP</v>
          </cell>
          <cell r="G1610">
            <v>71032</v>
          </cell>
          <cell r="H1610" t="str">
            <v>GASEOSAS DE CORDOBA</v>
          </cell>
          <cell r="I1610">
            <v>1161336</v>
          </cell>
          <cell r="J1610">
            <v>1161336</v>
          </cell>
          <cell r="K1610">
            <v>1161336</v>
          </cell>
          <cell r="N1610">
            <v>0</v>
          </cell>
          <cell r="O1610">
            <v>0.1</v>
          </cell>
          <cell r="P1610">
            <v>0</v>
          </cell>
          <cell r="Q1610">
            <v>0.1</v>
          </cell>
          <cell r="R1610">
            <v>0</v>
          </cell>
          <cell r="S1610">
            <v>0</v>
          </cell>
          <cell r="T1610">
            <v>0</v>
          </cell>
          <cell r="U1610">
            <v>0.19</v>
          </cell>
          <cell r="V1610">
            <v>220653.84</v>
          </cell>
          <cell r="W1610">
            <v>0.125</v>
          </cell>
          <cell r="X1610">
            <v>145167</v>
          </cell>
          <cell r="Y1610">
            <v>0</v>
          </cell>
          <cell r="Z1610">
            <v>0</v>
          </cell>
          <cell r="AA1610">
            <v>0.68500000000000005</v>
          </cell>
          <cell r="AB1610">
            <v>795515.16</v>
          </cell>
          <cell r="AC1610">
            <v>0</v>
          </cell>
          <cell r="AD1610">
            <v>0.78896105289459229</v>
          </cell>
        </row>
        <row r="1611">
          <cell r="B1611" t="str">
            <v>Total 10937249</v>
          </cell>
          <cell r="I1611">
            <v>1161336</v>
          </cell>
          <cell r="J1611">
            <v>1161336</v>
          </cell>
          <cell r="K1611">
            <v>1161336</v>
          </cell>
          <cell r="L1611">
            <v>0</v>
          </cell>
          <cell r="M1611">
            <v>0</v>
          </cell>
          <cell r="N1611">
            <v>0</v>
          </cell>
          <cell r="P1611">
            <v>0</v>
          </cell>
          <cell r="R1611">
            <v>0</v>
          </cell>
          <cell r="S1611">
            <v>0</v>
          </cell>
          <cell r="V1611">
            <v>220653.84</v>
          </cell>
          <cell r="X1611">
            <v>145167</v>
          </cell>
          <cell r="Z1611">
            <v>0</v>
          </cell>
          <cell r="AB1611">
            <v>795515.16</v>
          </cell>
          <cell r="AC1611">
            <v>0</v>
          </cell>
        </row>
        <row r="1612">
          <cell r="H1612" t="str">
            <v>Total GASEOSAS DE CORDOBA</v>
          </cell>
          <cell r="I1612">
            <v>1161336</v>
          </cell>
          <cell r="J1612">
            <v>1161336</v>
          </cell>
          <cell r="K1612">
            <v>1161336</v>
          </cell>
          <cell r="L1612">
            <v>0</v>
          </cell>
          <cell r="M1612">
            <v>0</v>
          </cell>
          <cell r="N1612">
            <v>0</v>
          </cell>
          <cell r="P1612">
            <v>0</v>
          </cell>
          <cell r="R1612">
            <v>0</v>
          </cell>
          <cell r="S1612">
            <v>0</v>
          </cell>
          <cell r="V1612">
            <v>220653.84</v>
          </cell>
          <cell r="X1612">
            <v>145167</v>
          </cell>
          <cell r="Z1612">
            <v>0</v>
          </cell>
          <cell r="AB1612">
            <v>795515.16</v>
          </cell>
          <cell r="AC1612">
            <v>0</v>
          </cell>
        </row>
        <row r="1613">
          <cell r="A1613" t="str">
            <v>Corredores  Medellín</v>
          </cell>
          <cell r="B1613">
            <v>10937418</v>
          </cell>
          <cell r="C1613">
            <v>37469</v>
          </cell>
          <cell r="D1613">
            <v>37777</v>
          </cell>
          <cell r="E1613" t="str">
            <v>M</v>
          </cell>
          <cell r="F1613" t="str">
            <v>AUCOLESP</v>
          </cell>
          <cell r="G1613">
            <v>71032</v>
          </cell>
          <cell r="H1613" t="str">
            <v>GASEOSAS DE NARINO</v>
          </cell>
          <cell r="I1613">
            <v>369400</v>
          </cell>
          <cell r="J1613">
            <v>369400</v>
          </cell>
          <cell r="K1613">
            <v>369400</v>
          </cell>
          <cell r="N1613">
            <v>0</v>
          </cell>
          <cell r="O1613">
            <v>0.1</v>
          </cell>
          <cell r="P1613">
            <v>0</v>
          </cell>
          <cell r="Q1613">
            <v>0.1</v>
          </cell>
          <cell r="R1613">
            <v>0</v>
          </cell>
          <cell r="S1613">
            <v>0</v>
          </cell>
          <cell r="T1613">
            <v>0</v>
          </cell>
          <cell r="U1613">
            <v>0.19</v>
          </cell>
          <cell r="V1613">
            <v>70186</v>
          </cell>
          <cell r="W1613">
            <v>0.125</v>
          </cell>
          <cell r="X1613">
            <v>46175</v>
          </cell>
          <cell r="Y1613">
            <v>0</v>
          </cell>
          <cell r="Z1613">
            <v>0</v>
          </cell>
          <cell r="AA1613">
            <v>0.68500000000000005</v>
          </cell>
          <cell r="AB1613">
            <v>253039.00000000003</v>
          </cell>
          <cell r="AC1613">
            <v>0</v>
          </cell>
          <cell r="AD1613">
            <v>0.39610388875007629</v>
          </cell>
        </row>
        <row r="1614">
          <cell r="B1614" t="str">
            <v>Total 10937418</v>
          </cell>
          <cell r="I1614">
            <v>369400</v>
          </cell>
          <cell r="J1614">
            <v>369400</v>
          </cell>
          <cell r="K1614">
            <v>369400</v>
          </cell>
          <cell r="L1614">
            <v>0</v>
          </cell>
          <cell r="M1614">
            <v>0</v>
          </cell>
          <cell r="N1614">
            <v>0</v>
          </cell>
          <cell r="P1614">
            <v>0</v>
          </cell>
          <cell r="R1614">
            <v>0</v>
          </cell>
          <cell r="S1614">
            <v>0</v>
          </cell>
          <cell r="V1614">
            <v>70186</v>
          </cell>
          <cell r="X1614">
            <v>46175</v>
          </cell>
          <cell r="Z1614">
            <v>0</v>
          </cell>
          <cell r="AB1614">
            <v>253039.00000000003</v>
          </cell>
          <cell r="AC1614">
            <v>0</v>
          </cell>
        </row>
        <row r="1615">
          <cell r="H1615" t="str">
            <v>Total GASEOSAS DE NARINO</v>
          </cell>
          <cell r="I1615">
            <v>369400</v>
          </cell>
          <cell r="J1615">
            <v>369400</v>
          </cell>
          <cell r="K1615">
            <v>369400</v>
          </cell>
          <cell r="L1615">
            <v>0</v>
          </cell>
          <cell r="M1615">
            <v>0</v>
          </cell>
          <cell r="N1615">
            <v>0</v>
          </cell>
          <cell r="P1615">
            <v>0</v>
          </cell>
          <cell r="R1615">
            <v>0</v>
          </cell>
          <cell r="S1615">
            <v>0</v>
          </cell>
          <cell r="V1615">
            <v>70186</v>
          </cell>
          <cell r="X1615">
            <v>46175</v>
          </cell>
          <cell r="Z1615">
            <v>0</v>
          </cell>
          <cell r="AB1615">
            <v>253039.00000000003</v>
          </cell>
          <cell r="AC1615">
            <v>0</v>
          </cell>
        </row>
        <row r="1616">
          <cell r="A1616" t="str">
            <v>Corredores  Medellín</v>
          </cell>
          <cell r="B1616">
            <v>10937445</v>
          </cell>
          <cell r="C1616">
            <v>37469</v>
          </cell>
          <cell r="D1616">
            <v>37777</v>
          </cell>
          <cell r="E1616" t="str">
            <v>M</v>
          </cell>
          <cell r="F1616" t="str">
            <v>AUCOLESP</v>
          </cell>
          <cell r="G1616">
            <v>71032</v>
          </cell>
          <cell r="H1616" t="str">
            <v>GASEOSAS DE SUCRE</v>
          </cell>
          <cell r="I1616">
            <v>1412003</v>
          </cell>
          <cell r="J1616">
            <v>1212503</v>
          </cell>
          <cell r="K1616">
            <v>1412003</v>
          </cell>
          <cell r="N1616">
            <v>0</v>
          </cell>
          <cell r="O1616">
            <v>0.1</v>
          </cell>
          <cell r="P1616">
            <v>0</v>
          </cell>
          <cell r="Q1616">
            <v>0.1</v>
          </cell>
          <cell r="R1616">
            <v>0</v>
          </cell>
          <cell r="S1616">
            <v>0</v>
          </cell>
          <cell r="T1616">
            <v>0</v>
          </cell>
          <cell r="U1616">
            <v>0.19</v>
          </cell>
          <cell r="V1616">
            <v>268280.57</v>
          </cell>
          <cell r="W1616">
            <v>0.125</v>
          </cell>
          <cell r="X1616">
            <v>176500.375</v>
          </cell>
          <cell r="Y1616">
            <v>0</v>
          </cell>
          <cell r="Z1616">
            <v>0</v>
          </cell>
          <cell r="AA1616">
            <v>0.68500000000000005</v>
          </cell>
          <cell r="AB1616">
            <v>967222.05500000005</v>
          </cell>
          <cell r="AC1616">
            <v>1</v>
          </cell>
          <cell r="AD1616">
            <v>1.5714285373687744</v>
          </cell>
        </row>
        <row r="1617">
          <cell r="B1617" t="str">
            <v>Total 10937445</v>
          </cell>
          <cell r="I1617">
            <v>1412003</v>
          </cell>
          <cell r="J1617">
            <v>1212503</v>
          </cell>
          <cell r="K1617">
            <v>1412003</v>
          </cell>
          <cell r="L1617">
            <v>0</v>
          </cell>
          <cell r="M1617">
            <v>0</v>
          </cell>
          <cell r="N1617">
            <v>0</v>
          </cell>
          <cell r="P1617">
            <v>0</v>
          </cell>
          <cell r="R1617">
            <v>0</v>
          </cell>
          <cell r="S1617">
            <v>0</v>
          </cell>
          <cell r="V1617">
            <v>268280.57</v>
          </cell>
          <cell r="X1617">
            <v>176500.375</v>
          </cell>
          <cell r="Z1617">
            <v>0</v>
          </cell>
          <cell r="AB1617">
            <v>967222.05500000005</v>
          </cell>
          <cell r="AC1617">
            <v>1</v>
          </cell>
        </row>
        <row r="1618">
          <cell r="H1618" t="str">
            <v>Total GASEOSAS DE SUCRE</v>
          </cell>
          <cell r="I1618">
            <v>1412003</v>
          </cell>
          <cell r="J1618">
            <v>1212503</v>
          </cell>
          <cell r="K1618">
            <v>1412003</v>
          </cell>
          <cell r="L1618">
            <v>0</v>
          </cell>
          <cell r="M1618">
            <v>0</v>
          </cell>
          <cell r="N1618">
            <v>0</v>
          </cell>
          <cell r="P1618">
            <v>0</v>
          </cell>
          <cell r="R1618">
            <v>0</v>
          </cell>
          <cell r="S1618">
            <v>0</v>
          </cell>
          <cell r="V1618">
            <v>268280.57</v>
          </cell>
          <cell r="X1618">
            <v>176500.375</v>
          </cell>
          <cell r="Z1618">
            <v>0</v>
          </cell>
          <cell r="AB1618">
            <v>967222.05500000005</v>
          </cell>
          <cell r="AC1618">
            <v>1</v>
          </cell>
        </row>
        <row r="1619">
          <cell r="A1619" t="str">
            <v>Corredores  Medellín</v>
          </cell>
          <cell r="B1619">
            <v>10935866</v>
          </cell>
          <cell r="C1619">
            <v>37469</v>
          </cell>
          <cell r="D1619">
            <v>37777</v>
          </cell>
          <cell r="E1619" t="str">
            <v>M</v>
          </cell>
          <cell r="F1619" t="str">
            <v>AUCOLESP</v>
          </cell>
          <cell r="G1619">
            <v>71032</v>
          </cell>
          <cell r="H1619" t="str">
            <v>GASEOSAS DEL CESAR</v>
          </cell>
          <cell r="I1619">
            <v>676200</v>
          </cell>
          <cell r="J1619">
            <v>579600</v>
          </cell>
          <cell r="K1619">
            <v>676200</v>
          </cell>
          <cell r="N1619">
            <v>0</v>
          </cell>
          <cell r="O1619">
            <v>0.1</v>
          </cell>
          <cell r="P1619">
            <v>0</v>
          </cell>
          <cell r="Q1619">
            <v>0.1</v>
          </cell>
          <cell r="R1619">
            <v>0</v>
          </cell>
          <cell r="S1619">
            <v>0</v>
          </cell>
          <cell r="T1619">
            <v>0</v>
          </cell>
          <cell r="U1619">
            <v>0.19</v>
          </cell>
          <cell r="V1619">
            <v>128478</v>
          </cell>
          <cell r="W1619">
            <v>0.125</v>
          </cell>
          <cell r="X1619">
            <v>84525</v>
          </cell>
          <cell r="Y1619">
            <v>0</v>
          </cell>
          <cell r="Z1619">
            <v>0</v>
          </cell>
          <cell r="AA1619">
            <v>0.68500000000000005</v>
          </cell>
          <cell r="AB1619">
            <v>463197.00000000006</v>
          </cell>
          <cell r="AC1619">
            <v>1</v>
          </cell>
          <cell r="AD1619">
            <v>1</v>
          </cell>
        </row>
        <row r="1620">
          <cell r="B1620" t="str">
            <v>Total 10935866</v>
          </cell>
          <cell r="I1620">
            <v>676200</v>
          </cell>
          <cell r="J1620">
            <v>579600</v>
          </cell>
          <cell r="K1620">
            <v>676200</v>
          </cell>
          <cell r="L1620">
            <v>0</v>
          </cell>
          <cell r="M1620">
            <v>0</v>
          </cell>
          <cell r="N1620">
            <v>0</v>
          </cell>
          <cell r="P1620">
            <v>0</v>
          </cell>
          <cell r="R1620">
            <v>0</v>
          </cell>
          <cell r="S1620">
            <v>0</v>
          </cell>
          <cell r="V1620">
            <v>128478</v>
          </cell>
          <cell r="X1620">
            <v>84525</v>
          </cell>
          <cell r="Z1620">
            <v>0</v>
          </cell>
          <cell r="AB1620">
            <v>463197.00000000006</v>
          </cell>
          <cell r="AC1620">
            <v>1</v>
          </cell>
        </row>
        <row r="1621">
          <cell r="H1621" t="str">
            <v>Total GASEOSAS DEL CESAR</v>
          </cell>
          <cell r="I1621">
            <v>676200</v>
          </cell>
          <cell r="J1621">
            <v>579600</v>
          </cell>
          <cell r="K1621">
            <v>676200</v>
          </cell>
          <cell r="L1621">
            <v>0</v>
          </cell>
          <cell r="M1621">
            <v>0</v>
          </cell>
          <cell r="N1621">
            <v>0</v>
          </cell>
          <cell r="P1621">
            <v>0</v>
          </cell>
          <cell r="R1621">
            <v>0</v>
          </cell>
          <cell r="S1621">
            <v>0</v>
          </cell>
          <cell r="V1621">
            <v>128478</v>
          </cell>
          <cell r="X1621">
            <v>84525</v>
          </cell>
          <cell r="Z1621">
            <v>0</v>
          </cell>
          <cell r="AB1621">
            <v>463197.00000000006</v>
          </cell>
          <cell r="AC1621">
            <v>1</v>
          </cell>
        </row>
        <row r="1622">
          <cell r="A1622" t="str">
            <v>Corredores  Medellín</v>
          </cell>
          <cell r="B1622">
            <v>10937301</v>
          </cell>
          <cell r="C1622">
            <v>37469</v>
          </cell>
          <cell r="D1622">
            <v>37777</v>
          </cell>
          <cell r="E1622" t="str">
            <v>M</v>
          </cell>
          <cell r="F1622" t="str">
            <v>AUCOLESP</v>
          </cell>
          <cell r="G1622">
            <v>71032</v>
          </cell>
          <cell r="H1622" t="str">
            <v>GASEOSAS DEL HUILA</v>
          </cell>
          <cell r="I1622">
            <v>435247</v>
          </cell>
          <cell r="J1622">
            <v>435247</v>
          </cell>
          <cell r="K1622">
            <v>435247</v>
          </cell>
          <cell r="N1622">
            <v>0</v>
          </cell>
          <cell r="O1622">
            <v>0.1</v>
          </cell>
          <cell r="P1622">
            <v>0</v>
          </cell>
          <cell r="Q1622">
            <v>0.1</v>
          </cell>
          <cell r="R1622">
            <v>0</v>
          </cell>
          <cell r="S1622">
            <v>0</v>
          </cell>
          <cell r="T1622">
            <v>0</v>
          </cell>
          <cell r="U1622">
            <v>0.19</v>
          </cell>
          <cell r="V1622">
            <v>82696.930000000008</v>
          </cell>
          <cell r="W1622">
            <v>0.125</v>
          </cell>
          <cell r="X1622">
            <v>54405.875</v>
          </cell>
          <cell r="Y1622">
            <v>0</v>
          </cell>
          <cell r="Z1622">
            <v>0</v>
          </cell>
          <cell r="AA1622">
            <v>0.68500000000000005</v>
          </cell>
          <cell r="AB1622">
            <v>298144.19500000001</v>
          </cell>
          <cell r="AC1622">
            <v>0</v>
          </cell>
          <cell r="AD1622">
            <v>0.41233766078948975</v>
          </cell>
        </row>
        <row r="1623">
          <cell r="B1623" t="str">
            <v>Total 10937301</v>
          </cell>
          <cell r="I1623">
            <v>435247</v>
          </cell>
          <cell r="J1623">
            <v>435247</v>
          </cell>
          <cell r="K1623">
            <v>435247</v>
          </cell>
          <cell r="L1623">
            <v>0</v>
          </cell>
          <cell r="M1623">
            <v>0</v>
          </cell>
          <cell r="N1623">
            <v>0</v>
          </cell>
          <cell r="P1623">
            <v>0</v>
          </cell>
          <cell r="R1623">
            <v>0</v>
          </cell>
          <cell r="S1623">
            <v>0</v>
          </cell>
          <cell r="V1623">
            <v>82696.930000000008</v>
          </cell>
          <cell r="X1623">
            <v>54405.875</v>
          </cell>
          <cell r="Z1623">
            <v>0</v>
          </cell>
          <cell r="AB1623">
            <v>298144.19500000001</v>
          </cell>
          <cell r="AC1623">
            <v>0</v>
          </cell>
        </row>
        <row r="1624">
          <cell r="H1624" t="str">
            <v>Total GASEOSAS DEL HUILA</v>
          </cell>
          <cell r="I1624">
            <v>435247</v>
          </cell>
          <cell r="J1624">
            <v>435247</v>
          </cell>
          <cell r="K1624">
            <v>435247</v>
          </cell>
          <cell r="L1624">
            <v>0</v>
          </cell>
          <cell r="M1624">
            <v>0</v>
          </cell>
          <cell r="N1624">
            <v>0</v>
          </cell>
          <cell r="P1624">
            <v>0</v>
          </cell>
          <cell r="R1624">
            <v>0</v>
          </cell>
          <cell r="S1624">
            <v>0</v>
          </cell>
          <cell r="V1624">
            <v>82696.930000000008</v>
          </cell>
          <cell r="X1624">
            <v>54405.875</v>
          </cell>
          <cell r="Z1624">
            <v>0</v>
          </cell>
          <cell r="AB1624">
            <v>298144.19500000001</v>
          </cell>
          <cell r="AC1624">
            <v>0</v>
          </cell>
        </row>
        <row r="1625">
          <cell r="A1625" t="str">
            <v>Corredores  Medellín</v>
          </cell>
          <cell r="B1625">
            <v>10937310</v>
          </cell>
          <cell r="C1625">
            <v>37469</v>
          </cell>
          <cell r="D1625">
            <v>37777</v>
          </cell>
          <cell r="E1625" t="str">
            <v>M</v>
          </cell>
          <cell r="F1625" t="str">
            <v>AUCOLESP</v>
          </cell>
          <cell r="G1625">
            <v>71032</v>
          </cell>
          <cell r="H1625" t="str">
            <v>GASEOSAS DEL LLANO</v>
          </cell>
          <cell r="I1625">
            <v>1333340</v>
          </cell>
          <cell r="J1625">
            <v>1066672</v>
          </cell>
          <cell r="K1625">
            <v>1333340</v>
          </cell>
          <cell r="N1625">
            <v>0</v>
          </cell>
          <cell r="O1625">
            <v>0.1</v>
          </cell>
          <cell r="P1625">
            <v>0</v>
          </cell>
          <cell r="Q1625">
            <v>0.1</v>
          </cell>
          <cell r="R1625">
            <v>0</v>
          </cell>
          <cell r="S1625">
            <v>0</v>
          </cell>
          <cell r="T1625">
            <v>0</v>
          </cell>
          <cell r="U1625">
            <v>0.19</v>
          </cell>
          <cell r="V1625">
            <v>253334.6</v>
          </cell>
          <cell r="W1625">
            <v>0.125</v>
          </cell>
          <cell r="X1625">
            <v>166667.5</v>
          </cell>
          <cell r="Y1625">
            <v>0</v>
          </cell>
          <cell r="Z1625">
            <v>0</v>
          </cell>
          <cell r="AA1625">
            <v>0.68500000000000005</v>
          </cell>
          <cell r="AB1625">
            <v>913337.9</v>
          </cell>
          <cell r="AC1625">
            <v>1</v>
          </cell>
          <cell r="AD1625">
            <v>1</v>
          </cell>
        </row>
        <row r="1626">
          <cell r="B1626" t="str">
            <v>Total 10937310</v>
          </cell>
          <cell r="I1626">
            <v>1333340</v>
          </cell>
          <cell r="J1626">
            <v>1066672</v>
          </cell>
          <cell r="K1626">
            <v>1333340</v>
          </cell>
          <cell r="L1626">
            <v>0</v>
          </cell>
          <cell r="M1626">
            <v>0</v>
          </cell>
          <cell r="N1626">
            <v>0</v>
          </cell>
          <cell r="P1626">
            <v>0</v>
          </cell>
          <cell r="R1626">
            <v>0</v>
          </cell>
          <cell r="S1626">
            <v>0</v>
          </cell>
          <cell r="V1626">
            <v>253334.6</v>
          </cell>
          <cell r="X1626">
            <v>166667.5</v>
          </cell>
          <cell r="Z1626">
            <v>0</v>
          </cell>
          <cell r="AB1626">
            <v>913337.9</v>
          </cell>
          <cell r="AC1626">
            <v>1</v>
          </cell>
        </row>
        <row r="1627">
          <cell r="H1627" t="str">
            <v>Total GASEOSAS DEL LLANO</v>
          </cell>
          <cell r="I1627">
            <v>1333340</v>
          </cell>
          <cell r="J1627">
            <v>1066672</v>
          </cell>
          <cell r="K1627">
            <v>1333340</v>
          </cell>
          <cell r="L1627">
            <v>0</v>
          </cell>
          <cell r="M1627">
            <v>0</v>
          </cell>
          <cell r="N1627">
            <v>0</v>
          </cell>
          <cell r="P1627">
            <v>0</v>
          </cell>
          <cell r="R1627">
            <v>0</v>
          </cell>
          <cell r="S1627">
            <v>0</v>
          </cell>
          <cell r="V1627">
            <v>253334.6</v>
          </cell>
          <cell r="X1627">
            <v>166667.5</v>
          </cell>
          <cell r="Z1627">
            <v>0</v>
          </cell>
          <cell r="AB1627">
            <v>913337.9</v>
          </cell>
          <cell r="AC1627">
            <v>1</v>
          </cell>
        </row>
        <row r="1628">
          <cell r="A1628" t="str">
            <v>Corredores  Medellín</v>
          </cell>
          <cell r="B1628">
            <v>10937454</v>
          </cell>
          <cell r="C1628">
            <v>37469</v>
          </cell>
          <cell r="D1628">
            <v>37777</v>
          </cell>
          <cell r="E1628" t="str">
            <v>M</v>
          </cell>
          <cell r="F1628" t="str">
            <v>AUCOLESP</v>
          </cell>
          <cell r="G1628">
            <v>71032</v>
          </cell>
          <cell r="H1628" t="str">
            <v>GASEOSAS DEL VALLE DEL CAUCA</v>
          </cell>
          <cell r="I1628">
            <v>496125</v>
          </cell>
          <cell r="J1628">
            <v>385875</v>
          </cell>
          <cell r="K1628">
            <v>496125</v>
          </cell>
          <cell r="N1628">
            <v>0</v>
          </cell>
          <cell r="O1628">
            <v>0.1</v>
          </cell>
          <cell r="P1628">
            <v>0</v>
          </cell>
          <cell r="Q1628">
            <v>0.1</v>
          </cell>
          <cell r="R1628">
            <v>0</v>
          </cell>
          <cell r="S1628">
            <v>0</v>
          </cell>
          <cell r="T1628">
            <v>0</v>
          </cell>
          <cell r="U1628">
            <v>0.19</v>
          </cell>
          <cell r="V1628">
            <v>94263.75</v>
          </cell>
          <cell r="W1628">
            <v>0.125</v>
          </cell>
          <cell r="X1628">
            <v>62015.625</v>
          </cell>
          <cell r="Y1628">
            <v>0</v>
          </cell>
          <cell r="Z1628">
            <v>0</v>
          </cell>
          <cell r="AA1628">
            <v>0.68500000000000005</v>
          </cell>
          <cell r="AB1628">
            <v>339845.625</v>
          </cell>
          <cell r="AC1628">
            <v>1</v>
          </cell>
          <cell r="AD1628">
            <v>1</v>
          </cell>
        </row>
        <row r="1629">
          <cell r="B1629" t="str">
            <v>Total 10937454</v>
          </cell>
          <cell r="I1629">
            <v>496125</v>
          </cell>
          <cell r="J1629">
            <v>385875</v>
          </cell>
          <cell r="K1629">
            <v>496125</v>
          </cell>
          <cell r="L1629">
            <v>0</v>
          </cell>
          <cell r="M1629">
            <v>0</v>
          </cell>
          <cell r="N1629">
            <v>0</v>
          </cell>
          <cell r="P1629">
            <v>0</v>
          </cell>
          <cell r="R1629">
            <v>0</v>
          </cell>
          <cell r="S1629">
            <v>0</v>
          </cell>
          <cell r="V1629">
            <v>94263.75</v>
          </cell>
          <cell r="X1629">
            <v>62015.625</v>
          </cell>
          <cell r="Z1629">
            <v>0</v>
          </cell>
          <cell r="AB1629">
            <v>339845.625</v>
          </cell>
          <cell r="AC1629">
            <v>1</v>
          </cell>
        </row>
        <row r="1630">
          <cell r="H1630" t="str">
            <v>Total GASEOSAS DEL VALLE DEL CAUCA</v>
          </cell>
          <cell r="I1630">
            <v>496125</v>
          </cell>
          <cell r="J1630">
            <v>385875</v>
          </cell>
          <cell r="K1630">
            <v>496125</v>
          </cell>
          <cell r="L1630">
            <v>0</v>
          </cell>
          <cell r="M1630">
            <v>0</v>
          </cell>
          <cell r="N1630">
            <v>0</v>
          </cell>
          <cell r="P1630">
            <v>0</v>
          </cell>
          <cell r="R1630">
            <v>0</v>
          </cell>
          <cell r="S1630">
            <v>0</v>
          </cell>
          <cell r="V1630">
            <v>94263.75</v>
          </cell>
          <cell r="X1630">
            <v>62015.625</v>
          </cell>
          <cell r="Z1630">
            <v>0</v>
          </cell>
          <cell r="AB1630">
            <v>339845.625</v>
          </cell>
          <cell r="AC1630">
            <v>1</v>
          </cell>
        </row>
        <row r="1631">
          <cell r="A1631" t="str">
            <v>Corredores  Medellín</v>
          </cell>
          <cell r="B1631">
            <v>10937267</v>
          </cell>
          <cell r="C1631">
            <v>37469</v>
          </cell>
          <cell r="D1631">
            <v>37777</v>
          </cell>
          <cell r="E1631" t="str">
            <v>M</v>
          </cell>
          <cell r="F1631" t="str">
            <v>AUCOLESP</v>
          </cell>
          <cell r="G1631">
            <v>71032</v>
          </cell>
          <cell r="H1631" t="str">
            <v>GASEOSAS DUITAMA</v>
          </cell>
          <cell r="I1631">
            <v>704170</v>
          </cell>
          <cell r="J1631">
            <v>563336</v>
          </cell>
          <cell r="K1631">
            <v>704170</v>
          </cell>
          <cell r="N1631">
            <v>0</v>
          </cell>
          <cell r="O1631">
            <v>0.1</v>
          </cell>
          <cell r="P1631">
            <v>0</v>
          </cell>
          <cell r="Q1631">
            <v>0.1</v>
          </cell>
          <cell r="R1631">
            <v>0</v>
          </cell>
          <cell r="S1631">
            <v>0</v>
          </cell>
          <cell r="T1631">
            <v>0</v>
          </cell>
          <cell r="U1631">
            <v>0.19</v>
          </cell>
          <cell r="V1631">
            <v>133792.29999999999</v>
          </cell>
          <cell r="W1631">
            <v>0.125</v>
          </cell>
          <cell r="X1631">
            <v>88021.25</v>
          </cell>
          <cell r="Y1631">
            <v>0</v>
          </cell>
          <cell r="Z1631">
            <v>0</v>
          </cell>
          <cell r="AA1631">
            <v>0.68500000000000005</v>
          </cell>
          <cell r="AB1631">
            <v>482356.45</v>
          </cell>
          <cell r="AC1631">
            <v>1</v>
          </cell>
          <cell r="AD1631">
            <v>1</v>
          </cell>
        </row>
        <row r="1632">
          <cell r="B1632" t="str">
            <v>Total 10937267</v>
          </cell>
          <cell r="I1632">
            <v>704170</v>
          </cell>
          <cell r="J1632">
            <v>563336</v>
          </cell>
          <cell r="K1632">
            <v>704170</v>
          </cell>
          <cell r="L1632">
            <v>0</v>
          </cell>
          <cell r="M1632">
            <v>0</v>
          </cell>
          <cell r="N1632">
            <v>0</v>
          </cell>
          <cell r="P1632">
            <v>0</v>
          </cell>
          <cell r="R1632">
            <v>0</v>
          </cell>
          <cell r="S1632">
            <v>0</v>
          </cell>
          <cell r="V1632">
            <v>133792.29999999999</v>
          </cell>
          <cell r="X1632">
            <v>88021.25</v>
          </cell>
          <cell r="Z1632">
            <v>0</v>
          </cell>
          <cell r="AB1632">
            <v>482356.45</v>
          </cell>
          <cell r="AC1632">
            <v>1</v>
          </cell>
        </row>
        <row r="1633">
          <cell r="A1633" t="str">
            <v>Corredores  Medellín</v>
          </cell>
          <cell r="B1633">
            <v>10937285</v>
          </cell>
          <cell r="C1633">
            <v>37469</v>
          </cell>
          <cell r="D1633">
            <v>37777</v>
          </cell>
          <cell r="E1633" t="str">
            <v>M</v>
          </cell>
          <cell r="F1633" t="str">
            <v>AUCOLESP</v>
          </cell>
          <cell r="G1633">
            <v>71032</v>
          </cell>
          <cell r="H1633" t="str">
            <v>GASEOSAS DUITAMA</v>
          </cell>
          <cell r="I1633">
            <v>1682655</v>
          </cell>
          <cell r="J1633">
            <v>1682655</v>
          </cell>
          <cell r="K1633">
            <v>1682655</v>
          </cell>
          <cell r="N1633">
            <v>0</v>
          </cell>
          <cell r="O1633">
            <v>0.1</v>
          </cell>
          <cell r="P1633">
            <v>0</v>
          </cell>
          <cell r="Q1633">
            <v>0.1</v>
          </cell>
          <cell r="R1633">
            <v>0</v>
          </cell>
          <cell r="S1633">
            <v>0</v>
          </cell>
          <cell r="T1633">
            <v>0</v>
          </cell>
          <cell r="U1633">
            <v>0.19</v>
          </cell>
          <cell r="V1633">
            <v>319704.45</v>
          </cell>
          <cell r="W1633">
            <v>0.125</v>
          </cell>
          <cell r="X1633">
            <v>210331.875</v>
          </cell>
          <cell r="Y1633">
            <v>0</v>
          </cell>
          <cell r="Z1633">
            <v>0</v>
          </cell>
          <cell r="AA1633">
            <v>0.68500000000000005</v>
          </cell>
          <cell r="AB1633">
            <v>1152618.675</v>
          </cell>
          <cell r="AC1633">
            <v>0</v>
          </cell>
          <cell r="AD1633">
            <v>2.3668830394744873</v>
          </cell>
        </row>
        <row r="1634">
          <cell r="B1634" t="str">
            <v>Total 10937285</v>
          </cell>
          <cell r="I1634">
            <v>1682655</v>
          </cell>
          <cell r="J1634">
            <v>1682655</v>
          </cell>
          <cell r="K1634">
            <v>1682655</v>
          </cell>
          <cell r="L1634">
            <v>0</v>
          </cell>
          <cell r="M1634">
            <v>0</v>
          </cell>
          <cell r="N1634">
            <v>0</v>
          </cell>
          <cell r="P1634">
            <v>0</v>
          </cell>
          <cell r="R1634">
            <v>0</v>
          </cell>
          <cell r="S1634">
            <v>0</v>
          </cell>
          <cell r="V1634">
            <v>319704.45</v>
          </cell>
          <cell r="X1634">
            <v>210331.875</v>
          </cell>
          <cell r="Z1634">
            <v>0</v>
          </cell>
          <cell r="AB1634">
            <v>1152618.675</v>
          </cell>
          <cell r="AC1634">
            <v>0</v>
          </cell>
        </row>
        <row r="1635">
          <cell r="H1635" t="str">
            <v>Total GASEOSAS DUITAMA</v>
          </cell>
          <cell r="I1635">
            <v>2386825</v>
          </cell>
          <cell r="J1635">
            <v>2245991</v>
          </cell>
          <cell r="K1635">
            <v>2386825</v>
          </cell>
          <cell r="L1635">
            <v>0</v>
          </cell>
          <cell r="M1635">
            <v>0</v>
          </cell>
          <cell r="N1635">
            <v>0</v>
          </cell>
          <cell r="P1635">
            <v>0</v>
          </cell>
          <cell r="R1635">
            <v>0</v>
          </cell>
          <cell r="S1635">
            <v>0</v>
          </cell>
          <cell r="V1635">
            <v>453496.75</v>
          </cell>
          <cell r="X1635">
            <v>298353.125</v>
          </cell>
          <cell r="Z1635">
            <v>0</v>
          </cell>
          <cell r="AB1635">
            <v>1634975.125</v>
          </cell>
          <cell r="AC1635">
            <v>1</v>
          </cell>
        </row>
        <row r="1636">
          <cell r="A1636" t="str">
            <v>Corredores  Medellín</v>
          </cell>
          <cell r="B1636">
            <v>10937481</v>
          </cell>
          <cell r="C1636">
            <v>37469</v>
          </cell>
          <cell r="D1636">
            <v>37777</v>
          </cell>
          <cell r="E1636" t="str">
            <v>M</v>
          </cell>
          <cell r="F1636" t="str">
            <v>AUCOLESP</v>
          </cell>
          <cell r="G1636">
            <v>71032</v>
          </cell>
          <cell r="H1636" t="str">
            <v>GASEOSAS HIPINTO</v>
          </cell>
          <cell r="I1636">
            <v>1454183</v>
          </cell>
          <cell r="J1636">
            <v>1313999</v>
          </cell>
          <cell r="K1636">
            <v>1454183</v>
          </cell>
          <cell r="N1636">
            <v>0</v>
          </cell>
          <cell r="O1636">
            <v>0.1</v>
          </cell>
          <cell r="P1636">
            <v>0</v>
          </cell>
          <cell r="Q1636">
            <v>0.1</v>
          </cell>
          <cell r="R1636">
            <v>0</v>
          </cell>
          <cell r="S1636">
            <v>0</v>
          </cell>
          <cell r="T1636">
            <v>0</v>
          </cell>
          <cell r="U1636">
            <v>0.19</v>
          </cell>
          <cell r="V1636">
            <v>276294.77</v>
          </cell>
          <cell r="W1636">
            <v>0.125</v>
          </cell>
          <cell r="X1636">
            <v>181772.875</v>
          </cell>
          <cell r="Y1636">
            <v>0</v>
          </cell>
          <cell r="Z1636">
            <v>0</v>
          </cell>
          <cell r="AA1636">
            <v>0.68500000000000005</v>
          </cell>
          <cell r="AB1636">
            <v>996115.3550000001</v>
          </cell>
          <cell r="AC1636">
            <v>3</v>
          </cell>
          <cell r="AD1636">
            <v>3.100649356842041</v>
          </cell>
        </row>
        <row r="1637">
          <cell r="B1637" t="str">
            <v>Total 10937481</v>
          </cell>
          <cell r="I1637">
            <v>1454183</v>
          </cell>
          <cell r="J1637">
            <v>1313999</v>
          </cell>
          <cell r="K1637">
            <v>1454183</v>
          </cell>
          <cell r="L1637">
            <v>0</v>
          </cell>
          <cell r="M1637">
            <v>0</v>
          </cell>
          <cell r="N1637">
            <v>0</v>
          </cell>
          <cell r="P1637">
            <v>0</v>
          </cell>
          <cell r="R1637">
            <v>0</v>
          </cell>
          <cell r="S1637">
            <v>0</v>
          </cell>
          <cell r="V1637">
            <v>276294.77</v>
          </cell>
          <cell r="X1637">
            <v>181772.875</v>
          </cell>
          <cell r="Z1637">
            <v>0</v>
          </cell>
          <cell r="AB1637">
            <v>996115.3550000001</v>
          </cell>
          <cell r="AC1637">
            <v>3</v>
          </cell>
        </row>
        <row r="1638">
          <cell r="H1638" t="str">
            <v>Total GASEOSAS HIPINTO</v>
          </cell>
          <cell r="I1638">
            <v>1454183</v>
          </cell>
          <cell r="J1638">
            <v>1313999</v>
          </cell>
          <cell r="K1638">
            <v>1454183</v>
          </cell>
          <cell r="L1638">
            <v>0</v>
          </cell>
          <cell r="M1638">
            <v>0</v>
          </cell>
          <cell r="N1638">
            <v>0</v>
          </cell>
          <cell r="P1638">
            <v>0</v>
          </cell>
          <cell r="R1638">
            <v>0</v>
          </cell>
          <cell r="S1638">
            <v>0</v>
          </cell>
          <cell r="V1638">
            <v>276294.77</v>
          </cell>
          <cell r="X1638">
            <v>181772.875</v>
          </cell>
          <cell r="Z1638">
            <v>0</v>
          </cell>
          <cell r="AB1638">
            <v>996115.3550000001</v>
          </cell>
          <cell r="AC1638">
            <v>3</v>
          </cell>
        </row>
        <row r="1639">
          <cell r="A1639" t="str">
            <v>Corredores  Medellín</v>
          </cell>
          <cell r="B1639">
            <v>10937294</v>
          </cell>
          <cell r="C1639">
            <v>37469</v>
          </cell>
          <cell r="D1639">
            <v>37777</v>
          </cell>
          <cell r="E1639" t="str">
            <v>M</v>
          </cell>
          <cell r="F1639" t="str">
            <v>AUCOLESP</v>
          </cell>
          <cell r="G1639">
            <v>71032</v>
          </cell>
          <cell r="H1639" t="str">
            <v>GASEOSAS LA FRONTERA</v>
          </cell>
          <cell r="I1639">
            <v>5045030</v>
          </cell>
          <cell r="J1639">
            <v>4731663</v>
          </cell>
          <cell r="K1639">
            <v>5045030</v>
          </cell>
          <cell r="L1639">
            <v>922873</v>
          </cell>
          <cell r="M1639">
            <v>2888290</v>
          </cell>
          <cell r="N1639">
            <v>3811163</v>
          </cell>
          <cell r="O1639">
            <v>0.1</v>
          </cell>
          <cell r="P1639">
            <v>288829</v>
          </cell>
          <cell r="Q1639">
            <v>0.1</v>
          </cell>
          <cell r="R1639">
            <v>381116.30000000005</v>
          </cell>
          <cell r="S1639">
            <v>4481108.3</v>
          </cell>
          <cell r="T1639">
            <v>0.88822232969873316</v>
          </cell>
          <cell r="U1639">
            <v>0.19</v>
          </cell>
          <cell r="V1639">
            <v>958555.7</v>
          </cell>
          <cell r="W1639">
            <v>0.125</v>
          </cell>
          <cell r="X1639">
            <v>630628.75</v>
          </cell>
          <cell r="Y1639">
            <v>0</v>
          </cell>
          <cell r="Z1639">
            <v>0</v>
          </cell>
          <cell r="AA1639">
            <v>-0.20322232969873311</v>
          </cell>
          <cell r="AB1639">
            <v>-1025262.7499999995</v>
          </cell>
          <cell r="AC1639">
            <v>4</v>
          </cell>
          <cell r="AD1639">
            <v>5.5779218673706055</v>
          </cell>
        </row>
        <row r="1640">
          <cell r="B1640" t="str">
            <v>Total 10937294</v>
          </cell>
          <cell r="I1640">
            <v>5045030</v>
          </cell>
          <cell r="J1640">
            <v>4731663</v>
          </cell>
          <cell r="K1640">
            <v>5045030</v>
          </cell>
          <cell r="L1640">
            <v>922873</v>
          </cell>
          <cell r="M1640">
            <v>2888290</v>
          </cell>
          <cell r="N1640">
            <v>3811163</v>
          </cell>
          <cell r="P1640">
            <v>288829</v>
          </cell>
          <cell r="R1640">
            <v>381116.30000000005</v>
          </cell>
          <cell r="S1640">
            <v>4481108.3</v>
          </cell>
          <cell r="V1640">
            <v>958555.7</v>
          </cell>
          <cell r="X1640">
            <v>630628.75</v>
          </cell>
          <cell r="Z1640">
            <v>0</v>
          </cell>
          <cell r="AB1640">
            <v>-1025262.7499999995</v>
          </cell>
          <cell r="AC1640">
            <v>4</v>
          </cell>
        </row>
        <row r="1641">
          <cell r="H1641" t="str">
            <v>Total GASEOSAS LA FRONTERA</v>
          </cell>
          <cell r="I1641">
            <v>5045030</v>
          </cell>
          <cell r="J1641">
            <v>4731663</v>
          </cell>
          <cell r="K1641">
            <v>5045030</v>
          </cell>
          <cell r="L1641">
            <v>922873</v>
          </cell>
          <cell r="M1641">
            <v>2888290</v>
          </cell>
          <cell r="N1641">
            <v>3811163</v>
          </cell>
          <cell r="P1641">
            <v>288829</v>
          </cell>
          <cell r="R1641">
            <v>381116.30000000005</v>
          </cell>
          <cell r="S1641">
            <v>4481108.3</v>
          </cell>
          <cell r="V1641">
            <v>958555.7</v>
          </cell>
          <cell r="X1641">
            <v>630628.75</v>
          </cell>
          <cell r="Z1641">
            <v>0</v>
          </cell>
          <cell r="AB1641">
            <v>-1025262.7499999995</v>
          </cell>
          <cell r="AC1641">
            <v>4</v>
          </cell>
        </row>
        <row r="1642">
          <cell r="A1642" t="str">
            <v>Corredores  Medellín</v>
          </cell>
          <cell r="B1642">
            <v>10935857</v>
          </cell>
          <cell r="C1642">
            <v>37469</v>
          </cell>
          <cell r="D1642">
            <v>37777</v>
          </cell>
          <cell r="E1642" t="str">
            <v>M</v>
          </cell>
          <cell r="F1642" t="str">
            <v>AUCOLESP</v>
          </cell>
          <cell r="G1642">
            <v>71032</v>
          </cell>
          <cell r="H1642" t="str">
            <v>GASEOSAS LA SABANA</v>
          </cell>
          <cell r="I1642">
            <v>968354</v>
          </cell>
          <cell r="J1642">
            <v>921547</v>
          </cell>
          <cell r="K1642">
            <v>968354</v>
          </cell>
          <cell r="N1642">
            <v>0</v>
          </cell>
          <cell r="O1642">
            <v>0.1</v>
          </cell>
          <cell r="P1642">
            <v>0</v>
          </cell>
          <cell r="Q1642">
            <v>0.1</v>
          </cell>
          <cell r="R1642">
            <v>0</v>
          </cell>
          <cell r="S1642">
            <v>0</v>
          </cell>
          <cell r="T1642">
            <v>0</v>
          </cell>
          <cell r="U1642">
            <v>0.19</v>
          </cell>
          <cell r="V1642">
            <v>183987.26</v>
          </cell>
          <cell r="W1642">
            <v>0.125</v>
          </cell>
          <cell r="X1642">
            <v>121044.25</v>
          </cell>
          <cell r="Y1642">
            <v>0</v>
          </cell>
          <cell r="Z1642">
            <v>0</v>
          </cell>
          <cell r="AA1642">
            <v>0.68500000000000005</v>
          </cell>
          <cell r="AB1642">
            <v>663322.49000000011</v>
          </cell>
          <cell r="AC1642">
            <v>1</v>
          </cell>
          <cell r="AD1642">
            <v>1.8896104097366333</v>
          </cell>
        </row>
        <row r="1643">
          <cell r="B1643" t="str">
            <v>Total 10935857</v>
          </cell>
          <cell r="I1643">
            <v>968354</v>
          </cell>
          <cell r="J1643">
            <v>921547</v>
          </cell>
          <cell r="K1643">
            <v>968354</v>
          </cell>
          <cell r="L1643">
            <v>0</v>
          </cell>
          <cell r="M1643">
            <v>0</v>
          </cell>
          <cell r="N1643">
            <v>0</v>
          </cell>
          <cell r="P1643">
            <v>0</v>
          </cell>
          <cell r="R1643">
            <v>0</v>
          </cell>
          <cell r="S1643">
            <v>0</v>
          </cell>
          <cell r="V1643">
            <v>183987.26</v>
          </cell>
          <cell r="X1643">
            <v>121044.25</v>
          </cell>
          <cell r="Z1643">
            <v>0</v>
          </cell>
          <cell r="AB1643">
            <v>663322.49000000011</v>
          </cell>
          <cell r="AC1643">
            <v>1</v>
          </cell>
        </row>
        <row r="1644">
          <cell r="H1644" t="str">
            <v>Total GASEOSAS LA SABANA</v>
          </cell>
          <cell r="I1644">
            <v>968354</v>
          </cell>
          <cell r="J1644">
            <v>921547</v>
          </cell>
          <cell r="K1644">
            <v>968354</v>
          </cell>
          <cell r="L1644">
            <v>0</v>
          </cell>
          <cell r="M1644">
            <v>0</v>
          </cell>
          <cell r="N1644">
            <v>0</v>
          </cell>
          <cell r="P1644">
            <v>0</v>
          </cell>
          <cell r="R1644">
            <v>0</v>
          </cell>
          <cell r="S1644">
            <v>0</v>
          </cell>
          <cell r="V1644">
            <v>183987.26</v>
          </cell>
          <cell r="X1644">
            <v>121044.25</v>
          </cell>
          <cell r="Z1644">
            <v>0</v>
          </cell>
          <cell r="AB1644">
            <v>663322.49000000011</v>
          </cell>
          <cell r="AC1644">
            <v>1</v>
          </cell>
        </row>
        <row r="1645">
          <cell r="A1645" t="str">
            <v>Corredores  Medellín</v>
          </cell>
          <cell r="B1645">
            <v>10935081</v>
          </cell>
          <cell r="C1645">
            <v>37469</v>
          </cell>
          <cell r="D1645">
            <v>37777</v>
          </cell>
          <cell r="E1645" t="str">
            <v>M</v>
          </cell>
          <cell r="F1645" t="str">
            <v>AUCOLESP</v>
          </cell>
          <cell r="G1645">
            <v>71032</v>
          </cell>
          <cell r="H1645" t="str">
            <v>GASEOSAS LUX S.A.</v>
          </cell>
          <cell r="I1645">
            <v>743750</v>
          </cell>
          <cell r="J1645">
            <v>684250</v>
          </cell>
          <cell r="K1645">
            <v>743750</v>
          </cell>
          <cell r="N1645">
            <v>0</v>
          </cell>
          <cell r="O1645">
            <v>0.1</v>
          </cell>
          <cell r="P1645">
            <v>0</v>
          </cell>
          <cell r="Q1645">
            <v>0.1</v>
          </cell>
          <cell r="R1645">
            <v>0</v>
          </cell>
          <cell r="S1645">
            <v>0</v>
          </cell>
          <cell r="T1645">
            <v>0</v>
          </cell>
          <cell r="U1645">
            <v>0.19</v>
          </cell>
          <cell r="V1645">
            <v>141312.5</v>
          </cell>
          <cell r="W1645">
            <v>0.125</v>
          </cell>
          <cell r="X1645">
            <v>92968.75</v>
          </cell>
          <cell r="Y1645">
            <v>0</v>
          </cell>
          <cell r="Z1645">
            <v>0</v>
          </cell>
          <cell r="AA1645">
            <v>0.68500000000000005</v>
          </cell>
          <cell r="AB1645">
            <v>509468.75000000006</v>
          </cell>
          <cell r="AC1645">
            <v>1</v>
          </cell>
          <cell r="AD1645">
            <v>1.298701286315918</v>
          </cell>
        </row>
        <row r="1646">
          <cell r="B1646" t="str">
            <v>Total 10935081</v>
          </cell>
          <cell r="I1646">
            <v>743750</v>
          </cell>
          <cell r="J1646">
            <v>684250</v>
          </cell>
          <cell r="K1646">
            <v>743750</v>
          </cell>
          <cell r="L1646">
            <v>0</v>
          </cell>
          <cell r="M1646">
            <v>0</v>
          </cell>
          <cell r="N1646">
            <v>0</v>
          </cell>
          <cell r="P1646">
            <v>0</v>
          </cell>
          <cell r="R1646">
            <v>0</v>
          </cell>
          <cell r="S1646">
            <v>0</v>
          </cell>
          <cell r="V1646">
            <v>141312.5</v>
          </cell>
          <cell r="X1646">
            <v>92968.75</v>
          </cell>
          <cell r="Z1646">
            <v>0</v>
          </cell>
          <cell r="AB1646">
            <v>509468.75000000006</v>
          </cell>
          <cell r="AC1646">
            <v>1</v>
          </cell>
        </row>
        <row r="1647">
          <cell r="A1647" t="str">
            <v>Corredores  Medellín</v>
          </cell>
          <cell r="B1647">
            <v>10935713</v>
          </cell>
          <cell r="C1647">
            <v>37469</v>
          </cell>
          <cell r="D1647">
            <v>37777</v>
          </cell>
          <cell r="E1647" t="str">
            <v>M</v>
          </cell>
          <cell r="F1647" t="str">
            <v>AUCOLESP</v>
          </cell>
          <cell r="G1647">
            <v>71032</v>
          </cell>
          <cell r="H1647" t="str">
            <v>GASEOSAS LUX S.A.</v>
          </cell>
          <cell r="I1647">
            <v>10110550</v>
          </cell>
          <cell r="J1647">
            <v>9047906</v>
          </cell>
          <cell r="K1647">
            <v>10149331.5195</v>
          </cell>
          <cell r="L1647">
            <v>5825719</v>
          </cell>
          <cell r="M1647">
            <v>0</v>
          </cell>
          <cell r="N1647">
            <v>5825719</v>
          </cell>
          <cell r="O1647">
            <v>0.1</v>
          </cell>
          <cell r="P1647">
            <v>0</v>
          </cell>
          <cell r="Q1647">
            <v>0.1</v>
          </cell>
          <cell r="R1647">
            <v>582571.9</v>
          </cell>
          <cell r="S1647">
            <v>6408290.9000000004</v>
          </cell>
          <cell r="T1647">
            <v>0.63140029347624471</v>
          </cell>
          <cell r="U1647">
            <v>0.19</v>
          </cell>
          <cell r="V1647">
            <v>1928372.9887050001</v>
          </cell>
          <cell r="W1647">
            <v>0.125</v>
          </cell>
          <cell r="X1647">
            <v>1268666.4399375001</v>
          </cell>
          <cell r="Y1647">
            <v>0</v>
          </cell>
          <cell r="Z1647">
            <v>0</v>
          </cell>
          <cell r="AA1647">
            <v>5.3599706523755342E-2</v>
          </cell>
          <cell r="AB1647">
            <v>544001.19085749984</v>
          </cell>
          <cell r="AC1647">
            <v>15</v>
          </cell>
          <cell r="AD1647">
            <v>14.727272987365723</v>
          </cell>
        </row>
        <row r="1648">
          <cell r="B1648" t="str">
            <v>Total 10935713</v>
          </cell>
          <cell r="I1648">
            <v>10110550</v>
          </cell>
          <cell r="J1648">
            <v>9047906</v>
          </cell>
          <cell r="K1648">
            <v>10149331.5195</v>
          </cell>
          <cell r="L1648">
            <v>5825719</v>
          </cell>
          <cell r="M1648">
            <v>0</v>
          </cell>
          <cell r="N1648">
            <v>5825719</v>
          </cell>
          <cell r="P1648">
            <v>0</v>
          </cell>
          <cell r="R1648">
            <v>582571.9</v>
          </cell>
          <cell r="S1648">
            <v>6408290.9000000004</v>
          </cell>
          <cell r="V1648">
            <v>1928372.9887050001</v>
          </cell>
          <cell r="X1648">
            <v>1268666.4399375001</v>
          </cell>
          <cell r="Z1648">
            <v>0</v>
          </cell>
          <cell r="AB1648">
            <v>544001.19085749984</v>
          </cell>
          <cell r="AC1648">
            <v>15</v>
          </cell>
        </row>
        <row r="1649">
          <cell r="H1649" t="str">
            <v>Total GASEOSAS LUX S.A.</v>
          </cell>
          <cell r="I1649">
            <v>10854300</v>
          </cell>
          <cell r="J1649">
            <v>9732156</v>
          </cell>
          <cell r="K1649">
            <v>10893081.5195</v>
          </cell>
          <cell r="L1649">
            <v>5825719</v>
          </cell>
          <cell r="M1649">
            <v>0</v>
          </cell>
          <cell r="N1649">
            <v>5825719</v>
          </cell>
          <cell r="P1649">
            <v>0</v>
          </cell>
          <cell r="R1649">
            <v>582571.9</v>
          </cell>
          <cell r="S1649">
            <v>6408290.9000000004</v>
          </cell>
          <cell r="V1649">
            <v>2069685.4887050001</v>
          </cell>
          <cell r="X1649">
            <v>1361635.1899375001</v>
          </cell>
          <cell r="Z1649">
            <v>0</v>
          </cell>
          <cell r="AB1649">
            <v>1053469.9408574998</v>
          </cell>
          <cell r="AC1649">
            <v>16</v>
          </cell>
        </row>
        <row r="1650">
          <cell r="A1650" t="str">
            <v>Corredores  Medellín</v>
          </cell>
          <cell r="B1650">
            <v>10937392</v>
          </cell>
          <cell r="C1650">
            <v>37469</v>
          </cell>
          <cell r="D1650">
            <v>37777</v>
          </cell>
          <cell r="E1650" t="str">
            <v>M</v>
          </cell>
          <cell r="F1650" t="str">
            <v>AUCOLESP</v>
          </cell>
          <cell r="G1650">
            <v>71032</v>
          </cell>
          <cell r="H1650" t="str">
            <v>GASEOSAS MARIQUITA</v>
          </cell>
          <cell r="I1650">
            <v>2353050</v>
          </cell>
          <cell r="J1650">
            <v>2067975</v>
          </cell>
          <cell r="K1650">
            <v>2353050</v>
          </cell>
          <cell r="N1650">
            <v>0</v>
          </cell>
          <cell r="O1650">
            <v>0.1</v>
          </cell>
          <cell r="P1650">
            <v>0</v>
          </cell>
          <cell r="Q1650">
            <v>0.1</v>
          </cell>
          <cell r="R1650">
            <v>0</v>
          </cell>
          <cell r="S1650">
            <v>0</v>
          </cell>
          <cell r="T1650">
            <v>0</v>
          </cell>
          <cell r="U1650">
            <v>0.19</v>
          </cell>
          <cell r="V1650">
            <v>447079.5</v>
          </cell>
          <cell r="W1650">
            <v>0.125</v>
          </cell>
          <cell r="X1650">
            <v>294131.25</v>
          </cell>
          <cell r="Y1650">
            <v>0</v>
          </cell>
          <cell r="Z1650">
            <v>0</v>
          </cell>
          <cell r="AA1650">
            <v>0.68500000000000005</v>
          </cell>
          <cell r="AB1650">
            <v>1611839.2500000002</v>
          </cell>
          <cell r="AC1650">
            <v>2</v>
          </cell>
          <cell r="AD1650">
            <v>2.7889609336853027</v>
          </cell>
        </row>
        <row r="1651">
          <cell r="B1651" t="str">
            <v>Total 10937392</v>
          </cell>
          <cell r="I1651">
            <v>2353050</v>
          </cell>
          <cell r="J1651">
            <v>2067975</v>
          </cell>
          <cell r="K1651">
            <v>2353050</v>
          </cell>
          <cell r="L1651">
            <v>0</v>
          </cell>
          <cell r="M1651">
            <v>0</v>
          </cell>
          <cell r="N1651">
            <v>0</v>
          </cell>
          <cell r="P1651">
            <v>0</v>
          </cell>
          <cell r="R1651">
            <v>0</v>
          </cell>
          <cell r="S1651">
            <v>0</v>
          </cell>
          <cell r="V1651">
            <v>447079.5</v>
          </cell>
          <cell r="X1651">
            <v>294131.25</v>
          </cell>
          <cell r="Z1651">
            <v>0</v>
          </cell>
          <cell r="AB1651">
            <v>1611839.2500000002</v>
          </cell>
          <cell r="AC1651">
            <v>2</v>
          </cell>
        </row>
        <row r="1652">
          <cell r="H1652" t="str">
            <v>Total GASEOSAS MARIQUITA</v>
          </cell>
          <cell r="I1652">
            <v>2353050</v>
          </cell>
          <cell r="J1652">
            <v>2067975</v>
          </cell>
          <cell r="K1652">
            <v>2353050</v>
          </cell>
          <cell r="L1652">
            <v>0</v>
          </cell>
          <cell r="M1652">
            <v>0</v>
          </cell>
          <cell r="N1652">
            <v>0</v>
          </cell>
          <cell r="P1652">
            <v>0</v>
          </cell>
          <cell r="R1652">
            <v>0</v>
          </cell>
          <cell r="S1652">
            <v>0</v>
          </cell>
          <cell r="V1652">
            <v>447079.5</v>
          </cell>
          <cell r="X1652">
            <v>294131.25</v>
          </cell>
          <cell r="Z1652">
            <v>0</v>
          </cell>
          <cell r="AB1652">
            <v>1611839.2500000002</v>
          </cell>
          <cell r="AC1652">
            <v>2</v>
          </cell>
        </row>
        <row r="1653">
          <cell r="A1653" t="str">
            <v>Corredores  Medellín</v>
          </cell>
          <cell r="B1653">
            <v>10937515</v>
          </cell>
          <cell r="C1653">
            <v>37469</v>
          </cell>
          <cell r="D1653">
            <v>37777</v>
          </cell>
          <cell r="E1653" t="str">
            <v>M</v>
          </cell>
          <cell r="F1653" t="str">
            <v>AUCOLESP</v>
          </cell>
          <cell r="G1653">
            <v>71032</v>
          </cell>
          <cell r="H1653" t="str">
            <v>INCAUCA ENERGIA</v>
          </cell>
          <cell r="I1653">
            <v>3135775</v>
          </cell>
          <cell r="J1653">
            <v>2697793</v>
          </cell>
          <cell r="K1653">
            <v>3135775.0038999999</v>
          </cell>
          <cell r="L1653">
            <v>3333145</v>
          </cell>
          <cell r="M1653">
            <v>200001</v>
          </cell>
          <cell r="N1653">
            <v>3533146</v>
          </cell>
          <cell r="O1653">
            <v>0.1</v>
          </cell>
          <cell r="P1653">
            <v>20000.100000000002</v>
          </cell>
          <cell r="Q1653">
            <v>0.1</v>
          </cell>
          <cell r="R1653">
            <v>353314.60000000003</v>
          </cell>
          <cell r="S1653">
            <v>3906460.7</v>
          </cell>
          <cell r="T1653">
            <v>1.2457720005872519</v>
          </cell>
          <cell r="U1653">
            <v>0.19</v>
          </cell>
          <cell r="V1653">
            <v>595797.25074099994</v>
          </cell>
          <cell r="W1653">
            <v>0.125</v>
          </cell>
          <cell r="X1653">
            <v>391971.87548749999</v>
          </cell>
          <cell r="Y1653">
            <v>0</v>
          </cell>
          <cell r="Z1653">
            <v>0</v>
          </cell>
          <cell r="AA1653">
            <v>-0.56077200058725185</v>
          </cell>
          <cell r="AB1653">
            <v>-1758454.8223285004</v>
          </cell>
          <cell r="AC1653">
            <v>5</v>
          </cell>
          <cell r="AD1653">
            <v>4.2889609336853027</v>
          </cell>
        </row>
        <row r="1654">
          <cell r="B1654" t="str">
            <v>Total 10937515</v>
          </cell>
          <cell r="I1654">
            <v>3135775</v>
          </cell>
          <cell r="J1654">
            <v>2697793</v>
          </cell>
          <cell r="K1654">
            <v>3135775.0038999999</v>
          </cell>
          <cell r="L1654">
            <v>3333145</v>
          </cell>
          <cell r="M1654">
            <v>200001</v>
          </cell>
          <cell r="N1654">
            <v>3533146</v>
          </cell>
          <cell r="P1654">
            <v>20000.100000000002</v>
          </cell>
          <cell r="R1654">
            <v>353314.60000000003</v>
          </cell>
          <cell r="S1654">
            <v>3906460.7</v>
          </cell>
          <cell r="V1654">
            <v>595797.25074099994</v>
          </cell>
          <cell r="X1654">
            <v>391971.87548749999</v>
          </cell>
          <cell r="Z1654">
            <v>0</v>
          </cell>
          <cell r="AB1654">
            <v>-1758454.8223285004</v>
          </cell>
          <cell r="AC1654">
            <v>5</v>
          </cell>
        </row>
        <row r="1655">
          <cell r="H1655" t="str">
            <v>Total INCAUCA ENERGIA</v>
          </cell>
          <cell r="I1655">
            <v>3135775</v>
          </cell>
          <cell r="J1655">
            <v>2697793</v>
          </cell>
          <cell r="K1655">
            <v>3135775.0038999999</v>
          </cell>
          <cell r="L1655">
            <v>3333145</v>
          </cell>
          <cell r="M1655">
            <v>200001</v>
          </cell>
          <cell r="N1655">
            <v>3533146</v>
          </cell>
          <cell r="P1655">
            <v>20000.100000000002</v>
          </cell>
          <cell r="R1655">
            <v>353314.60000000003</v>
          </cell>
          <cell r="S1655">
            <v>3906460.7</v>
          </cell>
          <cell r="V1655">
            <v>595797.25074099994</v>
          </cell>
          <cell r="X1655">
            <v>391971.87548749999</v>
          </cell>
          <cell r="Z1655">
            <v>0</v>
          </cell>
          <cell r="AB1655">
            <v>-1758454.8223285004</v>
          </cell>
          <cell r="AC1655">
            <v>5</v>
          </cell>
        </row>
        <row r="1656">
          <cell r="A1656" t="str">
            <v>Corredores  Medellín</v>
          </cell>
          <cell r="B1656">
            <v>10937524</v>
          </cell>
          <cell r="C1656">
            <v>37469</v>
          </cell>
          <cell r="D1656">
            <v>37777</v>
          </cell>
          <cell r="E1656" t="str">
            <v>M</v>
          </cell>
          <cell r="F1656" t="str">
            <v>AUCOLESP</v>
          </cell>
          <cell r="G1656">
            <v>71032</v>
          </cell>
          <cell r="H1656" t="str">
            <v>INCAUCA REFINERIA</v>
          </cell>
          <cell r="I1656">
            <v>708750</v>
          </cell>
          <cell r="J1656">
            <v>637875</v>
          </cell>
          <cell r="K1656">
            <v>708750</v>
          </cell>
          <cell r="N1656">
            <v>0</v>
          </cell>
          <cell r="O1656">
            <v>0.1</v>
          </cell>
          <cell r="P1656">
            <v>0</v>
          </cell>
          <cell r="Q1656">
            <v>0.1</v>
          </cell>
          <cell r="R1656">
            <v>0</v>
          </cell>
          <cell r="S1656">
            <v>0</v>
          </cell>
          <cell r="T1656">
            <v>0</v>
          </cell>
          <cell r="U1656">
            <v>0.19</v>
          </cell>
          <cell r="V1656">
            <v>134662.5</v>
          </cell>
          <cell r="W1656">
            <v>0.125</v>
          </cell>
          <cell r="X1656">
            <v>88593.75</v>
          </cell>
          <cell r="Y1656">
            <v>0</v>
          </cell>
          <cell r="Z1656">
            <v>0</v>
          </cell>
          <cell r="AA1656">
            <v>0.68500000000000005</v>
          </cell>
          <cell r="AB1656">
            <v>485493.75000000006</v>
          </cell>
          <cell r="AC1656">
            <v>1</v>
          </cell>
          <cell r="AD1656">
            <v>1</v>
          </cell>
        </row>
        <row r="1657">
          <cell r="B1657" t="str">
            <v>Total 10937524</v>
          </cell>
          <cell r="I1657">
            <v>708750</v>
          </cell>
          <cell r="J1657">
            <v>637875</v>
          </cell>
          <cell r="K1657">
            <v>708750</v>
          </cell>
          <cell r="L1657">
            <v>0</v>
          </cell>
          <cell r="M1657">
            <v>0</v>
          </cell>
          <cell r="N1657">
            <v>0</v>
          </cell>
          <cell r="P1657">
            <v>0</v>
          </cell>
          <cell r="R1657">
            <v>0</v>
          </cell>
          <cell r="S1657">
            <v>0</v>
          </cell>
          <cell r="V1657">
            <v>134662.5</v>
          </cell>
          <cell r="X1657">
            <v>88593.75</v>
          </cell>
          <cell r="Z1657">
            <v>0</v>
          </cell>
          <cell r="AB1657">
            <v>485493.75000000006</v>
          </cell>
          <cell r="AC1657">
            <v>1</v>
          </cell>
        </row>
        <row r="1658">
          <cell r="H1658" t="str">
            <v>Total INCAUCA REFINERIA</v>
          </cell>
          <cell r="I1658">
            <v>708750</v>
          </cell>
          <cell r="J1658">
            <v>637875</v>
          </cell>
          <cell r="K1658">
            <v>708750</v>
          </cell>
          <cell r="L1658">
            <v>0</v>
          </cell>
          <cell r="M1658">
            <v>0</v>
          </cell>
          <cell r="N1658">
            <v>0</v>
          </cell>
          <cell r="P1658">
            <v>0</v>
          </cell>
          <cell r="R1658">
            <v>0</v>
          </cell>
          <cell r="S1658">
            <v>0</v>
          </cell>
          <cell r="V1658">
            <v>134662.5</v>
          </cell>
          <cell r="X1658">
            <v>88593.75</v>
          </cell>
          <cell r="Z1658">
            <v>0</v>
          </cell>
          <cell r="AB1658">
            <v>485493.75000000006</v>
          </cell>
          <cell r="AC1658">
            <v>1</v>
          </cell>
        </row>
        <row r="1659">
          <cell r="A1659" t="str">
            <v>Corredores  Medellín</v>
          </cell>
          <cell r="B1659">
            <v>7365869</v>
          </cell>
          <cell r="C1659">
            <v>37043</v>
          </cell>
          <cell r="D1659">
            <v>37407</v>
          </cell>
          <cell r="E1659" t="str">
            <v>M</v>
          </cell>
          <cell r="F1659" t="str">
            <v>AUCOL98</v>
          </cell>
          <cell r="G1659">
            <v>65083</v>
          </cell>
          <cell r="H1659" t="str">
            <v>INDUSTRIAS ALIMENTICIAS NOEL</v>
          </cell>
          <cell r="I1659">
            <v>266941259</v>
          </cell>
          <cell r="J1659">
            <v>267233758</v>
          </cell>
          <cell r="K1659">
            <v>264673083.77489999</v>
          </cell>
          <cell r="L1659">
            <v>142200802</v>
          </cell>
          <cell r="M1659">
            <v>9948917</v>
          </cell>
          <cell r="N1659">
            <v>152149719</v>
          </cell>
          <cell r="O1659">
            <v>0.1</v>
          </cell>
          <cell r="P1659">
            <v>994891.70000000007</v>
          </cell>
          <cell r="Q1659">
            <v>0.1</v>
          </cell>
          <cell r="R1659">
            <v>15214971.9</v>
          </cell>
          <cell r="S1659">
            <v>168359582.59999999</v>
          </cell>
          <cell r="T1659">
            <v>0.63610390674703809</v>
          </cell>
          <cell r="U1659">
            <v>0.19</v>
          </cell>
          <cell r="V1659">
            <v>50287885.917231001</v>
          </cell>
          <cell r="W1659">
            <v>0.125</v>
          </cell>
          <cell r="X1659">
            <v>33084135.471862499</v>
          </cell>
          <cell r="Y1659">
            <v>0</v>
          </cell>
          <cell r="Z1659">
            <v>0</v>
          </cell>
          <cell r="AA1659">
            <v>4.8896093252961959E-2</v>
          </cell>
          <cell r="AB1659">
            <v>12941479.785806522</v>
          </cell>
          <cell r="AD1659">
            <v>238.29121398925781</v>
          </cell>
        </row>
        <row r="1660">
          <cell r="A1660" t="str">
            <v>Corredores  Medellín</v>
          </cell>
          <cell r="B1660">
            <v>7365869</v>
          </cell>
          <cell r="C1660">
            <v>37408</v>
          </cell>
          <cell r="D1660">
            <v>37772</v>
          </cell>
          <cell r="E1660" t="str">
            <v>M</v>
          </cell>
          <cell r="F1660" t="str">
            <v>AUCOL98</v>
          </cell>
          <cell r="G1660">
            <v>65083</v>
          </cell>
          <cell r="H1660" t="str">
            <v>INDUSTRIAS ALIMENTICIAS NOEL</v>
          </cell>
          <cell r="I1660">
            <v>188595560</v>
          </cell>
          <cell r="J1660">
            <v>176293114</v>
          </cell>
          <cell r="K1660">
            <v>191843986.23679999</v>
          </cell>
          <cell r="L1660">
            <v>66302592</v>
          </cell>
          <cell r="M1660">
            <v>18919157</v>
          </cell>
          <cell r="N1660">
            <v>85221749</v>
          </cell>
          <cell r="O1660">
            <v>0.1</v>
          </cell>
          <cell r="P1660">
            <v>1891915.7000000002</v>
          </cell>
          <cell r="Q1660">
            <v>0.1</v>
          </cell>
          <cell r="R1660">
            <v>8522174.9000000004</v>
          </cell>
          <cell r="S1660">
            <v>95635839.600000009</v>
          </cell>
          <cell r="T1660">
            <v>0.49850840506385863</v>
          </cell>
          <cell r="U1660">
            <v>0.19</v>
          </cell>
          <cell r="V1660">
            <v>36450357.384991996</v>
          </cell>
          <cell r="W1660">
            <v>0.125</v>
          </cell>
          <cell r="X1660">
            <v>23980498.279599998</v>
          </cell>
          <cell r="Y1660">
            <v>0</v>
          </cell>
          <cell r="Z1660">
            <v>0</v>
          </cell>
          <cell r="AA1660">
            <v>0.18649159493614142</v>
          </cell>
          <cell r="AB1660">
            <v>35777290.972207993</v>
          </cell>
          <cell r="AD1660">
            <v>161.11264038085938</v>
          </cell>
        </row>
        <row r="1661">
          <cell r="A1661" t="str">
            <v>Corredores  Medellín</v>
          </cell>
          <cell r="B1661">
            <v>7365869</v>
          </cell>
          <cell r="C1661">
            <v>37773</v>
          </cell>
          <cell r="D1661">
            <v>37777</v>
          </cell>
          <cell r="E1661" t="str">
            <v>M</v>
          </cell>
          <cell r="F1661" t="str">
            <v>AUCOL98</v>
          </cell>
          <cell r="G1661">
            <v>65083</v>
          </cell>
          <cell r="H1661" t="str">
            <v>INDUSTRIAS ALIMENTICIAS NOEL</v>
          </cell>
          <cell r="I1661">
            <v>0</v>
          </cell>
          <cell r="J1661">
            <v>0</v>
          </cell>
          <cell r="K1661">
            <v>662542.15110000002</v>
          </cell>
          <cell r="N1661">
            <v>0</v>
          </cell>
          <cell r="O1661">
            <v>0.1</v>
          </cell>
          <cell r="P1661">
            <v>0</v>
          </cell>
          <cell r="Q1661">
            <v>0.1</v>
          </cell>
          <cell r="R1661">
            <v>0</v>
          </cell>
          <cell r="S1661">
            <v>0</v>
          </cell>
          <cell r="T1661">
            <v>0</v>
          </cell>
          <cell r="U1661">
            <v>0.19</v>
          </cell>
          <cell r="V1661">
            <v>125883.008709</v>
          </cell>
          <cell r="W1661">
            <v>0.125</v>
          </cell>
          <cell r="X1661">
            <v>82817.768887500002</v>
          </cell>
          <cell r="Y1661">
            <v>0</v>
          </cell>
          <cell r="Z1661">
            <v>0</v>
          </cell>
          <cell r="AA1661">
            <v>0.68500000000000005</v>
          </cell>
          <cell r="AB1661">
            <v>453841.37350350007</v>
          </cell>
          <cell r="AC1661">
            <v>48</v>
          </cell>
          <cell r="AD1661">
            <v>48</v>
          </cell>
        </row>
        <row r="1662">
          <cell r="B1662" t="str">
            <v>Total 7365869</v>
          </cell>
          <cell r="I1662">
            <v>455536819</v>
          </cell>
          <cell r="J1662">
            <v>443526872</v>
          </cell>
          <cell r="K1662">
            <v>457179612.16279995</v>
          </cell>
          <cell r="L1662">
            <v>208503394</v>
          </cell>
          <cell r="M1662">
            <v>28868074</v>
          </cell>
          <cell r="N1662">
            <v>237371468</v>
          </cell>
          <cell r="P1662">
            <v>2886807.4000000004</v>
          </cell>
          <cell r="R1662">
            <v>23737146.800000001</v>
          </cell>
          <cell r="S1662">
            <v>263995422.19999999</v>
          </cell>
          <cell r="V1662">
            <v>86864126.310931996</v>
          </cell>
          <cell r="X1662">
            <v>57147451.520349994</v>
          </cell>
          <cell r="Z1662">
            <v>0</v>
          </cell>
          <cell r="AB1662">
            <v>49172612.131518014</v>
          </cell>
          <cell r="AC1662">
            <v>48</v>
          </cell>
        </row>
        <row r="1663">
          <cell r="A1663" t="str">
            <v>Corredores  Medellín</v>
          </cell>
          <cell r="B1663">
            <v>10957468</v>
          </cell>
          <cell r="C1663">
            <v>37469</v>
          </cell>
          <cell r="D1663">
            <v>37777</v>
          </cell>
          <cell r="E1663" t="str">
            <v>M</v>
          </cell>
          <cell r="F1663" t="str">
            <v>AUCOLESP</v>
          </cell>
          <cell r="G1663">
            <v>65083</v>
          </cell>
          <cell r="H1663" t="str">
            <v>INDUSTRIAS ALIMENTICIAS NOEL</v>
          </cell>
          <cell r="I1663">
            <v>74504741</v>
          </cell>
          <cell r="J1663">
            <v>56822160</v>
          </cell>
          <cell r="K1663">
            <v>73700673.1875</v>
          </cell>
          <cell r="L1663">
            <v>16704324</v>
          </cell>
          <cell r="M1663">
            <v>6211112</v>
          </cell>
          <cell r="N1663">
            <v>22915436</v>
          </cell>
          <cell r="O1663">
            <v>0.1</v>
          </cell>
          <cell r="P1663">
            <v>621111.20000000007</v>
          </cell>
          <cell r="Q1663">
            <v>0.1</v>
          </cell>
          <cell r="R1663">
            <v>2291543.6</v>
          </cell>
          <cell r="S1663">
            <v>25828090.800000001</v>
          </cell>
          <cell r="T1663">
            <v>0.35044579218823979</v>
          </cell>
          <cell r="U1663">
            <v>0.19</v>
          </cell>
          <cell r="V1663">
            <v>14003127.905625001</v>
          </cell>
          <cell r="W1663">
            <v>0.125</v>
          </cell>
          <cell r="X1663">
            <v>9212584.1484375</v>
          </cell>
          <cell r="Y1663">
            <v>0</v>
          </cell>
          <cell r="Z1663">
            <v>0</v>
          </cell>
          <cell r="AA1663">
            <v>0.33455420781176026</v>
          </cell>
          <cell r="AB1663">
            <v>24656870.333437502</v>
          </cell>
          <cell r="AC1663">
            <v>91</v>
          </cell>
          <cell r="AD1663">
            <v>74.996749877929688</v>
          </cell>
        </row>
        <row r="1664">
          <cell r="B1664" t="str">
            <v>Total 10957468</v>
          </cell>
          <cell r="I1664">
            <v>74504741</v>
          </cell>
          <cell r="J1664">
            <v>56822160</v>
          </cell>
          <cell r="K1664">
            <v>73700673.1875</v>
          </cell>
          <cell r="L1664">
            <v>16704324</v>
          </cell>
          <cell r="M1664">
            <v>6211112</v>
          </cell>
          <cell r="N1664">
            <v>22915436</v>
          </cell>
          <cell r="P1664">
            <v>621111.20000000007</v>
          </cell>
          <cell r="R1664">
            <v>2291543.6</v>
          </cell>
          <cell r="S1664">
            <v>25828090.800000001</v>
          </cell>
          <cell r="V1664">
            <v>14003127.905625001</v>
          </cell>
          <cell r="X1664">
            <v>9212584.1484375</v>
          </cell>
          <cell r="Z1664">
            <v>0</v>
          </cell>
          <cell r="AB1664">
            <v>24656870.333437502</v>
          </cell>
          <cell r="AC1664">
            <v>91</v>
          </cell>
        </row>
        <row r="1665">
          <cell r="H1665" t="str">
            <v>Total INDUSTRIAS ALIMENTICIAS NOEL</v>
          </cell>
          <cell r="I1665">
            <v>530041560</v>
          </cell>
          <cell r="J1665">
            <v>500349032</v>
          </cell>
          <cell r="K1665">
            <v>530880285.35029995</v>
          </cell>
          <cell r="L1665">
            <v>225207718</v>
          </cell>
          <cell r="M1665">
            <v>35079186</v>
          </cell>
          <cell r="N1665">
            <v>260286904</v>
          </cell>
          <cell r="P1665">
            <v>3507918.6000000006</v>
          </cell>
          <cell r="R1665">
            <v>26028690.400000002</v>
          </cell>
          <cell r="S1665">
            <v>289823513</v>
          </cell>
          <cell r="V1665">
            <v>100867254.216557</v>
          </cell>
          <cell r="X1665">
            <v>66360035.668787494</v>
          </cell>
          <cell r="Z1665">
            <v>0</v>
          </cell>
          <cell r="AB1665">
            <v>73829482.464955509</v>
          </cell>
          <cell r="AC1665">
            <v>139</v>
          </cell>
        </row>
        <row r="1666">
          <cell r="A1666" t="str">
            <v>Corredores  Medellín</v>
          </cell>
          <cell r="B1666">
            <v>10955889</v>
          </cell>
          <cell r="C1666">
            <v>37469</v>
          </cell>
          <cell r="D1666">
            <v>37777</v>
          </cell>
          <cell r="E1666" t="str">
            <v>M</v>
          </cell>
          <cell r="F1666" t="str">
            <v>AUCOLESP</v>
          </cell>
          <cell r="G1666">
            <v>71032</v>
          </cell>
          <cell r="H1666" t="str">
            <v>INDUSTRIAS FORESTALES</v>
          </cell>
          <cell r="I1666">
            <v>2389191</v>
          </cell>
          <cell r="J1666">
            <v>2147907</v>
          </cell>
          <cell r="K1666">
            <v>2389191</v>
          </cell>
          <cell r="L1666">
            <v>3407050</v>
          </cell>
          <cell r="M1666">
            <v>0</v>
          </cell>
          <cell r="N1666">
            <v>3407050</v>
          </cell>
          <cell r="O1666">
            <v>0.1</v>
          </cell>
          <cell r="P1666">
            <v>0</v>
          </cell>
          <cell r="Q1666">
            <v>0.1</v>
          </cell>
          <cell r="R1666">
            <v>340705</v>
          </cell>
          <cell r="S1666">
            <v>3747755</v>
          </cell>
          <cell r="T1666">
            <v>1.5686292975320935</v>
          </cell>
          <cell r="U1666">
            <v>0.19</v>
          </cell>
          <cell r="V1666">
            <v>453946.29</v>
          </cell>
          <cell r="W1666">
            <v>0.125</v>
          </cell>
          <cell r="X1666">
            <v>298648.875</v>
          </cell>
          <cell r="Y1666">
            <v>0</v>
          </cell>
          <cell r="Z1666">
            <v>0</v>
          </cell>
          <cell r="AA1666">
            <v>-0.88362929753209341</v>
          </cell>
          <cell r="AB1666">
            <v>-2111159.1649999996</v>
          </cell>
          <cell r="AC1666">
            <v>4</v>
          </cell>
          <cell r="AD1666">
            <v>4</v>
          </cell>
        </row>
        <row r="1667">
          <cell r="B1667" t="str">
            <v>Total 10955889</v>
          </cell>
          <cell r="I1667">
            <v>2389191</v>
          </cell>
          <cell r="J1667">
            <v>2147907</v>
          </cell>
          <cell r="K1667">
            <v>2389191</v>
          </cell>
          <cell r="L1667">
            <v>3407050</v>
          </cell>
          <cell r="M1667">
            <v>0</v>
          </cell>
          <cell r="N1667">
            <v>3407050</v>
          </cell>
          <cell r="P1667">
            <v>0</v>
          </cell>
          <cell r="R1667">
            <v>340705</v>
          </cell>
          <cell r="S1667">
            <v>3747755</v>
          </cell>
          <cell r="V1667">
            <v>453946.29</v>
          </cell>
          <cell r="X1667">
            <v>298648.875</v>
          </cell>
          <cell r="Z1667">
            <v>0</v>
          </cell>
          <cell r="AB1667">
            <v>-2111159.1649999996</v>
          </cell>
          <cell r="AC1667">
            <v>4</v>
          </cell>
        </row>
        <row r="1668">
          <cell r="H1668" t="str">
            <v>Total INDUSTRIAS FORESTALES</v>
          </cell>
          <cell r="I1668">
            <v>2389191</v>
          </cell>
          <cell r="J1668">
            <v>2147907</v>
          </cell>
          <cell r="K1668">
            <v>2389191</v>
          </cell>
          <cell r="L1668">
            <v>3407050</v>
          </cell>
          <cell r="M1668">
            <v>0</v>
          </cell>
          <cell r="N1668">
            <v>3407050</v>
          </cell>
          <cell r="P1668">
            <v>0</v>
          </cell>
          <cell r="R1668">
            <v>340705</v>
          </cell>
          <cell r="S1668">
            <v>3747755</v>
          </cell>
          <cell r="V1668">
            <v>453946.29</v>
          </cell>
          <cell r="X1668">
            <v>298648.875</v>
          </cell>
          <cell r="Z1668">
            <v>0</v>
          </cell>
          <cell r="AB1668">
            <v>-2111159.1649999996</v>
          </cell>
          <cell r="AC1668">
            <v>4</v>
          </cell>
        </row>
        <row r="1669">
          <cell r="A1669" t="str">
            <v>Corredores  Medellín</v>
          </cell>
          <cell r="B1669">
            <v>10944348</v>
          </cell>
          <cell r="C1669">
            <v>37469</v>
          </cell>
          <cell r="D1669">
            <v>37777</v>
          </cell>
          <cell r="E1669" t="str">
            <v>M</v>
          </cell>
          <cell r="F1669" t="str">
            <v>AUCOLESP</v>
          </cell>
          <cell r="G1669">
            <v>71032</v>
          </cell>
          <cell r="H1669" t="str">
            <v>INGENIO DEL CAUCA S.A</v>
          </cell>
          <cell r="I1669">
            <v>58943385.875</v>
          </cell>
          <cell r="J1669">
            <v>53482297.875</v>
          </cell>
          <cell r="K1669">
            <v>58552766.236299999</v>
          </cell>
          <cell r="L1669">
            <v>17483912</v>
          </cell>
          <cell r="M1669">
            <v>362577</v>
          </cell>
          <cell r="N1669">
            <v>17846489</v>
          </cell>
          <cell r="O1669">
            <v>0.1</v>
          </cell>
          <cell r="P1669">
            <v>36257.700000000004</v>
          </cell>
          <cell r="Q1669">
            <v>0.1</v>
          </cell>
          <cell r="R1669">
            <v>1784648.9000000001</v>
          </cell>
          <cell r="S1669">
            <v>19667395.599999998</v>
          </cell>
          <cell r="T1669">
            <v>0.33589182653862604</v>
          </cell>
          <cell r="U1669">
            <v>0.19</v>
          </cell>
          <cell r="V1669">
            <v>11125025.584897</v>
          </cell>
          <cell r="W1669">
            <v>0.125</v>
          </cell>
          <cell r="X1669">
            <v>7319095.7795374999</v>
          </cell>
          <cell r="Y1669">
            <v>0</v>
          </cell>
          <cell r="Z1669">
            <v>0</v>
          </cell>
          <cell r="AA1669">
            <v>0.34910817346137402</v>
          </cell>
          <cell r="AB1669">
            <v>20441249.271865506</v>
          </cell>
          <cell r="AC1669">
            <v>64</v>
          </cell>
          <cell r="AD1669">
            <v>82.581169128417969</v>
          </cell>
        </row>
        <row r="1670">
          <cell r="B1670" t="str">
            <v>Total 10944348</v>
          </cell>
          <cell r="I1670">
            <v>58943385.875</v>
          </cell>
          <cell r="J1670">
            <v>53482297.875</v>
          </cell>
          <cell r="K1670">
            <v>58552766.236299999</v>
          </cell>
          <cell r="L1670">
            <v>17483912</v>
          </cell>
          <cell r="M1670">
            <v>362577</v>
          </cell>
          <cell r="N1670">
            <v>17846489</v>
          </cell>
          <cell r="P1670">
            <v>36257.700000000004</v>
          </cell>
          <cell r="R1670">
            <v>1784648.9000000001</v>
          </cell>
          <cell r="S1670">
            <v>19667395.599999998</v>
          </cell>
          <cell r="V1670">
            <v>11125025.584897</v>
          </cell>
          <cell r="X1670">
            <v>7319095.7795374999</v>
          </cell>
          <cell r="Z1670">
            <v>0</v>
          </cell>
          <cell r="AB1670">
            <v>20441249.271865506</v>
          </cell>
          <cell r="AC1670">
            <v>64</v>
          </cell>
        </row>
        <row r="1671">
          <cell r="H1671" t="str">
            <v>Total INGENIO DEL CAUCA S.A</v>
          </cell>
          <cell r="I1671">
            <v>58943385.875</v>
          </cell>
          <cell r="J1671">
            <v>53482297.875</v>
          </cell>
          <cell r="K1671">
            <v>58552766.236299999</v>
          </cell>
          <cell r="L1671">
            <v>17483912</v>
          </cell>
          <cell r="M1671">
            <v>362577</v>
          </cell>
          <cell r="N1671">
            <v>17846489</v>
          </cell>
          <cell r="P1671">
            <v>36257.700000000004</v>
          </cell>
          <cell r="R1671">
            <v>1784648.9000000001</v>
          </cell>
          <cell r="S1671">
            <v>19667395.599999998</v>
          </cell>
          <cell r="V1671">
            <v>11125025.584897</v>
          </cell>
          <cell r="X1671">
            <v>7319095.7795374999</v>
          </cell>
          <cell r="Z1671">
            <v>0</v>
          </cell>
          <cell r="AB1671">
            <v>20441249.271865506</v>
          </cell>
          <cell r="AC1671">
            <v>64</v>
          </cell>
        </row>
        <row r="1672">
          <cell r="A1672" t="str">
            <v>Corredores  Medellín</v>
          </cell>
          <cell r="B1672">
            <v>10937668</v>
          </cell>
          <cell r="C1672">
            <v>37469</v>
          </cell>
          <cell r="D1672">
            <v>37777</v>
          </cell>
          <cell r="E1672" t="str">
            <v>M</v>
          </cell>
          <cell r="F1672" t="str">
            <v>AUCOLESP</v>
          </cell>
          <cell r="G1672">
            <v>71032</v>
          </cell>
          <cell r="H1672" t="str">
            <v>INGENIO PROVIDENCIA S.A.</v>
          </cell>
          <cell r="I1672">
            <v>54726116</v>
          </cell>
          <cell r="J1672">
            <v>48523995</v>
          </cell>
          <cell r="K1672">
            <v>54787048.417999998</v>
          </cell>
          <cell r="L1672">
            <v>1864502</v>
          </cell>
          <cell r="M1672">
            <v>4611111</v>
          </cell>
          <cell r="N1672">
            <v>6475613</v>
          </cell>
          <cell r="O1672">
            <v>0.1</v>
          </cell>
          <cell r="P1672">
            <v>461111.10000000003</v>
          </cell>
          <cell r="Q1672">
            <v>0.1</v>
          </cell>
          <cell r="R1672">
            <v>647561.30000000005</v>
          </cell>
          <cell r="S1672">
            <v>7584285.3999999994</v>
          </cell>
          <cell r="T1672">
            <v>0.13843208603127125</v>
          </cell>
          <cell r="U1672">
            <v>0.19</v>
          </cell>
          <cell r="V1672">
            <v>10409539.199419999</v>
          </cell>
          <cell r="W1672">
            <v>0.125</v>
          </cell>
          <cell r="X1672">
            <v>6848381.0522499997</v>
          </cell>
          <cell r="Y1672">
            <v>0</v>
          </cell>
          <cell r="Z1672">
            <v>0</v>
          </cell>
          <cell r="AA1672">
            <v>0.54656791396872884</v>
          </cell>
          <cell r="AB1672">
            <v>29944842.766330004</v>
          </cell>
          <cell r="AC1672">
            <v>85</v>
          </cell>
          <cell r="AD1672">
            <v>94.805191040039063</v>
          </cell>
        </row>
        <row r="1673">
          <cell r="B1673" t="str">
            <v>Total 10937668</v>
          </cell>
          <cell r="I1673">
            <v>54726116</v>
          </cell>
          <cell r="J1673">
            <v>48523995</v>
          </cell>
          <cell r="K1673">
            <v>54787048.417999998</v>
          </cell>
          <cell r="L1673">
            <v>1864502</v>
          </cell>
          <cell r="M1673">
            <v>4611111</v>
          </cell>
          <cell r="N1673">
            <v>6475613</v>
          </cell>
          <cell r="P1673">
            <v>461111.10000000003</v>
          </cell>
          <cell r="R1673">
            <v>647561.30000000005</v>
          </cell>
          <cell r="S1673">
            <v>7584285.3999999994</v>
          </cell>
          <cell r="V1673">
            <v>10409539.199419999</v>
          </cell>
          <cell r="X1673">
            <v>6848381.0522499997</v>
          </cell>
          <cell r="Z1673">
            <v>0</v>
          </cell>
          <cell r="AB1673">
            <v>29944842.766330004</v>
          </cell>
          <cell r="AC1673">
            <v>85</v>
          </cell>
        </row>
        <row r="1674">
          <cell r="H1674" t="str">
            <v>Total INGENIO PROVIDENCIA S.A.</v>
          </cell>
          <cell r="I1674">
            <v>54726116</v>
          </cell>
          <cell r="J1674">
            <v>48523995</v>
          </cell>
          <cell r="K1674">
            <v>54787048.417999998</v>
          </cell>
          <cell r="L1674">
            <v>1864502</v>
          </cell>
          <cell r="M1674">
            <v>4611111</v>
          </cell>
          <cell r="N1674">
            <v>6475613</v>
          </cell>
          <cell r="P1674">
            <v>461111.10000000003</v>
          </cell>
          <cell r="R1674">
            <v>647561.30000000005</v>
          </cell>
          <cell r="S1674">
            <v>7584285.3999999994</v>
          </cell>
          <cell r="V1674">
            <v>10409539.199419999</v>
          </cell>
          <cell r="X1674">
            <v>6848381.0522499997</v>
          </cell>
          <cell r="Z1674">
            <v>0</v>
          </cell>
          <cell r="AB1674">
            <v>29944842.766330004</v>
          </cell>
          <cell r="AC1674">
            <v>85</v>
          </cell>
        </row>
        <row r="1675">
          <cell r="A1675" t="str">
            <v>Corredores  Medellín</v>
          </cell>
          <cell r="B1675">
            <v>10970434</v>
          </cell>
          <cell r="C1675">
            <v>37467</v>
          </cell>
          <cell r="D1675">
            <v>37777</v>
          </cell>
          <cell r="E1675" t="str">
            <v>A</v>
          </cell>
          <cell r="F1675" t="str">
            <v>AUCOL98</v>
          </cell>
          <cell r="G1675">
            <v>71286</v>
          </cell>
          <cell r="H1675" t="str">
            <v>INSTITUTO PARA EL DESARROLLO DE ANTIOQUIA IDE</v>
          </cell>
          <cell r="I1675">
            <v>21395361.125</v>
          </cell>
          <cell r="J1675">
            <v>21395361.125</v>
          </cell>
          <cell r="K1675">
            <v>18230020.156300001</v>
          </cell>
          <cell r="N1675">
            <v>0</v>
          </cell>
          <cell r="O1675">
            <v>0.1</v>
          </cell>
          <cell r="P1675">
            <v>0</v>
          </cell>
          <cell r="Q1675">
            <v>0.1</v>
          </cell>
          <cell r="R1675">
            <v>0</v>
          </cell>
          <cell r="S1675">
            <v>0</v>
          </cell>
          <cell r="T1675">
            <v>0</v>
          </cell>
          <cell r="U1675">
            <v>0.19</v>
          </cell>
          <cell r="V1675">
            <v>3463703.8296970003</v>
          </cell>
          <cell r="W1675">
            <v>0.125</v>
          </cell>
          <cell r="X1675">
            <v>2278752.5195375001</v>
          </cell>
          <cell r="Y1675">
            <v>0</v>
          </cell>
          <cell r="Z1675">
            <v>0</v>
          </cell>
          <cell r="AA1675">
            <v>0.68500000000000005</v>
          </cell>
          <cell r="AB1675">
            <v>12487563.807065502</v>
          </cell>
          <cell r="AC1675">
            <v>13</v>
          </cell>
          <cell r="AD1675">
            <v>13</v>
          </cell>
        </row>
        <row r="1676">
          <cell r="B1676" t="str">
            <v>Total 10970434</v>
          </cell>
          <cell r="I1676">
            <v>21395361.125</v>
          </cell>
          <cell r="J1676">
            <v>21395361.125</v>
          </cell>
          <cell r="K1676">
            <v>18230020.156300001</v>
          </cell>
          <cell r="L1676">
            <v>0</v>
          </cell>
          <cell r="M1676">
            <v>0</v>
          </cell>
          <cell r="N1676">
            <v>0</v>
          </cell>
          <cell r="P1676">
            <v>0</v>
          </cell>
          <cell r="R1676">
            <v>0</v>
          </cell>
          <cell r="S1676">
            <v>0</v>
          </cell>
          <cell r="V1676">
            <v>3463703.8296970003</v>
          </cell>
          <cell r="X1676">
            <v>2278752.5195375001</v>
          </cell>
          <cell r="Z1676">
            <v>0</v>
          </cell>
          <cell r="AB1676">
            <v>12487563.807065502</v>
          </cell>
          <cell r="AC1676">
            <v>13</v>
          </cell>
        </row>
        <row r="1677">
          <cell r="H1677" t="str">
            <v>Total INSTITUTO PARA EL DESARROLLO DE ANTIOQUIA IDE</v>
          </cell>
          <cell r="I1677">
            <v>21395361.125</v>
          </cell>
          <cell r="J1677">
            <v>21395361.125</v>
          </cell>
          <cell r="K1677">
            <v>18230020.156300001</v>
          </cell>
          <cell r="L1677">
            <v>0</v>
          </cell>
          <cell r="M1677">
            <v>0</v>
          </cell>
          <cell r="N1677">
            <v>0</v>
          </cell>
          <cell r="P1677">
            <v>0</v>
          </cell>
          <cell r="R1677">
            <v>0</v>
          </cell>
          <cell r="S1677">
            <v>0</v>
          </cell>
          <cell r="V1677">
            <v>3463703.8296970003</v>
          </cell>
          <cell r="X1677">
            <v>2278752.5195375001</v>
          </cell>
          <cell r="Z1677">
            <v>0</v>
          </cell>
          <cell r="AB1677">
            <v>12487563.807065502</v>
          </cell>
          <cell r="AC1677">
            <v>13</v>
          </cell>
        </row>
        <row r="1678">
          <cell r="A1678" t="str">
            <v>Corredores  Medellín</v>
          </cell>
          <cell r="B1678">
            <v>7470545</v>
          </cell>
          <cell r="C1678">
            <v>36943</v>
          </cell>
          <cell r="D1678">
            <v>37307</v>
          </cell>
          <cell r="E1678" t="str">
            <v>M</v>
          </cell>
          <cell r="F1678" t="str">
            <v>AUCOLESP</v>
          </cell>
          <cell r="G1678">
            <v>71522</v>
          </cell>
          <cell r="H1678" t="str">
            <v>LEASING SURAMERICANA S.A.</v>
          </cell>
          <cell r="I1678">
            <v>37790807</v>
          </cell>
          <cell r="J1678">
            <v>37790807</v>
          </cell>
          <cell r="K1678">
            <v>37493101.666000001</v>
          </cell>
          <cell r="L1678">
            <v>18233810</v>
          </cell>
          <cell r="M1678">
            <v>1132170</v>
          </cell>
          <cell r="N1678">
            <v>19365980</v>
          </cell>
          <cell r="O1678">
            <v>0.1</v>
          </cell>
          <cell r="P1678">
            <v>113217</v>
          </cell>
          <cell r="Q1678">
            <v>0.1</v>
          </cell>
          <cell r="R1678">
            <v>1936598</v>
          </cell>
          <cell r="S1678">
            <v>21415795</v>
          </cell>
          <cell r="T1678">
            <v>0.5711929407915739</v>
          </cell>
          <cell r="U1678">
            <v>0.19</v>
          </cell>
          <cell r="V1678">
            <v>7123689.31654</v>
          </cell>
          <cell r="W1678">
            <v>0.125</v>
          </cell>
          <cell r="X1678">
            <v>4686637.7082500001</v>
          </cell>
          <cell r="Y1678">
            <v>0</v>
          </cell>
          <cell r="Z1678">
            <v>0</v>
          </cell>
          <cell r="AA1678">
            <v>0.11380705920842615</v>
          </cell>
          <cell r="AB1678">
            <v>4266979.6412100038</v>
          </cell>
          <cell r="AD1678">
            <v>22.585165023803711</v>
          </cell>
        </row>
        <row r="1679">
          <cell r="A1679" t="str">
            <v>Corredores  Medellín</v>
          </cell>
          <cell r="B1679">
            <v>7470545</v>
          </cell>
          <cell r="C1679">
            <v>37308</v>
          </cell>
          <cell r="D1679">
            <v>37672</v>
          </cell>
          <cell r="E1679" t="str">
            <v>M</v>
          </cell>
          <cell r="F1679" t="str">
            <v>AUCOLESP</v>
          </cell>
          <cell r="G1679">
            <v>71522</v>
          </cell>
          <cell r="H1679" t="str">
            <v>LEASING SURAMERICANA S.A.</v>
          </cell>
          <cell r="I1679">
            <v>40374947</v>
          </cell>
          <cell r="J1679">
            <v>40374947</v>
          </cell>
          <cell r="K1679">
            <v>39916188.390100002</v>
          </cell>
          <cell r="L1679">
            <v>22732723</v>
          </cell>
          <cell r="M1679">
            <v>9135970</v>
          </cell>
          <cell r="N1679">
            <v>31868693</v>
          </cell>
          <cell r="O1679">
            <v>0.1</v>
          </cell>
          <cell r="P1679">
            <v>913597</v>
          </cell>
          <cell r="Q1679">
            <v>0.1</v>
          </cell>
          <cell r="R1679">
            <v>3186869.3000000003</v>
          </cell>
          <cell r="S1679">
            <v>35969159.299999997</v>
          </cell>
          <cell r="T1679">
            <v>0.90111708433867033</v>
          </cell>
          <cell r="U1679">
            <v>0.19</v>
          </cell>
          <cell r="V1679">
            <v>7584075.7941190004</v>
          </cell>
          <cell r="W1679">
            <v>0.125</v>
          </cell>
          <cell r="X1679">
            <v>4989523.5487625003</v>
          </cell>
          <cell r="Y1679">
            <v>0</v>
          </cell>
          <cell r="Z1679">
            <v>0</v>
          </cell>
          <cell r="AA1679">
            <v>-0.21611708433867027</v>
          </cell>
          <cell r="AB1679">
            <v>-8626570.2527814936</v>
          </cell>
          <cell r="AD1679">
            <v>21.741758346557617</v>
          </cell>
        </row>
        <row r="1680">
          <cell r="A1680" t="str">
            <v>Corredores  Medellín</v>
          </cell>
          <cell r="B1680">
            <v>7470545</v>
          </cell>
          <cell r="C1680">
            <v>37673</v>
          </cell>
          <cell r="D1680">
            <v>37777</v>
          </cell>
          <cell r="E1680" t="str">
            <v>M</v>
          </cell>
          <cell r="F1680" t="str">
            <v>AUCOLESP</v>
          </cell>
          <cell r="G1680">
            <v>71522</v>
          </cell>
          <cell r="H1680" t="str">
            <v>LEASING SURAMERICANA S.A.</v>
          </cell>
          <cell r="I1680">
            <v>8430843</v>
          </cell>
          <cell r="J1680">
            <v>4850548</v>
          </cell>
          <cell r="K1680">
            <v>10173045.110400001</v>
          </cell>
          <cell r="L1680">
            <v>1270242</v>
          </cell>
          <cell r="M1680">
            <v>2327132</v>
          </cell>
          <cell r="N1680">
            <v>3597374</v>
          </cell>
          <cell r="O1680">
            <v>0.1</v>
          </cell>
          <cell r="P1680">
            <v>232713.2</v>
          </cell>
          <cell r="Q1680">
            <v>0.1</v>
          </cell>
          <cell r="R1680">
            <v>359737.4</v>
          </cell>
          <cell r="S1680">
            <v>4189824.6</v>
          </cell>
          <cell r="T1680">
            <v>0.4118555019201382</v>
          </cell>
          <cell r="U1680">
            <v>0.19</v>
          </cell>
          <cell r="V1680">
            <v>1932878.570976</v>
          </cell>
          <cell r="W1680">
            <v>0.125</v>
          </cell>
          <cell r="X1680">
            <v>1271630.6388000001</v>
          </cell>
          <cell r="Y1680">
            <v>0</v>
          </cell>
          <cell r="Z1680">
            <v>0</v>
          </cell>
          <cell r="AA1680">
            <v>0.27314449807986185</v>
          </cell>
          <cell r="AB1680">
            <v>2778711.3006240008</v>
          </cell>
          <cell r="AC1680">
            <v>19</v>
          </cell>
          <cell r="AD1680">
            <v>20.625</v>
          </cell>
        </row>
        <row r="1681">
          <cell r="B1681" t="str">
            <v>Total 7470545</v>
          </cell>
          <cell r="I1681">
            <v>86596597</v>
          </cell>
          <cell r="J1681">
            <v>83016302</v>
          </cell>
          <cell r="K1681">
            <v>87582335.166500017</v>
          </cell>
          <cell r="L1681">
            <v>42236775</v>
          </cell>
          <cell r="M1681">
            <v>12595272</v>
          </cell>
          <cell r="N1681">
            <v>54832047</v>
          </cell>
          <cell r="P1681">
            <v>1259527.2</v>
          </cell>
          <cell r="R1681">
            <v>5483204.7000000011</v>
          </cell>
          <cell r="S1681">
            <v>61574778.899999999</v>
          </cell>
          <cell r="V1681">
            <v>16640643.681635</v>
          </cell>
          <cell r="X1681">
            <v>10947791.895812502</v>
          </cell>
          <cell r="Z1681">
            <v>0</v>
          </cell>
          <cell r="AB1681">
            <v>-1580879.310947489</v>
          </cell>
          <cell r="AC1681">
            <v>19</v>
          </cell>
        </row>
        <row r="1682">
          <cell r="H1682" t="str">
            <v>Total LEASING SURAMERICANA S.A.</v>
          </cell>
          <cell r="I1682">
            <v>86596597</v>
          </cell>
          <cell r="J1682">
            <v>83016302</v>
          </cell>
          <cell r="K1682">
            <v>87582335.166500017</v>
          </cell>
          <cell r="L1682">
            <v>42236775</v>
          </cell>
          <cell r="M1682">
            <v>12595272</v>
          </cell>
          <cell r="N1682">
            <v>54832047</v>
          </cell>
          <cell r="P1682">
            <v>1259527.2</v>
          </cell>
          <cell r="R1682">
            <v>5483204.7000000011</v>
          </cell>
          <cell r="S1682">
            <v>61574778.899999999</v>
          </cell>
          <cell r="V1682">
            <v>16640643.681635</v>
          </cell>
          <cell r="X1682">
            <v>10947791.895812502</v>
          </cell>
          <cell r="Z1682">
            <v>0</v>
          </cell>
          <cell r="AB1682">
            <v>-1580879.310947489</v>
          </cell>
          <cell r="AC1682">
            <v>19</v>
          </cell>
        </row>
        <row r="1683">
          <cell r="A1683" t="str">
            <v>Corredores  Medellín</v>
          </cell>
          <cell r="B1683">
            <v>8751877</v>
          </cell>
          <cell r="C1683">
            <v>37071</v>
          </cell>
          <cell r="D1683">
            <v>37435</v>
          </cell>
          <cell r="E1683" t="str">
            <v>A</v>
          </cell>
          <cell r="F1683" t="str">
            <v>AUCOL98</v>
          </cell>
          <cell r="G1683">
            <v>71286</v>
          </cell>
          <cell r="H1683" t="str">
            <v>LONDONO VELASQUEZ JAIRO DE JESUS</v>
          </cell>
          <cell r="I1683">
            <v>288001</v>
          </cell>
          <cell r="J1683">
            <v>288001</v>
          </cell>
          <cell r="K1683">
            <v>288001</v>
          </cell>
          <cell r="N1683">
            <v>0</v>
          </cell>
          <cell r="O1683">
            <v>0.1</v>
          </cell>
          <cell r="P1683">
            <v>0</v>
          </cell>
          <cell r="Q1683">
            <v>0.1</v>
          </cell>
          <cell r="R1683">
            <v>0</v>
          </cell>
          <cell r="S1683">
            <v>0</v>
          </cell>
          <cell r="T1683">
            <v>0</v>
          </cell>
          <cell r="U1683">
            <v>0.19</v>
          </cell>
          <cell r="V1683">
            <v>54720.19</v>
          </cell>
          <cell r="W1683">
            <v>0.125</v>
          </cell>
          <cell r="X1683">
            <v>36000.125</v>
          </cell>
          <cell r="Y1683">
            <v>0</v>
          </cell>
          <cell r="Z1683">
            <v>0</v>
          </cell>
          <cell r="AA1683">
            <v>0.68500000000000005</v>
          </cell>
          <cell r="AB1683">
            <v>197280.68500000003</v>
          </cell>
          <cell r="AD1683">
            <v>1</v>
          </cell>
        </row>
        <row r="1684">
          <cell r="A1684" t="str">
            <v>Corredores  Medellín</v>
          </cell>
          <cell r="B1684">
            <v>8751877</v>
          </cell>
          <cell r="C1684">
            <v>37436</v>
          </cell>
          <cell r="D1684">
            <v>37777</v>
          </cell>
          <cell r="E1684" t="str">
            <v>A</v>
          </cell>
          <cell r="F1684" t="str">
            <v>AUCOL98</v>
          </cell>
          <cell r="G1684">
            <v>71286</v>
          </cell>
          <cell r="H1684" t="str">
            <v>LONDONO VELASQUEZ JAIRO DE JESUS</v>
          </cell>
          <cell r="I1684">
            <v>241980</v>
          </cell>
          <cell r="J1684">
            <v>241980</v>
          </cell>
          <cell r="K1684">
            <v>226731.95310000001</v>
          </cell>
          <cell r="N1684">
            <v>0</v>
          </cell>
          <cell r="O1684">
            <v>0.1</v>
          </cell>
          <cell r="P1684">
            <v>0</v>
          </cell>
          <cell r="Q1684">
            <v>0.1</v>
          </cell>
          <cell r="R1684">
            <v>0</v>
          </cell>
          <cell r="S1684">
            <v>0</v>
          </cell>
          <cell r="T1684">
            <v>0</v>
          </cell>
          <cell r="U1684">
            <v>0.19</v>
          </cell>
          <cell r="V1684">
            <v>43079.071089000005</v>
          </cell>
          <cell r="W1684">
            <v>0.125</v>
          </cell>
          <cell r="X1684">
            <v>28341.494137500002</v>
          </cell>
          <cell r="Y1684">
            <v>0</v>
          </cell>
          <cell r="Z1684">
            <v>0</v>
          </cell>
          <cell r="AA1684">
            <v>0.68500000000000005</v>
          </cell>
          <cell r="AB1684">
            <v>155311.38787350003</v>
          </cell>
          <cell r="AC1684">
            <v>1</v>
          </cell>
          <cell r="AD1684">
            <v>1</v>
          </cell>
        </row>
        <row r="1685">
          <cell r="B1685" t="str">
            <v>Total 8751877</v>
          </cell>
          <cell r="I1685">
            <v>529981</v>
          </cell>
          <cell r="J1685">
            <v>529981</v>
          </cell>
          <cell r="K1685">
            <v>514732.95310000004</v>
          </cell>
          <cell r="L1685">
            <v>0</v>
          </cell>
          <cell r="M1685">
            <v>0</v>
          </cell>
          <cell r="N1685">
            <v>0</v>
          </cell>
          <cell r="P1685">
            <v>0</v>
          </cell>
          <cell r="R1685">
            <v>0</v>
          </cell>
          <cell r="S1685">
            <v>0</v>
          </cell>
          <cell r="V1685">
            <v>97799.261089000007</v>
          </cell>
          <cell r="X1685">
            <v>64341.619137500005</v>
          </cell>
          <cell r="Z1685">
            <v>0</v>
          </cell>
          <cell r="AB1685">
            <v>352592.07287350006</v>
          </cell>
          <cell r="AC1685">
            <v>1</v>
          </cell>
        </row>
        <row r="1686">
          <cell r="H1686" t="str">
            <v>Total LONDONO VELASQUEZ JAIRO DE JESUS</v>
          </cell>
          <cell r="I1686">
            <v>529981</v>
          </cell>
          <cell r="J1686">
            <v>529981</v>
          </cell>
          <cell r="K1686">
            <v>514732.95310000004</v>
          </cell>
          <cell r="L1686">
            <v>0</v>
          </cell>
          <cell r="M1686">
            <v>0</v>
          </cell>
          <cell r="N1686">
            <v>0</v>
          </cell>
          <cell r="P1686">
            <v>0</v>
          </cell>
          <cell r="R1686">
            <v>0</v>
          </cell>
          <cell r="S1686">
            <v>0</v>
          </cell>
          <cell r="V1686">
            <v>97799.261089000007</v>
          </cell>
          <cell r="X1686">
            <v>64341.619137500005</v>
          </cell>
          <cell r="Z1686">
            <v>0</v>
          </cell>
          <cell r="AB1686">
            <v>352592.07287350006</v>
          </cell>
          <cell r="AC1686">
            <v>1</v>
          </cell>
        </row>
        <row r="1687">
          <cell r="A1687" t="str">
            <v>Corredores  Medellín</v>
          </cell>
          <cell r="B1687">
            <v>7552052</v>
          </cell>
          <cell r="C1687">
            <v>36838</v>
          </cell>
          <cell r="D1687">
            <v>37202</v>
          </cell>
          <cell r="E1687" t="str">
            <v>A</v>
          </cell>
          <cell r="F1687" t="str">
            <v>AUCOL98</v>
          </cell>
          <cell r="G1687">
            <v>71286</v>
          </cell>
          <cell r="H1687" t="str">
            <v>MELCO DE COLOMBIA</v>
          </cell>
          <cell r="I1687">
            <v>15150091.0625</v>
          </cell>
          <cell r="J1687">
            <v>15150091.0625</v>
          </cell>
          <cell r="K1687">
            <v>15150091</v>
          </cell>
          <cell r="L1687">
            <v>24651841</v>
          </cell>
          <cell r="M1687">
            <v>960001</v>
          </cell>
          <cell r="N1687">
            <v>25611842</v>
          </cell>
          <cell r="O1687">
            <v>0.1</v>
          </cell>
          <cell r="P1687">
            <v>96000.1</v>
          </cell>
          <cell r="Q1687">
            <v>0.1</v>
          </cell>
          <cell r="R1687">
            <v>2561184.2000000002</v>
          </cell>
          <cell r="S1687">
            <v>28269026.300000001</v>
          </cell>
          <cell r="T1687">
            <v>1.8659311221298935</v>
          </cell>
          <cell r="U1687">
            <v>0.19</v>
          </cell>
          <cell r="V1687">
            <v>2878517.29</v>
          </cell>
          <cell r="W1687">
            <v>0.125</v>
          </cell>
          <cell r="X1687">
            <v>1893761.375</v>
          </cell>
          <cell r="Y1687">
            <v>0</v>
          </cell>
          <cell r="Z1687">
            <v>0</v>
          </cell>
          <cell r="AA1687">
            <v>-1.1809311221298935</v>
          </cell>
          <cell r="AB1687">
            <v>-17891213.965</v>
          </cell>
          <cell r="AD1687">
            <v>15.700549125671387</v>
          </cell>
        </row>
        <row r="1688">
          <cell r="A1688" t="str">
            <v>Corredores  Medellín</v>
          </cell>
          <cell r="B1688">
            <v>7552052</v>
          </cell>
          <cell r="C1688">
            <v>37203</v>
          </cell>
          <cell r="D1688">
            <v>37567</v>
          </cell>
          <cell r="E1688" t="str">
            <v>A</v>
          </cell>
          <cell r="F1688" t="str">
            <v>AUCOL98</v>
          </cell>
          <cell r="G1688">
            <v>71286</v>
          </cell>
          <cell r="H1688" t="str">
            <v>MELCO DE COLOMBIA</v>
          </cell>
          <cell r="I1688">
            <v>19527356</v>
          </cell>
          <cell r="J1688">
            <v>19527356</v>
          </cell>
          <cell r="K1688">
            <v>19527355.873</v>
          </cell>
          <cell r="L1688">
            <v>4206060</v>
          </cell>
          <cell r="M1688">
            <v>1790000</v>
          </cell>
          <cell r="N1688">
            <v>5996060</v>
          </cell>
          <cell r="O1688">
            <v>0.1</v>
          </cell>
          <cell r="P1688">
            <v>179000</v>
          </cell>
          <cell r="Q1688">
            <v>0.1</v>
          </cell>
          <cell r="R1688">
            <v>599606</v>
          </cell>
          <cell r="S1688">
            <v>6774666</v>
          </cell>
          <cell r="T1688">
            <v>0.34693207027415146</v>
          </cell>
          <cell r="U1688">
            <v>0.19</v>
          </cell>
          <cell r="V1688">
            <v>3710197.6158699999</v>
          </cell>
          <cell r="W1688">
            <v>0.125</v>
          </cell>
          <cell r="X1688">
            <v>2440919.484125</v>
          </cell>
          <cell r="Y1688">
            <v>0</v>
          </cell>
          <cell r="Z1688">
            <v>0</v>
          </cell>
          <cell r="AA1688">
            <v>0.33806792972584859</v>
          </cell>
          <cell r="AB1688">
            <v>6601572.7730050003</v>
          </cell>
          <cell r="AD1688">
            <v>14.288461685180664</v>
          </cell>
        </row>
        <row r="1689">
          <cell r="A1689" t="str">
            <v>Corredores  Medellín</v>
          </cell>
          <cell r="B1689">
            <v>7552052</v>
          </cell>
          <cell r="C1689">
            <v>37568</v>
          </cell>
          <cell r="D1689">
            <v>37777</v>
          </cell>
          <cell r="E1689" t="str">
            <v>A</v>
          </cell>
          <cell r="F1689" t="str">
            <v>AUCOL98</v>
          </cell>
          <cell r="G1689">
            <v>71286</v>
          </cell>
          <cell r="H1689" t="str">
            <v>MELCO DE COLOMBIA</v>
          </cell>
          <cell r="I1689">
            <v>17631729.9375</v>
          </cell>
          <cell r="J1689">
            <v>17631729.9375</v>
          </cell>
          <cell r="K1689">
            <v>10057356.2656</v>
          </cell>
          <cell r="N1689">
            <v>0</v>
          </cell>
          <cell r="O1689">
            <v>0.1</v>
          </cell>
          <cell r="P1689">
            <v>0</v>
          </cell>
          <cell r="Q1689">
            <v>0.1</v>
          </cell>
          <cell r="R1689">
            <v>0</v>
          </cell>
          <cell r="S1689">
            <v>0</v>
          </cell>
          <cell r="T1689">
            <v>0</v>
          </cell>
          <cell r="U1689">
            <v>0.19</v>
          </cell>
          <cell r="V1689">
            <v>1910897.690464</v>
          </cell>
          <cell r="W1689">
            <v>0.125</v>
          </cell>
          <cell r="X1689">
            <v>1257169.5331999999</v>
          </cell>
          <cell r="Y1689">
            <v>0</v>
          </cell>
          <cell r="Z1689">
            <v>0</v>
          </cell>
          <cell r="AA1689">
            <v>0.68500000000000005</v>
          </cell>
          <cell r="AB1689">
            <v>6889289.0419359999</v>
          </cell>
          <cell r="AC1689">
            <v>15</v>
          </cell>
          <cell r="AD1689">
            <v>14.732057571411133</v>
          </cell>
        </row>
        <row r="1690">
          <cell r="B1690" t="str">
            <v>Total 7552052</v>
          </cell>
          <cell r="I1690">
            <v>52309177</v>
          </cell>
          <cell r="J1690">
            <v>52309177</v>
          </cell>
          <cell r="K1690">
            <v>44734803.138599992</v>
          </cell>
          <cell r="L1690">
            <v>28857901</v>
          </cell>
          <cell r="M1690">
            <v>2750001</v>
          </cell>
          <cell r="N1690">
            <v>31607902</v>
          </cell>
          <cell r="P1690">
            <v>275000.09999999998</v>
          </cell>
          <cell r="R1690">
            <v>3160790.2</v>
          </cell>
          <cell r="S1690">
            <v>35043692.299999997</v>
          </cell>
          <cell r="V1690">
            <v>8499612.5963339992</v>
          </cell>
          <cell r="X1690">
            <v>5591850.392324999</v>
          </cell>
          <cell r="Z1690">
            <v>0</v>
          </cell>
          <cell r="AB1690">
            <v>-4400352.1500589987</v>
          </cell>
          <cell r="AC1690">
            <v>15</v>
          </cell>
        </row>
        <row r="1691">
          <cell r="H1691" t="str">
            <v>Total MELCO DE COLOMBIA</v>
          </cell>
          <cell r="I1691">
            <v>52309177</v>
          </cell>
          <cell r="J1691">
            <v>52309177</v>
          </cell>
          <cell r="K1691">
            <v>44734803.138599992</v>
          </cell>
          <cell r="L1691">
            <v>28857901</v>
          </cell>
          <cell r="M1691">
            <v>2750001</v>
          </cell>
          <cell r="N1691">
            <v>31607902</v>
          </cell>
          <cell r="P1691">
            <v>275000.09999999998</v>
          </cell>
          <cell r="R1691">
            <v>3160790.2</v>
          </cell>
          <cell r="S1691">
            <v>35043692.299999997</v>
          </cell>
          <cell r="V1691">
            <v>8499612.5963339992</v>
          </cell>
          <cell r="X1691">
            <v>5591850.392324999</v>
          </cell>
          <cell r="Z1691">
            <v>0</v>
          </cell>
          <cell r="AB1691">
            <v>-4400352.1500589987</v>
          </cell>
          <cell r="AC1691">
            <v>15</v>
          </cell>
        </row>
        <row r="1692">
          <cell r="A1692" t="str">
            <v>Corredores  Medellín</v>
          </cell>
          <cell r="B1692">
            <v>7612872</v>
          </cell>
          <cell r="C1692">
            <v>36862</v>
          </cell>
          <cell r="D1692">
            <v>37226</v>
          </cell>
          <cell r="E1692" t="str">
            <v>A</v>
          </cell>
          <cell r="F1692" t="str">
            <v>AUCOL98</v>
          </cell>
          <cell r="G1692">
            <v>71286</v>
          </cell>
          <cell r="H1692" t="str">
            <v>NEW STETIC S. A.</v>
          </cell>
          <cell r="I1692">
            <v>35846175.0625</v>
          </cell>
          <cell r="J1692">
            <v>35846175.0625</v>
          </cell>
          <cell r="K1692">
            <v>35846175.171899997</v>
          </cell>
          <cell r="L1692">
            <v>29476073</v>
          </cell>
          <cell r="M1692">
            <v>0</v>
          </cell>
          <cell r="N1692">
            <v>29476073</v>
          </cell>
          <cell r="O1692">
            <v>0.1</v>
          </cell>
          <cell r="P1692">
            <v>0</v>
          </cell>
          <cell r="Q1692">
            <v>0.1</v>
          </cell>
          <cell r="R1692">
            <v>2947607.3000000003</v>
          </cell>
          <cell r="S1692">
            <v>32423680.300000001</v>
          </cell>
          <cell r="T1692">
            <v>0.90452273204916689</v>
          </cell>
          <cell r="U1692">
            <v>0.19</v>
          </cell>
          <cell r="V1692">
            <v>6810773.2826609993</v>
          </cell>
          <cell r="W1692">
            <v>0.125</v>
          </cell>
          <cell r="X1692">
            <v>4480771.8964874996</v>
          </cell>
          <cell r="Y1692">
            <v>0</v>
          </cell>
          <cell r="Z1692">
            <v>0</v>
          </cell>
          <cell r="AA1692">
            <v>-0.21952273204916684</v>
          </cell>
          <cell r="AB1692">
            <v>-7869050.3072485002</v>
          </cell>
          <cell r="AD1692">
            <v>19.623626708984375</v>
          </cell>
        </row>
        <row r="1693">
          <cell r="A1693" t="str">
            <v>Corredores  Medellín</v>
          </cell>
          <cell r="B1693">
            <v>7612872</v>
          </cell>
          <cell r="C1693">
            <v>37227</v>
          </cell>
          <cell r="D1693">
            <v>37591</v>
          </cell>
          <cell r="E1693" t="str">
            <v>A</v>
          </cell>
          <cell r="F1693" t="str">
            <v>AUCOL98</v>
          </cell>
          <cell r="G1693">
            <v>71286</v>
          </cell>
          <cell r="H1693" t="str">
            <v>NEW STETIC S. A.</v>
          </cell>
          <cell r="I1693">
            <v>39865529.3125</v>
          </cell>
          <cell r="J1693">
            <v>40054597.3125</v>
          </cell>
          <cell r="K1693">
            <v>39865529.3125</v>
          </cell>
          <cell r="L1693">
            <v>52340203</v>
          </cell>
          <cell r="M1693">
            <v>0</v>
          </cell>
          <cell r="N1693">
            <v>52340203</v>
          </cell>
          <cell r="O1693">
            <v>0.1</v>
          </cell>
          <cell r="P1693">
            <v>0</v>
          </cell>
          <cell r="Q1693">
            <v>0.1</v>
          </cell>
          <cell r="R1693">
            <v>5234020.3000000007</v>
          </cell>
          <cell r="S1693">
            <v>57574223.299999997</v>
          </cell>
          <cell r="T1693">
            <v>1.4442106825845495</v>
          </cell>
          <cell r="U1693">
            <v>0.19</v>
          </cell>
          <cell r="V1693">
            <v>7574450.569375</v>
          </cell>
          <cell r="W1693">
            <v>0.125</v>
          </cell>
          <cell r="X1693">
            <v>4983191.1640625</v>
          </cell>
          <cell r="Y1693">
            <v>0</v>
          </cell>
          <cell r="Z1693">
            <v>0</v>
          </cell>
          <cell r="AA1693">
            <v>-0.75921068258454949</v>
          </cell>
          <cell r="AB1693">
            <v>-30266335.72093749</v>
          </cell>
          <cell r="AD1693">
            <v>19.648351669311523</v>
          </cell>
        </row>
        <row r="1694">
          <cell r="A1694" t="str">
            <v>Corredores  Medellín</v>
          </cell>
          <cell r="B1694">
            <v>7612872</v>
          </cell>
          <cell r="C1694">
            <v>37592</v>
          </cell>
          <cell r="D1694">
            <v>37777</v>
          </cell>
          <cell r="E1694" t="str">
            <v>A</v>
          </cell>
          <cell r="F1694" t="str">
            <v>AUCOL98</v>
          </cell>
          <cell r="G1694">
            <v>71286</v>
          </cell>
          <cell r="H1694" t="str">
            <v>NEW STETIC S. A.</v>
          </cell>
          <cell r="I1694">
            <v>25533403.9375</v>
          </cell>
          <cell r="J1694">
            <v>23422977</v>
          </cell>
          <cell r="K1694">
            <v>12406652.6719</v>
          </cell>
          <cell r="L1694">
            <v>4286378</v>
          </cell>
          <cell r="M1694">
            <v>2041287</v>
          </cell>
          <cell r="N1694">
            <v>6327665</v>
          </cell>
          <cell r="O1694">
            <v>0.1</v>
          </cell>
          <cell r="P1694">
            <v>204128.7</v>
          </cell>
          <cell r="Q1694">
            <v>0.1</v>
          </cell>
          <cell r="R1694">
            <v>632766.5</v>
          </cell>
          <cell r="S1694">
            <v>7164560.2000000002</v>
          </cell>
          <cell r="T1694">
            <v>0.57747729298710138</v>
          </cell>
          <cell r="U1694">
            <v>0.19</v>
          </cell>
          <cell r="V1694">
            <v>2357264.0076609999</v>
          </cell>
          <cell r="W1694">
            <v>0.125</v>
          </cell>
          <cell r="X1694">
            <v>1550831.5839875001</v>
          </cell>
          <cell r="Y1694">
            <v>0</v>
          </cell>
          <cell r="Z1694">
            <v>0</v>
          </cell>
          <cell r="AA1694">
            <v>0.10752270701289868</v>
          </cell>
          <cell r="AB1694">
            <v>1333996.8802515003</v>
          </cell>
          <cell r="AC1694">
            <v>10</v>
          </cell>
          <cell r="AD1694">
            <v>8.9729728698730469</v>
          </cell>
        </row>
        <row r="1695">
          <cell r="B1695" t="str">
            <v>Total 7612872</v>
          </cell>
          <cell r="I1695">
            <v>101245108.3125</v>
          </cell>
          <cell r="J1695">
            <v>99323749.375</v>
          </cell>
          <cell r="K1695">
            <v>88118357.156300008</v>
          </cell>
          <cell r="L1695">
            <v>86102654</v>
          </cell>
          <cell r="M1695">
            <v>2041287</v>
          </cell>
          <cell r="N1695">
            <v>88143941</v>
          </cell>
          <cell r="P1695">
            <v>204128.7</v>
          </cell>
          <cell r="R1695">
            <v>8814394.1000000015</v>
          </cell>
          <cell r="S1695">
            <v>97162463.799999997</v>
          </cell>
          <cell r="V1695">
            <v>16742487.859696999</v>
          </cell>
          <cell r="X1695">
            <v>11014794.644537501</v>
          </cell>
          <cell r="Z1695">
            <v>0</v>
          </cell>
          <cell r="AB1695">
            <v>-36801389.147934496</v>
          </cell>
          <cell r="AC1695">
            <v>10</v>
          </cell>
        </row>
        <row r="1696">
          <cell r="H1696" t="str">
            <v>Total NEW STETIC S. A.</v>
          </cell>
          <cell r="I1696">
            <v>101245108.3125</v>
          </cell>
          <cell r="J1696">
            <v>99323749.375</v>
          </cell>
          <cell r="K1696">
            <v>88118357.156300008</v>
          </cell>
          <cell r="L1696">
            <v>86102654</v>
          </cell>
          <cell r="M1696">
            <v>2041287</v>
          </cell>
          <cell r="N1696">
            <v>88143941</v>
          </cell>
          <cell r="P1696">
            <v>204128.7</v>
          </cell>
          <cell r="R1696">
            <v>8814394.1000000015</v>
          </cell>
          <cell r="S1696">
            <v>97162463.799999997</v>
          </cell>
          <cell r="V1696">
            <v>16742487.859696999</v>
          </cell>
          <cell r="X1696">
            <v>11014794.644537501</v>
          </cell>
          <cell r="Z1696">
            <v>0</v>
          </cell>
          <cell r="AB1696">
            <v>-36801389.147934496</v>
          </cell>
          <cell r="AC1696">
            <v>10</v>
          </cell>
        </row>
        <row r="1697">
          <cell r="A1697" t="str">
            <v>Corredores  Medellín</v>
          </cell>
          <cell r="B1697">
            <v>1038959</v>
          </cell>
          <cell r="C1697">
            <v>36845</v>
          </cell>
          <cell r="D1697">
            <v>37209</v>
          </cell>
          <cell r="E1697" t="str">
            <v>M</v>
          </cell>
          <cell r="F1697" t="str">
            <v>AUCOL98</v>
          </cell>
          <cell r="G1697">
            <v>71286</v>
          </cell>
          <cell r="H1697" t="str">
            <v>ORBITEL S.A.  E.S.P</v>
          </cell>
          <cell r="I1697">
            <v>196690769.7667</v>
          </cell>
          <cell r="J1697">
            <v>196690769.7667</v>
          </cell>
          <cell r="K1697">
            <v>196690769.7638</v>
          </cell>
          <cell r="L1697">
            <v>85273463</v>
          </cell>
          <cell r="M1697">
            <v>5636267</v>
          </cell>
          <cell r="N1697">
            <v>90909730</v>
          </cell>
          <cell r="O1697">
            <v>0.1</v>
          </cell>
          <cell r="P1697">
            <v>563626.70000000007</v>
          </cell>
          <cell r="Q1697">
            <v>0.1</v>
          </cell>
          <cell r="R1697">
            <v>9090973</v>
          </cell>
          <cell r="S1697">
            <v>100564329.7</v>
          </cell>
          <cell r="T1697">
            <v>0.51128138763585429</v>
          </cell>
          <cell r="U1697">
            <v>0.19</v>
          </cell>
          <cell r="V1697">
            <v>37371246.255121998</v>
          </cell>
          <cell r="W1697">
            <v>0.125</v>
          </cell>
          <cell r="X1697">
            <v>24586346.220474999</v>
          </cell>
          <cell r="Y1697">
            <v>0</v>
          </cell>
          <cell r="Z1697">
            <v>0</v>
          </cell>
          <cell r="AA1697">
            <v>0.17371861236414576</v>
          </cell>
          <cell r="AB1697">
            <v>34168847.588203013</v>
          </cell>
          <cell r="AD1697">
            <v>173.54396057128906</v>
          </cell>
        </row>
        <row r="1698">
          <cell r="A1698" t="str">
            <v>Corredores  Medellín</v>
          </cell>
          <cell r="B1698">
            <v>1038959</v>
          </cell>
          <cell r="C1698">
            <v>37210</v>
          </cell>
          <cell r="D1698">
            <v>37574</v>
          </cell>
          <cell r="E1698" t="str">
            <v>M</v>
          </cell>
          <cell r="F1698" t="str">
            <v>AUCOL98</v>
          </cell>
          <cell r="G1698">
            <v>71286</v>
          </cell>
          <cell r="H1698" t="str">
            <v>ORBITEL S.A.  E.S.P</v>
          </cell>
          <cell r="I1698">
            <v>255123607.3558</v>
          </cell>
          <cell r="J1698">
            <v>255123890.19999999</v>
          </cell>
          <cell r="K1698">
            <v>255123607.18709999</v>
          </cell>
          <cell r="L1698">
            <v>53110006</v>
          </cell>
          <cell r="M1698">
            <v>16544332</v>
          </cell>
          <cell r="N1698">
            <v>69654338</v>
          </cell>
          <cell r="O1698">
            <v>0.1</v>
          </cell>
          <cell r="P1698">
            <v>1654433.2000000002</v>
          </cell>
          <cell r="Q1698">
            <v>0.1</v>
          </cell>
          <cell r="R1698">
            <v>6965433.8000000007</v>
          </cell>
          <cell r="S1698">
            <v>78274205</v>
          </cell>
          <cell r="T1698">
            <v>0.30680894591850155</v>
          </cell>
          <cell r="U1698">
            <v>0.19</v>
          </cell>
          <cell r="V1698">
            <v>48473485.365548998</v>
          </cell>
          <cell r="W1698">
            <v>0.125</v>
          </cell>
          <cell r="X1698">
            <v>31890450.898387499</v>
          </cell>
          <cell r="Y1698">
            <v>0</v>
          </cell>
          <cell r="Z1698">
            <v>0</v>
          </cell>
          <cell r="AA1698">
            <v>0.3781910540814985</v>
          </cell>
          <cell r="AB1698">
            <v>96485465.923163518</v>
          </cell>
          <cell r="AD1698">
            <v>187.40383911132813</v>
          </cell>
        </row>
        <row r="1699">
          <cell r="A1699" t="str">
            <v>Corredores  Medellín</v>
          </cell>
          <cell r="B1699">
            <v>1038959</v>
          </cell>
          <cell r="C1699">
            <v>37575</v>
          </cell>
          <cell r="D1699">
            <v>37777</v>
          </cell>
          <cell r="E1699" t="str">
            <v>M</v>
          </cell>
          <cell r="F1699" t="str">
            <v>AUCOL98</v>
          </cell>
          <cell r="G1699">
            <v>71286</v>
          </cell>
          <cell r="H1699" t="str">
            <v>ORBITEL S.A.  E.S.P</v>
          </cell>
          <cell r="I1699">
            <v>108602337.4843</v>
          </cell>
          <cell r="J1699">
            <v>88193791.174199998</v>
          </cell>
          <cell r="K1699">
            <v>105594988.80069999</v>
          </cell>
          <cell r="L1699">
            <v>65970920</v>
          </cell>
          <cell r="M1699">
            <v>42153767</v>
          </cell>
          <cell r="N1699">
            <v>108124687</v>
          </cell>
          <cell r="O1699">
            <v>0.1</v>
          </cell>
          <cell r="P1699">
            <v>4215376.7</v>
          </cell>
          <cell r="Q1699">
            <v>0.1</v>
          </cell>
          <cell r="R1699">
            <v>10812468.700000001</v>
          </cell>
          <cell r="S1699">
            <v>123152532.40000001</v>
          </cell>
          <cell r="T1699">
            <v>1.1662725078027909</v>
          </cell>
          <cell r="U1699">
            <v>0.19</v>
          </cell>
          <cell r="V1699">
            <v>20063047.872132998</v>
          </cell>
          <cell r="W1699">
            <v>0.125</v>
          </cell>
          <cell r="X1699">
            <v>13199373.600087499</v>
          </cell>
          <cell r="Y1699">
            <v>0</v>
          </cell>
          <cell r="Z1699">
            <v>0</v>
          </cell>
          <cell r="AA1699">
            <v>-0.48127250780279085</v>
          </cell>
          <cell r="AB1699">
            <v>-50819965.0715205</v>
          </cell>
          <cell r="AC1699">
            <v>256</v>
          </cell>
          <cell r="AD1699">
            <v>237.44059753417969</v>
          </cell>
        </row>
        <row r="1700">
          <cell r="B1700" t="str">
            <v>Total 1038959</v>
          </cell>
          <cell r="I1700">
            <v>560416714.60679996</v>
          </cell>
          <cell r="J1700">
            <v>540008451.1408999</v>
          </cell>
          <cell r="K1700">
            <v>557409365.75159991</v>
          </cell>
          <cell r="L1700">
            <v>204354389</v>
          </cell>
          <cell r="M1700">
            <v>64334366</v>
          </cell>
          <cell r="N1700">
            <v>268688755</v>
          </cell>
          <cell r="P1700">
            <v>6433436.6000000006</v>
          </cell>
          <cell r="R1700">
            <v>26868875.5</v>
          </cell>
          <cell r="S1700">
            <v>301991067.10000002</v>
          </cell>
          <cell r="V1700">
            <v>105907779.49280401</v>
          </cell>
          <cell r="X1700">
            <v>69676170.718949988</v>
          </cell>
          <cell r="Z1700">
            <v>0</v>
          </cell>
          <cell r="AB1700">
            <v>79834348.439846039</v>
          </cell>
          <cell r="AC1700">
            <v>256</v>
          </cell>
        </row>
        <row r="1701">
          <cell r="H1701" t="str">
            <v>Total ORBITEL S.A.  E.S.P</v>
          </cell>
          <cell r="I1701">
            <v>560416714.60679996</v>
          </cell>
          <cell r="J1701">
            <v>540008451.1408999</v>
          </cell>
          <cell r="K1701">
            <v>557409365.75159991</v>
          </cell>
          <cell r="L1701">
            <v>204354389</v>
          </cell>
          <cell r="M1701">
            <v>64334366</v>
          </cell>
          <cell r="N1701">
            <v>268688755</v>
          </cell>
          <cell r="P1701">
            <v>6433436.6000000006</v>
          </cell>
          <cell r="R1701">
            <v>26868875.5</v>
          </cell>
          <cell r="S1701">
            <v>301991067.10000002</v>
          </cell>
          <cell r="V1701">
            <v>105907779.49280401</v>
          </cell>
          <cell r="X1701">
            <v>69676170.718949988</v>
          </cell>
          <cell r="Z1701">
            <v>0</v>
          </cell>
          <cell r="AB1701">
            <v>79834348.439846039</v>
          </cell>
          <cell r="AC1701">
            <v>256</v>
          </cell>
        </row>
        <row r="1702">
          <cell r="A1702" t="str">
            <v>Corredores  Medellín</v>
          </cell>
          <cell r="B1702">
            <v>10937935</v>
          </cell>
          <cell r="C1702">
            <v>37469</v>
          </cell>
          <cell r="D1702">
            <v>37777</v>
          </cell>
          <cell r="E1702" t="str">
            <v>M</v>
          </cell>
          <cell r="F1702" t="str">
            <v>AUCOLESP</v>
          </cell>
          <cell r="G1702">
            <v>71032</v>
          </cell>
          <cell r="H1702" t="str">
            <v>PAPELSA</v>
          </cell>
          <cell r="I1702">
            <v>37387738</v>
          </cell>
          <cell r="J1702">
            <v>33391523</v>
          </cell>
          <cell r="K1702">
            <v>36734040.489299998</v>
          </cell>
          <cell r="L1702">
            <v>62792380</v>
          </cell>
          <cell r="M1702">
            <v>0</v>
          </cell>
          <cell r="N1702">
            <v>62792380</v>
          </cell>
          <cell r="O1702">
            <v>0.1</v>
          </cell>
          <cell r="P1702">
            <v>0</v>
          </cell>
          <cell r="Q1702">
            <v>0.1</v>
          </cell>
          <cell r="R1702">
            <v>6279238</v>
          </cell>
          <cell r="S1702">
            <v>69071618</v>
          </cell>
          <cell r="T1702">
            <v>1.8803163790304904</v>
          </cell>
          <cell r="U1702">
            <v>0.19</v>
          </cell>
          <cell r="V1702">
            <v>6979467.6929669995</v>
          </cell>
          <cell r="W1702">
            <v>0.125</v>
          </cell>
          <cell r="X1702">
            <v>4591755.0611624997</v>
          </cell>
          <cell r="Y1702">
            <v>0</v>
          </cell>
          <cell r="Z1702">
            <v>0</v>
          </cell>
          <cell r="AA1702">
            <v>-1.1953163790304904</v>
          </cell>
          <cell r="AB1702">
            <v>-43908800.264829494</v>
          </cell>
          <cell r="AC1702">
            <v>46</v>
          </cell>
          <cell r="AD1702">
            <v>42.922077178955078</v>
          </cell>
        </row>
        <row r="1703">
          <cell r="B1703" t="str">
            <v>Total 10937935</v>
          </cell>
          <cell r="I1703">
            <v>37387738</v>
          </cell>
          <cell r="J1703">
            <v>33391523</v>
          </cell>
          <cell r="K1703">
            <v>36734040.489299998</v>
          </cell>
          <cell r="L1703">
            <v>62792380</v>
          </cell>
          <cell r="M1703">
            <v>0</v>
          </cell>
          <cell r="N1703">
            <v>62792380</v>
          </cell>
          <cell r="P1703">
            <v>0</v>
          </cell>
          <cell r="R1703">
            <v>6279238</v>
          </cell>
          <cell r="S1703">
            <v>69071618</v>
          </cell>
          <cell r="V1703">
            <v>6979467.6929669995</v>
          </cell>
          <cell r="X1703">
            <v>4591755.0611624997</v>
          </cell>
          <cell r="Z1703">
            <v>0</v>
          </cell>
          <cell r="AB1703">
            <v>-43908800.264829494</v>
          </cell>
          <cell r="AC1703">
            <v>46</v>
          </cell>
        </row>
        <row r="1704">
          <cell r="H1704" t="str">
            <v>Total PAPELSA</v>
          </cell>
          <cell r="I1704">
            <v>37387738</v>
          </cell>
          <cell r="J1704">
            <v>33391523</v>
          </cell>
          <cell r="K1704">
            <v>36734040.489299998</v>
          </cell>
          <cell r="L1704">
            <v>62792380</v>
          </cell>
          <cell r="M1704">
            <v>0</v>
          </cell>
          <cell r="N1704">
            <v>62792380</v>
          </cell>
          <cell r="P1704">
            <v>0</v>
          </cell>
          <cell r="R1704">
            <v>6279238</v>
          </cell>
          <cell r="S1704">
            <v>69071618</v>
          </cell>
          <cell r="V1704">
            <v>6979467.6929669995</v>
          </cell>
          <cell r="X1704">
            <v>4591755.0611624997</v>
          </cell>
          <cell r="Z1704">
            <v>0</v>
          </cell>
          <cell r="AB1704">
            <v>-43908800.264829494</v>
          </cell>
          <cell r="AC1704">
            <v>46</v>
          </cell>
        </row>
        <row r="1705">
          <cell r="A1705" t="str">
            <v>Corredores  Medellín</v>
          </cell>
          <cell r="B1705">
            <v>10943072</v>
          </cell>
          <cell r="C1705">
            <v>37469</v>
          </cell>
          <cell r="D1705">
            <v>37777</v>
          </cell>
          <cell r="E1705" t="str">
            <v>M</v>
          </cell>
          <cell r="F1705" t="str">
            <v>AUCOLESP</v>
          </cell>
          <cell r="G1705">
            <v>71032</v>
          </cell>
          <cell r="H1705" t="str">
            <v>PEPSI COLA PANAMERICANA S.A.</v>
          </cell>
          <cell r="I1705">
            <v>2329160</v>
          </cell>
          <cell r="J1705">
            <v>2096244</v>
          </cell>
          <cell r="K1705">
            <v>2329160</v>
          </cell>
          <cell r="N1705">
            <v>0</v>
          </cell>
          <cell r="O1705">
            <v>0.1</v>
          </cell>
          <cell r="P1705">
            <v>0</v>
          </cell>
          <cell r="Q1705">
            <v>0.1</v>
          </cell>
          <cell r="R1705">
            <v>0</v>
          </cell>
          <cell r="S1705">
            <v>0</v>
          </cell>
          <cell r="T1705">
            <v>0</v>
          </cell>
          <cell r="U1705">
            <v>0.19</v>
          </cell>
          <cell r="V1705">
            <v>442540.4</v>
          </cell>
          <cell r="W1705">
            <v>0.125</v>
          </cell>
          <cell r="X1705">
            <v>291145</v>
          </cell>
          <cell r="Y1705">
            <v>0</v>
          </cell>
          <cell r="Z1705">
            <v>0</v>
          </cell>
          <cell r="AA1705">
            <v>0.68500000000000005</v>
          </cell>
          <cell r="AB1705">
            <v>1595474.6</v>
          </cell>
          <cell r="AC1705">
            <v>1</v>
          </cell>
          <cell r="AD1705">
            <v>1</v>
          </cell>
        </row>
        <row r="1706">
          <cell r="B1706" t="str">
            <v>Total 10943072</v>
          </cell>
          <cell r="I1706">
            <v>2329160</v>
          </cell>
          <cell r="J1706">
            <v>2096244</v>
          </cell>
          <cell r="K1706">
            <v>2329160</v>
          </cell>
          <cell r="L1706">
            <v>0</v>
          </cell>
          <cell r="M1706">
            <v>0</v>
          </cell>
          <cell r="N1706">
            <v>0</v>
          </cell>
          <cell r="P1706">
            <v>0</v>
          </cell>
          <cell r="R1706">
            <v>0</v>
          </cell>
          <cell r="S1706">
            <v>0</v>
          </cell>
          <cell r="V1706">
            <v>442540.4</v>
          </cell>
          <cell r="X1706">
            <v>291145</v>
          </cell>
          <cell r="Z1706">
            <v>0</v>
          </cell>
          <cell r="AB1706">
            <v>1595474.6</v>
          </cell>
          <cell r="AC1706">
            <v>1</v>
          </cell>
        </row>
        <row r="1707">
          <cell r="H1707" t="str">
            <v>Total PEPSI COLA PANAMERICANA S.A.</v>
          </cell>
          <cell r="I1707">
            <v>2329160</v>
          </cell>
          <cell r="J1707">
            <v>2096244</v>
          </cell>
          <cell r="K1707">
            <v>2329160</v>
          </cell>
          <cell r="L1707">
            <v>0</v>
          </cell>
          <cell r="M1707">
            <v>0</v>
          </cell>
          <cell r="N1707">
            <v>0</v>
          </cell>
          <cell r="P1707">
            <v>0</v>
          </cell>
          <cell r="R1707">
            <v>0</v>
          </cell>
          <cell r="S1707">
            <v>0</v>
          </cell>
          <cell r="V1707">
            <v>442540.4</v>
          </cell>
          <cell r="X1707">
            <v>291145</v>
          </cell>
          <cell r="Z1707">
            <v>0</v>
          </cell>
          <cell r="AB1707">
            <v>1595474.6</v>
          </cell>
          <cell r="AC1707">
            <v>1</v>
          </cell>
        </row>
        <row r="1708">
          <cell r="A1708" t="str">
            <v>Corredores  Medellín</v>
          </cell>
          <cell r="B1708">
            <v>10333506</v>
          </cell>
          <cell r="C1708">
            <v>37218</v>
          </cell>
          <cell r="D1708">
            <v>37582</v>
          </cell>
          <cell r="E1708" t="str">
            <v>A</v>
          </cell>
          <cell r="F1708" t="str">
            <v>AUCOL98</v>
          </cell>
          <cell r="G1708">
            <v>71522</v>
          </cell>
          <cell r="H1708" t="str">
            <v>POLITECNICO COLOMBIANO JAIME ISAZA</v>
          </cell>
          <cell r="I1708">
            <v>82004761.25</v>
          </cell>
          <cell r="J1708">
            <v>82004761.25</v>
          </cell>
          <cell r="K1708">
            <v>82004761.1875</v>
          </cell>
          <cell r="L1708">
            <v>32736719</v>
          </cell>
          <cell r="M1708">
            <v>5605978</v>
          </cell>
          <cell r="N1708">
            <v>38342697</v>
          </cell>
          <cell r="O1708">
            <v>0.1</v>
          </cell>
          <cell r="P1708">
            <v>560597.80000000005</v>
          </cell>
          <cell r="Q1708">
            <v>0.1</v>
          </cell>
          <cell r="R1708">
            <v>3834269.7</v>
          </cell>
          <cell r="S1708">
            <v>42737564.5</v>
          </cell>
          <cell r="T1708">
            <v>0.52115955075196896</v>
          </cell>
          <cell r="U1708">
            <v>0.19</v>
          </cell>
          <cell r="V1708">
            <v>15580904.625624999</v>
          </cell>
          <cell r="W1708">
            <v>0.125</v>
          </cell>
          <cell r="X1708">
            <v>10250595.1484375</v>
          </cell>
          <cell r="Y1708">
            <v>0</v>
          </cell>
          <cell r="Z1708">
            <v>0</v>
          </cell>
          <cell r="AA1708">
            <v>0.16384044924803109</v>
          </cell>
          <cell r="AB1708">
            <v>13435696.913437504</v>
          </cell>
          <cell r="AD1708">
            <v>74.159339904785156</v>
          </cell>
        </row>
        <row r="1709">
          <cell r="A1709" t="str">
            <v>Corredores  Medellín</v>
          </cell>
          <cell r="B1709">
            <v>10333506</v>
          </cell>
          <cell r="C1709">
            <v>37583</v>
          </cell>
          <cell r="D1709">
            <v>37777</v>
          </cell>
          <cell r="E1709" t="str">
            <v>A</v>
          </cell>
          <cell r="F1709" t="str">
            <v>AUCOL98</v>
          </cell>
          <cell r="G1709">
            <v>71522</v>
          </cell>
          <cell r="H1709" t="str">
            <v>POLITECNICO COLOMBIANO JAIME ISAZA</v>
          </cell>
          <cell r="I1709">
            <v>65714445</v>
          </cell>
          <cell r="J1709">
            <v>64635299</v>
          </cell>
          <cell r="K1709">
            <v>33974589.234399997</v>
          </cell>
          <cell r="L1709">
            <v>37894758</v>
          </cell>
          <cell r="M1709">
            <v>13622400</v>
          </cell>
          <cell r="N1709">
            <v>51517158</v>
          </cell>
          <cell r="O1709">
            <v>0.1</v>
          </cell>
          <cell r="P1709">
            <v>1362240</v>
          </cell>
          <cell r="Q1709">
            <v>0.1</v>
          </cell>
          <cell r="R1709">
            <v>5151715.8000000007</v>
          </cell>
          <cell r="S1709">
            <v>58031113.799999997</v>
          </cell>
          <cell r="T1709">
            <v>1.7080740373232315</v>
          </cell>
          <cell r="U1709">
            <v>0.19</v>
          </cell>
          <cell r="V1709">
            <v>6455171.9545359993</v>
          </cell>
          <cell r="W1709">
            <v>0.125</v>
          </cell>
          <cell r="X1709">
            <v>4246823.6542999996</v>
          </cell>
          <cell r="Y1709">
            <v>0</v>
          </cell>
          <cell r="Z1709">
            <v>0</v>
          </cell>
          <cell r="AA1709">
            <v>-1.0230740373232314</v>
          </cell>
          <cell r="AB1709">
            <v>-34758520.174435996</v>
          </cell>
          <cell r="AC1709">
            <v>74</v>
          </cell>
          <cell r="AD1709">
            <v>71.623710632324219</v>
          </cell>
        </row>
        <row r="1710">
          <cell r="B1710" t="str">
            <v>Total 10333506</v>
          </cell>
          <cell r="I1710">
            <v>147719206.25</v>
          </cell>
          <cell r="J1710">
            <v>146640060.25</v>
          </cell>
          <cell r="K1710">
            <v>115979350.4219</v>
          </cell>
          <cell r="L1710">
            <v>70631477</v>
          </cell>
          <cell r="M1710">
            <v>19228378</v>
          </cell>
          <cell r="N1710">
            <v>89859855</v>
          </cell>
          <cell r="P1710">
            <v>1922837.8</v>
          </cell>
          <cell r="R1710">
            <v>8985985.5</v>
          </cell>
          <cell r="S1710">
            <v>100768678.3</v>
          </cell>
          <cell r="V1710">
            <v>22036076.580160998</v>
          </cell>
          <cell r="X1710">
            <v>14497418.802737501</v>
          </cell>
          <cell r="Z1710">
            <v>0</v>
          </cell>
          <cell r="AB1710">
            <v>-21322823.260998491</v>
          </cell>
          <cell r="AC1710">
            <v>74</v>
          </cell>
        </row>
        <row r="1711">
          <cell r="H1711" t="str">
            <v>Total POLITECNICO COLOMBIANO JAIME ISAZA</v>
          </cell>
          <cell r="I1711">
            <v>147719206.25</v>
          </cell>
          <cell r="J1711">
            <v>146640060.25</v>
          </cell>
          <cell r="K1711">
            <v>115979350.4219</v>
          </cell>
          <cell r="L1711">
            <v>70631477</v>
          </cell>
          <cell r="M1711">
            <v>19228378</v>
          </cell>
          <cell r="N1711">
            <v>89859855</v>
          </cell>
          <cell r="P1711">
            <v>1922837.8</v>
          </cell>
          <cell r="R1711">
            <v>8985985.5</v>
          </cell>
          <cell r="S1711">
            <v>100768678.3</v>
          </cell>
          <cell r="V1711">
            <v>22036076.580160998</v>
          </cell>
          <cell r="X1711">
            <v>14497418.802737501</v>
          </cell>
          <cell r="Z1711">
            <v>0</v>
          </cell>
          <cell r="AB1711">
            <v>-21322823.260998491</v>
          </cell>
          <cell r="AC1711">
            <v>74</v>
          </cell>
        </row>
        <row r="1712">
          <cell r="A1712" t="str">
            <v>Corredores  Medellín</v>
          </cell>
          <cell r="B1712">
            <v>10934929</v>
          </cell>
          <cell r="C1712">
            <v>37469</v>
          </cell>
          <cell r="D1712">
            <v>37777</v>
          </cell>
          <cell r="E1712" t="str">
            <v>M</v>
          </cell>
          <cell r="F1712" t="str">
            <v>AUCOLESP</v>
          </cell>
          <cell r="G1712">
            <v>71032</v>
          </cell>
          <cell r="H1712" t="str">
            <v>POSTOBON S.A.</v>
          </cell>
          <cell r="I1712">
            <v>1724836</v>
          </cell>
          <cell r="J1712">
            <v>1393952</v>
          </cell>
          <cell r="K1712">
            <v>1724836</v>
          </cell>
          <cell r="L1712">
            <v>4415371</v>
          </cell>
          <cell r="M1712">
            <v>0</v>
          </cell>
          <cell r="N1712">
            <v>4415371</v>
          </cell>
          <cell r="O1712">
            <v>0.1</v>
          </cell>
          <cell r="P1712">
            <v>0</v>
          </cell>
          <cell r="Q1712">
            <v>0.1</v>
          </cell>
          <cell r="R1712">
            <v>441537.10000000003</v>
          </cell>
          <cell r="S1712">
            <v>4856908.0999999996</v>
          </cell>
          <cell r="T1712">
            <v>2.8158666099269727</v>
          </cell>
          <cell r="U1712">
            <v>0.19</v>
          </cell>
          <cell r="V1712">
            <v>327718.84000000003</v>
          </cell>
          <cell r="W1712">
            <v>0.125</v>
          </cell>
          <cell r="X1712">
            <v>215604.5</v>
          </cell>
          <cell r="Y1712">
            <v>0</v>
          </cell>
          <cell r="Z1712">
            <v>0</v>
          </cell>
          <cell r="AA1712">
            <v>-2.1308666099269726</v>
          </cell>
          <cell r="AB1712">
            <v>-3675395.44</v>
          </cell>
          <cell r="AC1712">
            <v>3</v>
          </cell>
          <cell r="AD1712">
            <v>2.5</v>
          </cell>
        </row>
        <row r="1713">
          <cell r="B1713" t="str">
            <v>Total 10934929</v>
          </cell>
          <cell r="I1713">
            <v>1724836</v>
          </cell>
          <cell r="J1713">
            <v>1393952</v>
          </cell>
          <cell r="K1713">
            <v>1724836</v>
          </cell>
          <cell r="L1713">
            <v>4415371</v>
          </cell>
          <cell r="M1713">
            <v>0</v>
          </cell>
          <cell r="N1713">
            <v>4415371</v>
          </cell>
          <cell r="P1713">
            <v>0</v>
          </cell>
          <cell r="R1713">
            <v>441537.10000000003</v>
          </cell>
          <cell r="S1713">
            <v>4856908.0999999996</v>
          </cell>
          <cell r="V1713">
            <v>327718.84000000003</v>
          </cell>
          <cell r="X1713">
            <v>215604.5</v>
          </cell>
          <cell r="Z1713">
            <v>0</v>
          </cell>
          <cell r="AB1713">
            <v>-3675395.44</v>
          </cell>
          <cell r="AC1713">
            <v>3</v>
          </cell>
        </row>
        <row r="1714">
          <cell r="A1714" t="str">
            <v>Corredores  Medellín</v>
          </cell>
          <cell r="B1714">
            <v>10934974</v>
          </cell>
          <cell r="C1714">
            <v>37469</v>
          </cell>
          <cell r="D1714">
            <v>37777</v>
          </cell>
          <cell r="E1714" t="str">
            <v>M</v>
          </cell>
          <cell r="F1714" t="str">
            <v>AUCOLESP</v>
          </cell>
          <cell r="G1714">
            <v>71032</v>
          </cell>
          <cell r="H1714" t="str">
            <v>POSTOBON S.A.</v>
          </cell>
          <cell r="I1714">
            <v>92019115</v>
          </cell>
          <cell r="J1714">
            <v>82595968</v>
          </cell>
          <cell r="K1714">
            <v>92074178.431600004</v>
          </cell>
          <cell r="L1714">
            <v>17722091</v>
          </cell>
          <cell r="M1714">
            <v>5937374</v>
          </cell>
          <cell r="N1714">
            <v>23659465</v>
          </cell>
          <cell r="O1714">
            <v>0.1</v>
          </cell>
          <cell r="P1714">
            <v>593737.4</v>
          </cell>
          <cell r="Q1714">
            <v>0.1</v>
          </cell>
          <cell r="R1714">
            <v>2365946.5</v>
          </cell>
          <cell r="S1714">
            <v>26619148.899999999</v>
          </cell>
          <cell r="T1714">
            <v>0.289105472928817</v>
          </cell>
          <cell r="U1714">
            <v>0.19</v>
          </cell>
          <cell r="V1714">
            <v>17494093.902004</v>
          </cell>
          <cell r="W1714">
            <v>0.125</v>
          </cell>
          <cell r="X1714">
            <v>11509272.303950001</v>
          </cell>
          <cell r="Y1714">
            <v>0</v>
          </cell>
          <cell r="Z1714">
            <v>0</v>
          </cell>
          <cell r="AA1714">
            <v>0.39589452707118306</v>
          </cell>
          <cell r="AB1714">
            <v>36451663.325646006</v>
          </cell>
          <cell r="AC1714">
            <v>104</v>
          </cell>
          <cell r="AD1714">
            <v>106.65908813476563</v>
          </cell>
        </row>
        <row r="1715">
          <cell r="B1715" t="str">
            <v>Total 10934974</v>
          </cell>
          <cell r="I1715">
            <v>92019115</v>
          </cell>
          <cell r="J1715">
            <v>82595968</v>
          </cell>
          <cell r="K1715">
            <v>92074178.431600004</v>
          </cell>
          <cell r="L1715">
            <v>17722091</v>
          </cell>
          <cell r="M1715">
            <v>5937374</v>
          </cell>
          <cell r="N1715">
            <v>23659465</v>
          </cell>
          <cell r="P1715">
            <v>593737.4</v>
          </cell>
          <cell r="R1715">
            <v>2365946.5</v>
          </cell>
          <cell r="S1715">
            <v>26619148.899999999</v>
          </cell>
          <cell r="V1715">
            <v>17494093.902004</v>
          </cell>
          <cell r="X1715">
            <v>11509272.303950001</v>
          </cell>
          <cell r="Z1715">
            <v>0</v>
          </cell>
          <cell r="AB1715">
            <v>36451663.325646006</v>
          </cell>
          <cell r="AC1715">
            <v>104</v>
          </cell>
        </row>
        <row r="1716">
          <cell r="A1716" t="str">
            <v>Corredores  Medellín</v>
          </cell>
          <cell r="B1716">
            <v>10935009</v>
          </cell>
          <cell r="C1716">
            <v>37469</v>
          </cell>
          <cell r="D1716">
            <v>37777</v>
          </cell>
          <cell r="E1716" t="str">
            <v>M</v>
          </cell>
          <cell r="F1716" t="str">
            <v>AUCOLESP</v>
          </cell>
          <cell r="G1716">
            <v>71032</v>
          </cell>
          <cell r="H1716" t="str">
            <v>POSTOBON S.A.</v>
          </cell>
          <cell r="I1716">
            <v>434938</v>
          </cell>
          <cell r="J1716">
            <v>434938</v>
          </cell>
          <cell r="K1716">
            <v>434938.00390000001</v>
          </cell>
          <cell r="N1716">
            <v>0</v>
          </cell>
          <cell r="O1716">
            <v>0.1</v>
          </cell>
          <cell r="P1716">
            <v>0</v>
          </cell>
          <cell r="Q1716">
            <v>0.1</v>
          </cell>
          <cell r="R1716">
            <v>0</v>
          </cell>
          <cell r="S1716">
            <v>0</v>
          </cell>
          <cell r="T1716">
            <v>0</v>
          </cell>
          <cell r="U1716">
            <v>0.19</v>
          </cell>
          <cell r="V1716">
            <v>82638.220740999997</v>
          </cell>
          <cell r="W1716">
            <v>0.125</v>
          </cell>
          <cell r="X1716">
            <v>54367.250487500001</v>
          </cell>
          <cell r="Y1716">
            <v>0</v>
          </cell>
          <cell r="Z1716">
            <v>0</v>
          </cell>
          <cell r="AA1716">
            <v>0.68500000000000005</v>
          </cell>
          <cell r="AB1716">
            <v>297932.53267150006</v>
          </cell>
          <cell r="AC1716">
            <v>0</v>
          </cell>
          <cell r="AD1716">
            <v>0.68831169605255127</v>
          </cell>
        </row>
        <row r="1717">
          <cell r="B1717" t="str">
            <v>Total 10935009</v>
          </cell>
          <cell r="I1717">
            <v>434938</v>
          </cell>
          <cell r="J1717">
            <v>434938</v>
          </cell>
          <cell r="K1717">
            <v>434938.00390000001</v>
          </cell>
          <cell r="L1717">
            <v>0</v>
          </cell>
          <cell r="M1717">
            <v>0</v>
          </cell>
          <cell r="N1717">
            <v>0</v>
          </cell>
          <cell r="P1717">
            <v>0</v>
          </cell>
          <cell r="R1717">
            <v>0</v>
          </cell>
          <cell r="S1717">
            <v>0</v>
          </cell>
          <cell r="V1717">
            <v>82638.220740999997</v>
          </cell>
          <cell r="X1717">
            <v>54367.250487500001</v>
          </cell>
          <cell r="Z1717">
            <v>0</v>
          </cell>
          <cell r="AB1717">
            <v>297932.53267150006</v>
          </cell>
          <cell r="AC1717">
            <v>0</v>
          </cell>
        </row>
        <row r="1718">
          <cell r="A1718" t="str">
            <v>Corredores  Medellín</v>
          </cell>
          <cell r="B1718">
            <v>10935018</v>
          </cell>
          <cell r="C1718">
            <v>37469</v>
          </cell>
          <cell r="D1718">
            <v>37777</v>
          </cell>
          <cell r="E1718" t="str">
            <v>M</v>
          </cell>
          <cell r="F1718" t="str">
            <v>AUCOLESP</v>
          </cell>
          <cell r="G1718">
            <v>71032</v>
          </cell>
          <cell r="H1718" t="str">
            <v>POSTOBON S.A.</v>
          </cell>
          <cell r="I1718">
            <v>1227742</v>
          </cell>
          <cell r="J1718">
            <v>1105942</v>
          </cell>
          <cell r="K1718">
            <v>1227742</v>
          </cell>
          <cell r="N1718">
            <v>0</v>
          </cell>
          <cell r="O1718">
            <v>0.1</v>
          </cell>
          <cell r="P1718">
            <v>0</v>
          </cell>
          <cell r="Q1718">
            <v>0.1</v>
          </cell>
          <cell r="R1718">
            <v>0</v>
          </cell>
          <cell r="S1718">
            <v>0</v>
          </cell>
          <cell r="T1718">
            <v>0</v>
          </cell>
          <cell r="U1718">
            <v>0.19</v>
          </cell>
          <cell r="V1718">
            <v>233270.98</v>
          </cell>
          <cell r="W1718">
            <v>0.125</v>
          </cell>
          <cell r="X1718">
            <v>153467.75</v>
          </cell>
          <cell r="Y1718">
            <v>0</v>
          </cell>
          <cell r="Z1718">
            <v>0</v>
          </cell>
          <cell r="AA1718">
            <v>0.68500000000000005</v>
          </cell>
          <cell r="AB1718">
            <v>841003.27</v>
          </cell>
          <cell r="AC1718">
            <v>1</v>
          </cell>
          <cell r="AD1718">
            <v>1.5584415197372437</v>
          </cell>
        </row>
        <row r="1719">
          <cell r="B1719" t="str">
            <v>Total 10935018</v>
          </cell>
          <cell r="I1719">
            <v>1227742</v>
          </cell>
          <cell r="J1719">
            <v>1105942</v>
          </cell>
          <cell r="K1719">
            <v>1227742</v>
          </cell>
          <cell r="L1719">
            <v>0</v>
          </cell>
          <cell r="M1719">
            <v>0</v>
          </cell>
          <cell r="N1719">
            <v>0</v>
          </cell>
          <cell r="P1719">
            <v>0</v>
          </cell>
          <cell r="R1719">
            <v>0</v>
          </cell>
          <cell r="S1719">
            <v>0</v>
          </cell>
          <cell r="V1719">
            <v>233270.98</v>
          </cell>
          <cell r="X1719">
            <v>153467.75</v>
          </cell>
          <cell r="Z1719">
            <v>0</v>
          </cell>
          <cell r="AB1719">
            <v>841003.27</v>
          </cell>
          <cell r="AC1719">
            <v>1</v>
          </cell>
        </row>
        <row r="1720">
          <cell r="A1720" t="str">
            <v>Corredores  Medellín</v>
          </cell>
          <cell r="B1720">
            <v>10935054</v>
          </cell>
          <cell r="C1720">
            <v>37469</v>
          </cell>
          <cell r="D1720">
            <v>37777</v>
          </cell>
          <cell r="E1720" t="str">
            <v>M</v>
          </cell>
          <cell r="F1720" t="str">
            <v>AUCOLESP</v>
          </cell>
          <cell r="G1720">
            <v>71032</v>
          </cell>
          <cell r="H1720" t="str">
            <v>POSTOBON S.A.</v>
          </cell>
          <cell r="I1720">
            <v>525000</v>
          </cell>
          <cell r="J1720">
            <v>472500</v>
          </cell>
          <cell r="K1720">
            <v>525000</v>
          </cell>
          <cell r="N1720">
            <v>0</v>
          </cell>
          <cell r="O1720">
            <v>0.1</v>
          </cell>
          <cell r="P1720">
            <v>0</v>
          </cell>
          <cell r="Q1720">
            <v>0.1</v>
          </cell>
          <cell r="R1720">
            <v>0</v>
          </cell>
          <cell r="S1720">
            <v>0</v>
          </cell>
          <cell r="T1720">
            <v>0</v>
          </cell>
          <cell r="U1720">
            <v>0.19</v>
          </cell>
          <cell r="V1720">
            <v>99750</v>
          </cell>
          <cell r="W1720">
            <v>0.125</v>
          </cell>
          <cell r="X1720">
            <v>65625</v>
          </cell>
          <cell r="Y1720">
            <v>0</v>
          </cell>
          <cell r="Z1720">
            <v>0</v>
          </cell>
          <cell r="AA1720">
            <v>0.68500000000000005</v>
          </cell>
          <cell r="AB1720">
            <v>359625</v>
          </cell>
          <cell r="AC1720">
            <v>1</v>
          </cell>
          <cell r="AD1720">
            <v>1</v>
          </cell>
        </row>
        <row r="1721">
          <cell r="B1721" t="str">
            <v>Total 10935054</v>
          </cell>
          <cell r="I1721">
            <v>525000</v>
          </cell>
          <cell r="J1721">
            <v>472500</v>
          </cell>
          <cell r="K1721">
            <v>525000</v>
          </cell>
          <cell r="L1721">
            <v>0</v>
          </cell>
          <cell r="M1721">
            <v>0</v>
          </cell>
          <cell r="N1721">
            <v>0</v>
          </cell>
          <cell r="P1721">
            <v>0</v>
          </cell>
          <cell r="R1721">
            <v>0</v>
          </cell>
          <cell r="S1721">
            <v>0</v>
          </cell>
          <cell r="V1721">
            <v>99750</v>
          </cell>
          <cell r="X1721">
            <v>65625</v>
          </cell>
          <cell r="Z1721">
            <v>0</v>
          </cell>
          <cell r="AB1721">
            <v>359625</v>
          </cell>
          <cell r="AC1721">
            <v>1</v>
          </cell>
        </row>
        <row r="1722">
          <cell r="A1722" t="str">
            <v>Corredores  Medellín</v>
          </cell>
          <cell r="B1722">
            <v>10935072</v>
          </cell>
          <cell r="C1722">
            <v>37469</v>
          </cell>
          <cell r="D1722">
            <v>37777</v>
          </cell>
          <cell r="E1722" t="str">
            <v>M</v>
          </cell>
          <cell r="F1722" t="str">
            <v>AUCOLESP</v>
          </cell>
          <cell r="G1722">
            <v>71032</v>
          </cell>
          <cell r="H1722" t="str">
            <v>POSTOBON S.A.</v>
          </cell>
          <cell r="I1722">
            <v>17489534</v>
          </cell>
          <cell r="J1722">
            <v>15605150</v>
          </cell>
          <cell r="K1722">
            <v>17454195.7656</v>
          </cell>
          <cell r="L1722">
            <v>22271723</v>
          </cell>
          <cell r="M1722">
            <v>-4728889</v>
          </cell>
          <cell r="N1722">
            <v>17542834</v>
          </cell>
          <cell r="O1722">
            <v>0.1</v>
          </cell>
          <cell r="P1722">
            <v>-472888.9</v>
          </cell>
          <cell r="Q1722">
            <v>0.1</v>
          </cell>
          <cell r="R1722">
            <v>1754283.4000000001</v>
          </cell>
          <cell r="S1722">
            <v>18824228.5</v>
          </cell>
          <cell r="T1722">
            <v>1.0784930312916601</v>
          </cell>
          <cell r="U1722">
            <v>0.19</v>
          </cell>
          <cell r="V1722">
            <v>3316297.1954640001</v>
          </cell>
          <cell r="W1722">
            <v>0.125</v>
          </cell>
          <cell r="X1722">
            <v>2181774.4706999999</v>
          </cell>
          <cell r="Y1722">
            <v>0</v>
          </cell>
          <cell r="Z1722">
            <v>0</v>
          </cell>
          <cell r="AA1722">
            <v>-0.39349303129166002</v>
          </cell>
          <cell r="AB1722">
            <v>-6868104.4005640009</v>
          </cell>
          <cell r="AC1722">
            <v>26</v>
          </cell>
          <cell r="AD1722">
            <v>29.477272033691406</v>
          </cell>
        </row>
        <row r="1723">
          <cell r="B1723" t="str">
            <v>Total 10935072</v>
          </cell>
          <cell r="I1723">
            <v>17489534</v>
          </cell>
          <cell r="J1723">
            <v>15605150</v>
          </cell>
          <cell r="K1723">
            <v>17454195.7656</v>
          </cell>
          <cell r="L1723">
            <v>22271723</v>
          </cell>
          <cell r="M1723">
            <v>-4728889</v>
          </cell>
          <cell r="N1723">
            <v>17542834</v>
          </cell>
          <cell r="P1723">
            <v>-472888.9</v>
          </cell>
          <cell r="R1723">
            <v>1754283.4000000001</v>
          </cell>
          <cell r="S1723">
            <v>18824228.5</v>
          </cell>
          <cell r="V1723">
            <v>3316297.1954640001</v>
          </cell>
          <cell r="X1723">
            <v>2181774.4706999999</v>
          </cell>
          <cell r="Z1723">
            <v>0</v>
          </cell>
          <cell r="AB1723">
            <v>-6868104.4005640009</v>
          </cell>
          <cell r="AC1723">
            <v>26</v>
          </cell>
        </row>
        <row r="1724">
          <cell r="A1724" t="str">
            <v>Corredores  Medellín</v>
          </cell>
          <cell r="B1724">
            <v>10935107</v>
          </cell>
          <cell r="C1724">
            <v>37469</v>
          </cell>
          <cell r="D1724">
            <v>37777</v>
          </cell>
          <cell r="E1724" t="str">
            <v>M</v>
          </cell>
          <cell r="F1724" t="str">
            <v>AUCOLESP</v>
          </cell>
          <cell r="G1724">
            <v>71032</v>
          </cell>
          <cell r="H1724" t="str">
            <v>POSTOBON S.A.</v>
          </cell>
          <cell r="I1724">
            <v>7477578</v>
          </cell>
          <cell r="J1724">
            <v>6548150</v>
          </cell>
          <cell r="K1724">
            <v>7390058.25</v>
          </cell>
          <cell r="L1724">
            <v>1089197</v>
          </cell>
          <cell r="M1724">
            <v>10282501</v>
          </cell>
          <cell r="N1724">
            <v>11371698</v>
          </cell>
          <cell r="O1724">
            <v>0.1</v>
          </cell>
          <cell r="P1724">
            <v>1028250.1000000001</v>
          </cell>
          <cell r="Q1724">
            <v>0.1</v>
          </cell>
          <cell r="R1724">
            <v>1137169.8</v>
          </cell>
          <cell r="S1724">
            <v>13537117.9</v>
          </cell>
          <cell r="T1724">
            <v>1.8318012445977676</v>
          </cell>
          <cell r="U1724">
            <v>0.19</v>
          </cell>
          <cell r="V1724">
            <v>1404111.0675000001</v>
          </cell>
          <cell r="W1724">
            <v>0.125</v>
          </cell>
          <cell r="X1724">
            <v>923757.28125</v>
          </cell>
          <cell r="Y1724">
            <v>0</v>
          </cell>
          <cell r="Z1724">
            <v>0</v>
          </cell>
          <cell r="AA1724">
            <v>-1.1468012445977676</v>
          </cell>
          <cell r="AB1724">
            <v>-8474927.9987499993</v>
          </cell>
          <cell r="AC1724">
            <v>11</v>
          </cell>
          <cell r="AD1724">
            <v>12.48051929473877</v>
          </cell>
        </row>
        <row r="1725">
          <cell r="B1725" t="str">
            <v>Total 10935107</v>
          </cell>
          <cell r="I1725">
            <v>7477578</v>
          </cell>
          <cell r="J1725">
            <v>6548150</v>
          </cell>
          <cell r="K1725">
            <v>7390058.25</v>
          </cell>
          <cell r="L1725">
            <v>1089197</v>
          </cell>
          <cell r="M1725">
            <v>10282501</v>
          </cell>
          <cell r="N1725">
            <v>11371698</v>
          </cell>
          <cell r="P1725">
            <v>1028250.1000000001</v>
          </cell>
          <cell r="R1725">
            <v>1137169.8</v>
          </cell>
          <cell r="S1725">
            <v>13537117.9</v>
          </cell>
          <cell r="V1725">
            <v>1404111.0675000001</v>
          </cell>
          <cell r="X1725">
            <v>923757.28125</v>
          </cell>
          <cell r="Z1725">
            <v>0</v>
          </cell>
          <cell r="AB1725">
            <v>-8474927.9987499993</v>
          </cell>
          <cell r="AC1725">
            <v>11</v>
          </cell>
        </row>
        <row r="1726">
          <cell r="A1726" t="str">
            <v>Corredores  Medellín</v>
          </cell>
          <cell r="B1726">
            <v>10935125</v>
          </cell>
          <cell r="C1726">
            <v>37469</v>
          </cell>
          <cell r="D1726">
            <v>37777</v>
          </cell>
          <cell r="E1726" t="str">
            <v>M</v>
          </cell>
          <cell r="F1726" t="str">
            <v>AUCOLESP</v>
          </cell>
          <cell r="G1726">
            <v>71032</v>
          </cell>
          <cell r="H1726" t="str">
            <v>POSTOBON S.A.</v>
          </cell>
          <cell r="I1726">
            <v>8594614</v>
          </cell>
          <cell r="J1726">
            <v>7787499</v>
          </cell>
          <cell r="K1726">
            <v>8484729.2344000004</v>
          </cell>
          <cell r="L1726">
            <v>8706842</v>
          </cell>
          <cell r="M1726">
            <v>0</v>
          </cell>
          <cell r="N1726">
            <v>8706842</v>
          </cell>
          <cell r="O1726">
            <v>0.1</v>
          </cell>
          <cell r="P1726">
            <v>0</v>
          </cell>
          <cell r="Q1726">
            <v>0.1</v>
          </cell>
          <cell r="R1726">
            <v>870684.20000000007</v>
          </cell>
          <cell r="S1726">
            <v>9577526.1999999993</v>
          </cell>
          <cell r="T1726">
            <v>1.1287957382504825</v>
          </cell>
          <cell r="U1726">
            <v>0.19</v>
          </cell>
          <cell r="V1726">
            <v>1612098.5545360001</v>
          </cell>
          <cell r="W1726">
            <v>0.125</v>
          </cell>
          <cell r="X1726">
            <v>1060591.1543000001</v>
          </cell>
          <cell r="Y1726">
            <v>0</v>
          </cell>
          <cell r="Z1726">
            <v>0</v>
          </cell>
          <cell r="AA1726">
            <v>-0.44379573825048246</v>
          </cell>
          <cell r="AB1726">
            <v>-3765486.6744359992</v>
          </cell>
          <cell r="AC1726">
            <v>10</v>
          </cell>
          <cell r="AD1726">
            <v>10.967532157897949</v>
          </cell>
        </row>
        <row r="1727">
          <cell r="B1727" t="str">
            <v>Total 10935125</v>
          </cell>
          <cell r="I1727">
            <v>8594614</v>
          </cell>
          <cell r="J1727">
            <v>7787499</v>
          </cell>
          <cell r="K1727">
            <v>8484729.2344000004</v>
          </cell>
          <cell r="L1727">
            <v>8706842</v>
          </cell>
          <cell r="M1727">
            <v>0</v>
          </cell>
          <cell r="N1727">
            <v>8706842</v>
          </cell>
          <cell r="P1727">
            <v>0</v>
          </cell>
          <cell r="R1727">
            <v>870684.20000000007</v>
          </cell>
          <cell r="S1727">
            <v>9577526.1999999993</v>
          </cell>
          <cell r="V1727">
            <v>1612098.5545360001</v>
          </cell>
          <cell r="X1727">
            <v>1060591.1543000001</v>
          </cell>
          <cell r="Z1727">
            <v>0</v>
          </cell>
          <cell r="AB1727">
            <v>-3765486.6744359992</v>
          </cell>
          <cell r="AC1727">
            <v>10</v>
          </cell>
        </row>
        <row r="1728">
          <cell r="A1728" t="str">
            <v>Corredores  Medellín</v>
          </cell>
          <cell r="B1728">
            <v>10935161</v>
          </cell>
          <cell r="C1728">
            <v>37469</v>
          </cell>
          <cell r="D1728">
            <v>37777</v>
          </cell>
          <cell r="E1728" t="str">
            <v>M</v>
          </cell>
          <cell r="F1728" t="str">
            <v>AUCOLESP</v>
          </cell>
          <cell r="G1728">
            <v>71032</v>
          </cell>
          <cell r="H1728" t="str">
            <v>POSTOBON S.A.</v>
          </cell>
          <cell r="I1728">
            <v>1679170</v>
          </cell>
          <cell r="J1728">
            <v>1343336</v>
          </cell>
          <cell r="K1728">
            <v>1679170</v>
          </cell>
          <cell r="N1728">
            <v>0</v>
          </cell>
          <cell r="O1728">
            <v>0.1</v>
          </cell>
          <cell r="P1728">
            <v>0</v>
          </cell>
          <cell r="Q1728">
            <v>0.1</v>
          </cell>
          <cell r="R1728">
            <v>0</v>
          </cell>
          <cell r="S1728">
            <v>0</v>
          </cell>
          <cell r="T1728">
            <v>0</v>
          </cell>
          <cell r="U1728">
            <v>0.19</v>
          </cell>
          <cell r="V1728">
            <v>319042.3</v>
          </cell>
          <cell r="W1728">
            <v>0.125</v>
          </cell>
          <cell r="X1728">
            <v>209896.25</v>
          </cell>
          <cell r="Y1728">
            <v>0</v>
          </cell>
          <cell r="Z1728">
            <v>0</v>
          </cell>
          <cell r="AA1728">
            <v>0.68500000000000005</v>
          </cell>
          <cell r="AB1728">
            <v>1150231.4500000002</v>
          </cell>
          <cell r="AC1728">
            <v>2</v>
          </cell>
          <cell r="AD1728">
            <v>2</v>
          </cell>
        </row>
        <row r="1729">
          <cell r="B1729" t="str">
            <v>Total 10935161</v>
          </cell>
          <cell r="I1729">
            <v>1679170</v>
          </cell>
          <cell r="J1729">
            <v>1343336</v>
          </cell>
          <cell r="K1729">
            <v>1679170</v>
          </cell>
          <cell r="L1729">
            <v>0</v>
          </cell>
          <cell r="M1729">
            <v>0</v>
          </cell>
          <cell r="N1729">
            <v>0</v>
          </cell>
          <cell r="P1729">
            <v>0</v>
          </cell>
          <cell r="R1729">
            <v>0</v>
          </cell>
          <cell r="S1729">
            <v>0</v>
          </cell>
          <cell r="V1729">
            <v>319042.3</v>
          </cell>
          <cell r="X1729">
            <v>209896.25</v>
          </cell>
          <cell r="Z1729">
            <v>0</v>
          </cell>
          <cell r="AB1729">
            <v>1150231.4500000002</v>
          </cell>
          <cell r="AC1729">
            <v>2</v>
          </cell>
        </row>
        <row r="1730">
          <cell r="A1730" t="str">
            <v>Corredores  Medellín</v>
          </cell>
          <cell r="B1730">
            <v>10935599</v>
          </cell>
          <cell r="C1730">
            <v>37469</v>
          </cell>
          <cell r="D1730">
            <v>37777</v>
          </cell>
          <cell r="E1730" t="str">
            <v>M</v>
          </cell>
          <cell r="F1730" t="str">
            <v>AUCOLESP</v>
          </cell>
          <cell r="G1730">
            <v>71032</v>
          </cell>
          <cell r="H1730" t="str">
            <v>POSTOBON S.A.</v>
          </cell>
          <cell r="I1730">
            <v>10028543</v>
          </cell>
          <cell r="J1730">
            <v>9217791</v>
          </cell>
          <cell r="K1730">
            <v>10028543.001</v>
          </cell>
          <cell r="L1730">
            <v>6157011</v>
          </cell>
          <cell r="M1730">
            <v>50000</v>
          </cell>
          <cell r="N1730">
            <v>6207011</v>
          </cell>
          <cell r="O1730">
            <v>0.1</v>
          </cell>
          <cell r="P1730">
            <v>5000</v>
          </cell>
          <cell r="Q1730">
            <v>0.1</v>
          </cell>
          <cell r="R1730">
            <v>620701.1</v>
          </cell>
          <cell r="S1730">
            <v>6832712.0999999996</v>
          </cell>
          <cell r="T1730">
            <v>0.6813264997037628</v>
          </cell>
          <cell r="U1730">
            <v>0.19</v>
          </cell>
          <cell r="V1730">
            <v>1905423.17019</v>
          </cell>
          <cell r="W1730">
            <v>0.125</v>
          </cell>
          <cell r="X1730">
            <v>1253567.875125</v>
          </cell>
          <cell r="Y1730">
            <v>0</v>
          </cell>
          <cell r="Z1730">
            <v>0</v>
          </cell>
          <cell r="AA1730">
            <v>3.6735002962372532E-3</v>
          </cell>
          <cell r="AB1730">
            <v>36839.85568500153</v>
          </cell>
          <cell r="AC1730">
            <v>9</v>
          </cell>
          <cell r="AD1730">
            <v>11.827921867370605</v>
          </cell>
        </row>
        <row r="1731">
          <cell r="B1731" t="str">
            <v>Total 10935599</v>
          </cell>
          <cell r="I1731">
            <v>10028543</v>
          </cell>
          <cell r="J1731">
            <v>9217791</v>
          </cell>
          <cell r="K1731">
            <v>10028543.001</v>
          </cell>
          <cell r="L1731">
            <v>6157011</v>
          </cell>
          <cell r="M1731">
            <v>50000</v>
          </cell>
          <cell r="N1731">
            <v>6207011</v>
          </cell>
          <cell r="P1731">
            <v>5000</v>
          </cell>
          <cell r="R1731">
            <v>620701.1</v>
          </cell>
          <cell r="S1731">
            <v>6832712.0999999996</v>
          </cell>
          <cell r="V1731">
            <v>1905423.17019</v>
          </cell>
          <cell r="X1731">
            <v>1253567.875125</v>
          </cell>
          <cell r="Z1731">
            <v>0</v>
          </cell>
          <cell r="AB1731">
            <v>36839.85568500153</v>
          </cell>
          <cell r="AC1731">
            <v>9</v>
          </cell>
        </row>
        <row r="1732">
          <cell r="H1732" t="str">
            <v>Total POSTOBON S.A.</v>
          </cell>
          <cell r="I1732">
            <v>141201070</v>
          </cell>
          <cell r="J1732">
            <v>126505226</v>
          </cell>
          <cell r="K1732">
            <v>141023390.68650001</v>
          </cell>
          <cell r="L1732">
            <v>60362235</v>
          </cell>
          <cell r="M1732">
            <v>11540986</v>
          </cell>
          <cell r="N1732">
            <v>71903221</v>
          </cell>
          <cell r="P1732">
            <v>1154098.6000000001</v>
          </cell>
          <cell r="R1732">
            <v>7190322.0999999996</v>
          </cell>
          <cell r="S1732">
            <v>80247641.699999988</v>
          </cell>
          <cell r="V1732">
            <v>26794444.230434999</v>
          </cell>
          <cell r="X1732">
            <v>17627923.835812502</v>
          </cell>
          <cell r="Z1732">
            <v>0</v>
          </cell>
          <cell r="AB1732">
            <v>16353380.920252508</v>
          </cell>
          <cell r="AC1732">
            <v>167</v>
          </cell>
        </row>
        <row r="1733">
          <cell r="A1733" t="str">
            <v>Corredores  Medellín</v>
          </cell>
          <cell r="B1733">
            <v>10958056</v>
          </cell>
          <cell r="C1733">
            <v>37469</v>
          </cell>
          <cell r="D1733">
            <v>37777</v>
          </cell>
          <cell r="E1733" t="str">
            <v>M</v>
          </cell>
          <cell r="F1733" t="str">
            <v>AUCOLESP</v>
          </cell>
          <cell r="G1733">
            <v>71032</v>
          </cell>
          <cell r="H1733" t="str">
            <v>PRODEVENTAS LA SABANA</v>
          </cell>
          <cell r="I1733">
            <v>700445</v>
          </cell>
          <cell r="J1733">
            <v>634820</v>
          </cell>
          <cell r="K1733">
            <v>700445</v>
          </cell>
          <cell r="N1733">
            <v>0</v>
          </cell>
          <cell r="O1733">
            <v>0.1</v>
          </cell>
          <cell r="P1733">
            <v>0</v>
          </cell>
          <cell r="Q1733">
            <v>0.1</v>
          </cell>
          <cell r="R1733">
            <v>0</v>
          </cell>
          <cell r="S1733">
            <v>0</v>
          </cell>
          <cell r="T1733">
            <v>0</v>
          </cell>
          <cell r="U1733">
            <v>0.19</v>
          </cell>
          <cell r="V1733">
            <v>133084.54999999999</v>
          </cell>
          <cell r="W1733">
            <v>0.125</v>
          </cell>
          <cell r="X1733">
            <v>87555.625</v>
          </cell>
          <cell r="Y1733">
            <v>0</v>
          </cell>
          <cell r="Z1733">
            <v>0</v>
          </cell>
          <cell r="AA1733">
            <v>0.68500000000000005</v>
          </cell>
          <cell r="AB1733">
            <v>479804.82500000001</v>
          </cell>
          <cell r="AC1733">
            <v>1</v>
          </cell>
          <cell r="AD1733">
            <v>1.100649356842041</v>
          </cell>
        </row>
        <row r="1734">
          <cell r="B1734" t="str">
            <v>Total 10958056</v>
          </cell>
          <cell r="I1734">
            <v>700445</v>
          </cell>
          <cell r="J1734">
            <v>634820</v>
          </cell>
          <cell r="K1734">
            <v>700445</v>
          </cell>
          <cell r="L1734">
            <v>0</v>
          </cell>
          <cell r="M1734">
            <v>0</v>
          </cell>
          <cell r="N1734">
            <v>0</v>
          </cell>
          <cell r="P1734">
            <v>0</v>
          </cell>
          <cell r="R1734">
            <v>0</v>
          </cell>
          <cell r="S1734">
            <v>0</v>
          </cell>
          <cell r="V1734">
            <v>133084.54999999999</v>
          </cell>
          <cell r="X1734">
            <v>87555.625</v>
          </cell>
          <cell r="Z1734">
            <v>0</v>
          </cell>
          <cell r="AB1734">
            <v>479804.82500000001</v>
          </cell>
          <cell r="AC1734">
            <v>1</v>
          </cell>
        </row>
        <row r="1735">
          <cell r="H1735" t="str">
            <v>Total PRODEVENTAS LA SABANA</v>
          </cell>
          <cell r="I1735">
            <v>700445</v>
          </cell>
          <cell r="J1735">
            <v>634820</v>
          </cell>
          <cell r="K1735">
            <v>700445</v>
          </cell>
          <cell r="L1735">
            <v>0</v>
          </cell>
          <cell r="M1735">
            <v>0</v>
          </cell>
          <cell r="N1735">
            <v>0</v>
          </cell>
          <cell r="P1735">
            <v>0</v>
          </cell>
          <cell r="R1735">
            <v>0</v>
          </cell>
          <cell r="S1735">
            <v>0</v>
          </cell>
          <cell r="V1735">
            <v>133084.54999999999</v>
          </cell>
          <cell r="X1735">
            <v>87555.625</v>
          </cell>
          <cell r="Z1735">
            <v>0</v>
          </cell>
          <cell r="AB1735">
            <v>479804.82500000001</v>
          </cell>
          <cell r="AC1735">
            <v>1</v>
          </cell>
        </row>
        <row r="1736">
          <cell r="A1736" t="str">
            <v>Corredores  Medellín</v>
          </cell>
          <cell r="B1736">
            <v>10958145</v>
          </cell>
          <cell r="C1736">
            <v>37469</v>
          </cell>
          <cell r="D1736">
            <v>37777</v>
          </cell>
          <cell r="E1736" t="str">
            <v>M</v>
          </cell>
          <cell r="F1736" t="str">
            <v>AUCOLESP</v>
          </cell>
          <cell r="G1736">
            <v>71032</v>
          </cell>
          <cell r="H1736" t="str">
            <v>PRODEVENTAS MEDELLIN</v>
          </cell>
          <cell r="I1736">
            <v>417600</v>
          </cell>
          <cell r="J1736">
            <v>371200</v>
          </cell>
          <cell r="K1736">
            <v>417600</v>
          </cell>
          <cell r="N1736">
            <v>0</v>
          </cell>
          <cell r="O1736">
            <v>0.1</v>
          </cell>
          <cell r="P1736">
            <v>0</v>
          </cell>
          <cell r="Q1736">
            <v>0.1</v>
          </cell>
          <cell r="R1736">
            <v>0</v>
          </cell>
          <cell r="S1736">
            <v>0</v>
          </cell>
          <cell r="T1736">
            <v>0</v>
          </cell>
          <cell r="U1736">
            <v>0.19</v>
          </cell>
          <cell r="V1736">
            <v>79344</v>
          </cell>
          <cell r="W1736">
            <v>0.125</v>
          </cell>
          <cell r="X1736">
            <v>52200</v>
          </cell>
          <cell r="Y1736">
            <v>0</v>
          </cell>
          <cell r="Z1736">
            <v>0</v>
          </cell>
          <cell r="AA1736">
            <v>0.68500000000000005</v>
          </cell>
          <cell r="AB1736">
            <v>286056</v>
          </cell>
          <cell r="AC1736">
            <v>1</v>
          </cell>
          <cell r="AD1736">
            <v>1</v>
          </cell>
        </row>
        <row r="1737">
          <cell r="B1737" t="str">
            <v>Total 10958145</v>
          </cell>
          <cell r="I1737">
            <v>417600</v>
          </cell>
          <cell r="J1737">
            <v>371200</v>
          </cell>
          <cell r="K1737">
            <v>417600</v>
          </cell>
          <cell r="L1737">
            <v>0</v>
          </cell>
          <cell r="M1737">
            <v>0</v>
          </cell>
          <cell r="N1737">
            <v>0</v>
          </cell>
          <cell r="P1737">
            <v>0</v>
          </cell>
          <cell r="R1737">
            <v>0</v>
          </cell>
          <cell r="S1737">
            <v>0</v>
          </cell>
          <cell r="V1737">
            <v>79344</v>
          </cell>
          <cell r="X1737">
            <v>52200</v>
          </cell>
          <cell r="Z1737">
            <v>0</v>
          </cell>
          <cell r="AB1737">
            <v>286056</v>
          </cell>
          <cell r="AC1737">
            <v>1</v>
          </cell>
        </row>
        <row r="1738">
          <cell r="H1738" t="str">
            <v>Total PRODEVENTAS MEDELLIN</v>
          </cell>
          <cell r="I1738">
            <v>417600</v>
          </cell>
          <cell r="J1738">
            <v>371200</v>
          </cell>
          <cell r="K1738">
            <v>417600</v>
          </cell>
          <cell r="L1738">
            <v>0</v>
          </cell>
          <cell r="M1738">
            <v>0</v>
          </cell>
          <cell r="N1738">
            <v>0</v>
          </cell>
          <cell r="P1738">
            <v>0</v>
          </cell>
          <cell r="R1738">
            <v>0</v>
          </cell>
          <cell r="S1738">
            <v>0</v>
          </cell>
          <cell r="V1738">
            <v>79344</v>
          </cell>
          <cell r="X1738">
            <v>52200</v>
          </cell>
          <cell r="Z1738">
            <v>0</v>
          </cell>
          <cell r="AB1738">
            <v>286056</v>
          </cell>
          <cell r="AC1738">
            <v>1</v>
          </cell>
        </row>
        <row r="1739">
          <cell r="A1739" t="str">
            <v>Corredores  Medellín</v>
          </cell>
          <cell r="B1739">
            <v>10914255</v>
          </cell>
          <cell r="C1739">
            <v>37407</v>
          </cell>
          <cell r="D1739">
            <v>37771</v>
          </cell>
          <cell r="E1739" t="str">
            <v>A</v>
          </cell>
          <cell r="F1739" t="str">
            <v>AUCOL98</v>
          </cell>
          <cell r="G1739">
            <v>78940</v>
          </cell>
          <cell r="H1739" t="str">
            <v>PRODUCTORES DE SEG.DE ANTIOQUA ANPRO SEGUROS</v>
          </cell>
          <cell r="I1739">
            <v>67013549</v>
          </cell>
          <cell r="J1739">
            <v>52901835.9375</v>
          </cell>
          <cell r="K1739">
            <v>31989980.2476</v>
          </cell>
          <cell r="L1739">
            <v>5439051</v>
          </cell>
          <cell r="M1739">
            <v>7847062</v>
          </cell>
          <cell r="N1739">
            <v>13286113</v>
          </cell>
          <cell r="O1739">
            <v>0.1</v>
          </cell>
          <cell r="P1739">
            <v>784706.20000000007</v>
          </cell>
          <cell r="Q1739">
            <v>0.1</v>
          </cell>
          <cell r="R1739">
            <v>1328611.3</v>
          </cell>
          <cell r="S1739">
            <v>15399430.5</v>
          </cell>
          <cell r="T1739">
            <v>0.48138293243101704</v>
          </cell>
          <cell r="U1739">
            <v>0.19</v>
          </cell>
          <cell r="V1739">
            <v>6078096.2470439998</v>
          </cell>
          <cell r="W1739">
            <v>0.15</v>
          </cell>
          <cell r="X1739">
            <v>4798497.0371399997</v>
          </cell>
          <cell r="Y1739">
            <v>0</v>
          </cell>
          <cell r="Z1739">
            <v>0</v>
          </cell>
          <cell r="AA1739">
            <v>0.17861706756898288</v>
          </cell>
          <cell r="AB1739">
            <v>5713956.4634159971</v>
          </cell>
          <cell r="AD1739">
            <v>22.365385055541992</v>
          </cell>
        </row>
        <row r="1740">
          <cell r="A1740" t="str">
            <v>Corredores  Medellín</v>
          </cell>
          <cell r="B1740">
            <v>10914255</v>
          </cell>
          <cell r="C1740">
            <v>37772</v>
          </cell>
          <cell r="D1740">
            <v>37777</v>
          </cell>
          <cell r="E1740" t="str">
            <v>A</v>
          </cell>
          <cell r="F1740" t="str">
            <v>AUCOL98</v>
          </cell>
          <cell r="G1740">
            <v>78940</v>
          </cell>
          <cell r="H1740" t="str">
            <v>PRODUCTORES DE SEG.DE ANTIOQUA ANPRO SEGUROS</v>
          </cell>
          <cell r="I1740">
            <v>1432023</v>
          </cell>
          <cell r="J1740">
            <v>0</v>
          </cell>
          <cell r="K1740">
            <v>1094129.7135000001</v>
          </cell>
          <cell r="N1740">
            <v>0</v>
          </cell>
          <cell r="O1740">
            <v>0.1</v>
          </cell>
          <cell r="P1740">
            <v>0</v>
          </cell>
          <cell r="Q1740">
            <v>0.1</v>
          </cell>
          <cell r="R1740">
            <v>0</v>
          </cell>
          <cell r="S1740">
            <v>0</v>
          </cell>
          <cell r="T1740">
            <v>0</v>
          </cell>
          <cell r="U1740">
            <v>0.19</v>
          </cell>
          <cell r="V1740">
            <v>207884.64556500001</v>
          </cell>
          <cell r="W1740">
            <v>0.15</v>
          </cell>
          <cell r="X1740">
            <v>164119.45702500001</v>
          </cell>
          <cell r="Y1740">
            <v>0</v>
          </cell>
          <cell r="Z1740">
            <v>0</v>
          </cell>
          <cell r="AA1740">
            <v>0.65999999999999992</v>
          </cell>
          <cell r="AB1740">
            <v>722125.61090999993</v>
          </cell>
          <cell r="AC1740">
            <v>45</v>
          </cell>
          <cell r="AD1740">
            <v>45</v>
          </cell>
        </row>
        <row r="1741">
          <cell r="B1741" t="str">
            <v>Total 10914255</v>
          </cell>
          <cell r="I1741">
            <v>68445572</v>
          </cell>
          <cell r="J1741">
            <v>52901835.9375</v>
          </cell>
          <cell r="K1741">
            <v>33084109.961100001</v>
          </cell>
          <cell r="L1741">
            <v>5439051</v>
          </cell>
          <cell r="M1741">
            <v>7847062</v>
          </cell>
          <cell r="N1741">
            <v>13286113</v>
          </cell>
          <cell r="P1741">
            <v>784706.20000000007</v>
          </cell>
          <cell r="R1741">
            <v>1328611.3</v>
          </cell>
          <cell r="S1741">
            <v>15399430.5</v>
          </cell>
          <cell r="V1741">
            <v>6285980.8926090002</v>
          </cell>
          <cell r="X1741">
            <v>4962616.4941649996</v>
          </cell>
          <cell r="Z1741">
            <v>0</v>
          </cell>
          <cell r="AB1741">
            <v>6436082.0743259974</v>
          </cell>
          <cell r="AC1741">
            <v>45</v>
          </cell>
        </row>
        <row r="1742">
          <cell r="H1742" t="str">
            <v>Total PRODUCTORES DE SEG.DE ANTIOQUA ANPRO SEGUROS</v>
          </cell>
          <cell r="I1742">
            <v>68445572</v>
          </cell>
          <cell r="J1742">
            <v>52901835.9375</v>
          </cell>
          <cell r="K1742">
            <v>33084109.961100001</v>
          </cell>
          <cell r="L1742">
            <v>5439051</v>
          </cell>
          <cell r="M1742">
            <v>7847062</v>
          </cell>
          <cell r="N1742">
            <v>13286113</v>
          </cell>
          <cell r="P1742">
            <v>784706.20000000007</v>
          </cell>
          <cell r="R1742">
            <v>1328611.3</v>
          </cell>
          <cell r="S1742">
            <v>15399430.5</v>
          </cell>
          <cell r="V1742">
            <v>6285980.8926090002</v>
          </cell>
          <cell r="X1742">
            <v>4962616.4941649996</v>
          </cell>
          <cell r="Z1742">
            <v>0</v>
          </cell>
          <cell r="AB1742">
            <v>6436082.0743259974</v>
          </cell>
          <cell r="AC1742">
            <v>45</v>
          </cell>
        </row>
        <row r="1743">
          <cell r="A1743" t="str">
            <v>Corredores  Medellín</v>
          </cell>
          <cell r="B1743">
            <v>10327032</v>
          </cell>
          <cell r="C1743">
            <v>37164</v>
          </cell>
          <cell r="D1743">
            <v>37528</v>
          </cell>
          <cell r="E1743" t="str">
            <v>M</v>
          </cell>
          <cell r="F1743" t="str">
            <v>AUCOL98</v>
          </cell>
          <cell r="G1743">
            <v>71286</v>
          </cell>
          <cell r="H1743" t="str">
            <v>PRODUCTOS FAMILIA S.A</v>
          </cell>
          <cell r="I1743">
            <v>98711766.9375</v>
          </cell>
          <cell r="J1743">
            <v>98711766.9375</v>
          </cell>
          <cell r="K1743">
            <v>98711766.9111</v>
          </cell>
          <cell r="L1743">
            <v>52500000</v>
          </cell>
          <cell r="M1743">
            <v>0</v>
          </cell>
          <cell r="N1743">
            <v>52500000</v>
          </cell>
          <cell r="O1743">
            <v>0.1</v>
          </cell>
          <cell r="P1743">
            <v>0</v>
          </cell>
          <cell r="Q1743">
            <v>0.1</v>
          </cell>
          <cell r="R1743">
            <v>5250000</v>
          </cell>
          <cell r="S1743">
            <v>57750000</v>
          </cell>
          <cell r="T1743">
            <v>0.58503663552096841</v>
          </cell>
          <cell r="U1743">
            <v>0.19</v>
          </cell>
          <cell r="V1743">
            <v>18755235.713109002</v>
          </cell>
          <cell r="W1743">
            <v>0.125</v>
          </cell>
          <cell r="X1743">
            <v>12338970.8638875</v>
          </cell>
          <cell r="Y1743">
            <v>0</v>
          </cell>
          <cell r="Z1743">
            <v>0</v>
          </cell>
          <cell r="AA1743">
            <v>9.9963364479031647E-2</v>
          </cell>
          <cell r="AB1743">
            <v>9867560.3341035061</v>
          </cell>
          <cell r="AD1743">
            <v>39.881866455078125</v>
          </cell>
        </row>
        <row r="1744">
          <cell r="A1744" t="str">
            <v>Corredores  Medellín</v>
          </cell>
          <cell r="B1744">
            <v>10327032</v>
          </cell>
          <cell r="C1744">
            <v>37529</v>
          </cell>
          <cell r="D1744">
            <v>37777</v>
          </cell>
          <cell r="E1744" t="str">
            <v>M</v>
          </cell>
          <cell r="F1744" t="str">
            <v>AUCOL98</v>
          </cell>
          <cell r="G1744">
            <v>71286</v>
          </cell>
          <cell r="H1744" t="str">
            <v>PRODUCTOS FAMILIA S.A</v>
          </cell>
          <cell r="I1744">
            <v>-5026</v>
          </cell>
          <cell r="J1744">
            <v>0</v>
          </cell>
          <cell r="K1744">
            <v>-5026</v>
          </cell>
          <cell r="N1744">
            <v>0</v>
          </cell>
          <cell r="O1744">
            <v>0.1</v>
          </cell>
          <cell r="P1744">
            <v>0</v>
          </cell>
          <cell r="Q1744">
            <v>0.1</v>
          </cell>
          <cell r="R1744">
            <v>0</v>
          </cell>
          <cell r="S1744">
            <v>0</v>
          </cell>
          <cell r="T1744">
            <v>0</v>
          </cell>
          <cell r="U1744">
            <v>0.19</v>
          </cell>
          <cell r="V1744">
            <v>-954.94</v>
          </cell>
          <cell r="W1744">
            <v>0.125</v>
          </cell>
          <cell r="X1744">
            <v>-628.25</v>
          </cell>
          <cell r="Y1744">
            <v>0</v>
          </cell>
          <cell r="Z1744">
            <v>0</v>
          </cell>
          <cell r="AA1744">
            <v>0.68500000000000005</v>
          </cell>
          <cell r="AB1744">
            <v>-3442.8100000000004</v>
          </cell>
          <cell r="AC1744">
            <v>0</v>
          </cell>
          <cell r="AD1744">
            <v>0</v>
          </cell>
        </row>
        <row r="1745">
          <cell r="B1745" t="str">
            <v>Total 10327032</v>
          </cell>
          <cell r="I1745">
            <v>98706740.9375</v>
          </cell>
          <cell r="J1745">
            <v>98711766.9375</v>
          </cell>
          <cell r="K1745">
            <v>98706740.9111</v>
          </cell>
          <cell r="L1745">
            <v>52500000</v>
          </cell>
          <cell r="M1745">
            <v>0</v>
          </cell>
          <cell r="N1745">
            <v>52500000</v>
          </cell>
          <cell r="P1745">
            <v>0</v>
          </cell>
          <cell r="R1745">
            <v>5250000</v>
          </cell>
          <cell r="S1745">
            <v>57750000</v>
          </cell>
          <cell r="V1745">
            <v>18754280.773109</v>
          </cell>
          <cell r="X1745">
            <v>12338342.6138875</v>
          </cell>
          <cell r="Z1745">
            <v>0</v>
          </cell>
          <cell r="AB1745">
            <v>9864117.5241035055</v>
          </cell>
          <cell r="AC1745">
            <v>0</v>
          </cell>
        </row>
        <row r="1746">
          <cell r="H1746" t="str">
            <v>Total PRODUCTOS FAMILIA S.A</v>
          </cell>
          <cell r="I1746">
            <v>98706740.9375</v>
          </cell>
          <cell r="J1746">
            <v>98711766.9375</v>
          </cell>
          <cell r="K1746">
            <v>98706740.9111</v>
          </cell>
          <cell r="L1746">
            <v>52500000</v>
          </cell>
          <cell r="M1746">
            <v>0</v>
          </cell>
          <cell r="N1746">
            <v>52500000</v>
          </cell>
          <cell r="P1746">
            <v>0</v>
          </cell>
          <cell r="R1746">
            <v>5250000</v>
          </cell>
          <cell r="S1746">
            <v>57750000</v>
          </cell>
          <cell r="V1746">
            <v>18754280.773109</v>
          </cell>
          <cell r="X1746">
            <v>12338342.6138875</v>
          </cell>
          <cell r="Z1746">
            <v>0</v>
          </cell>
          <cell r="AB1746">
            <v>9864117.5241035055</v>
          </cell>
          <cell r="AC1746">
            <v>0</v>
          </cell>
        </row>
        <row r="1747">
          <cell r="A1747" t="str">
            <v>Corredores  Medellín</v>
          </cell>
          <cell r="B1747">
            <v>12027264</v>
          </cell>
          <cell r="C1747">
            <v>37567</v>
          </cell>
          <cell r="D1747">
            <v>37777</v>
          </cell>
          <cell r="E1747" t="str">
            <v>M</v>
          </cell>
          <cell r="F1747" t="str">
            <v>AUCOL98</v>
          </cell>
          <cell r="G1747">
            <v>71286</v>
          </cell>
          <cell r="H1747" t="str">
            <v>PROYECTOS Y SERVICIOS DE INGENIERIA</v>
          </cell>
          <cell r="I1747">
            <v>7723111</v>
          </cell>
          <cell r="J1747">
            <v>6683557</v>
          </cell>
          <cell r="K1747">
            <v>7685500.7246000003</v>
          </cell>
          <cell r="L1747">
            <v>1046724</v>
          </cell>
          <cell r="M1747">
            <v>0</v>
          </cell>
          <cell r="N1747">
            <v>1046724</v>
          </cell>
          <cell r="O1747">
            <v>0.1</v>
          </cell>
          <cell r="P1747">
            <v>0</v>
          </cell>
          <cell r="Q1747">
            <v>0.1</v>
          </cell>
          <cell r="R1747">
            <v>104672.40000000001</v>
          </cell>
          <cell r="S1747">
            <v>1151396.3999999999</v>
          </cell>
          <cell r="T1747">
            <v>0.14981410336929291</v>
          </cell>
          <cell r="U1747">
            <v>0.19</v>
          </cell>
          <cell r="V1747">
            <v>1460245.1376740001</v>
          </cell>
          <cell r="W1747">
            <v>0.125</v>
          </cell>
          <cell r="X1747">
            <v>960687.59057500004</v>
          </cell>
          <cell r="Y1747">
            <v>0</v>
          </cell>
          <cell r="Z1747">
            <v>0</v>
          </cell>
          <cell r="AA1747">
            <v>0.53518589663070715</v>
          </cell>
          <cell r="AB1747">
            <v>4113171.5963510005</v>
          </cell>
          <cell r="AC1747">
            <v>16</v>
          </cell>
          <cell r="AD1747">
            <v>15.038095474243164</v>
          </cell>
        </row>
        <row r="1748">
          <cell r="B1748" t="str">
            <v>Total 12027264</v>
          </cell>
          <cell r="I1748">
            <v>7723111</v>
          </cell>
          <cell r="J1748">
            <v>6683557</v>
          </cell>
          <cell r="K1748">
            <v>7685500.7246000003</v>
          </cell>
          <cell r="L1748">
            <v>1046724</v>
          </cell>
          <cell r="M1748">
            <v>0</v>
          </cell>
          <cell r="N1748">
            <v>1046724</v>
          </cell>
          <cell r="P1748">
            <v>0</v>
          </cell>
          <cell r="R1748">
            <v>104672.40000000001</v>
          </cell>
          <cell r="S1748">
            <v>1151396.3999999999</v>
          </cell>
          <cell r="V1748">
            <v>1460245.1376740001</v>
          </cell>
          <cell r="X1748">
            <v>960687.59057500004</v>
          </cell>
          <cell r="Z1748">
            <v>0</v>
          </cell>
          <cell r="AB1748">
            <v>4113171.5963510005</v>
          </cell>
          <cell r="AC1748">
            <v>16</v>
          </cell>
        </row>
        <row r="1749">
          <cell r="H1749" t="str">
            <v>Total PROYECTOS Y SERVICIOS DE INGENIERIA</v>
          </cell>
          <cell r="I1749">
            <v>7723111</v>
          </cell>
          <cell r="J1749">
            <v>6683557</v>
          </cell>
          <cell r="K1749">
            <v>7685500.7246000003</v>
          </cell>
          <cell r="L1749">
            <v>1046724</v>
          </cell>
          <cell r="M1749">
            <v>0</v>
          </cell>
          <cell r="N1749">
            <v>1046724</v>
          </cell>
          <cell r="P1749">
            <v>0</v>
          </cell>
          <cell r="R1749">
            <v>104672.40000000001</v>
          </cell>
          <cell r="S1749">
            <v>1151396.3999999999</v>
          </cell>
          <cell r="V1749">
            <v>1460245.1376740001</v>
          </cell>
          <cell r="X1749">
            <v>960687.59057500004</v>
          </cell>
          <cell r="Z1749">
            <v>0</v>
          </cell>
          <cell r="AB1749">
            <v>4113171.5963510005</v>
          </cell>
          <cell r="AC1749">
            <v>16</v>
          </cell>
        </row>
        <row r="1750">
          <cell r="A1750" t="str">
            <v>Corredores  Medellín</v>
          </cell>
          <cell r="B1750">
            <v>10937739</v>
          </cell>
          <cell r="C1750">
            <v>37469</v>
          </cell>
          <cell r="D1750">
            <v>37777</v>
          </cell>
          <cell r="E1750" t="str">
            <v>M</v>
          </cell>
          <cell r="F1750" t="str">
            <v>AUCOLESP</v>
          </cell>
          <cell r="G1750">
            <v>71032</v>
          </cell>
          <cell r="H1750" t="str">
            <v>R.C.N TELEVISION ,</v>
          </cell>
          <cell r="I1750">
            <v>33221466</v>
          </cell>
          <cell r="J1750">
            <v>29878545</v>
          </cell>
          <cell r="K1750">
            <v>33047621.335900001</v>
          </cell>
          <cell r="L1750">
            <v>29601523</v>
          </cell>
          <cell r="M1750">
            <v>1098010</v>
          </cell>
          <cell r="N1750">
            <v>30699533</v>
          </cell>
          <cell r="O1750">
            <v>0.1</v>
          </cell>
          <cell r="P1750">
            <v>109801</v>
          </cell>
          <cell r="Q1750">
            <v>0.1</v>
          </cell>
          <cell r="R1750">
            <v>3069953.3000000003</v>
          </cell>
          <cell r="S1750">
            <v>33879287.299999997</v>
          </cell>
          <cell r="T1750">
            <v>1.0251656830501308</v>
          </cell>
          <cell r="U1750">
            <v>0.19</v>
          </cell>
          <cell r="V1750">
            <v>6279048.0538210003</v>
          </cell>
          <cell r="W1750">
            <v>0.125</v>
          </cell>
          <cell r="X1750">
            <v>4130952.6669875002</v>
          </cell>
          <cell r="Y1750">
            <v>0</v>
          </cell>
          <cell r="Z1750">
            <v>0</v>
          </cell>
          <cell r="AA1750">
            <v>-0.34016568305013073</v>
          </cell>
          <cell r="AB1750">
            <v>-11241666.684908498</v>
          </cell>
          <cell r="AC1750">
            <v>36</v>
          </cell>
          <cell r="AD1750">
            <v>35.746753692626953</v>
          </cell>
        </row>
        <row r="1751">
          <cell r="B1751" t="str">
            <v>Total 10937739</v>
          </cell>
          <cell r="I1751">
            <v>33221466</v>
          </cell>
          <cell r="J1751">
            <v>29878545</v>
          </cell>
          <cell r="K1751">
            <v>33047621.335900001</v>
          </cell>
          <cell r="L1751">
            <v>29601523</v>
          </cell>
          <cell r="M1751">
            <v>1098010</v>
          </cell>
          <cell r="N1751">
            <v>30699533</v>
          </cell>
          <cell r="P1751">
            <v>109801</v>
          </cell>
          <cell r="R1751">
            <v>3069953.3000000003</v>
          </cell>
          <cell r="S1751">
            <v>33879287.299999997</v>
          </cell>
          <cell r="V1751">
            <v>6279048.0538210003</v>
          </cell>
          <cell r="X1751">
            <v>4130952.6669875002</v>
          </cell>
          <cell r="Z1751">
            <v>0</v>
          </cell>
          <cell r="AB1751">
            <v>-11241666.684908498</v>
          </cell>
          <cell r="AC1751">
            <v>36</v>
          </cell>
        </row>
        <row r="1752">
          <cell r="H1752" t="str">
            <v>Total R.C.N TELEVISION ,</v>
          </cell>
          <cell r="I1752">
            <v>33221466</v>
          </cell>
          <cell r="J1752">
            <v>29878545</v>
          </cell>
          <cell r="K1752">
            <v>33047621.335900001</v>
          </cell>
          <cell r="L1752">
            <v>29601523</v>
          </cell>
          <cell r="M1752">
            <v>1098010</v>
          </cell>
          <cell r="N1752">
            <v>30699533</v>
          </cell>
          <cell r="P1752">
            <v>109801</v>
          </cell>
          <cell r="R1752">
            <v>3069953.3000000003</v>
          </cell>
          <cell r="S1752">
            <v>33879287.299999997</v>
          </cell>
          <cell r="V1752">
            <v>6279048.0538210003</v>
          </cell>
          <cell r="X1752">
            <v>4130952.6669875002</v>
          </cell>
          <cell r="Z1752">
            <v>0</v>
          </cell>
          <cell r="AB1752">
            <v>-11241666.684908498</v>
          </cell>
          <cell r="AC1752">
            <v>36</v>
          </cell>
        </row>
        <row r="1753">
          <cell r="A1753" t="str">
            <v>Corredores  Medellín</v>
          </cell>
          <cell r="B1753">
            <v>10937720</v>
          </cell>
          <cell r="C1753">
            <v>37469</v>
          </cell>
          <cell r="D1753">
            <v>37777</v>
          </cell>
          <cell r="E1753" t="str">
            <v>M</v>
          </cell>
          <cell r="F1753" t="str">
            <v>AUCOLESP</v>
          </cell>
          <cell r="G1753">
            <v>71032</v>
          </cell>
          <cell r="H1753" t="str">
            <v>RCN RADIO</v>
          </cell>
          <cell r="I1753">
            <v>63742378</v>
          </cell>
          <cell r="J1753">
            <v>56605260</v>
          </cell>
          <cell r="K1753">
            <v>63308382.4648</v>
          </cell>
          <cell r="L1753">
            <v>78215672</v>
          </cell>
          <cell r="M1753">
            <v>44949016</v>
          </cell>
          <cell r="N1753">
            <v>123164688</v>
          </cell>
          <cell r="O1753">
            <v>0.1</v>
          </cell>
          <cell r="P1753">
            <v>4494901.6000000006</v>
          </cell>
          <cell r="Q1753">
            <v>0.1</v>
          </cell>
          <cell r="R1753">
            <v>12316468.800000001</v>
          </cell>
          <cell r="S1753">
            <v>139976058.40000001</v>
          </cell>
          <cell r="T1753">
            <v>2.2110193461004615</v>
          </cell>
          <cell r="U1753">
            <v>0.19</v>
          </cell>
          <cell r="V1753">
            <v>12028592.668312</v>
          </cell>
          <cell r="W1753">
            <v>0.125</v>
          </cell>
          <cell r="X1753">
            <v>7913547.8081</v>
          </cell>
          <cell r="Y1753">
            <v>0</v>
          </cell>
          <cell r="Z1753">
            <v>0</v>
          </cell>
          <cell r="AA1753">
            <v>-1.5260193461004614</v>
          </cell>
          <cell r="AB1753">
            <v>-96609816.411612019</v>
          </cell>
          <cell r="AC1753">
            <v>73</v>
          </cell>
          <cell r="AD1753">
            <v>71.13311767578125</v>
          </cell>
        </row>
        <row r="1754">
          <cell r="B1754" t="str">
            <v>Total 10937720</v>
          </cell>
          <cell r="I1754">
            <v>63742378</v>
          </cell>
          <cell r="J1754">
            <v>56605260</v>
          </cell>
          <cell r="K1754">
            <v>63308382.4648</v>
          </cell>
          <cell r="L1754">
            <v>78215672</v>
          </cell>
          <cell r="M1754">
            <v>44949016</v>
          </cell>
          <cell r="N1754">
            <v>123164688</v>
          </cell>
          <cell r="P1754">
            <v>4494901.6000000006</v>
          </cell>
          <cell r="R1754">
            <v>12316468.800000001</v>
          </cell>
          <cell r="S1754">
            <v>139976058.40000001</v>
          </cell>
          <cell r="V1754">
            <v>12028592.668312</v>
          </cell>
          <cell r="X1754">
            <v>7913547.8081</v>
          </cell>
          <cell r="Z1754">
            <v>0</v>
          </cell>
          <cell r="AB1754">
            <v>-96609816.411612019</v>
          </cell>
          <cell r="AC1754">
            <v>73</v>
          </cell>
        </row>
        <row r="1755">
          <cell r="H1755" t="str">
            <v>Total RCN RADIO</v>
          </cell>
          <cell r="I1755">
            <v>63742378</v>
          </cell>
          <cell r="J1755">
            <v>56605260</v>
          </cell>
          <cell r="K1755">
            <v>63308382.4648</v>
          </cell>
          <cell r="L1755">
            <v>78215672</v>
          </cell>
          <cell r="M1755">
            <v>44949016</v>
          </cell>
          <cell r="N1755">
            <v>123164688</v>
          </cell>
          <cell r="P1755">
            <v>4494901.6000000006</v>
          </cell>
          <cell r="R1755">
            <v>12316468.800000001</v>
          </cell>
          <cell r="S1755">
            <v>139976058.40000001</v>
          </cell>
          <cell r="V1755">
            <v>12028592.668312</v>
          </cell>
          <cell r="X1755">
            <v>7913547.8081</v>
          </cell>
          <cell r="Z1755">
            <v>0</v>
          </cell>
          <cell r="AB1755">
            <v>-96609816.411612019</v>
          </cell>
          <cell r="AC1755">
            <v>73</v>
          </cell>
        </row>
        <row r="1756">
          <cell r="A1756" t="str">
            <v>Corredores  Medellín</v>
          </cell>
          <cell r="B1756">
            <v>10958216</v>
          </cell>
          <cell r="C1756">
            <v>37469</v>
          </cell>
          <cell r="D1756">
            <v>37777</v>
          </cell>
          <cell r="E1756" t="str">
            <v>M</v>
          </cell>
          <cell r="F1756" t="str">
            <v>AUCOLESP</v>
          </cell>
          <cell r="G1756">
            <v>71032</v>
          </cell>
          <cell r="H1756" t="str">
            <v>REDEVENTAS BELLO</v>
          </cell>
          <cell r="I1756">
            <v>1005040</v>
          </cell>
          <cell r="J1756">
            <v>904536</v>
          </cell>
          <cell r="K1756">
            <v>1005040</v>
          </cell>
          <cell r="N1756">
            <v>0</v>
          </cell>
          <cell r="O1756">
            <v>0.1</v>
          </cell>
          <cell r="P1756">
            <v>0</v>
          </cell>
          <cell r="Q1756">
            <v>0.1</v>
          </cell>
          <cell r="R1756">
            <v>0</v>
          </cell>
          <cell r="S1756">
            <v>0</v>
          </cell>
          <cell r="T1756">
            <v>0</v>
          </cell>
          <cell r="U1756">
            <v>0.19</v>
          </cell>
          <cell r="V1756">
            <v>190957.6</v>
          </cell>
          <cell r="W1756">
            <v>0.125</v>
          </cell>
          <cell r="X1756">
            <v>125630</v>
          </cell>
          <cell r="Y1756">
            <v>0</v>
          </cell>
          <cell r="Z1756">
            <v>0</v>
          </cell>
          <cell r="AA1756">
            <v>0.68500000000000005</v>
          </cell>
          <cell r="AB1756">
            <v>688452.4</v>
          </cell>
          <cell r="AC1756">
            <v>2</v>
          </cell>
          <cell r="AD1756">
            <v>2</v>
          </cell>
        </row>
        <row r="1757">
          <cell r="B1757" t="str">
            <v>Total 10958216</v>
          </cell>
          <cell r="I1757">
            <v>1005040</v>
          </cell>
          <cell r="J1757">
            <v>904536</v>
          </cell>
          <cell r="K1757">
            <v>1005040</v>
          </cell>
          <cell r="L1757">
            <v>0</v>
          </cell>
          <cell r="M1757">
            <v>0</v>
          </cell>
          <cell r="N1757">
            <v>0</v>
          </cell>
          <cell r="P1757">
            <v>0</v>
          </cell>
          <cell r="R1757">
            <v>0</v>
          </cell>
          <cell r="S1757">
            <v>0</v>
          </cell>
          <cell r="V1757">
            <v>190957.6</v>
          </cell>
          <cell r="X1757">
            <v>125630</v>
          </cell>
          <cell r="Z1757">
            <v>0</v>
          </cell>
          <cell r="AB1757">
            <v>688452.4</v>
          </cell>
          <cell r="AC1757">
            <v>2</v>
          </cell>
        </row>
        <row r="1758">
          <cell r="H1758" t="str">
            <v>Total REDEVENTAS BELLO</v>
          </cell>
          <cell r="I1758">
            <v>1005040</v>
          </cell>
          <cell r="J1758">
            <v>904536</v>
          </cell>
          <cell r="K1758">
            <v>1005040</v>
          </cell>
          <cell r="L1758">
            <v>0</v>
          </cell>
          <cell r="M1758">
            <v>0</v>
          </cell>
          <cell r="N1758">
            <v>0</v>
          </cell>
          <cell r="P1758">
            <v>0</v>
          </cell>
          <cell r="R1758">
            <v>0</v>
          </cell>
          <cell r="S1758">
            <v>0</v>
          </cell>
          <cell r="V1758">
            <v>190957.6</v>
          </cell>
          <cell r="X1758">
            <v>125630</v>
          </cell>
          <cell r="Z1758">
            <v>0</v>
          </cell>
          <cell r="AB1758">
            <v>688452.4</v>
          </cell>
          <cell r="AC1758">
            <v>2</v>
          </cell>
        </row>
        <row r="1759">
          <cell r="A1759" t="str">
            <v>Corredores  Medellín</v>
          </cell>
          <cell r="B1759">
            <v>10958207</v>
          </cell>
          <cell r="C1759">
            <v>37469</v>
          </cell>
          <cell r="D1759">
            <v>37777</v>
          </cell>
          <cell r="E1759" t="str">
            <v>M</v>
          </cell>
          <cell r="F1759" t="str">
            <v>AUCOLESP</v>
          </cell>
          <cell r="G1759">
            <v>71032</v>
          </cell>
          <cell r="H1759" t="str">
            <v>REPREVENTAS BOGOTA</v>
          </cell>
          <cell r="I1759">
            <v>500000</v>
          </cell>
          <cell r="J1759">
            <v>450000</v>
          </cell>
          <cell r="K1759">
            <v>500000</v>
          </cell>
          <cell r="N1759">
            <v>0</v>
          </cell>
          <cell r="O1759">
            <v>0.1</v>
          </cell>
          <cell r="P1759">
            <v>0</v>
          </cell>
          <cell r="Q1759">
            <v>0.1</v>
          </cell>
          <cell r="R1759">
            <v>0</v>
          </cell>
          <cell r="S1759">
            <v>0</v>
          </cell>
          <cell r="T1759">
            <v>0</v>
          </cell>
          <cell r="U1759">
            <v>0.19</v>
          </cell>
          <cell r="V1759">
            <v>95000</v>
          </cell>
          <cell r="W1759">
            <v>0.125</v>
          </cell>
          <cell r="X1759">
            <v>62500</v>
          </cell>
          <cell r="Y1759">
            <v>0</v>
          </cell>
          <cell r="Z1759">
            <v>0</v>
          </cell>
          <cell r="AA1759">
            <v>0.68500000000000005</v>
          </cell>
          <cell r="AB1759">
            <v>342500</v>
          </cell>
          <cell r="AC1759">
            <v>1</v>
          </cell>
          <cell r="AD1759">
            <v>1</v>
          </cell>
        </row>
        <row r="1760">
          <cell r="B1760" t="str">
            <v>Total 10958207</v>
          </cell>
          <cell r="I1760">
            <v>500000</v>
          </cell>
          <cell r="J1760">
            <v>450000</v>
          </cell>
          <cell r="K1760">
            <v>500000</v>
          </cell>
          <cell r="L1760">
            <v>0</v>
          </cell>
          <cell r="M1760">
            <v>0</v>
          </cell>
          <cell r="N1760">
            <v>0</v>
          </cell>
          <cell r="P1760">
            <v>0</v>
          </cell>
          <cell r="R1760">
            <v>0</v>
          </cell>
          <cell r="S1760">
            <v>0</v>
          </cell>
          <cell r="V1760">
            <v>95000</v>
          </cell>
          <cell r="X1760">
            <v>62500</v>
          </cell>
          <cell r="Z1760">
            <v>0</v>
          </cell>
          <cell r="AB1760">
            <v>342500</v>
          </cell>
          <cell r="AC1760">
            <v>1</v>
          </cell>
        </row>
        <row r="1761">
          <cell r="H1761" t="str">
            <v>Total REPREVENTAS BOGOTA</v>
          </cell>
          <cell r="I1761">
            <v>500000</v>
          </cell>
          <cell r="J1761">
            <v>450000</v>
          </cell>
          <cell r="K1761">
            <v>500000</v>
          </cell>
          <cell r="L1761">
            <v>0</v>
          </cell>
          <cell r="M1761">
            <v>0</v>
          </cell>
          <cell r="N1761">
            <v>0</v>
          </cell>
          <cell r="P1761">
            <v>0</v>
          </cell>
          <cell r="R1761">
            <v>0</v>
          </cell>
          <cell r="S1761">
            <v>0</v>
          </cell>
          <cell r="V1761">
            <v>95000</v>
          </cell>
          <cell r="X1761">
            <v>62500</v>
          </cell>
          <cell r="Z1761">
            <v>0</v>
          </cell>
          <cell r="AB1761">
            <v>342500</v>
          </cell>
          <cell r="AC1761">
            <v>1</v>
          </cell>
        </row>
        <row r="1762">
          <cell r="A1762" t="str">
            <v>Corredores  Medellín</v>
          </cell>
          <cell r="B1762">
            <v>10280331</v>
          </cell>
          <cell r="C1762">
            <v>37116</v>
          </cell>
          <cell r="D1762">
            <v>37480</v>
          </cell>
          <cell r="E1762" t="str">
            <v>A</v>
          </cell>
          <cell r="F1762" t="str">
            <v>AUCOL98</v>
          </cell>
          <cell r="G1762">
            <v>71286</v>
          </cell>
          <cell r="H1762" t="str">
            <v>RESTREPO ARANGO LTDA.</v>
          </cell>
          <cell r="I1762">
            <v>10144449</v>
          </cell>
          <cell r="J1762">
            <v>10144449</v>
          </cell>
          <cell r="K1762">
            <v>10144449</v>
          </cell>
          <cell r="L1762">
            <v>0</v>
          </cell>
          <cell r="M1762">
            <v>0</v>
          </cell>
          <cell r="N1762">
            <v>0</v>
          </cell>
          <cell r="O1762">
            <v>0.1</v>
          </cell>
          <cell r="P1762">
            <v>0</v>
          </cell>
          <cell r="Q1762">
            <v>0.1</v>
          </cell>
          <cell r="R1762">
            <v>0</v>
          </cell>
          <cell r="S1762">
            <v>0</v>
          </cell>
          <cell r="T1762">
            <v>0</v>
          </cell>
          <cell r="U1762">
            <v>0.19</v>
          </cell>
          <cell r="V1762">
            <v>1927445.31</v>
          </cell>
          <cell r="W1762">
            <v>0.125</v>
          </cell>
          <cell r="X1762">
            <v>1268056.125</v>
          </cell>
          <cell r="Y1762">
            <v>0</v>
          </cell>
          <cell r="Z1762">
            <v>0</v>
          </cell>
          <cell r="AA1762">
            <v>0.68500000000000005</v>
          </cell>
          <cell r="AB1762">
            <v>6948947.5650000004</v>
          </cell>
          <cell r="AD1762">
            <v>9</v>
          </cell>
        </row>
        <row r="1763">
          <cell r="A1763" t="str">
            <v>Corredores  Medellín</v>
          </cell>
          <cell r="B1763">
            <v>10280331</v>
          </cell>
          <cell r="C1763">
            <v>37481</v>
          </cell>
          <cell r="D1763">
            <v>37777</v>
          </cell>
          <cell r="E1763" t="str">
            <v>A</v>
          </cell>
          <cell r="F1763" t="str">
            <v>AUCOL98</v>
          </cell>
          <cell r="G1763">
            <v>71286</v>
          </cell>
          <cell r="H1763" t="str">
            <v>RESTREPO ARANGO LTDA.</v>
          </cell>
          <cell r="I1763">
            <v>9334568</v>
          </cell>
          <cell r="J1763">
            <v>9334568</v>
          </cell>
          <cell r="K1763">
            <v>7595525.3280999996</v>
          </cell>
          <cell r="N1763">
            <v>0</v>
          </cell>
          <cell r="O1763">
            <v>0.1</v>
          </cell>
          <cell r="P1763">
            <v>0</v>
          </cell>
          <cell r="Q1763">
            <v>0.1</v>
          </cell>
          <cell r="R1763">
            <v>0</v>
          </cell>
          <cell r="S1763">
            <v>0</v>
          </cell>
          <cell r="T1763">
            <v>0</v>
          </cell>
          <cell r="U1763">
            <v>0.19</v>
          </cell>
          <cell r="V1763">
            <v>1443149.8123389999</v>
          </cell>
          <cell r="W1763">
            <v>0.125</v>
          </cell>
          <cell r="X1763">
            <v>949440.66601249995</v>
          </cell>
          <cell r="Y1763">
            <v>0</v>
          </cell>
          <cell r="Z1763">
            <v>0</v>
          </cell>
          <cell r="AA1763">
            <v>0.68500000000000005</v>
          </cell>
          <cell r="AB1763">
            <v>5202934.8497484997</v>
          </cell>
          <cell r="AC1763">
            <v>9</v>
          </cell>
          <cell r="AD1763">
            <v>9</v>
          </cell>
        </row>
        <row r="1764">
          <cell r="B1764" t="str">
            <v>Total 10280331</v>
          </cell>
          <cell r="I1764">
            <v>19479017</v>
          </cell>
          <cell r="J1764">
            <v>19479017</v>
          </cell>
          <cell r="K1764">
            <v>17739974.3281</v>
          </cell>
          <cell r="L1764">
            <v>0</v>
          </cell>
          <cell r="M1764">
            <v>0</v>
          </cell>
          <cell r="N1764">
            <v>0</v>
          </cell>
          <cell r="P1764">
            <v>0</v>
          </cell>
          <cell r="R1764">
            <v>0</v>
          </cell>
          <cell r="S1764">
            <v>0</v>
          </cell>
          <cell r="V1764">
            <v>3370595.122339</v>
          </cell>
          <cell r="X1764">
            <v>2217496.7910124999</v>
          </cell>
          <cell r="Z1764">
            <v>0</v>
          </cell>
          <cell r="AB1764">
            <v>12151882.414748501</v>
          </cell>
          <cell r="AC1764">
            <v>9</v>
          </cell>
        </row>
        <row r="1765">
          <cell r="H1765" t="str">
            <v>Total RESTREPO ARANGO LTDA.</v>
          </cell>
          <cell r="I1765">
            <v>19479017</v>
          </cell>
          <cell r="J1765">
            <v>19479017</v>
          </cell>
          <cell r="K1765">
            <v>17739974.3281</v>
          </cell>
          <cell r="L1765">
            <v>0</v>
          </cell>
          <cell r="M1765">
            <v>0</v>
          </cell>
          <cell r="N1765">
            <v>0</v>
          </cell>
          <cell r="P1765">
            <v>0</v>
          </cell>
          <cell r="R1765">
            <v>0</v>
          </cell>
          <cell r="S1765">
            <v>0</v>
          </cell>
          <cell r="V1765">
            <v>3370595.122339</v>
          </cell>
          <cell r="X1765">
            <v>2217496.7910124999</v>
          </cell>
          <cell r="Z1765">
            <v>0</v>
          </cell>
          <cell r="AB1765">
            <v>12151882.414748501</v>
          </cell>
          <cell r="AC1765">
            <v>9</v>
          </cell>
        </row>
        <row r="1766">
          <cell r="A1766" t="str">
            <v>Corredores  Medellín</v>
          </cell>
          <cell r="B1766">
            <v>10335700</v>
          </cell>
          <cell r="C1766">
            <v>37186</v>
          </cell>
          <cell r="D1766">
            <v>37550</v>
          </cell>
          <cell r="E1766" t="str">
            <v>A</v>
          </cell>
          <cell r="F1766" t="str">
            <v>AUCOLESP</v>
          </cell>
          <cell r="G1766">
            <v>79573</v>
          </cell>
          <cell r="H1766" t="str">
            <v>SANVEL LTDA</v>
          </cell>
          <cell r="I1766">
            <v>17695757.0625</v>
          </cell>
          <cell r="J1766">
            <v>17695757.0625</v>
          </cell>
          <cell r="K1766">
            <v>17695757</v>
          </cell>
          <cell r="L1766">
            <v>1732724</v>
          </cell>
          <cell r="M1766">
            <v>0</v>
          </cell>
          <cell r="N1766">
            <v>1732724</v>
          </cell>
          <cell r="O1766">
            <v>0.1</v>
          </cell>
          <cell r="P1766">
            <v>0</v>
          </cell>
          <cell r="Q1766">
            <v>0.1</v>
          </cell>
          <cell r="R1766">
            <v>173272.40000000002</v>
          </cell>
          <cell r="S1766">
            <v>1905996.4</v>
          </cell>
          <cell r="T1766">
            <v>0.10770923221877425</v>
          </cell>
          <cell r="U1766">
            <v>0.19</v>
          </cell>
          <cell r="V1766">
            <v>3362193.83</v>
          </cell>
          <cell r="W1766">
            <v>0.125</v>
          </cell>
          <cell r="X1766">
            <v>2211969.625</v>
          </cell>
          <cell r="Y1766">
            <v>0</v>
          </cell>
          <cell r="Z1766">
            <v>0</v>
          </cell>
          <cell r="AA1766">
            <v>0.57729076778122579</v>
          </cell>
          <cell r="AB1766">
            <v>10215597.145000001</v>
          </cell>
          <cell r="AD1766">
            <v>15.450549125671387</v>
          </cell>
        </row>
        <row r="1767">
          <cell r="A1767" t="str">
            <v>Corredores  Medellín</v>
          </cell>
          <cell r="B1767">
            <v>10335700</v>
          </cell>
          <cell r="C1767">
            <v>37551</v>
          </cell>
          <cell r="D1767">
            <v>37777</v>
          </cell>
          <cell r="E1767" t="str">
            <v>A</v>
          </cell>
          <cell r="F1767" t="str">
            <v>AUCOLESP</v>
          </cell>
          <cell r="G1767">
            <v>79573</v>
          </cell>
          <cell r="H1767" t="str">
            <v>SANVEL LTDA</v>
          </cell>
          <cell r="I1767">
            <v>28301431</v>
          </cell>
          <cell r="J1767">
            <v>25422981</v>
          </cell>
          <cell r="K1767">
            <v>16140012.175799999</v>
          </cell>
          <cell r="L1767">
            <v>6523359</v>
          </cell>
          <cell r="M1767">
            <v>4589000</v>
          </cell>
          <cell r="N1767">
            <v>11112359</v>
          </cell>
          <cell r="O1767">
            <v>0.1</v>
          </cell>
          <cell r="P1767">
            <v>458900</v>
          </cell>
          <cell r="Q1767">
            <v>0.1</v>
          </cell>
          <cell r="R1767">
            <v>1111235.9000000001</v>
          </cell>
          <cell r="S1767">
            <v>12682494.9</v>
          </cell>
          <cell r="T1767">
            <v>0.78577976037811614</v>
          </cell>
          <cell r="U1767">
            <v>0.19</v>
          </cell>
          <cell r="V1767">
            <v>3066602.3134019999</v>
          </cell>
          <cell r="W1767">
            <v>0.125</v>
          </cell>
          <cell r="X1767">
            <v>2017501.5219749999</v>
          </cell>
          <cell r="Y1767">
            <v>0</v>
          </cell>
          <cell r="Z1767">
            <v>0</v>
          </cell>
          <cell r="AA1767">
            <v>-0.10077976037811609</v>
          </cell>
          <cell r="AB1767">
            <v>-1626586.5595770001</v>
          </cell>
          <cell r="AC1767">
            <v>23</v>
          </cell>
          <cell r="AD1767">
            <v>19.960176467895508</v>
          </cell>
        </row>
        <row r="1768">
          <cell r="B1768" t="str">
            <v>Total 10335700</v>
          </cell>
          <cell r="I1768">
            <v>45997188.0625</v>
          </cell>
          <cell r="J1768">
            <v>43118738.0625</v>
          </cell>
          <cell r="K1768">
            <v>33835769.175799996</v>
          </cell>
          <cell r="L1768">
            <v>8256083</v>
          </cell>
          <cell r="M1768">
            <v>4589000</v>
          </cell>
          <cell r="N1768">
            <v>12845083</v>
          </cell>
          <cell r="P1768">
            <v>458900</v>
          </cell>
          <cell r="R1768">
            <v>1284508.3000000003</v>
          </cell>
          <cell r="S1768">
            <v>14588491.300000001</v>
          </cell>
          <cell r="V1768">
            <v>6428796.143402</v>
          </cell>
          <cell r="X1768">
            <v>4229471.1469749995</v>
          </cell>
          <cell r="Z1768">
            <v>0</v>
          </cell>
          <cell r="AB1768">
            <v>8589010.585423002</v>
          </cell>
          <cell r="AC1768">
            <v>23</v>
          </cell>
        </row>
        <row r="1769">
          <cell r="H1769" t="str">
            <v>Total SANVEL LTDA</v>
          </cell>
          <cell r="I1769">
            <v>45997188.0625</v>
          </cell>
          <cell r="J1769">
            <v>43118738.0625</v>
          </cell>
          <cell r="K1769">
            <v>33835769.175799996</v>
          </cell>
          <cell r="L1769">
            <v>8256083</v>
          </cell>
          <cell r="M1769">
            <v>4589000</v>
          </cell>
          <cell r="N1769">
            <v>12845083</v>
          </cell>
          <cell r="P1769">
            <v>458900</v>
          </cell>
          <cell r="R1769">
            <v>1284508.3000000003</v>
          </cell>
          <cell r="S1769">
            <v>14588491.300000001</v>
          </cell>
          <cell r="V1769">
            <v>6428796.143402</v>
          </cell>
          <cell r="X1769">
            <v>4229471.1469749995</v>
          </cell>
          <cell r="Z1769">
            <v>0</v>
          </cell>
          <cell r="AB1769">
            <v>8589010.585423002</v>
          </cell>
          <cell r="AC1769">
            <v>23</v>
          </cell>
        </row>
        <row r="1770">
          <cell r="A1770" t="str">
            <v>Corredores  Medellín</v>
          </cell>
          <cell r="B1770">
            <v>10943081</v>
          </cell>
          <cell r="C1770">
            <v>37469</v>
          </cell>
          <cell r="D1770">
            <v>37777</v>
          </cell>
          <cell r="E1770" t="str">
            <v>M</v>
          </cell>
          <cell r="F1770" t="str">
            <v>AUCOLESP</v>
          </cell>
          <cell r="G1770">
            <v>71032</v>
          </cell>
          <cell r="H1770" t="str">
            <v>SERVICIOS E INVERSIONES</v>
          </cell>
          <cell r="I1770">
            <v>1744025</v>
          </cell>
          <cell r="J1770">
            <v>1642855</v>
          </cell>
          <cell r="K1770">
            <v>1744025</v>
          </cell>
          <cell r="L1770">
            <v>922338</v>
          </cell>
          <cell r="M1770">
            <v>28814</v>
          </cell>
          <cell r="N1770">
            <v>951152</v>
          </cell>
          <cell r="O1770">
            <v>0.1</v>
          </cell>
          <cell r="P1770">
            <v>2881.4</v>
          </cell>
          <cell r="Q1770">
            <v>0.1</v>
          </cell>
          <cell r="R1770">
            <v>95115.200000000012</v>
          </cell>
          <cell r="S1770">
            <v>1049148.6000000001</v>
          </cell>
          <cell r="T1770">
            <v>0.60156740872407222</v>
          </cell>
          <cell r="U1770">
            <v>0.19</v>
          </cell>
          <cell r="V1770">
            <v>331364.75</v>
          </cell>
          <cell r="W1770">
            <v>0.125</v>
          </cell>
          <cell r="X1770">
            <v>218003.125</v>
          </cell>
          <cell r="Y1770">
            <v>0</v>
          </cell>
          <cell r="Z1770">
            <v>0</v>
          </cell>
          <cell r="AA1770">
            <v>8.3432591275927837E-2</v>
          </cell>
          <cell r="AB1770">
            <v>145508.52500000005</v>
          </cell>
          <cell r="AC1770">
            <v>1</v>
          </cell>
          <cell r="AD1770">
            <v>1.1948051452636719</v>
          </cell>
        </row>
        <row r="1771">
          <cell r="B1771" t="str">
            <v>Total 10943081</v>
          </cell>
          <cell r="I1771">
            <v>1744025</v>
          </cell>
          <cell r="J1771">
            <v>1642855</v>
          </cell>
          <cell r="K1771">
            <v>1744025</v>
          </cell>
          <cell r="L1771">
            <v>922338</v>
          </cell>
          <cell r="M1771">
            <v>28814</v>
          </cell>
          <cell r="N1771">
            <v>951152</v>
          </cell>
          <cell r="P1771">
            <v>2881.4</v>
          </cell>
          <cell r="R1771">
            <v>95115.200000000012</v>
          </cell>
          <cell r="S1771">
            <v>1049148.6000000001</v>
          </cell>
          <cell r="V1771">
            <v>331364.75</v>
          </cell>
          <cell r="X1771">
            <v>218003.125</v>
          </cell>
          <cell r="Z1771">
            <v>0</v>
          </cell>
          <cell r="AB1771">
            <v>145508.52500000005</v>
          </cell>
          <cell r="AC1771">
            <v>1</v>
          </cell>
        </row>
        <row r="1772">
          <cell r="H1772" t="str">
            <v>Total SERVICIOS E INVERSIONES</v>
          </cell>
          <cell r="I1772">
            <v>1744025</v>
          </cell>
          <cell r="J1772">
            <v>1642855</v>
          </cell>
          <cell r="K1772">
            <v>1744025</v>
          </cell>
          <cell r="L1772">
            <v>922338</v>
          </cell>
          <cell r="M1772">
            <v>28814</v>
          </cell>
          <cell r="N1772">
            <v>951152</v>
          </cell>
          <cell r="P1772">
            <v>2881.4</v>
          </cell>
          <cell r="R1772">
            <v>95115.200000000012</v>
          </cell>
          <cell r="S1772">
            <v>1049148.6000000001</v>
          </cell>
          <cell r="V1772">
            <v>331364.75</v>
          </cell>
          <cell r="X1772">
            <v>218003.125</v>
          </cell>
          <cell r="Z1772">
            <v>0</v>
          </cell>
          <cell r="AB1772">
            <v>145508.52500000005</v>
          </cell>
          <cell r="AC1772">
            <v>1</v>
          </cell>
        </row>
        <row r="1773">
          <cell r="A1773" t="str">
            <v>Corredores  Medellín</v>
          </cell>
          <cell r="B1773">
            <v>977287</v>
          </cell>
          <cell r="C1773">
            <v>36799</v>
          </cell>
          <cell r="D1773">
            <v>37163</v>
          </cell>
          <cell r="E1773" t="str">
            <v>M</v>
          </cell>
          <cell r="F1773" t="str">
            <v>AUCOL98</v>
          </cell>
          <cell r="G1773">
            <v>71286</v>
          </cell>
          <cell r="H1773" t="str">
            <v>SIMEX S.A</v>
          </cell>
          <cell r="I1773">
            <v>31439945</v>
          </cell>
          <cell r="J1773">
            <v>31439945</v>
          </cell>
          <cell r="K1773">
            <v>31439945.023400001</v>
          </cell>
          <cell r="L1773">
            <v>3951333</v>
          </cell>
          <cell r="M1773">
            <v>200001</v>
          </cell>
          <cell r="N1773">
            <v>4151334</v>
          </cell>
          <cell r="O1773">
            <v>0.1</v>
          </cell>
          <cell r="P1773">
            <v>20000.100000000002</v>
          </cell>
          <cell r="Q1773">
            <v>0.1</v>
          </cell>
          <cell r="R1773">
            <v>415133.4</v>
          </cell>
          <cell r="S1773">
            <v>4586467.5</v>
          </cell>
          <cell r="T1773">
            <v>0.14588026463107368</v>
          </cell>
          <cell r="U1773">
            <v>0.19</v>
          </cell>
          <cell r="V1773">
            <v>5973589.5544460006</v>
          </cell>
          <cell r="W1773">
            <v>0.14000000000000001</v>
          </cell>
          <cell r="X1773">
            <v>4401592.3032760005</v>
          </cell>
          <cell r="Y1773">
            <v>0</v>
          </cell>
          <cell r="Z1773">
            <v>0</v>
          </cell>
          <cell r="AA1773">
            <v>0.5241197353689262</v>
          </cell>
          <cell r="AB1773">
            <v>16478295.665677996</v>
          </cell>
          <cell r="AD1773">
            <v>34.302196502685547</v>
          </cell>
        </row>
        <row r="1774">
          <cell r="A1774" t="str">
            <v>Corredores  Medellín</v>
          </cell>
          <cell r="B1774">
            <v>977287</v>
          </cell>
          <cell r="C1774">
            <v>37164</v>
          </cell>
          <cell r="D1774">
            <v>37528</v>
          </cell>
          <cell r="E1774" t="str">
            <v>M</v>
          </cell>
          <cell r="F1774" t="str">
            <v>AUCOL98</v>
          </cell>
          <cell r="G1774">
            <v>71286</v>
          </cell>
          <cell r="H1774" t="str">
            <v>SIMEX S.A</v>
          </cell>
          <cell r="I1774">
            <v>36150648</v>
          </cell>
          <cell r="J1774">
            <v>36150648</v>
          </cell>
          <cell r="K1774">
            <v>36150648.0088</v>
          </cell>
          <cell r="L1774">
            <v>26404095</v>
          </cell>
          <cell r="M1774">
            <v>0</v>
          </cell>
          <cell r="N1774">
            <v>26404095</v>
          </cell>
          <cell r="O1774">
            <v>0.1</v>
          </cell>
          <cell r="P1774">
            <v>0</v>
          </cell>
          <cell r="Q1774">
            <v>0.1</v>
          </cell>
          <cell r="R1774">
            <v>2640409.5</v>
          </cell>
          <cell r="S1774">
            <v>29044504.5</v>
          </cell>
          <cell r="T1774">
            <v>0.80342970596072905</v>
          </cell>
          <cell r="U1774">
            <v>0.19</v>
          </cell>
          <cell r="V1774">
            <v>6868623.1216719998</v>
          </cell>
          <cell r="W1774">
            <v>0.14000000000000001</v>
          </cell>
          <cell r="X1774">
            <v>5061090.7212320007</v>
          </cell>
          <cell r="Y1774">
            <v>0</v>
          </cell>
          <cell r="Z1774">
            <v>0</v>
          </cell>
          <cell r="AA1774">
            <v>-0.13342970596072912</v>
          </cell>
          <cell r="AB1774">
            <v>-4823570.3341040015</v>
          </cell>
          <cell r="AD1774">
            <v>37.076923370361328</v>
          </cell>
        </row>
        <row r="1775">
          <cell r="A1775" t="str">
            <v>Corredores  Medellín</v>
          </cell>
          <cell r="B1775">
            <v>977287</v>
          </cell>
          <cell r="C1775">
            <v>37529</v>
          </cell>
          <cell r="D1775">
            <v>37777</v>
          </cell>
          <cell r="E1775" t="str">
            <v>M</v>
          </cell>
          <cell r="F1775" t="str">
            <v>AUCOL98</v>
          </cell>
          <cell r="G1775">
            <v>71286</v>
          </cell>
          <cell r="H1775" t="str">
            <v>SIMEX S.A</v>
          </cell>
          <cell r="I1775">
            <v>31355130</v>
          </cell>
          <cell r="J1775">
            <v>23373869</v>
          </cell>
          <cell r="K1775">
            <v>28489137.1987</v>
          </cell>
          <cell r="N1775">
            <v>0</v>
          </cell>
          <cell r="O1775">
            <v>0.1</v>
          </cell>
          <cell r="P1775">
            <v>0</v>
          </cell>
          <cell r="Q1775">
            <v>0.1</v>
          </cell>
          <cell r="R1775">
            <v>0</v>
          </cell>
          <cell r="S1775">
            <v>0</v>
          </cell>
          <cell r="T1775">
            <v>0</v>
          </cell>
          <cell r="U1775">
            <v>0.19</v>
          </cell>
          <cell r="V1775">
            <v>5412936.0677530002</v>
          </cell>
          <cell r="W1775">
            <v>0.14000000000000001</v>
          </cell>
          <cell r="X1775">
            <v>3988479.2078180001</v>
          </cell>
          <cell r="Y1775">
            <v>0</v>
          </cell>
          <cell r="Z1775">
            <v>0</v>
          </cell>
          <cell r="AA1775">
            <v>0.66999999999999993</v>
          </cell>
          <cell r="AB1775">
            <v>19087721.923128996</v>
          </cell>
          <cell r="AC1775">
            <v>40</v>
          </cell>
          <cell r="AD1775">
            <v>37.987903594970703</v>
          </cell>
        </row>
        <row r="1776">
          <cell r="B1776" t="str">
            <v>Total 977287</v>
          </cell>
          <cell r="I1776">
            <v>98945723</v>
          </cell>
          <cell r="J1776">
            <v>90964462</v>
          </cell>
          <cell r="K1776">
            <v>96079730.230900005</v>
          </cell>
          <cell r="L1776">
            <v>30355428</v>
          </cell>
          <cell r="M1776">
            <v>200001</v>
          </cell>
          <cell r="N1776">
            <v>30555429</v>
          </cell>
          <cell r="P1776">
            <v>20000.100000000002</v>
          </cell>
          <cell r="R1776">
            <v>3055542.9</v>
          </cell>
          <cell r="S1776">
            <v>33630972</v>
          </cell>
          <cell r="V1776">
            <v>18255148.743871003</v>
          </cell>
          <cell r="X1776">
            <v>13451162.232326001</v>
          </cell>
          <cell r="Z1776">
            <v>0</v>
          </cell>
          <cell r="AB1776">
            <v>30742447.254702993</v>
          </cell>
          <cell r="AC1776">
            <v>40</v>
          </cell>
        </row>
        <row r="1777">
          <cell r="H1777" t="str">
            <v>Total SIMEX S.A</v>
          </cell>
          <cell r="I1777">
            <v>98945723</v>
          </cell>
          <cell r="J1777">
            <v>90964462</v>
          </cell>
          <cell r="K1777">
            <v>96079730.230900005</v>
          </cell>
          <cell r="L1777">
            <v>30355428</v>
          </cell>
          <cell r="M1777">
            <v>200001</v>
          </cell>
          <cell r="N1777">
            <v>30555429</v>
          </cell>
          <cell r="P1777">
            <v>20000.100000000002</v>
          </cell>
          <cell r="R1777">
            <v>3055542.9</v>
          </cell>
          <cell r="S1777">
            <v>33630972</v>
          </cell>
          <cell r="V1777">
            <v>18255148.743871003</v>
          </cell>
          <cell r="X1777">
            <v>13451162.232326001</v>
          </cell>
          <cell r="Z1777">
            <v>0</v>
          </cell>
          <cell r="AB1777">
            <v>30742447.254702993</v>
          </cell>
          <cell r="AC1777">
            <v>40</v>
          </cell>
        </row>
        <row r="1778">
          <cell r="A1778" t="str">
            <v>Corredores  Medellín</v>
          </cell>
          <cell r="B1778">
            <v>10958038</v>
          </cell>
          <cell r="C1778">
            <v>37469</v>
          </cell>
          <cell r="D1778">
            <v>37777</v>
          </cell>
          <cell r="E1778" t="str">
            <v>M</v>
          </cell>
          <cell r="F1778" t="str">
            <v>AUCOLESP</v>
          </cell>
          <cell r="G1778">
            <v>71032</v>
          </cell>
          <cell r="H1778" t="str">
            <v>SOCIEDAD AGROPECUARIA BANANAL</v>
          </cell>
          <cell r="I1778">
            <v>828470</v>
          </cell>
          <cell r="J1778">
            <v>745623</v>
          </cell>
          <cell r="K1778">
            <v>828470</v>
          </cell>
          <cell r="N1778">
            <v>0</v>
          </cell>
          <cell r="O1778">
            <v>0.1</v>
          </cell>
          <cell r="P1778">
            <v>0</v>
          </cell>
          <cell r="Q1778">
            <v>0.1</v>
          </cell>
          <cell r="R1778">
            <v>0</v>
          </cell>
          <cell r="S1778">
            <v>0</v>
          </cell>
          <cell r="T1778">
            <v>0</v>
          </cell>
          <cell r="U1778">
            <v>0.19</v>
          </cell>
          <cell r="V1778">
            <v>157409.29999999999</v>
          </cell>
          <cell r="W1778">
            <v>0.125</v>
          </cell>
          <cell r="X1778">
            <v>103558.75</v>
          </cell>
          <cell r="Y1778">
            <v>0</v>
          </cell>
          <cell r="Z1778">
            <v>0</v>
          </cell>
          <cell r="AA1778">
            <v>0.68500000000000005</v>
          </cell>
          <cell r="AB1778">
            <v>567501.95000000007</v>
          </cell>
          <cell r="AC1778">
            <v>1</v>
          </cell>
          <cell r="AD1778">
            <v>1</v>
          </cell>
        </row>
        <row r="1779">
          <cell r="B1779" t="str">
            <v>Total 10958038</v>
          </cell>
          <cell r="I1779">
            <v>828470</v>
          </cell>
          <cell r="J1779">
            <v>745623</v>
          </cell>
          <cell r="K1779">
            <v>828470</v>
          </cell>
          <cell r="L1779">
            <v>0</v>
          </cell>
          <cell r="M1779">
            <v>0</v>
          </cell>
          <cell r="N1779">
            <v>0</v>
          </cell>
          <cell r="P1779">
            <v>0</v>
          </cell>
          <cell r="R1779">
            <v>0</v>
          </cell>
          <cell r="S1779">
            <v>0</v>
          </cell>
          <cell r="V1779">
            <v>157409.29999999999</v>
          </cell>
          <cell r="X1779">
            <v>103558.75</v>
          </cell>
          <cell r="Z1779">
            <v>0</v>
          </cell>
          <cell r="AB1779">
            <v>567501.95000000007</v>
          </cell>
          <cell r="AC1779">
            <v>1</v>
          </cell>
        </row>
        <row r="1780">
          <cell r="H1780" t="str">
            <v>Total SOCIEDAD AGROPECUARIA BANANAL</v>
          </cell>
          <cell r="I1780">
            <v>828470</v>
          </cell>
          <cell r="J1780">
            <v>745623</v>
          </cell>
          <cell r="K1780">
            <v>828470</v>
          </cell>
          <cell r="L1780">
            <v>0</v>
          </cell>
          <cell r="M1780">
            <v>0</v>
          </cell>
          <cell r="N1780">
            <v>0</v>
          </cell>
          <cell r="P1780">
            <v>0</v>
          </cell>
          <cell r="R1780">
            <v>0</v>
          </cell>
          <cell r="S1780">
            <v>0</v>
          </cell>
          <cell r="V1780">
            <v>157409.29999999999</v>
          </cell>
          <cell r="X1780">
            <v>103558.75</v>
          </cell>
          <cell r="Z1780">
            <v>0</v>
          </cell>
          <cell r="AB1780">
            <v>567501.95000000007</v>
          </cell>
          <cell r="AC1780">
            <v>1</v>
          </cell>
        </row>
        <row r="1781">
          <cell r="A1781" t="str">
            <v>Corredores  Medellín</v>
          </cell>
          <cell r="B1781">
            <v>10958065</v>
          </cell>
          <cell r="C1781">
            <v>37469</v>
          </cell>
          <cell r="D1781">
            <v>37777</v>
          </cell>
          <cell r="E1781" t="str">
            <v>M</v>
          </cell>
          <cell r="F1781" t="str">
            <v>AUCOLESP</v>
          </cell>
          <cell r="G1781">
            <v>71032</v>
          </cell>
          <cell r="H1781" t="str">
            <v>SONOINTER</v>
          </cell>
          <cell r="I1781">
            <v>575000</v>
          </cell>
          <cell r="J1781">
            <v>575000</v>
          </cell>
          <cell r="K1781">
            <v>575000</v>
          </cell>
          <cell r="N1781">
            <v>0</v>
          </cell>
          <cell r="O1781">
            <v>0.1</v>
          </cell>
          <cell r="P1781">
            <v>0</v>
          </cell>
          <cell r="Q1781">
            <v>0.1</v>
          </cell>
          <cell r="R1781">
            <v>0</v>
          </cell>
          <cell r="S1781">
            <v>0</v>
          </cell>
          <cell r="T1781">
            <v>0</v>
          </cell>
          <cell r="U1781">
            <v>0.19</v>
          </cell>
          <cell r="V1781">
            <v>109250</v>
          </cell>
          <cell r="W1781">
            <v>0.125</v>
          </cell>
          <cell r="X1781">
            <v>71875</v>
          </cell>
          <cell r="Y1781">
            <v>0</v>
          </cell>
          <cell r="Z1781">
            <v>0</v>
          </cell>
          <cell r="AA1781">
            <v>0.68500000000000005</v>
          </cell>
          <cell r="AB1781">
            <v>393875.00000000006</v>
          </cell>
          <cell r="AC1781">
            <v>0</v>
          </cell>
          <cell r="AD1781">
            <v>0.49675324559211731</v>
          </cell>
        </row>
        <row r="1782">
          <cell r="B1782" t="str">
            <v>Total 10958065</v>
          </cell>
          <cell r="I1782">
            <v>575000</v>
          </cell>
          <cell r="J1782">
            <v>575000</v>
          </cell>
          <cell r="K1782">
            <v>575000</v>
          </cell>
          <cell r="L1782">
            <v>0</v>
          </cell>
          <cell r="M1782">
            <v>0</v>
          </cell>
          <cell r="N1782">
            <v>0</v>
          </cell>
          <cell r="P1782">
            <v>0</v>
          </cell>
          <cell r="R1782">
            <v>0</v>
          </cell>
          <cell r="S1782">
            <v>0</v>
          </cell>
          <cell r="V1782">
            <v>109250</v>
          </cell>
          <cell r="X1782">
            <v>71875</v>
          </cell>
          <cell r="Z1782">
            <v>0</v>
          </cell>
          <cell r="AB1782">
            <v>393875.00000000006</v>
          </cell>
          <cell r="AC1782">
            <v>0</v>
          </cell>
        </row>
        <row r="1783">
          <cell r="H1783" t="str">
            <v>Total SONOINTER</v>
          </cell>
          <cell r="I1783">
            <v>575000</v>
          </cell>
          <cell r="J1783">
            <v>575000</v>
          </cell>
          <cell r="K1783">
            <v>575000</v>
          </cell>
          <cell r="L1783">
            <v>0</v>
          </cell>
          <cell r="M1783">
            <v>0</v>
          </cell>
          <cell r="N1783">
            <v>0</v>
          </cell>
          <cell r="P1783">
            <v>0</v>
          </cell>
          <cell r="R1783">
            <v>0</v>
          </cell>
          <cell r="S1783">
            <v>0</v>
          </cell>
          <cell r="V1783">
            <v>109250</v>
          </cell>
          <cell r="X1783">
            <v>71875</v>
          </cell>
          <cell r="Z1783">
            <v>0</v>
          </cell>
          <cell r="AB1783">
            <v>393875.00000000006</v>
          </cell>
          <cell r="AC1783">
            <v>0</v>
          </cell>
        </row>
        <row r="1784">
          <cell r="A1784" t="str">
            <v>Corredores  Medellín</v>
          </cell>
          <cell r="B1784">
            <v>10937686</v>
          </cell>
          <cell r="C1784">
            <v>37469</v>
          </cell>
          <cell r="D1784">
            <v>37777</v>
          </cell>
          <cell r="E1784" t="str">
            <v>M</v>
          </cell>
          <cell r="F1784" t="str">
            <v>AUCOLESP</v>
          </cell>
          <cell r="G1784">
            <v>71032</v>
          </cell>
          <cell r="H1784" t="str">
            <v>SONOLUX</v>
          </cell>
          <cell r="I1784">
            <v>1289999</v>
          </cell>
          <cell r="J1784">
            <v>952665</v>
          </cell>
          <cell r="K1784">
            <v>1289999</v>
          </cell>
          <cell r="N1784">
            <v>0</v>
          </cell>
          <cell r="O1784">
            <v>0.1</v>
          </cell>
          <cell r="P1784">
            <v>0</v>
          </cell>
          <cell r="Q1784">
            <v>0.1</v>
          </cell>
          <cell r="R1784">
            <v>0</v>
          </cell>
          <cell r="S1784">
            <v>0</v>
          </cell>
          <cell r="T1784">
            <v>0</v>
          </cell>
          <cell r="U1784">
            <v>0.19</v>
          </cell>
          <cell r="V1784">
            <v>245099.81</v>
          </cell>
          <cell r="W1784">
            <v>0.125</v>
          </cell>
          <cell r="X1784">
            <v>161249.875</v>
          </cell>
          <cell r="Y1784">
            <v>0</v>
          </cell>
          <cell r="Z1784">
            <v>0</v>
          </cell>
          <cell r="AA1784">
            <v>0.68500000000000005</v>
          </cell>
          <cell r="AB1784">
            <v>883649.31500000006</v>
          </cell>
          <cell r="AC1784">
            <v>2</v>
          </cell>
          <cell r="AD1784">
            <v>1.899350643157959</v>
          </cell>
        </row>
        <row r="1785">
          <cell r="B1785" t="str">
            <v>Total 10937686</v>
          </cell>
          <cell r="I1785">
            <v>1289999</v>
          </cell>
          <cell r="J1785">
            <v>952665</v>
          </cell>
          <cell r="K1785">
            <v>1289999</v>
          </cell>
          <cell r="L1785">
            <v>0</v>
          </cell>
          <cell r="M1785">
            <v>0</v>
          </cell>
          <cell r="N1785">
            <v>0</v>
          </cell>
          <cell r="P1785">
            <v>0</v>
          </cell>
          <cell r="R1785">
            <v>0</v>
          </cell>
          <cell r="S1785">
            <v>0</v>
          </cell>
          <cell r="V1785">
            <v>245099.81</v>
          </cell>
          <cell r="X1785">
            <v>161249.875</v>
          </cell>
          <cell r="Z1785">
            <v>0</v>
          </cell>
          <cell r="AB1785">
            <v>883649.31500000006</v>
          </cell>
          <cell r="AC1785">
            <v>2</v>
          </cell>
        </row>
        <row r="1786">
          <cell r="H1786" t="str">
            <v>Total SONOLUX</v>
          </cell>
          <cell r="I1786">
            <v>1289999</v>
          </cell>
          <cell r="J1786">
            <v>952665</v>
          </cell>
          <cell r="K1786">
            <v>1289999</v>
          </cell>
          <cell r="L1786">
            <v>0</v>
          </cell>
          <cell r="M1786">
            <v>0</v>
          </cell>
          <cell r="N1786">
            <v>0</v>
          </cell>
          <cell r="P1786">
            <v>0</v>
          </cell>
          <cell r="R1786">
            <v>0</v>
          </cell>
          <cell r="S1786">
            <v>0</v>
          </cell>
          <cell r="V1786">
            <v>245099.81</v>
          </cell>
          <cell r="X1786">
            <v>161249.875</v>
          </cell>
          <cell r="Z1786">
            <v>0</v>
          </cell>
          <cell r="AB1786">
            <v>883649.31500000006</v>
          </cell>
          <cell r="AC1786">
            <v>2</v>
          </cell>
        </row>
        <row r="1787">
          <cell r="A1787" t="str">
            <v>Corredores  Medellín</v>
          </cell>
          <cell r="B1787">
            <v>1178953</v>
          </cell>
          <cell r="C1787">
            <v>36923</v>
          </cell>
          <cell r="D1787">
            <v>37287</v>
          </cell>
          <cell r="E1787" t="str">
            <v>M</v>
          </cell>
          <cell r="F1787" t="str">
            <v>AUCOLESP</v>
          </cell>
          <cell r="G1787">
            <v>71522</v>
          </cell>
          <cell r="H1787" t="str">
            <v>SUFINANCIAMIENTO S.A.</v>
          </cell>
          <cell r="I1787">
            <v>6605876851.5625</v>
          </cell>
          <cell r="J1787">
            <v>6608289561.6875</v>
          </cell>
          <cell r="K1787">
            <v>6454642238.1707001</v>
          </cell>
          <cell r="L1787">
            <v>3789580546</v>
          </cell>
          <cell r="M1787">
            <v>456004271</v>
          </cell>
          <cell r="N1787">
            <v>4245584817</v>
          </cell>
          <cell r="O1787">
            <v>0.1</v>
          </cell>
          <cell r="P1787">
            <v>45600427.100000001</v>
          </cell>
          <cell r="Q1787">
            <v>0.1</v>
          </cell>
          <cell r="R1787">
            <v>424558481.70000005</v>
          </cell>
          <cell r="S1787">
            <v>4715743725.8000002</v>
          </cell>
          <cell r="T1787">
            <v>0.73059722782350234</v>
          </cell>
          <cell r="U1787">
            <v>0.19</v>
          </cell>
          <cell r="V1787">
            <v>1226382025.2524331</v>
          </cell>
          <cell r="W1787">
            <v>7.0000000000000007E-2</v>
          </cell>
          <cell r="X1787">
            <v>451824956.67194903</v>
          </cell>
          <cell r="Y1787">
            <v>0.1</v>
          </cell>
          <cell r="Z1787">
            <v>645464223.81707001</v>
          </cell>
          <cell r="AA1787">
            <v>-9.0597227823502213E-2</v>
          </cell>
          <cell r="AB1787">
            <v>-584772693.37075114</v>
          </cell>
          <cell r="AD1787">
            <v>3476.3076171875</v>
          </cell>
        </row>
        <row r="1788">
          <cell r="A1788" t="str">
            <v>Corredores  Medellín</v>
          </cell>
          <cell r="B1788">
            <v>1178953</v>
          </cell>
          <cell r="C1788">
            <v>37288</v>
          </cell>
          <cell r="D1788">
            <v>37652</v>
          </cell>
          <cell r="E1788" t="str">
            <v>M</v>
          </cell>
          <cell r="F1788" t="str">
            <v>AUCOLESP</v>
          </cell>
          <cell r="G1788">
            <v>71522</v>
          </cell>
          <cell r="H1788" t="str">
            <v>SUFINANCIAMIENTO S.A.</v>
          </cell>
          <cell r="I1788">
            <v>8806359954.75</v>
          </cell>
          <cell r="J1788">
            <v>8801389007.5625</v>
          </cell>
          <cell r="K1788">
            <v>8751320187.8675995</v>
          </cell>
          <cell r="L1788">
            <v>3549722364</v>
          </cell>
          <cell r="M1788">
            <v>917204851</v>
          </cell>
          <cell r="N1788">
            <v>4466927215</v>
          </cell>
          <cell r="O1788">
            <v>0.1</v>
          </cell>
          <cell r="P1788">
            <v>91720485.100000009</v>
          </cell>
          <cell r="Q1788">
            <v>0.1</v>
          </cell>
          <cell r="R1788">
            <v>446692721.5</v>
          </cell>
          <cell r="S1788">
            <v>5005340421.6000004</v>
          </cell>
          <cell r="T1788">
            <v>0.57195260990897789</v>
          </cell>
          <cell r="U1788">
            <v>0.19</v>
          </cell>
          <cell r="V1788">
            <v>1662750835.694844</v>
          </cell>
          <cell r="W1788">
            <v>7.0000000000000007E-2</v>
          </cell>
          <cell r="X1788">
            <v>612592413.15073204</v>
          </cell>
          <cell r="Y1788">
            <v>0.1</v>
          </cell>
          <cell r="Z1788">
            <v>875132018.78675997</v>
          </cell>
          <cell r="AA1788">
            <v>6.8047390091022231E-2</v>
          </cell>
          <cell r="AB1788">
            <v>595504498.63526452</v>
          </cell>
          <cell r="AD1788">
            <v>4345.15380859375</v>
          </cell>
        </row>
        <row r="1789">
          <cell r="A1789" t="str">
            <v>Corredores  Medellín</v>
          </cell>
          <cell r="B1789">
            <v>1178953</v>
          </cell>
          <cell r="C1789">
            <v>37653</v>
          </cell>
          <cell r="D1789">
            <v>37777</v>
          </cell>
          <cell r="E1789" t="str">
            <v>M</v>
          </cell>
          <cell r="F1789" t="str">
            <v>AUCOLESP</v>
          </cell>
          <cell r="G1789">
            <v>71522</v>
          </cell>
          <cell r="H1789" t="str">
            <v>SUFINANCIAMIENTO S.A.</v>
          </cell>
          <cell r="I1789">
            <v>2765416710.25</v>
          </cell>
          <cell r="J1789">
            <v>2109856352.5</v>
          </cell>
          <cell r="K1789">
            <v>2919503951.7831998</v>
          </cell>
          <cell r="L1789">
            <v>553890629</v>
          </cell>
          <cell r="M1789">
            <v>738885147</v>
          </cell>
          <cell r="N1789">
            <v>1292775776</v>
          </cell>
          <cell r="O1789">
            <v>0.1</v>
          </cell>
          <cell r="P1789">
            <v>73888514.700000003</v>
          </cell>
          <cell r="Q1789">
            <v>0.1</v>
          </cell>
          <cell r="R1789">
            <v>129277577.60000001</v>
          </cell>
          <cell r="S1789">
            <v>1495941868.3</v>
          </cell>
          <cell r="T1789">
            <v>0.51239590458039819</v>
          </cell>
          <cell r="U1789">
            <v>0.19</v>
          </cell>
          <cell r="V1789">
            <v>554705750.83880794</v>
          </cell>
          <cell r="W1789">
            <v>7.0000000000000007E-2</v>
          </cell>
          <cell r="X1789">
            <v>204365276.62482402</v>
          </cell>
          <cell r="Y1789">
            <v>0.1</v>
          </cell>
          <cell r="Z1789">
            <v>291950395.17831999</v>
          </cell>
          <cell r="AA1789">
            <v>0.12760409541960194</v>
          </cell>
          <cell r="AB1789">
            <v>372540660.84124833</v>
          </cell>
          <cell r="AC1789">
            <v>3761</v>
          </cell>
          <cell r="AD1789">
            <v>4068.83056640625</v>
          </cell>
        </row>
        <row r="1790">
          <cell r="B1790" t="str">
            <v>Total 1178953</v>
          </cell>
          <cell r="I1790">
            <v>18177653516.5625</v>
          </cell>
          <cell r="J1790">
            <v>17519534921.75</v>
          </cell>
          <cell r="K1790">
            <v>18125466377.821499</v>
          </cell>
          <cell r="L1790">
            <v>7893193539</v>
          </cell>
          <cell r="M1790">
            <v>2112094269</v>
          </cell>
          <cell r="N1790">
            <v>10005287808</v>
          </cell>
          <cell r="P1790">
            <v>211209426.90000004</v>
          </cell>
          <cell r="R1790">
            <v>1000528780.8000001</v>
          </cell>
          <cell r="S1790">
            <v>11217026015.700001</v>
          </cell>
          <cell r="V1790">
            <v>3443838611.7860851</v>
          </cell>
          <cell r="X1790">
            <v>1268782646.447505</v>
          </cell>
          <cell r="Z1790">
            <v>1812546637.7821498</v>
          </cell>
          <cell r="AB1790">
            <v>383272466.10576171</v>
          </cell>
          <cell r="AC1790">
            <v>3761</v>
          </cell>
        </row>
        <row r="1791">
          <cell r="A1791" t="str">
            <v>Corredores  Medellín</v>
          </cell>
          <cell r="B1791">
            <v>7380629</v>
          </cell>
          <cell r="C1791">
            <v>36923</v>
          </cell>
          <cell r="D1791">
            <v>37287</v>
          </cell>
          <cell r="E1791" t="str">
            <v>M</v>
          </cell>
          <cell r="F1791" t="str">
            <v>AUCOLESP</v>
          </cell>
          <cell r="G1791">
            <v>71522</v>
          </cell>
          <cell r="H1791" t="str">
            <v>SUFINANCIAMIENTO S.A.</v>
          </cell>
          <cell r="I1791">
            <v>3499689</v>
          </cell>
          <cell r="J1791">
            <v>3501262</v>
          </cell>
          <cell r="K1791">
            <v>3505057.2333999998</v>
          </cell>
          <cell r="L1791">
            <v>6574515</v>
          </cell>
          <cell r="M1791">
            <v>0</v>
          </cell>
          <cell r="N1791">
            <v>6574515</v>
          </cell>
          <cell r="O1791">
            <v>0.1</v>
          </cell>
          <cell r="P1791">
            <v>0</v>
          </cell>
          <cell r="Q1791">
            <v>0.1</v>
          </cell>
          <cell r="R1791">
            <v>657451.5</v>
          </cell>
          <cell r="S1791">
            <v>7231966.5</v>
          </cell>
          <cell r="T1791">
            <v>2.0632948389789338</v>
          </cell>
          <cell r="U1791">
            <v>0.19</v>
          </cell>
          <cell r="V1791">
            <v>665960.87434600003</v>
          </cell>
          <cell r="W1791">
            <v>0.1</v>
          </cell>
          <cell r="X1791">
            <v>350505.72334000003</v>
          </cell>
          <cell r="Y1791">
            <v>0.04</v>
          </cell>
          <cell r="Z1791">
            <v>140202.28933599999</v>
          </cell>
          <cell r="AA1791">
            <v>-1.3932948389789339</v>
          </cell>
          <cell r="AB1791">
            <v>-4883578.1536220005</v>
          </cell>
          <cell r="AD1791">
            <v>2.7142856121063232</v>
          </cell>
        </row>
        <row r="1792">
          <cell r="A1792" t="str">
            <v>Corredores  Medellín</v>
          </cell>
          <cell r="B1792">
            <v>7380629</v>
          </cell>
          <cell r="C1792">
            <v>37288</v>
          </cell>
          <cell r="D1792">
            <v>37652</v>
          </cell>
          <cell r="E1792" t="str">
            <v>M</v>
          </cell>
          <cell r="F1792" t="str">
            <v>AUCOLESP</v>
          </cell>
          <cell r="G1792">
            <v>71522</v>
          </cell>
          <cell r="H1792" t="str">
            <v>SUFINANCIAMIENTO S.A.</v>
          </cell>
          <cell r="I1792">
            <v>1071508</v>
          </cell>
          <cell r="J1792">
            <v>1071508</v>
          </cell>
          <cell r="K1792">
            <v>1071508</v>
          </cell>
          <cell r="N1792">
            <v>0</v>
          </cell>
          <cell r="O1792">
            <v>0.1</v>
          </cell>
          <cell r="P1792">
            <v>0</v>
          </cell>
          <cell r="Q1792">
            <v>0.1</v>
          </cell>
          <cell r="R1792">
            <v>0</v>
          </cell>
          <cell r="S1792">
            <v>0</v>
          </cell>
          <cell r="T1792">
            <v>0</v>
          </cell>
          <cell r="U1792">
            <v>0.19</v>
          </cell>
          <cell r="V1792">
            <v>203586.52</v>
          </cell>
          <cell r="W1792">
            <v>0.1</v>
          </cell>
          <cell r="X1792">
            <v>107150.8</v>
          </cell>
          <cell r="Y1792">
            <v>0.04</v>
          </cell>
          <cell r="Z1792">
            <v>42860.32</v>
          </cell>
          <cell r="AA1792">
            <v>0.66999999999999993</v>
          </cell>
          <cell r="AB1792">
            <v>717910.35999999987</v>
          </cell>
          <cell r="AD1792">
            <v>1.0192307233810425</v>
          </cell>
        </row>
        <row r="1793">
          <cell r="B1793" t="str">
            <v>Total 7380629</v>
          </cell>
          <cell r="I1793">
            <v>4571197</v>
          </cell>
          <cell r="J1793">
            <v>4572770</v>
          </cell>
          <cell r="K1793">
            <v>4576565.2334000003</v>
          </cell>
          <cell r="L1793">
            <v>6574515</v>
          </cell>
          <cell r="M1793">
            <v>0</v>
          </cell>
          <cell r="N1793">
            <v>6574515</v>
          </cell>
          <cell r="P1793">
            <v>0</v>
          </cell>
          <cell r="R1793">
            <v>657451.5</v>
          </cell>
          <cell r="S1793">
            <v>7231966.5</v>
          </cell>
          <cell r="V1793">
            <v>869547.39434600004</v>
          </cell>
          <cell r="X1793">
            <v>457656.52334000001</v>
          </cell>
          <cell r="Z1793">
            <v>183062.60933599999</v>
          </cell>
          <cell r="AB1793">
            <v>-4165667.7936220006</v>
          </cell>
          <cell r="AC1793">
            <v>0</v>
          </cell>
        </row>
        <row r="1794">
          <cell r="A1794" t="str">
            <v>Corredores  Medellín</v>
          </cell>
          <cell r="B1794">
            <v>7393085</v>
          </cell>
          <cell r="C1794">
            <v>36982</v>
          </cell>
          <cell r="D1794">
            <v>37346</v>
          </cell>
          <cell r="E1794" t="str">
            <v>M</v>
          </cell>
          <cell r="F1794" t="str">
            <v>AUCOLESP</v>
          </cell>
          <cell r="G1794">
            <v>71522</v>
          </cell>
          <cell r="H1794" t="str">
            <v>SUFINANCIAMIENTO S.A.</v>
          </cell>
          <cell r="I1794">
            <v>2431772276.5625</v>
          </cell>
          <cell r="J1794">
            <v>2431772276.5625</v>
          </cell>
          <cell r="K1794">
            <v>2432393179.4207001</v>
          </cell>
          <cell r="L1794">
            <v>853026295</v>
          </cell>
          <cell r="M1794">
            <v>184376721</v>
          </cell>
          <cell r="N1794">
            <v>1037403016</v>
          </cell>
          <cell r="O1794">
            <v>0.1</v>
          </cell>
          <cell r="P1794">
            <v>18437672.100000001</v>
          </cell>
          <cell r="Q1794">
            <v>0.1</v>
          </cell>
          <cell r="R1794">
            <v>103740301.60000001</v>
          </cell>
          <cell r="S1794">
            <v>1159580989.7</v>
          </cell>
          <cell r="T1794">
            <v>0.47672432216578015</v>
          </cell>
          <cell r="U1794">
            <v>0.19</v>
          </cell>
          <cell r="V1794">
            <v>462154704.08993304</v>
          </cell>
          <cell r="W1794">
            <v>7.0000000000000007E-2</v>
          </cell>
          <cell r="X1794">
            <v>170267522.55944902</v>
          </cell>
          <cell r="Y1794">
            <v>0.1</v>
          </cell>
          <cell r="Z1794">
            <v>243239317.94207001</v>
          </cell>
          <cell r="AA1794">
            <v>0.16327567783421998</v>
          </cell>
          <cell r="AB1794">
            <v>397150645.12924826</v>
          </cell>
          <cell r="AD1794">
            <v>1252.260986328125</v>
          </cell>
        </row>
        <row r="1795">
          <cell r="A1795" t="str">
            <v>Corredores  Medellín</v>
          </cell>
          <cell r="B1795">
            <v>7393085</v>
          </cell>
          <cell r="C1795">
            <v>37347</v>
          </cell>
          <cell r="D1795">
            <v>37711</v>
          </cell>
          <cell r="E1795" t="str">
            <v>M</v>
          </cell>
          <cell r="F1795" t="str">
            <v>AUCOLESP</v>
          </cell>
          <cell r="G1795">
            <v>71522</v>
          </cell>
          <cell r="H1795" t="str">
            <v>SUFINANCIAMIENTO S.A.</v>
          </cell>
          <cell r="I1795">
            <v>638105306.3125</v>
          </cell>
          <cell r="J1795">
            <v>637323113.3125</v>
          </cell>
          <cell r="K1795">
            <v>640141515.36129999</v>
          </cell>
          <cell r="L1795">
            <v>157929003</v>
          </cell>
          <cell r="M1795">
            <v>72945134</v>
          </cell>
          <cell r="N1795">
            <v>230874137</v>
          </cell>
          <cell r="O1795">
            <v>0.1</v>
          </cell>
          <cell r="P1795">
            <v>7294513.4000000004</v>
          </cell>
          <cell r="Q1795">
            <v>0.1</v>
          </cell>
          <cell r="R1795">
            <v>23087413.700000003</v>
          </cell>
          <cell r="S1795">
            <v>261256064.10000002</v>
          </cell>
          <cell r="T1795">
            <v>0.40812235705810368</v>
          </cell>
          <cell r="U1795">
            <v>0.19</v>
          </cell>
          <cell r="V1795">
            <v>121626887.91864701</v>
          </cell>
          <cell r="W1795">
            <v>7.0000000000000007E-2</v>
          </cell>
          <cell r="X1795">
            <v>44809906.075291</v>
          </cell>
          <cell r="Y1795">
            <v>0.1</v>
          </cell>
          <cell r="Z1795">
            <v>64014151.536130004</v>
          </cell>
          <cell r="AA1795">
            <v>0.23187764294189644</v>
          </cell>
          <cell r="AB1795">
            <v>148434505.73123205</v>
          </cell>
          <cell r="AD1795">
            <v>340.95880126953125</v>
          </cell>
        </row>
        <row r="1796">
          <cell r="A1796" t="str">
            <v>Corredores  Medellín</v>
          </cell>
          <cell r="B1796">
            <v>7393085</v>
          </cell>
          <cell r="C1796">
            <v>37712</v>
          </cell>
          <cell r="D1796">
            <v>37777</v>
          </cell>
          <cell r="E1796" t="str">
            <v>M</v>
          </cell>
          <cell r="F1796" t="str">
            <v>AUCOLESP</v>
          </cell>
          <cell r="G1796">
            <v>71522</v>
          </cell>
          <cell r="H1796" t="str">
            <v>SUFINANCIAMIENTO S.A.</v>
          </cell>
          <cell r="I1796">
            <v>31210570</v>
          </cell>
          <cell r="J1796">
            <v>15698889</v>
          </cell>
          <cell r="K1796">
            <v>31271971.980500001</v>
          </cell>
          <cell r="L1796">
            <v>2348754</v>
          </cell>
          <cell r="M1796">
            <v>2697555</v>
          </cell>
          <cell r="N1796">
            <v>5046309</v>
          </cell>
          <cell r="O1796">
            <v>0.1</v>
          </cell>
          <cell r="P1796">
            <v>269755.5</v>
          </cell>
          <cell r="Q1796">
            <v>0.1</v>
          </cell>
          <cell r="R1796">
            <v>504630.9</v>
          </cell>
          <cell r="S1796">
            <v>5820695.4000000004</v>
          </cell>
          <cell r="T1796">
            <v>0.18613138319609529</v>
          </cell>
          <cell r="U1796">
            <v>0.19</v>
          </cell>
          <cell r="V1796">
            <v>5941674.6762950001</v>
          </cell>
          <cell r="W1796">
            <v>7.0000000000000007E-2</v>
          </cell>
          <cell r="X1796">
            <v>2189038.0386350001</v>
          </cell>
          <cell r="Y1796">
            <v>0.1</v>
          </cell>
          <cell r="Z1796">
            <v>3127197.1980500002</v>
          </cell>
          <cell r="AA1796">
            <v>0.45386861680390483</v>
          </cell>
          <cell r="AB1796">
            <v>14193366.667520003</v>
          </cell>
          <cell r="AC1796">
            <v>95</v>
          </cell>
          <cell r="AD1796">
            <v>101.35384368896484</v>
          </cell>
        </row>
        <row r="1797">
          <cell r="B1797" t="str">
            <v>Total 7393085</v>
          </cell>
          <cell r="I1797">
            <v>3101088152.875</v>
          </cell>
          <cell r="J1797">
            <v>3084794278.875</v>
          </cell>
          <cell r="K1797">
            <v>3103806666.7625003</v>
          </cell>
          <cell r="L1797">
            <v>1013304052</v>
          </cell>
          <cell r="M1797">
            <v>260019410</v>
          </cell>
          <cell r="N1797">
            <v>1273323462</v>
          </cell>
          <cell r="P1797">
            <v>26001941</v>
          </cell>
          <cell r="R1797">
            <v>127332346.20000002</v>
          </cell>
          <cell r="S1797">
            <v>1426657749.2000003</v>
          </cell>
          <cell r="V1797">
            <v>589723266.68487513</v>
          </cell>
          <cell r="X1797">
            <v>217266466.67337501</v>
          </cell>
          <cell r="Z1797">
            <v>310380666.67625004</v>
          </cell>
          <cell r="AB1797">
            <v>559778517.52800035</v>
          </cell>
          <cell r="AC1797">
            <v>95</v>
          </cell>
        </row>
        <row r="1798">
          <cell r="A1798" t="str">
            <v>Corredores  Medellín</v>
          </cell>
          <cell r="B1798">
            <v>8710840</v>
          </cell>
          <cell r="C1798">
            <v>36982</v>
          </cell>
          <cell r="D1798">
            <v>37346</v>
          </cell>
          <cell r="E1798" t="str">
            <v>M</v>
          </cell>
          <cell r="F1798" t="str">
            <v>AUCOLESP</v>
          </cell>
          <cell r="G1798">
            <v>71522</v>
          </cell>
          <cell r="H1798" t="str">
            <v>SUFINANCIAMIENTO S.A.</v>
          </cell>
          <cell r="I1798">
            <v>11256434</v>
          </cell>
          <cell r="J1798">
            <v>11256434</v>
          </cell>
          <cell r="K1798">
            <v>10810413.077</v>
          </cell>
          <cell r="N1798">
            <v>0</v>
          </cell>
          <cell r="O1798">
            <v>0.1</v>
          </cell>
          <cell r="P1798">
            <v>0</v>
          </cell>
          <cell r="Q1798">
            <v>0.1</v>
          </cell>
          <cell r="R1798">
            <v>0</v>
          </cell>
          <cell r="S1798">
            <v>0</v>
          </cell>
          <cell r="T1798">
            <v>0</v>
          </cell>
          <cell r="U1798">
            <v>0.19</v>
          </cell>
          <cell r="V1798">
            <v>2053978.4846299998</v>
          </cell>
          <cell r="W1798">
            <v>0.125</v>
          </cell>
          <cell r="X1798">
            <v>1351301.6346249999</v>
          </cell>
          <cell r="Y1798">
            <v>0</v>
          </cell>
          <cell r="Z1798">
            <v>0</v>
          </cell>
          <cell r="AA1798">
            <v>0.68500000000000005</v>
          </cell>
          <cell r="AB1798">
            <v>7405132.9577450007</v>
          </cell>
          <cell r="AD1798">
            <v>12.700549125671387</v>
          </cell>
        </row>
        <row r="1799">
          <cell r="A1799" t="str">
            <v>Corredores  Medellín</v>
          </cell>
          <cell r="B1799">
            <v>8710840</v>
          </cell>
          <cell r="C1799">
            <v>37347</v>
          </cell>
          <cell r="D1799">
            <v>37711</v>
          </cell>
          <cell r="E1799" t="str">
            <v>M</v>
          </cell>
          <cell r="F1799" t="str">
            <v>AUCOLESP</v>
          </cell>
          <cell r="G1799">
            <v>71522</v>
          </cell>
          <cell r="H1799" t="str">
            <v>SUFINANCIAMIENTO S.A.</v>
          </cell>
          <cell r="I1799">
            <v>36623579</v>
          </cell>
          <cell r="J1799">
            <v>34625283</v>
          </cell>
          <cell r="K1799">
            <v>36510569.5348</v>
          </cell>
          <cell r="N1799">
            <v>0</v>
          </cell>
          <cell r="O1799">
            <v>0.1</v>
          </cell>
          <cell r="P1799">
            <v>0</v>
          </cell>
          <cell r="Q1799">
            <v>0.1</v>
          </cell>
          <cell r="R1799">
            <v>0</v>
          </cell>
          <cell r="S1799">
            <v>0</v>
          </cell>
          <cell r="T1799">
            <v>0</v>
          </cell>
          <cell r="U1799">
            <v>0.19</v>
          </cell>
          <cell r="V1799">
            <v>6937008.2116120001</v>
          </cell>
          <cell r="W1799">
            <v>0.125</v>
          </cell>
          <cell r="X1799">
            <v>4563821.1918500001</v>
          </cell>
          <cell r="Y1799">
            <v>0</v>
          </cell>
          <cell r="Z1799">
            <v>0</v>
          </cell>
          <cell r="AA1799">
            <v>0.68500000000000005</v>
          </cell>
          <cell r="AB1799">
            <v>25009740.131338004</v>
          </cell>
          <cell r="AD1799">
            <v>45.793956756591797</v>
          </cell>
        </row>
        <row r="1800">
          <cell r="A1800" t="str">
            <v>Corredores  Medellín</v>
          </cell>
          <cell r="B1800">
            <v>8710840</v>
          </cell>
          <cell r="C1800">
            <v>37712</v>
          </cell>
          <cell r="D1800">
            <v>37777</v>
          </cell>
          <cell r="E1800" t="str">
            <v>M</v>
          </cell>
          <cell r="F1800" t="str">
            <v>AUCOLESP</v>
          </cell>
          <cell r="G1800">
            <v>71522</v>
          </cell>
          <cell r="H1800" t="str">
            <v>SUFINANCIAMIENTO S.A.</v>
          </cell>
          <cell r="I1800">
            <v>2720570</v>
          </cell>
          <cell r="J1800">
            <v>0</v>
          </cell>
          <cell r="K1800">
            <v>3202785.0005000001</v>
          </cell>
          <cell r="N1800">
            <v>0</v>
          </cell>
          <cell r="O1800">
            <v>0.1</v>
          </cell>
          <cell r="P1800">
            <v>0</v>
          </cell>
          <cell r="Q1800">
            <v>0.1</v>
          </cell>
          <cell r="R1800">
            <v>0</v>
          </cell>
          <cell r="S1800">
            <v>0</v>
          </cell>
          <cell r="T1800">
            <v>0</v>
          </cell>
          <cell r="U1800">
            <v>0.19</v>
          </cell>
          <cell r="V1800">
            <v>608529.15009500005</v>
          </cell>
          <cell r="W1800">
            <v>0.125</v>
          </cell>
          <cell r="X1800">
            <v>400348.12506250001</v>
          </cell>
          <cell r="Y1800">
            <v>0</v>
          </cell>
          <cell r="Z1800">
            <v>0</v>
          </cell>
          <cell r="AA1800">
            <v>0.68500000000000005</v>
          </cell>
          <cell r="AB1800">
            <v>2193907.7253425</v>
          </cell>
          <cell r="AC1800">
            <v>34</v>
          </cell>
          <cell r="AD1800">
            <v>35.123077392578125</v>
          </cell>
        </row>
        <row r="1801">
          <cell r="B1801" t="str">
            <v>Total 8710840</v>
          </cell>
          <cell r="I1801">
            <v>50600583</v>
          </cell>
          <cell r="J1801">
            <v>45881717</v>
          </cell>
          <cell r="K1801">
            <v>50523767.612300001</v>
          </cell>
          <cell r="L1801">
            <v>0</v>
          </cell>
          <cell r="M1801">
            <v>0</v>
          </cell>
          <cell r="N1801">
            <v>0</v>
          </cell>
          <cell r="P1801">
            <v>0</v>
          </cell>
          <cell r="R1801">
            <v>0</v>
          </cell>
          <cell r="S1801">
            <v>0</v>
          </cell>
          <cell r="V1801">
            <v>9599515.8463370018</v>
          </cell>
          <cell r="X1801">
            <v>6315470.9515375001</v>
          </cell>
          <cell r="Z1801">
            <v>0</v>
          </cell>
          <cell r="AB1801">
            <v>34608780.814425506</v>
          </cell>
          <cell r="AC1801">
            <v>34</v>
          </cell>
        </row>
        <row r="1802">
          <cell r="H1802" t="str">
            <v>Total SUFINANCIAMIENTO S.A.</v>
          </cell>
          <cell r="I1802">
            <v>21333913449.4375</v>
          </cell>
          <cell r="J1802">
            <v>20654783687.625</v>
          </cell>
          <cell r="K1802">
            <v>21284373377.429699</v>
          </cell>
          <cell r="L1802">
            <v>8913072106</v>
          </cell>
          <cell r="M1802">
            <v>2372113679</v>
          </cell>
          <cell r="N1802">
            <v>11285185785</v>
          </cell>
          <cell r="P1802">
            <v>237211367.90000004</v>
          </cell>
          <cell r="R1802">
            <v>1128518578.5000002</v>
          </cell>
          <cell r="S1802">
            <v>12650915731.400002</v>
          </cell>
          <cell r="V1802">
            <v>4044030941.7116427</v>
          </cell>
          <cell r="X1802">
            <v>1492822240.5957572</v>
          </cell>
          <cell r="Z1802">
            <v>2123110367.0677357</v>
          </cell>
          <cell r="AB1802">
            <v>973494096.65456557</v>
          </cell>
          <cell r="AC1802">
            <v>3890</v>
          </cell>
        </row>
        <row r="1803">
          <cell r="A1803" t="str">
            <v>Corredores  Medellín</v>
          </cell>
          <cell r="B1803">
            <v>10977598</v>
          </cell>
          <cell r="C1803">
            <v>37500</v>
          </cell>
          <cell r="D1803">
            <v>37777</v>
          </cell>
          <cell r="E1803" t="str">
            <v>M</v>
          </cell>
          <cell r="F1803" t="str">
            <v>AUCOLESP</v>
          </cell>
          <cell r="G1803">
            <v>71032</v>
          </cell>
          <cell r="H1803" t="str">
            <v>TEXCASA</v>
          </cell>
          <cell r="I1803">
            <v>2856754</v>
          </cell>
          <cell r="J1803">
            <v>2534586</v>
          </cell>
          <cell r="K1803">
            <v>2856754</v>
          </cell>
          <cell r="N1803">
            <v>0</v>
          </cell>
          <cell r="O1803">
            <v>0.1</v>
          </cell>
          <cell r="P1803">
            <v>0</v>
          </cell>
          <cell r="Q1803">
            <v>0.1</v>
          </cell>
          <cell r="R1803">
            <v>0</v>
          </cell>
          <cell r="S1803">
            <v>0</v>
          </cell>
          <cell r="T1803">
            <v>0</v>
          </cell>
          <cell r="U1803">
            <v>0.19</v>
          </cell>
          <cell r="V1803">
            <v>542783.26</v>
          </cell>
          <cell r="W1803">
            <v>0.125</v>
          </cell>
          <cell r="X1803">
            <v>357094.25</v>
          </cell>
          <cell r="Y1803">
            <v>0</v>
          </cell>
          <cell r="Z1803">
            <v>0</v>
          </cell>
          <cell r="AA1803">
            <v>0.68500000000000005</v>
          </cell>
          <cell r="AB1803">
            <v>1956876.4900000002</v>
          </cell>
          <cell r="AC1803">
            <v>3</v>
          </cell>
          <cell r="AD1803">
            <v>2.9169673919677734</v>
          </cell>
        </row>
        <row r="1804">
          <cell r="B1804" t="str">
            <v>Total 10977598</v>
          </cell>
          <cell r="I1804">
            <v>2856754</v>
          </cell>
          <cell r="J1804">
            <v>2534586</v>
          </cell>
          <cell r="K1804">
            <v>2856754</v>
          </cell>
          <cell r="L1804">
            <v>0</v>
          </cell>
          <cell r="M1804">
            <v>0</v>
          </cell>
          <cell r="N1804">
            <v>0</v>
          </cell>
          <cell r="P1804">
            <v>0</v>
          </cell>
          <cell r="R1804">
            <v>0</v>
          </cell>
          <cell r="S1804">
            <v>0</v>
          </cell>
          <cell r="V1804">
            <v>542783.26</v>
          </cell>
          <cell r="X1804">
            <v>357094.25</v>
          </cell>
          <cell r="Z1804">
            <v>0</v>
          </cell>
          <cell r="AB1804">
            <v>1956876.4900000002</v>
          </cell>
          <cell r="AC1804">
            <v>3</v>
          </cell>
        </row>
        <row r="1805">
          <cell r="H1805" t="str">
            <v>Total TEXCASA</v>
          </cell>
          <cell r="I1805">
            <v>2856754</v>
          </cell>
          <cell r="J1805">
            <v>2534586</v>
          </cell>
          <cell r="K1805">
            <v>2856754</v>
          </cell>
          <cell r="L1805">
            <v>0</v>
          </cell>
          <cell r="M1805">
            <v>0</v>
          </cell>
          <cell r="N1805">
            <v>0</v>
          </cell>
          <cell r="P1805">
            <v>0</v>
          </cell>
          <cell r="R1805">
            <v>0</v>
          </cell>
          <cell r="S1805">
            <v>0</v>
          </cell>
          <cell r="V1805">
            <v>542783.26</v>
          </cell>
          <cell r="X1805">
            <v>357094.25</v>
          </cell>
          <cell r="Z1805">
            <v>0</v>
          </cell>
          <cell r="AB1805">
            <v>1956876.4900000002</v>
          </cell>
          <cell r="AC1805">
            <v>3</v>
          </cell>
        </row>
        <row r="1806">
          <cell r="A1806" t="str">
            <v>Corredores  Medellín</v>
          </cell>
          <cell r="B1806">
            <v>10973869</v>
          </cell>
          <cell r="C1806">
            <v>37500</v>
          </cell>
          <cell r="D1806">
            <v>37777</v>
          </cell>
          <cell r="E1806" t="str">
            <v>M</v>
          </cell>
          <cell r="F1806" t="str">
            <v>AUCOLESP</v>
          </cell>
          <cell r="G1806">
            <v>71032</v>
          </cell>
          <cell r="H1806" t="str">
            <v>TEXTILES RIONEGRO Y CIA LTDA.</v>
          </cell>
          <cell r="I1806">
            <v>16510121</v>
          </cell>
          <cell r="J1806">
            <v>14383572</v>
          </cell>
          <cell r="K1806">
            <v>16510120.976600001</v>
          </cell>
          <cell r="L1806">
            <v>48010</v>
          </cell>
          <cell r="M1806">
            <v>52456</v>
          </cell>
          <cell r="N1806">
            <v>100466</v>
          </cell>
          <cell r="O1806">
            <v>0.1</v>
          </cell>
          <cell r="P1806">
            <v>5245.6</v>
          </cell>
          <cell r="Q1806">
            <v>0.1</v>
          </cell>
          <cell r="R1806">
            <v>10046.6</v>
          </cell>
          <cell r="S1806">
            <v>115758.20000000001</v>
          </cell>
          <cell r="T1806">
            <v>7.0113477765587273E-3</v>
          </cell>
          <cell r="U1806">
            <v>0.19</v>
          </cell>
          <cell r="V1806">
            <v>3136922.9855540004</v>
          </cell>
          <cell r="W1806">
            <v>0.125</v>
          </cell>
          <cell r="X1806">
            <v>2063765.1220750001</v>
          </cell>
          <cell r="Y1806">
            <v>0</v>
          </cell>
          <cell r="Z1806">
            <v>0</v>
          </cell>
          <cell r="AA1806">
            <v>0.67798865222344129</v>
          </cell>
          <cell r="AB1806">
            <v>11193674.668971</v>
          </cell>
          <cell r="AC1806">
            <v>24</v>
          </cell>
          <cell r="AD1806">
            <v>24.509025573730469</v>
          </cell>
        </row>
        <row r="1807">
          <cell r="B1807" t="str">
            <v>Total 10973869</v>
          </cell>
          <cell r="I1807">
            <v>16510121</v>
          </cell>
          <cell r="J1807">
            <v>14383572</v>
          </cell>
          <cell r="K1807">
            <v>16510120.976600001</v>
          </cell>
          <cell r="L1807">
            <v>48010</v>
          </cell>
          <cell r="M1807">
            <v>52456</v>
          </cell>
          <cell r="N1807">
            <v>100466</v>
          </cell>
          <cell r="P1807">
            <v>5245.6</v>
          </cell>
          <cell r="R1807">
            <v>10046.6</v>
          </cell>
          <cell r="S1807">
            <v>115758.20000000001</v>
          </cell>
          <cell r="V1807">
            <v>3136922.9855540004</v>
          </cell>
          <cell r="X1807">
            <v>2063765.1220750001</v>
          </cell>
          <cell r="Z1807">
            <v>0</v>
          </cell>
          <cell r="AB1807">
            <v>11193674.668971</v>
          </cell>
          <cell r="AC1807">
            <v>24</v>
          </cell>
        </row>
        <row r="1808">
          <cell r="H1808" t="str">
            <v>Total TEXTILES RIONEGRO Y CIA LTDA.</v>
          </cell>
          <cell r="I1808">
            <v>16510121</v>
          </cell>
          <cell r="J1808">
            <v>14383572</v>
          </cell>
          <cell r="K1808">
            <v>16510120.976600001</v>
          </cell>
          <cell r="L1808">
            <v>48010</v>
          </cell>
          <cell r="M1808">
            <v>52456</v>
          </cell>
          <cell r="N1808">
            <v>100466</v>
          </cell>
          <cell r="P1808">
            <v>5245.6</v>
          </cell>
          <cell r="R1808">
            <v>10046.6</v>
          </cell>
          <cell r="S1808">
            <v>115758.20000000001</v>
          </cell>
          <cell r="V1808">
            <v>3136922.9855540004</v>
          </cell>
          <cell r="X1808">
            <v>2063765.1220750001</v>
          </cell>
          <cell r="Z1808">
            <v>0</v>
          </cell>
          <cell r="AB1808">
            <v>11193674.668971</v>
          </cell>
          <cell r="AC1808">
            <v>24</v>
          </cell>
        </row>
        <row r="1809">
          <cell r="A1809" t="str">
            <v>Corredores  Medellín</v>
          </cell>
          <cell r="B1809">
            <v>7405772</v>
          </cell>
          <cell r="C1809">
            <v>36707</v>
          </cell>
          <cell r="D1809">
            <v>37071</v>
          </cell>
          <cell r="E1809" t="str">
            <v>M</v>
          </cell>
          <cell r="F1809" t="str">
            <v>AUCOL98</v>
          </cell>
          <cell r="G1809">
            <v>71522</v>
          </cell>
          <cell r="H1809" t="str">
            <v>THE COLUMBUS SCHOOL</v>
          </cell>
          <cell r="I1809">
            <v>37855775</v>
          </cell>
          <cell r="J1809">
            <v>37855775</v>
          </cell>
          <cell r="K1809">
            <v>37855775</v>
          </cell>
          <cell r="L1809">
            <v>37854022</v>
          </cell>
          <cell r="M1809">
            <v>0</v>
          </cell>
          <cell r="N1809">
            <v>37854022</v>
          </cell>
          <cell r="O1809">
            <v>0.1</v>
          </cell>
          <cell r="P1809">
            <v>0</v>
          </cell>
          <cell r="Q1809">
            <v>0.1</v>
          </cell>
          <cell r="R1809">
            <v>3785402.2</v>
          </cell>
          <cell r="S1809">
            <v>41639424.200000003</v>
          </cell>
          <cell r="T1809">
            <v>1.0999490619330869</v>
          </cell>
          <cell r="U1809">
            <v>0.19</v>
          </cell>
          <cell r="V1809">
            <v>7192597.25</v>
          </cell>
          <cell r="W1809">
            <v>0.125</v>
          </cell>
          <cell r="X1809">
            <v>4731971.875</v>
          </cell>
          <cell r="Y1809">
            <v>0</v>
          </cell>
          <cell r="Z1809">
            <v>0</v>
          </cell>
          <cell r="AA1809">
            <v>-0.41494906193308689</v>
          </cell>
          <cell r="AB1809">
            <v>-15708218.325000003</v>
          </cell>
          <cell r="AD1809">
            <v>48.370880126953125</v>
          </cell>
        </row>
        <row r="1810">
          <cell r="A1810" t="str">
            <v>Corredores  Medellín</v>
          </cell>
          <cell r="B1810">
            <v>7405772</v>
          </cell>
          <cell r="C1810">
            <v>37072</v>
          </cell>
          <cell r="D1810">
            <v>37436</v>
          </cell>
          <cell r="E1810" t="str">
            <v>M</v>
          </cell>
          <cell r="F1810" t="str">
            <v>AUCOL98</v>
          </cell>
          <cell r="G1810">
            <v>71522</v>
          </cell>
          <cell r="H1810" t="str">
            <v>THE COLUMBUS SCHOOL</v>
          </cell>
          <cell r="I1810">
            <v>40782035</v>
          </cell>
          <cell r="J1810">
            <v>40782035</v>
          </cell>
          <cell r="K1810">
            <v>40782035.001500003</v>
          </cell>
          <cell r="L1810">
            <v>6030014</v>
          </cell>
          <cell r="M1810">
            <v>0</v>
          </cell>
          <cell r="N1810">
            <v>6030014</v>
          </cell>
          <cell r="O1810">
            <v>0.1</v>
          </cell>
          <cell r="P1810">
            <v>0</v>
          </cell>
          <cell r="Q1810">
            <v>0.1</v>
          </cell>
          <cell r="R1810">
            <v>603001.4</v>
          </cell>
          <cell r="S1810">
            <v>6633015.4000000004</v>
          </cell>
          <cell r="T1810">
            <v>0.16264552271008623</v>
          </cell>
          <cell r="U1810">
            <v>0.19</v>
          </cell>
          <cell r="V1810">
            <v>7748586.6502850009</v>
          </cell>
          <cell r="W1810">
            <v>0.125</v>
          </cell>
          <cell r="X1810">
            <v>5097754.3751875004</v>
          </cell>
          <cell r="Y1810">
            <v>0</v>
          </cell>
          <cell r="Z1810">
            <v>0</v>
          </cell>
          <cell r="AA1810">
            <v>0.5223544772899138</v>
          </cell>
          <cell r="AB1810">
            <v>21302678.576027501</v>
          </cell>
          <cell r="AD1810">
            <v>45.837913513183594</v>
          </cell>
        </row>
        <row r="1811">
          <cell r="A1811" t="str">
            <v>Corredores  Medellín</v>
          </cell>
          <cell r="B1811">
            <v>7405772</v>
          </cell>
          <cell r="C1811">
            <v>37437</v>
          </cell>
          <cell r="D1811">
            <v>37777</v>
          </cell>
          <cell r="E1811" t="str">
            <v>M</v>
          </cell>
          <cell r="F1811" t="str">
            <v>AUCOL98</v>
          </cell>
          <cell r="G1811">
            <v>71522</v>
          </cell>
          <cell r="H1811" t="str">
            <v>THE COLUMBUS SCHOOL</v>
          </cell>
          <cell r="I1811">
            <v>43885952</v>
          </cell>
          <cell r="J1811">
            <v>36071701</v>
          </cell>
          <cell r="K1811">
            <v>40919550.411399998</v>
          </cell>
          <cell r="L1811">
            <v>10166576</v>
          </cell>
          <cell r="M1811">
            <v>0</v>
          </cell>
          <cell r="N1811">
            <v>10166576</v>
          </cell>
          <cell r="O1811">
            <v>0.1</v>
          </cell>
          <cell r="P1811">
            <v>0</v>
          </cell>
          <cell r="Q1811">
            <v>0.1</v>
          </cell>
          <cell r="R1811">
            <v>1016657.6000000001</v>
          </cell>
          <cell r="S1811">
            <v>11183233.6</v>
          </cell>
          <cell r="T1811">
            <v>0.27329805649292771</v>
          </cell>
          <cell r="U1811">
            <v>0.19</v>
          </cell>
          <cell r="V1811">
            <v>7774714.5781659996</v>
          </cell>
          <cell r="W1811">
            <v>0.125</v>
          </cell>
          <cell r="X1811">
            <v>5114943.8014249997</v>
          </cell>
          <cell r="Y1811">
            <v>0</v>
          </cell>
          <cell r="Z1811">
            <v>0</v>
          </cell>
          <cell r="AA1811">
            <v>0.41170194350707234</v>
          </cell>
          <cell r="AB1811">
            <v>16846658.431809001</v>
          </cell>
          <cell r="AC1811">
            <v>51</v>
          </cell>
          <cell r="AD1811">
            <v>47.385295867919922</v>
          </cell>
        </row>
        <row r="1812">
          <cell r="B1812" t="str">
            <v>Total 7405772</v>
          </cell>
          <cell r="I1812">
            <v>122523762</v>
          </cell>
          <cell r="J1812">
            <v>114709511</v>
          </cell>
          <cell r="K1812">
            <v>119557360.4129</v>
          </cell>
          <cell r="L1812">
            <v>54050612</v>
          </cell>
          <cell r="M1812">
            <v>0</v>
          </cell>
          <cell r="N1812">
            <v>54050612</v>
          </cell>
          <cell r="P1812">
            <v>0</v>
          </cell>
          <cell r="R1812">
            <v>5405061.2000000011</v>
          </cell>
          <cell r="S1812">
            <v>59455673.200000003</v>
          </cell>
          <cell r="V1812">
            <v>22715898.478451002</v>
          </cell>
          <cell r="X1812">
            <v>14944670.0516125</v>
          </cell>
          <cell r="Z1812">
            <v>0</v>
          </cell>
          <cell r="AB1812">
            <v>22441118.682836499</v>
          </cell>
          <cell r="AC1812">
            <v>51</v>
          </cell>
        </row>
        <row r="1813">
          <cell r="H1813" t="str">
            <v>Total THE COLUMBUS SCHOOL</v>
          </cell>
          <cell r="I1813">
            <v>122523762</v>
          </cell>
          <cell r="J1813">
            <v>114709511</v>
          </cell>
          <cell r="K1813">
            <v>119557360.4129</v>
          </cell>
          <cell r="L1813">
            <v>54050612</v>
          </cell>
          <cell r="M1813">
            <v>0</v>
          </cell>
          <cell r="N1813">
            <v>54050612</v>
          </cell>
          <cell r="P1813">
            <v>0</v>
          </cell>
          <cell r="R1813">
            <v>5405061.2000000011</v>
          </cell>
          <cell r="S1813">
            <v>59455673.200000003</v>
          </cell>
          <cell r="V1813">
            <v>22715898.478451002</v>
          </cell>
          <cell r="X1813">
            <v>14944670.0516125</v>
          </cell>
          <cell r="Z1813">
            <v>0</v>
          </cell>
          <cell r="AB1813">
            <v>22441118.682836499</v>
          </cell>
          <cell r="AC1813">
            <v>51</v>
          </cell>
        </row>
        <row r="1814">
          <cell r="A1814" t="str">
            <v>Corredores  Medellín</v>
          </cell>
          <cell r="B1814">
            <v>10310219</v>
          </cell>
          <cell r="C1814">
            <v>37164</v>
          </cell>
          <cell r="D1814">
            <v>37528</v>
          </cell>
          <cell r="E1814" t="str">
            <v>A</v>
          </cell>
          <cell r="F1814" t="str">
            <v>AUCOL98</v>
          </cell>
          <cell r="G1814">
            <v>71522</v>
          </cell>
          <cell r="H1814" t="str">
            <v>TIERRAS Y GANADOS S.A</v>
          </cell>
          <cell r="I1814">
            <v>22765859.0625</v>
          </cell>
          <cell r="J1814">
            <v>22765859.0625</v>
          </cell>
          <cell r="K1814">
            <v>22765859.0625</v>
          </cell>
          <cell r="N1814">
            <v>0</v>
          </cell>
          <cell r="O1814">
            <v>0.1</v>
          </cell>
          <cell r="P1814">
            <v>0</v>
          </cell>
          <cell r="Q1814">
            <v>0.1</v>
          </cell>
          <cell r="R1814">
            <v>0</v>
          </cell>
          <cell r="S1814">
            <v>0</v>
          </cell>
          <cell r="T1814">
            <v>0</v>
          </cell>
          <cell r="U1814">
            <v>0.19</v>
          </cell>
          <cell r="V1814">
            <v>4325513.2218749998</v>
          </cell>
          <cell r="W1814">
            <v>0.125</v>
          </cell>
          <cell r="X1814">
            <v>2845732.3828125</v>
          </cell>
          <cell r="Y1814">
            <v>0</v>
          </cell>
          <cell r="Z1814">
            <v>0</v>
          </cell>
          <cell r="AA1814">
            <v>0.68500000000000005</v>
          </cell>
          <cell r="AB1814">
            <v>15594613.457812501</v>
          </cell>
          <cell r="AD1814">
            <v>12.299450874328613</v>
          </cell>
        </row>
        <row r="1815">
          <cell r="A1815" t="str">
            <v>Corredores  Medellín</v>
          </cell>
          <cell r="B1815">
            <v>10310219</v>
          </cell>
          <cell r="C1815">
            <v>37529</v>
          </cell>
          <cell r="D1815">
            <v>37777</v>
          </cell>
          <cell r="E1815" t="str">
            <v>A</v>
          </cell>
          <cell r="F1815" t="str">
            <v>AUCOL98</v>
          </cell>
          <cell r="G1815">
            <v>71522</v>
          </cell>
          <cell r="H1815" t="str">
            <v>TIERRAS Y GANADOS S.A</v>
          </cell>
          <cell r="I1815">
            <v>23092917</v>
          </cell>
          <cell r="J1815">
            <v>23092917</v>
          </cell>
          <cell r="K1815">
            <v>15727597.7969</v>
          </cell>
          <cell r="L1815">
            <v>3972758</v>
          </cell>
          <cell r="M1815">
            <v>0</v>
          </cell>
          <cell r="N1815">
            <v>3972758</v>
          </cell>
          <cell r="O1815">
            <v>0.1</v>
          </cell>
          <cell r="P1815">
            <v>0</v>
          </cell>
          <cell r="Q1815">
            <v>0.1</v>
          </cell>
          <cell r="R1815">
            <v>397275.80000000005</v>
          </cell>
          <cell r="S1815">
            <v>4370033.8</v>
          </cell>
          <cell r="T1815">
            <v>0.27785767772249098</v>
          </cell>
          <cell r="U1815">
            <v>0.19</v>
          </cell>
          <cell r="V1815">
            <v>2988243.5814110003</v>
          </cell>
          <cell r="W1815">
            <v>0.125</v>
          </cell>
          <cell r="X1815">
            <v>1965949.7246125001</v>
          </cell>
          <cell r="Y1815">
            <v>0</v>
          </cell>
          <cell r="Z1815">
            <v>0</v>
          </cell>
          <cell r="AA1815">
            <v>0.40714232227750907</v>
          </cell>
          <cell r="AB1815">
            <v>6403370.6908765016</v>
          </cell>
          <cell r="AC1815">
            <v>13</v>
          </cell>
          <cell r="AD1815">
            <v>12.887096405029297</v>
          </cell>
        </row>
        <row r="1816">
          <cell r="B1816" t="str">
            <v>Total 10310219</v>
          </cell>
          <cell r="I1816">
            <v>45858776.0625</v>
          </cell>
          <cell r="J1816">
            <v>45858776.0625</v>
          </cell>
          <cell r="K1816">
            <v>38493456.859400004</v>
          </cell>
          <cell r="L1816">
            <v>3972758</v>
          </cell>
          <cell r="M1816">
            <v>0</v>
          </cell>
          <cell r="N1816">
            <v>3972758</v>
          </cell>
          <cell r="P1816">
            <v>0</v>
          </cell>
          <cell r="R1816">
            <v>397275.80000000005</v>
          </cell>
          <cell r="S1816">
            <v>4370033.8</v>
          </cell>
          <cell r="V1816">
            <v>7313756.8032860002</v>
          </cell>
          <cell r="X1816">
            <v>4811682.1074250005</v>
          </cell>
          <cell r="Z1816">
            <v>0</v>
          </cell>
          <cell r="AB1816">
            <v>21997984.148689002</v>
          </cell>
          <cell r="AC1816">
            <v>13</v>
          </cell>
        </row>
        <row r="1817">
          <cell r="H1817" t="str">
            <v>Total TIERRAS Y GANADOS S.A</v>
          </cell>
          <cell r="I1817">
            <v>45858776.0625</v>
          </cell>
          <cell r="J1817">
            <v>45858776.0625</v>
          </cell>
          <cell r="K1817">
            <v>38493456.859400004</v>
          </cell>
          <cell r="L1817">
            <v>3972758</v>
          </cell>
          <cell r="M1817">
            <v>0</v>
          </cell>
          <cell r="N1817">
            <v>3972758</v>
          </cell>
          <cell r="P1817">
            <v>0</v>
          </cell>
          <cell r="R1817">
            <v>397275.80000000005</v>
          </cell>
          <cell r="S1817">
            <v>4370033.8</v>
          </cell>
          <cell r="V1817">
            <v>7313756.8032860002</v>
          </cell>
          <cell r="X1817">
            <v>4811682.1074250005</v>
          </cell>
          <cell r="Z1817">
            <v>0</v>
          </cell>
          <cell r="AB1817">
            <v>21997984.148689002</v>
          </cell>
          <cell r="AC1817">
            <v>13</v>
          </cell>
        </row>
        <row r="1818">
          <cell r="A1818" t="str">
            <v>Corredores  Medellín</v>
          </cell>
          <cell r="B1818">
            <v>10923147</v>
          </cell>
          <cell r="C1818">
            <v>37422</v>
          </cell>
          <cell r="D1818">
            <v>37777</v>
          </cell>
          <cell r="E1818" t="str">
            <v>M</v>
          </cell>
          <cell r="F1818" t="str">
            <v>AUCOL98</v>
          </cell>
          <cell r="G1818">
            <v>71522</v>
          </cell>
          <cell r="H1818" t="str">
            <v>UNIBAN S.A</v>
          </cell>
          <cell r="I1818">
            <v>147755217</v>
          </cell>
          <cell r="J1818">
            <v>133940569</v>
          </cell>
          <cell r="K1818">
            <v>144460496.875</v>
          </cell>
          <cell r="L1818">
            <v>72690144</v>
          </cell>
          <cell r="M1818">
            <v>16519020</v>
          </cell>
          <cell r="N1818">
            <v>89209164</v>
          </cell>
          <cell r="O1818">
            <v>0.1</v>
          </cell>
          <cell r="P1818">
            <v>1651902</v>
          </cell>
          <cell r="Q1818">
            <v>0.1</v>
          </cell>
          <cell r="R1818">
            <v>8920916.4000000004</v>
          </cell>
          <cell r="S1818">
            <v>99781982.400000006</v>
          </cell>
          <cell r="T1818">
            <v>0.69072157827575664</v>
          </cell>
          <cell r="U1818">
            <v>0.19</v>
          </cell>
          <cell r="V1818">
            <v>27447494.40625</v>
          </cell>
          <cell r="W1818">
            <v>0.125</v>
          </cell>
          <cell r="X1818">
            <v>18057562.109375</v>
          </cell>
          <cell r="Y1818">
            <v>0</v>
          </cell>
          <cell r="Z1818">
            <v>0</v>
          </cell>
          <cell r="AA1818">
            <v>-5.7215782757565892E-3</v>
          </cell>
          <cell r="AB1818">
            <v>-826542.04062500258</v>
          </cell>
          <cell r="AC1818">
            <v>132</v>
          </cell>
          <cell r="AD1818">
            <v>130.30986022949219</v>
          </cell>
        </row>
        <row r="1819">
          <cell r="B1819" t="str">
            <v>Total 10923147</v>
          </cell>
          <cell r="I1819">
            <v>147755217</v>
          </cell>
          <cell r="J1819">
            <v>133940569</v>
          </cell>
          <cell r="K1819">
            <v>144460496.875</v>
          </cell>
          <cell r="L1819">
            <v>72690144</v>
          </cell>
          <cell r="M1819">
            <v>16519020</v>
          </cell>
          <cell r="N1819">
            <v>89209164</v>
          </cell>
          <cell r="P1819">
            <v>1651902</v>
          </cell>
          <cell r="R1819">
            <v>8920916.4000000004</v>
          </cell>
          <cell r="S1819">
            <v>99781982.400000006</v>
          </cell>
          <cell r="V1819">
            <v>27447494.40625</v>
          </cell>
          <cell r="X1819">
            <v>18057562.109375</v>
          </cell>
          <cell r="Z1819">
            <v>0</v>
          </cell>
          <cell r="AB1819">
            <v>-826542.04062500258</v>
          </cell>
          <cell r="AC1819">
            <v>132</v>
          </cell>
        </row>
        <row r="1820">
          <cell r="A1820" t="str">
            <v>Corredores  Medellín</v>
          </cell>
          <cell r="B1820">
            <v>10925500</v>
          </cell>
          <cell r="C1820">
            <v>37422</v>
          </cell>
          <cell r="D1820">
            <v>37777</v>
          </cell>
          <cell r="E1820" t="str">
            <v>M</v>
          </cell>
          <cell r="F1820" t="str">
            <v>AUCOL98</v>
          </cell>
          <cell r="G1820">
            <v>71522</v>
          </cell>
          <cell r="H1820" t="str">
            <v>UNIBAN S.A</v>
          </cell>
          <cell r="I1820">
            <v>187718236</v>
          </cell>
          <cell r="J1820">
            <v>168798475</v>
          </cell>
          <cell r="K1820">
            <v>183104915.06740001</v>
          </cell>
          <cell r="L1820">
            <v>52361323</v>
          </cell>
          <cell r="M1820">
            <v>59701856</v>
          </cell>
          <cell r="N1820">
            <v>112063179</v>
          </cell>
          <cell r="O1820">
            <v>0.1</v>
          </cell>
          <cell r="P1820">
            <v>5970185.6000000006</v>
          </cell>
          <cell r="Q1820">
            <v>0.1</v>
          </cell>
          <cell r="R1820">
            <v>11206317.9</v>
          </cell>
          <cell r="S1820">
            <v>129239682.5</v>
          </cell>
          <cell r="T1820">
            <v>0.70582312032654893</v>
          </cell>
          <cell r="U1820">
            <v>0.19</v>
          </cell>
          <cell r="V1820">
            <v>34789933.862806</v>
          </cell>
          <cell r="W1820">
            <v>0.125</v>
          </cell>
          <cell r="X1820">
            <v>22888114.383425001</v>
          </cell>
          <cell r="Y1820">
            <v>0</v>
          </cell>
          <cell r="Z1820">
            <v>0</v>
          </cell>
          <cell r="AA1820">
            <v>-2.0823120326548872E-2</v>
          </cell>
          <cell r="AB1820">
            <v>-3812815.6788309817</v>
          </cell>
          <cell r="AC1820">
            <v>141</v>
          </cell>
          <cell r="AD1820">
            <v>133.65351867675781</v>
          </cell>
        </row>
        <row r="1821">
          <cell r="B1821" t="str">
            <v>Total 10925500</v>
          </cell>
          <cell r="I1821">
            <v>187718236</v>
          </cell>
          <cell r="J1821">
            <v>168798475</v>
          </cell>
          <cell r="K1821">
            <v>183104915.06740001</v>
          </cell>
          <cell r="L1821">
            <v>52361323</v>
          </cell>
          <cell r="M1821">
            <v>59701856</v>
          </cell>
          <cell r="N1821">
            <v>112063179</v>
          </cell>
          <cell r="P1821">
            <v>5970185.6000000006</v>
          </cell>
          <cell r="R1821">
            <v>11206317.9</v>
          </cell>
          <cell r="S1821">
            <v>129239682.5</v>
          </cell>
          <cell r="V1821">
            <v>34789933.862806</v>
          </cell>
          <cell r="X1821">
            <v>22888114.383425001</v>
          </cell>
          <cell r="Z1821">
            <v>0</v>
          </cell>
          <cell r="AB1821">
            <v>-3812815.6788309817</v>
          </cell>
          <cell r="AC1821">
            <v>141</v>
          </cell>
        </row>
        <row r="1822">
          <cell r="H1822" t="str">
            <v>Total UNIBAN S.A</v>
          </cell>
          <cell r="I1822">
            <v>335473453</v>
          </cell>
          <cell r="J1822">
            <v>302739044</v>
          </cell>
          <cell r="K1822">
            <v>327565411.94239998</v>
          </cell>
          <cell r="L1822">
            <v>125051467</v>
          </cell>
          <cell r="M1822">
            <v>76220876</v>
          </cell>
          <cell r="N1822">
            <v>201272343</v>
          </cell>
          <cell r="P1822">
            <v>7622087.6000000006</v>
          </cell>
          <cell r="R1822">
            <v>20127234.300000001</v>
          </cell>
          <cell r="S1822">
            <v>229021664.90000001</v>
          </cell>
          <cell r="V1822">
            <v>62237428.269056</v>
          </cell>
          <cell r="X1822">
            <v>40945676.492799997</v>
          </cell>
          <cell r="Z1822">
            <v>0</v>
          </cell>
          <cell r="AB1822">
            <v>-4639357.7194559844</v>
          </cell>
          <cell r="AC1822">
            <v>273</v>
          </cell>
        </row>
        <row r="1823">
          <cell r="A1823" t="str">
            <v>Corredores  Medellín</v>
          </cell>
          <cell r="B1823">
            <v>7391618</v>
          </cell>
          <cell r="C1823">
            <v>37043</v>
          </cell>
          <cell r="D1823">
            <v>37407</v>
          </cell>
          <cell r="E1823" t="str">
            <v>A</v>
          </cell>
          <cell r="F1823" t="str">
            <v>AUCOL98</v>
          </cell>
          <cell r="G1823">
            <v>71522</v>
          </cell>
          <cell r="H1823" t="str">
            <v>WILLIS COLOMBIA CORREDORES DE SEGUROS S.A</v>
          </cell>
          <cell r="I1823">
            <v>332772658.625</v>
          </cell>
          <cell r="J1823">
            <v>333177955.625</v>
          </cell>
          <cell r="K1823">
            <v>367280216.31629997</v>
          </cell>
          <cell r="L1823">
            <v>121978347</v>
          </cell>
          <cell r="M1823">
            <v>17535563</v>
          </cell>
          <cell r="N1823">
            <v>139513910</v>
          </cell>
          <cell r="O1823">
            <v>0.1</v>
          </cell>
          <cell r="P1823">
            <v>1753556.3</v>
          </cell>
          <cell r="Q1823">
            <v>0.1</v>
          </cell>
          <cell r="R1823">
            <v>13951391</v>
          </cell>
          <cell r="S1823">
            <v>155218857.30000001</v>
          </cell>
          <cell r="T1823">
            <v>0.42261698399329595</v>
          </cell>
          <cell r="U1823">
            <v>0.19</v>
          </cell>
          <cell r="V1823">
            <v>69783241.100097001</v>
          </cell>
          <cell r="W1823">
            <v>0.125</v>
          </cell>
          <cell r="X1823">
            <v>45910027.039537497</v>
          </cell>
          <cell r="Y1823">
            <v>0</v>
          </cell>
          <cell r="Z1823">
            <v>0</v>
          </cell>
          <cell r="AA1823">
            <v>0.26238301600670411</v>
          </cell>
          <cell r="AB1823">
            <v>96368090.876665488</v>
          </cell>
          <cell r="AD1823">
            <v>186.75274658203125</v>
          </cell>
        </row>
        <row r="1824">
          <cell r="A1824" t="str">
            <v>Corredores  Medellín</v>
          </cell>
          <cell r="B1824">
            <v>7391618</v>
          </cell>
          <cell r="C1824">
            <v>37408</v>
          </cell>
          <cell r="D1824">
            <v>37772</v>
          </cell>
          <cell r="E1824" t="str">
            <v>A</v>
          </cell>
          <cell r="F1824" t="str">
            <v>AUCOL98</v>
          </cell>
          <cell r="G1824">
            <v>71522</v>
          </cell>
          <cell r="H1824" t="str">
            <v>WILLIS COLOMBIA CORREDORES DE SEGUROS S.A</v>
          </cell>
          <cell r="I1824">
            <v>313029069.5625</v>
          </cell>
          <cell r="J1824">
            <v>289525755.5</v>
          </cell>
          <cell r="K1824">
            <v>338976858.3423</v>
          </cell>
          <cell r="L1824">
            <v>74676119</v>
          </cell>
          <cell r="M1824">
            <v>7596204</v>
          </cell>
          <cell r="N1824">
            <v>82272323</v>
          </cell>
          <cell r="O1824">
            <v>0.1</v>
          </cell>
          <cell r="P1824">
            <v>759620.4</v>
          </cell>
          <cell r="Q1824">
            <v>0.1</v>
          </cell>
          <cell r="R1824">
            <v>8227232.3000000007</v>
          </cell>
          <cell r="S1824">
            <v>91259175.700000003</v>
          </cell>
          <cell r="T1824">
            <v>0.26921948638702109</v>
          </cell>
          <cell r="U1824">
            <v>0.19</v>
          </cell>
          <cell r="V1824">
            <v>64405603.085037</v>
          </cell>
          <cell r="W1824">
            <v>0.125</v>
          </cell>
          <cell r="X1824">
            <v>42372107.2927875</v>
          </cell>
          <cell r="Y1824">
            <v>0</v>
          </cell>
          <cell r="Z1824">
            <v>0</v>
          </cell>
          <cell r="AA1824">
            <v>0.41578051361297896</v>
          </cell>
          <cell r="AB1824">
            <v>140939972.26447549</v>
          </cell>
          <cell r="AD1824">
            <v>160.21702575683594</v>
          </cell>
        </row>
        <row r="1825">
          <cell r="A1825" t="str">
            <v>Corredores  Medellín</v>
          </cell>
          <cell r="B1825">
            <v>7391618</v>
          </cell>
          <cell r="C1825">
            <v>37773</v>
          </cell>
          <cell r="D1825">
            <v>37777</v>
          </cell>
          <cell r="E1825" t="str">
            <v>A</v>
          </cell>
          <cell r="F1825" t="str">
            <v>AUCOL98</v>
          </cell>
          <cell r="G1825">
            <v>71522</v>
          </cell>
          <cell r="H1825" t="str">
            <v>WILLIS COLOMBIA CORREDORES DE SEGUROS S.A</v>
          </cell>
          <cell r="I1825">
            <v>0</v>
          </cell>
          <cell r="J1825">
            <v>0</v>
          </cell>
          <cell r="K1825">
            <v>4208251.6390000004</v>
          </cell>
          <cell r="N1825">
            <v>0</v>
          </cell>
          <cell r="O1825">
            <v>0.1</v>
          </cell>
          <cell r="P1825">
            <v>0</v>
          </cell>
          <cell r="Q1825">
            <v>0.1</v>
          </cell>
          <cell r="R1825">
            <v>0</v>
          </cell>
          <cell r="S1825">
            <v>0</v>
          </cell>
          <cell r="T1825">
            <v>0</v>
          </cell>
          <cell r="U1825">
            <v>0.19</v>
          </cell>
          <cell r="V1825">
            <v>799567.81141000008</v>
          </cell>
          <cell r="W1825">
            <v>0.125</v>
          </cell>
          <cell r="X1825">
            <v>526031.45487500005</v>
          </cell>
          <cell r="Y1825">
            <v>0</v>
          </cell>
          <cell r="Z1825">
            <v>0</v>
          </cell>
          <cell r="AA1825">
            <v>0.68500000000000005</v>
          </cell>
          <cell r="AB1825">
            <v>2882652.3727150005</v>
          </cell>
          <cell r="AC1825">
            <v>148</v>
          </cell>
          <cell r="AD1825">
            <v>149</v>
          </cell>
        </row>
        <row r="1826">
          <cell r="B1826" t="str">
            <v>Total 7391618</v>
          </cell>
          <cell r="I1826">
            <v>645801728.1875</v>
          </cell>
          <cell r="J1826">
            <v>622703711.125</v>
          </cell>
          <cell r="K1826">
            <v>710465326.29760003</v>
          </cell>
          <cell r="L1826">
            <v>196654466</v>
          </cell>
          <cell r="M1826">
            <v>25131767</v>
          </cell>
          <cell r="N1826">
            <v>221786233</v>
          </cell>
          <cell r="P1826">
            <v>2513176.7000000002</v>
          </cell>
          <cell r="R1826">
            <v>22178623.300000001</v>
          </cell>
          <cell r="S1826">
            <v>246478033</v>
          </cell>
          <cell r="V1826">
            <v>134988411.996544</v>
          </cell>
          <cell r="X1826">
            <v>88808165.787200004</v>
          </cell>
          <cell r="Z1826">
            <v>0</v>
          </cell>
          <cell r="AB1826">
            <v>240190715.51385599</v>
          </cell>
          <cell r="AC1826">
            <v>148</v>
          </cell>
        </row>
        <row r="1827">
          <cell r="A1827" t="str">
            <v>Corredores  Medellín</v>
          </cell>
          <cell r="B1827">
            <v>7392392</v>
          </cell>
          <cell r="C1827">
            <v>37043</v>
          </cell>
          <cell r="D1827">
            <v>37407</v>
          </cell>
          <cell r="E1827" t="str">
            <v>A</v>
          </cell>
          <cell r="F1827" t="str">
            <v>AUCOL98</v>
          </cell>
          <cell r="G1827">
            <v>71522</v>
          </cell>
          <cell r="H1827" t="str">
            <v>WILLIS COLOMBIA CORREDORES DE SEGUROS S.A</v>
          </cell>
          <cell r="I1827">
            <v>836737111.375</v>
          </cell>
          <cell r="J1827">
            <v>837441835.375</v>
          </cell>
          <cell r="K1827">
            <v>781726391.19459999</v>
          </cell>
          <cell r="L1827">
            <v>480694568</v>
          </cell>
          <cell r="M1827">
            <v>29336729</v>
          </cell>
          <cell r="N1827">
            <v>510031297</v>
          </cell>
          <cell r="O1827">
            <v>0.1</v>
          </cell>
          <cell r="P1827">
            <v>2933672.9000000004</v>
          </cell>
          <cell r="Q1827">
            <v>0.1</v>
          </cell>
          <cell r="R1827">
            <v>51003129.700000003</v>
          </cell>
          <cell r="S1827">
            <v>563968099.60000002</v>
          </cell>
          <cell r="T1827">
            <v>0.72143924773752199</v>
          </cell>
          <cell r="U1827">
            <v>0.19</v>
          </cell>
          <cell r="V1827">
            <v>148528014.326974</v>
          </cell>
          <cell r="W1827">
            <v>0.125</v>
          </cell>
          <cell r="X1827">
            <v>97715798.899324998</v>
          </cell>
          <cell r="Y1827">
            <v>0</v>
          </cell>
          <cell r="Z1827">
            <v>0</v>
          </cell>
          <cell r="AA1827">
            <v>-3.643924773752194E-2</v>
          </cell>
          <cell r="AB1827">
            <v>-28485521.631699018</v>
          </cell>
          <cell r="AD1827">
            <v>706.989013671875</v>
          </cell>
        </row>
        <row r="1828">
          <cell r="A1828" t="str">
            <v>Corredores  Medellín</v>
          </cell>
          <cell r="B1828">
            <v>7392392</v>
          </cell>
          <cell r="C1828">
            <v>37408</v>
          </cell>
          <cell r="D1828">
            <v>37772</v>
          </cell>
          <cell r="E1828" t="str">
            <v>A</v>
          </cell>
          <cell r="F1828" t="str">
            <v>AUCOL98</v>
          </cell>
          <cell r="G1828">
            <v>71522</v>
          </cell>
          <cell r="H1828" t="str">
            <v>WILLIS COLOMBIA CORREDORES DE SEGUROS S.A</v>
          </cell>
          <cell r="I1828">
            <v>775076377.8125</v>
          </cell>
          <cell r="J1828">
            <v>712501523.5625</v>
          </cell>
          <cell r="K1828">
            <v>820639399.00779998</v>
          </cell>
          <cell r="L1828">
            <v>394472032</v>
          </cell>
          <cell r="M1828">
            <v>113775171</v>
          </cell>
          <cell r="N1828">
            <v>508247203</v>
          </cell>
          <cell r="O1828">
            <v>0.1</v>
          </cell>
          <cell r="P1828">
            <v>11377517.100000001</v>
          </cell>
          <cell r="Q1828">
            <v>0.1</v>
          </cell>
          <cell r="R1828">
            <v>50824720.300000004</v>
          </cell>
          <cell r="S1828">
            <v>570449440.39999998</v>
          </cell>
          <cell r="T1828">
            <v>0.69512801979737504</v>
          </cell>
          <cell r="U1828">
            <v>0.19</v>
          </cell>
          <cell r="V1828">
            <v>155921485.81148201</v>
          </cell>
          <cell r="W1828">
            <v>0.125</v>
          </cell>
          <cell r="X1828">
            <v>102579924.875975</v>
          </cell>
          <cell r="Y1828">
            <v>0</v>
          </cell>
          <cell r="Z1828">
            <v>0</v>
          </cell>
          <cell r="AA1828">
            <v>-1.0128019797374987E-2</v>
          </cell>
          <cell r="AB1828">
            <v>-8311452.0796569102</v>
          </cell>
          <cell r="AD1828">
            <v>667.826904296875</v>
          </cell>
        </row>
        <row r="1829">
          <cell r="A1829" t="str">
            <v>Corredores  Medellín</v>
          </cell>
          <cell r="B1829">
            <v>7392392</v>
          </cell>
          <cell r="C1829">
            <v>37773</v>
          </cell>
          <cell r="D1829">
            <v>37777</v>
          </cell>
          <cell r="E1829" t="str">
            <v>A</v>
          </cell>
          <cell r="F1829" t="str">
            <v>AUCOL98</v>
          </cell>
          <cell r="G1829">
            <v>71522</v>
          </cell>
          <cell r="H1829" t="str">
            <v>WILLIS COLOMBIA CORREDORES DE SEGUROS S.A</v>
          </cell>
          <cell r="I1829">
            <v>0</v>
          </cell>
          <cell r="J1829">
            <v>0</v>
          </cell>
          <cell r="K1829">
            <v>10617131.4673</v>
          </cell>
          <cell r="N1829">
            <v>0</v>
          </cell>
          <cell r="O1829">
            <v>0.1</v>
          </cell>
          <cell r="P1829">
            <v>0</v>
          </cell>
          <cell r="Q1829">
            <v>0.1</v>
          </cell>
          <cell r="R1829">
            <v>0</v>
          </cell>
          <cell r="S1829">
            <v>0</v>
          </cell>
          <cell r="T1829">
            <v>0</v>
          </cell>
          <cell r="U1829">
            <v>0.19</v>
          </cell>
          <cell r="V1829">
            <v>2017254.9787870001</v>
          </cell>
          <cell r="W1829">
            <v>0.125</v>
          </cell>
          <cell r="X1829">
            <v>1327141.4334125</v>
          </cell>
          <cell r="Y1829">
            <v>0</v>
          </cell>
          <cell r="Z1829">
            <v>0</v>
          </cell>
          <cell r="AA1829">
            <v>0.68500000000000005</v>
          </cell>
          <cell r="AB1829">
            <v>7272735.0551005006</v>
          </cell>
          <cell r="AC1829">
            <v>647</v>
          </cell>
          <cell r="AD1829">
            <v>647.5</v>
          </cell>
        </row>
        <row r="1830">
          <cell r="B1830" t="str">
            <v>Total 7392392</v>
          </cell>
          <cell r="I1830">
            <v>1611813489.1875</v>
          </cell>
          <cell r="J1830">
            <v>1549943358.9375</v>
          </cell>
          <cell r="K1830">
            <v>1612982921.6696999</v>
          </cell>
          <cell r="L1830">
            <v>875166600</v>
          </cell>
          <cell r="M1830">
            <v>143111900</v>
          </cell>
          <cell r="N1830">
            <v>1018278500</v>
          </cell>
          <cell r="P1830">
            <v>14311190.000000002</v>
          </cell>
          <cell r="R1830">
            <v>101827850</v>
          </cell>
          <cell r="S1830">
            <v>1134417540</v>
          </cell>
          <cell r="V1830">
            <v>306466755.11724299</v>
          </cell>
          <cell r="X1830">
            <v>201622865.20871249</v>
          </cell>
          <cell r="Z1830">
            <v>0</v>
          </cell>
          <cell r="AB1830">
            <v>-29524238.656255424</v>
          </cell>
          <cell r="AC1830">
            <v>647</v>
          </cell>
        </row>
        <row r="1831">
          <cell r="A1831" t="str">
            <v>Corredores  Medellín</v>
          </cell>
          <cell r="B1831">
            <v>10915780</v>
          </cell>
          <cell r="C1831">
            <v>37377</v>
          </cell>
          <cell r="D1831">
            <v>37741</v>
          </cell>
          <cell r="E1831" t="str">
            <v>A</v>
          </cell>
          <cell r="F1831" t="str">
            <v>AUCOLESP</v>
          </cell>
          <cell r="G1831">
            <v>71522</v>
          </cell>
          <cell r="H1831" t="str">
            <v>WILLIS COLOMBIA CORREDORES DE SEGUROS S.A</v>
          </cell>
          <cell r="I1831">
            <v>30227291</v>
          </cell>
          <cell r="J1831">
            <v>30274159</v>
          </cell>
          <cell r="K1831">
            <v>13836362.3555</v>
          </cell>
          <cell r="L1831">
            <v>24623501</v>
          </cell>
          <cell r="M1831">
            <v>0</v>
          </cell>
          <cell r="N1831">
            <v>24623501</v>
          </cell>
          <cell r="O1831">
            <v>0.1</v>
          </cell>
          <cell r="P1831">
            <v>0</v>
          </cell>
          <cell r="Q1831">
            <v>0.1</v>
          </cell>
          <cell r="R1831">
            <v>2462350.1</v>
          </cell>
          <cell r="S1831">
            <v>27085851.100000001</v>
          </cell>
          <cell r="T1831">
            <v>1.9575846891024278</v>
          </cell>
          <cell r="U1831">
            <v>0.19</v>
          </cell>
          <cell r="V1831">
            <v>2628908.8475449998</v>
          </cell>
          <cell r="W1831">
            <v>0.125</v>
          </cell>
          <cell r="X1831">
            <v>1729545.2944374999</v>
          </cell>
          <cell r="Y1831">
            <v>0</v>
          </cell>
          <cell r="Z1831">
            <v>0</v>
          </cell>
          <cell r="AA1831">
            <v>-1.2725846891024277</v>
          </cell>
          <cell r="AB1831">
            <v>-17607942.886482503</v>
          </cell>
          <cell r="AD1831">
            <v>8.3846149444580078</v>
          </cell>
        </row>
        <row r="1832">
          <cell r="A1832" t="str">
            <v>Corredores  Medellín</v>
          </cell>
          <cell r="B1832">
            <v>10915780</v>
          </cell>
          <cell r="C1832">
            <v>37742</v>
          </cell>
          <cell r="D1832">
            <v>37777</v>
          </cell>
          <cell r="E1832" t="str">
            <v>A</v>
          </cell>
          <cell r="F1832" t="str">
            <v>AUCOLESP</v>
          </cell>
          <cell r="G1832">
            <v>71522</v>
          </cell>
          <cell r="H1832" t="str">
            <v>WILLIS COLOMBIA CORREDORES DE SEGUROS S.A</v>
          </cell>
          <cell r="I1832">
            <v>2387080</v>
          </cell>
          <cell r="J1832">
            <v>0</v>
          </cell>
          <cell r="K1832">
            <v>2954649.5839999998</v>
          </cell>
          <cell r="L1832">
            <v>0</v>
          </cell>
          <cell r="M1832">
            <v>5111111</v>
          </cell>
          <cell r="N1832">
            <v>5111111</v>
          </cell>
          <cell r="O1832">
            <v>0.1</v>
          </cell>
          <cell r="P1832">
            <v>511111.10000000003</v>
          </cell>
          <cell r="Q1832">
            <v>0.1</v>
          </cell>
          <cell r="R1832">
            <v>511111.10000000003</v>
          </cell>
          <cell r="S1832">
            <v>6133333.1999999993</v>
          </cell>
          <cell r="T1832">
            <v>2.0758242308032693</v>
          </cell>
          <cell r="U1832">
            <v>0.19</v>
          </cell>
          <cell r="V1832">
            <v>561383.42096000002</v>
          </cell>
          <cell r="W1832">
            <v>0.125</v>
          </cell>
          <cell r="X1832">
            <v>369331.19799999997</v>
          </cell>
          <cell r="Y1832">
            <v>0</v>
          </cell>
          <cell r="Z1832">
            <v>0</v>
          </cell>
          <cell r="AA1832">
            <v>-1.3908242308032692</v>
          </cell>
          <cell r="AB1832">
            <v>-4109398.2349599991</v>
          </cell>
          <cell r="AC1832">
            <v>20</v>
          </cell>
          <cell r="AD1832">
            <v>20</v>
          </cell>
        </row>
        <row r="1833">
          <cell r="B1833" t="str">
            <v>Total 10915780</v>
          </cell>
          <cell r="I1833">
            <v>32614371</v>
          </cell>
          <cell r="J1833">
            <v>30274159</v>
          </cell>
          <cell r="K1833">
            <v>16791011.9395</v>
          </cell>
          <cell r="L1833">
            <v>24623501</v>
          </cell>
          <cell r="M1833">
            <v>5111111</v>
          </cell>
          <cell r="N1833">
            <v>29734612</v>
          </cell>
          <cell r="P1833">
            <v>511111.10000000003</v>
          </cell>
          <cell r="R1833">
            <v>2973461.2</v>
          </cell>
          <cell r="S1833">
            <v>33219184.300000001</v>
          </cell>
          <cell r="V1833">
            <v>3190292.2685049996</v>
          </cell>
          <cell r="X1833">
            <v>2098876.4924375</v>
          </cell>
          <cell r="Z1833">
            <v>0</v>
          </cell>
          <cell r="AB1833">
            <v>-21717341.121442504</v>
          </cell>
          <cell r="AC1833">
            <v>20</v>
          </cell>
        </row>
        <row r="1834">
          <cell r="A1834" t="str">
            <v>Corredores  Medellín</v>
          </cell>
          <cell r="B1834">
            <v>10953177</v>
          </cell>
          <cell r="C1834">
            <v>37461</v>
          </cell>
          <cell r="D1834">
            <v>37777</v>
          </cell>
          <cell r="E1834" t="str">
            <v>A</v>
          </cell>
          <cell r="F1834" t="str">
            <v>AUCOLESP</v>
          </cell>
          <cell r="G1834">
            <v>71522</v>
          </cell>
          <cell r="H1834" t="str">
            <v>WILLIS COLOMBIA CORREDORES DE SEGUROS S.A</v>
          </cell>
          <cell r="I1834">
            <v>28101944</v>
          </cell>
          <cell r="J1834">
            <v>28141265</v>
          </cell>
          <cell r="K1834">
            <v>24363875.0625</v>
          </cell>
          <cell r="L1834">
            <v>29814604</v>
          </cell>
          <cell r="M1834">
            <v>4182933</v>
          </cell>
          <cell r="N1834">
            <v>33997537</v>
          </cell>
          <cell r="O1834">
            <v>0.1</v>
          </cell>
          <cell r="P1834">
            <v>418293.30000000005</v>
          </cell>
          <cell r="Q1834">
            <v>0.1</v>
          </cell>
          <cell r="R1834">
            <v>3399753.7</v>
          </cell>
          <cell r="S1834">
            <v>37815584</v>
          </cell>
          <cell r="T1834">
            <v>1.5521169724845776</v>
          </cell>
          <cell r="U1834">
            <v>0.19</v>
          </cell>
          <cell r="V1834">
            <v>4629136.2618749999</v>
          </cell>
          <cell r="W1834">
            <v>0.125</v>
          </cell>
          <cell r="X1834">
            <v>3045484.3828125</v>
          </cell>
          <cell r="Y1834">
            <v>0</v>
          </cell>
          <cell r="Z1834">
            <v>0</v>
          </cell>
          <cell r="AA1834">
            <v>-0.86711697248457753</v>
          </cell>
          <cell r="AB1834">
            <v>-21126329.582187496</v>
          </cell>
          <cell r="AC1834">
            <v>35</v>
          </cell>
          <cell r="AD1834">
            <v>34.876583099365234</v>
          </cell>
        </row>
        <row r="1835">
          <cell r="B1835" t="str">
            <v>Total 10953177</v>
          </cell>
          <cell r="I1835">
            <v>28101944</v>
          </cell>
          <cell r="J1835">
            <v>28141265</v>
          </cell>
          <cell r="K1835">
            <v>24363875.0625</v>
          </cell>
          <cell r="L1835">
            <v>29814604</v>
          </cell>
          <cell r="M1835">
            <v>4182933</v>
          </cell>
          <cell r="N1835">
            <v>33997537</v>
          </cell>
          <cell r="P1835">
            <v>418293.30000000005</v>
          </cell>
          <cell r="R1835">
            <v>3399753.7</v>
          </cell>
          <cell r="S1835">
            <v>37815584</v>
          </cell>
          <cell r="V1835">
            <v>4629136.2618749999</v>
          </cell>
          <cell r="X1835">
            <v>3045484.3828125</v>
          </cell>
          <cell r="Z1835">
            <v>0</v>
          </cell>
          <cell r="AB1835">
            <v>-21126329.582187496</v>
          </cell>
          <cell r="AC1835">
            <v>35</v>
          </cell>
        </row>
        <row r="1836">
          <cell r="A1836" t="str">
            <v>Corredores  Medellín</v>
          </cell>
          <cell r="B1836">
            <v>10973333</v>
          </cell>
          <cell r="C1836">
            <v>37482</v>
          </cell>
          <cell r="D1836">
            <v>37777</v>
          </cell>
          <cell r="E1836" t="str">
            <v>A</v>
          </cell>
          <cell r="F1836" t="str">
            <v>AUCOL98</v>
          </cell>
          <cell r="G1836">
            <v>71522</v>
          </cell>
          <cell r="H1836" t="str">
            <v>WILLIS COLOMBIA CORREDORES DE SEGUROS S.A</v>
          </cell>
          <cell r="I1836">
            <v>2603115</v>
          </cell>
          <cell r="J1836">
            <v>2603115</v>
          </cell>
          <cell r="K1836">
            <v>1911339.0625</v>
          </cell>
          <cell r="N1836">
            <v>0</v>
          </cell>
          <cell r="O1836">
            <v>0.1</v>
          </cell>
          <cell r="P1836">
            <v>0</v>
          </cell>
          <cell r="Q1836">
            <v>0.1</v>
          </cell>
          <cell r="R1836">
            <v>0</v>
          </cell>
          <cell r="S1836">
            <v>0</v>
          </cell>
          <cell r="T1836">
            <v>0</v>
          </cell>
          <cell r="U1836">
            <v>0.19</v>
          </cell>
          <cell r="V1836">
            <v>363154.421875</v>
          </cell>
          <cell r="W1836">
            <v>0.125</v>
          </cell>
          <cell r="X1836">
            <v>238917.3828125</v>
          </cell>
          <cell r="Y1836">
            <v>0</v>
          </cell>
          <cell r="Z1836">
            <v>0</v>
          </cell>
          <cell r="AA1836">
            <v>0.68500000000000005</v>
          </cell>
          <cell r="AB1836">
            <v>1309267.2578125</v>
          </cell>
          <cell r="AC1836">
            <v>2</v>
          </cell>
          <cell r="AD1836">
            <v>1.6949152946472168</v>
          </cell>
        </row>
        <row r="1837">
          <cell r="B1837" t="str">
            <v>Total 10973333</v>
          </cell>
          <cell r="I1837">
            <v>2603115</v>
          </cell>
          <cell r="J1837">
            <v>2603115</v>
          </cell>
          <cell r="K1837">
            <v>1911339.0625</v>
          </cell>
          <cell r="L1837">
            <v>0</v>
          </cell>
          <cell r="M1837">
            <v>0</v>
          </cell>
          <cell r="N1837">
            <v>0</v>
          </cell>
          <cell r="P1837">
            <v>0</v>
          </cell>
          <cell r="R1837">
            <v>0</v>
          </cell>
          <cell r="S1837">
            <v>0</v>
          </cell>
          <cell r="V1837">
            <v>363154.421875</v>
          </cell>
          <cell r="X1837">
            <v>238917.3828125</v>
          </cell>
          <cell r="Z1837">
            <v>0</v>
          </cell>
          <cell r="AB1837">
            <v>1309267.2578125</v>
          </cell>
          <cell r="AC1837">
            <v>2</v>
          </cell>
        </row>
        <row r="1838">
          <cell r="H1838" t="str">
            <v>Total WILLIS COLOMBIA CORREDORES DE SEGUROS S.A</v>
          </cell>
          <cell r="I1838">
            <v>2320934647.375</v>
          </cell>
          <cell r="J1838">
            <v>2233665609.0625</v>
          </cell>
          <cell r="K1838">
            <v>2366514474.0318003</v>
          </cell>
          <cell r="L1838">
            <v>1126259171</v>
          </cell>
          <cell r="M1838">
            <v>177537711</v>
          </cell>
          <cell r="N1838">
            <v>1303796882</v>
          </cell>
          <cell r="P1838">
            <v>17753771.100000005</v>
          </cell>
          <cell r="R1838">
            <v>130379688.2</v>
          </cell>
          <cell r="S1838">
            <v>1451930341.3</v>
          </cell>
          <cell r="V1838">
            <v>449637750.06604207</v>
          </cell>
          <cell r="X1838">
            <v>295814309.25397503</v>
          </cell>
          <cell r="Z1838">
            <v>0</v>
          </cell>
          <cell r="AB1838">
            <v>169132073.41178307</v>
          </cell>
          <cell r="AC1838">
            <v>852</v>
          </cell>
        </row>
        <row r="1839">
          <cell r="A1839" t="str">
            <v>Total Corredores  Medellín</v>
          </cell>
          <cell r="I1839">
            <v>37164343268.278404</v>
          </cell>
          <cell r="J1839">
            <v>35609864658.829399</v>
          </cell>
          <cell r="K1839">
            <v>36667913258.760002</v>
          </cell>
          <cell r="L1839">
            <v>16181726446</v>
          </cell>
          <cell r="M1839">
            <v>4010232107</v>
          </cell>
          <cell r="N1839">
            <v>20191958553</v>
          </cell>
          <cell r="P1839">
            <v>401023210.70000011</v>
          </cell>
          <cell r="R1839">
            <v>2019195855.2999995</v>
          </cell>
          <cell r="S1839">
            <v>22612177619</v>
          </cell>
          <cell r="V1839">
            <v>6966903519.164402</v>
          </cell>
          <cell r="X1839">
            <v>3456540116.9591031</v>
          </cell>
          <cell r="Z1839">
            <v>2123110367.0677357</v>
          </cell>
          <cell r="AB1839">
            <v>1509181636.5687642</v>
          </cell>
          <cell r="AC1839">
            <v>10291</v>
          </cell>
        </row>
        <row r="1840">
          <cell r="A1840" t="str">
            <v>Corredores Bogotá</v>
          </cell>
          <cell r="B1840">
            <v>12027683</v>
          </cell>
          <cell r="C1840">
            <v>37590</v>
          </cell>
          <cell r="D1840">
            <v>37777</v>
          </cell>
          <cell r="E1840" t="str">
            <v>A</v>
          </cell>
          <cell r="F1840" t="str">
            <v>AUCOLESP</v>
          </cell>
          <cell r="G1840">
            <v>71285</v>
          </cell>
          <cell r="H1840" t="str">
            <v>AJOVER S.A. .</v>
          </cell>
          <cell r="I1840">
            <v>62838673.5</v>
          </cell>
          <cell r="J1840">
            <v>61912169.5</v>
          </cell>
          <cell r="K1840">
            <v>32331850.735399999</v>
          </cell>
          <cell r="L1840">
            <v>5483188</v>
          </cell>
          <cell r="M1840">
            <v>24921937</v>
          </cell>
          <cell r="N1840">
            <v>30405125</v>
          </cell>
          <cell r="O1840">
            <v>0.1</v>
          </cell>
          <cell r="P1840">
            <v>2492193.7000000002</v>
          </cell>
          <cell r="Q1840">
            <v>0.1</v>
          </cell>
          <cell r="R1840">
            <v>3040512.5</v>
          </cell>
          <cell r="S1840">
            <v>35937831.200000003</v>
          </cell>
          <cell r="T1840">
            <v>1.1115302830670264</v>
          </cell>
          <cell r="U1840">
            <v>0.19</v>
          </cell>
          <cell r="V1840">
            <v>6143051.6397259999</v>
          </cell>
          <cell r="W1840">
            <v>0.13</v>
          </cell>
          <cell r="X1840">
            <v>4203140.5956020001</v>
          </cell>
          <cell r="Y1840">
            <v>0</v>
          </cell>
          <cell r="Z1840">
            <v>0</v>
          </cell>
          <cell r="AA1840">
            <v>-0.43153028306702645</v>
          </cell>
          <cell r="AB1840">
            <v>-13952172.699928008</v>
          </cell>
          <cell r="AC1840">
            <v>41</v>
          </cell>
          <cell r="AD1840">
            <v>41.101604461669922</v>
          </cell>
        </row>
        <row r="1841">
          <cell r="B1841" t="str">
            <v>Total 12027683</v>
          </cell>
          <cell r="I1841">
            <v>62838673.5</v>
          </cell>
          <cell r="J1841">
            <v>61912169.5</v>
          </cell>
          <cell r="K1841">
            <v>32331850.735399999</v>
          </cell>
          <cell r="L1841">
            <v>5483188</v>
          </cell>
          <cell r="M1841">
            <v>24921937</v>
          </cell>
          <cell r="N1841">
            <v>30405125</v>
          </cell>
          <cell r="P1841">
            <v>2492193.7000000002</v>
          </cell>
          <cell r="R1841">
            <v>3040512.5</v>
          </cell>
          <cell r="S1841">
            <v>35937831.200000003</v>
          </cell>
          <cell r="V1841">
            <v>6143051.6397259999</v>
          </cell>
          <cell r="X1841">
            <v>4203140.5956020001</v>
          </cell>
          <cell r="Z1841">
            <v>0</v>
          </cell>
          <cell r="AB1841">
            <v>-13952172.699928008</v>
          </cell>
          <cell r="AC1841">
            <v>41</v>
          </cell>
        </row>
        <row r="1842">
          <cell r="H1842" t="str">
            <v>Total AJOVER S.A. .</v>
          </cell>
          <cell r="I1842">
            <v>62838673.5</v>
          </cell>
          <cell r="J1842">
            <v>61912169.5</v>
          </cell>
          <cell r="K1842">
            <v>32331850.735399999</v>
          </cell>
          <cell r="L1842">
            <v>5483188</v>
          </cell>
          <cell r="M1842">
            <v>24921937</v>
          </cell>
          <cell r="N1842">
            <v>30405125</v>
          </cell>
          <cell r="P1842">
            <v>2492193.7000000002</v>
          </cell>
          <cell r="R1842">
            <v>3040512.5</v>
          </cell>
          <cell r="S1842">
            <v>35937831.200000003</v>
          </cell>
          <cell r="V1842">
            <v>6143051.6397259999</v>
          </cell>
          <cell r="X1842">
            <v>4203140.5956020001</v>
          </cell>
          <cell r="Z1842">
            <v>0</v>
          </cell>
          <cell r="AB1842">
            <v>-13952172.699928008</v>
          </cell>
          <cell r="AC1842">
            <v>41</v>
          </cell>
        </row>
        <row r="1843">
          <cell r="A1843" t="str">
            <v>Corredores Bogotá</v>
          </cell>
          <cell r="B1843">
            <v>10921265</v>
          </cell>
          <cell r="C1843">
            <v>37401</v>
          </cell>
          <cell r="D1843">
            <v>37765</v>
          </cell>
          <cell r="E1843" t="str">
            <v>A</v>
          </cell>
          <cell r="F1843" t="str">
            <v>AUCOLESP</v>
          </cell>
          <cell r="G1843">
            <v>72690</v>
          </cell>
          <cell r="H1843" t="str">
            <v>AL NORTE S.A.</v>
          </cell>
          <cell r="I1843">
            <v>61918850</v>
          </cell>
          <cell r="J1843">
            <v>61918850</v>
          </cell>
          <cell r="K1843">
            <v>61918850</v>
          </cell>
          <cell r="L1843">
            <v>1500000</v>
          </cell>
          <cell r="M1843">
            <v>2300000</v>
          </cell>
          <cell r="N1843">
            <v>3800000</v>
          </cell>
          <cell r="O1843">
            <v>0.1</v>
          </cell>
          <cell r="P1843">
            <v>230000</v>
          </cell>
          <cell r="Q1843">
            <v>0.1</v>
          </cell>
          <cell r="R1843">
            <v>380000</v>
          </cell>
          <cell r="S1843">
            <v>4410000</v>
          </cell>
          <cell r="T1843">
            <v>7.1222252997269808E-2</v>
          </cell>
          <cell r="U1843">
            <v>0.19</v>
          </cell>
          <cell r="V1843">
            <v>11764581.5</v>
          </cell>
          <cell r="W1843">
            <v>0.1</v>
          </cell>
          <cell r="X1843">
            <v>6191885</v>
          </cell>
          <cell r="Y1843">
            <v>0</v>
          </cell>
          <cell r="Z1843">
            <v>0</v>
          </cell>
          <cell r="AA1843">
            <v>0.63877774700273016</v>
          </cell>
          <cell r="AB1843">
            <v>39552383.5</v>
          </cell>
          <cell r="AD1843">
            <v>19</v>
          </cell>
        </row>
        <row r="1844">
          <cell r="B1844" t="str">
            <v>Total 10921265</v>
          </cell>
          <cell r="I1844">
            <v>61918850</v>
          </cell>
          <cell r="J1844">
            <v>61918850</v>
          </cell>
          <cell r="K1844">
            <v>61918850</v>
          </cell>
          <cell r="L1844">
            <v>1500000</v>
          </cell>
          <cell r="M1844">
            <v>2300000</v>
          </cell>
          <cell r="N1844">
            <v>3800000</v>
          </cell>
          <cell r="P1844">
            <v>230000</v>
          </cell>
          <cell r="R1844">
            <v>380000</v>
          </cell>
          <cell r="S1844">
            <v>4410000</v>
          </cell>
          <cell r="V1844">
            <v>11764581.5</v>
          </cell>
          <cell r="X1844">
            <v>6191885</v>
          </cell>
          <cell r="Z1844">
            <v>0</v>
          </cell>
          <cell r="AB1844">
            <v>39552383.5</v>
          </cell>
          <cell r="AC1844">
            <v>0</v>
          </cell>
        </row>
        <row r="1845">
          <cell r="H1845" t="str">
            <v>Total AL NORTE S.A.</v>
          </cell>
          <cell r="I1845">
            <v>61918850</v>
          </cell>
          <cell r="J1845">
            <v>61918850</v>
          </cell>
          <cell r="K1845">
            <v>61918850</v>
          </cell>
          <cell r="L1845">
            <v>1500000</v>
          </cell>
          <cell r="M1845">
            <v>2300000</v>
          </cell>
          <cell r="N1845">
            <v>3800000</v>
          </cell>
          <cell r="P1845">
            <v>230000</v>
          </cell>
          <cell r="R1845">
            <v>380000</v>
          </cell>
          <cell r="S1845">
            <v>4410000</v>
          </cell>
          <cell r="V1845">
            <v>11764581.5</v>
          </cell>
          <cell r="X1845">
            <v>6191885</v>
          </cell>
          <cell r="Z1845">
            <v>0</v>
          </cell>
          <cell r="AB1845">
            <v>39552383.5</v>
          </cell>
          <cell r="AC1845">
            <v>0</v>
          </cell>
        </row>
        <row r="1846">
          <cell r="A1846" t="str">
            <v>Corredores Bogotá</v>
          </cell>
          <cell r="B1846">
            <v>10962327</v>
          </cell>
          <cell r="C1846">
            <v>37471</v>
          </cell>
          <cell r="D1846">
            <v>37777</v>
          </cell>
          <cell r="E1846" t="str">
            <v>M</v>
          </cell>
          <cell r="F1846" t="str">
            <v>AUCOLESP</v>
          </cell>
          <cell r="G1846">
            <v>71167</v>
          </cell>
          <cell r="H1846" t="str">
            <v>ALMAGRARIO S. A.</v>
          </cell>
          <cell r="I1846">
            <v>46315870</v>
          </cell>
          <cell r="J1846">
            <v>41059096</v>
          </cell>
          <cell r="K1846">
            <v>19695932.774799999</v>
          </cell>
          <cell r="L1846">
            <v>16994409</v>
          </cell>
          <cell r="M1846">
            <v>4960746</v>
          </cell>
          <cell r="N1846">
            <v>21955155</v>
          </cell>
          <cell r="O1846">
            <v>0.1</v>
          </cell>
          <cell r="P1846">
            <v>496074.60000000003</v>
          </cell>
          <cell r="Q1846">
            <v>0.1</v>
          </cell>
          <cell r="R1846">
            <v>2195515.5</v>
          </cell>
          <cell r="S1846">
            <v>24646745.100000001</v>
          </cell>
          <cell r="T1846">
            <v>1.2513621660779799</v>
          </cell>
          <cell r="U1846">
            <v>0.19</v>
          </cell>
          <cell r="V1846">
            <v>3742227.2272119997</v>
          </cell>
          <cell r="W1846">
            <v>0.125</v>
          </cell>
          <cell r="X1846">
            <v>2461991.5968499999</v>
          </cell>
          <cell r="Y1846">
            <v>0</v>
          </cell>
          <cell r="Z1846">
            <v>0</v>
          </cell>
          <cell r="AA1846">
            <v>-0.56636216607797985</v>
          </cell>
          <cell r="AB1846">
            <v>-11155031.149262004</v>
          </cell>
          <cell r="AC1846">
            <v>76</v>
          </cell>
          <cell r="AD1846">
            <v>74.905227661132813</v>
          </cell>
        </row>
        <row r="1847">
          <cell r="B1847" t="str">
            <v>Total 10962327</v>
          </cell>
          <cell r="I1847">
            <v>46315870</v>
          </cell>
          <cell r="J1847">
            <v>41059096</v>
          </cell>
          <cell r="K1847">
            <v>19695932.774799999</v>
          </cell>
          <cell r="L1847">
            <v>16994409</v>
          </cell>
          <cell r="M1847">
            <v>4960746</v>
          </cell>
          <cell r="N1847">
            <v>21955155</v>
          </cell>
          <cell r="P1847">
            <v>496074.60000000003</v>
          </cell>
          <cell r="R1847">
            <v>2195515.5</v>
          </cell>
          <cell r="S1847">
            <v>24646745.100000001</v>
          </cell>
          <cell r="V1847">
            <v>3742227.2272119997</v>
          </cell>
          <cell r="X1847">
            <v>2461991.5968499999</v>
          </cell>
          <cell r="Z1847">
            <v>0</v>
          </cell>
          <cell r="AB1847">
            <v>-11155031.149262004</v>
          </cell>
          <cell r="AC1847">
            <v>76</v>
          </cell>
        </row>
        <row r="1848">
          <cell r="H1848" t="str">
            <v>Total ALMAGRARIO S. A.</v>
          </cell>
          <cell r="I1848">
            <v>46315870</v>
          </cell>
          <cell r="J1848">
            <v>41059096</v>
          </cell>
          <cell r="K1848">
            <v>19695932.774799999</v>
          </cell>
          <cell r="L1848">
            <v>16994409</v>
          </cell>
          <cell r="M1848">
            <v>4960746</v>
          </cell>
          <cell r="N1848">
            <v>21955155</v>
          </cell>
          <cell r="P1848">
            <v>496074.60000000003</v>
          </cell>
          <cell r="R1848">
            <v>2195515.5</v>
          </cell>
          <cell r="S1848">
            <v>24646745.100000001</v>
          </cell>
          <cell r="V1848">
            <v>3742227.2272119997</v>
          </cell>
          <cell r="X1848">
            <v>2461991.5968499999</v>
          </cell>
          <cell r="Z1848">
            <v>0</v>
          </cell>
          <cell r="AB1848">
            <v>-11155031.149262004</v>
          </cell>
          <cell r="AC1848">
            <v>76</v>
          </cell>
        </row>
        <row r="1849">
          <cell r="A1849" t="str">
            <v>Corredores Bogotá</v>
          </cell>
          <cell r="B1849">
            <v>10978800</v>
          </cell>
          <cell r="C1849">
            <v>37498</v>
          </cell>
          <cell r="D1849">
            <v>37777</v>
          </cell>
          <cell r="E1849" t="str">
            <v>A</v>
          </cell>
          <cell r="F1849" t="str">
            <v>AUCOLESP</v>
          </cell>
          <cell r="G1849">
            <v>72252</v>
          </cell>
          <cell r="H1849" t="str">
            <v>AMERICA ONLINE INC. EU</v>
          </cell>
          <cell r="I1849">
            <v>61224590.875</v>
          </cell>
          <cell r="J1849">
            <v>55263470.875</v>
          </cell>
          <cell r="K1849">
            <v>30632815.3906</v>
          </cell>
          <cell r="L1849">
            <v>5832042</v>
          </cell>
          <cell r="M1849">
            <v>1500063</v>
          </cell>
          <cell r="N1849">
            <v>7332105</v>
          </cell>
          <cell r="O1849">
            <v>0.1</v>
          </cell>
          <cell r="P1849">
            <v>150006.30000000002</v>
          </cell>
          <cell r="Q1849">
            <v>0.1</v>
          </cell>
          <cell r="R1849">
            <v>733210.5</v>
          </cell>
          <cell r="S1849">
            <v>8215321.7999999998</v>
          </cell>
          <cell r="T1849">
            <v>0.26818696535875569</v>
          </cell>
          <cell r="U1849">
            <v>0.19</v>
          </cell>
          <cell r="V1849">
            <v>5820234.9242139999</v>
          </cell>
          <cell r="W1849">
            <v>0.22500000000000001</v>
          </cell>
          <cell r="X1849">
            <v>6892383.4628849998</v>
          </cell>
          <cell r="Y1849">
            <v>0</v>
          </cell>
          <cell r="Z1849">
            <v>0</v>
          </cell>
          <cell r="AA1849">
            <v>0.31681303464124427</v>
          </cell>
          <cell r="AB1849">
            <v>9704875.2035009991</v>
          </cell>
          <cell r="AC1849">
            <v>23</v>
          </cell>
          <cell r="AD1849">
            <v>16.97132682800293</v>
          </cell>
        </row>
        <row r="1850">
          <cell r="B1850" t="str">
            <v>Total 10978800</v>
          </cell>
          <cell r="I1850">
            <v>61224590.875</v>
          </cell>
          <cell r="J1850">
            <v>55263470.875</v>
          </cell>
          <cell r="K1850">
            <v>30632815.3906</v>
          </cell>
          <cell r="L1850">
            <v>5832042</v>
          </cell>
          <cell r="M1850">
            <v>1500063</v>
          </cell>
          <cell r="N1850">
            <v>7332105</v>
          </cell>
          <cell r="P1850">
            <v>150006.30000000002</v>
          </cell>
          <cell r="R1850">
            <v>733210.5</v>
          </cell>
          <cell r="S1850">
            <v>8215321.7999999998</v>
          </cell>
          <cell r="V1850">
            <v>5820234.9242139999</v>
          </cell>
          <cell r="X1850">
            <v>6892383.4628849998</v>
          </cell>
          <cell r="Z1850">
            <v>0</v>
          </cell>
          <cell r="AB1850">
            <v>9704875.2035009991</v>
          </cell>
          <cell r="AC1850">
            <v>23</v>
          </cell>
        </row>
        <row r="1851">
          <cell r="H1851" t="str">
            <v>Total AMERICA ONLINE INC. EU</v>
          </cell>
          <cell r="I1851">
            <v>61224590.875</v>
          </cell>
          <cell r="J1851">
            <v>55263470.875</v>
          </cell>
          <cell r="K1851">
            <v>30632815.3906</v>
          </cell>
          <cell r="L1851">
            <v>5832042</v>
          </cell>
          <cell r="M1851">
            <v>1500063</v>
          </cell>
          <cell r="N1851">
            <v>7332105</v>
          </cell>
          <cell r="P1851">
            <v>150006.30000000002</v>
          </cell>
          <cell r="R1851">
            <v>733210.5</v>
          </cell>
          <cell r="S1851">
            <v>8215321.7999999998</v>
          </cell>
          <cell r="V1851">
            <v>5820234.9242139999</v>
          </cell>
          <cell r="X1851">
            <v>6892383.4628849998</v>
          </cell>
          <cell r="Z1851">
            <v>0</v>
          </cell>
          <cell r="AB1851">
            <v>9704875.2035009991</v>
          </cell>
          <cell r="AC1851">
            <v>23</v>
          </cell>
        </row>
        <row r="1852">
          <cell r="A1852" t="str">
            <v>Corredores Bogotá</v>
          </cell>
          <cell r="B1852">
            <v>7452840</v>
          </cell>
          <cell r="C1852">
            <v>36784</v>
          </cell>
          <cell r="D1852">
            <v>37148</v>
          </cell>
          <cell r="E1852" t="str">
            <v>M</v>
          </cell>
          <cell r="F1852" t="str">
            <v>AUCOL98</v>
          </cell>
          <cell r="G1852">
            <v>78932</v>
          </cell>
          <cell r="H1852" t="str">
            <v>ASORFAC</v>
          </cell>
          <cell r="I1852">
            <v>24351109</v>
          </cell>
          <cell r="J1852">
            <v>24351109</v>
          </cell>
          <cell r="K1852">
            <v>24351108.992199998</v>
          </cell>
          <cell r="N1852">
            <v>0</v>
          </cell>
          <cell r="O1852">
            <v>0.1</v>
          </cell>
          <cell r="P1852">
            <v>0</v>
          </cell>
          <cell r="Q1852">
            <v>0.1</v>
          </cell>
          <cell r="R1852">
            <v>0</v>
          </cell>
          <cell r="S1852">
            <v>0</v>
          </cell>
          <cell r="T1852">
            <v>0</v>
          </cell>
          <cell r="U1852">
            <v>0.19</v>
          </cell>
          <cell r="V1852">
            <v>4626710.7085179994</v>
          </cell>
          <cell r="W1852">
            <v>0.125</v>
          </cell>
          <cell r="X1852">
            <v>3043888.6240249998</v>
          </cell>
          <cell r="Y1852">
            <v>0</v>
          </cell>
          <cell r="Z1852">
            <v>0</v>
          </cell>
          <cell r="AA1852">
            <v>0.68500000000000005</v>
          </cell>
          <cell r="AB1852">
            <v>16680509.659657</v>
          </cell>
          <cell r="AD1852">
            <v>25.813186645507813</v>
          </cell>
        </row>
        <row r="1853">
          <cell r="A1853" t="str">
            <v>Corredores Bogotá</v>
          </cell>
          <cell r="B1853">
            <v>7452840</v>
          </cell>
          <cell r="C1853">
            <v>37149</v>
          </cell>
          <cell r="D1853">
            <v>37513</v>
          </cell>
          <cell r="E1853" t="str">
            <v>M</v>
          </cell>
          <cell r="F1853" t="str">
            <v>AUCOL98</v>
          </cell>
          <cell r="G1853">
            <v>78932</v>
          </cell>
          <cell r="H1853" t="str">
            <v>ASORFAC</v>
          </cell>
          <cell r="I1853">
            <v>19200345</v>
          </cell>
          <cell r="J1853">
            <v>19200345</v>
          </cell>
          <cell r="K1853">
            <v>19200345.011700001</v>
          </cell>
          <cell r="L1853">
            <v>13342500</v>
          </cell>
          <cell r="M1853">
            <v>0</v>
          </cell>
          <cell r="N1853">
            <v>13342500</v>
          </cell>
          <cell r="O1853">
            <v>0.1</v>
          </cell>
          <cell r="P1853">
            <v>0</v>
          </cell>
          <cell r="Q1853">
            <v>0.1</v>
          </cell>
          <cell r="R1853">
            <v>1334250</v>
          </cell>
          <cell r="S1853">
            <v>14676750</v>
          </cell>
          <cell r="T1853">
            <v>0.76440032671582281</v>
          </cell>
          <cell r="U1853">
            <v>0.19</v>
          </cell>
          <cell r="V1853">
            <v>3648065.5522230002</v>
          </cell>
          <cell r="W1853">
            <v>0.125</v>
          </cell>
          <cell r="X1853">
            <v>2400043.1264625001</v>
          </cell>
          <cell r="Y1853">
            <v>0</v>
          </cell>
          <cell r="Z1853">
            <v>0</v>
          </cell>
          <cell r="AA1853">
            <v>-7.9400326715822755E-2</v>
          </cell>
          <cell r="AB1853">
            <v>-1524513.6669854978</v>
          </cell>
          <cell r="AD1853">
            <v>21</v>
          </cell>
        </row>
        <row r="1854">
          <cell r="B1854" t="str">
            <v>Total 7452840</v>
          </cell>
          <cell r="I1854">
            <v>43551454</v>
          </cell>
          <cell r="J1854">
            <v>43551454</v>
          </cell>
          <cell r="K1854">
            <v>43551454.003899999</v>
          </cell>
          <cell r="L1854">
            <v>13342500</v>
          </cell>
          <cell r="M1854">
            <v>0</v>
          </cell>
          <cell r="N1854">
            <v>13342500</v>
          </cell>
          <cell r="P1854">
            <v>0</v>
          </cell>
          <cell r="R1854">
            <v>1334250</v>
          </cell>
          <cell r="S1854">
            <v>14676750</v>
          </cell>
          <cell r="V1854">
            <v>8274776.2607409991</v>
          </cell>
          <cell r="X1854">
            <v>5443931.7504874999</v>
          </cell>
          <cell r="Z1854">
            <v>0</v>
          </cell>
          <cell r="AB1854">
            <v>15155995.992671501</v>
          </cell>
          <cell r="AC1854">
            <v>0</v>
          </cell>
        </row>
        <row r="1855">
          <cell r="A1855" t="str">
            <v>Corredores Bogotá</v>
          </cell>
          <cell r="B1855">
            <v>10998441</v>
          </cell>
          <cell r="C1855">
            <v>37514</v>
          </cell>
          <cell r="D1855">
            <v>37777</v>
          </cell>
          <cell r="E1855" t="str">
            <v>M</v>
          </cell>
          <cell r="F1855" t="str">
            <v>AUCOL98</v>
          </cell>
          <cell r="G1855">
            <v>78932</v>
          </cell>
          <cell r="H1855" t="str">
            <v>ASORFAC</v>
          </cell>
          <cell r="I1855">
            <v>15017391</v>
          </cell>
          <cell r="J1855">
            <v>11775845</v>
          </cell>
          <cell r="K1855">
            <v>14546843.976600001</v>
          </cell>
          <cell r="L1855">
            <v>337022</v>
          </cell>
          <cell r="M1855">
            <v>3386370</v>
          </cell>
          <cell r="N1855">
            <v>3723392</v>
          </cell>
          <cell r="O1855">
            <v>0.1</v>
          </cell>
          <cell r="P1855">
            <v>338637</v>
          </cell>
          <cell r="Q1855">
            <v>0.1</v>
          </cell>
          <cell r="R1855">
            <v>372339.20000000001</v>
          </cell>
          <cell r="S1855">
            <v>4434368.2</v>
          </cell>
          <cell r="T1855">
            <v>0.30483369500168617</v>
          </cell>
          <cell r="U1855">
            <v>0.19</v>
          </cell>
          <cell r="V1855">
            <v>2763900.355554</v>
          </cell>
          <cell r="W1855">
            <v>0.125</v>
          </cell>
          <cell r="X1855">
            <v>1818355.4970750001</v>
          </cell>
          <cell r="Y1855">
            <v>0</v>
          </cell>
          <cell r="Z1855">
            <v>0</v>
          </cell>
          <cell r="AA1855">
            <v>0.38016630499831389</v>
          </cell>
          <cell r="AB1855">
            <v>5530219.9239710011</v>
          </cell>
          <cell r="AC1855">
            <v>20</v>
          </cell>
          <cell r="AD1855">
            <v>20.577947616577148</v>
          </cell>
        </row>
        <row r="1856">
          <cell r="B1856" t="str">
            <v>Total 10998441</v>
          </cell>
          <cell r="I1856">
            <v>15017391</v>
          </cell>
          <cell r="J1856">
            <v>11775845</v>
          </cell>
          <cell r="K1856">
            <v>14546843.976600001</v>
          </cell>
          <cell r="L1856">
            <v>337022</v>
          </cell>
          <cell r="M1856">
            <v>3386370</v>
          </cell>
          <cell r="N1856">
            <v>3723392</v>
          </cell>
          <cell r="P1856">
            <v>338637</v>
          </cell>
          <cell r="R1856">
            <v>372339.20000000001</v>
          </cell>
          <cell r="S1856">
            <v>4434368.2</v>
          </cell>
          <cell r="V1856">
            <v>2763900.355554</v>
          </cell>
          <cell r="X1856">
            <v>1818355.4970750001</v>
          </cell>
          <cell r="Z1856">
            <v>0</v>
          </cell>
          <cell r="AB1856">
            <v>5530219.9239710011</v>
          </cell>
          <cell r="AC1856">
            <v>20</v>
          </cell>
        </row>
        <row r="1857">
          <cell r="H1857" t="str">
            <v>Total ASORFAC</v>
          </cell>
          <cell r="I1857">
            <v>58568845</v>
          </cell>
          <cell r="J1857">
            <v>55327299</v>
          </cell>
          <cell r="K1857">
            <v>58098297.980499998</v>
          </cell>
          <cell r="L1857">
            <v>13679522</v>
          </cell>
          <cell r="M1857">
            <v>3386370</v>
          </cell>
          <cell r="N1857">
            <v>17065892</v>
          </cell>
          <cell r="P1857">
            <v>338637</v>
          </cell>
          <cell r="R1857">
            <v>1706589.2</v>
          </cell>
          <cell r="S1857">
            <v>19111118.199999999</v>
          </cell>
          <cell r="V1857">
            <v>11038676.616294999</v>
          </cell>
          <cell r="X1857">
            <v>7262287.2475624997</v>
          </cell>
          <cell r="Z1857">
            <v>0</v>
          </cell>
          <cell r="AB1857">
            <v>20686215.916642502</v>
          </cell>
          <cell r="AC1857">
            <v>20</v>
          </cell>
        </row>
        <row r="1858">
          <cell r="A1858" t="str">
            <v>Corredores Bogotá</v>
          </cell>
          <cell r="B1858">
            <v>8729659</v>
          </cell>
          <cell r="C1858">
            <v>37012</v>
          </cell>
          <cell r="D1858">
            <v>37376</v>
          </cell>
          <cell r="E1858" t="str">
            <v>M</v>
          </cell>
          <cell r="F1858" t="str">
            <v>AUCOLESP</v>
          </cell>
          <cell r="G1858">
            <v>67631</v>
          </cell>
          <cell r="H1858" t="str">
            <v>AUTO TAXI EJECUTIVO</v>
          </cell>
          <cell r="I1858">
            <v>1939334321.1875</v>
          </cell>
          <cell r="J1858">
            <v>1938272747.1875</v>
          </cell>
          <cell r="K1858">
            <v>1845298099.7537</v>
          </cell>
          <cell r="L1858">
            <v>692097304</v>
          </cell>
          <cell r="M1858">
            <v>231254973</v>
          </cell>
          <cell r="N1858">
            <v>923352277</v>
          </cell>
          <cell r="O1858">
            <v>0.1</v>
          </cell>
          <cell r="P1858">
            <v>23125497.300000001</v>
          </cell>
          <cell r="Q1858">
            <v>0.1</v>
          </cell>
          <cell r="R1858">
            <v>92335227.700000003</v>
          </cell>
          <cell r="S1858">
            <v>1038813002</v>
          </cell>
          <cell r="T1858">
            <v>0.56295132051491026</v>
          </cell>
          <cell r="U1858">
            <v>0.19</v>
          </cell>
          <cell r="V1858">
            <v>350606638.95320302</v>
          </cell>
          <cell r="W1858">
            <v>0.22500000000000001</v>
          </cell>
          <cell r="X1858">
            <v>415192072.44458252</v>
          </cell>
          <cell r="Y1858">
            <v>0.1</v>
          </cell>
          <cell r="Z1858">
            <v>184529809.97537002</v>
          </cell>
          <cell r="AA1858">
            <v>-7.7951320514910216E-2</v>
          </cell>
          <cell r="AB1858">
            <v>-143843423.61945543</v>
          </cell>
          <cell r="AD1858">
            <v>970.84613037109375</v>
          </cell>
        </row>
        <row r="1859">
          <cell r="A1859" t="str">
            <v>Corredores Bogotá</v>
          </cell>
          <cell r="B1859">
            <v>8729659</v>
          </cell>
          <cell r="C1859">
            <v>37377</v>
          </cell>
          <cell r="D1859">
            <v>37741</v>
          </cell>
          <cell r="E1859" t="str">
            <v>M</v>
          </cell>
          <cell r="F1859" t="str">
            <v>AUCOLESP</v>
          </cell>
          <cell r="G1859">
            <v>67631</v>
          </cell>
          <cell r="H1859" t="str">
            <v>AUTO TAXI EJECUTIVO</v>
          </cell>
          <cell r="I1859">
            <v>978908763.5625</v>
          </cell>
          <cell r="J1859">
            <v>972709977.5625</v>
          </cell>
          <cell r="K1859">
            <v>1072515780.7521</v>
          </cell>
          <cell r="L1859">
            <v>570431760</v>
          </cell>
          <cell r="M1859">
            <v>212072528</v>
          </cell>
          <cell r="N1859">
            <v>782504288</v>
          </cell>
          <cell r="O1859">
            <v>0.1</v>
          </cell>
          <cell r="P1859">
            <v>21207252.800000001</v>
          </cell>
          <cell r="Q1859">
            <v>0.1</v>
          </cell>
          <cell r="R1859">
            <v>78250428.799999997</v>
          </cell>
          <cell r="S1859">
            <v>881961969.5999999</v>
          </cell>
          <cell r="T1859">
            <v>0.82233006304254608</v>
          </cell>
          <cell r="U1859">
            <v>0.19</v>
          </cell>
          <cell r="V1859">
            <v>203777998.34289899</v>
          </cell>
          <cell r="W1859">
            <v>0.22500000000000001</v>
          </cell>
          <cell r="X1859">
            <v>241316050.6692225</v>
          </cell>
          <cell r="Y1859">
            <v>0.1</v>
          </cell>
          <cell r="Z1859">
            <v>107251578.07521001</v>
          </cell>
          <cell r="AA1859">
            <v>-0.33733006304254604</v>
          </cell>
          <cell r="AB1859">
            <v>-361791815.93523139</v>
          </cell>
          <cell r="AD1859">
            <v>556.82415771484375</v>
          </cell>
        </row>
        <row r="1860">
          <cell r="A1860" t="str">
            <v>Corredores Bogotá</v>
          </cell>
          <cell r="B1860">
            <v>8729659</v>
          </cell>
          <cell r="C1860">
            <v>37742</v>
          </cell>
          <cell r="D1860">
            <v>37777</v>
          </cell>
          <cell r="E1860" t="str">
            <v>M</v>
          </cell>
          <cell r="F1860" t="str">
            <v>AUCOLESP</v>
          </cell>
          <cell r="G1860">
            <v>67631</v>
          </cell>
          <cell r="H1860" t="str">
            <v>AUTO TAXI EJECUTIVO</v>
          </cell>
          <cell r="I1860">
            <v>0</v>
          </cell>
          <cell r="J1860">
            <v>0</v>
          </cell>
          <cell r="K1860">
            <v>387879.79830000002</v>
          </cell>
          <cell r="N1860">
            <v>0</v>
          </cell>
          <cell r="O1860">
            <v>0.1</v>
          </cell>
          <cell r="P1860">
            <v>0</v>
          </cell>
          <cell r="Q1860">
            <v>0.1</v>
          </cell>
          <cell r="R1860">
            <v>0</v>
          </cell>
          <cell r="S1860">
            <v>0</v>
          </cell>
          <cell r="T1860">
            <v>0</v>
          </cell>
          <cell r="U1860">
            <v>0.19</v>
          </cell>
          <cell r="V1860">
            <v>73697.161677000011</v>
          </cell>
          <cell r="W1860">
            <v>0.22500000000000001</v>
          </cell>
          <cell r="X1860">
            <v>87272.954617500014</v>
          </cell>
          <cell r="Y1860">
            <v>0.1</v>
          </cell>
          <cell r="Z1860">
            <v>38787.979830000004</v>
          </cell>
          <cell r="AA1860">
            <v>0.48500000000000004</v>
          </cell>
          <cell r="AB1860">
            <v>188121.70217550002</v>
          </cell>
          <cell r="AC1860">
            <v>10</v>
          </cell>
          <cell r="AD1860">
            <v>12.114285469055176</v>
          </cell>
        </row>
        <row r="1861">
          <cell r="B1861" t="str">
            <v>Total 8729659</v>
          </cell>
          <cell r="I1861">
            <v>2918243084.75</v>
          </cell>
          <cell r="J1861">
            <v>2910982724.75</v>
          </cell>
          <cell r="K1861">
            <v>2918201760.3041</v>
          </cell>
          <cell r="L1861">
            <v>1262529064</v>
          </cell>
          <cell r="M1861">
            <v>443327501</v>
          </cell>
          <cell r="N1861">
            <v>1705856565</v>
          </cell>
          <cell r="P1861">
            <v>44332750.100000001</v>
          </cell>
          <cell r="R1861">
            <v>170585656.5</v>
          </cell>
          <cell r="S1861">
            <v>1920774971.5999999</v>
          </cell>
          <cell r="V1861">
            <v>554458334.45777905</v>
          </cell>
          <cell r="X1861">
            <v>656595396.06842256</v>
          </cell>
          <cell r="Z1861">
            <v>291820176.03041005</v>
          </cell>
          <cell r="AB1861">
            <v>-505447117.85251129</v>
          </cell>
          <cell r="AC1861">
            <v>10</v>
          </cell>
        </row>
        <row r="1862">
          <cell r="H1862" t="str">
            <v>Total AUTO TAXI EJECUTIVO</v>
          </cell>
          <cell r="I1862">
            <v>2918243084.75</v>
          </cell>
          <cell r="J1862">
            <v>2910982724.75</v>
          </cell>
          <cell r="K1862">
            <v>2918201760.3041</v>
          </cell>
          <cell r="L1862">
            <v>1262529064</v>
          </cell>
          <cell r="M1862">
            <v>443327501</v>
          </cell>
          <cell r="N1862">
            <v>1705856565</v>
          </cell>
          <cell r="P1862">
            <v>44332750.100000001</v>
          </cell>
          <cell r="R1862">
            <v>170585656.5</v>
          </cell>
          <cell r="S1862">
            <v>1920774971.5999999</v>
          </cell>
          <cell r="V1862">
            <v>554458334.45777905</v>
          </cell>
          <cell r="X1862">
            <v>656595396.06842256</v>
          </cell>
          <cell r="Z1862">
            <v>291820176.03041005</v>
          </cell>
          <cell r="AB1862">
            <v>-505447117.85251129</v>
          </cell>
          <cell r="AC1862">
            <v>10</v>
          </cell>
        </row>
        <row r="1863">
          <cell r="A1863" t="str">
            <v>Corredores Bogotá</v>
          </cell>
          <cell r="B1863">
            <v>8729493</v>
          </cell>
          <cell r="C1863">
            <v>37012</v>
          </cell>
          <cell r="D1863">
            <v>37376</v>
          </cell>
          <cell r="E1863" t="str">
            <v>M</v>
          </cell>
          <cell r="F1863" t="str">
            <v>AUCOL98</v>
          </cell>
          <cell r="G1863">
            <v>67631</v>
          </cell>
          <cell r="H1863" t="str">
            <v>AUTOEJECUTIVO</v>
          </cell>
          <cell r="I1863">
            <v>310471929.9375</v>
          </cell>
          <cell r="J1863">
            <v>310347297.9375</v>
          </cell>
          <cell r="K1863">
            <v>293208701.4813</v>
          </cell>
          <cell r="L1863">
            <v>206610891</v>
          </cell>
          <cell r="M1863">
            <v>33487469</v>
          </cell>
          <cell r="N1863">
            <v>240098360</v>
          </cell>
          <cell r="O1863">
            <v>0.1</v>
          </cell>
          <cell r="P1863">
            <v>3348746.9000000004</v>
          </cell>
          <cell r="Q1863">
            <v>0.1</v>
          </cell>
          <cell r="R1863">
            <v>24009836</v>
          </cell>
          <cell r="S1863">
            <v>267456942.90000001</v>
          </cell>
          <cell r="T1863">
            <v>0.91217259770531622</v>
          </cell>
          <cell r="U1863">
            <v>0.19</v>
          </cell>
          <cell r="V1863">
            <v>55709653.281447001</v>
          </cell>
          <cell r="W1863">
            <v>0.22500000000000001</v>
          </cell>
          <cell r="X1863">
            <v>65971957.833292499</v>
          </cell>
          <cell r="Y1863">
            <v>0</v>
          </cell>
          <cell r="Z1863">
            <v>0</v>
          </cell>
          <cell r="AA1863">
            <v>-0.32717259770531626</v>
          </cell>
          <cell r="AB1863">
            <v>-95929852.533439532</v>
          </cell>
          <cell r="AD1863">
            <v>251.23626708984375</v>
          </cell>
        </row>
        <row r="1864">
          <cell r="A1864" t="str">
            <v>Corredores Bogotá</v>
          </cell>
          <cell r="B1864">
            <v>8729493</v>
          </cell>
          <cell r="C1864">
            <v>37377</v>
          </cell>
          <cell r="D1864">
            <v>37741</v>
          </cell>
          <cell r="E1864" t="str">
            <v>M</v>
          </cell>
          <cell r="F1864" t="str">
            <v>AUCOL98</v>
          </cell>
          <cell r="G1864">
            <v>67631</v>
          </cell>
          <cell r="H1864" t="str">
            <v>AUTOEJECUTIVO</v>
          </cell>
          <cell r="I1864">
            <v>149856035.1875</v>
          </cell>
          <cell r="J1864">
            <v>149621212.1875</v>
          </cell>
          <cell r="K1864">
            <v>166364754.38479999</v>
          </cell>
          <cell r="L1864">
            <v>158280007</v>
          </cell>
          <cell r="M1864">
            <v>20952646</v>
          </cell>
          <cell r="N1864">
            <v>179232653</v>
          </cell>
          <cell r="O1864">
            <v>0.1</v>
          </cell>
          <cell r="P1864">
            <v>2095264.6</v>
          </cell>
          <cell r="Q1864">
            <v>0.1</v>
          </cell>
          <cell r="R1864">
            <v>17923265.300000001</v>
          </cell>
          <cell r="S1864">
            <v>199251182.90000001</v>
          </cell>
          <cell r="T1864">
            <v>1.1976766571550008</v>
          </cell>
          <cell r="U1864">
            <v>0.19</v>
          </cell>
          <cell r="V1864">
            <v>31609303.333111998</v>
          </cell>
          <cell r="W1864">
            <v>0.22500000000000001</v>
          </cell>
          <cell r="X1864">
            <v>37432069.736579999</v>
          </cell>
          <cell r="Y1864">
            <v>0</v>
          </cell>
          <cell r="Z1864">
            <v>0</v>
          </cell>
          <cell r="AA1864">
            <v>-0.61267665715500086</v>
          </cell>
          <cell r="AB1864">
            <v>-101927801.58489203</v>
          </cell>
          <cell r="AD1864">
            <v>236.17308044433594</v>
          </cell>
        </row>
        <row r="1865">
          <cell r="A1865" t="str">
            <v>Corredores Bogotá</v>
          </cell>
          <cell r="B1865">
            <v>8729493</v>
          </cell>
          <cell r="C1865">
            <v>37742</v>
          </cell>
          <cell r="D1865">
            <v>37777</v>
          </cell>
          <cell r="E1865" t="str">
            <v>M</v>
          </cell>
          <cell r="F1865" t="str">
            <v>AUCOL98</v>
          </cell>
          <cell r="G1865">
            <v>67631</v>
          </cell>
          <cell r="H1865" t="str">
            <v>AUTOEJECUTIVO</v>
          </cell>
          <cell r="I1865">
            <v>0</v>
          </cell>
          <cell r="J1865">
            <v>0</v>
          </cell>
          <cell r="K1865">
            <v>457679.26559999998</v>
          </cell>
          <cell r="N1865">
            <v>0</v>
          </cell>
          <cell r="O1865">
            <v>0.1</v>
          </cell>
          <cell r="P1865">
            <v>0</v>
          </cell>
          <cell r="Q1865">
            <v>0.1</v>
          </cell>
          <cell r="R1865">
            <v>0</v>
          </cell>
          <cell r="S1865">
            <v>0</v>
          </cell>
          <cell r="T1865">
            <v>0</v>
          </cell>
          <cell r="U1865">
            <v>0.19</v>
          </cell>
          <cell r="V1865">
            <v>86959.060463999995</v>
          </cell>
          <cell r="W1865">
            <v>0.22500000000000001</v>
          </cell>
          <cell r="X1865">
            <v>102977.83476</v>
          </cell>
          <cell r="Y1865">
            <v>0</v>
          </cell>
          <cell r="Z1865">
            <v>0</v>
          </cell>
          <cell r="AA1865">
            <v>0.58499999999999996</v>
          </cell>
          <cell r="AB1865">
            <v>267742.37037599995</v>
          </cell>
          <cell r="AC1865">
            <v>45</v>
          </cell>
          <cell r="AD1865">
            <v>60.657142639160156</v>
          </cell>
        </row>
        <row r="1866">
          <cell r="B1866" t="str">
            <v>Total 8729493</v>
          </cell>
          <cell r="I1866">
            <v>460327965.125</v>
          </cell>
          <cell r="J1866">
            <v>459968510.125</v>
          </cell>
          <cell r="K1866">
            <v>460031135.13169998</v>
          </cell>
          <cell r="L1866">
            <v>364890898</v>
          </cell>
          <cell r="M1866">
            <v>54440115</v>
          </cell>
          <cell r="N1866">
            <v>419331013</v>
          </cell>
          <cell r="P1866">
            <v>5444011.5</v>
          </cell>
          <cell r="R1866">
            <v>41933101.299999997</v>
          </cell>
          <cell r="S1866">
            <v>466708125.80000001</v>
          </cell>
          <cell r="V1866">
            <v>87405915.67502299</v>
          </cell>
          <cell r="X1866">
            <v>103507005.40463249</v>
          </cell>
          <cell r="Z1866">
            <v>0</v>
          </cell>
          <cell r="AB1866">
            <v>-197589911.74795556</v>
          </cell>
          <cell r="AC1866">
            <v>45</v>
          </cell>
        </row>
        <row r="1867">
          <cell r="H1867" t="str">
            <v>Total AUTOEJECUTIVO</v>
          </cell>
          <cell r="I1867">
            <v>460327965.125</v>
          </cell>
          <cell r="J1867">
            <v>459968510.125</v>
          </cell>
          <cell r="K1867">
            <v>460031135.13169998</v>
          </cell>
          <cell r="L1867">
            <v>364890898</v>
          </cell>
          <cell r="M1867">
            <v>54440115</v>
          </cell>
          <cell r="N1867">
            <v>419331013</v>
          </cell>
          <cell r="P1867">
            <v>5444011.5</v>
          </cell>
          <cell r="R1867">
            <v>41933101.299999997</v>
          </cell>
          <cell r="S1867">
            <v>466708125.80000001</v>
          </cell>
          <cell r="V1867">
            <v>87405915.67502299</v>
          </cell>
          <cell r="X1867">
            <v>103507005.40463249</v>
          </cell>
          <cell r="Z1867">
            <v>0</v>
          </cell>
          <cell r="AB1867">
            <v>-197589911.74795556</v>
          </cell>
          <cell r="AC1867">
            <v>45</v>
          </cell>
        </row>
        <row r="1868">
          <cell r="A1868" t="str">
            <v>Corredores Bogotá</v>
          </cell>
          <cell r="B1868">
            <v>523320</v>
          </cell>
          <cell r="C1868">
            <v>36892</v>
          </cell>
          <cell r="D1868">
            <v>37256</v>
          </cell>
          <cell r="E1868" t="str">
            <v>A</v>
          </cell>
          <cell r="F1868" t="str">
            <v>AUCOLESP</v>
          </cell>
          <cell r="G1868">
            <v>66437</v>
          </cell>
          <cell r="H1868" t="str">
            <v>AUTOFERIA Y CIA</v>
          </cell>
          <cell r="I1868">
            <v>0</v>
          </cell>
          <cell r="J1868">
            <v>0</v>
          </cell>
          <cell r="K1868">
            <v>238625.4063</v>
          </cell>
          <cell r="N1868">
            <v>0</v>
          </cell>
          <cell r="O1868">
            <v>0.1</v>
          </cell>
          <cell r="P1868">
            <v>0</v>
          </cell>
          <cell r="Q1868">
            <v>0.1</v>
          </cell>
          <cell r="R1868">
            <v>0</v>
          </cell>
          <cell r="S1868">
            <v>0</v>
          </cell>
          <cell r="T1868">
            <v>0</v>
          </cell>
          <cell r="U1868">
            <v>0.19</v>
          </cell>
          <cell r="V1868">
            <v>45338.827196999999</v>
          </cell>
          <cell r="W1868">
            <v>0.125</v>
          </cell>
          <cell r="X1868">
            <v>29828.1757875</v>
          </cell>
          <cell r="Y1868">
            <v>0</v>
          </cell>
          <cell r="Z1868">
            <v>0</v>
          </cell>
          <cell r="AA1868">
            <v>0.68500000000000005</v>
          </cell>
          <cell r="AB1868">
            <v>163458.40331550001</v>
          </cell>
          <cell r="AD1868">
            <v>0.34065935015678406</v>
          </cell>
        </row>
        <row r="1869">
          <cell r="B1869" t="str">
            <v>Total 523320</v>
          </cell>
          <cell r="I1869">
            <v>0</v>
          </cell>
          <cell r="J1869">
            <v>0</v>
          </cell>
          <cell r="K1869">
            <v>238625.4063</v>
          </cell>
          <cell r="L1869">
            <v>0</v>
          </cell>
          <cell r="M1869">
            <v>0</v>
          </cell>
          <cell r="N1869">
            <v>0</v>
          </cell>
          <cell r="P1869">
            <v>0</v>
          </cell>
          <cell r="R1869">
            <v>0</v>
          </cell>
          <cell r="S1869">
            <v>0</v>
          </cell>
          <cell r="V1869">
            <v>45338.827196999999</v>
          </cell>
          <cell r="X1869">
            <v>29828.1757875</v>
          </cell>
          <cell r="Z1869">
            <v>0</v>
          </cell>
          <cell r="AB1869">
            <v>163458.40331550001</v>
          </cell>
          <cell r="AC1869">
            <v>0</v>
          </cell>
        </row>
        <row r="1870">
          <cell r="H1870" t="str">
            <v>Total AUTOFERIA Y CIA</v>
          </cell>
          <cell r="I1870">
            <v>0</v>
          </cell>
          <cell r="J1870">
            <v>0</v>
          </cell>
          <cell r="K1870">
            <v>238625.4063</v>
          </cell>
          <cell r="L1870">
            <v>0</v>
          </cell>
          <cell r="M1870">
            <v>0</v>
          </cell>
          <cell r="N1870">
            <v>0</v>
          </cell>
          <cell r="P1870">
            <v>0</v>
          </cell>
          <cell r="R1870">
            <v>0</v>
          </cell>
          <cell r="S1870">
            <v>0</v>
          </cell>
          <cell r="V1870">
            <v>45338.827196999999</v>
          </cell>
          <cell r="X1870">
            <v>29828.1757875</v>
          </cell>
          <cell r="Z1870">
            <v>0</v>
          </cell>
          <cell r="AB1870">
            <v>163458.40331550001</v>
          </cell>
          <cell r="AC1870">
            <v>0</v>
          </cell>
        </row>
        <row r="1871">
          <cell r="A1871" t="str">
            <v>Corredores Bogotá</v>
          </cell>
          <cell r="B1871">
            <v>523277</v>
          </cell>
          <cell r="C1871">
            <v>36892</v>
          </cell>
          <cell r="D1871">
            <v>37256</v>
          </cell>
          <cell r="E1871" t="str">
            <v>A</v>
          </cell>
          <cell r="F1871" t="str">
            <v>AUCOLESP</v>
          </cell>
          <cell r="G1871">
            <v>66437</v>
          </cell>
          <cell r="H1871" t="str">
            <v>AUTOMOTORA NACIONAL S.A. AUTONAL S.A.</v>
          </cell>
          <cell r="I1871">
            <v>0</v>
          </cell>
          <cell r="J1871">
            <v>0</v>
          </cell>
          <cell r="K1871">
            <v>-0.1953</v>
          </cell>
          <cell r="N1871">
            <v>0</v>
          </cell>
          <cell r="O1871">
            <v>0.1</v>
          </cell>
          <cell r="P1871">
            <v>0</v>
          </cell>
          <cell r="Q1871">
            <v>0.1</v>
          </cell>
          <cell r="R1871">
            <v>0</v>
          </cell>
          <cell r="S1871">
            <v>0</v>
          </cell>
          <cell r="T1871">
            <v>0</v>
          </cell>
          <cell r="U1871">
            <v>0.19</v>
          </cell>
          <cell r="V1871">
            <v>-3.7107000000000001E-2</v>
          </cell>
          <cell r="W1871">
            <v>0.125</v>
          </cell>
          <cell r="X1871">
            <v>-2.44125E-2</v>
          </cell>
          <cell r="Y1871">
            <v>0</v>
          </cell>
          <cell r="Z1871">
            <v>0</v>
          </cell>
          <cell r="AA1871">
            <v>0.68500000000000005</v>
          </cell>
          <cell r="AB1871">
            <v>-0.13378050000000002</v>
          </cell>
          <cell r="AD1871">
            <v>0</v>
          </cell>
        </row>
        <row r="1872">
          <cell r="B1872" t="str">
            <v>Total 523277</v>
          </cell>
          <cell r="I1872">
            <v>0</v>
          </cell>
          <cell r="J1872">
            <v>0</v>
          </cell>
          <cell r="K1872">
            <v>-0.1953</v>
          </cell>
          <cell r="L1872">
            <v>0</v>
          </cell>
          <cell r="M1872">
            <v>0</v>
          </cell>
          <cell r="N1872">
            <v>0</v>
          </cell>
          <cell r="P1872">
            <v>0</v>
          </cell>
          <cell r="R1872">
            <v>0</v>
          </cell>
          <cell r="S1872">
            <v>0</v>
          </cell>
          <cell r="V1872">
            <v>-3.7107000000000001E-2</v>
          </cell>
          <cell r="X1872">
            <v>-2.44125E-2</v>
          </cell>
          <cell r="Z1872">
            <v>0</v>
          </cell>
          <cell r="AB1872">
            <v>-0.13378050000000002</v>
          </cell>
          <cell r="AC1872">
            <v>0</v>
          </cell>
        </row>
        <row r="1873">
          <cell r="H1873" t="str">
            <v>Total AUTOMOTORA NACIONAL S.A. AUTONAL S.A.</v>
          </cell>
          <cell r="I1873">
            <v>0</v>
          </cell>
          <cell r="J1873">
            <v>0</v>
          </cell>
          <cell r="K1873">
            <v>-0.1953</v>
          </cell>
          <cell r="L1873">
            <v>0</v>
          </cell>
          <cell r="M1873">
            <v>0</v>
          </cell>
          <cell r="N1873">
            <v>0</v>
          </cell>
          <cell r="P1873">
            <v>0</v>
          </cell>
          <cell r="R1873">
            <v>0</v>
          </cell>
          <cell r="S1873">
            <v>0</v>
          </cell>
          <cell r="V1873">
            <v>-3.7107000000000001E-2</v>
          </cell>
          <cell r="X1873">
            <v>-2.44125E-2</v>
          </cell>
          <cell r="Z1873">
            <v>0</v>
          </cell>
          <cell r="AB1873">
            <v>-0.13378050000000002</v>
          </cell>
          <cell r="AC1873">
            <v>0</v>
          </cell>
        </row>
        <row r="1874">
          <cell r="A1874" t="str">
            <v>Corredores Bogotá</v>
          </cell>
          <cell r="B1874">
            <v>523366</v>
          </cell>
          <cell r="C1874">
            <v>36892</v>
          </cell>
          <cell r="D1874">
            <v>37256</v>
          </cell>
          <cell r="E1874" t="str">
            <v>A</v>
          </cell>
          <cell r="F1874" t="str">
            <v>AUCOLESP</v>
          </cell>
          <cell r="G1874">
            <v>66437</v>
          </cell>
          <cell r="H1874" t="str">
            <v>AUTOMOTORES LA CALLEJA</v>
          </cell>
          <cell r="I1874">
            <v>0</v>
          </cell>
          <cell r="J1874">
            <v>0</v>
          </cell>
          <cell r="K1874">
            <v>215869.75779999999</v>
          </cell>
          <cell r="N1874">
            <v>0</v>
          </cell>
          <cell r="O1874">
            <v>0.1</v>
          </cell>
          <cell r="P1874">
            <v>0</v>
          </cell>
          <cell r="Q1874">
            <v>0.1</v>
          </cell>
          <cell r="R1874">
            <v>0</v>
          </cell>
          <cell r="S1874">
            <v>0</v>
          </cell>
          <cell r="T1874">
            <v>0</v>
          </cell>
          <cell r="U1874">
            <v>0.19</v>
          </cell>
          <cell r="V1874">
            <v>41015.253982000002</v>
          </cell>
          <cell r="W1874">
            <v>0.125</v>
          </cell>
          <cell r="X1874">
            <v>26983.719724999999</v>
          </cell>
          <cell r="Y1874">
            <v>0</v>
          </cell>
          <cell r="Z1874">
            <v>0</v>
          </cell>
          <cell r="AA1874">
            <v>0.68500000000000005</v>
          </cell>
          <cell r="AB1874">
            <v>147870.78409299999</v>
          </cell>
          <cell r="AD1874">
            <v>4.9450550228357315E-2</v>
          </cell>
        </row>
        <row r="1875">
          <cell r="B1875" t="str">
            <v>Total 523366</v>
          </cell>
          <cell r="I1875">
            <v>0</v>
          </cell>
          <cell r="J1875">
            <v>0</v>
          </cell>
          <cell r="K1875">
            <v>215869.75779999999</v>
          </cell>
          <cell r="L1875">
            <v>0</v>
          </cell>
          <cell r="M1875">
            <v>0</v>
          </cell>
          <cell r="N1875">
            <v>0</v>
          </cell>
          <cell r="P1875">
            <v>0</v>
          </cell>
          <cell r="R1875">
            <v>0</v>
          </cell>
          <cell r="S1875">
            <v>0</v>
          </cell>
          <cell r="V1875">
            <v>41015.253982000002</v>
          </cell>
          <cell r="X1875">
            <v>26983.719724999999</v>
          </cell>
          <cell r="Z1875">
            <v>0</v>
          </cell>
          <cell r="AB1875">
            <v>147870.78409299999</v>
          </cell>
          <cell r="AC1875">
            <v>0</v>
          </cell>
        </row>
        <row r="1876">
          <cell r="H1876" t="str">
            <v>Total AUTOMOTORES LA CALLEJA</v>
          </cell>
          <cell r="I1876">
            <v>0</v>
          </cell>
          <cell r="J1876">
            <v>0</v>
          </cell>
          <cell r="K1876">
            <v>215869.75779999999</v>
          </cell>
          <cell r="L1876">
            <v>0</v>
          </cell>
          <cell r="M1876">
            <v>0</v>
          </cell>
          <cell r="N1876">
            <v>0</v>
          </cell>
          <cell r="P1876">
            <v>0</v>
          </cell>
          <cell r="R1876">
            <v>0</v>
          </cell>
          <cell r="S1876">
            <v>0</v>
          </cell>
          <cell r="V1876">
            <v>41015.253982000002</v>
          </cell>
          <cell r="X1876">
            <v>26983.719724999999</v>
          </cell>
          <cell r="Z1876">
            <v>0</v>
          </cell>
          <cell r="AB1876">
            <v>147870.78409299999</v>
          </cell>
          <cell r="AC1876">
            <v>0</v>
          </cell>
        </row>
        <row r="1877">
          <cell r="A1877" t="str">
            <v>Corredores Bogotá</v>
          </cell>
          <cell r="B1877">
            <v>637751</v>
          </cell>
          <cell r="C1877">
            <v>36892</v>
          </cell>
          <cell r="D1877">
            <v>37256</v>
          </cell>
          <cell r="E1877" t="str">
            <v>M</v>
          </cell>
          <cell r="F1877" t="str">
            <v>AUCOLESP</v>
          </cell>
          <cell r="G1877">
            <v>77217</v>
          </cell>
          <cell r="H1877" t="str">
            <v>BANCAFE</v>
          </cell>
          <cell r="I1877">
            <v>294330563.9375</v>
          </cell>
          <cell r="J1877">
            <v>296270787</v>
          </cell>
          <cell r="K1877">
            <v>302296746.29299998</v>
          </cell>
          <cell r="L1877">
            <v>140141265</v>
          </cell>
          <cell r="M1877">
            <v>10997567</v>
          </cell>
          <cell r="N1877">
            <v>151138832</v>
          </cell>
          <cell r="O1877">
            <v>0.1</v>
          </cell>
          <cell r="P1877">
            <v>1099756.7</v>
          </cell>
          <cell r="Q1877">
            <v>0.1</v>
          </cell>
          <cell r="R1877">
            <v>15113883.200000001</v>
          </cell>
          <cell r="S1877">
            <v>167352471.89999998</v>
          </cell>
          <cell r="T1877">
            <v>0.55360328535522585</v>
          </cell>
          <cell r="U1877">
            <v>0.19</v>
          </cell>
          <cell r="V1877">
            <v>57436381.795669995</v>
          </cell>
          <cell r="W1877">
            <v>0.1</v>
          </cell>
          <cell r="X1877">
            <v>30229674.629299998</v>
          </cell>
          <cell r="Y1877">
            <v>0</v>
          </cell>
          <cell r="Z1877">
            <v>0</v>
          </cell>
          <cell r="AA1877">
            <v>0.15639671464477412</v>
          </cell>
          <cell r="AB1877">
            <v>47278217.968029998</v>
          </cell>
          <cell r="AD1877">
            <v>213.86538696289063</v>
          </cell>
        </row>
        <row r="1878">
          <cell r="A1878" t="str">
            <v>Corredores Bogotá</v>
          </cell>
          <cell r="B1878">
            <v>637751</v>
          </cell>
          <cell r="C1878">
            <v>37257</v>
          </cell>
          <cell r="D1878">
            <v>37621</v>
          </cell>
          <cell r="E1878" t="str">
            <v>M</v>
          </cell>
          <cell r="F1878" t="str">
            <v>AUCOLESP</v>
          </cell>
          <cell r="G1878">
            <v>77217</v>
          </cell>
          <cell r="H1878" t="str">
            <v>BANCAFE</v>
          </cell>
          <cell r="I1878">
            <v>122548469</v>
          </cell>
          <cell r="J1878">
            <v>122548469</v>
          </cell>
          <cell r="K1878">
            <v>124396006.81029999</v>
          </cell>
          <cell r="L1878">
            <v>47910045</v>
          </cell>
          <cell r="M1878">
            <v>378668</v>
          </cell>
          <cell r="N1878">
            <v>48288713</v>
          </cell>
          <cell r="O1878">
            <v>0.1</v>
          </cell>
          <cell r="P1878">
            <v>37866.800000000003</v>
          </cell>
          <cell r="Q1878">
            <v>0.1</v>
          </cell>
          <cell r="R1878">
            <v>4828871.3</v>
          </cell>
          <cell r="S1878">
            <v>53155451.099999994</v>
          </cell>
          <cell r="T1878">
            <v>0.42730833941527069</v>
          </cell>
          <cell r="U1878">
            <v>0.19</v>
          </cell>
          <cell r="V1878">
            <v>23635241.293956999</v>
          </cell>
          <cell r="W1878">
            <v>0.1</v>
          </cell>
          <cell r="X1878">
            <v>12439600.68103</v>
          </cell>
          <cell r="Y1878">
            <v>0</v>
          </cell>
          <cell r="Z1878">
            <v>0</v>
          </cell>
          <cell r="AA1878">
            <v>0.28269166058472928</v>
          </cell>
          <cell r="AB1878">
            <v>35165713.735312998</v>
          </cell>
          <cell r="AD1878">
            <v>83.975273132324219</v>
          </cell>
        </row>
        <row r="1879">
          <cell r="A1879" t="str">
            <v>Corredores Bogotá</v>
          </cell>
          <cell r="B1879">
            <v>637751</v>
          </cell>
          <cell r="C1879">
            <v>37622</v>
          </cell>
          <cell r="D1879">
            <v>37777</v>
          </cell>
          <cell r="E1879" t="str">
            <v>M</v>
          </cell>
          <cell r="F1879" t="str">
            <v>AUCOLESP</v>
          </cell>
          <cell r="G1879">
            <v>77217</v>
          </cell>
          <cell r="H1879" t="str">
            <v>BANCAFE</v>
          </cell>
          <cell r="I1879">
            <v>22594743</v>
          </cell>
          <cell r="J1879">
            <v>15128765</v>
          </cell>
          <cell r="K1879">
            <v>26740119.933600001</v>
          </cell>
          <cell r="L1879">
            <v>3560877</v>
          </cell>
          <cell r="M1879">
            <v>2611111</v>
          </cell>
          <cell r="N1879">
            <v>6171988</v>
          </cell>
          <cell r="O1879">
            <v>0.1</v>
          </cell>
          <cell r="P1879">
            <v>261111.1</v>
          </cell>
          <cell r="Q1879">
            <v>0.1</v>
          </cell>
          <cell r="R1879">
            <v>617198.80000000005</v>
          </cell>
          <cell r="S1879">
            <v>7050297.8999999994</v>
          </cell>
          <cell r="T1879">
            <v>0.26365992065506877</v>
          </cell>
          <cell r="U1879">
            <v>0.19</v>
          </cell>
          <cell r="V1879">
            <v>5080622.7873840006</v>
          </cell>
          <cell r="W1879">
            <v>0.1</v>
          </cell>
          <cell r="X1879">
            <v>2674011.9933600002</v>
          </cell>
          <cell r="Y1879">
            <v>0</v>
          </cell>
          <cell r="Z1879">
            <v>0</v>
          </cell>
          <cell r="AA1879">
            <v>0.4463400793449312</v>
          </cell>
          <cell r="AB1879">
            <v>11935187.252856001</v>
          </cell>
          <cell r="AC1879">
            <v>31</v>
          </cell>
          <cell r="AD1879">
            <v>43.754837036132813</v>
          </cell>
        </row>
        <row r="1880">
          <cell r="B1880" t="str">
            <v>Total 637751</v>
          </cell>
          <cell r="I1880">
            <v>439473775.9375</v>
          </cell>
          <cell r="J1880">
            <v>433948021</v>
          </cell>
          <cell r="K1880">
            <v>453432873.03689998</v>
          </cell>
          <cell r="L1880">
            <v>191612187</v>
          </cell>
          <cell r="M1880">
            <v>13987346</v>
          </cell>
          <cell r="N1880">
            <v>205599533</v>
          </cell>
          <cell r="P1880">
            <v>1398734.6</v>
          </cell>
          <cell r="R1880">
            <v>20559953.300000001</v>
          </cell>
          <cell r="S1880">
            <v>227558220.89999998</v>
          </cell>
          <cell r="V1880">
            <v>86152245.877011001</v>
          </cell>
          <cell r="X1880">
            <v>45343287.303689994</v>
          </cell>
          <cell r="Z1880">
            <v>0</v>
          </cell>
          <cell r="AB1880">
            <v>94379118.956199005</v>
          </cell>
          <cell r="AC1880">
            <v>31</v>
          </cell>
        </row>
        <row r="1881">
          <cell r="H1881" t="str">
            <v>Total BANCAFE</v>
          </cell>
          <cell r="I1881">
            <v>439473775.9375</v>
          </cell>
          <cell r="J1881">
            <v>433948021</v>
          </cell>
          <cell r="K1881">
            <v>453432873.03689998</v>
          </cell>
          <cell r="L1881">
            <v>191612187</v>
          </cell>
          <cell r="M1881">
            <v>13987346</v>
          </cell>
          <cell r="N1881">
            <v>205599533</v>
          </cell>
          <cell r="P1881">
            <v>1398734.6</v>
          </cell>
          <cell r="R1881">
            <v>20559953.300000001</v>
          </cell>
          <cell r="S1881">
            <v>227558220.89999998</v>
          </cell>
          <cell r="V1881">
            <v>86152245.877011001</v>
          </cell>
          <cell r="X1881">
            <v>45343287.303689994</v>
          </cell>
          <cell r="Z1881">
            <v>0</v>
          </cell>
          <cell r="AB1881">
            <v>94379118.956199005</v>
          </cell>
          <cell r="AC1881">
            <v>31</v>
          </cell>
        </row>
        <row r="1882">
          <cell r="A1882" t="str">
            <v>Corredores Bogotá</v>
          </cell>
          <cell r="B1882">
            <v>10367578</v>
          </cell>
          <cell r="C1882">
            <v>37226</v>
          </cell>
          <cell r="D1882">
            <v>37590</v>
          </cell>
          <cell r="E1882" t="str">
            <v>A</v>
          </cell>
          <cell r="F1882" t="str">
            <v>AUCOLESP</v>
          </cell>
          <cell r="G1882">
            <v>77217</v>
          </cell>
          <cell r="H1882" t="str">
            <v>BANCO DEL ESTADO</v>
          </cell>
          <cell r="I1882">
            <v>894310</v>
          </cell>
          <cell r="J1882">
            <v>894310</v>
          </cell>
          <cell r="K1882">
            <v>759550.9375</v>
          </cell>
          <cell r="N1882">
            <v>0</v>
          </cell>
          <cell r="O1882">
            <v>0.1</v>
          </cell>
          <cell r="P1882">
            <v>0</v>
          </cell>
          <cell r="Q1882">
            <v>0.1</v>
          </cell>
          <cell r="R1882">
            <v>0</v>
          </cell>
          <cell r="S1882">
            <v>0</v>
          </cell>
          <cell r="T1882">
            <v>0</v>
          </cell>
          <cell r="U1882">
            <v>0.19</v>
          </cell>
          <cell r="V1882">
            <v>144314.67812500001</v>
          </cell>
          <cell r="W1882">
            <v>0.125</v>
          </cell>
          <cell r="X1882">
            <v>94943.8671875</v>
          </cell>
          <cell r="Y1882">
            <v>0</v>
          </cell>
          <cell r="Z1882">
            <v>0</v>
          </cell>
          <cell r="AA1882">
            <v>0.68500000000000005</v>
          </cell>
          <cell r="AB1882">
            <v>520292.39218750002</v>
          </cell>
          <cell r="AD1882">
            <v>0.84890109300613403</v>
          </cell>
        </row>
        <row r="1883">
          <cell r="A1883" t="str">
            <v>Corredores Bogotá</v>
          </cell>
          <cell r="B1883">
            <v>10367578</v>
          </cell>
          <cell r="C1883">
            <v>37591</v>
          </cell>
          <cell r="D1883">
            <v>37777</v>
          </cell>
          <cell r="E1883" t="str">
            <v>A</v>
          </cell>
          <cell r="F1883" t="str">
            <v>AUCOLESP</v>
          </cell>
          <cell r="G1883">
            <v>77217</v>
          </cell>
          <cell r="H1883" t="str">
            <v>BANCO DEL ESTADO</v>
          </cell>
          <cell r="I1883">
            <v>-137209</v>
          </cell>
          <cell r="J1883">
            <v>-137209</v>
          </cell>
          <cell r="K1883">
            <v>-2449.9688000000001</v>
          </cell>
          <cell r="N1883">
            <v>0</v>
          </cell>
          <cell r="O1883">
            <v>0.1</v>
          </cell>
          <cell r="P1883">
            <v>0</v>
          </cell>
          <cell r="Q1883">
            <v>0.1</v>
          </cell>
          <cell r="R1883">
            <v>0</v>
          </cell>
          <cell r="S1883">
            <v>0</v>
          </cell>
          <cell r="T1883">
            <v>0</v>
          </cell>
          <cell r="U1883">
            <v>0.19</v>
          </cell>
          <cell r="V1883">
            <v>-465.49407200000002</v>
          </cell>
          <cell r="W1883">
            <v>0.125</v>
          </cell>
          <cell r="X1883">
            <v>-306.24610000000001</v>
          </cell>
          <cell r="Y1883">
            <v>0</v>
          </cell>
          <cell r="Z1883">
            <v>0</v>
          </cell>
          <cell r="AA1883">
            <v>0.68500000000000005</v>
          </cell>
          <cell r="AB1883">
            <v>-1678.2286280000003</v>
          </cell>
          <cell r="AC1883">
            <v>0</v>
          </cell>
          <cell r="AD1883">
            <v>0</v>
          </cell>
        </row>
        <row r="1884">
          <cell r="B1884" t="str">
            <v>Total 10367578</v>
          </cell>
          <cell r="I1884">
            <v>757101</v>
          </cell>
          <cell r="J1884">
            <v>757101</v>
          </cell>
          <cell r="K1884">
            <v>757100.96869999997</v>
          </cell>
          <cell r="L1884">
            <v>0</v>
          </cell>
          <cell r="M1884">
            <v>0</v>
          </cell>
          <cell r="N1884">
            <v>0</v>
          </cell>
          <cell r="P1884">
            <v>0</v>
          </cell>
          <cell r="R1884">
            <v>0</v>
          </cell>
          <cell r="S1884">
            <v>0</v>
          </cell>
          <cell r="V1884">
            <v>143849.184053</v>
          </cell>
          <cell r="X1884">
            <v>94637.621087499996</v>
          </cell>
          <cell r="Z1884">
            <v>0</v>
          </cell>
          <cell r="AB1884">
            <v>518614.16355950001</v>
          </cell>
          <cell r="AC1884">
            <v>0</v>
          </cell>
        </row>
        <row r="1885">
          <cell r="H1885" t="str">
            <v>Total BANCO DEL ESTADO</v>
          </cell>
          <cell r="I1885">
            <v>757101</v>
          </cell>
          <cell r="J1885">
            <v>757101</v>
          </cell>
          <cell r="K1885">
            <v>757100.96869999997</v>
          </cell>
          <cell r="L1885">
            <v>0</v>
          </cell>
          <cell r="M1885">
            <v>0</v>
          </cell>
          <cell r="N1885">
            <v>0</v>
          </cell>
          <cell r="P1885">
            <v>0</v>
          </cell>
          <cell r="R1885">
            <v>0</v>
          </cell>
          <cell r="S1885">
            <v>0</v>
          </cell>
          <cell r="V1885">
            <v>143849.184053</v>
          </cell>
          <cell r="X1885">
            <v>94637.621087499996</v>
          </cell>
          <cell r="Z1885">
            <v>0</v>
          </cell>
          <cell r="AB1885">
            <v>518614.16355950001</v>
          </cell>
          <cell r="AC1885">
            <v>0</v>
          </cell>
        </row>
        <row r="1886">
          <cell r="A1886" t="str">
            <v>Corredores Bogotá</v>
          </cell>
          <cell r="B1886">
            <v>12011752</v>
          </cell>
          <cell r="C1886">
            <v>37561</v>
          </cell>
          <cell r="D1886">
            <v>37777</v>
          </cell>
          <cell r="E1886" t="str">
            <v>A</v>
          </cell>
          <cell r="F1886" t="str">
            <v>AUCOLESP</v>
          </cell>
          <cell r="G1886">
            <v>77217</v>
          </cell>
          <cell r="H1886" t="str">
            <v>BANCO POPULAR S.A.</v>
          </cell>
          <cell r="I1886">
            <v>31270127</v>
          </cell>
          <cell r="J1886">
            <v>31490567</v>
          </cell>
          <cell r="K1886">
            <v>17941218.0781</v>
          </cell>
          <cell r="L1886">
            <v>5986185</v>
          </cell>
          <cell r="M1886">
            <v>4540418</v>
          </cell>
          <cell r="N1886">
            <v>10526603</v>
          </cell>
          <cell r="O1886">
            <v>0.1</v>
          </cell>
          <cell r="P1886">
            <v>454041.80000000005</v>
          </cell>
          <cell r="Q1886">
            <v>0.1</v>
          </cell>
          <cell r="R1886">
            <v>1052660.3</v>
          </cell>
          <cell r="S1886">
            <v>12033305.100000001</v>
          </cell>
          <cell r="T1886">
            <v>0.6707072534104298</v>
          </cell>
          <cell r="U1886">
            <v>0.19</v>
          </cell>
          <cell r="V1886">
            <v>3408831.434839</v>
          </cell>
          <cell r="W1886">
            <v>7.4999999999999997E-2</v>
          </cell>
          <cell r="X1886">
            <v>1345591.3558574999</v>
          </cell>
          <cell r="Y1886">
            <v>0</v>
          </cell>
          <cell r="Z1886">
            <v>0</v>
          </cell>
          <cell r="AA1886">
            <v>6.4292746589570293E-2</v>
          </cell>
          <cell r="AB1886">
            <v>1153490.1874035005</v>
          </cell>
          <cell r="AC1886">
            <v>23</v>
          </cell>
          <cell r="AD1886">
            <v>22.856481552124023</v>
          </cell>
        </row>
        <row r="1887">
          <cell r="B1887" t="str">
            <v>Total 12011752</v>
          </cell>
          <cell r="I1887">
            <v>31270127</v>
          </cell>
          <cell r="J1887">
            <v>31490567</v>
          </cell>
          <cell r="K1887">
            <v>17941218.0781</v>
          </cell>
          <cell r="L1887">
            <v>5986185</v>
          </cell>
          <cell r="M1887">
            <v>4540418</v>
          </cell>
          <cell r="N1887">
            <v>10526603</v>
          </cell>
          <cell r="P1887">
            <v>454041.80000000005</v>
          </cell>
          <cell r="R1887">
            <v>1052660.3</v>
          </cell>
          <cell r="S1887">
            <v>12033305.100000001</v>
          </cell>
          <cell r="V1887">
            <v>3408831.434839</v>
          </cell>
          <cell r="X1887">
            <v>1345591.3558574999</v>
          </cell>
          <cell r="Z1887">
            <v>0</v>
          </cell>
          <cell r="AB1887">
            <v>1153490.1874035005</v>
          </cell>
          <cell r="AC1887">
            <v>23</v>
          </cell>
        </row>
        <row r="1888">
          <cell r="H1888" t="str">
            <v>Total BANCO POPULAR S.A.</v>
          </cell>
          <cell r="I1888">
            <v>31270127</v>
          </cell>
          <cell r="J1888">
            <v>31490567</v>
          </cell>
          <cell r="K1888">
            <v>17941218.0781</v>
          </cell>
          <cell r="L1888">
            <v>5986185</v>
          </cell>
          <cell r="M1888">
            <v>4540418</v>
          </cell>
          <cell r="N1888">
            <v>10526603</v>
          </cell>
          <cell r="P1888">
            <v>454041.80000000005</v>
          </cell>
          <cell r="R1888">
            <v>1052660.3</v>
          </cell>
          <cell r="S1888">
            <v>12033305.100000001</v>
          </cell>
          <cell r="V1888">
            <v>3408831.434839</v>
          </cell>
          <cell r="X1888">
            <v>1345591.3558574999</v>
          </cell>
          <cell r="Z1888">
            <v>0</v>
          </cell>
          <cell r="AB1888">
            <v>1153490.1874035005</v>
          </cell>
          <cell r="AC1888">
            <v>23</v>
          </cell>
        </row>
        <row r="1889">
          <cell r="A1889" t="str">
            <v>Corredores Bogotá</v>
          </cell>
          <cell r="B1889">
            <v>862926</v>
          </cell>
          <cell r="C1889">
            <v>36739</v>
          </cell>
          <cell r="D1889">
            <v>37103</v>
          </cell>
          <cell r="E1889" t="str">
            <v>T</v>
          </cell>
          <cell r="F1889" t="str">
            <v>AUCOLESP</v>
          </cell>
          <cell r="G1889">
            <v>71167</v>
          </cell>
          <cell r="H1889" t="str">
            <v>BAVARIA S..A .</v>
          </cell>
          <cell r="I1889">
            <v>416631435.99489999</v>
          </cell>
          <cell r="J1889">
            <v>416631435.99489999</v>
          </cell>
          <cell r="K1889">
            <v>416631437.00709999</v>
          </cell>
          <cell r="L1889">
            <v>83995427</v>
          </cell>
          <cell r="M1889">
            <v>24707472</v>
          </cell>
          <cell r="N1889">
            <v>108702899</v>
          </cell>
          <cell r="O1889">
            <v>0.1</v>
          </cell>
          <cell r="P1889">
            <v>2470747.2000000002</v>
          </cell>
          <cell r="Q1889">
            <v>0.1</v>
          </cell>
          <cell r="R1889">
            <v>10870289.9</v>
          </cell>
          <cell r="S1889">
            <v>122043936.10000001</v>
          </cell>
          <cell r="T1889">
            <v>0.29293021423613841</v>
          </cell>
          <cell r="U1889">
            <v>0.19</v>
          </cell>
          <cell r="V1889">
            <v>79159973.031349003</v>
          </cell>
          <cell r="W1889">
            <v>0.15</v>
          </cell>
          <cell r="X1889">
            <v>62494715.551064998</v>
          </cell>
          <cell r="Y1889">
            <v>0</v>
          </cell>
          <cell r="Z1889">
            <v>0</v>
          </cell>
          <cell r="AA1889">
            <v>0.36706978576386151</v>
          </cell>
          <cell r="AB1889">
            <v>152932812.32468596</v>
          </cell>
          <cell r="AD1889">
            <v>483.260986328125</v>
          </cell>
        </row>
        <row r="1890">
          <cell r="A1890" t="str">
            <v>Corredores Bogotá</v>
          </cell>
          <cell r="B1890">
            <v>862926</v>
          </cell>
          <cell r="C1890">
            <v>37104</v>
          </cell>
          <cell r="D1890">
            <v>37468</v>
          </cell>
          <cell r="E1890" t="str">
            <v>T</v>
          </cell>
          <cell r="F1890" t="str">
            <v>AUCOLESP</v>
          </cell>
          <cell r="G1890">
            <v>71167</v>
          </cell>
          <cell r="H1890" t="str">
            <v>BAVARIA S..A .</v>
          </cell>
          <cell r="I1890">
            <v>595367031.00090003</v>
          </cell>
          <cell r="J1890">
            <v>594573830.00090003</v>
          </cell>
          <cell r="K1890">
            <v>593033151.95290005</v>
          </cell>
          <cell r="L1890">
            <v>107716018</v>
          </cell>
          <cell r="M1890">
            <v>21359024</v>
          </cell>
          <cell r="N1890">
            <v>129075042</v>
          </cell>
          <cell r="O1890">
            <v>0.1</v>
          </cell>
          <cell r="P1890">
            <v>2135902.4</v>
          </cell>
          <cell r="Q1890">
            <v>0.1</v>
          </cell>
          <cell r="R1890">
            <v>12907504.200000001</v>
          </cell>
          <cell r="S1890">
            <v>144118448.59999999</v>
          </cell>
          <cell r="T1890">
            <v>0.2430192108576186</v>
          </cell>
          <cell r="U1890">
            <v>0.19</v>
          </cell>
          <cell r="V1890">
            <v>112676298.87105101</v>
          </cell>
          <cell r="W1890">
            <v>0.15</v>
          </cell>
          <cell r="X1890">
            <v>88954972.792934999</v>
          </cell>
          <cell r="Y1890">
            <v>0</v>
          </cell>
          <cell r="Z1890">
            <v>0</v>
          </cell>
          <cell r="AA1890">
            <v>0.41698078914238135</v>
          </cell>
          <cell r="AB1890">
            <v>247283431.688914</v>
          </cell>
          <cell r="AD1890">
            <v>493.22802734375</v>
          </cell>
        </row>
        <row r="1891">
          <cell r="A1891" t="str">
            <v>Corredores Bogotá</v>
          </cell>
          <cell r="B1891">
            <v>862926</v>
          </cell>
          <cell r="C1891">
            <v>37469</v>
          </cell>
          <cell r="D1891">
            <v>37777</v>
          </cell>
          <cell r="E1891" t="str">
            <v>T</v>
          </cell>
          <cell r="F1891" t="str">
            <v>AUCOLESP</v>
          </cell>
          <cell r="G1891">
            <v>71167</v>
          </cell>
          <cell r="H1891" t="str">
            <v>BAVARIA S..A .</v>
          </cell>
          <cell r="I1891">
            <v>544068241.76760006</v>
          </cell>
          <cell r="J1891">
            <v>392107446.7676</v>
          </cell>
          <cell r="K1891">
            <v>268612608.12050003</v>
          </cell>
          <cell r="L1891">
            <v>14400897</v>
          </cell>
          <cell r="M1891">
            <v>13702825</v>
          </cell>
          <cell r="N1891">
            <v>28103722</v>
          </cell>
          <cell r="O1891">
            <v>0.1</v>
          </cell>
          <cell r="P1891">
            <v>1370282.5</v>
          </cell>
          <cell r="Q1891">
            <v>0.1</v>
          </cell>
          <cell r="R1891">
            <v>2810372.2</v>
          </cell>
          <cell r="S1891">
            <v>32284376.699999999</v>
          </cell>
          <cell r="T1891">
            <v>0.12018935717833906</v>
          </cell>
          <cell r="U1891">
            <v>0.19</v>
          </cell>
          <cell r="V1891">
            <v>51036395.542895004</v>
          </cell>
          <cell r="W1891">
            <v>0.15</v>
          </cell>
          <cell r="X1891">
            <v>40291891.218075</v>
          </cell>
          <cell r="Y1891">
            <v>0</v>
          </cell>
          <cell r="Z1891">
            <v>0</v>
          </cell>
          <cell r="AA1891">
            <v>0.53981064282166091</v>
          </cell>
          <cell r="AB1891">
            <v>144999944.65953001</v>
          </cell>
          <cell r="AC1891">
            <v>435</v>
          </cell>
          <cell r="AD1891">
            <v>445.59091186523438</v>
          </cell>
        </row>
        <row r="1892">
          <cell r="B1892" t="str">
            <v>Total 862926</v>
          </cell>
          <cell r="I1892">
            <v>1556066708.7634001</v>
          </cell>
          <cell r="J1892">
            <v>1403312712.7634001</v>
          </cell>
          <cell r="K1892">
            <v>1278277197.0805001</v>
          </cell>
          <cell r="L1892">
            <v>206112342</v>
          </cell>
          <cell r="M1892">
            <v>59769321</v>
          </cell>
          <cell r="N1892">
            <v>265881663</v>
          </cell>
          <cell r="P1892">
            <v>5976932.0999999996</v>
          </cell>
          <cell r="R1892">
            <v>26588166.300000001</v>
          </cell>
          <cell r="S1892">
            <v>298446761.39999998</v>
          </cell>
          <cell r="V1892">
            <v>242872667.44529504</v>
          </cell>
          <cell r="X1892">
            <v>191741579.56207499</v>
          </cell>
          <cell r="Z1892">
            <v>0</v>
          </cell>
          <cell r="AB1892">
            <v>545216188.67313004</v>
          </cell>
          <cell r="AC1892">
            <v>435</v>
          </cell>
        </row>
        <row r="1893">
          <cell r="A1893" t="str">
            <v>Corredores Bogotá</v>
          </cell>
          <cell r="B1893">
            <v>862935</v>
          </cell>
          <cell r="C1893">
            <v>36739</v>
          </cell>
          <cell r="D1893">
            <v>37103</v>
          </cell>
          <cell r="E1893" t="str">
            <v>T</v>
          </cell>
          <cell r="F1893" t="str">
            <v>AUCOLESP</v>
          </cell>
          <cell r="G1893">
            <v>71167</v>
          </cell>
          <cell r="H1893" t="str">
            <v>BAVARIA S..A .</v>
          </cell>
          <cell r="I1893">
            <v>82882667</v>
          </cell>
          <cell r="J1893">
            <v>82882667</v>
          </cell>
          <cell r="K1893">
            <v>82882667.898399994</v>
          </cell>
          <cell r="L1893">
            <v>61377327</v>
          </cell>
          <cell r="M1893">
            <v>4250000</v>
          </cell>
          <cell r="N1893">
            <v>65627327</v>
          </cell>
          <cell r="O1893">
            <v>0.1</v>
          </cell>
          <cell r="P1893">
            <v>425000</v>
          </cell>
          <cell r="Q1893">
            <v>0.1</v>
          </cell>
          <cell r="R1893">
            <v>6562732.7000000002</v>
          </cell>
          <cell r="S1893">
            <v>72615059.700000003</v>
          </cell>
          <cell r="T1893">
            <v>0.87611875367011194</v>
          </cell>
          <cell r="U1893">
            <v>0.19</v>
          </cell>
          <cell r="V1893">
            <v>15747706.900695998</v>
          </cell>
          <cell r="W1893">
            <v>0.15</v>
          </cell>
          <cell r="X1893">
            <v>12432400.184759999</v>
          </cell>
          <cell r="Y1893">
            <v>0</v>
          </cell>
          <cell r="Z1893">
            <v>0</v>
          </cell>
          <cell r="AA1893">
            <v>-0.21611875367011202</v>
          </cell>
          <cell r="AB1893">
            <v>-17912498.887056008</v>
          </cell>
          <cell r="AD1893">
            <v>88.304946899414063</v>
          </cell>
        </row>
        <row r="1894">
          <cell r="A1894" t="str">
            <v>Corredores Bogotá</v>
          </cell>
          <cell r="B1894">
            <v>862935</v>
          </cell>
          <cell r="C1894">
            <v>37104</v>
          </cell>
          <cell r="D1894">
            <v>37468</v>
          </cell>
          <cell r="E1894" t="str">
            <v>T</v>
          </cell>
          <cell r="F1894" t="str">
            <v>AUCOLESP</v>
          </cell>
          <cell r="G1894">
            <v>71167</v>
          </cell>
          <cell r="H1894" t="str">
            <v>BAVARIA S..A .</v>
          </cell>
          <cell r="I1894">
            <v>94524939.605499998</v>
          </cell>
          <cell r="J1894">
            <v>92800919.605499998</v>
          </cell>
          <cell r="K1894">
            <v>92818159.505400002</v>
          </cell>
          <cell r="L1894">
            <v>46067333</v>
          </cell>
          <cell r="M1894">
            <v>11732667</v>
          </cell>
          <cell r="N1894">
            <v>57800000</v>
          </cell>
          <cell r="O1894">
            <v>0.1</v>
          </cell>
          <cell r="P1894">
            <v>1173266.7</v>
          </cell>
          <cell r="Q1894">
            <v>0.1</v>
          </cell>
          <cell r="R1894">
            <v>5780000</v>
          </cell>
          <cell r="S1894">
            <v>64753266.700000003</v>
          </cell>
          <cell r="T1894">
            <v>0.6976357540922018</v>
          </cell>
          <cell r="U1894">
            <v>0.19</v>
          </cell>
          <cell r="V1894">
            <v>17635450.306026001</v>
          </cell>
          <cell r="W1894">
            <v>0.15</v>
          </cell>
          <cell r="X1894">
            <v>13922723.92581</v>
          </cell>
          <cell r="Y1894">
            <v>0</v>
          </cell>
          <cell r="Z1894">
            <v>0</v>
          </cell>
          <cell r="AA1894">
            <v>-3.7635754092201879E-2</v>
          </cell>
          <cell r="AB1894">
            <v>-3493281.4264360047</v>
          </cell>
          <cell r="AD1894">
            <v>88.5054931640625</v>
          </cell>
        </row>
        <row r="1895">
          <cell r="A1895" t="str">
            <v>Corredores Bogotá</v>
          </cell>
          <cell r="B1895">
            <v>862935</v>
          </cell>
          <cell r="C1895">
            <v>37469</v>
          </cell>
          <cell r="D1895">
            <v>37777</v>
          </cell>
          <cell r="E1895" t="str">
            <v>T</v>
          </cell>
          <cell r="F1895" t="str">
            <v>AUCOLESP</v>
          </cell>
          <cell r="G1895">
            <v>71167</v>
          </cell>
          <cell r="H1895" t="str">
            <v>BAVARIA S..A .</v>
          </cell>
          <cell r="I1895">
            <v>89248379.798800007</v>
          </cell>
          <cell r="J1895">
            <v>55124070.798799999</v>
          </cell>
          <cell r="K1895">
            <v>42013210.327500001</v>
          </cell>
          <cell r="L1895">
            <v>2752981</v>
          </cell>
          <cell r="M1895">
            <v>10000001</v>
          </cell>
          <cell r="N1895">
            <v>12752982</v>
          </cell>
          <cell r="O1895">
            <v>0.1</v>
          </cell>
          <cell r="P1895">
            <v>1000000.1000000001</v>
          </cell>
          <cell r="Q1895">
            <v>0.1</v>
          </cell>
          <cell r="R1895">
            <v>1275298.2000000002</v>
          </cell>
          <cell r="S1895">
            <v>15028280.300000001</v>
          </cell>
          <cell r="T1895">
            <v>0.35770368850302187</v>
          </cell>
          <cell r="U1895">
            <v>0.19</v>
          </cell>
          <cell r="V1895">
            <v>7982509.9622250004</v>
          </cell>
          <cell r="W1895">
            <v>0.15</v>
          </cell>
          <cell r="X1895">
            <v>6301981.5491249999</v>
          </cell>
          <cell r="Y1895">
            <v>0</v>
          </cell>
          <cell r="Z1895">
            <v>0</v>
          </cell>
          <cell r="AA1895">
            <v>0.30229631149697805</v>
          </cell>
          <cell r="AB1895">
            <v>12700438.516149996</v>
          </cell>
          <cell r="AC1895">
            <v>87</v>
          </cell>
          <cell r="AD1895">
            <v>84.691558837890625</v>
          </cell>
        </row>
        <row r="1896">
          <cell r="B1896" t="str">
            <v>Total 862935</v>
          </cell>
          <cell r="I1896">
            <v>266655986.40429997</v>
          </cell>
          <cell r="J1896">
            <v>230807657.40429997</v>
          </cell>
          <cell r="K1896">
            <v>217714037.7313</v>
          </cell>
          <cell r="L1896">
            <v>110197641</v>
          </cell>
          <cell r="M1896">
            <v>25982668</v>
          </cell>
          <cell r="N1896">
            <v>136180309</v>
          </cell>
          <cell r="P1896">
            <v>2598266.7999999998</v>
          </cell>
          <cell r="R1896">
            <v>13618030.899999999</v>
          </cell>
          <cell r="S1896">
            <v>152396606.70000002</v>
          </cell>
          <cell r="V1896">
            <v>41365667.168946996</v>
          </cell>
          <cell r="X1896">
            <v>32657105.659694999</v>
          </cell>
          <cell r="Z1896">
            <v>0</v>
          </cell>
          <cell r="AB1896">
            <v>-8705341.7973420154</v>
          </cell>
          <cell r="AC1896">
            <v>87</v>
          </cell>
        </row>
        <row r="1897">
          <cell r="A1897" t="str">
            <v>Corredores Bogotá</v>
          </cell>
          <cell r="B1897">
            <v>7307820</v>
          </cell>
          <cell r="C1897">
            <v>36982</v>
          </cell>
          <cell r="D1897">
            <v>37346</v>
          </cell>
          <cell r="E1897" t="str">
            <v>A</v>
          </cell>
          <cell r="F1897" t="str">
            <v>AUCOLESP</v>
          </cell>
          <cell r="G1897">
            <v>71167</v>
          </cell>
          <cell r="H1897" t="str">
            <v>BAVARIA S..A .</v>
          </cell>
          <cell r="I1897">
            <v>816192666.49440002</v>
          </cell>
          <cell r="J1897">
            <v>816192666.49440002</v>
          </cell>
          <cell r="K1897">
            <v>816077087.18019998</v>
          </cell>
          <cell r="L1897">
            <v>356620373</v>
          </cell>
          <cell r="M1897">
            <v>68056544</v>
          </cell>
          <cell r="N1897">
            <v>424676917</v>
          </cell>
          <cell r="O1897">
            <v>0.1</v>
          </cell>
          <cell r="P1897">
            <v>6805654.4000000004</v>
          </cell>
          <cell r="Q1897">
            <v>0.1</v>
          </cell>
          <cell r="R1897">
            <v>42467691.700000003</v>
          </cell>
          <cell r="S1897">
            <v>473950263.09999996</v>
          </cell>
          <cell r="T1897">
            <v>0.58076653608502282</v>
          </cell>
          <cell r="U1897">
            <v>0.19</v>
          </cell>
          <cell r="V1897">
            <v>155054646.56423801</v>
          </cell>
          <cell r="W1897">
            <v>0.15</v>
          </cell>
          <cell r="X1897">
            <v>122411563.07702999</v>
          </cell>
          <cell r="Y1897">
            <v>0</v>
          </cell>
          <cell r="Z1897">
            <v>0</v>
          </cell>
          <cell r="AA1897">
            <v>7.9233463914977098E-2</v>
          </cell>
          <cell r="AB1897">
            <v>64660614.438931994</v>
          </cell>
          <cell r="AD1897">
            <v>1128.282958984375</v>
          </cell>
        </row>
        <row r="1898">
          <cell r="A1898" t="str">
            <v>Corredores Bogotá</v>
          </cell>
          <cell r="B1898">
            <v>7307820</v>
          </cell>
          <cell r="C1898">
            <v>37347</v>
          </cell>
          <cell r="D1898">
            <v>37711</v>
          </cell>
          <cell r="E1898" t="str">
            <v>A</v>
          </cell>
          <cell r="F1898" t="str">
            <v>AUCOLESP</v>
          </cell>
          <cell r="G1898">
            <v>71167</v>
          </cell>
          <cell r="H1898" t="str">
            <v>BAVARIA S..A .</v>
          </cell>
          <cell r="I1898">
            <v>715977810.9619</v>
          </cell>
          <cell r="J1898">
            <v>714916700.9619</v>
          </cell>
          <cell r="K1898">
            <v>706650568.90040004</v>
          </cell>
          <cell r="L1898">
            <v>318528109</v>
          </cell>
          <cell r="M1898">
            <v>99532648</v>
          </cell>
          <cell r="N1898">
            <v>418060757</v>
          </cell>
          <cell r="O1898">
            <v>0.1</v>
          </cell>
          <cell r="P1898">
            <v>9953264.8000000007</v>
          </cell>
          <cell r="Q1898">
            <v>0.1</v>
          </cell>
          <cell r="R1898">
            <v>41806075.700000003</v>
          </cell>
          <cell r="S1898">
            <v>469820097.5</v>
          </cell>
          <cell r="T1898">
            <v>0.6648549059135046</v>
          </cell>
          <cell r="U1898">
            <v>0.19</v>
          </cell>
          <cell r="V1898">
            <v>134263608.09107602</v>
          </cell>
          <cell r="W1898">
            <v>0.15</v>
          </cell>
          <cell r="X1898">
            <v>105997585.33506</v>
          </cell>
          <cell r="Y1898">
            <v>0</v>
          </cell>
          <cell r="Z1898">
            <v>0</v>
          </cell>
          <cell r="AA1898">
            <v>-4.8549059135046813E-3</v>
          </cell>
          <cell r="AB1898">
            <v>-3430722.0257359995</v>
          </cell>
          <cell r="AD1898">
            <v>882.84063720703125</v>
          </cell>
        </row>
        <row r="1899">
          <cell r="A1899" t="str">
            <v>Corredores Bogotá</v>
          </cell>
          <cell r="B1899">
            <v>7307820</v>
          </cell>
          <cell r="C1899">
            <v>37712</v>
          </cell>
          <cell r="D1899">
            <v>37777</v>
          </cell>
          <cell r="E1899" t="str">
            <v>A</v>
          </cell>
          <cell r="F1899" t="str">
            <v>AUCOLESP</v>
          </cell>
          <cell r="G1899">
            <v>71167</v>
          </cell>
          <cell r="H1899" t="str">
            <v>BAVARIA S..A .</v>
          </cell>
          <cell r="I1899">
            <v>669130654</v>
          </cell>
          <cell r="J1899">
            <v>648073910</v>
          </cell>
          <cell r="K1899">
            <v>1195777.1122000001</v>
          </cell>
          <cell r="L1899">
            <v>18615421</v>
          </cell>
          <cell r="M1899">
            <v>60268347</v>
          </cell>
          <cell r="N1899">
            <v>78883768</v>
          </cell>
          <cell r="O1899">
            <v>0.1</v>
          </cell>
          <cell r="P1899">
            <v>6026834.7000000002</v>
          </cell>
          <cell r="Q1899">
            <v>0.1</v>
          </cell>
          <cell r="R1899">
            <v>7888376.8000000007</v>
          </cell>
          <cell r="S1899">
            <v>92798979.5</v>
          </cell>
          <cell r="T1899">
            <v>77.605582640119039</v>
          </cell>
          <cell r="U1899">
            <v>0.19</v>
          </cell>
          <cell r="V1899">
            <v>227197.65131800002</v>
          </cell>
          <cell r="W1899">
            <v>0.15</v>
          </cell>
          <cell r="X1899">
            <v>179366.56683</v>
          </cell>
          <cell r="Y1899">
            <v>0</v>
          </cell>
          <cell r="Z1899">
            <v>0</v>
          </cell>
          <cell r="AA1899">
            <v>-76.945582640119042</v>
          </cell>
          <cell r="AB1899">
            <v>-92009766.605948001</v>
          </cell>
          <cell r="AC1899">
            <v>836</v>
          </cell>
          <cell r="AD1899">
            <v>828.09228515625</v>
          </cell>
        </row>
        <row r="1900">
          <cell r="B1900" t="str">
            <v>Total 7307820</v>
          </cell>
          <cell r="I1900">
            <v>2201301131.4562998</v>
          </cell>
          <cell r="J1900">
            <v>2179183277.4562998</v>
          </cell>
          <cell r="K1900">
            <v>1523923433.1928</v>
          </cell>
          <cell r="L1900">
            <v>693763903</v>
          </cell>
          <cell r="M1900">
            <v>227857539</v>
          </cell>
          <cell r="N1900">
            <v>921621442</v>
          </cell>
          <cell r="P1900">
            <v>22785753.900000002</v>
          </cell>
          <cell r="R1900">
            <v>92162144.200000003</v>
          </cell>
          <cell r="S1900">
            <v>1036569340.0999999</v>
          </cell>
          <cell r="V1900">
            <v>289545452.30663204</v>
          </cell>
          <cell r="X1900">
            <v>228588514.97892001</v>
          </cell>
          <cell r="Z1900">
            <v>0</v>
          </cell>
          <cell r="AB1900">
            <v>-30779874.192752004</v>
          </cell>
          <cell r="AC1900">
            <v>836</v>
          </cell>
        </row>
        <row r="1901">
          <cell r="A1901" t="str">
            <v>Corredores Bogotá</v>
          </cell>
          <cell r="B1901">
            <v>12011583</v>
          </cell>
          <cell r="C1901">
            <v>37561</v>
          </cell>
          <cell r="D1901">
            <v>37777</v>
          </cell>
          <cell r="E1901" t="str">
            <v>A</v>
          </cell>
          <cell r="F1901" t="str">
            <v>AUCOLESP</v>
          </cell>
          <cell r="G1901">
            <v>71167</v>
          </cell>
          <cell r="H1901" t="str">
            <v>BAVARIA S..A .</v>
          </cell>
          <cell r="I1901">
            <v>3648170.9844</v>
          </cell>
          <cell r="J1901">
            <v>-2434549.0156</v>
          </cell>
          <cell r="K1901">
            <v>-1073533.0797999999</v>
          </cell>
          <cell r="N1901">
            <v>0</v>
          </cell>
          <cell r="O1901">
            <v>0.1</v>
          </cell>
          <cell r="P1901">
            <v>0</v>
          </cell>
          <cell r="Q1901">
            <v>0.1</v>
          </cell>
          <cell r="R1901">
            <v>0</v>
          </cell>
          <cell r="S1901">
            <v>0</v>
          </cell>
          <cell r="T1901">
            <v>0</v>
          </cell>
          <cell r="U1901">
            <v>0.19</v>
          </cell>
          <cell r="V1901">
            <v>-203971.28516199999</v>
          </cell>
          <cell r="W1901">
            <v>0</v>
          </cell>
          <cell r="X1901">
            <v>0</v>
          </cell>
          <cell r="Y1901">
            <v>0</v>
          </cell>
          <cell r="Z1901">
            <v>0</v>
          </cell>
          <cell r="AA1901">
            <v>0.81</v>
          </cell>
          <cell r="AB1901">
            <v>-869561.79463799996</v>
          </cell>
          <cell r="AC1901">
            <v>121</v>
          </cell>
          <cell r="AD1901">
            <v>121.30092620849609</v>
          </cell>
        </row>
        <row r="1902">
          <cell r="B1902" t="str">
            <v>Total 12011583</v>
          </cell>
          <cell r="I1902">
            <v>3648170.9844</v>
          </cell>
          <cell r="J1902">
            <v>-2434549.0156</v>
          </cell>
          <cell r="K1902">
            <v>-1073533.0797999999</v>
          </cell>
          <cell r="L1902">
            <v>0</v>
          </cell>
          <cell r="M1902">
            <v>0</v>
          </cell>
          <cell r="N1902">
            <v>0</v>
          </cell>
          <cell r="P1902">
            <v>0</v>
          </cell>
          <cell r="R1902">
            <v>0</v>
          </cell>
          <cell r="S1902">
            <v>0</v>
          </cell>
          <cell r="V1902">
            <v>-203971.28516199999</v>
          </cell>
          <cell r="X1902">
            <v>0</v>
          </cell>
          <cell r="Z1902">
            <v>0</v>
          </cell>
          <cell r="AB1902">
            <v>-869561.79463799996</v>
          </cell>
          <cell r="AC1902">
            <v>121</v>
          </cell>
        </row>
        <row r="1903">
          <cell r="H1903" t="str">
            <v>Total BAVARIA S..A .</v>
          </cell>
          <cell r="I1903">
            <v>4027671997.6083994</v>
          </cell>
          <cell r="J1903">
            <v>3810869098.6083994</v>
          </cell>
          <cell r="K1903">
            <v>3018841134.9247999</v>
          </cell>
          <cell r="L1903">
            <v>1010073886</v>
          </cell>
          <cell r="M1903">
            <v>313609528</v>
          </cell>
          <cell r="N1903">
            <v>1323683414</v>
          </cell>
          <cell r="P1903">
            <v>31360952.800000001</v>
          </cell>
          <cell r="R1903">
            <v>132368341.40000001</v>
          </cell>
          <cell r="S1903">
            <v>1487412708.1999998</v>
          </cell>
          <cell r="V1903">
            <v>573579815.63571203</v>
          </cell>
          <cell r="X1903">
            <v>452987200.20068997</v>
          </cell>
          <cell r="Z1903">
            <v>0</v>
          </cell>
          <cell r="AB1903">
            <v>504861410.88839811</v>
          </cell>
          <cell r="AC1903">
            <v>1479</v>
          </cell>
        </row>
        <row r="1904">
          <cell r="A1904" t="str">
            <v>Corredores Bogotá</v>
          </cell>
          <cell r="B1904">
            <v>10277871</v>
          </cell>
          <cell r="C1904">
            <v>37072</v>
          </cell>
          <cell r="D1904">
            <v>37436</v>
          </cell>
          <cell r="E1904" t="str">
            <v>A</v>
          </cell>
          <cell r="F1904" t="str">
            <v>AUCOLESP</v>
          </cell>
          <cell r="G1904">
            <v>71285</v>
          </cell>
          <cell r="H1904" t="str">
            <v>BELLSOUTH COLOMBIA S.A.</v>
          </cell>
          <cell r="I1904">
            <v>216452592.8125</v>
          </cell>
          <cell r="J1904">
            <v>216452592.8125</v>
          </cell>
          <cell r="K1904">
            <v>216452591.6182</v>
          </cell>
          <cell r="L1904">
            <v>27500689</v>
          </cell>
          <cell r="M1904">
            <v>24223927</v>
          </cell>
          <cell r="N1904">
            <v>51724616</v>
          </cell>
          <cell r="O1904">
            <v>0.1</v>
          </cell>
          <cell r="P1904">
            <v>2422392.7000000002</v>
          </cell>
          <cell r="Q1904">
            <v>0.1</v>
          </cell>
          <cell r="R1904">
            <v>5172461.6000000006</v>
          </cell>
          <cell r="S1904">
            <v>59319470.300000004</v>
          </cell>
          <cell r="T1904">
            <v>0.27405294552736709</v>
          </cell>
          <cell r="U1904">
            <v>0.19</v>
          </cell>
          <cell r="V1904">
            <v>41125992.407458</v>
          </cell>
          <cell r="W1904">
            <v>0.1</v>
          </cell>
          <cell r="X1904">
            <v>21645259.161820002</v>
          </cell>
          <cell r="Y1904">
            <v>0</v>
          </cell>
          <cell r="Z1904">
            <v>0</v>
          </cell>
          <cell r="AA1904">
            <v>0.43594705447263288</v>
          </cell>
          <cell r="AB1904">
            <v>94361869.74892199</v>
          </cell>
          <cell r="AD1904">
            <v>78.115386962890625</v>
          </cell>
        </row>
        <row r="1905">
          <cell r="A1905" t="str">
            <v>Corredores Bogotá</v>
          </cell>
          <cell r="B1905">
            <v>10277871</v>
          </cell>
          <cell r="C1905">
            <v>37437</v>
          </cell>
          <cell r="D1905">
            <v>37777</v>
          </cell>
          <cell r="E1905" t="str">
            <v>A</v>
          </cell>
          <cell r="F1905" t="str">
            <v>AUCOLESP</v>
          </cell>
          <cell r="G1905">
            <v>71285</v>
          </cell>
          <cell r="H1905" t="str">
            <v>BELLSOUTH COLOMBIA S.A.</v>
          </cell>
          <cell r="I1905">
            <v>171051119.75</v>
          </cell>
          <cell r="J1905">
            <v>166968300.75</v>
          </cell>
          <cell r="K1905">
            <v>159119662.02340001</v>
          </cell>
          <cell r="L1905">
            <v>13971811</v>
          </cell>
          <cell r="M1905">
            <v>47190932</v>
          </cell>
          <cell r="N1905">
            <v>61162743</v>
          </cell>
          <cell r="O1905">
            <v>0.1</v>
          </cell>
          <cell r="P1905">
            <v>4719093.2</v>
          </cell>
          <cell r="Q1905">
            <v>0.1</v>
          </cell>
          <cell r="R1905">
            <v>6116274.3000000007</v>
          </cell>
          <cell r="S1905">
            <v>71998110.5</v>
          </cell>
          <cell r="T1905">
            <v>0.45247777417609153</v>
          </cell>
          <cell r="U1905">
            <v>0.19</v>
          </cell>
          <cell r="V1905">
            <v>30232735.784446001</v>
          </cell>
          <cell r="W1905">
            <v>0.1</v>
          </cell>
          <cell r="X1905">
            <v>15911966.202340001</v>
          </cell>
          <cell r="Y1905">
            <v>0</v>
          </cell>
          <cell r="Z1905">
            <v>0</v>
          </cell>
          <cell r="AA1905">
            <v>0.25752222582390843</v>
          </cell>
          <cell r="AB1905">
            <v>40976849.536614001</v>
          </cell>
          <cell r="AC1905">
            <v>75</v>
          </cell>
          <cell r="AD1905">
            <v>73.785293579101563</v>
          </cell>
        </row>
        <row r="1906">
          <cell r="B1906" t="str">
            <v>Total 10277871</v>
          </cell>
          <cell r="I1906">
            <v>387503712.5625</v>
          </cell>
          <cell r="J1906">
            <v>383420893.5625</v>
          </cell>
          <cell r="K1906">
            <v>375572253.64160001</v>
          </cell>
          <cell r="L1906">
            <v>41472500</v>
          </cell>
          <cell r="M1906">
            <v>71414859</v>
          </cell>
          <cell r="N1906">
            <v>112887359</v>
          </cell>
          <cell r="P1906">
            <v>7141485.9000000004</v>
          </cell>
          <cell r="R1906">
            <v>11288735.900000002</v>
          </cell>
          <cell r="S1906">
            <v>131317580.80000001</v>
          </cell>
          <cell r="V1906">
            <v>71358728.191904008</v>
          </cell>
          <cell r="X1906">
            <v>37557225.364160001</v>
          </cell>
          <cell r="Z1906">
            <v>0</v>
          </cell>
          <cell r="AB1906">
            <v>135338719.28553599</v>
          </cell>
          <cell r="AC1906">
            <v>75</v>
          </cell>
        </row>
        <row r="1907">
          <cell r="A1907" t="str">
            <v>Corredores Bogotá</v>
          </cell>
          <cell r="B1907">
            <v>10289680</v>
          </cell>
          <cell r="C1907">
            <v>37117</v>
          </cell>
          <cell r="D1907">
            <v>37481</v>
          </cell>
          <cell r="E1907" t="str">
            <v>S</v>
          </cell>
          <cell r="F1907" t="str">
            <v>AUCOLESP</v>
          </cell>
          <cell r="G1907">
            <v>71285</v>
          </cell>
          <cell r="H1907" t="str">
            <v>BELLSOUTH COLOMBIA S.A.</v>
          </cell>
          <cell r="I1907">
            <v>389063219.125</v>
          </cell>
          <cell r="J1907">
            <v>389442131.125</v>
          </cell>
          <cell r="K1907">
            <v>389063219.0176</v>
          </cell>
          <cell r="L1907">
            <v>163669809</v>
          </cell>
          <cell r="M1907">
            <v>27194454</v>
          </cell>
          <cell r="N1907">
            <v>190864263</v>
          </cell>
          <cell r="O1907">
            <v>0.1</v>
          </cell>
          <cell r="P1907">
            <v>2719445.4000000004</v>
          </cell>
          <cell r="Q1907">
            <v>0.1</v>
          </cell>
          <cell r="R1907">
            <v>19086426.300000001</v>
          </cell>
          <cell r="S1907">
            <v>212670134.70000002</v>
          </cell>
          <cell r="T1907">
            <v>0.54662102276591584</v>
          </cell>
          <cell r="U1907">
            <v>0.19</v>
          </cell>
          <cell r="V1907">
            <v>73922011.613343999</v>
          </cell>
          <cell r="W1907">
            <v>0.1</v>
          </cell>
          <cell r="X1907">
            <v>38906321.901760004</v>
          </cell>
          <cell r="Y1907">
            <v>0</v>
          </cell>
          <cell r="Z1907">
            <v>0</v>
          </cell>
          <cell r="AA1907">
            <v>0.16337897723408412</v>
          </cell>
          <cell r="AB1907">
            <v>63564750.802495956</v>
          </cell>
          <cell r="AD1907">
            <v>431.83242797851563</v>
          </cell>
        </row>
        <row r="1908">
          <cell r="A1908" t="str">
            <v>Corredores Bogotá</v>
          </cell>
          <cell r="B1908">
            <v>10289680</v>
          </cell>
          <cell r="C1908">
            <v>37482</v>
          </cell>
          <cell r="D1908">
            <v>37777</v>
          </cell>
          <cell r="E1908" t="str">
            <v>S</v>
          </cell>
          <cell r="F1908" t="str">
            <v>AUCOLESP</v>
          </cell>
          <cell r="G1908">
            <v>71285</v>
          </cell>
          <cell r="H1908" t="str">
            <v>BELLSOUTH COLOMBIA S.A.</v>
          </cell>
          <cell r="I1908">
            <v>451451181.5</v>
          </cell>
          <cell r="J1908">
            <v>449039217.5625</v>
          </cell>
          <cell r="K1908">
            <v>361940326.45090002</v>
          </cell>
          <cell r="L1908">
            <v>160727400</v>
          </cell>
          <cell r="M1908">
            <v>74695386</v>
          </cell>
          <cell r="N1908">
            <v>235422786</v>
          </cell>
          <cell r="O1908">
            <v>0.1</v>
          </cell>
          <cell r="P1908">
            <v>7469538.6000000006</v>
          </cell>
          <cell r="Q1908">
            <v>0.1</v>
          </cell>
          <cell r="R1908">
            <v>23542278.600000001</v>
          </cell>
          <cell r="S1908">
            <v>266434603.19999999</v>
          </cell>
          <cell r="T1908">
            <v>0.73612853757577601</v>
          </cell>
          <cell r="U1908">
            <v>0.19</v>
          </cell>
          <cell r="V1908">
            <v>68768662.025671005</v>
          </cell>
          <cell r="W1908">
            <v>0.1</v>
          </cell>
          <cell r="X1908">
            <v>36194032.645090006</v>
          </cell>
          <cell r="Y1908">
            <v>0</v>
          </cell>
          <cell r="Z1908">
            <v>0</v>
          </cell>
          <cell r="AA1908">
            <v>-2.6128537575776045E-2</v>
          </cell>
          <cell r="AB1908">
            <v>-9456971.4198609889</v>
          </cell>
          <cell r="AC1908">
            <v>548</v>
          </cell>
          <cell r="AD1908">
            <v>497.76611328125</v>
          </cell>
        </row>
        <row r="1909">
          <cell r="B1909" t="str">
            <v>Total 10289680</v>
          </cell>
          <cell r="I1909">
            <v>840514400.625</v>
          </cell>
          <cell r="J1909">
            <v>838481348.6875</v>
          </cell>
          <cell r="K1909">
            <v>751003545.46850002</v>
          </cell>
          <cell r="L1909">
            <v>324397209</v>
          </cell>
          <cell r="M1909">
            <v>101889840</v>
          </cell>
          <cell r="N1909">
            <v>426287049</v>
          </cell>
          <cell r="P1909">
            <v>10188984</v>
          </cell>
          <cell r="R1909">
            <v>42628704.900000006</v>
          </cell>
          <cell r="S1909">
            <v>479104737.89999998</v>
          </cell>
          <cell r="V1909">
            <v>142690673.63901502</v>
          </cell>
          <cell r="X1909">
            <v>75100354.546850011</v>
          </cell>
          <cell r="Z1909">
            <v>0</v>
          </cell>
          <cell r="AB1909">
            <v>54107779.382634968</v>
          </cell>
          <cell r="AC1909">
            <v>548</v>
          </cell>
        </row>
        <row r="1910">
          <cell r="H1910" t="str">
            <v>Total BELLSOUTH COLOMBIA S.A.</v>
          </cell>
          <cell r="I1910">
            <v>1228018113.1875</v>
          </cell>
          <cell r="J1910">
            <v>1221902242.25</v>
          </cell>
          <cell r="K1910">
            <v>1126575799.1101</v>
          </cell>
          <cell r="L1910">
            <v>365869709</v>
          </cell>
          <cell r="M1910">
            <v>173304699</v>
          </cell>
          <cell r="N1910">
            <v>539174408</v>
          </cell>
          <cell r="P1910">
            <v>17330469.900000002</v>
          </cell>
          <cell r="R1910">
            <v>53917440.800000004</v>
          </cell>
          <cell r="S1910">
            <v>610422318.70000005</v>
          </cell>
          <cell r="V1910">
            <v>214049401.83091903</v>
          </cell>
          <cell r="X1910">
            <v>112657579.91101003</v>
          </cell>
          <cell r="Z1910">
            <v>0</v>
          </cell>
          <cell r="AB1910">
            <v>189446498.66817096</v>
          </cell>
          <cell r="AC1910">
            <v>623</v>
          </cell>
        </row>
        <row r="1911">
          <cell r="A1911" t="str">
            <v>Corredores Bogotá</v>
          </cell>
          <cell r="B1911">
            <v>10353253</v>
          </cell>
          <cell r="C1911">
            <v>37256</v>
          </cell>
          <cell r="D1911">
            <v>37620</v>
          </cell>
          <cell r="E1911" t="str">
            <v>A</v>
          </cell>
          <cell r="F1911" t="str">
            <v>AUCOLESP</v>
          </cell>
          <cell r="G1911">
            <v>71285</v>
          </cell>
          <cell r="H1911" t="str">
            <v>BRITISH AMERICAN TOBACCO</v>
          </cell>
          <cell r="I1911">
            <v>299052884</v>
          </cell>
          <cell r="J1911">
            <v>299192904</v>
          </cell>
          <cell r="K1911">
            <v>299052883.06050003</v>
          </cell>
          <cell r="L1911">
            <v>207038091</v>
          </cell>
          <cell r="M1911">
            <v>57958914</v>
          </cell>
          <cell r="N1911">
            <v>264997005</v>
          </cell>
          <cell r="O1911">
            <v>0.1</v>
          </cell>
          <cell r="P1911">
            <v>5795891.4000000004</v>
          </cell>
          <cell r="Q1911">
            <v>0.1</v>
          </cell>
          <cell r="R1911">
            <v>26499700.5</v>
          </cell>
          <cell r="S1911">
            <v>297292596.89999998</v>
          </cell>
          <cell r="T1911">
            <v>0.99411379638783171</v>
          </cell>
          <cell r="U1911">
            <v>0.19</v>
          </cell>
          <cell r="V1911">
            <v>56820047.781495005</v>
          </cell>
          <cell r="W1911">
            <v>0.125</v>
          </cell>
          <cell r="X1911">
            <v>37381610.382562503</v>
          </cell>
          <cell r="Y1911">
            <v>0</v>
          </cell>
          <cell r="Z1911">
            <v>0</v>
          </cell>
          <cell r="AA1911">
            <v>-0.30911379638783165</v>
          </cell>
          <cell r="AB1911">
            <v>-92441372.003557429</v>
          </cell>
          <cell r="AD1911">
            <v>296.06320190429688</v>
          </cell>
        </row>
        <row r="1912">
          <cell r="A1912" t="str">
            <v>Corredores Bogotá</v>
          </cell>
          <cell r="B1912">
            <v>10353253</v>
          </cell>
          <cell r="C1912">
            <v>37621</v>
          </cell>
          <cell r="D1912">
            <v>37777</v>
          </cell>
          <cell r="E1912" t="str">
            <v>A</v>
          </cell>
          <cell r="F1912" t="str">
            <v>AUCOLESP</v>
          </cell>
          <cell r="G1912">
            <v>71285</v>
          </cell>
          <cell r="H1912" t="str">
            <v>BRITISH AMERICAN TOBACCO</v>
          </cell>
          <cell r="I1912">
            <v>296711181.4375</v>
          </cell>
          <cell r="J1912">
            <v>282812648.125</v>
          </cell>
          <cell r="K1912">
            <v>122030288.78910001</v>
          </cell>
          <cell r="L1912">
            <v>11804043</v>
          </cell>
          <cell r="M1912">
            <v>36771382</v>
          </cell>
          <cell r="N1912">
            <v>48575425</v>
          </cell>
          <cell r="O1912">
            <v>0.1</v>
          </cell>
          <cell r="P1912">
            <v>3677138.2</v>
          </cell>
          <cell r="Q1912">
            <v>0.1</v>
          </cell>
          <cell r="R1912">
            <v>4857542.5</v>
          </cell>
          <cell r="S1912">
            <v>57110105.700000003</v>
          </cell>
          <cell r="T1912">
            <v>0.46799943085196727</v>
          </cell>
          <cell r="U1912">
            <v>0.19</v>
          </cell>
          <cell r="V1912">
            <v>23185754.869929001</v>
          </cell>
          <cell r="W1912">
            <v>0.125</v>
          </cell>
          <cell r="X1912">
            <v>15253786.098637501</v>
          </cell>
          <cell r="Y1912">
            <v>0</v>
          </cell>
          <cell r="Z1912">
            <v>0</v>
          </cell>
          <cell r="AA1912">
            <v>0.21700056914803278</v>
          </cell>
          <cell r="AB1912">
            <v>26480642.120533507</v>
          </cell>
          <cell r="AC1912">
            <v>315</v>
          </cell>
          <cell r="AD1912">
            <v>299.50640869140625</v>
          </cell>
        </row>
        <row r="1913">
          <cell r="B1913" t="str">
            <v>Total 10353253</v>
          </cell>
          <cell r="I1913">
            <v>595764065.4375</v>
          </cell>
          <cell r="J1913">
            <v>582005552.125</v>
          </cell>
          <cell r="K1913">
            <v>421083171.84960002</v>
          </cell>
          <cell r="L1913">
            <v>218842134</v>
          </cell>
          <cell r="M1913">
            <v>94730296</v>
          </cell>
          <cell r="N1913">
            <v>313572430</v>
          </cell>
          <cell r="P1913">
            <v>9473029.6000000015</v>
          </cell>
          <cell r="R1913">
            <v>31357243</v>
          </cell>
          <cell r="S1913">
            <v>354402702.59999996</v>
          </cell>
          <cell r="V1913">
            <v>80005802.651424006</v>
          </cell>
          <cell r="X1913">
            <v>52635396.481200002</v>
          </cell>
          <cell r="Z1913">
            <v>0</v>
          </cell>
          <cell r="AB1913">
            <v>-65960729.883023918</v>
          </cell>
          <cell r="AC1913">
            <v>315</v>
          </cell>
        </row>
        <row r="1914">
          <cell r="H1914" t="str">
            <v>Total BRITISH AMERICAN TOBACCO</v>
          </cell>
          <cell r="I1914">
            <v>595764065.4375</v>
          </cell>
          <cell r="J1914">
            <v>582005552.125</v>
          </cell>
          <cell r="K1914">
            <v>421083171.84960002</v>
          </cell>
          <cell r="L1914">
            <v>218842134</v>
          </cell>
          <cell r="M1914">
            <v>94730296</v>
          </cell>
          <cell r="N1914">
            <v>313572430</v>
          </cell>
          <cell r="P1914">
            <v>9473029.6000000015</v>
          </cell>
          <cell r="R1914">
            <v>31357243</v>
          </cell>
          <cell r="S1914">
            <v>354402702.59999996</v>
          </cell>
          <cell r="V1914">
            <v>80005802.651424006</v>
          </cell>
          <cell r="X1914">
            <v>52635396.481200002</v>
          </cell>
          <cell r="Z1914">
            <v>0</v>
          </cell>
          <cell r="AB1914">
            <v>-65960729.883023918</v>
          </cell>
          <cell r="AC1914">
            <v>315</v>
          </cell>
        </row>
        <row r="1915">
          <cell r="A1915" t="str">
            <v>Corredores Bogotá</v>
          </cell>
          <cell r="B1915">
            <v>10274026</v>
          </cell>
          <cell r="C1915">
            <v>37104</v>
          </cell>
          <cell r="D1915">
            <v>37468</v>
          </cell>
          <cell r="E1915" t="str">
            <v>M</v>
          </cell>
          <cell r="F1915" t="str">
            <v>AUCOLESP</v>
          </cell>
          <cell r="G1915">
            <v>71032</v>
          </cell>
          <cell r="H1915" t="str">
            <v>CERVECERIA LEONA</v>
          </cell>
          <cell r="I1915">
            <v>21064422</v>
          </cell>
          <cell r="J1915">
            <v>21124462</v>
          </cell>
          <cell r="K1915">
            <v>21064421.998</v>
          </cell>
          <cell r="L1915">
            <v>12641587</v>
          </cell>
          <cell r="M1915">
            <v>4198370</v>
          </cell>
          <cell r="N1915">
            <v>16839957</v>
          </cell>
          <cell r="O1915">
            <v>0.1</v>
          </cell>
          <cell r="P1915">
            <v>419837</v>
          </cell>
          <cell r="Q1915">
            <v>0.1</v>
          </cell>
          <cell r="R1915">
            <v>1683995.7000000002</v>
          </cell>
          <cell r="S1915">
            <v>18943789.699999999</v>
          </cell>
          <cell r="T1915">
            <v>0.89932634761108809</v>
          </cell>
          <cell r="U1915">
            <v>0.19</v>
          </cell>
          <cell r="V1915">
            <v>4002240.1796200001</v>
          </cell>
          <cell r="W1915">
            <v>0.125</v>
          </cell>
          <cell r="X1915">
            <v>2633052.74975</v>
          </cell>
          <cell r="Y1915">
            <v>0</v>
          </cell>
          <cell r="Z1915">
            <v>0</v>
          </cell>
          <cell r="AA1915">
            <v>-0.21432634761108804</v>
          </cell>
          <cell r="AB1915">
            <v>-4514660.6313699977</v>
          </cell>
          <cell r="AD1915">
            <v>32.181320190429688</v>
          </cell>
        </row>
        <row r="1916">
          <cell r="A1916" t="str">
            <v>Corredores Bogotá</v>
          </cell>
          <cell r="B1916">
            <v>10274026</v>
          </cell>
          <cell r="C1916">
            <v>37469</v>
          </cell>
          <cell r="D1916">
            <v>37777</v>
          </cell>
          <cell r="E1916" t="str">
            <v>M</v>
          </cell>
          <cell r="F1916" t="str">
            <v>AUCOLESP</v>
          </cell>
          <cell r="G1916">
            <v>71032</v>
          </cell>
          <cell r="H1916" t="str">
            <v>CERVECERIA LEONA</v>
          </cell>
          <cell r="I1916">
            <v>20068270.083000001</v>
          </cell>
          <cell r="J1916">
            <v>17232550.083000001</v>
          </cell>
          <cell r="K1916">
            <v>13431640.6096</v>
          </cell>
          <cell r="L1916">
            <v>12516024</v>
          </cell>
          <cell r="M1916">
            <v>9213133</v>
          </cell>
          <cell r="N1916">
            <v>21729157</v>
          </cell>
          <cell r="O1916">
            <v>0.1</v>
          </cell>
          <cell r="P1916">
            <v>921313.3</v>
          </cell>
          <cell r="Q1916">
            <v>0.1</v>
          </cell>
          <cell r="R1916">
            <v>2172915.7000000002</v>
          </cell>
          <cell r="S1916">
            <v>24823386</v>
          </cell>
          <cell r="T1916">
            <v>1.8481276205572366</v>
          </cell>
          <cell r="U1916">
            <v>0.19</v>
          </cell>
          <cell r="V1916">
            <v>2552011.7158240001</v>
          </cell>
          <cell r="W1916">
            <v>0.125</v>
          </cell>
          <cell r="X1916">
            <v>1678955.0762</v>
          </cell>
          <cell r="Y1916">
            <v>0</v>
          </cell>
          <cell r="Z1916">
            <v>0</v>
          </cell>
          <cell r="AA1916">
            <v>-1.1631276205572365</v>
          </cell>
          <cell r="AB1916">
            <v>-15622712.182423998</v>
          </cell>
          <cell r="AC1916">
            <v>38</v>
          </cell>
          <cell r="AD1916">
            <v>38.636363983154297</v>
          </cell>
        </row>
        <row r="1917">
          <cell r="B1917" t="str">
            <v>Total 10274026</v>
          </cell>
          <cell r="I1917">
            <v>41132692.083000004</v>
          </cell>
          <cell r="J1917">
            <v>38357012.083000004</v>
          </cell>
          <cell r="K1917">
            <v>34496062.607600003</v>
          </cell>
          <cell r="L1917">
            <v>25157611</v>
          </cell>
          <cell r="M1917">
            <v>13411503</v>
          </cell>
          <cell r="N1917">
            <v>38569114</v>
          </cell>
          <cell r="P1917">
            <v>1341150.3</v>
          </cell>
          <cell r="R1917">
            <v>3856911.4000000004</v>
          </cell>
          <cell r="S1917">
            <v>43767175.700000003</v>
          </cell>
          <cell r="V1917">
            <v>6554251.8954440001</v>
          </cell>
          <cell r="X1917">
            <v>4312007.8259500004</v>
          </cell>
          <cell r="Z1917">
            <v>0</v>
          </cell>
          <cell r="AB1917">
            <v>-20137372.813793994</v>
          </cell>
          <cell r="AC1917">
            <v>38</v>
          </cell>
        </row>
        <row r="1918">
          <cell r="A1918" t="str">
            <v>Corredores Bogotá</v>
          </cell>
          <cell r="B1918">
            <v>10963308</v>
          </cell>
          <cell r="C1918">
            <v>37347</v>
          </cell>
          <cell r="D1918">
            <v>37711</v>
          </cell>
          <cell r="E1918" t="str">
            <v>M</v>
          </cell>
          <cell r="F1918" t="str">
            <v>AUCOLESP</v>
          </cell>
          <cell r="G1918">
            <v>71032</v>
          </cell>
          <cell r="H1918" t="str">
            <v>CERVECERIA LEONA</v>
          </cell>
          <cell r="I1918">
            <v>23139625.875</v>
          </cell>
          <cell r="J1918">
            <v>17752309.875</v>
          </cell>
          <cell r="K1918">
            <v>17806182.997900002</v>
          </cell>
          <cell r="N1918">
            <v>0</v>
          </cell>
          <cell r="O1918">
            <v>0.1</v>
          </cell>
          <cell r="P1918">
            <v>0</v>
          </cell>
          <cell r="Q1918">
            <v>0.1</v>
          </cell>
          <cell r="R1918">
            <v>0</v>
          </cell>
          <cell r="S1918">
            <v>0</v>
          </cell>
          <cell r="T1918">
            <v>0</v>
          </cell>
          <cell r="U1918">
            <v>0.19</v>
          </cell>
          <cell r="V1918">
            <v>3383174.7696010005</v>
          </cell>
          <cell r="W1918">
            <v>0.125</v>
          </cell>
          <cell r="X1918">
            <v>2225772.8747375002</v>
          </cell>
          <cell r="Y1918">
            <v>0</v>
          </cell>
          <cell r="Z1918">
            <v>0</v>
          </cell>
          <cell r="AA1918">
            <v>0.68500000000000005</v>
          </cell>
          <cell r="AB1918">
            <v>12197235.353561502</v>
          </cell>
          <cell r="AD1918">
            <v>8.3461542129516602</v>
          </cell>
        </row>
        <row r="1919">
          <cell r="A1919" t="str">
            <v>Corredores Bogotá</v>
          </cell>
          <cell r="B1919">
            <v>10963308</v>
          </cell>
          <cell r="C1919">
            <v>37712</v>
          </cell>
          <cell r="D1919">
            <v>37777</v>
          </cell>
          <cell r="E1919" t="str">
            <v>M</v>
          </cell>
          <cell r="F1919" t="str">
            <v>AUCOLESP</v>
          </cell>
          <cell r="G1919">
            <v>71032</v>
          </cell>
          <cell r="H1919" t="str">
            <v>CERVECERIA LEONA</v>
          </cell>
          <cell r="I1919">
            <v>1861250</v>
          </cell>
          <cell r="J1919">
            <v>0</v>
          </cell>
          <cell r="K1919">
            <v>18612.492099999999</v>
          </cell>
          <cell r="N1919">
            <v>0</v>
          </cell>
          <cell r="O1919">
            <v>0.1</v>
          </cell>
          <cell r="P1919">
            <v>0</v>
          </cell>
          <cell r="Q1919">
            <v>0.1</v>
          </cell>
          <cell r="R1919">
            <v>0</v>
          </cell>
          <cell r="S1919">
            <v>0</v>
          </cell>
          <cell r="T1919">
            <v>0</v>
          </cell>
          <cell r="U1919">
            <v>0.19</v>
          </cell>
          <cell r="V1919">
            <v>3536.3734989999998</v>
          </cell>
          <cell r="W1919">
            <v>0.125</v>
          </cell>
          <cell r="X1919">
            <v>2326.5615124999999</v>
          </cell>
          <cell r="Y1919">
            <v>0</v>
          </cell>
          <cell r="Z1919">
            <v>0</v>
          </cell>
          <cell r="AA1919">
            <v>0.68500000000000005</v>
          </cell>
          <cell r="AB1919">
            <v>12749.5570885</v>
          </cell>
          <cell r="AC1919">
            <v>8</v>
          </cell>
          <cell r="AD1919">
            <v>8</v>
          </cell>
        </row>
        <row r="1920">
          <cell r="B1920" t="str">
            <v>Total 10963308</v>
          </cell>
          <cell r="I1920">
            <v>25000875.875</v>
          </cell>
          <cell r="J1920">
            <v>17752309.875</v>
          </cell>
          <cell r="K1920">
            <v>17824795.490000002</v>
          </cell>
          <cell r="L1920">
            <v>0</v>
          </cell>
          <cell r="M1920">
            <v>0</v>
          </cell>
          <cell r="N1920">
            <v>0</v>
          </cell>
          <cell r="P1920">
            <v>0</v>
          </cell>
          <cell r="R1920">
            <v>0</v>
          </cell>
          <cell r="S1920">
            <v>0</v>
          </cell>
          <cell r="V1920">
            <v>3386711.1431000005</v>
          </cell>
          <cell r="X1920">
            <v>2228099.4362500003</v>
          </cell>
          <cell r="Z1920">
            <v>0</v>
          </cell>
          <cell r="AB1920">
            <v>12209984.910650002</v>
          </cell>
          <cell r="AC1920">
            <v>8</v>
          </cell>
        </row>
        <row r="1921">
          <cell r="H1921" t="str">
            <v>Total CERVECERIA LEONA</v>
          </cell>
          <cell r="I1921">
            <v>66133567.958000004</v>
          </cell>
          <cell r="J1921">
            <v>56109321.958000004</v>
          </cell>
          <cell r="K1921">
            <v>52320858.097600006</v>
          </cell>
          <cell r="L1921">
            <v>25157611</v>
          </cell>
          <cell r="M1921">
            <v>13411503</v>
          </cell>
          <cell r="N1921">
            <v>38569114</v>
          </cell>
          <cell r="P1921">
            <v>1341150.3</v>
          </cell>
          <cell r="R1921">
            <v>3856911.4000000004</v>
          </cell>
          <cell r="S1921">
            <v>43767175.700000003</v>
          </cell>
          <cell r="V1921">
            <v>9940963.0385440011</v>
          </cell>
          <cell r="X1921">
            <v>6540107.2622000007</v>
          </cell>
          <cell r="Z1921">
            <v>0</v>
          </cell>
          <cell r="AB1921">
            <v>-7927387.9031439926</v>
          </cell>
          <cell r="AC1921">
            <v>46</v>
          </cell>
        </row>
        <row r="1922">
          <cell r="A1922" t="str">
            <v>Corredores Bogotá</v>
          </cell>
          <cell r="B1922">
            <v>10288618</v>
          </cell>
          <cell r="C1922">
            <v>37149</v>
          </cell>
          <cell r="D1922">
            <v>37513</v>
          </cell>
          <cell r="E1922" t="str">
            <v>M</v>
          </cell>
          <cell r="F1922" t="str">
            <v>AUCOLESP</v>
          </cell>
          <cell r="G1922">
            <v>77217</v>
          </cell>
          <cell r="H1922" t="str">
            <v>COASMEDAS</v>
          </cell>
          <cell r="I1922">
            <v>948538173.35699999</v>
          </cell>
          <cell r="J1922">
            <v>948538173.35699999</v>
          </cell>
          <cell r="K1922">
            <v>948538173.37269998</v>
          </cell>
          <cell r="L1922">
            <v>413126413</v>
          </cell>
          <cell r="M1922">
            <v>35146588</v>
          </cell>
          <cell r="N1922">
            <v>448273001</v>
          </cell>
          <cell r="O1922">
            <v>0.1</v>
          </cell>
          <cell r="P1922">
            <v>3514658.8000000003</v>
          </cell>
          <cell r="Q1922">
            <v>0.1</v>
          </cell>
          <cell r="R1922">
            <v>44827300.100000001</v>
          </cell>
          <cell r="S1922">
            <v>496614959.90000004</v>
          </cell>
          <cell r="T1922">
            <v>0.52355822236884286</v>
          </cell>
          <cell r="U1922">
            <v>0.19</v>
          </cell>
          <cell r="V1922">
            <v>180222252.940813</v>
          </cell>
          <cell r="W1922">
            <v>0.1</v>
          </cell>
          <cell r="X1922">
            <v>94853817.337270007</v>
          </cell>
          <cell r="Y1922">
            <v>0.15</v>
          </cell>
          <cell r="Z1922">
            <v>142280726.005905</v>
          </cell>
          <cell r="AA1922">
            <v>3.6441777631157191E-2</v>
          </cell>
          <cell r="AB1922">
            <v>34566417.188711956</v>
          </cell>
          <cell r="AD1922">
            <v>1083.75</v>
          </cell>
        </row>
        <row r="1923">
          <cell r="A1923" t="str">
            <v>Corredores Bogotá</v>
          </cell>
          <cell r="B1923">
            <v>10288618</v>
          </cell>
          <cell r="C1923">
            <v>37514</v>
          </cell>
          <cell r="D1923">
            <v>37777</v>
          </cell>
          <cell r="E1923" t="str">
            <v>M</v>
          </cell>
          <cell r="F1923" t="str">
            <v>AUCOLESP</v>
          </cell>
          <cell r="G1923">
            <v>77217</v>
          </cell>
          <cell r="H1923" t="str">
            <v>COASMEDAS</v>
          </cell>
          <cell r="I1923">
            <v>567540982.94009995</v>
          </cell>
          <cell r="J1923">
            <v>442244262.5564</v>
          </cell>
          <cell r="K1923">
            <v>554481614.94229996</v>
          </cell>
          <cell r="L1923">
            <v>272191057</v>
          </cell>
          <cell r="M1923">
            <v>128205034</v>
          </cell>
          <cell r="N1923">
            <v>400396091</v>
          </cell>
          <cell r="O1923">
            <v>0.1</v>
          </cell>
          <cell r="P1923">
            <v>12820503.4</v>
          </cell>
          <cell r="Q1923">
            <v>0.1</v>
          </cell>
          <cell r="R1923">
            <v>40039609.100000001</v>
          </cell>
          <cell r="S1923">
            <v>453256203.5</v>
          </cell>
          <cell r="T1923">
            <v>0.81744135654915517</v>
          </cell>
          <cell r="U1923">
            <v>0.19</v>
          </cell>
          <cell r="V1923">
            <v>105351506.839037</v>
          </cell>
          <cell r="W1923">
            <v>0.1</v>
          </cell>
          <cell r="X1923">
            <v>55448161.494230002</v>
          </cell>
          <cell r="Y1923">
            <v>0.15</v>
          </cell>
          <cell r="Z1923">
            <v>83172242.241344988</v>
          </cell>
          <cell r="AA1923">
            <v>-0.25744135654915512</v>
          </cell>
          <cell r="AB1923">
            <v>-142746499.13231197</v>
          </cell>
          <cell r="AC1923">
            <v>1136</v>
          </cell>
          <cell r="AD1923">
            <v>1106.98095703125</v>
          </cell>
        </row>
        <row r="1924">
          <cell r="B1924" t="str">
            <v>Total 10288618</v>
          </cell>
          <cell r="I1924">
            <v>1516079156.2971001</v>
          </cell>
          <cell r="J1924">
            <v>1390782435.9133999</v>
          </cell>
          <cell r="K1924">
            <v>1503019788.3150001</v>
          </cell>
          <cell r="L1924">
            <v>685317470</v>
          </cell>
          <cell r="M1924">
            <v>163351622</v>
          </cell>
          <cell r="N1924">
            <v>848669092</v>
          </cell>
          <cell r="P1924">
            <v>16335162.200000001</v>
          </cell>
          <cell r="R1924">
            <v>84866909.200000003</v>
          </cell>
          <cell r="S1924">
            <v>949871163.4000001</v>
          </cell>
          <cell r="V1924">
            <v>285573759.77985001</v>
          </cell>
          <cell r="X1924">
            <v>150301978.83149999</v>
          </cell>
          <cell r="Z1924">
            <v>225452968.24724999</v>
          </cell>
          <cell r="AB1924">
            <v>-108180081.94360001</v>
          </cell>
          <cell r="AC1924">
            <v>1136</v>
          </cell>
        </row>
        <row r="1925">
          <cell r="H1925" t="str">
            <v>Total COASMEDAS</v>
          </cell>
          <cell r="I1925">
            <v>1516079156.2971001</v>
          </cell>
          <cell r="J1925">
            <v>1390782435.9133999</v>
          </cell>
          <cell r="K1925">
            <v>1503019788.3150001</v>
          </cell>
          <cell r="L1925">
            <v>685317470</v>
          </cell>
          <cell r="M1925">
            <v>163351622</v>
          </cell>
          <cell r="N1925">
            <v>848669092</v>
          </cell>
          <cell r="P1925">
            <v>16335162.200000001</v>
          </cell>
          <cell r="R1925">
            <v>84866909.200000003</v>
          </cell>
          <cell r="S1925">
            <v>949871163.4000001</v>
          </cell>
          <cell r="V1925">
            <v>285573759.77985001</v>
          </cell>
          <cell r="X1925">
            <v>150301978.83149999</v>
          </cell>
          <cell r="Z1925">
            <v>225452968.24724999</v>
          </cell>
          <cell r="AB1925">
            <v>-108180081.94360001</v>
          </cell>
          <cell r="AC1925">
            <v>1136</v>
          </cell>
        </row>
        <row r="1926">
          <cell r="A1926" t="str">
            <v>Corredores Bogotá</v>
          </cell>
          <cell r="B1926">
            <v>10314867</v>
          </cell>
          <cell r="C1926">
            <v>37106</v>
          </cell>
          <cell r="D1926">
            <v>37470</v>
          </cell>
          <cell r="E1926" t="str">
            <v>M</v>
          </cell>
          <cell r="F1926" t="str">
            <v>AUCOLESP</v>
          </cell>
          <cell r="G1926">
            <v>60287</v>
          </cell>
          <cell r="H1926" t="str">
            <v>COFINAUTO S.A.</v>
          </cell>
          <cell r="I1926">
            <v>49861454</v>
          </cell>
          <cell r="J1926">
            <v>44991121</v>
          </cell>
          <cell r="K1926">
            <v>48904717.012199998</v>
          </cell>
          <cell r="L1926">
            <v>26444189</v>
          </cell>
          <cell r="M1926">
            <v>3177651</v>
          </cell>
          <cell r="N1926">
            <v>29621840</v>
          </cell>
          <cell r="O1926">
            <v>0.1</v>
          </cell>
          <cell r="P1926">
            <v>317765.10000000003</v>
          </cell>
          <cell r="Q1926">
            <v>0.1</v>
          </cell>
          <cell r="R1926">
            <v>2962184</v>
          </cell>
          <cell r="S1926">
            <v>32901789.100000001</v>
          </cell>
          <cell r="T1926">
            <v>0.67277332556268898</v>
          </cell>
          <cell r="U1926">
            <v>0.19</v>
          </cell>
          <cell r="V1926">
            <v>9291896.232317999</v>
          </cell>
          <cell r="W1926">
            <v>0.125</v>
          </cell>
          <cell r="X1926">
            <v>6113089.6265249997</v>
          </cell>
          <cell r="Y1926">
            <v>0.1</v>
          </cell>
          <cell r="Z1926">
            <v>4890471.7012200002</v>
          </cell>
          <cell r="AA1926">
            <v>-8.777332556268902E-2</v>
          </cell>
          <cell r="AB1926">
            <v>-4292529.6478630062</v>
          </cell>
          <cell r="AD1926">
            <v>19.843406677246094</v>
          </cell>
        </row>
        <row r="1927">
          <cell r="A1927" t="str">
            <v>Corredores Bogotá</v>
          </cell>
          <cell r="B1927">
            <v>10314867</v>
          </cell>
          <cell r="C1927">
            <v>37471</v>
          </cell>
          <cell r="D1927">
            <v>37777</v>
          </cell>
          <cell r="E1927" t="str">
            <v>M</v>
          </cell>
          <cell r="F1927" t="str">
            <v>AUCOLESP</v>
          </cell>
          <cell r="G1927">
            <v>60287</v>
          </cell>
          <cell r="H1927" t="str">
            <v>COFINAUTO S.A.</v>
          </cell>
          <cell r="I1927">
            <v>671185</v>
          </cell>
          <cell r="J1927">
            <v>0</v>
          </cell>
          <cell r="K1927">
            <v>1627921.9844</v>
          </cell>
          <cell r="L1927">
            <v>5669073</v>
          </cell>
          <cell r="M1927">
            <v>6099686</v>
          </cell>
          <cell r="N1927">
            <v>11768759</v>
          </cell>
          <cell r="O1927">
            <v>0.1</v>
          </cell>
          <cell r="P1927">
            <v>609968.6</v>
          </cell>
          <cell r="Q1927">
            <v>0.1</v>
          </cell>
          <cell r="R1927">
            <v>1176875.9000000001</v>
          </cell>
          <cell r="S1927">
            <v>13555603.5</v>
          </cell>
          <cell r="T1927">
            <v>8.3269368126361183</v>
          </cell>
          <cell r="U1927">
            <v>0.19</v>
          </cell>
          <cell r="V1927">
            <v>309305.17703600001</v>
          </cell>
          <cell r="W1927">
            <v>0.125</v>
          </cell>
          <cell r="X1927">
            <v>203490.24804999999</v>
          </cell>
          <cell r="Y1927">
            <v>0.1</v>
          </cell>
          <cell r="Z1927">
            <v>162792.19844000001</v>
          </cell>
          <cell r="AA1927">
            <v>-7.7419368126361183</v>
          </cell>
          <cell r="AB1927">
            <v>-12603269.139126001</v>
          </cell>
          <cell r="AC1927">
            <v>0</v>
          </cell>
          <cell r="AD1927">
            <v>0.96078431606292725</v>
          </cell>
        </row>
        <row r="1928">
          <cell r="B1928" t="str">
            <v>Total 10314867</v>
          </cell>
          <cell r="I1928">
            <v>50532639</v>
          </cell>
          <cell r="J1928">
            <v>44991121</v>
          </cell>
          <cell r="K1928">
            <v>50532638.996599995</v>
          </cell>
          <cell r="L1928">
            <v>32113262</v>
          </cell>
          <cell r="M1928">
            <v>9277337</v>
          </cell>
          <cell r="N1928">
            <v>41390599</v>
          </cell>
          <cell r="P1928">
            <v>927733.7</v>
          </cell>
          <cell r="R1928">
            <v>4139059.9000000004</v>
          </cell>
          <cell r="S1928">
            <v>46457392.600000001</v>
          </cell>
          <cell r="V1928">
            <v>9601201.4093539994</v>
          </cell>
          <cell r="X1928">
            <v>6316579.8745749993</v>
          </cell>
          <cell r="Z1928">
            <v>5053263.8996600006</v>
          </cell>
          <cell r="AB1928">
            <v>-16895798.786989007</v>
          </cell>
          <cell r="AC1928">
            <v>0</v>
          </cell>
        </row>
        <row r="1929">
          <cell r="H1929" t="str">
            <v>Total COFINAUTO S.A.</v>
          </cell>
          <cell r="I1929">
            <v>50532639</v>
          </cell>
          <cell r="J1929">
            <v>44991121</v>
          </cell>
          <cell r="K1929">
            <v>50532638.996599995</v>
          </cell>
          <cell r="L1929">
            <v>32113262</v>
          </cell>
          <cell r="M1929">
            <v>9277337</v>
          </cell>
          <cell r="N1929">
            <v>41390599</v>
          </cell>
          <cell r="P1929">
            <v>927733.7</v>
          </cell>
          <cell r="R1929">
            <v>4139059.9000000004</v>
          </cell>
          <cell r="S1929">
            <v>46457392.600000001</v>
          </cell>
          <cell r="V1929">
            <v>9601201.4093539994</v>
          </cell>
          <cell r="X1929">
            <v>6316579.8745749993</v>
          </cell>
          <cell r="Z1929">
            <v>5053263.8996600006</v>
          </cell>
          <cell r="AB1929">
            <v>-16895798.786989007</v>
          </cell>
          <cell r="AC1929">
            <v>0</v>
          </cell>
        </row>
        <row r="1930">
          <cell r="A1930" t="str">
            <v>Corredores Bogotá</v>
          </cell>
          <cell r="B1930">
            <v>10971433</v>
          </cell>
          <cell r="C1930">
            <v>37458</v>
          </cell>
          <cell r="D1930">
            <v>37777</v>
          </cell>
          <cell r="E1930" t="str">
            <v>A</v>
          </cell>
          <cell r="F1930" t="str">
            <v>AUCOLESP</v>
          </cell>
          <cell r="G1930">
            <v>72690</v>
          </cell>
          <cell r="H1930" t="str">
            <v>CONTRALORIA GENERAL DE CUN</v>
          </cell>
          <cell r="I1930">
            <v>15195500</v>
          </cell>
          <cell r="J1930">
            <v>15195500</v>
          </cell>
          <cell r="K1930">
            <v>13322081.9375</v>
          </cell>
          <cell r="L1930">
            <v>2530102</v>
          </cell>
          <cell r="M1930">
            <v>1759979</v>
          </cell>
          <cell r="N1930">
            <v>4290081</v>
          </cell>
          <cell r="O1930">
            <v>0.1</v>
          </cell>
          <cell r="P1930">
            <v>175997.90000000002</v>
          </cell>
          <cell r="Q1930">
            <v>0.1</v>
          </cell>
          <cell r="R1930">
            <v>429008.10000000003</v>
          </cell>
          <cell r="S1930">
            <v>4895087</v>
          </cell>
          <cell r="T1930">
            <v>0.3674415923100533</v>
          </cell>
          <cell r="U1930">
            <v>0.19</v>
          </cell>
          <cell r="V1930">
            <v>2531195.5681250002</v>
          </cell>
          <cell r="W1930">
            <v>0.125</v>
          </cell>
          <cell r="X1930">
            <v>1665260.2421875</v>
          </cell>
          <cell r="Y1930">
            <v>0</v>
          </cell>
          <cell r="Z1930">
            <v>0</v>
          </cell>
          <cell r="AA1930">
            <v>0.31755840768994675</v>
          </cell>
          <cell r="AB1930">
            <v>4230539.1271875007</v>
          </cell>
          <cell r="AC1930">
            <v>18</v>
          </cell>
          <cell r="AD1930">
            <v>18</v>
          </cell>
        </row>
        <row r="1931">
          <cell r="B1931" t="str">
            <v>Total 10971433</v>
          </cell>
          <cell r="I1931">
            <v>15195500</v>
          </cell>
          <cell r="J1931">
            <v>15195500</v>
          </cell>
          <cell r="K1931">
            <v>13322081.9375</v>
          </cell>
          <cell r="L1931">
            <v>2530102</v>
          </cell>
          <cell r="M1931">
            <v>1759979</v>
          </cell>
          <cell r="N1931">
            <v>4290081</v>
          </cell>
          <cell r="P1931">
            <v>175997.90000000002</v>
          </cell>
          <cell r="R1931">
            <v>429008.10000000003</v>
          </cell>
          <cell r="S1931">
            <v>4895087</v>
          </cell>
          <cell r="V1931">
            <v>2531195.5681250002</v>
          </cell>
          <cell r="X1931">
            <v>1665260.2421875</v>
          </cell>
          <cell r="Z1931">
            <v>0</v>
          </cell>
          <cell r="AB1931">
            <v>4230539.1271875007</v>
          </cell>
          <cell r="AC1931">
            <v>18</v>
          </cell>
        </row>
        <row r="1932">
          <cell r="H1932" t="str">
            <v>Total CONTRALORIA GENERAL DE CUN</v>
          </cell>
          <cell r="I1932">
            <v>15195500</v>
          </cell>
          <cell r="J1932">
            <v>15195500</v>
          </cell>
          <cell r="K1932">
            <v>13322081.9375</v>
          </cell>
          <cell r="L1932">
            <v>2530102</v>
          </cell>
          <cell r="M1932">
            <v>1759979</v>
          </cell>
          <cell r="N1932">
            <v>4290081</v>
          </cell>
          <cell r="P1932">
            <v>175997.90000000002</v>
          </cell>
          <cell r="R1932">
            <v>429008.10000000003</v>
          </cell>
          <cell r="S1932">
            <v>4895087</v>
          </cell>
          <cell r="V1932">
            <v>2531195.5681250002</v>
          </cell>
          <cell r="X1932">
            <v>1665260.2421875</v>
          </cell>
          <cell r="Z1932">
            <v>0</v>
          </cell>
          <cell r="AB1932">
            <v>4230539.1271875007</v>
          </cell>
          <cell r="AC1932">
            <v>18</v>
          </cell>
        </row>
        <row r="1933">
          <cell r="A1933" t="str">
            <v>Corredores Bogotá</v>
          </cell>
          <cell r="B1933">
            <v>10998940</v>
          </cell>
          <cell r="C1933">
            <v>37530</v>
          </cell>
          <cell r="D1933">
            <v>37777</v>
          </cell>
          <cell r="E1933" t="str">
            <v>M</v>
          </cell>
          <cell r="F1933" t="str">
            <v>AUCOLESP</v>
          </cell>
          <cell r="G1933">
            <v>77217</v>
          </cell>
          <cell r="H1933" t="str">
            <v>COOPERATIVA DE EMPLEADOS N.C.R.</v>
          </cell>
          <cell r="I1933">
            <v>94871773.620399997</v>
          </cell>
          <cell r="J1933">
            <v>70100099.769500002</v>
          </cell>
          <cell r="K1933">
            <v>93883236.907499999</v>
          </cell>
          <cell r="L1933">
            <v>27345959</v>
          </cell>
          <cell r="M1933">
            <v>69172490</v>
          </cell>
          <cell r="N1933">
            <v>96518449</v>
          </cell>
          <cell r="O1933">
            <v>0.1</v>
          </cell>
          <cell r="P1933">
            <v>6917249</v>
          </cell>
          <cell r="Q1933">
            <v>0.1</v>
          </cell>
          <cell r="R1933">
            <v>9651844.9000000004</v>
          </cell>
          <cell r="S1933">
            <v>113087542.90000001</v>
          </cell>
          <cell r="T1933">
            <v>1.204555218003629</v>
          </cell>
          <cell r="U1933">
            <v>0.19</v>
          </cell>
          <cell r="V1933">
            <v>17837815.012425002</v>
          </cell>
          <cell r="W1933">
            <v>0.125</v>
          </cell>
          <cell r="X1933">
            <v>11735404.6134375</v>
          </cell>
          <cell r="Y1933">
            <v>0</v>
          </cell>
          <cell r="Z1933">
            <v>0</v>
          </cell>
          <cell r="AA1933">
            <v>-0.51955521800362892</v>
          </cell>
          <cell r="AB1933">
            <v>-48777525.618362501</v>
          </cell>
          <cell r="AC1933">
            <v>171</v>
          </cell>
          <cell r="AD1933">
            <v>168.10121154785156</v>
          </cell>
        </row>
        <row r="1934">
          <cell r="B1934" t="str">
            <v>Total 10998940</v>
          </cell>
          <cell r="I1934">
            <v>94871773.620399997</v>
          </cell>
          <cell r="J1934">
            <v>70100099.769500002</v>
          </cell>
          <cell r="K1934">
            <v>93883236.907499999</v>
          </cell>
          <cell r="L1934">
            <v>27345959</v>
          </cell>
          <cell r="M1934">
            <v>69172490</v>
          </cell>
          <cell r="N1934">
            <v>96518449</v>
          </cell>
          <cell r="P1934">
            <v>6917249</v>
          </cell>
          <cell r="R1934">
            <v>9651844.9000000004</v>
          </cell>
          <cell r="S1934">
            <v>113087542.90000001</v>
          </cell>
          <cell r="V1934">
            <v>17837815.012425002</v>
          </cell>
          <cell r="X1934">
            <v>11735404.6134375</v>
          </cell>
          <cell r="Z1934">
            <v>0</v>
          </cell>
          <cell r="AB1934">
            <v>-48777525.618362501</v>
          </cell>
          <cell r="AC1934">
            <v>171</v>
          </cell>
        </row>
        <row r="1935">
          <cell r="H1935" t="str">
            <v>Total COOPERATIVA DE EMPLEADOS N.C.R.</v>
          </cell>
          <cell r="I1935">
            <v>94871773.620399997</v>
          </cell>
          <cell r="J1935">
            <v>70100099.769500002</v>
          </cell>
          <cell r="K1935">
            <v>93883236.907499999</v>
          </cell>
          <cell r="L1935">
            <v>27345959</v>
          </cell>
          <cell r="M1935">
            <v>69172490</v>
          </cell>
          <cell r="N1935">
            <v>96518449</v>
          </cell>
          <cell r="P1935">
            <v>6917249</v>
          </cell>
          <cell r="R1935">
            <v>9651844.9000000004</v>
          </cell>
          <cell r="S1935">
            <v>113087542.90000001</v>
          </cell>
          <cell r="V1935">
            <v>17837815.012425002</v>
          </cell>
          <cell r="X1935">
            <v>11735404.6134375</v>
          </cell>
          <cell r="Z1935">
            <v>0</v>
          </cell>
          <cell r="AB1935">
            <v>-48777525.618362501</v>
          </cell>
          <cell r="AC1935">
            <v>171</v>
          </cell>
        </row>
        <row r="1936">
          <cell r="A1936" t="str">
            <v>Corredores Bogotá</v>
          </cell>
          <cell r="B1936">
            <v>10307027</v>
          </cell>
          <cell r="C1936">
            <v>37164</v>
          </cell>
          <cell r="D1936">
            <v>37528</v>
          </cell>
          <cell r="E1936" t="str">
            <v>M</v>
          </cell>
          <cell r="F1936" t="str">
            <v>AUCOLESP</v>
          </cell>
          <cell r="G1936">
            <v>71167</v>
          </cell>
          <cell r="H1936" t="str">
            <v>COOPERATIVA TEXAS LTDA.</v>
          </cell>
          <cell r="I1936">
            <v>585344256.125</v>
          </cell>
          <cell r="J1936">
            <v>609420691</v>
          </cell>
          <cell r="K1936">
            <v>583355472.82790005</v>
          </cell>
          <cell r="L1936">
            <v>245030658</v>
          </cell>
          <cell r="M1936">
            <v>62327354</v>
          </cell>
          <cell r="N1936">
            <v>307358012</v>
          </cell>
          <cell r="O1936">
            <v>0.1</v>
          </cell>
          <cell r="P1936">
            <v>6232735.4000000004</v>
          </cell>
          <cell r="Q1936">
            <v>0.1</v>
          </cell>
          <cell r="R1936">
            <v>30735801.200000003</v>
          </cell>
          <cell r="S1936">
            <v>344326548.59999996</v>
          </cell>
          <cell r="T1936">
            <v>0.59025168124476013</v>
          </cell>
          <cell r="U1936">
            <v>0.19</v>
          </cell>
          <cell r="V1936">
            <v>110837539.83730102</v>
          </cell>
          <cell r="W1936">
            <v>0.11</v>
          </cell>
          <cell r="X1936">
            <v>64169102.011069007</v>
          </cell>
          <cell r="Y1936">
            <v>0</v>
          </cell>
          <cell r="Z1936">
            <v>0</v>
          </cell>
          <cell r="AA1936">
            <v>0.10974831875523983</v>
          </cell>
          <cell r="AB1936">
            <v>64022282.37953002</v>
          </cell>
          <cell r="AD1936">
            <v>636.129150390625</v>
          </cell>
        </row>
        <row r="1937">
          <cell r="A1937" t="str">
            <v>Corredores Bogotá</v>
          </cell>
          <cell r="B1937">
            <v>10307027</v>
          </cell>
          <cell r="C1937">
            <v>37529</v>
          </cell>
          <cell r="D1937">
            <v>37777</v>
          </cell>
          <cell r="E1937" t="str">
            <v>M</v>
          </cell>
          <cell r="F1937" t="str">
            <v>AUCOLESP</v>
          </cell>
          <cell r="G1937">
            <v>71167</v>
          </cell>
          <cell r="H1937" t="str">
            <v>COOPERATIVA TEXAS LTDA.</v>
          </cell>
          <cell r="I1937">
            <v>-1637</v>
          </cell>
          <cell r="J1937">
            <v>85333</v>
          </cell>
          <cell r="K1937">
            <v>-1637</v>
          </cell>
          <cell r="N1937">
            <v>0</v>
          </cell>
          <cell r="O1937">
            <v>0.1</v>
          </cell>
          <cell r="P1937">
            <v>0</v>
          </cell>
          <cell r="Q1937">
            <v>0.1</v>
          </cell>
          <cell r="R1937">
            <v>0</v>
          </cell>
          <cell r="S1937">
            <v>0</v>
          </cell>
          <cell r="T1937">
            <v>0</v>
          </cell>
          <cell r="U1937">
            <v>0.19</v>
          </cell>
          <cell r="V1937">
            <v>-311.03000000000003</v>
          </cell>
          <cell r="W1937">
            <v>0.11</v>
          </cell>
          <cell r="X1937">
            <v>-180.07</v>
          </cell>
          <cell r="Y1937">
            <v>0</v>
          </cell>
          <cell r="Z1937">
            <v>0</v>
          </cell>
          <cell r="AA1937">
            <v>0.7</v>
          </cell>
          <cell r="AB1937">
            <v>-1145.8999999999999</v>
          </cell>
          <cell r="AC1937">
            <v>0</v>
          </cell>
          <cell r="AD1937">
            <v>0</v>
          </cell>
        </row>
        <row r="1938">
          <cell r="B1938" t="str">
            <v>Total 10307027</v>
          </cell>
          <cell r="I1938">
            <v>585342619.125</v>
          </cell>
          <cell r="J1938">
            <v>609506024</v>
          </cell>
          <cell r="K1938">
            <v>583353835.82790005</v>
          </cell>
          <cell r="L1938">
            <v>245030658</v>
          </cell>
          <cell r="M1938">
            <v>62327354</v>
          </cell>
          <cell r="N1938">
            <v>307358012</v>
          </cell>
          <cell r="P1938">
            <v>6232735.4000000004</v>
          </cell>
          <cell r="R1938">
            <v>30735801.200000003</v>
          </cell>
          <cell r="S1938">
            <v>344326548.59999996</v>
          </cell>
          <cell r="V1938">
            <v>110837228.80730101</v>
          </cell>
          <cell r="X1938">
            <v>64168921.941069007</v>
          </cell>
          <cell r="Z1938">
            <v>0</v>
          </cell>
          <cell r="AB1938">
            <v>64021136.479530022</v>
          </cell>
          <cell r="AC1938">
            <v>0</v>
          </cell>
        </row>
        <row r="1939">
          <cell r="H1939" t="str">
            <v>Total COOPERATIVA TEXAS LTDA.</v>
          </cell>
          <cell r="I1939">
            <v>585342619.125</v>
          </cell>
          <cell r="J1939">
            <v>609506024</v>
          </cell>
          <cell r="K1939">
            <v>583353835.82790005</v>
          </cell>
          <cell r="L1939">
            <v>245030658</v>
          </cell>
          <cell r="M1939">
            <v>62327354</v>
          </cell>
          <cell r="N1939">
            <v>307358012</v>
          </cell>
          <cell r="P1939">
            <v>6232735.4000000004</v>
          </cell>
          <cell r="R1939">
            <v>30735801.200000003</v>
          </cell>
          <cell r="S1939">
            <v>344326548.59999996</v>
          </cell>
          <cell r="V1939">
            <v>110837228.80730101</v>
          </cell>
          <cell r="X1939">
            <v>64168921.941069007</v>
          </cell>
          <cell r="Z1939">
            <v>0</v>
          </cell>
          <cell r="AB1939">
            <v>64021136.479530022</v>
          </cell>
          <cell r="AC1939">
            <v>0</v>
          </cell>
        </row>
        <row r="1940">
          <cell r="A1940" t="str">
            <v>Corredores Bogotá</v>
          </cell>
          <cell r="B1940">
            <v>768342</v>
          </cell>
          <cell r="C1940">
            <v>36708</v>
          </cell>
          <cell r="D1940">
            <v>37072</v>
          </cell>
          <cell r="E1940" t="str">
            <v>M</v>
          </cell>
          <cell r="F1940" t="str">
            <v>AUCOLESP</v>
          </cell>
          <cell r="G1940">
            <v>71167</v>
          </cell>
          <cell r="H1940" t="str">
            <v>CORPORACION FINANCIERA DEL TRANSPORTE S.A.</v>
          </cell>
          <cell r="I1940">
            <v>297049715</v>
          </cell>
          <cell r="J1940">
            <v>212099600</v>
          </cell>
          <cell r="K1940">
            <v>297049715.01950002</v>
          </cell>
          <cell r="L1940">
            <v>66697283</v>
          </cell>
          <cell r="M1940">
            <v>6200000</v>
          </cell>
          <cell r="N1940">
            <v>72897283</v>
          </cell>
          <cell r="O1940">
            <v>0.1</v>
          </cell>
          <cell r="P1940">
            <v>620000</v>
          </cell>
          <cell r="Q1940">
            <v>0.1</v>
          </cell>
          <cell r="R1940">
            <v>7289728.3000000007</v>
          </cell>
          <cell r="S1940">
            <v>80807011.299999997</v>
          </cell>
          <cell r="T1940">
            <v>0.27203194352398341</v>
          </cell>
          <cell r="U1940">
            <v>0.19</v>
          </cell>
          <cell r="V1940">
            <v>56439445.853705004</v>
          </cell>
          <cell r="W1940">
            <v>0.125</v>
          </cell>
          <cell r="X1940">
            <v>37131214.377437502</v>
          </cell>
          <cell r="Y1940">
            <v>0</v>
          </cell>
          <cell r="Z1940">
            <v>0</v>
          </cell>
          <cell r="AA1940">
            <v>0.41296805647601664</v>
          </cell>
          <cell r="AB1940">
            <v>122672043.48835753</v>
          </cell>
          <cell r="AD1940">
            <v>115.49176025390625</v>
          </cell>
        </row>
        <row r="1941">
          <cell r="A1941" t="str">
            <v>Corredores Bogotá</v>
          </cell>
          <cell r="B1941">
            <v>768342</v>
          </cell>
          <cell r="C1941">
            <v>37073</v>
          </cell>
          <cell r="D1941">
            <v>37437</v>
          </cell>
          <cell r="E1941" t="str">
            <v>M</v>
          </cell>
          <cell r="F1941" t="str">
            <v>AUCOLESP</v>
          </cell>
          <cell r="G1941">
            <v>71167</v>
          </cell>
          <cell r="H1941" t="str">
            <v>CORPORACION FINANCIERA DEL TRANSPORTE S.A.</v>
          </cell>
          <cell r="I1941">
            <v>175779671</v>
          </cell>
          <cell r="J1941">
            <v>174409621</v>
          </cell>
          <cell r="K1941">
            <v>175779671.33590001</v>
          </cell>
          <cell r="L1941">
            <v>22645211</v>
          </cell>
          <cell r="M1941">
            <v>24779224</v>
          </cell>
          <cell r="N1941">
            <v>47424435</v>
          </cell>
          <cell r="O1941">
            <v>0.1</v>
          </cell>
          <cell r="P1941">
            <v>2477922.4</v>
          </cell>
          <cell r="Q1941">
            <v>0.1</v>
          </cell>
          <cell r="R1941">
            <v>4742443.5</v>
          </cell>
          <cell r="S1941">
            <v>54644800.899999999</v>
          </cell>
          <cell r="T1941">
            <v>0.31087099255964834</v>
          </cell>
          <cell r="U1941">
            <v>0.19</v>
          </cell>
          <cell r="V1941">
            <v>33398137.553821001</v>
          </cell>
          <cell r="W1941">
            <v>0.125</v>
          </cell>
          <cell r="X1941">
            <v>21972458.916987501</v>
          </cell>
          <cell r="Y1941">
            <v>0</v>
          </cell>
          <cell r="Z1941">
            <v>0</v>
          </cell>
          <cell r="AA1941">
            <v>0.37412900744035171</v>
          </cell>
          <cell r="AB1941">
            <v>65764273.965091512</v>
          </cell>
          <cell r="AD1941">
            <v>69.640106201171875</v>
          </cell>
        </row>
        <row r="1942">
          <cell r="A1942" t="str">
            <v>Corredores Bogotá</v>
          </cell>
          <cell r="B1942">
            <v>768342</v>
          </cell>
          <cell r="C1942">
            <v>37438</v>
          </cell>
          <cell r="D1942">
            <v>37777</v>
          </cell>
          <cell r="E1942" t="str">
            <v>M</v>
          </cell>
          <cell r="F1942" t="str">
            <v>AUCOLESP</v>
          </cell>
          <cell r="G1942">
            <v>71167</v>
          </cell>
          <cell r="H1942" t="str">
            <v>CORPORACION FINANCIERA DEL TRANSPORTE S.A.</v>
          </cell>
          <cell r="I1942">
            <v>35905549</v>
          </cell>
          <cell r="J1942">
            <v>19225421</v>
          </cell>
          <cell r="K1942">
            <v>17087937.007199999</v>
          </cell>
          <cell r="N1942">
            <v>0</v>
          </cell>
          <cell r="O1942">
            <v>0.1</v>
          </cell>
          <cell r="P1942">
            <v>0</v>
          </cell>
          <cell r="Q1942">
            <v>0.1</v>
          </cell>
          <cell r="R1942">
            <v>0</v>
          </cell>
          <cell r="S1942">
            <v>0</v>
          </cell>
          <cell r="T1942">
            <v>0</v>
          </cell>
          <cell r="U1942">
            <v>0.19</v>
          </cell>
          <cell r="V1942">
            <v>3246708.031368</v>
          </cell>
          <cell r="W1942">
            <v>0.125</v>
          </cell>
          <cell r="X1942">
            <v>2135992.1258999999</v>
          </cell>
          <cell r="Y1942">
            <v>0</v>
          </cell>
          <cell r="Z1942">
            <v>0</v>
          </cell>
          <cell r="AA1942">
            <v>0.68500000000000005</v>
          </cell>
          <cell r="AB1942">
            <v>11705236.849932</v>
          </cell>
          <cell r="AC1942">
            <v>14</v>
          </cell>
          <cell r="AD1942">
            <v>14</v>
          </cell>
        </row>
        <row r="1943">
          <cell r="B1943" t="str">
            <v>Total 768342</v>
          </cell>
          <cell r="I1943">
            <v>508734935</v>
          </cell>
          <cell r="J1943">
            <v>405734642</v>
          </cell>
          <cell r="K1943">
            <v>489917323.36260003</v>
          </cell>
          <cell r="L1943">
            <v>89342494</v>
          </cell>
          <cell r="M1943">
            <v>30979224</v>
          </cell>
          <cell r="N1943">
            <v>120321718</v>
          </cell>
          <cell r="P1943">
            <v>3097922.4</v>
          </cell>
          <cell r="R1943">
            <v>12032171.800000001</v>
          </cell>
          <cell r="S1943">
            <v>135451812.19999999</v>
          </cell>
          <cell r="V1943">
            <v>93084291.438894004</v>
          </cell>
          <cell r="X1943">
            <v>61239665.420325004</v>
          </cell>
          <cell r="Z1943">
            <v>0</v>
          </cell>
          <cell r="AB1943">
            <v>200141554.30338103</v>
          </cell>
          <cell r="AC1943">
            <v>14</v>
          </cell>
        </row>
        <row r="1944">
          <cell r="A1944" t="str">
            <v>Corredores Bogotá</v>
          </cell>
          <cell r="B1944">
            <v>768468</v>
          </cell>
          <cell r="C1944">
            <v>36708</v>
          </cell>
          <cell r="D1944">
            <v>37072</v>
          </cell>
          <cell r="E1944" t="str">
            <v>M</v>
          </cell>
          <cell r="F1944" t="str">
            <v>AUCOLESP</v>
          </cell>
          <cell r="G1944">
            <v>71167</v>
          </cell>
          <cell r="H1944" t="str">
            <v>CORPORACION FINANCIERA DEL TRANSPORTE S.A.</v>
          </cell>
          <cell r="I1944">
            <v>31567670</v>
          </cell>
          <cell r="J1944">
            <v>22308879</v>
          </cell>
          <cell r="K1944">
            <v>31567669.9551</v>
          </cell>
          <cell r="L1944">
            <v>680000</v>
          </cell>
          <cell r="M1944">
            <v>0</v>
          </cell>
          <cell r="N1944">
            <v>680000</v>
          </cell>
          <cell r="O1944">
            <v>0.1</v>
          </cell>
          <cell r="P1944">
            <v>0</v>
          </cell>
          <cell r="Q1944">
            <v>0.1</v>
          </cell>
          <cell r="R1944">
            <v>68000</v>
          </cell>
          <cell r="S1944">
            <v>748000</v>
          </cell>
          <cell r="T1944">
            <v>2.3695128625708241E-2</v>
          </cell>
          <cell r="U1944">
            <v>0.19</v>
          </cell>
          <cell r="V1944">
            <v>5997857.2914690003</v>
          </cell>
          <cell r="W1944">
            <v>0.125</v>
          </cell>
          <cell r="X1944">
            <v>3945958.7443875</v>
          </cell>
          <cell r="Y1944">
            <v>0</v>
          </cell>
          <cell r="Z1944">
            <v>0</v>
          </cell>
          <cell r="AA1944">
            <v>0.66130487137429184</v>
          </cell>
          <cell r="AB1944">
            <v>20875853.919243503</v>
          </cell>
          <cell r="AD1944">
            <v>22.483516693115234</v>
          </cell>
        </row>
        <row r="1945">
          <cell r="A1945" t="str">
            <v>Corredores Bogotá</v>
          </cell>
          <cell r="B1945">
            <v>768468</v>
          </cell>
          <cell r="C1945">
            <v>37073</v>
          </cell>
          <cell r="D1945">
            <v>37437</v>
          </cell>
          <cell r="E1945" t="str">
            <v>M</v>
          </cell>
          <cell r="F1945" t="str">
            <v>AUCOLESP</v>
          </cell>
          <cell r="G1945">
            <v>71167</v>
          </cell>
          <cell r="H1945" t="str">
            <v>CORPORACION FINANCIERA DEL TRANSPORTE S.A.</v>
          </cell>
          <cell r="I1945">
            <v>16892366</v>
          </cell>
          <cell r="J1945">
            <v>16432209</v>
          </cell>
          <cell r="K1945">
            <v>16892366</v>
          </cell>
          <cell r="N1945">
            <v>0</v>
          </cell>
          <cell r="O1945">
            <v>0.1</v>
          </cell>
          <cell r="P1945">
            <v>0</v>
          </cell>
          <cell r="Q1945">
            <v>0.1</v>
          </cell>
          <cell r="R1945">
            <v>0</v>
          </cell>
          <cell r="S1945">
            <v>0</v>
          </cell>
          <cell r="T1945">
            <v>0</v>
          </cell>
          <cell r="U1945">
            <v>0.19</v>
          </cell>
          <cell r="V1945">
            <v>3209549.54</v>
          </cell>
          <cell r="W1945">
            <v>0.125</v>
          </cell>
          <cell r="X1945">
            <v>2111545.75</v>
          </cell>
          <cell r="Y1945">
            <v>0</v>
          </cell>
          <cell r="Z1945">
            <v>0</v>
          </cell>
          <cell r="AA1945">
            <v>0.68500000000000005</v>
          </cell>
          <cell r="AB1945">
            <v>11571270.710000001</v>
          </cell>
          <cell r="AD1945">
            <v>9.269230842590332</v>
          </cell>
        </row>
        <row r="1946">
          <cell r="A1946" t="str">
            <v>Corredores Bogotá</v>
          </cell>
          <cell r="B1946">
            <v>768468</v>
          </cell>
          <cell r="C1946">
            <v>37438</v>
          </cell>
          <cell r="D1946">
            <v>37777</v>
          </cell>
          <cell r="E1946" t="str">
            <v>M</v>
          </cell>
          <cell r="F1946" t="str">
            <v>AUCOLESP</v>
          </cell>
          <cell r="G1946">
            <v>71167</v>
          </cell>
          <cell r="H1946" t="str">
            <v>CORPORACION FINANCIERA DEL TRANSPORTE S.A.</v>
          </cell>
          <cell r="I1946">
            <v>7870030</v>
          </cell>
          <cell r="J1946">
            <v>4398641</v>
          </cell>
          <cell r="K1946">
            <v>4063036.4512999998</v>
          </cell>
          <cell r="N1946">
            <v>0</v>
          </cell>
          <cell r="O1946">
            <v>0.1</v>
          </cell>
          <cell r="P1946">
            <v>0</v>
          </cell>
          <cell r="Q1946">
            <v>0.1</v>
          </cell>
          <cell r="R1946">
            <v>0</v>
          </cell>
          <cell r="S1946">
            <v>0</v>
          </cell>
          <cell r="T1946">
            <v>0</v>
          </cell>
          <cell r="U1946">
            <v>0.19</v>
          </cell>
          <cell r="V1946">
            <v>771976.92574700003</v>
          </cell>
          <cell r="W1946">
            <v>0.125</v>
          </cell>
          <cell r="X1946">
            <v>507879.55641249998</v>
          </cell>
          <cell r="Y1946">
            <v>0</v>
          </cell>
          <cell r="Z1946">
            <v>0</v>
          </cell>
          <cell r="AA1946">
            <v>0.68500000000000005</v>
          </cell>
          <cell r="AB1946">
            <v>2783179.9691405003</v>
          </cell>
          <cell r="AC1946">
            <v>5</v>
          </cell>
          <cell r="AD1946">
            <v>5</v>
          </cell>
        </row>
        <row r="1947">
          <cell r="B1947" t="str">
            <v>Total 768468</v>
          </cell>
          <cell r="I1947">
            <v>56330066</v>
          </cell>
          <cell r="J1947">
            <v>43139729</v>
          </cell>
          <cell r="K1947">
            <v>52523072.406400003</v>
          </cell>
          <cell r="L1947">
            <v>680000</v>
          </cell>
          <cell r="M1947">
            <v>0</v>
          </cell>
          <cell r="N1947">
            <v>680000</v>
          </cell>
          <cell r="P1947">
            <v>0</v>
          </cell>
          <cell r="R1947">
            <v>68000</v>
          </cell>
          <cell r="S1947">
            <v>748000</v>
          </cell>
          <cell r="V1947">
            <v>9979383.7572159991</v>
          </cell>
          <cell r="X1947">
            <v>6565384.0508000003</v>
          </cell>
          <cell r="Z1947">
            <v>0</v>
          </cell>
          <cell r="AB1947">
            <v>35230304.598384008</v>
          </cell>
          <cell r="AC1947">
            <v>5</v>
          </cell>
        </row>
        <row r="1948">
          <cell r="A1948" t="str">
            <v>Corredores Bogotá</v>
          </cell>
          <cell r="B1948">
            <v>768486</v>
          </cell>
          <cell r="C1948">
            <v>36708</v>
          </cell>
          <cell r="D1948">
            <v>37072</v>
          </cell>
          <cell r="E1948" t="str">
            <v>M</v>
          </cell>
          <cell r="F1948" t="str">
            <v>AUCOLESP</v>
          </cell>
          <cell r="G1948">
            <v>71167</v>
          </cell>
          <cell r="H1948" t="str">
            <v>CORPORACION FINANCIERA DEL TRANSPORTE S.A.</v>
          </cell>
          <cell r="I1948">
            <v>198028460.5625</v>
          </cell>
          <cell r="J1948">
            <v>142718727.6875</v>
          </cell>
          <cell r="K1948">
            <v>198028460.47659999</v>
          </cell>
          <cell r="L1948">
            <v>45650273</v>
          </cell>
          <cell r="M1948">
            <v>5922823</v>
          </cell>
          <cell r="N1948">
            <v>51573096</v>
          </cell>
          <cell r="O1948">
            <v>0.1</v>
          </cell>
          <cell r="P1948">
            <v>592282.30000000005</v>
          </cell>
          <cell r="Q1948">
            <v>0.1</v>
          </cell>
          <cell r="R1948">
            <v>5157309.6000000006</v>
          </cell>
          <cell r="S1948">
            <v>57322687.899999999</v>
          </cell>
          <cell r="T1948">
            <v>0.28946691683629749</v>
          </cell>
          <cell r="U1948">
            <v>0.19</v>
          </cell>
          <cell r="V1948">
            <v>37625407.490553997</v>
          </cell>
          <cell r="W1948">
            <v>0.125</v>
          </cell>
          <cell r="X1948">
            <v>24753557.559574999</v>
          </cell>
          <cell r="Y1948">
            <v>0</v>
          </cell>
          <cell r="Z1948">
            <v>0</v>
          </cell>
          <cell r="AA1948">
            <v>0.39553308316370256</v>
          </cell>
          <cell r="AB1948">
            <v>78326807.526471004</v>
          </cell>
          <cell r="AD1948">
            <v>57.719779968261719</v>
          </cell>
        </row>
        <row r="1949">
          <cell r="A1949" t="str">
            <v>Corredores Bogotá</v>
          </cell>
          <cell r="B1949">
            <v>768486</v>
          </cell>
          <cell r="C1949">
            <v>37073</v>
          </cell>
          <cell r="D1949">
            <v>37437</v>
          </cell>
          <cell r="E1949" t="str">
            <v>M</v>
          </cell>
          <cell r="F1949" t="str">
            <v>AUCOLESP</v>
          </cell>
          <cell r="G1949">
            <v>71167</v>
          </cell>
          <cell r="H1949" t="str">
            <v>CORPORACION FINANCIERA DEL TRANSPORTE S.A.</v>
          </cell>
          <cell r="I1949">
            <v>95955400</v>
          </cell>
          <cell r="J1949">
            <v>86666729</v>
          </cell>
          <cell r="K1949">
            <v>95955399.8125</v>
          </cell>
          <cell r="L1949">
            <v>114286584</v>
          </cell>
          <cell r="M1949">
            <v>19711111</v>
          </cell>
          <cell r="N1949">
            <v>133997695</v>
          </cell>
          <cell r="O1949">
            <v>0.1</v>
          </cell>
          <cell r="P1949">
            <v>1971111.1</v>
          </cell>
          <cell r="Q1949">
            <v>0.1</v>
          </cell>
          <cell r="R1949">
            <v>13399769.5</v>
          </cell>
          <cell r="S1949">
            <v>149368575.59999999</v>
          </cell>
          <cell r="T1949">
            <v>1.5566458572615101</v>
          </cell>
          <cell r="U1949">
            <v>0.19</v>
          </cell>
          <cell r="V1949">
            <v>18231525.964375</v>
          </cell>
          <cell r="W1949">
            <v>0.125</v>
          </cell>
          <cell r="X1949">
            <v>11994424.9765625</v>
          </cell>
          <cell r="Y1949">
            <v>0</v>
          </cell>
          <cell r="Z1949">
            <v>0</v>
          </cell>
          <cell r="AA1949">
            <v>-0.87164585726151</v>
          </cell>
          <cell r="AB1949">
            <v>-83639126.728437498</v>
          </cell>
          <cell r="AD1949">
            <v>24.269229888916016</v>
          </cell>
        </row>
        <row r="1950">
          <cell r="A1950" t="str">
            <v>Corredores Bogotá</v>
          </cell>
          <cell r="B1950">
            <v>768486</v>
          </cell>
          <cell r="C1950">
            <v>37438</v>
          </cell>
          <cell r="D1950">
            <v>37777</v>
          </cell>
          <cell r="E1950" t="str">
            <v>M</v>
          </cell>
          <cell r="F1950" t="str">
            <v>AUCOLESP</v>
          </cell>
          <cell r="G1950">
            <v>71167</v>
          </cell>
          <cell r="H1950" t="str">
            <v>CORPORACION FINANCIERA DEL TRANSPORTE S.A.</v>
          </cell>
          <cell r="I1950">
            <v>7862101</v>
          </cell>
          <cell r="J1950">
            <v>7488900</v>
          </cell>
          <cell r="K1950">
            <v>6625018.1009999998</v>
          </cell>
          <cell r="L1950">
            <v>31983914</v>
          </cell>
          <cell r="M1950">
            <v>1857371</v>
          </cell>
          <cell r="N1950">
            <v>33841285</v>
          </cell>
          <cell r="O1950">
            <v>0.1</v>
          </cell>
          <cell r="P1950">
            <v>185737.1</v>
          </cell>
          <cell r="Q1950">
            <v>0.1</v>
          </cell>
          <cell r="R1950">
            <v>3384128.5</v>
          </cell>
          <cell r="S1950">
            <v>37411150.600000001</v>
          </cell>
          <cell r="T1950">
            <v>5.6469506995540213</v>
          </cell>
          <cell r="U1950">
            <v>0.19</v>
          </cell>
          <cell r="V1950">
            <v>1258753.4391900001</v>
          </cell>
          <cell r="W1950">
            <v>0.125</v>
          </cell>
          <cell r="X1950">
            <v>828127.26262499997</v>
          </cell>
          <cell r="Y1950">
            <v>0</v>
          </cell>
          <cell r="Z1950">
            <v>0</v>
          </cell>
          <cell r="AA1950">
            <v>-4.9619506995540217</v>
          </cell>
          <cell r="AB1950">
            <v>-32873013.200815007</v>
          </cell>
          <cell r="AC1950">
            <v>1</v>
          </cell>
          <cell r="AD1950">
            <v>2.5840706825256348</v>
          </cell>
        </row>
        <row r="1951">
          <cell r="B1951" t="str">
            <v>Total 768486</v>
          </cell>
          <cell r="I1951">
            <v>301845961.5625</v>
          </cell>
          <cell r="J1951">
            <v>236874356.6875</v>
          </cell>
          <cell r="K1951">
            <v>300608878.3901</v>
          </cell>
          <cell r="L1951">
            <v>191920771</v>
          </cell>
          <cell r="M1951">
            <v>27491305</v>
          </cell>
          <cell r="N1951">
            <v>219412076</v>
          </cell>
          <cell r="P1951">
            <v>2749130.5000000005</v>
          </cell>
          <cell r="R1951">
            <v>21941207.600000001</v>
          </cell>
          <cell r="S1951">
            <v>244102414.09999999</v>
          </cell>
          <cell r="V1951">
            <v>57115686.894118994</v>
          </cell>
          <cell r="X1951">
            <v>37576109.7987625</v>
          </cell>
          <cell r="Z1951">
            <v>0</v>
          </cell>
          <cell r="AB1951">
            <v>-38185332.402781501</v>
          </cell>
          <cell r="AC1951">
            <v>1</v>
          </cell>
        </row>
        <row r="1952">
          <cell r="A1952" t="str">
            <v>Corredores Bogotá</v>
          </cell>
          <cell r="B1952">
            <v>7371115</v>
          </cell>
          <cell r="C1952">
            <v>37043</v>
          </cell>
          <cell r="D1952">
            <v>37407</v>
          </cell>
          <cell r="E1952" t="str">
            <v>M</v>
          </cell>
          <cell r="F1952" t="str">
            <v>AUCOLESP</v>
          </cell>
          <cell r="G1952">
            <v>71167</v>
          </cell>
          <cell r="H1952" t="str">
            <v>CORPORACION FINANCIERA DEL TRANSPORTE S.A.</v>
          </cell>
          <cell r="I1952">
            <v>968404</v>
          </cell>
          <cell r="J1952">
            <v>968404</v>
          </cell>
          <cell r="K1952">
            <v>968404.00199999998</v>
          </cell>
          <cell r="N1952">
            <v>0</v>
          </cell>
          <cell r="O1952">
            <v>0.1</v>
          </cell>
          <cell r="P1952">
            <v>0</v>
          </cell>
          <cell r="Q1952">
            <v>0.1</v>
          </cell>
          <cell r="R1952">
            <v>0</v>
          </cell>
          <cell r="S1952">
            <v>0</v>
          </cell>
          <cell r="T1952">
            <v>0</v>
          </cell>
          <cell r="U1952">
            <v>0.19</v>
          </cell>
          <cell r="V1952">
            <v>183996.76037999999</v>
          </cell>
          <cell r="W1952">
            <v>0.125</v>
          </cell>
          <cell r="X1952">
            <v>121050.50025</v>
          </cell>
          <cell r="Y1952">
            <v>0</v>
          </cell>
          <cell r="Z1952">
            <v>0</v>
          </cell>
          <cell r="AA1952">
            <v>0.68500000000000005</v>
          </cell>
          <cell r="AB1952">
            <v>663356.74137000006</v>
          </cell>
          <cell r="AD1952">
            <v>1.1456043720245361</v>
          </cell>
        </row>
        <row r="1953">
          <cell r="B1953" t="str">
            <v>Total 7371115</v>
          </cell>
          <cell r="I1953">
            <v>968404</v>
          </cell>
          <cell r="J1953">
            <v>968404</v>
          </cell>
          <cell r="K1953">
            <v>968404.00199999998</v>
          </cell>
          <cell r="L1953">
            <v>0</v>
          </cell>
          <cell r="M1953">
            <v>0</v>
          </cell>
          <cell r="N1953">
            <v>0</v>
          </cell>
          <cell r="P1953">
            <v>0</v>
          </cell>
          <cell r="R1953">
            <v>0</v>
          </cell>
          <cell r="S1953">
            <v>0</v>
          </cell>
          <cell r="V1953">
            <v>183996.76037999999</v>
          </cell>
          <cell r="X1953">
            <v>121050.50025</v>
          </cell>
          <cell r="Z1953">
            <v>0</v>
          </cell>
          <cell r="AB1953">
            <v>663356.74137000006</v>
          </cell>
          <cell r="AC1953">
            <v>0</v>
          </cell>
        </row>
        <row r="1954">
          <cell r="A1954" t="str">
            <v>Corredores Bogotá</v>
          </cell>
          <cell r="B1954">
            <v>11003512</v>
          </cell>
          <cell r="C1954">
            <v>37073</v>
          </cell>
          <cell r="D1954">
            <v>37437</v>
          </cell>
          <cell r="E1954" t="str">
            <v>M</v>
          </cell>
          <cell r="F1954" t="str">
            <v>AUCOLESP</v>
          </cell>
          <cell r="G1954">
            <v>71167</v>
          </cell>
          <cell r="H1954" t="str">
            <v>CORPORACION FINANCIERA DEL TRANSPORTE S.A.</v>
          </cell>
          <cell r="I1954">
            <v>37930806</v>
          </cell>
          <cell r="J1954">
            <v>37930806</v>
          </cell>
          <cell r="K1954">
            <v>38001491.981799997</v>
          </cell>
          <cell r="N1954">
            <v>0</v>
          </cell>
          <cell r="O1954">
            <v>0.1</v>
          </cell>
          <cell r="P1954">
            <v>0</v>
          </cell>
          <cell r="Q1954">
            <v>0.1</v>
          </cell>
          <cell r="R1954">
            <v>0</v>
          </cell>
          <cell r="S1954">
            <v>0</v>
          </cell>
          <cell r="T1954">
            <v>0</v>
          </cell>
          <cell r="U1954">
            <v>0.19</v>
          </cell>
          <cell r="V1954">
            <v>7220283.4765419997</v>
          </cell>
          <cell r="W1954">
            <v>0.125</v>
          </cell>
          <cell r="X1954">
            <v>4750186.4977249997</v>
          </cell>
          <cell r="Y1954">
            <v>0</v>
          </cell>
          <cell r="Z1954">
            <v>0</v>
          </cell>
          <cell r="AA1954">
            <v>0.68500000000000005</v>
          </cell>
          <cell r="AB1954">
            <v>26031022.007532999</v>
          </cell>
          <cell r="AD1954">
            <v>9.1978025436401367</v>
          </cell>
        </row>
        <row r="1955">
          <cell r="A1955" t="str">
            <v>Corredores Bogotá</v>
          </cell>
          <cell r="B1955">
            <v>11003512</v>
          </cell>
          <cell r="C1955">
            <v>37438</v>
          </cell>
          <cell r="D1955">
            <v>37777</v>
          </cell>
          <cell r="E1955" t="str">
            <v>M</v>
          </cell>
          <cell r="F1955" t="str">
            <v>AUCOLESP</v>
          </cell>
          <cell r="G1955">
            <v>71167</v>
          </cell>
          <cell r="H1955" t="str">
            <v>CORPORACION FINANCIERA DEL TRANSPORTE S.A.</v>
          </cell>
          <cell r="I1955">
            <v>89839950.3125</v>
          </cell>
          <cell r="J1955">
            <v>45722946.9375</v>
          </cell>
          <cell r="K1955">
            <v>43966962.693300001</v>
          </cell>
          <cell r="N1955">
            <v>0</v>
          </cell>
          <cell r="O1955">
            <v>0.1</v>
          </cell>
          <cell r="P1955">
            <v>0</v>
          </cell>
          <cell r="Q1955">
            <v>0.1</v>
          </cell>
          <cell r="R1955">
            <v>0</v>
          </cell>
          <cell r="S1955">
            <v>0</v>
          </cell>
          <cell r="T1955">
            <v>0</v>
          </cell>
          <cell r="U1955">
            <v>0.19</v>
          </cell>
          <cell r="V1955">
            <v>8353722.911727</v>
          </cell>
          <cell r="W1955">
            <v>0.125</v>
          </cell>
          <cell r="X1955">
            <v>5495870.3366625002</v>
          </cell>
          <cell r="Y1955">
            <v>0</v>
          </cell>
          <cell r="Z1955">
            <v>0</v>
          </cell>
          <cell r="AA1955">
            <v>0.68500000000000005</v>
          </cell>
          <cell r="AB1955">
            <v>30117369.444910504</v>
          </cell>
          <cell r="AC1955">
            <v>15</v>
          </cell>
          <cell r="AD1955">
            <v>15</v>
          </cell>
        </row>
        <row r="1956">
          <cell r="B1956" t="str">
            <v>Total 11003512</v>
          </cell>
          <cell r="I1956">
            <v>127770756.3125</v>
          </cell>
          <cell r="J1956">
            <v>83653752.9375</v>
          </cell>
          <cell r="K1956">
            <v>81968454.675099999</v>
          </cell>
          <cell r="L1956">
            <v>0</v>
          </cell>
          <cell r="M1956">
            <v>0</v>
          </cell>
          <cell r="N1956">
            <v>0</v>
          </cell>
          <cell r="P1956">
            <v>0</v>
          </cell>
          <cell r="R1956">
            <v>0</v>
          </cell>
          <cell r="S1956">
            <v>0</v>
          </cell>
          <cell r="V1956">
            <v>15574006.388269</v>
          </cell>
          <cell r="X1956">
            <v>10246056.8343875</v>
          </cell>
          <cell r="Z1956">
            <v>0</v>
          </cell>
          <cell r="AB1956">
            <v>56148391.452443503</v>
          </cell>
          <cell r="AC1956">
            <v>15</v>
          </cell>
        </row>
        <row r="1957">
          <cell r="H1957" t="str">
            <v>Total CORPORACION FINANCIERA DEL TRANSPORTE S.A.</v>
          </cell>
          <cell r="I1957">
            <v>995650122.875</v>
          </cell>
          <cell r="J1957">
            <v>770370884.625</v>
          </cell>
          <cell r="K1957">
            <v>925986132.83619988</v>
          </cell>
          <cell r="L1957">
            <v>281943265</v>
          </cell>
          <cell r="M1957">
            <v>58470529</v>
          </cell>
          <cell r="N1957">
            <v>340413794</v>
          </cell>
          <cell r="P1957">
            <v>5847052.9000000004</v>
          </cell>
          <cell r="R1957">
            <v>34041379.400000006</v>
          </cell>
          <cell r="S1957">
            <v>380302226.30000001</v>
          </cell>
          <cell r="V1957">
            <v>175937365.23887801</v>
          </cell>
          <cell r="X1957">
            <v>115748266.60452498</v>
          </cell>
          <cell r="Z1957">
            <v>0</v>
          </cell>
          <cell r="AB1957">
            <v>253998274.69279703</v>
          </cell>
          <cell r="AC1957">
            <v>35</v>
          </cell>
        </row>
        <row r="1958">
          <cell r="A1958" t="str">
            <v>Corredores Bogotá</v>
          </cell>
          <cell r="B1958">
            <v>1069822</v>
          </cell>
          <cell r="C1958">
            <v>36854</v>
          </cell>
          <cell r="D1958">
            <v>37218</v>
          </cell>
          <cell r="E1958" t="str">
            <v>M</v>
          </cell>
          <cell r="F1958" t="str">
            <v>AUCOL98</v>
          </cell>
          <cell r="G1958">
            <v>77217</v>
          </cell>
          <cell r="H1958" t="str">
            <v>CUSEZAR S.A.</v>
          </cell>
          <cell r="I1958">
            <v>18268624</v>
          </cell>
          <cell r="J1958">
            <v>18268624</v>
          </cell>
          <cell r="K1958">
            <v>18268623.9844</v>
          </cell>
          <cell r="L1958">
            <v>4972790</v>
          </cell>
          <cell r="M1958">
            <v>2000000</v>
          </cell>
          <cell r="N1958">
            <v>6972790</v>
          </cell>
          <cell r="O1958">
            <v>0.1</v>
          </cell>
          <cell r="P1958">
            <v>200000</v>
          </cell>
          <cell r="Q1958">
            <v>0.1</v>
          </cell>
          <cell r="R1958">
            <v>697279</v>
          </cell>
          <cell r="S1958">
            <v>7870069</v>
          </cell>
          <cell r="T1958">
            <v>0.43079703248150675</v>
          </cell>
          <cell r="U1958">
            <v>0.19</v>
          </cell>
          <cell r="V1958">
            <v>3471038.5570360003</v>
          </cell>
          <cell r="W1958">
            <v>0.125</v>
          </cell>
          <cell r="X1958">
            <v>2283577.9980500001</v>
          </cell>
          <cell r="Y1958">
            <v>0</v>
          </cell>
          <cell r="Z1958">
            <v>0</v>
          </cell>
          <cell r="AA1958">
            <v>0.25420296751849331</v>
          </cell>
          <cell r="AB1958">
            <v>4643938.4293140015</v>
          </cell>
          <cell r="AD1958">
            <v>15.607142448425293</v>
          </cell>
        </row>
        <row r="1959">
          <cell r="A1959" t="str">
            <v>Corredores Bogotá</v>
          </cell>
          <cell r="B1959">
            <v>1069822</v>
          </cell>
          <cell r="C1959">
            <v>37219</v>
          </cell>
          <cell r="D1959">
            <v>37583</v>
          </cell>
          <cell r="E1959" t="str">
            <v>M</v>
          </cell>
          <cell r="F1959" t="str">
            <v>AUCOL98</v>
          </cell>
          <cell r="G1959">
            <v>77217</v>
          </cell>
          <cell r="H1959" t="str">
            <v>CUSEZAR S.A.</v>
          </cell>
          <cell r="I1959">
            <v>20513337</v>
          </cell>
          <cell r="J1959">
            <v>20513337</v>
          </cell>
          <cell r="K1959">
            <v>20513337.033199999</v>
          </cell>
          <cell r="L1959">
            <v>5037946</v>
          </cell>
          <cell r="M1959">
            <v>0</v>
          </cell>
          <cell r="N1959">
            <v>5037946</v>
          </cell>
          <cell r="O1959">
            <v>0.1</v>
          </cell>
          <cell r="P1959">
            <v>0</v>
          </cell>
          <cell r="Q1959">
            <v>0.1</v>
          </cell>
          <cell r="R1959">
            <v>503794.60000000003</v>
          </cell>
          <cell r="S1959">
            <v>5541740.5999999996</v>
          </cell>
          <cell r="T1959">
            <v>0.27015305169660686</v>
          </cell>
          <cell r="U1959">
            <v>0.19</v>
          </cell>
          <cell r="V1959">
            <v>3897534.0363079999</v>
          </cell>
          <cell r="W1959">
            <v>0.125</v>
          </cell>
          <cell r="X1959">
            <v>2564167.1291499999</v>
          </cell>
          <cell r="Y1959">
            <v>0</v>
          </cell>
          <cell r="Z1959">
            <v>0</v>
          </cell>
          <cell r="AA1959">
            <v>0.41484694830339319</v>
          </cell>
          <cell r="AB1959">
            <v>8509895.2677420005</v>
          </cell>
          <cell r="AD1959">
            <v>16.021978378295898</v>
          </cell>
        </row>
        <row r="1960">
          <cell r="B1960" t="str">
            <v>Total 1069822</v>
          </cell>
          <cell r="I1960">
            <v>38781961</v>
          </cell>
          <cell r="J1960">
            <v>38781961</v>
          </cell>
          <cell r="K1960">
            <v>38781961.0176</v>
          </cell>
          <cell r="L1960">
            <v>10010736</v>
          </cell>
          <cell r="M1960">
            <v>2000000</v>
          </cell>
          <cell r="N1960">
            <v>12010736</v>
          </cell>
          <cell r="P1960">
            <v>200000</v>
          </cell>
          <cell r="R1960">
            <v>1201073.6000000001</v>
          </cell>
          <cell r="S1960">
            <v>13411809.6</v>
          </cell>
          <cell r="V1960">
            <v>7368572.5933440002</v>
          </cell>
          <cell r="X1960">
            <v>4847745.1272</v>
          </cell>
          <cell r="Z1960">
            <v>0</v>
          </cell>
          <cell r="AB1960">
            <v>13153833.697056003</v>
          </cell>
          <cell r="AC1960">
            <v>0</v>
          </cell>
        </row>
        <row r="1961">
          <cell r="A1961" t="str">
            <v>Corredores Bogotá</v>
          </cell>
          <cell r="B1961">
            <v>12026336</v>
          </cell>
          <cell r="C1961">
            <v>37584</v>
          </cell>
          <cell r="D1961">
            <v>37777</v>
          </cell>
          <cell r="E1961" t="str">
            <v>M</v>
          </cell>
          <cell r="F1961" t="str">
            <v>AUCOLESP</v>
          </cell>
          <cell r="G1961">
            <v>77217</v>
          </cell>
          <cell r="H1961" t="str">
            <v>CUSEZAR S.A.</v>
          </cell>
          <cell r="I1961">
            <v>14333050</v>
          </cell>
          <cell r="J1961">
            <v>10251923</v>
          </cell>
          <cell r="K1961">
            <v>13279755.029300001</v>
          </cell>
          <cell r="L1961">
            <v>8272504</v>
          </cell>
          <cell r="M1961">
            <v>217724</v>
          </cell>
          <cell r="N1961">
            <v>8490228</v>
          </cell>
          <cell r="O1961">
            <v>0.1</v>
          </cell>
          <cell r="P1961">
            <v>21772.400000000001</v>
          </cell>
          <cell r="Q1961">
            <v>0.1</v>
          </cell>
          <cell r="R1961">
            <v>849022.8</v>
          </cell>
          <cell r="S1961">
            <v>9361023.2000000011</v>
          </cell>
          <cell r="T1961">
            <v>0.70490932847376764</v>
          </cell>
          <cell r="U1961">
            <v>0.19</v>
          </cell>
          <cell r="V1961">
            <v>2523153.455567</v>
          </cell>
          <cell r="W1961">
            <v>0.125</v>
          </cell>
          <cell r="X1961">
            <v>1659969.3786625001</v>
          </cell>
          <cell r="Y1961">
            <v>0</v>
          </cell>
          <cell r="Z1961">
            <v>0</v>
          </cell>
          <cell r="AA1961">
            <v>-1.9909328473767585E-2</v>
          </cell>
          <cell r="AB1961">
            <v>-264391.00492950081</v>
          </cell>
          <cell r="AC1961">
            <v>20</v>
          </cell>
          <cell r="AD1961">
            <v>20.145078659057617</v>
          </cell>
        </row>
        <row r="1962">
          <cell r="B1962" t="str">
            <v>Total 12026336</v>
          </cell>
          <cell r="I1962">
            <v>14333050</v>
          </cell>
          <cell r="J1962">
            <v>10251923</v>
          </cell>
          <cell r="K1962">
            <v>13279755.029300001</v>
          </cell>
          <cell r="L1962">
            <v>8272504</v>
          </cell>
          <cell r="M1962">
            <v>217724</v>
          </cell>
          <cell r="N1962">
            <v>8490228</v>
          </cell>
          <cell r="P1962">
            <v>21772.400000000001</v>
          </cell>
          <cell r="R1962">
            <v>849022.8</v>
          </cell>
          <cell r="S1962">
            <v>9361023.2000000011</v>
          </cell>
          <cell r="V1962">
            <v>2523153.455567</v>
          </cell>
          <cell r="X1962">
            <v>1659969.3786625001</v>
          </cell>
          <cell r="Z1962">
            <v>0</v>
          </cell>
          <cell r="AB1962">
            <v>-264391.00492950081</v>
          </cell>
          <cell r="AC1962">
            <v>20</v>
          </cell>
        </row>
        <row r="1963">
          <cell r="H1963" t="str">
            <v>Total CUSEZAR S.A.</v>
          </cell>
          <cell r="I1963">
            <v>53115011</v>
          </cell>
          <cell r="J1963">
            <v>49033884</v>
          </cell>
          <cell r="K1963">
            <v>52061716.046900004</v>
          </cell>
          <cell r="L1963">
            <v>18283240</v>
          </cell>
          <cell r="M1963">
            <v>2217724</v>
          </cell>
          <cell r="N1963">
            <v>20500964</v>
          </cell>
          <cell r="P1963">
            <v>221772.4</v>
          </cell>
          <cell r="R1963">
            <v>2050096.4000000001</v>
          </cell>
          <cell r="S1963">
            <v>22772832.800000001</v>
          </cell>
          <cell r="V1963">
            <v>9891726.0489109997</v>
          </cell>
          <cell r="X1963">
            <v>6507714.5058625005</v>
          </cell>
          <cell r="Z1963">
            <v>0</v>
          </cell>
          <cell r="AB1963">
            <v>12889442.692126501</v>
          </cell>
          <cell r="AC1963">
            <v>20</v>
          </cell>
        </row>
        <row r="1964">
          <cell r="A1964" t="str">
            <v>Corredores Bogotá</v>
          </cell>
          <cell r="B1964">
            <v>427434</v>
          </cell>
          <cell r="C1964">
            <v>36875</v>
          </cell>
          <cell r="D1964">
            <v>37239</v>
          </cell>
          <cell r="E1964" t="str">
            <v>A</v>
          </cell>
          <cell r="F1964" t="str">
            <v>AUCOL98</v>
          </cell>
          <cell r="G1964">
            <v>71285</v>
          </cell>
          <cell r="H1964" t="str">
            <v>DELIMA MARSH S.A.</v>
          </cell>
          <cell r="I1964">
            <v>861683832.3125</v>
          </cell>
          <cell r="J1964">
            <v>861683832.3125</v>
          </cell>
          <cell r="K1964">
            <v>640965826.46619999</v>
          </cell>
          <cell r="L1964">
            <v>273443983</v>
          </cell>
          <cell r="M1964">
            <v>11447225</v>
          </cell>
          <cell r="N1964">
            <v>284891208</v>
          </cell>
          <cell r="O1964">
            <v>0.1</v>
          </cell>
          <cell r="P1964">
            <v>1144722.5</v>
          </cell>
          <cell r="Q1964">
            <v>0.1</v>
          </cell>
          <cell r="R1964">
            <v>28489120.800000001</v>
          </cell>
          <cell r="S1964">
            <v>314525051.30000001</v>
          </cell>
          <cell r="T1964">
            <v>0.49070486804897678</v>
          </cell>
          <cell r="U1964">
            <v>0.19</v>
          </cell>
          <cell r="V1964">
            <v>121783507.028578</v>
          </cell>
          <cell r="W1964">
            <v>0.17499999999999999</v>
          </cell>
          <cell r="X1964">
            <v>112169019.63158499</v>
          </cell>
          <cell r="Y1964">
            <v>0</v>
          </cell>
          <cell r="Z1964">
            <v>0</v>
          </cell>
          <cell r="AA1964">
            <v>0.14429513195102323</v>
          </cell>
          <cell r="AB1964">
            <v>92488248.506036982</v>
          </cell>
          <cell r="AD1964">
            <v>547.120849609375</v>
          </cell>
        </row>
        <row r="1965">
          <cell r="A1965" t="str">
            <v>Corredores Bogotá</v>
          </cell>
          <cell r="B1965">
            <v>427434</v>
          </cell>
          <cell r="C1965">
            <v>37240</v>
          </cell>
          <cell r="D1965">
            <v>37604</v>
          </cell>
          <cell r="E1965" t="str">
            <v>A</v>
          </cell>
          <cell r="F1965" t="str">
            <v>AUCOL98</v>
          </cell>
          <cell r="G1965">
            <v>71285</v>
          </cell>
          <cell r="H1965" t="str">
            <v>DELIMA MARSH S.A.</v>
          </cell>
          <cell r="I1965">
            <v>1128837434.3125</v>
          </cell>
          <cell r="J1965">
            <v>1129255637.375</v>
          </cell>
          <cell r="K1965">
            <v>1069777797.7956001</v>
          </cell>
          <cell r="L1965">
            <v>275781659</v>
          </cell>
          <cell r="M1965">
            <v>57126147</v>
          </cell>
          <cell r="N1965">
            <v>332907806</v>
          </cell>
          <cell r="O1965">
            <v>0.1</v>
          </cell>
          <cell r="P1965">
            <v>5712614.7000000002</v>
          </cell>
          <cell r="Q1965">
            <v>0.1</v>
          </cell>
          <cell r="R1965">
            <v>33290780.600000001</v>
          </cell>
          <cell r="S1965">
            <v>371911201.30000001</v>
          </cell>
          <cell r="T1965">
            <v>0.34765275748512048</v>
          </cell>
          <cell r="U1965">
            <v>0.19</v>
          </cell>
          <cell r="V1965">
            <v>203257781.581164</v>
          </cell>
          <cell r="W1965">
            <v>0.17499999999999999</v>
          </cell>
          <cell r="X1965">
            <v>187211114.61423001</v>
          </cell>
          <cell r="Y1965">
            <v>0</v>
          </cell>
          <cell r="Z1965">
            <v>0</v>
          </cell>
          <cell r="AA1965">
            <v>0.28734724251487953</v>
          </cell>
          <cell r="AB1965">
            <v>307397700.30020607</v>
          </cell>
          <cell r="AD1965">
            <v>868.01373291015625</v>
          </cell>
        </row>
        <row r="1966">
          <cell r="A1966" t="str">
            <v>Corredores Bogotá</v>
          </cell>
          <cell r="B1966">
            <v>427434</v>
          </cell>
          <cell r="C1966">
            <v>37605</v>
          </cell>
          <cell r="D1966">
            <v>37777</v>
          </cell>
          <cell r="E1966" t="str">
            <v>A</v>
          </cell>
          <cell r="F1966" t="str">
            <v>AUCOL98</v>
          </cell>
          <cell r="G1966">
            <v>71285</v>
          </cell>
          <cell r="H1966" t="str">
            <v>DELIMA MARSH S.A.</v>
          </cell>
          <cell r="I1966">
            <v>495207466.6875</v>
          </cell>
          <cell r="J1966">
            <v>262831476.25</v>
          </cell>
          <cell r="K1966">
            <v>514331286.45020002</v>
          </cell>
          <cell r="L1966">
            <v>112817820</v>
          </cell>
          <cell r="M1966">
            <v>60265196</v>
          </cell>
          <cell r="N1966">
            <v>173083016</v>
          </cell>
          <cell r="O1966">
            <v>0.1</v>
          </cell>
          <cell r="P1966">
            <v>6026519.6000000006</v>
          </cell>
          <cell r="Q1966">
            <v>0.1</v>
          </cell>
          <cell r="R1966">
            <v>17308301.600000001</v>
          </cell>
          <cell r="S1966">
            <v>196417837.19999999</v>
          </cell>
          <cell r="T1966">
            <v>0.38188973211338584</v>
          </cell>
          <cell r="U1966">
            <v>0.19</v>
          </cell>
          <cell r="V1966">
            <v>97722944.425538003</v>
          </cell>
          <cell r="W1966">
            <v>0.17499999999999999</v>
          </cell>
          <cell r="X1966">
            <v>90007975.128784999</v>
          </cell>
          <cell r="Y1966">
            <v>0</v>
          </cell>
          <cell r="Z1966">
            <v>0</v>
          </cell>
          <cell r="AA1966">
            <v>0.25311026788661417</v>
          </cell>
          <cell r="AB1966">
            <v>130182529.69587702</v>
          </cell>
          <cell r="AC1966">
            <v>764</v>
          </cell>
          <cell r="AD1966">
            <v>848.3779296875</v>
          </cell>
        </row>
        <row r="1967">
          <cell r="B1967" t="str">
            <v>Total 427434</v>
          </cell>
          <cell r="I1967">
            <v>2485728733.3125</v>
          </cell>
          <cell r="J1967">
            <v>2253770945.9375</v>
          </cell>
          <cell r="K1967">
            <v>2225074910.7119999</v>
          </cell>
          <cell r="L1967">
            <v>662043462</v>
          </cell>
          <cell r="M1967">
            <v>128838568</v>
          </cell>
          <cell r="N1967">
            <v>790882030</v>
          </cell>
          <cell r="P1967">
            <v>12883856.800000001</v>
          </cell>
          <cell r="R1967">
            <v>79088203</v>
          </cell>
          <cell r="S1967">
            <v>882854089.79999995</v>
          </cell>
          <cell r="V1967">
            <v>422764233.03527999</v>
          </cell>
          <cell r="X1967">
            <v>389388109.37459999</v>
          </cell>
          <cell r="Z1967">
            <v>0</v>
          </cell>
          <cell r="AB1967">
            <v>530068478.50212008</v>
          </cell>
          <cell r="AC1967">
            <v>764</v>
          </cell>
        </row>
        <row r="1968">
          <cell r="H1968" t="str">
            <v>Total DELIMA MARSH S.A.</v>
          </cell>
          <cell r="I1968">
            <v>2485728733.3125</v>
          </cell>
          <cell r="J1968">
            <v>2253770945.9375</v>
          </cell>
          <cell r="K1968">
            <v>2225074910.7119999</v>
          </cell>
          <cell r="L1968">
            <v>662043462</v>
          </cell>
          <cell r="M1968">
            <v>128838568</v>
          </cell>
          <cell r="N1968">
            <v>790882030</v>
          </cell>
          <cell r="P1968">
            <v>12883856.800000001</v>
          </cell>
          <cell r="R1968">
            <v>79088203</v>
          </cell>
          <cell r="S1968">
            <v>882854089.79999995</v>
          </cell>
          <cell r="V1968">
            <v>422764233.03527999</v>
          </cell>
          <cell r="X1968">
            <v>389388109.37459999</v>
          </cell>
          <cell r="Z1968">
            <v>0</v>
          </cell>
          <cell r="AB1968">
            <v>530068478.50212008</v>
          </cell>
          <cell r="AC1968">
            <v>764</v>
          </cell>
        </row>
        <row r="1969">
          <cell r="A1969" t="str">
            <v>Corredores Bogotá</v>
          </cell>
          <cell r="B1969">
            <v>1089697</v>
          </cell>
          <cell r="C1969">
            <v>36831</v>
          </cell>
          <cell r="D1969">
            <v>37195</v>
          </cell>
          <cell r="E1969" t="str">
            <v>M</v>
          </cell>
          <cell r="F1969" t="str">
            <v>AUCOL98</v>
          </cell>
          <cell r="G1969">
            <v>66275</v>
          </cell>
          <cell r="H1969" t="str">
            <v>DOMINGUEZ CANO LTDA. ASESORES DE SEGUROS</v>
          </cell>
          <cell r="I1969">
            <v>65145192</v>
          </cell>
          <cell r="J1969">
            <v>65145192</v>
          </cell>
          <cell r="K1969">
            <v>65145191.996100001</v>
          </cell>
          <cell r="L1969">
            <v>37468829</v>
          </cell>
          <cell r="M1969">
            <v>1914201</v>
          </cell>
          <cell r="N1969">
            <v>39383030</v>
          </cell>
          <cell r="O1969">
            <v>0.1</v>
          </cell>
          <cell r="P1969">
            <v>191420.1</v>
          </cell>
          <cell r="Q1969">
            <v>0.1</v>
          </cell>
          <cell r="R1969">
            <v>3938303</v>
          </cell>
          <cell r="S1969">
            <v>43512753.100000001</v>
          </cell>
          <cell r="T1969">
            <v>0.66793498901046988</v>
          </cell>
          <cell r="U1969">
            <v>0.19</v>
          </cell>
          <cell r="V1969">
            <v>12377586.479259001</v>
          </cell>
          <cell r="W1969">
            <v>0.125</v>
          </cell>
          <cell r="X1969">
            <v>8143148.9995125001</v>
          </cell>
          <cell r="Y1969">
            <v>0</v>
          </cell>
          <cell r="Z1969">
            <v>0</v>
          </cell>
          <cell r="AA1969">
            <v>1.7065010989530172E-2</v>
          </cell>
          <cell r="AB1969">
            <v>1111703.4173284995</v>
          </cell>
          <cell r="AD1969">
            <v>82.846153259277344</v>
          </cell>
        </row>
        <row r="1970">
          <cell r="A1970" t="str">
            <v>Corredores Bogotá</v>
          </cell>
          <cell r="B1970">
            <v>1089697</v>
          </cell>
          <cell r="C1970">
            <v>37196</v>
          </cell>
          <cell r="D1970">
            <v>37560</v>
          </cell>
          <cell r="E1970" t="str">
            <v>M</v>
          </cell>
          <cell r="F1970" t="str">
            <v>AUCOL98</v>
          </cell>
          <cell r="G1970">
            <v>66275</v>
          </cell>
          <cell r="H1970" t="str">
            <v>DOMINGUEZ CANO LTDA. ASESORES DE SEGUROS</v>
          </cell>
          <cell r="I1970">
            <v>83616011.9375</v>
          </cell>
          <cell r="J1970">
            <v>80099800.9375</v>
          </cell>
          <cell r="K1970">
            <v>83616011.921900004</v>
          </cell>
          <cell r="L1970">
            <v>21488660</v>
          </cell>
          <cell r="M1970">
            <v>0</v>
          </cell>
          <cell r="N1970">
            <v>21488660</v>
          </cell>
          <cell r="O1970">
            <v>0.1</v>
          </cell>
          <cell r="P1970">
            <v>0</v>
          </cell>
          <cell r="Q1970">
            <v>0.1</v>
          </cell>
          <cell r="R1970">
            <v>2148866</v>
          </cell>
          <cell r="S1970">
            <v>23637526</v>
          </cell>
          <cell r="T1970">
            <v>0.28269138238831809</v>
          </cell>
          <cell r="U1970">
            <v>0.19</v>
          </cell>
          <cell r="V1970">
            <v>15887042.265161</v>
          </cell>
          <cell r="W1970">
            <v>0.125</v>
          </cell>
          <cell r="X1970">
            <v>10452001.490237501</v>
          </cell>
          <cell r="Y1970">
            <v>0</v>
          </cell>
          <cell r="Z1970">
            <v>0</v>
          </cell>
          <cell r="AA1970">
            <v>0.40230861761168196</v>
          </cell>
          <cell r="AB1970">
            <v>33639442.166501507</v>
          </cell>
          <cell r="AD1970">
            <v>78.771980285644531</v>
          </cell>
        </row>
        <row r="1971">
          <cell r="A1971" t="str">
            <v>Corredores Bogotá</v>
          </cell>
          <cell r="B1971">
            <v>1089697</v>
          </cell>
          <cell r="C1971">
            <v>37561</v>
          </cell>
          <cell r="D1971">
            <v>37777</v>
          </cell>
          <cell r="E1971" t="str">
            <v>M</v>
          </cell>
          <cell r="F1971" t="str">
            <v>AUCOL98</v>
          </cell>
          <cell r="G1971">
            <v>66275</v>
          </cell>
          <cell r="H1971" t="str">
            <v>DOMINGUEZ CANO LTDA. ASESORES DE SEGUROS</v>
          </cell>
          <cell r="I1971">
            <v>44589913</v>
          </cell>
          <cell r="J1971">
            <v>6742229</v>
          </cell>
          <cell r="K1971">
            <v>44246797.708999999</v>
          </cell>
          <cell r="L1971">
            <v>20889538</v>
          </cell>
          <cell r="M1971">
            <v>0</v>
          </cell>
          <cell r="N1971">
            <v>20889538</v>
          </cell>
          <cell r="O1971">
            <v>0.1</v>
          </cell>
          <cell r="P1971">
            <v>0</v>
          </cell>
          <cell r="Q1971">
            <v>0.1</v>
          </cell>
          <cell r="R1971">
            <v>2088953.8</v>
          </cell>
          <cell r="S1971">
            <v>22978491.800000001</v>
          </cell>
          <cell r="T1971">
            <v>0.5193255329148051</v>
          </cell>
          <cell r="U1971">
            <v>0.19</v>
          </cell>
          <cell r="V1971">
            <v>8406891.5647100005</v>
          </cell>
          <cell r="W1971">
            <v>0.125</v>
          </cell>
          <cell r="X1971">
            <v>5530849.7136249999</v>
          </cell>
          <cell r="Y1971">
            <v>0</v>
          </cell>
          <cell r="Z1971">
            <v>0</v>
          </cell>
          <cell r="AA1971">
            <v>0.16567446708519495</v>
          </cell>
          <cell r="AB1971">
            <v>7330564.6306649996</v>
          </cell>
          <cell r="AC1971">
            <v>68</v>
          </cell>
          <cell r="AD1971">
            <v>68</v>
          </cell>
        </row>
        <row r="1972">
          <cell r="B1972" t="str">
            <v>Total 1089697</v>
          </cell>
          <cell r="I1972">
            <v>193351116.9375</v>
          </cell>
          <cell r="J1972">
            <v>151987221.9375</v>
          </cell>
          <cell r="K1972">
            <v>193008001.627</v>
          </cell>
          <cell r="L1972">
            <v>79847027</v>
          </cell>
          <cell r="M1972">
            <v>1914201</v>
          </cell>
          <cell r="N1972">
            <v>81761228</v>
          </cell>
          <cell r="P1972">
            <v>191420.1</v>
          </cell>
          <cell r="R1972">
            <v>8176122.7999999998</v>
          </cell>
          <cell r="S1972">
            <v>90128770.899999991</v>
          </cell>
          <cell r="V1972">
            <v>36671520.309129998</v>
          </cell>
          <cell r="X1972">
            <v>24126000.203375001</v>
          </cell>
          <cell r="Z1972">
            <v>0</v>
          </cell>
          <cell r="AB1972">
            <v>42081710.214495003</v>
          </cell>
          <cell r="AC1972">
            <v>68</v>
          </cell>
        </row>
        <row r="1973">
          <cell r="H1973" t="str">
            <v>Total DOMINGUEZ CANO LTDA. ASESORES DE SEGUROS</v>
          </cell>
          <cell r="I1973">
            <v>193351116.9375</v>
          </cell>
          <cell r="J1973">
            <v>151987221.9375</v>
          </cell>
          <cell r="K1973">
            <v>193008001.627</v>
          </cell>
          <cell r="L1973">
            <v>79847027</v>
          </cell>
          <cell r="M1973">
            <v>1914201</v>
          </cell>
          <cell r="N1973">
            <v>81761228</v>
          </cell>
          <cell r="P1973">
            <v>191420.1</v>
          </cell>
          <cell r="R1973">
            <v>8176122.7999999998</v>
          </cell>
          <cell r="S1973">
            <v>90128770.899999991</v>
          </cell>
          <cell r="V1973">
            <v>36671520.309129998</v>
          </cell>
          <cell r="X1973">
            <v>24126000.203375001</v>
          </cell>
          <cell r="Z1973">
            <v>0</v>
          </cell>
          <cell r="AB1973">
            <v>42081710.214495003</v>
          </cell>
          <cell r="AC1973">
            <v>68</v>
          </cell>
        </row>
        <row r="1974">
          <cell r="A1974" t="str">
            <v>Corredores Bogotá</v>
          </cell>
          <cell r="B1974">
            <v>7404288</v>
          </cell>
          <cell r="C1974">
            <v>36717</v>
          </cell>
          <cell r="D1974">
            <v>37081</v>
          </cell>
          <cell r="E1974" t="str">
            <v>A</v>
          </cell>
          <cell r="F1974" t="str">
            <v>AUCOLESP</v>
          </cell>
          <cell r="G1974">
            <v>71617</v>
          </cell>
          <cell r="H1974" t="str">
            <v>EMBAJADA DE CHILE</v>
          </cell>
          <cell r="I1974">
            <v>119156</v>
          </cell>
          <cell r="J1974">
            <v>119156</v>
          </cell>
          <cell r="K1974">
            <v>119156</v>
          </cell>
          <cell r="N1974">
            <v>0</v>
          </cell>
          <cell r="O1974">
            <v>0.1</v>
          </cell>
          <cell r="P1974">
            <v>0</v>
          </cell>
          <cell r="Q1974">
            <v>0.1</v>
          </cell>
          <cell r="R1974">
            <v>0</v>
          </cell>
          <cell r="S1974">
            <v>0</v>
          </cell>
          <cell r="T1974">
            <v>0</v>
          </cell>
          <cell r="U1974">
            <v>0.19</v>
          </cell>
          <cell r="V1974">
            <v>22639.64</v>
          </cell>
          <cell r="W1974">
            <v>0.125</v>
          </cell>
          <cell r="X1974">
            <v>14894.5</v>
          </cell>
          <cell r="Y1974">
            <v>0</v>
          </cell>
          <cell r="Z1974">
            <v>0</v>
          </cell>
          <cell r="AA1974">
            <v>0.68500000000000005</v>
          </cell>
          <cell r="AB1974">
            <v>81621.86</v>
          </cell>
          <cell r="AD1974">
            <v>0.22802197933197021</v>
          </cell>
        </row>
        <row r="1975">
          <cell r="B1975" t="str">
            <v>Total 7404288</v>
          </cell>
          <cell r="I1975">
            <v>119156</v>
          </cell>
          <cell r="J1975">
            <v>119156</v>
          </cell>
          <cell r="K1975">
            <v>119156</v>
          </cell>
          <cell r="L1975">
            <v>0</v>
          </cell>
          <cell r="M1975">
            <v>0</v>
          </cell>
          <cell r="N1975">
            <v>0</v>
          </cell>
          <cell r="P1975">
            <v>0</v>
          </cell>
          <cell r="R1975">
            <v>0</v>
          </cell>
          <cell r="S1975">
            <v>0</v>
          </cell>
          <cell r="V1975">
            <v>22639.64</v>
          </cell>
          <cell r="X1975">
            <v>14894.5</v>
          </cell>
          <cell r="Z1975">
            <v>0</v>
          </cell>
          <cell r="AB1975">
            <v>81621.86</v>
          </cell>
          <cell r="AC1975">
            <v>0</v>
          </cell>
        </row>
        <row r="1976">
          <cell r="H1976" t="str">
            <v>Total EMBAJADA DE CHILE</v>
          </cell>
          <cell r="I1976">
            <v>119156</v>
          </cell>
          <cell r="J1976">
            <v>119156</v>
          </cell>
          <cell r="K1976">
            <v>119156</v>
          </cell>
          <cell r="L1976">
            <v>0</v>
          </cell>
          <cell r="M1976">
            <v>0</v>
          </cell>
          <cell r="N1976">
            <v>0</v>
          </cell>
          <cell r="P1976">
            <v>0</v>
          </cell>
          <cell r="R1976">
            <v>0</v>
          </cell>
          <cell r="S1976">
            <v>0</v>
          </cell>
          <cell r="V1976">
            <v>22639.64</v>
          </cell>
          <cell r="X1976">
            <v>14894.5</v>
          </cell>
          <cell r="Z1976">
            <v>0</v>
          </cell>
          <cell r="AB1976">
            <v>81621.86</v>
          </cell>
          <cell r="AC1976">
            <v>0</v>
          </cell>
        </row>
        <row r="1977">
          <cell r="A1977" t="str">
            <v>Corredores Bogotá</v>
          </cell>
          <cell r="B1977">
            <v>7404270</v>
          </cell>
          <cell r="C1977">
            <v>36713</v>
          </cell>
          <cell r="D1977">
            <v>37077</v>
          </cell>
          <cell r="E1977" t="str">
            <v>A</v>
          </cell>
          <cell r="F1977" t="str">
            <v>AUCOLESP</v>
          </cell>
          <cell r="G1977">
            <v>71617</v>
          </cell>
          <cell r="H1977" t="str">
            <v>EMBAJADA DE LA REPUBLICA DE BOLIVIA</v>
          </cell>
          <cell r="I1977">
            <v>104800</v>
          </cell>
          <cell r="J1977">
            <v>104800</v>
          </cell>
          <cell r="K1977">
            <v>104799.9688</v>
          </cell>
          <cell r="N1977">
            <v>0</v>
          </cell>
          <cell r="O1977">
            <v>0.1</v>
          </cell>
          <cell r="P1977">
            <v>0</v>
          </cell>
          <cell r="Q1977">
            <v>0.1</v>
          </cell>
          <cell r="R1977">
            <v>0</v>
          </cell>
          <cell r="S1977">
            <v>0</v>
          </cell>
          <cell r="T1977">
            <v>0</v>
          </cell>
          <cell r="U1977">
            <v>0.19</v>
          </cell>
          <cell r="V1977">
            <v>19911.994072000001</v>
          </cell>
          <cell r="W1977">
            <v>0.125</v>
          </cell>
          <cell r="X1977">
            <v>13099.9961</v>
          </cell>
          <cell r="Y1977">
            <v>0</v>
          </cell>
          <cell r="Z1977">
            <v>0</v>
          </cell>
          <cell r="AA1977">
            <v>0.68500000000000005</v>
          </cell>
          <cell r="AB1977">
            <v>71787.978628000012</v>
          </cell>
          <cell r="AD1977">
            <v>9.890110045671463E-2</v>
          </cell>
        </row>
        <row r="1978">
          <cell r="B1978" t="str">
            <v>Total 7404270</v>
          </cell>
          <cell r="I1978">
            <v>104800</v>
          </cell>
          <cell r="J1978">
            <v>104800</v>
          </cell>
          <cell r="K1978">
            <v>104799.9688</v>
          </cell>
          <cell r="L1978">
            <v>0</v>
          </cell>
          <cell r="M1978">
            <v>0</v>
          </cell>
          <cell r="N1978">
            <v>0</v>
          </cell>
          <cell r="P1978">
            <v>0</v>
          </cell>
          <cell r="R1978">
            <v>0</v>
          </cell>
          <cell r="S1978">
            <v>0</v>
          </cell>
          <cell r="V1978">
            <v>19911.994072000001</v>
          </cell>
          <cell r="X1978">
            <v>13099.9961</v>
          </cell>
          <cell r="Z1978">
            <v>0</v>
          </cell>
          <cell r="AB1978">
            <v>71787.978628000012</v>
          </cell>
          <cell r="AC1978">
            <v>0</v>
          </cell>
        </row>
        <row r="1979">
          <cell r="H1979" t="str">
            <v>Total EMBAJADA DE LA REPUBLICA DE BOLIVIA</v>
          </cell>
          <cell r="I1979">
            <v>104800</v>
          </cell>
          <cell r="J1979">
            <v>104800</v>
          </cell>
          <cell r="K1979">
            <v>104799.9688</v>
          </cell>
          <cell r="L1979">
            <v>0</v>
          </cell>
          <cell r="M1979">
            <v>0</v>
          </cell>
          <cell r="N1979">
            <v>0</v>
          </cell>
          <cell r="P1979">
            <v>0</v>
          </cell>
          <cell r="R1979">
            <v>0</v>
          </cell>
          <cell r="S1979">
            <v>0</v>
          </cell>
          <cell r="V1979">
            <v>19911.994072000001</v>
          </cell>
          <cell r="X1979">
            <v>13099.9961</v>
          </cell>
          <cell r="Z1979">
            <v>0</v>
          </cell>
          <cell r="AB1979">
            <v>71787.978628000012</v>
          </cell>
          <cell r="AC1979">
            <v>0</v>
          </cell>
        </row>
        <row r="1980">
          <cell r="A1980" t="str">
            <v>Corredores Bogotá</v>
          </cell>
          <cell r="B1980">
            <v>7404445</v>
          </cell>
          <cell r="C1980">
            <v>36717</v>
          </cell>
          <cell r="D1980">
            <v>37081</v>
          </cell>
          <cell r="E1980" t="str">
            <v>A</v>
          </cell>
          <cell r="F1980" t="str">
            <v>AUCOLESP</v>
          </cell>
          <cell r="G1980">
            <v>71617</v>
          </cell>
          <cell r="H1980" t="str">
            <v>EMBAJADA REPUBLICA DOMINICANA</v>
          </cell>
          <cell r="I1980">
            <v>104800</v>
          </cell>
          <cell r="J1980">
            <v>104800</v>
          </cell>
          <cell r="K1980">
            <v>104800</v>
          </cell>
          <cell r="N1980">
            <v>0</v>
          </cell>
          <cell r="O1980">
            <v>0.1</v>
          </cell>
          <cell r="P1980">
            <v>0</v>
          </cell>
          <cell r="Q1980">
            <v>0.1</v>
          </cell>
          <cell r="R1980">
            <v>0</v>
          </cell>
          <cell r="S1980">
            <v>0</v>
          </cell>
          <cell r="T1980">
            <v>0</v>
          </cell>
          <cell r="U1980">
            <v>0.19</v>
          </cell>
          <cell r="V1980">
            <v>19912</v>
          </cell>
          <cell r="W1980">
            <v>0.125</v>
          </cell>
          <cell r="X1980">
            <v>13100</v>
          </cell>
          <cell r="Y1980">
            <v>0</v>
          </cell>
          <cell r="Z1980">
            <v>0</v>
          </cell>
          <cell r="AA1980">
            <v>0.68500000000000005</v>
          </cell>
          <cell r="AB1980">
            <v>71788</v>
          </cell>
          <cell r="AD1980">
            <v>8.7912090122699738E-2</v>
          </cell>
        </row>
        <row r="1981">
          <cell r="B1981" t="str">
            <v>Total 7404445</v>
          </cell>
          <cell r="I1981">
            <v>104800</v>
          </cell>
          <cell r="J1981">
            <v>104800</v>
          </cell>
          <cell r="K1981">
            <v>104800</v>
          </cell>
          <cell r="L1981">
            <v>0</v>
          </cell>
          <cell r="M1981">
            <v>0</v>
          </cell>
          <cell r="N1981">
            <v>0</v>
          </cell>
          <cell r="P1981">
            <v>0</v>
          </cell>
          <cell r="R1981">
            <v>0</v>
          </cell>
          <cell r="S1981">
            <v>0</v>
          </cell>
          <cell r="V1981">
            <v>19912</v>
          </cell>
          <cell r="X1981">
            <v>13100</v>
          </cell>
          <cell r="Z1981">
            <v>0</v>
          </cell>
          <cell r="AB1981">
            <v>71788</v>
          </cell>
          <cell r="AC1981">
            <v>0</v>
          </cell>
        </row>
        <row r="1982">
          <cell r="H1982" t="str">
            <v>Total EMBAJADA REPUBLICA DOMINICANA</v>
          </cell>
          <cell r="I1982">
            <v>104800</v>
          </cell>
          <cell r="J1982">
            <v>104800</v>
          </cell>
          <cell r="K1982">
            <v>104800</v>
          </cell>
          <cell r="L1982">
            <v>0</v>
          </cell>
          <cell r="M1982">
            <v>0</v>
          </cell>
          <cell r="N1982">
            <v>0</v>
          </cell>
          <cell r="P1982">
            <v>0</v>
          </cell>
          <cell r="R1982">
            <v>0</v>
          </cell>
          <cell r="S1982">
            <v>0</v>
          </cell>
          <cell r="V1982">
            <v>19912</v>
          </cell>
          <cell r="X1982">
            <v>13100</v>
          </cell>
          <cell r="Z1982">
            <v>0</v>
          </cell>
          <cell r="AB1982">
            <v>71788</v>
          </cell>
          <cell r="AC1982">
            <v>0</v>
          </cell>
        </row>
        <row r="1983">
          <cell r="A1983" t="str">
            <v>Corredores Bogotá</v>
          </cell>
          <cell r="B1983">
            <v>7365372</v>
          </cell>
          <cell r="C1983">
            <v>37036</v>
          </cell>
          <cell r="D1983">
            <v>37400</v>
          </cell>
          <cell r="E1983" t="str">
            <v>A</v>
          </cell>
          <cell r="F1983" t="str">
            <v>AUCOLESP</v>
          </cell>
          <cell r="G1983">
            <v>71617</v>
          </cell>
          <cell r="H1983" t="str">
            <v>EMBAJADA VENEZUELA</v>
          </cell>
          <cell r="I1983">
            <v>0</v>
          </cell>
          <cell r="J1983">
            <v>0</v>
          </cell>
          <cell r="K1983">
            <v>7.7999999999999996E-3</v>
          </cell>
          <cell r="N1983">
            <v>0</v>
          </cell>
          <cell r="O1983">
            <v>0.1</v>
          </cell>
          <cell r="P1983">
            <v>0</v>
          </cell>
          <cell r="Q1983">
            <v>0.1</v>
          </cell>
          <cell r="R1983">
            <v>0</v>
          </cell>
          <cell r="S1983">
            <v>0</v>
          </cell>
          <cell r="T1983">
            <v>0</v>
          </cell>
          <cell r="U1983">
            <v>0.19</v>
          </cell>
          <cell r="V1983">
            <v>1.482E-3</v>
          </cell>
          <cell r="W1983">
            <v>0.125</v>
          </cell>
          <cell r="X1983">
            <v>9.7499999999999996E-4</v>
          </cell>
          <cell r="Y1983">
            <v>0</v>
          </cell>
          <cell r="Z1983">
            <v>0</v>
          </cell>
          <cell r="AA1983">
            <v>0.68500000000000005</v>
          </cell>
          <cell r="AB1983">
            <v>5.3430000000000005E-3</v>
          </cell>
          <cell r="AD1983">
            <v>0</v>
          </cell>
        </row>
        <row r="1984">
          <cell r="B1984" t="str">
            <v>Total 7365372</v>
          </cell>
          <cell r="I1984">
            <v>0</v>
          </cell>
          <cell r="J1984">
            <v>0</v>
          </cell>
          <cell r="K1984">
            <v>7.7999999999999996E-3</v>
          </cell>
          <cell r="L1984">
            <v>0</v>
          </cell>
          <cell r="M1984">
            <v>0</v>
          </cell>
          <cell r="N1984">
            <v>0</v>
          </cell>
          <cell r="P1984">
            <v>0</v>
          </cell>
          <cell r="R1984">
            <v>0</v>
          </cell>
          <cell r="S1984">
            <v>0</v>
          </cell>
          <cell r="V1984">
            <v>1.482E-3</v>
          </cell>
          <cell r="X1984">
            <v>9.7499999999999996E-4</v>
          </cell>
          <cell r="Z1984">
            <v>0</v>
          </cell>
          <cell r="AB1984">
            <v>5.3430000000000005E-3</v>
          </cell>
          <cell r="AC1984">
            <v>0</v>
          </cell>
        </row>
        <row r="1985">
          <cell r="H1985" t="str">
            <v>Total EMBAJADA VENEZUELA</v>
          </cell>
          <cell r="I1985">
            <v>0</v>
          </cell>
          <cell r="J1985">
            <v>0</v>
          </cell>
          <cell r="K1985">
            <v>7.7999999999999996E-3</v>
          </cell>
          <cell r="L1985">
            <v>0</v>
          </cell>
          <cell r="M1985">
            <v>0</v>
          </cell>
          <cell r="N1985">
            <v>0</v>
          </cell>
          <cell r="P1985">
            <v>0</v>
          </cell>
          <cell r="R1985">
            <v>0</v>
          </cell>
          <cell r="S1985">
            <v>0</v>
          </cell>
          <cell r="V1985">
            <v>1.482E-3</v>
          </cell>
          <cell r="X1985">
            <v>9.7499999999999996E-4</v>
          </cell>
          <cell r="Z1985">
            <v>0</v>
          </cell>
          <cell r="AB1985">
            <v>5.3430000000000005E-3</v>
          </cell>
          <cell r="AC1985">
            <v>0</v>
          </cell>
        </row>
        <row r="1986">
          <cell r="A1986" t="str">
            <v>Corredores Bogotá</v>
          </cell>
          <cell r="B1986">
            <v>10347190</v>
          </cell>
          <cell r="C1986">
            <v>37241</v>
          </cell>
          <cell r="D1986">
            <v>37605</v>
          </cell>
          <cell r="E1986" t="str">
            <v>A</v>
          </cell>
          <cell r="F1986" t="str">
            <v>AUCOLESP</v>
          </cell>
          <cell r="G1986">
            <v>71285</v>
          </cell>
          <cell r="H1986" t="str">
            <v>EMPRESA DE ACUEDUCTO Y ALCANT.DE</v>
          </cell>
          <cell r="I1986">
            <v>-919552</v>
          </cell>
          <cell r="J1986">
            <v>-919552</v>
          </cell>
          <cell r="K1986">
            <v>-919553</v>
          </cell>
          <cell r="L1986">
            <v>297763147</v>
          </cell>
          <cell r="M1986">
            <v>33019132</v>
          </cell>
          <cell r="N1986">
            <v>330782279</v>
          </cell>
          <cell r="O1986">
            <v>0.1</v>
          </cell>
          <cell r="P1986">
            <v>3301913.2</v>
          </cell>
          <cell r="Q1986">
            <v>0.1</v>
          </cell>
          <cell r="R1986">
            <v>33078227.900000002</v>
          </cell>
          <cell r="S1986">
            <v>367162420.09999996</v>
          </cell>
          <cell r="T1986">
            <v>-399.28358680793815</v>
          </cell>
          <cell r="U1986">
            <v>0.19</v>
          </cell>
          <cell r="V1986">
            <v>-174715.07</v>
          </cell>
          <cell r="W1986">
            <v>0.125</v>
          </cell>
          <cell r="X1986">
            <v>-114944.125</v>
          </cell>
          <cell r="Y1986">
            <v>0</v>
          </cell>
          <cell r="Z1986">
            <v>0</v>
          </cell>
          <cell r="AA1986">
            <v>399.96858680793815</v>
          </cell>
          <cell r="AB1986">
            <v>-367792313.90499997</v>
          </cell>
          <cell r="AD1986">
            <v>448.04669189453125</v>
          </cell>
        </row>
        <row r="1987">
          <cell r="A1987" t="str">
            <v>Corredores Bogotá</v>
          </cell>
          <cell r="B1987">
            <v>10347190</v>
          </cell>
          <cell r="C1987">
            <v>37606</v>
          </cell>
          <cell r="D1987">
            <v>37777</v>
          </cell>
          <cell r="E1987" t="str">
            <v>A</v>
          </cell>
          <cell r="F1987" t="str">
            <v>AUCOLESP</v>
          </cell>
          <cell r="G1987">
            <v>71285</v>
          </cell>
          <cell r="H1987" t="str">
            <v>EMPRESA DE ACUEDUCTO Y ALCANT.DE</v>
          </cell>
          <cell r="I1987">
            <v>722498555.99220002</v>
          </cell>
          <cell r="J1987">
            <v>722498555.99220002</v>
          </cell>
          <cell r="K1987">
            <v>339978348.55860001</v>
          </cell>
          <cell r="L1987">
            <v>64862634</v>
          </cell>
          <cell r="M1987">
            <v>133618518</v>
          </cell>
          <cell r="N1987">
            <v>198481152</v>
          </cell>
          <cell r="O1987">
            <v>0.1</v>
          </cell>
          <cell r="P1987">
            <v>13361851.800000001</v>
          </cell>
          <cell r="Q1987">
            <v>0.1</v>
          </cell>
          <cell r="R1987">
            <v>19848115.199999999</v>
          </cell>
          <cell r="S1987">
            <v>231691119</v>
          </cell>
          <cell r="T1987">
            <v>0.68148786527817606</v>
          </cell>
          <cell r="U1987">
            <v>0.19</v>
          </cell>
          <cell r="V1987">
            <v>64595886.226134002</v>
          </cell>
          <cell r="W1987">
            <v>0.125</v>
          </cell>
          <cell r="X1987">
            <v>42497293.569825001</v>
          </cell>
          <cell r="Y1987">
            <v>0</v>
          </cell>
          <cell r="Z1987">
            <v>0</v>
          </cell>
          <cell r="AA1987">
            <v>3.5121347218239896E-3</v>
          </cell>
          <cell r="AB1987">
            <v>1194049.762641038</v>
          </cell>
          <cell r="AC1987">
            <v>394</v>
          </cell>
          <cell r="AD1987">
            <v>393.25146484375</v>
          </cell>
        </row>
        <row r="1988">
          <cell r="B1988" t="str">
            <v>Total 10347190</v>
          </cell>
          <cell r="I1988">
            <v>721579003.99220002</v>
          </cell>
          <cell r="J1988">
            <v>721579003.99220002</v>
          </cell>
          <cell r="K1988">
            <v>339058795.55860001</v>
          </cell>
          <cell r="L1988">
            <v>362625781</v>
          </cell>
          <cell r="M1988">
            <v>166637650</v>
          </cell>
          <cell r="N1988">
            <v>529263431</v>
          </cell>
          <cell r="P1988">
            <v>16663765</v>
          </cell>
          <cell r="R1988">
            <v>52926343.100000001</v>
          </cell>
          <cell r="S1988">
            <v>598853539.0999999</v>
          </cell>
          <cell r="V1988">
            <v>64421171.156134002</v>
          </cell>
          <cell r="X1988">
            <v>42382349.444825001</v>
          </cell>
          <cell r="Z1988">
            <v>0</v>
          </cell>
          <cell r="AB1988">
            <v>-366598264.14235896</v>
          </cell>
          <cell r="AC1988">
            <v>394</v>
          </cell>
        </row>
        <row r="1989">
          <cell r="H1989" t="str">
            <v>Total EMPRESA DE ACUEDUCTO Y ALCANT.DE</v>
          </cell>
          <cell r="I1989">
            <v>721579003.99220002</v>
          </cell>
          <cell r="J1989">
            <v>721579003.99220002</v>
          </cell>
          <cell r="K1989">
            <v>339058795.55860001</v>
          </cell>
          <cell r="L1989">
            <v>362625781</v>
          </cell>
          <cell r="M1989">
            <v>166637650</v>
          </cell>
          <cell r="N1989">
            <v>529263431</v>
          </cell>
          <cell r="P1989">
            <v>16663765</v>
          </cell>
          <cell r="R1989">
            <v>52926343.100000001</v>
          </cell>
          <cell r="S1989">
            <v>598853539.0999999</v>
          </cell>
          <cell r="V1989">
            <v>64421171.156134002</v>
          </cell>
          <cell r="X1989">
            <v>42382349.444825001</v>
          </cell>
          <cell r="Z1989">
            <v>0</v>
          </cell>
          <cell r="AB1989">
            <v>-366598264.14235896</v>
          </cell>
          <cell r="AC1989">
            <v>394</v>
          </cell>
        </row>
        <row r="1990">
          <cell r="A1990" t="str">
            <v>Corredores Bogotá</v>
          </cell>
          <cell r="B1990">
            <v>7473036</v>
          </cell>
          <cell r="C1990">
            <v>36770</v>
          </cell>
          <cell r="D1990">
            <v>37134</v>
          </cell>
          <cell r="E1990" t="str">
            <v>M</v>
          </cell>
          <cell r="F1990" t="str">
            <v>AUCOL98</v>
          </cell>
          <cell r="G1990">
            <v>78980</v>
          </cell>
          <cell r="H1990" t="str">
            <v>Equirent S.a.</v>
          </cell>
          <cell r="I1990">
            <v>307846683</v>
          </cell>
          <cell r="J1990">
            <v>307846683</v>
          </cell>
          <cell r="K1990">
            <v>297459772.38480002</v>
          </cell>
          <cell r="L1990">
            <v>110676583</v>
          </cell>
          <cell r="M1990">
            <v>13076349</v>
          </cell>
          <cell r="N1990">
            <v>123752932</v>
          </cell>
          <cell r="O1990">
            <v>0.1</v>
          </cell>
          <cell r="P1990">
            <v>1307634.9000000001</v>
          </cell>
          <cell r="Q1990">
            <v>0.1</v>
          </cell>
          <cell r="R1990">
            <v>12375293.200000001</v>
          </cell>
          <cell r="S1990">
            <v>137435860.09999999</v>
          </cell>
          <cell r="T1990">
            <v>0.46203175306074723</v>
          </cell>
          <cell r="U1990">
            <v>0.19</v>
          </cell>
          <cell r="V1990">
            <v>56517356.753112003</v>
          </cell>
          <cell r="W1990">
            <v>0.125</v>
          </cell>
          <cell r="X1990">
            <v>37182471.548100002</v>
          </cell>
          <cell r="Y1990">
            <v>0</v>
          </cell>
          <cell r="Z1990">
            <v>0</v>
          </cell>
          <cell r="AA1990">
            <v>0.22296824693925282</v>
          </cell>
          <cell r="AB1990">
            <v>66324083.983588025</v>
          </cell>
          <cell r="AD1990">
            <v>141.45878601074219</v>
          </cell>
        </row>
        <row r="1991">
          <cell r="A1991" t="str">
            <v>Corredores Bogotá</v>
          </cell>
          <cell r="B1991">
            <v>7473036</v>
          </cell>
          <cell r="C1991">
            <v>37135</v>
          </cell>
          <cell r="D1991">
            <v>37499</v>
          </cell>
          <cell r="E1991" t="str">
            <v>M</v>
          </cell>
          <cell r="F1991" t="str">
            <v>AUCOL98</v>
          </cell>
          <cell r="G1991">
            <v>78980</v>
          </cell>
          <cell r="H1991" t="str">
            <v>Equirent S.a.</v>
          </cell>
          <cell r="I1991">
            <v>366391437</v>
          </cell>
          <cell r="J1991">
            <v>366855593</v>
          </cell>
          <cell r="K1991">
            <v>365578103.35839999</v>
          </cell>
          <cell r="L1991">
            <v>112589247</v>
          </cell>
          <cell r="M1991">
            <v>31463960</v>
          </cell>
          <cell r="N1991">
            <v>144053207</v>
          </cell>
          <cell r="O1991">
            <v>0.1</v>
          </cell>
          <cell r="P1991">
            <v>3146396</v>
          </cell>
          <cell r="Q1991">
            <v>0.1</v>
          </cell>
          <cell r="R1991">
            <v>14405320.700000001</v>
          </cell>
          <cell r="S1991">
            <v>161604923.69999999</v>
          </cell>
          <cell r="T1991">
            <v>0.44205307214903999</v>
          </cell>
          <cell r="U1991">
            <v>0.19</v>
          </cell>
          <cell r="V1991">
            <v>69459839.638096005</v>
          </cell>
          <cell r="W1991">
            <v>0.125</v>
          </cell>
          <cell r="X1991">
            <v>45697262.919799998</v>
          </cell>
          <cell r="Y1991">
            <v>0</v>
          </cell>
          <cell r="Z1991">
            <v>0</v>
          </cell>
          <cell r="AA1991">
            <v>0.24294692785096006</v>
          </cell>
          <cell r="AB1991">
            <v>88816077.100504026</v>
          </cell>
          <cell r="AD1991">
            <v>149.30769348144531</v>
          </cell>
        </row>
        <row r="1992">
          <cell r="A1992" t="str">
            <v>Corredores Bogotá</v>
          </cell>
          <cell r="B1992">
            <v>7473036</v>
          </cell>
          <cell r="C1992">
            <v>37500</v>
          </cell>
          <cell r="D1992">
            <v>37777</v>
          </cell>
          <cell r="E1992" t="str">
            <v>M</v>
          </cell>
          <cell r="F1992" t="str">
            <v>AUCOL98</v>
          </cell>
          <cell r="G1992">
            <v>78980</v>
          </cell>
          <cell r="H1992" t="str">
            <v>Equirent S.a.</v>
          </cell>
          <cell r="I1992">
            <v>226349872</v>
          </cell>
          <cell r="J1992">
            <v>200475429</v>
          </cell>
          <cell r="K1992">
            <v>231349464.4463</v>
          </cell>
          <cell r="L1992">
            <v>87340160</v>
          </cell>
          <cell r="M1992">
            <v>73016541</v>
          </cell>
          <cell r="N1992">
            <v>160356701</v>
          </cell>
          <cell r="O1992">
            <v>0.1</v>
          </cell>
          <cell r="P1992">
            <v>7301654.1000000006</v>
          </cell>
          <cell r="Q1992">
            <v>0.1</v>
          </cell>
          <cell r="R1992">
            <v>16035670.100000001</v>
          </cell>
          <cell r="S1992">
            <v>183694025.19999999</v>
          </cell>
          <cell r="T1992">
            <v>0.79401102414325397</v>
          </cell>
          <cell r="U1992">
            <v>0.19</v>
          </cell>
          <cell r="V1992">
            <v>43956398.244796999</v>
          </cell>
          <cell r="W1992">
            <v>0.125</v>
          </cell>
          <cell r="X1992">
            <v>28918683.0557875</v>
          </cell>
          <cell r="Y1992">
            <v>0</v>
          </cell>
          <cell r="Z1992">
            <v>0</v>
          </cell>
          <cell r="AA1992">
            <v>-0.10901102414325392</v>
          </cell>
          <cell r="AB1992">
            <v>-25219642.054284472</v>
          </cell>
          <cell r="AC1992">
            <v>122</v>
          </cell>
          <cell r="AD1992">
            <v>125.32491302490234</v>
          </cell>
        </row>
        <row r="1993">
          <cell r="B1993" t="str">
            <v>Total 7473036</v>
          </cell>
          <cell r="I1993">
            <v>900587992</v>
          </cell>
          <cell r="J1993">
            <v>875177705</v>
          </cell>
          <cell r="K1993">
            <v>894387340.18950009</v>
          </cell>
          <cell r="L1993">
            <v>310605990</v>
          </cell>
          <cell r="M1993">
            <v>117556850</v>
          </cell>
          <cell r="N1993">
            <v>428162840</v>
          </cell>
          <cell r="P1993">
            <v>11755685</v>
          </cell>
          <cell r="R1993">
            <v>42816284</v>
          </cell>
          <cell r="S1993">
            <v>482734808.99999994</v>
          </cell>
          <cell r="V1993">
            <v>169933594.63600501</v>
          </cell>
          <cell r="X1993">
            <v>111798417.52368751</v>
          </cell>
          <cell r="Z1993">
            <v>0</v>
          </cell>
          <cell r="AB1993">
            <v>129920519.02980758</v>
          </cell>
          <cell r="AC1993">
            <v>122</v>
          </cell>
        </row>
        <row r="1994">
          <cell r="A1994" t="str">
            <v>Corredores Bogotá</v>
          </cell>
          <cell r="B1994">
            <v>10274963</v>
          </cell>
          <cell r="C1994">
            <v>37043</v>
          </cell>
          <cell r="D1994">
            <v>37407</v>
          </cell>
          <cell r="E1994" t="str">
            <v>M</v>
          </cell>
          <cell r="F1994" t="str">
            <v>AUCOL98</v>
          </cell>
          <cell r="G1994">
            <v>78980</v>
          </cell>
          <cell r="H1994" t="str">
            <v>Equirent S.a.</v>
          </cell>
          <cell r="I1994">
            <v>55578963</v>
          </cell>
          <cell r="J1994">
            <v>58785654</v>
          </cell>
          <cell r="K1994">
            <v>55221155.9375</v>
          </cell>
          <cell r="L1994">
            <v>2818711</v>
          </cell>
          <cell r="M1994">
            <v>1500000</v>
          </cell>
          <cell r="N1994">
            <v>4318711</v>
          </cell>
          <cell r="O1994">
            <v>0.1</v>
          </cell>
          <cell r="P1994">
            <v>150000</v>
          </cell>
          <cell r="Q1994">
            <v>0.1</v>
          </cell>
          <cell r="R1994">
            <v>431871.10000000003</v>
          </cell>
          <cell r="S1994">
            <v>4900582.0999999996</v>
          </cell>
          <cell r="T1994">
            <v>8.874464898102713E-2</v>
          </cell>
          <cell r="U1994">
            <v>0.19</v>
          </cell>
          <cell r="V1994">
            <v>10492019.628125001</v>
          </cell>
          <cell r="W1994">
            <v>0.1</v>
          </cell>
          <cell r="X1994">
            <v>5522115.59375</v>
          </cell>
          <cell r="Y1994">
            <v>0.125</v>
          </cell>
          <cell r="Z1994">
            <v>6902644.4921875</v>
          </cell>
          <cell r="AA1994">
            <v>0.49625535101897283</v>
          </cell>
          <cell r="AB1994">
            <v>27403794.123437498</v>
          </cell>
          <cell r="AD1994">
            <v>34.565933227539063</v>
          </cell>
        </row>
        <row r="1995">
          <cell r="A1995" t="str">
            <v>Corredores Bogotá</v>
          </cell>
          <cell r="B1995">
            <v>10274963</v>
          </cell>
          <cell r="C1995">
            <v>37408</v>
          </cell>
          <cell r="D1995">
            <v>37772</v>
          </cell>
          <cell r="E1995" t="str">
            <v>M</v>
          </cell>
          <cell r="F1995" t="str">
            <v>AUCOL98</v>
          </cell>
          <cell r="G1995">
            <v>78980</v>
          </cell>
          <cell r="H1995" t="str">
            <v>Equirent S.a.</v>
          </cell>
          <cell r="I1995">
            <v>21516741</v>
          </cell>
          <cell r="J1995">
            <v>19876966</v>
          </cell>
          <cell r="K1995">
            <v>21153206.445300002</v>
          </cell>
          <cell r="N1995">
            <v>0</v>
          </cell>
          <cell r="O1995">
            <v>0.1</v>
          </cell>
          <cell r="P1995">
            <v>0</v>
          </cell>
          <cell r="Q1995">
            <v>0.1</v>
          </cell>
          <cell r="R1995">
            <v>0</v>
          </cell>
          <cell r="S1995">
            <v>0</v>
          </cell>
          <cell r="T1995">
            <v>0</v>
          </cell>
          <cell r="U1995">
            <v>0.19</v>
          </cell>
          <cell r="V1995">
            <v>4019109.2246070006</v>
          </cell>
          <cell r="W1995">
            <v>0.1</v>
          </cell>
          <cell r="X1995">
            <v>2115320.6445300002</v>
          </cell>
          <cell r="Y1995">
            <v>0.125</v>
          </cell>
          <cell r="Z1995">
            <v>2644150.8056625002</v>
          </cell>
          <cell r="AA1995">
            <v>0.58499999999999996</v>
          </cell>
          <cell r="AB1995">
            <v>12374625.7705005</v>
          </cell>
          <cell r="AD1995">
            <v>10.109889984130859</v>
          </cell>
        </row>
        <row r="1996">
          <cell r="A1996" t="str">
            <v>Corredores Bogotá</v>
          </cell>
          <cell r="B1996">
            <v>10274963</v>
          </cell>
          <cell r="C1996">
            <v>37773</v>
          </cell>
          <cell r="D1996">
            <v>37777</v>
          </cell>
          <cell r="E1996" t="str">
            <v>M</v>
          </cell>
          <cell r="F1996" t="str">
            <v>AUCOL98</v>
          </cell>
          <cell r="G1996">
            <v>78980</v>
          </cell>
          <cell r="H1996" t="str">
            <v>Equirent S.a.</v>
          </cell>
          <cell r="I1996">
            <v>0</v>
          </cell>
          <cell r="J1996">
            <v>0</v>
          </cell>
          <cell r="K1996">
            <v>267641.65230000002</v>
          </cell>
          <cell r="N1996">
            <v>0</v>
          </cell>
          <cell r="O1996">
            <v>0.1</v>
          </cell>
          <cell r="P1996">
            <v>0</v>
          </cell>
          <cell r="Q1996">
            <v>0.1</v>
          </cell>
          <cell r="R1996">
            <v>0</v>
          </cell>
          <cell r="S1996">
            <v>0</v>
          </cell>
          <cell r="T1996">
            <v>0</v>
          </cell>
          <cell r="U1996">
            <v>0.19</v>
          </cell>
          <cell r="V1996">
            <v>50851.913937000005</v>
          </cell>
          <cell r="W1996">
            <v>0.1</v>
          </cell>
          <cell r="X1996">
            <v>26764.165230000002</v>
          </cell>
          <cell r="Y1996">
            <v>0.125</v>
          </cell>
          <cell r="Z1996">
            <v>33455.206537500002</v>
          </cell>
          <cell r="AA1996">
            <v>0.58499999999999996</v>
          </cell>
          <cell r="AB1996">
            <v>156570.3665955</v>
          </cell>
          <cell r="AC1996">
            <v>5</v>
          </cell>
          <cell r="AD1996">
            <v>5</v>
          </cell>
        </row>
        <row r="1997">
          <cell r="B1997" t="str">
            <v>Total 10274963</v>
          </cell>
          <cell r="I1997">
            <v>77095704</v>
          </cell>
          <cell r="J1997">
            <v>78662620</v>
          </cell>
          <cell r="K1997">
            <v>76642004.035099998</v>
          </cell>
          <cell r="L1997">
            <v>2818711</v>
          </cell>
          <cell r="M1997">
            <v>1500000</v>
          </cell>
          <cell r="N1997">
            <v>4318711</v>
          </cell>
          <cell r="P1997">
            <v>150000</v>
          </cell>
          <cell r="R1997">
            <v>431871.10000000003</v>
          </cell>
          <cell r="S1997">
            <v>4900582.0999999996</v>
          </cell>
          <cell r="V1997">
            <v>14561980.766669001</v>
          </cell>
          <cell r="X1997">
            <v>7664200.4035100006</v>
          </cell>
          <cell r="Z1997">
            <v>9580250.5043874998</v>
          </cell>
          <cell r="AB1997">
            <v>39934990.260533497</v>
          </cell>
          <cell r="AC1997">
            <v>5</v>
          </cell>
        </row>
        <row r="1998">
          <cell r="H1998" t="str">
            <v>Total Equirent S.a.</v>
          </cell>
          <cell r="I1998">
            <v>977683696</v>
          </cell>
          <cell r="J1998">
            <v>953840325</v>
          </cell>
          <cell r="K1998">
            <v>971029344.22460008</v>
          </cell>
          <cell r="L1998">
            <v>313424701</v>
          </cell>
          <cell r="M1998">
            <v>119056850</v>
          </cell>
          <cell r="N1998">
            <v>432481551</v>
          </cell>
          <cell r="P1998">
            <v>11905685</v>
          </cell>
          <cell r="R1998">
            <v>43248155.100000001</v>
          </cell>
          <cell r="S1998">
            <v>487635391.09999996</v>
          </cell>
          <cell r="V1998">
            <v>184495575.40267402</v>
          </cell>
          <cell r="X1998">
            <v>119462617.92719752</v>
          </cell>
          <cell r="Z1998">
            <v>9580250.5043874998</v>
          </cell>
          <cell r="AB1998">
            <v>169855509.29034111</v>
          </cell>
          <cell r="AC1998">
            <v>127</v>
          </cell>
        </row>
        <row r="1999">
          <cell r="A1999" t="str">
            <v>Corredores Bogotá</v>
          </cell>
          <cell r="B1999">
            <v>10271519</v>
          </cell>
          <cell r="C1999">
            <v>37087</v>
          </cell>
          <cell r="D1999">
            <v>37451</v>
          </cell>
          <cell r="E1999" t="str">
            <v>A</v>
          </cell>
          <cell r="F1999" t="str">
            <v>AUCOLESP</v>
          </cell>
          <cell r="G1999">
            <v>71167</v>
          </cell>
          <cell r="H1999" t="str">
            <v>ETERNIT COLOMBIA S.A.</v>
          </cell>
          <cell r="I1999">
            <v>16319537</v>
          </cell>
          <cell r="J1999">
            <v>16319537</v>
          </cell>
          <cell r="K1999">
            <v>16514043.294199999</v>
          </cell>
          <cell r="L1999">
            <v>3784879</v>
          </cell>
          <cell r="M1999">
            <v>2379482</v>
          </cell>
          <cell r="N1999">
            <v>6164361</v>
          </cell>
          <cell r="O1999">
            <v>0.1</v>
          </cell>
          <cell r="P1999">
            <v>237948.2</v>
          </cell>
          <cell r="Q1999">
            <v>0.1</v>
          </cell>
          <cell r="R1999">
            <v>616436.1</v>
          </cell>
          <cell r="S1999">
            <v>7018745.2999999998</v>
          </cell>
          <cell r="T1999">
            <v>0.42501676754505646</v>
          </cell>
          <cell r="U1999">
            <v>0.19</v>
          </cell>
          <cell r="V1999">
            <v>3137668.2258979999</v>
          </cell>
          <cell r="W1999">
            <v>6.5000000000000002E-2</v>
          </cell>
          <cell r="X1999">
            <v>1073412.814123</v>
          </cell>
          <cell r="Y1999">
            <v>0</v>
          </cell>
          <cell r="Z1999">
            <v>0</v>
          </cell>
          <cell r="AA1999">
            <v>0.31998323245494364</v>
          </cell>
          <cell r="AB1999">
            <v>5284216.954179002</v>
          </cell>
          <cell r="AD1999">
            <v>9.7664833068847656</v>
          </cell>
        </row>
        <row r="2000">
          <cell r="B2000" t="str">
            <v>Total 10271519</v>
          </cell>
          <cell r="I2000">
            <v>16319537</v>
          </cell>
          <cell r="J2000">
            <v>16319537</v>
          </cell>
          <cell r="K2000">
            <v>16514043.294199999</v>
          </cell>
          <cell r="L2000">
            <v>3784879</v>
          </cell>
          <cell r="M2000">
            <v>2379482</v>
          </cell>
          <cell r="N2000">
            <v>6164361</v>
          </cell>
          <cell r="P2000">
            <v>237948.2</v>
          </cell>
          <cell r="R2000">
            <v>616436.1</v>
          </cell>
          <cell r="S2000">
            <v>7018745.2999999998</v>
          </cell>
          <cell r="V2000">
            <v>3137668.2258979999</v>
          </cell>
          <cell r="X2000">
            <v>1073412.814123</v>
          </cell>
          <cell r="Z2000">
            <v>0</v>
          </cell>
          <cell r="AB2000">
            <v>5284216.954179002</v>
          </cell>
          <cell r="AC2000">
            <v>0</v>
          </cell>
        </row>
        <row r="2001">
          <cell r="H2001" t="str">
            <v>Total ETERNIT COLOMBIA S.A.</v>
          </cell>
          <cell r="I2001">
            <v>16319537</v>
          </cell>
          <cell r="J2001">
            <v>16319537</v>
          </cell>
          <cell r="K2001">
            <v>16514043.294199999</v>
          </cell>
          <cell r="L2001">
            <v>3784879</v>
          </cell>
          <cell r="M2001">
            <v>2379482</v>
          </cell>
          <cell r="N2001">
            <v>6164361</v>
          </cell>
          <cell r="P2001">
            <v>237948.2</v>
          </cell>
          <cell r="R2001">
            <v>616436.1</v>
          </cell>
          <cell r="S2001">
            <v>7018745.2999999998</v>
          </cell>
          <cell r="V2001">
            <v>3137668.2258979999</v>
          </cell>
          <cell r="X2001">
            <v>1073412.814123</v>
          </cell>
          <cell r="Z2001">
            <v>0</v>
          </cell>
          <cell r="AB2001">
            <v>5284216.954179002</v>
          </cell>
          <cell r="AC2001">
            <v>0</v>
          </cell>
        </row>
        <row r="2002">
          <cell r="A2002" t="str">
            <v>Corredores Bogotá</v>
          </cell>
          <cell r="B2002">
            <v>10271528</v>
          </cell>
          <cell r="C2002">
            <v>37087</v>
          </cell>
          <cell r="D2002">
            <v>37451</v>
          </cell>
          <cell r="E2002" t="str">
            <v>A</v>
          </cell>
          <cell r="F2002" t="str">
            <v>AUCOLESP</v>
          </cell>
          <cell r="G2002">
            <v>71167</v>
          </cell>
          <cell r="H2002" t="str">
            <v>ETERNIT PACIFICO S.A.</v>
          </cell>
          <cell r="I2002">
            <v>14062180</v>
          </cell>
          <cell r="J2002">
            <v>14062180</v>
          </cell>
          <cell r="K2002">
            <v>14489937.2015</v>
          </cell>
          <cell r="L2002">
            <v>6031572</v>
          </cell>
          <cell r="M2002">
            <v>0</v>
          </cell>
          <cell r="N2002">
            <v>6031572</v>
          </cell>
          <cell r="O2002">
            <v>0.1</v>
          </cell>
          <cell r="P2002">
            <v>0</v>
          </cell>
          <cell r="Q2002">
            <v>0.1</v>
          </cell>
          <cell r="R2002">
            <v>603157.20000000007</v>
          </cell>
          <cell r="S2002">
            <v>6634729.2000000002</v>
          </cell>
          <cell r="T2002">
            <v>0.45788529706762099</v>
          </cell>
          <cell r="U2002">
            <v>0.19</v>
          </cell>
          <cell r="V2002">
            <v>2753088.068285</v>
          </cell>
          <cell r="W2002">
            <v>6.5000000000000002E-2</v>
          </cell>
          <cell r="X2002">
            <v>941845.91809750011</v>
          </cell>
          <cell r="Y2002">
            <v>0</v>
          </cell>
          <cell r="Z2002">
            <v>0</v>
          </cell>
          <cell r="AA2002">
            <v>0.28711470293237912</v>
          </cell>
          <cell r="AB2002">
            <v>4160274.0151175014</v>
          </cell>
          <cell r="AD2002">
            <v>18.99725341796875</v>
          </cell>
        </row>
        <row r="2003">
          <cell r="B2003" t="str">
            <v>Total 10271528</v>
          </cell>
          <cell r="I2003">
            <v>14062180</v>
          </cell>
          <cell r="J2003">
            <v>14062180</v>
          </cell>
          <cell r="K2003">
            <v>14489937.2015</v>
          </cell>
          <cell r="L2003">
            <v>6031572</v>
          </cell>
          <cell r="M2003">
            <v>0</v>
          </cell>
          <cell r="N2003">
            <v>6031572</v>
          </cell>
          <cell r="P2003">
            <v>0</v>
          </cell>
          <cell r="R2003">
            <v>603157.20000000007</v>
          </cell>
          <cell r="S2003">
            <v>6634729.2000000002</v>
          </cell>
          <cell r="V2003">
            <v>2753088.068285</v>
          </cell>
          <cell r="X2003">
            <v>941845.91809750011</v>
          </cell>
          <cell r="Z2003">
            <v>0</v>
          </cell>
          <cell r="AB2003">
            <v>4160274.0151175014</v>
          </cell>
          <cell r="AC2003">
            <v>0</v>
          </cell>
        </row>
        <row r="2004">
          <cell r="H2004" t="str">
            <v>Total ETERNIT PACIFICO S.A.</v>
          </cell>
          <cell r="I2004">
            <v>14062180</v>
          </cell>
          <cell r="J2004">
            <v>14062180</v>
          </cell>
          <cell r="K2004">
            <v>14489937.2015</v>
          </cell>
          <cell r="L2004">
            <v>6031572</v>
          </cell>
          <cell r="M2004">
            <v>0</v>
          </cell>
          <cell r="N2004">
            <v>6031572</v>
          </cell>
          <cell r="P2004">
            <v>0</v>
          </cell>
          <cell r="R2004">
            <v>603157.20000000007</v>
          </cell>
          <cell r="S2004">
            <v>6634729.2000000002</v>
          </cell>
          <cell r="V2004">
            <v>2753088.068285</v>
          </cell>
          <cell r="X2004">
            <v>941845.91809750011</v>
          </cell>
          <cell r="Z2004">
            <v>0</v>
          </cell>
          <cell r="AB2004">
            <v>4160274.0151175014</v>
          </cell>
          <cell r="AC2004">
            <v>0</v>
          </cell>
        </row>
        <row r="2005">
          <cell r="A2005" t="str">
            <v>Corredores Bogotá</v>
          </cell>
          <cell r="B2005">
            <v>1136266</v>
          </cell>
          <cell r="C2005">
            <v>36892</v>
          </cell>
          <cell r="D2005">
            <v>37256</v>
          </cell>
          <cell r="E2005" t="str">
            <v>M</v>
          </cell>
          <cell r="F2005" t="str">
            <v>AUCOLESP</v>
          </cell>
          <cell r="G2005">
            <v>77217</v>
          </cell>
          <cell r="H2005" t="str">
            <v>FEBOR ENTIDAD COOPERATIVA</v>
          </cell>
          <cell r="I2005">
            <v>958844627.42799997</v>
          </cell>
          <cell r="J2005">
            <v>958844627.42799997</v>
          </cell>
          <cell r="K2005">
            <v>958844627.02520001</v>
          </cell>
          <cell r="L2005">
            <v>595904634</v>
          </cell>
          <cell r="M2005">
            <v>41004515</v>
          </cell>
          <cell r="N2005">
            <v>636909149</v>
          </cell>
          <cell r="O2005">
            <v>0.1</v>
          </cell>
          <cell r="P2005">
            <v>4100451.5</v>
          </cell>
          <cell r="Q2005">
            <v>0.1</v>
          </cell>
          <cell r="R2005">
            <v>63690914.900000006</v>
          </cell>
          <cell r="S2005">
            <v>704700515.39999998</v>
          </cell>
          <cell r="T2005">
            <v>0.73494755619199947</v>
          </cell>
          <cell r="U2005">
            <v>0.19</v>
          </cell>
          <cell r="V2005">
            <v>182180479.13478801</v>
          </cell>
          <cell r="W2005">
            <v>0.1</v>
          </cell>
          <cell r="X2005">
            <v>95884462.702520013</v>
          </cell>
          <cell r="Y2005">
            <v>0.125</v>
          </cell>
          <cell r="Z2005">
            <v>119855578.37815</v>
          </cell>
          <cell r="AA2005">
            <v>-0.14994755619199951</v>
          </cell>
          <cell r="AB2005">
            <v>-143776408.590258</v>
          </cell>
          <cell r="AD2005">
            <v>1561.7471923828125</v>
          </cell>
        </row>
        <row r="2006">
          <cell r="A2006" t="str">
            <v>Corredores Bogotá</v>
          </cell>
          <cell r="B2006">
            <v>1136266</v>
          </cell>
          <cell r="C2006">
            <v>37257</v>
          </cell>
          <cell r="D2006">
            <v>37621</v>
          </cell>
          <cell r="E2006" t="str">
            <v>M</v>
          </cell>
          <cell r="F2006" t="str">
            <v>AUCOLESP</v>
          </cell>
          <cell r="G2006">
            <v>77217</v>
          </cell>
          <cell r="H2006" t="str">
            <v>FEBOR ENTIDAD COOPERATIVA</v>
          </cell>
          <cell r="I2006">
            <v>1176256154.0337999</v>
          </cell>
          <cell r="J2006">
            <v>1174732659.8385</v>
          </cell>
          <cell r="K2006">
            <v>1176256153.7620001</v>
          </cell>
          <cell r="L2006">
            <v>516309809</v>
          </cell>
          <cell r="M2006">
            <v>75614582</v>
          </cell>
          <cell r="N2006">
            <v>591924391</v>
          </cell>
          <cell r="O2006">
            <v>0.1</v>
          </cell>
          <cell r="P2006">
            <v>7561458.2000000002</v>
          </cell>
          <cell r="Q2006">
            <v>0.1</v>
          </cell>
          <cell r="R2006">
            <v>59192439.100000001</v>
          </cell>
          <cell r="S2006">
            <v>658678288.30000007</v>
          </cell>
          <cell r="T2006">
            <v>0.55997861196590593</v>
          </cell>
          <cell r="U2006">
            <v>0.19</v>
          </cell>
          <cell r="V2006">
            <v>223488669.21478003</v>
          </cell>
          <cell r="W2006">
            <v>0.1</v>
          </cell>
          <cell r="X2006">
            <v>117625615.37620002</v>
          </cell>
          <cell r="Y2006">
            <v>0.125</v>
          </cell>
          <cell r="Z2006">
            <v>147032019.22025001</v>
          </cell>
          <cell r="AA2006">
            <v>2.5021388034094039E-2</v>
          </cell>
          <cell r="AB2006">
            <v>29431561.650769986</v>
          </cell>
          <cell r="AD2006">
            <v>1591.587890625</v>
          </cell>
        </row>
        <row r="2007">
          <cell r="A2007" t="str">
            <v>Corredores Bogotá</v>
          </cell>
          <cell r="B2007">
            <v>1136266</v>
          </cell>
          <cell r="C2007">
            <v>37622</v>
          </cell>
          <cell r="D2007">
            <v>37777</v>
          </cell>
          <cell r="E2007" t="str">
            <v>M</v>
          </cell>
          <cell r="F2007" t="str">
            <v>AUCOLESP</v>
          </cell>
          <cell r="G2007">
            <v>77217</v>
          </cell>
          <cell r="H2007" t="str">
            <v>FEBOR ENTIDAD COOPERATIVA</v>
          </cell>
          <cell r="I2007">
            <v>372038267.33329999</v>
          </cell>
          <cell r="J2007">
            <v>246907899.9172</v>
          </cell>
          <cell r="K2007">
            <v>371560453.38999999</v>
          </cell>
          <cell r="L2007">
            <v>80013608</v>
          </cell>
          <cell r="M2007">
            <v>78690354</v>
          </cell>
          <cell r="N2007">
            <v>158703962</v>
          </cell>
          <cell r="O2007">
            <v>0.1</v>
          </cell>
          <cell r="P2007">
            <v>7869035.4000000004</v>
          </cell>
          <cell r="Q2007">
            <v>0.1</v>
          </cell>
          <cell r="R2007">
            <v>15870396.200000001</v>
          </cell>
          <cell r="S2007">
            <v>182443393.59999999</v>
          </cell>
          <cell r="T2007">
            <v>0.49101940730086913</v>
          </cell>
          <cell r="U2007">
            <v>0.19</v>
          </cell>
          <cell r="V2007">
            <v>70596486.144099995</v>
          </cell>
          <cell r="W2007">
            <v>0.1</v>
          </cell>
          <cell r="X2007">
            <v>37156045.339000002</v>
          </cell>
          <cell r="Y2007">
            <v>0.125</v>
          </cell>
          <cell r="Z2007">
            <v>46445056.673749998</v>
          </cell>
          <cell r="AA2007">
            <v>9.3980592699130838E-2</v>
          </cell>
          <cell r="AB2007">
            <v>34919471.633149974</v>
          </cell>
          <cell r="AC2007">
            <v>1409</v>
          </cell>
          <cell r="AD2007">
            <v>1451.806396484375</v>
          </cell>
        </row>
        <row r="2008">
          <cell r="B2008" t="str">
            <v>Total 1136266</v>
          </cell>
          <cell r="I2008">
            <v>2507139048.7950997</v>
          </cell>
          <cell r="J2008">
            <v>2380485187.1837001</v>
          </cell>
          <cell r="K2008">
            <v>2506661234.1771998</v>
          </cell>
          <cell r="L2008">
            <v>1192228051</v>
          </cell>
          <cell r="M2008">
            <v>195309451</v>
          </cell>
          <cell r="N2008">
            <v>1387537502</v>
          </cell>
          <cell r="P2008">
            <v>19530945.100000001</v>
          </cell>
          <cell r="R2008">
            <v>138753750.19999999</v>
          </cell>
          <cell r="S2008">
            <v>1545822197.3</v>
          </cell>
          <cell r="V2008">
            <v>476265634.49366802</v>
          </cell>
          <cell r="X2008">
            <v>250666123.41772002</v>
          </cell>
          <cell r="Z2008">
            <v>313332654.27214998</v>
          </cell>
          <cell r="AB2008">
            <v>-79425375.306338042</v>
          </cell>
          <cell r="AC2008">
            <v>1409</v>
          </cell>
        </row>
        <row r="2009">
          <cell r="H2009" t="str">
            <v>Total FEBOR ENTIDAD COOPERATIVA</v>
          </cell>
          <cell r="I2009">
            <v>2507139048.7950997</v>
          </cell>
          <cell r="J2009">
            <v>2380485187.1837001</v>
          </cell>
          <cell r="K2009">
            <v>2506661234.1771998</v>
          </cell>
          <cell r="L2009">
            <v>1192228051</v>
          </cell>
          <cell r="M2009">
            <v>195309451</v>
          </cell>
          <cell r="N2009">
            <v>1387537502</v>
          </cell>
          <cell r="P2009">
            <v>19530945.100000001</v>
          </cell>
          <cell r="R2009">
            <v>138753750.19999999</v>
          </cell>
          <cell r="S2009">
            <v>1545822197.3</v>
          </cell>
          <cell r="V2009">
            <v>476265634.49366802</v>
          </cell>
          <cell r="X2009">
            <v>250666123.41772002</v>
          </cell>
          <cell r="Z2009">
            <v>313332654.27214998</v>
          </cell>
          <cell r="AB2009">
            <v>-79425375.306338042</v>
          </cell>
          <cell r="AC2009">
            <v>1409</v>
          </cell>
        </row>
        <row r="2010">
          <cell r="A2010" t="str">
            <v>Corredores Bogotá</v>
          </cell>
          <cell r="B2010">
            <v>7359375</v>
          </cell>
          <cell r="C2010">
            <v>37043</v>
          </cell>
          <cell r="D2010">
            <v>37407</v>
          </cell>
          <cell r="E2010" t="str">
            <v>A</v>
          </cell>
          <cell r="F2010" t="str">
            <v>AUCOL98</v>
          </cell>
          <cell r="G2010">
            <v>78980</v>
          </cell>
          <cell r="H2010" t="str">
            <v>Finanzauto Factoring S</v>
          </cell>
          <cell r="I2010">
            <v>864265414.375</v>
          </cell>
          <cell r="J2010">
            <v>866142030.3125</v>
          </cell>
          <cell r="K2010">
            <v>797465986.27579999</v>
          </cell>
          <cell r="L2010">
            <v>385679239</v>
          </cell>
          <cell r="M2010">
            <v>28941524</v>
          </cell>
          <cell r="N2010">
            <v>414620763</v>
          </cell>
          <cell r="O2010">
            <v>0.1</v>
          </cell>
          <cell r="P2010">
            <v>2894152.4000000004</v>
          </cell>
          <cell r="Q2010">
            <v>0.1</v>
          </cell>
          <cell r="R2010">
            <v>41462076.300000004</v>
          </cell>
          <cell r="S2010">
            <v>458976991.69999999</v>
          </cell>
          <cell r="T2010">
            <v>0.57554428602458896</v>
          </cell>
          <cell r="U2010">
            <v>0.19</v>
          </cell>
          <cell r="V2010">
            <v>151518537.39240199</v>
          </cell>
          <cell r="W2010">
            <v>0.15</v>
          </cell>
          <cell r="X2010">
            <v>119619897.94137</v>
          </cell>
          <cell r="Y2010">
            <v>0</v>
          </cell>
          <cell r="Z2010">
            <v>0</v>
          </cell>
          <cell r="AA2010">
            <v>8.4455713975410962E-2</v>
          </cell>
          <cell r="AB2010">
            <v>67350559.242027968</v>
          </cell>
          <cell r="AD2010">
            <v>531.5</v>
          </cell>
        </row>
        <row r="2011">
          <cell r="A2011" t="str">
            <v>Corredores Bogotá</v>
          </cell>
          <cell r="B2011">
            <v>7359375</v>
          </cell>
          <cell r="C2011">
            <v>37408</v>
          </cell>
          <cell r="D2011">
            <v>37772</v>
          </cell>
          <cell r="E2011" t="str">
            <v>A</v>
          </cell>
          <cell r="F2011" t="str">
            <v>AUCOL98</v>
          </cell>
          <cell r="G2011">
            <v>78980</v>
          </cell>
          <cell r="H2011" t="str">
            <v>Finanzauto Factoring S</v>
          </cell>
          <cell r="I2011">
            <v>361717583.4375</v>
          </cell>
          <cell r="J2011">
            <v>352264374.4375</v>
          </cell>
          <cell r="K2011">
            <v>674167507.75530005</v>
          </cell>
          <cell r="L2011">
            <v>339222746</v>
          </cell>
          <cell r="M2011">
            <v>54128596</v>
          </cell>
          <cell r="N2011">
            <v>393351342</v>
          </cell>
          <cell r="O2011">
            <v>0.1</v>
          </cell>
          <cell r="P2011">
            <v>5412859.6000000006</v>
          </cell>
          <cell r="Q2011">
            <v>0.1</v>
          </cell>
          <cell r="R2011">
            <v>39335134.200000003</v>
          </cell>
          <cell r="S2011">
            <v>438099335.80000001</v>
          </cell>
          <cell r="T2011">
            <v>0.64983751183543426</v>
          </cell>
          <cell r="U2011">
            <v>0.19</v>
          </cell>
          <cell r="V2011">
            <v>128091826.47350702</v>
          </cell>
          <cell r="W2011">
            <v>0.15</v>
          </cell>
          <cell r="X2011">
            <v>101125126.163295</v>
          </cell>
          <cell r="Y2011">
            <v>0</v>
          </cell>
          <cell r="Z2011">
            <v>0</v>
          </cell>
          <cell r="AA2011">
            <v>1.0162488164565664E-2</v>
          </cell>
          <cell r="AB2011">
            <v>6851219.318497967</v>
          </cell>
          <cell r="AD2011">
            <v>486.60714721679688</v>
          </cell>
        </row>
        <row r="2012">
          <cell r="A2012" t="str">
            <v>Corredores Bogotá</v>
          </cell>
          <cell r="B2012">
            <v>7359375</v>
          </cell>
          <cell r="C2012">
            <v>37773</v>
          </cell>
          <cell r="D2012">
            <v>37777</v>
          </cell>
          <cell r="E2012" t="str">
            <v>A</v>
          </cell>
          <cell r="F2012" t="str">
            <v>AUCOL98</v>
          </cell>
          <cell r="G2012">
            <v>78980</v>
          </cell>
          <cell r="H2012" t="str">
            <v>Finanzauto Factoring S</v>
          </cell>
          <cell r="I2012">
            <v>0</v>
          </cell>
          <cell r="J2012">
            <v>0</v>
          </cell>
          <cell r="K2012">
            <v>5000791.8107000003</v>
          </cell>
          <cell r="N2012">
            <v>0</v>
          </cell>
          <cell r="O2012">
            <v>0.1</v>
          </cell>
          <cell r="P2012">
            <v>0</v>
          </cell>
          <cell r="Q2012">
            <v>0.1</v>
          </cell>
          <cell r="R2012">
            <v>0</v>
          </cell>
          <cell r="S2012">
            <v>0</v>
          </cell>
          <cell r="T2012">
            <v>0</v>
          </cell>
          <cell r="U2012">
            <v>0.19</v>
          </cell>
          <cell r="V2012">
            <v>950150.44403300004</v>
          </cell>
          <cell r="W2012">
            <v>0.15</v>
          </cell>
          <cell r="X2012">
            <v>750118.77160500002</v>
          </cell>
          <cell r="Y2012">
            <v>0</v>
          </cell>
          <cell r="Z2012">
            <v>0</v>
          </cell>
          <cell r="AA2012">
            <v>0.65999999999999992</v>
          </cell>
          <cell r="AB2012">
            <v>3300522.5950619997</v>
          </cell>
          <cell r="AC2012">
            <v>292</v>
          </cell>
          <cell r="AD2012">
            <v>294.25</v>
          </cell>
        </row>
        <row r="2013">
          <cell r="B2013" t="str">
            <v>Total 7359375</v>
          </cell>
          <cell r="I2013">
            <v>1225982997.8125</v>
          </cell>
          <cell r="J2013">
            <v>1218406404.75</v>
          </cell>
          <cell r="K2013">
            <v>1476634285.8418</v>
          </cell>
          <cell r="L2013">
            <v>724901985</v>
          </cell>
          <cell r="M2013">
            <v>83070120</v>
          </cell>
          <cell r="N2013">
            <v>807972105</v>
          </cell>
          <cell r="P2013">
            <v>8307012.0000000009</v>
          </cell>
          <cell r="R2013">
            <v>80797210.5</v>
          </cell>
          <cell r="S2013">
            <v>897076327.5</v>
          </cell>
          <cell r="V2013">
            <v>280560514.30994201</v>
          </cell>
          <cell r="X2013">
            <v>221495142.87627</v>
          </cell>
          <cell r="Z2013">
            <v>0</v>
          </cell>
          <cell r="AB2013">
            <v>77502301.155587941</v>
          </cell>
          <cell r="AC2013">
            <v>292</v>
          </cell>
        </row>
        <row r="2014">
          <cell r="A2014" t="str">
            <v>Corredores Bogotá</v>
          </cell>
          <cell r="B2014">
            <v>7359383</v>
          </cell>
          <cell r="C2014">
            <v>37043</v>
          </cell>
          <cell r="D2014">
            <v>37407</v>
          </cell>
          <cell r="E2014" t="str">
            <v>M</v>
          </cell>
          <cell r="F2014" t="str">
            <v>AUCOL98</v>
          </cell>
          <cell r="G2014">
            <v>78980</v>
          </cell>
          <cell r="H2014" t="str">
            <v>Finanzauto Factoring S</v>
          </cell>
          <cell r="I2014">
            <v>798549147.0625</v>
          </cell>
          <cell r="J2014">
            <v>802635672.0625</v>
          </cell>
          <cell r="K2014">
            <v>798987338.21039999</v>
          </cell>
          <cell r="L2014">
            <v>500804760</v>
          </cell>
          <cell r="M2014">
            <v>39660448</v>
          </cell>
          <cell r="N2014">
            <v>540465208</v>
          </cell>
          <cell r="O2014">
            <v>0.1</v>
          </cell>
          <cell r="P2014">
            <v>3966044.8000000003</v>
          </cell>
          <cell r="Q2014">
            <v>0.1</v>
          </cell>
          <cell r="R2014">
            <v>54046520.800000004</v>
          </cell>
          <cell r="S2014">
            <v>598477773.5999999</v>
          </cell>
          <cell r="T2014">
            <v>0.74904537904254098</v>
          </cell>
          <cell r="U2014">
            <v>0.19</v>
          </cell>
          <cell r="V2014">
            <v>151807594.259976</v>
          </cell>
          <cell r="W2014">
            <v>0.15</v>
          </cell>
          <cell r="X2014">
            <v>119848100.73155999</v>
          </cell>
          <cell r="Y2014">
            <v>0</v>
          </cell>
          <cell r="Z2014">
            <v>0</v>
          </cell>
          <cell r="AA2014">
            <v>-8.9045379042541062E-2</v>
          </cell>
          <cell r="AB2014">
            <v>-71146130.381136015</v>
          </cell>
          <cell r="AD2014">
            <v>739.45880126953125</v>
          </cell>
        </row>
        <row r="2015">
          <cell r="A2015" t="str">
            <v>Corredores Bogotá</v>
          </cell>
          <cell r="B2015">
            <v>7359383</v>
          </cell>
          <cell r="C2015">
            <v>37408</v>
          </cell>
          <cell r="D2015">
            <v>37772</v>
          </cell>
          <cell r="E2015" t="str">
            <v>M</v>
          </cell>
          <cell r="F2015" t="str">
            <v>AUCOL98</v>
          </cell>
          <cell r="G2015">
            <v>78980</v>
          </cell>
          <cell r="H2015" t="str">
            <v>Finanzauto Factoring S</v>
          </cell>
          <cell r="I2015">
            <v>496706291.9375</v>
          </cell>
          <cell r="J2015">
            <v>442738637.9375</v>
          </cell>
          <cell r="K2015">
            <v>503555873.7766</v>
          </cell>
          <cell r="L2015">
            <v>187739185</v>
          </cell>
          <cell r="M2015">
            <v>77789119</v>
          </cell>
          <cell r="N2015">
            <v>265528304</v>
          </cell>
          <cell r="O2015">
            <v>0.1</v>
          </cell>
          <cell r="P2015">
            <v>7778911.9000000004</v>
          </cell>
          <cell r="Q2015">
            <v>0.1</v>
          </cell>
          <cell r="R2015">
            <v>26552830.400000002</v>
          </cell>
          <cell r="S2015">
            <v>299860046.29999995</v>
          </cell>
          <cell r="T2015">
            <v>0.59548515252357348</v>
          </cell>
          <cell r="U2015">
            <v>0.19</v>
          </cell>
          <cell r="V2015">
            <v>95675616.017554</v>
          </cell>
          <cell r="W2015">
            <v>0.15</v>
          </cell>
          <cell r="X2015">
            <v>75533381.066489995</v>
          </cell>
          <cell r="Y2015">
            <v>0</v>
          </cell>
          <cell r="Z2015">
            <v>0</v>
          </cell>
          <cell r="AA2015">
            <v>6.451484747642644E-2</v>
          </cell>
          <cell r="AB2015">
            <v>32486830.392555993</v>
          </cell>
          <cell r="AD2015">
            <v>498.85989379882813</v>
          </cell>
        </row>
        <row r="2016">
          <cell r="A2016" t="str">
            <v>Corredores Bogotá</v>
          </cell>
          <cell r="B2016">
            <v>7359383</v>
          </cell>
          <cell r="C2016">
            <v>37773</v>
          </cell>
          <cell r="D2016">
            <v>37777</v>
          </cell>
          <cell r="E2016" t="str">
            <v>M</v>
          </cell>
          <cell r="F2016" t="str">
            <v>AUCOL98</v>
          </cell>
          <cell r="G2016">
            <v>78980</v>
          </cell>
          <cell r="H2016" t="str">
            <v>Finanzauto Factoring S</v>
          </cell>
          <cell r="I2016">
            <v>0</v>
          </cell>
          <cell r="J2016">
            <v>0</v>
          </cell>
          <cell r="K2016">
            <v>3087547.1672</v>
          </cell>
          <cell r="N2016">
            <v>0</v>
          </cell>
          <cell r="O2016">
            <v>0.1</v>
          </cell>
          <cell r="P2016">
            <v>0</v>
          </cell>
          <cell r="Q2016">
            <v>0.1</v>
          </cell>
          <cell r="R2016">
            <v>0</v>
          </cell>
          <cell r="S2016">
            <v>0</v>
          </cell>
          <cell r="T2016">
            <v>0</v>
          </cell>
          <cell r="U2016">
            <v>0.19</v>
          </cell>
          <cell r="V2016">
            <v>586633.96176800004</v>
          </cell>
          <cell r="W2016">
            <v>0.15</v>
          </cell>
          <cell r="X2016">
            <v>463132.07507999998</v>
          </cell>
          <cell r="Y2016">
            <v>0</v>
          </cell>
          <cell r="Z2016">
            <v>0</v>
          </cell>
          <cell r="AA2016">
            <v>0.65999999999999992</v>
          </cell>
          <cell r="AB2016">
            <v>2037781.1303519998</v>
          </cell>
          <cell r="AC2016">
            <v>416</v>
          </cell>
          <cell r="AD2016">
            <v>417.5</v>
          </cell>
        </row>
        <row r="2017">
          <cell r="B2017" t="str">
            <v>Total 7359383</v>
          </cell>
          <cell r="I2017">
            <v>1295255439</v>
          </cell>
          <cell r="J2017">
            <v>1245374310</v>
          </cell>
          <cell r="K2017">
            <v>1305630759.1542001</v>
          </cell>
          <cell r="L2017">
            <v>688543945</v>
          </cell>
          <cell r="M2017">
            <v>117449567</v>
          </cell>
          <cell r="N2017">
            <v>805993512</v>
          </cell>
          <cell r="P2017">
            <v>11744956.700000001</v>
          </cell>
          <cell r="R2017">
            <v>80599351.200000003</v>
          </cell>
          <cell r="S2017">
            <v>898337819.89999986</v>
          </cell>
          <cell r="V2017">
            <v>248069844.23929802</v>
          </cell>
          <cell r="X2017">
            <v>195844613.87312999</v>
          </cell>
          <cell r="Z2017">
            <v>0</v>
          </cell>
          <cell r="AB2017">
            <v>-36621518.85822802</v>
          </cell>
          <cell r="AC2017">
            <v>416</v>
          </cell>
        </row>
        <row r="2018">
          <cell r="H2018" t="str">
            <v>Total Finanzauto Factoring S</v>
          </cell>
          <cell r="I2018">
            <v>2521238436.8125</v>
          </cell>
          <cell r="J2018">
            <v>2463780714.75</v>
          </cell>
          <cell r="K2018">
            <v>2782265044.9959998</v>
          </cell>
          <cell r="L2018">
            <v>1413445930</v>
          </cell>
          <cell r="M2018">
            <v>200519687</v>
          </cell>
          <cell r="N2018">
            <v>1613965617</v>
          </cell>
          <cell r="P2018">
            <v>20051968.700000003</v>
          </cell>
          <cell r="R2018">
            <v>161396561.70000002</v>
          </cell>
          <cell r="S2018">
            <v>1795414147.3999999</v>
          </cell>
          <cell r="V2018">
            <v>528630358.54923999</v>
          </cell>
          <cell r="X2018">
            <v>417339756.74939996</v>
          </cell>
          <cell r="Z2018">
            <v>0</v>
          </cell>
          <cell r="AB2018">
            <v>40880782.297359921</v>
          </cell>
          <cell r="AC2018">
            <v>708</v>
          </cell>
        </row>
        <row r="2019">
          <cell r="A2019" t="str">
            <v>Corredores Bogotá</v>
          </cell>
          <cell r="B2019">
            <v>387584</v>
          </cell>
          <cell r="C2019">
            <v>36892</v>
          </cell>
          <cell r="D2019">
            <v>37256</v>
          </cell>
          <cell r="E2019" t="str">
            <v>A</v>
          </cell>
          <cell r="F2019" t="str">
            <v>AUCOL98</v>
          </cell>
          <cell r="G2019">
            <v>71167</v>
          </cell>
          <cell r="H2019" t="str">
            <v>FINCA S.A.</v>
          </cell>
          <cell r="I2019">
            <v>22788375.113299999</v>
          </cell>
          <cell r="J2019">
            <v>22788375.113299999</v>
          </cell>
          <cell r="K2019">
            <v>22788375.206999999</v>
          </cell>
          <cell r="L2019">
            <v>5317675</v>
          </cell>
          <cell r="M2019">
            <v>0</v>
          </cell>
          <cell r="N2019">
            <v>5317675</v>
          </cell>
          <cell r="O2019">
            <v>0.1</v>
          </cell>
          <cell r="P2019">
            <v>0</v>
          </cell>
          <cell r="Q2019">
            <v>0.1</v>
          </cell>
          <cell r="R2019">
            <v>531767.5</v>
          </cell>
          <cell r="S2019">
            <v>5849442.5</v>
          </cell>
          <cell r="T2019">
            <v>0.25668536904742567</v>
          </cell>
          <cell r="U2019">
            <v>0.19</v>
          </cell>
          <cell r="V2019">
            <v>4329791.2893300001</v>
          </cell>
          <cell r="W2019">
            <v>0.15</v>
          </cell>
          <cell r="X2019">
            <v>3418256.2810499999</v>
          </cell>
          <cell r="Y2019">
            <v>0</v>
          </cell>
          <cell r="Z2019">
            <v>0</v>
          </cell>
          <cell r="AA2019">
            <v>0.40331463095257425</v>
          </cell>
          <cell r="AB2019">
            <v>9190885.1366199981</v>
          </cell>
          <cell r="AD2019">
            <v>17.05219841003418</v>
          </cell>
        </row>
        <row r="2020">
          <cell r="A2020" t="str">
            <v>Corredores Bogotá</v>
          </cell>
          <cell r="B2020">
            <v>387584</v>
          </cell>
          <cell r="C2020">
            <v>37257</v>
          </cell>
          <cell r="D2020">
            <v>37621</v>
          </cell>
          <cell r="E2020" t="str">
            <v>A</v>
          </cell>
          <cell r="F2020" t="str">
            <v>AUCOL98</v>
          </cell>
          <cell r="G2020">
            <v>71167</v>
          </cell>
          <cell r="H2020" t="str">
            <v>FINCA S.A.</v>
          </cell>
          <cell r="I2020">
            <v>21389159.694699999</v>
          </cell>
          <cell r="J2020">
            <v>21389159.694699999</v>
          </cell>
          <cell r="K2020">
            <v>21389159.700100001</v>
          </cell>
          <cell r="L2020">
            <v>3314182</v>
          </cell>
          <cell r="M2020">
            <v>703073</v>
          </cell>
          <cell r="N2020">
            <v>4017255</v>
          </cell>
          <cell r="O2020">
            <v>0.1</v>
          </cell>
          <cell r="P2020">
            <v>70307.3</v>
          </cell>
          <cell r="Q2020">
            <v>0.1</v>
          </cell>
          <cell r="R2020">
            <v>401725.5</v>
          </cell>
          <cell r="S2020">
            <v>4489287.8</v>
          </cell>
          <cell r="T2020">
            <v>0.20988612282786456</v>
          </cell>
          <cell r="U2020">
            <v>0.19</v>
          </cell>
          <cell r="V2020">
            <v>4063940.3430190003</v>
          </cell>
          <cell r="W2020">
            <v>0.15</v>
          </cell>
          <cell r="X2020">
            <v>3208373.955015</v>
          </cell>
          <cell r="Y2020">
            <v>0</v>
          </cell>
          <cell r="Z2020">
            <v>0</v>
          </cell>
          <cell r="AA2020">
            <v>0.45011387717213536</v>
          </cell>
          <cell r="AB2020">
            <v>9627557.6020659991</v>
          </cell>
          <cell r="AD2020">
            <v>15.082417488098145</v>
          </cell>
        </row>
        <row r="2021">
          <cell r="A2021" t="str">
            <v>Corredores Bogotá</v>
          </cell>
          <cell r="B2021">
            <v>387584</v>
          </cell>
          <cell r="C2021">
            <v>37622</v>
          </cell>
          <cell r="D2021">
            <v>37777</v>
          </cell>
          <cell r="E2021" t="str">
            <v>A</v>
          </cell>
          <cell r="F2021" t="str">
            <v>AUCOL98</v>
          </cell>
          <cell r="G2021">
            <v>71167</v>
          </cell>
          <cell r="H2021" t="str">
            <v>FINCA S.A.</v>
          </cell>
          <cell r="I2021">
            <v>31732</v>
          </cell>
          <cell r="J2021">
            <v>31732</v>
          </cell>
          <cell r="K2021">
            <v>317.32</v>
          </cell>
          <cell r="N2021">
            <v>0</v>
          </cell>
          <cell r="O2021">
            <v>0.1</v>
          </cell>
          <cell r="P2021">
            <v>0</v>
          </cell>
          <cell r="Q2021">
            <v>0.1</v>
          </cell>
          <cell r="R2021">
            <v>0</v>
          </cell>
          <cell r="S2021">
            <v>0</v>
          </cell>
          <cell r="T2021">
            <v>0</v>
          </cell>
          <cell r="U2021">
            <v>0.19</v>
          </cell>
          <cell r="V2021">
            <v>60.290799999999997</v>
          </cell>
          <cell r="W2021">
            <v>0.15</v>
          </cell>
          <cell r="X2021">
            <v>47.597999999999999</v>
          </cell>
          <cell r="Y2021">
            <v>0</v>
          </cell>
          <cell r="Z2021">
            <v>0</v>
          </cell>
          <cell r="AA2021">
            <v>0.65999999999999992</v>
          </cell>
          <cell r="AB2021">
            <v>209.43119999999996</v>
          </cell>
          <cell r="AC2021">
            <v>0</v>
          </cell>
          <cell r="AD2021">
            <v>0</v>
          </cell>
        </row>
        <row r="2022">
          <cell r="B2022" t="str">
            <v>Total 387584</v>
          </cell>
          <cell r="I2022">
            <v>44209266.807999998</v>
          </cell>
          <cell r="J2022">
            <v>44209266.807999998</v>
          </cell>
          <cell r="K2022">
            <v>44177852.2271</v>
          </cell>
          <cell r="L2022">
            <v>8631857</v>
          </cell>
          <cell r="M2022">
            <v>703073</v>
          </cell>
          <cell r="N2022">
            <v>9334930</v>
          </cell>
          <cell r="P2022">
            <v>70307.3</v>
          </cell>
          <cell r="R2022">
            <v>933493</v>
          </cell>
          <cell r="S2022">
            <v>10338730.300000001</v>
          </cell>
          <cell r="V2022">
            <v>8393791.923148999</v>
          </cell>
          <cell r="X2022">
            <v>6626677.8340650005</v>
          </cell>
          <cell r="Z2022">
            <v>0</v>
          </cell>
          <cell r="AB2022">
            <v>18818652.169885997</v>
          </cell>
          <cell r="AC2022">
            <v>0</v>
          </cell>
        </row>
        <row r="2023">
          <cell r="H2023" t="str">
            <v>Total FINCA S.A.</v>
          </cell>
          <cell r="I2023">
            <v>44209266.807999998</v>
          </cell>
          <cell r="J2023">
            <v>44209266.807999998</v>
          </cell>
          <cell r="K2023">
            <v>44177852.2271</v>
          </cell>
          <cell r="L2023">
            <v>8631857</v>
          </cell>
          <cell r="M2023">
            <v>703073</v>
          </cell>
          <cell r="N2023">
            <v>9334930</v>
          </cell>
          <cell r="P2023">
            <v>70307.3</v>
          </cell>
          <cell r="R2023">
            <v>933493</v>
          </cell>
          <cell r="S2023">
            <v>10338730.300000001</v>
          </cell>
          <cell r="V2023">
            <v>8393791.923148999</v>
          </cell>
          <cell r="X2023">
            <v>6626677.8340650005</v>
          </cell>
          <cell r="Z2023">
            <v>0</v>
          </cell>
          <cell r="AB2023">
            <v>18818652.169885997</v>
          </cell>
          <cell r="AC2023">
            <v>0</v>
          </cell>
        </row>
        <row r="2024">
          <cell r="A2024" t="str">
            <v>Corredores Bogotá</v>
          </cell>
          <cell r="B2024">
            <v>981094</v>
          </cell>
          <cell r="C2024">
            <v>36778</v>
          </cell>
          <cell r="D2024">
            <v>37142</v>
          </cell>
          <cell r="E2024" t="str">
            <v>M</v>
          </cell>
          <cell r="F2024" t="str">
            <v>AUCOLESP</v>
          </cell>
          <cell r="G2024">
            <v>77217</v>
          </cell>
          <cell r="H2024" t="str">
            <v>FINDESARROLLO S.A.</v>
          </cell>
          <cell r="I2024">
            <v>91120252</v>
          </cell>
          <cell r="J2024">
            <v>91120252</v>
          </cell>
          <cell r="K2024">
            <v>91120252.109400004</v>
          </cell>
          <cell r="L2024">
            <v>2164671</v>
          </cell>
          <cell r="M2024">
            <v>3111112</v>
          </cell>
          <cell r="N2024">
            <v>5275783</v>
          </cell>
          <cell r="O2024">
            <v>0.1</v>
          </cell>
          <cell r="P2024">
            <v>311111.2</v>
          </cell>
          <cell r="Q2024">
            <v>0.1</v>
          </cell>
          <cell r="R2024">
            <v>527578.30000000005</v>
          </cell>
          <cell r="S2024">
            <v>6114472.5</v>
          </cell>
          <cell r="T2024">
            <v>6.7103331679316425E-2</v>
          </cell>
          <cell r="U2024">
            <v>0.19</v>
          </cell>
          <cell r="V2024">
            <v>17312847.900786001</v>
          </cell>
          <cell r="W2024">
            <v>0.125</v>
          </cell>
          <cell r="X2024">
            <v>11390031.513675001</v>
          </cell>
          <cell r="Y2024">
            <v>0</v>
          </cell>
          <cell r="Z2024">
            <v>0</v>
          </cell>
          <cell r="AA2024">
            <v>0.61789666832068368</v>
          </cell>
          <cell r="AB2024">
            <v>56302900.19493901</v>
          </cell>
          <cell r="AD2024">
            <v>57.821430206298828</v>
          </cell>
        </row>
        <row r="2025">
          <cell r="A2025" t="str">
            <v>Corredores Bogotá</v>
          </cell>
          <cell r="B2025">
            <v>981094</v>
          </cell>
          <cell r="C2025">
            <v>37143</v>
          </cell>
          <cell r="D2025">
            <v>37507</v>
          </cell>
          <cell r="E2025" t="str">
            <v>M</v>
          </cell>
          <cell r="F2025" t="str">
            <v>AUCOLESP</v>
          </cell>
          <cell r="G2025">
            <v>77217</v>
          </cell>
          <cell r="H2025" t="str">
            <v>FINDESARROLLO S.A.</v>
          </cell>
          <cell r="I2025">
            <v>53735607</v>
          </cell>
          <cell r="J2025">
            <v>54411833</v>
          </cell>
          <cell r="K2025">
            <v>53735607.140600003</v>
          </cell>
          <cell r="L2025">
            <v>7327715</v>
          </cell>
          <cell r="M2025">
            <v>8300000</v>
          </cell>
          <cell r="N2025">
            <v>15627715</v>
          </cell>
          <cell r="O2025">
            <v>0.1</v>
          </cell>
          <cell r="P2025">
            <v>830000</v>
          </cell>
          <cell r="Q2025">
            <v>0.1</v>
          </cell>
          <cell r="R2025">
            <v>1562771.5</v>
          </cell>
          <cell r="S2025">
            <v>18020486.5</v>
          </cell>
          <cell r="T2025">
            <v>0.33535466441923945</v>
          </cell>
          <cell r="U2025">
            <v>0.19</v>
          </cell>
          <cell r="V2025">
            <v>10209765.356714001</v>
          </cell>
          <cell r="W2025">
            <v>0.125</v>
          </cell>
          <cell r="X2025">
            <v>6716950.8925750004</v>
          </cell>
          <cell r="Y2025">
            <v>0</v>
          </cell>
          <cell r="Z2025">
            <v>0</v>
          </cell>
          <cell r="AA2025">
            <v>0.34964533558076061</v>
          </cell>
          <cell r="AB2025">
            <v>18788404.391311005</v>
          </cell>
          <cell r="AD2025">
            <v>33.887363433837891</v>
          </cell>
        </row>
        <row r="2026">
          <cell r="A2026" t="str">
            <v>Corredores Bogotá</v>
          </cell>
          <cell r="B2026">
            <v>981094</v>
          </cell>
          <cell r="C2026">
            <v>37508</v>
          </cell>
          <cell r="D2026">
            <v>37777</v>
          </cell>
          <cell r="E2026" t="str">
            <v>M</v>
          </cell>
          <cell r="F2026" t="str">
            <v>AUCOLESP</v>
          </cell>
          <cell r="G2026">
            <v>77217</v>
          </cell>
          <cell r="H2026" t="str">
            <v>FINDESARROLLO S.A.</v>
          </cell>
          <cell r="I2026">
            <v>37145879</v>
          </cell>
          <cell r="J2026">
            <v>29384228</v>
          </cell>
          <cell r="K2026">
            <v>36762240.542999998</v>
          </cell>
          <cell r="N2026">
            <v>0</v>
          </cell>
          <cell r="O2026">
            <v>0.1</v>
          </cell>
          <cell r="P2026">
            <v>0</v>
          </cell>
          <cell r="Q2026">
            <v>0.1</v>
          </cell>
          <cell r="R2026">
            <v>0</v>
          </cell>
          <cell r="S2026">
            <v>0</v>
          </cell>
          <cell r="T2026">
            <v>0</v>
          </cell>
          <cell r="U2026">
            <v>0.19</v>
          </cell>
          <cell r="V2026">
            <v>6984825.7031699996</v>
          </cell>
          <cell r="W2026">
            <v>0.125</v>
          </cell>
          <cell r="X2026">
            <v>4595280.0678749997</v>
          </cell>
          <cell r="Y2026">
            <v>0</v>
          </cell>
          <cell r="Z2026">
            <v>0</v>
          </cell>
          <cell r="AA2026">
            <v>0.68500000000000005</v>
          </cell>
          <cell r="AB2026">
            <v>25182134.771955002</v>
          </cell>
          <cell r="AC2026">
            <v>32</v>
          </cell>
          <cell r="AD2026">
            <v>33.617099761962891</v>
          </cell>
        </row>
        <row r="2027">
          <cell r="B2027" t="str">
            <v>Total 981094</v>
          </cell>
          <cell r="I2027">
            <v>182001738</v>
          </cell>
          <cell r="J2027">
            <v>174916313</v>
          </cell>
          <cell r="K2027">
            <v>181618099.79299998</v>
          </cell>
          <cell r="L2027">
            <v>9492386</v>
          </cell>
          <cell r="M2027">
            <v>11411112</v>
          </cell>
          <cell r="N2027">
            <v>20903498</v>
          </cell>
          <cell r="P2027">
            <v>1141111.2</v>
          </cell>
          <cell r="R2027">
            <v>2090349.8</v>
          </cell>
          <cell r="S2027">
            <v>24134959</v>
          </cell>
          <cell r="V2027">
            <v>34507438.960670002</v>
          </cell>
          <cell r="X2027">
            <v>22702262.474124998</v>
          </cell>
          <cell r="Z2027">
            <v>0</v>
          </cell>
          <cell r="AB2027">
            <v>100273439.35820501</v>
          </cell>
          <cell r="AC2027">
            <v>32</v>
          </cell>
        </row>
        <row r="2028">
          <cell r="H2028" t="str">
            <v>Total FINDESARROLLO S.A.</v>
          </cell>
          <cell r="I2028">
            <v>182001738</v>
          </cell>
          <cell r="J2028">
            <v>174916313</v>
          </cell>
          <cell r="K2028">
            <v>181618099.79299998</v>
          </cell>
          <cell r="L2028">
            <v>9492386</v>
          </cell>
          <cell r="M2028">
            <v>11411112</v>
          </cell>
          <cell r="N2028">
            <v>20903498</v>
          </cell>
          <cell r="P2028">
            <v>1141111.2</v>
          </cell>
          <cell r="R2028">
            <v>2090349.8</v>
          </cell>
          <cell r="S2028">
            <v>24134959</v>
          </cell>
          <cell r="V2028">
            <v>34507438.960670002</v>
          </cell>
          <cell r="X2028">
            <v>22702262.474124998</v>
          </cell>
          <cell r="Z2028">
            <v>0</v>
          </cell>
          <cell r="AB2028">
            <v>100273439.35820501</v>
          </cell>
          <cell r="AC2028">
            <v>32</v>
          </cell>
        </row>
        <row r="2029">
          <cell r="A2029" t="str">
            <v>Corredores Bogotá</v>
          </cell>
          <cell r="B2029">
            <v>8737397</v>
          </cell>
          <cell r="C2029">
            <v>36692</v>
          </cell>
          <cell r="D2029">
            <v>37056</v>
          </cell>
          <cell r="E2029" t="str">
            <v>M</v>
          </cell>
          <cell r="F2029" t="str">
            <v>AUCOLESP</v>
          </cell>
          <cell r="G2029">
            <v>71167</v>
          </cell>
          <cell r="H2029" t="str">
            <v>FISCALIA GENERNAL DE LA NACION</v>
          </cell>
          <cell r="I2029">
            <v>209414139.59470001</v>
          </cell>
          <cell r="J2029">
            <v>209414139.59470001</v>
          </cell>
          <cell r="K2029">
            <v>209414139.741</v>
          </cell>
          <cell r="L2029">
            <v>34969577</v>
          </cell>
          <cell r="M2029">
            <v>20312500</v>
          </cell>
          <cell r="N2029">
            <v>55282077</v>
          </cell>
          <cell r="O2029">
            <v>0.1</v>
          </cell>
          <cell r="P2029">
            <v>2031250</v>
          </cell>
          <cell r="Q2029">
            <v>0.1</v>
          </cell>
          <cell r="R2029">
            <v>5528207.7000000002</v>
          </cell>
          <cell r="S2029">
            <v>62841534.700000003</v>
          </cell>
          <cell r="T2029">
            <v>0.30008257693449636</v>
          </cell>
          <cell r="U2029">
            <v>0.19</v>
          </cell>
          <cell r="V2029">
            <v>39788686.550789997</v>
          </cell>
          <cell r="W2029">
            <v>0.125</v>
          </cell>
          <cell r="X2029">
            <v>26176767.467625</v>
          </cell>
          <cell r="Y2029">
            <v>0</v>
          </cell>
          <cell r="Z2029">
            <v>0</v>
          </cell>
          <cell r="AA2029">
            <v>0.38491742306550369</v>
          </cell>
          <cell r="AB2029">
            <v>80607151.022585005</v>
          </cell>
          <cell r="AD2029">
            <v>285.99176025390625</v>
          </cell>
        </row>
        <row r="2030">
          <cell r="A2030" t="str">
            <v>Corredores Bogotá</v>
          </cell>
          <cell r="B2030">
            <v>8737397</v>
          </cell>
          <cell r="C2030">
            <v>37057</v>
          </cell>
          <cell r="D2030">
            <v>37421</v>
          </cell>
          <cell r="E2030" t="str">
            <v>M</v>
          </cell>
          <cell r="F2030" t="str">
            <v>AUCOLESP</v>
          </cell>
          <cell r="G2030">
            <v>71167</v>
          </cell>
          <cell r="H2030" t="str">
            <v>FISCALIA GENERNAL DE LA NACION</v>
          </cell>
          <cell r="I2030">
            <v>1480802698.3388</v>
          </cell>
          <cell r="J2030">
            <v>1480802698.3388</v>
          </cell>
          <cell r="K2030">
            <v>1478385431.1824999</v>
          </cell>
          <cell r="L2030">
            <v>397842329</v>
          </cell>
          <cell r="M2030">
            <v>230126067</v>
          </cell>
          <cell r="N2030">
            <v>627968396</v>
          </cell>
          <cell r="O2030">
            <v>0.1</v>
          </cell>
          <cell r="P2030">
            <v>23012606.700000003</v>
          </cell>
          <cell r="Q2030">
            <v>0.1</v>
          </cell>
          <cell r="R2030">
            <v>62796839.600000001</v>
          </cell>
          <cell r="S2030">
            <v>713777842.30000007</v>
          </cell>
          <cell r="T2030">
            <v>0.48280903426454796</v>
          </cell>
          <cell r="U2030">
            <v>0.19</v>
          </cell>
          <cell r="V2030">
            <v>280893231.92467499</v>
          </cell>
          <cell r="W2030">
            <v>0.125</v>
          </cell>
          <cell r="X2030">
            <v>184798178.89781249</v>
          </cell>
          <cell r="Y2030">
            <v>0</v>
          </cell>
          <cell r="Z2030">
            <v>0</v>
          </cell>
          <cell r="AA2030">
            <v>0.20219096573545209</v>
          </cell>
          <cell r="AB2030">
            <v>298916178.0600124</v>
          </cell>
          <cell r="AD2030">
            <v>2196.560546875</v>
          </cell>
        </row>
        <row r="2031">
          <cell r="A2031" t="str">
            <v>Corredores Bogotá</v>
          </cell>
          <cell r="B2031">
            <v>8737397</v>
          </cell>
          <cell r="C2031">
            <v>37422</v>
          </cell>
          <cell r="D2031">
            <v>37777</v>
          </cell>
          <cell r="E2031" t="str">
            <v>M</v>
          </cell>
          <cell r="F2031" t="str">
            <v>AUCOLESP</v>
          </cell>
          <cell r="G2031">
            <v>71167</v>
          </cell>
          <cell r="H2031" t="str">
            <v>FISCALIA GENERNAL DE LA NACION</v>
          </cell>
          <cell r="I2031">
            <v>419065674.0054</v>
          </cell>
          <cell r="J2031">
            <v>419065674.0054</v>
          </cell>
          <cell r="K2031">
            <v>423323442.70090002</v>
          </cell>
          <cell r="L2031">
            <v>79531030</v>
          </cell>
          <cell r="M2031">
            <v>83951751</v>
          </cell>
          <cell r="N2031">
            <v>163482781</v>
          </cell>
          <cell r="O2031">
            <v>0.1</v>
          </cell>
          <cell r="P2031">
            <v>8395175.0999999996</v>
          </cell>
          <cell r="Q2031">
            <v>0.1</v>
          </cell>
          <cell r="R2031">
            <v>16348278.100000001</v>
          </cell>
          <cell r="S2031">
            <v>188226234.19999999</v>
          </cell>
          <cell r="T2031">
            <v>0.4446392881033796</v>
          </cell>
          <cell r="U2031">
            <v>0.19</v>
          </cell>
          <cell r="V2031">
            <v>80431454.113171011</v>
          </cell>
          <cell r="W2031">
            <v>0.125</v>
          </cell>
          <cell r="X2031">
            <v>52915430.337612502</v>
          </cell>
          <cell r="Y2031">
            <v>0</v>
          </cell>
          <cell r="Z2031">
            <v>0</v>
          </cell>
          <cell r="AA2031">
            <v>0.24036071189662045</v>
          </cell>
          <cell r="AB2031">
            <v>101750324.05011654</v>
          </cell>
          <cell r="AC2031">
            <v>9</v>
          </cell>
          <cell r="AD2031">
            <v>665.89013671875</v>
          </cell>
        </row>
        <row r="2032">
          <cell r="B2032" t="str">
            <v>Total 8737397</v>
          </cell>
          <cell r="I2032">
            <v>2109282511.9389</v>
          </cell>
          <cell r="J2032">
            <v>2109282511.9389</v>
          </cell>
          <cell r="K2032">
            <v>2111123013.6243999</v>
          </cell>
          <cell r="L2032">
            <v>512342936</v>
          </cell>
          <cell r="M2032">
            <v>334390318</v>
          </cell>
          <cell r="N2032">
            <v>846733254</v>
          </cell>
          <cell r="P2032">
            <v>33439031.800000004</v>
          </cell>
          <cell r="R2032">
            <v>84673325.400000006</v>
          </cell>
          <cell r="S2032">
            <v>964845611.20000005</v>
          </cell>
          <cell r="V2032">
            <v>401113372.58863604</v>
          </cell>
          <cell r="X2032">
            <v>263890376.70304999</v>
          </cell>
          <cell r="Z2032">
            <v>0</v>
          </cell>
          <cell r="AB2032">
            <v>481273653.13271391</v>
          </cell>
          <cell r="AC2032">
            <v>9</v>
          </cell>
        </row>
        <row r="2033">
          <cell r="A2033" t="str">
            <v>Corredores Bogotá</v>
          </cell>
          <cell r="B2033">
            <v>10286665</v>
          </cell>
          <cell r="C2033">
            <v>36800</v>
          </cell>
          <cell r="D2033">
            <v>37164</v>
          </cell>
          <cell r="E2033" t="str">
            <v>M</v>
          </cell>
          <cell r="F2033" t="str">
            <v>AUCOLESP</v>
          </cell>
          <cell r="G2033">
            <v>71167</v>
          </cell>
          <cell r="H2033" t="str">
            <v>FISCALIA GENERNAL DE LA NACION</v>
          </cell>
          <cell r="I2033">
            <v>2429053.9375</v>
          </cell>
          <cell r="J2033">
            <v>2429053.9375</v>
          </cell>
          <cell r="K2033">
            <v>2429053.9375</v>
          </cell>
          <cell r="L2033">
            <v>11157619</v>
          </cell>
          <cell r="M2033">
            <v>1000000</v>
          </cell>
          <cell r="N2033">
            <v>12157619</v>
          </cell>
          <cell r="O2033">
            <v>0.1</v>
          </cell>
          <cell r="P2033">
            <v>100000</v>
          </cell>
          <cell r="Q2033">
            <v>0.1</v>
          </cell>
          <cell r="R2033">
            <v>1215761.9000000001</v>
          </cell>
          <cell r="S2033">
            <v>13473380.9</v>
          </cell>
          <cell r="T2033">
            <v>5.5467606922993662</v>
          </cell>
          <cell r="U2033">
            <v>0.19</v>
          </cell>
          <cell r="V2033">
            <v>461520.24812499998</v>
          </cell>
          <cell r="W2033">
            <v>0.125</v>
          </cell>
          <cell r="X2033">
            <v>303631.7421875</v>
          </cell>
          <cell r="Y2033">
            <v>0</v>
          </cell>
          <cell r="Z2033">
            <v>0</v>
          </cell>
          <cell r="AA2033">
            <v>-4.8617606922993666</v>
          </cell>
          <cell r="AB2033">
            <v>-11809478.952812502</v>
          </cell>
          <cell r="AD2033">
            <v>1.4532966613769531</v>
          </cell>
        </row>
        <row r="2034">
          <cell r="B2034" t="str">
            <v>Total 10286665</v>
          </cell>
          <cell r="I2034">
            <v>2429053.9375</v>
          </cell>
          <cell r="J2034">
            <v>2429053.9375</v>
          </cell>
          <cell r="K2034">
            <v>2429053.9375</v>
          </cell>
          <cell r="L2034">
            <v>11157619</v>
          </cell>
          <cell r="M2034">
            <v>1000000</v>
          </cell>
          <cell r="N2034">
            <v>12157619</v>
          </cell>
          <cell r="P2034">
            <v>100000</v>
          </cell>
          <cell r="R2034">
            <v>1215761.9000000001</v>
          </cell>
          <cell r="S2034">
            <v>13473380.9</v>
          </cell>
          <cell r="V2034">
            <v>461520.24812499998</v>
          </cell>
          <cell r="X2034">
            <v>303631.7421875</v>
          </cell>
          <cell r="Z2034">
            <v>0</v>
          </cell>
          <cell r="AB2034">
            <v>-11809478.952812502</v>
          </cell>
          <cell r="AC2034">
            <v>0</v>
          </cell>
        </row>
        <row r="2035">
          <cell r="A2035" t="str">
            <v>Corredores Bogotá</v>
          </cell>
          <cell r="B2035">
            <v>10999173</v>
          </cell>
          <cell r="C2035">
            <v>37529</v>
          </cell>
          <cell r="D2035">
            <v>37777</v>
          </cell>
          <cell r="E2035" t="str">
            <v>M</v>
          </cell>
          <cell r="F2035" t="str">
            <v>AUCOLESP</v>
          </cell>
          <cell r="G2035">
            <v>71167</v>
          </cell>
          <cell r="H2035" t="str">
            <v>FISCALIA GENERNAL DE LA NACION</v>
          </cell>
          <cell r="I2035">
            <v>1412924160.9877999</v>
          </cell>
          <cell r="J2035">
            <v>1254257762.9877999</v>
          </cell>
          <cell r="K2035">
            <v>869852719.92330003</v>
          </cell>
          <cell r="L2035">
            <v>160334457</v>
          </cell>
          <cell r="M2035">
            <v>219495696</v>
          </cell>
          <cell r="N2035">
            <v>379830153</v>
          </cell>
          <cell r="O2035">
            <v>0.1</v>
          </cell>
          <cell r="P2035">
            <v>21949569.600000001</v>
          </cell>
          <cell r="Q2035">
            <v>0.1</v>
          </cell>
          <cell r="R2035">
            <v>37983015.300000004</v>
          </cell>
          <cell r="S2035">
            <v>439762737.90000004</v>
          </cell>
          <cell r="T2035">
            <v>0.5055599963391233</v>
          </cell>
          <cell r="U2035">
            <v>0.19</v>
          </cell>
          <cell r="V2035">
            <v>165272016.785427</v>
          </cell>
          <cell r="W2035">
            <v>0.125</v>
          </cell>
          <cell r="X2035">
            <v>108731589.9904125</v>
          </cell>
          <cell r="Y2035">
            <v>0</v>
          </cell>
          <cell r="Z2035">
            <v>0</v>
          </cell>
          <cell r="AA2035">
            <v>0.17944000366087676</v>
          </cell>
          <cell r="AB2035">
            <v>156086375.24746057</v>
          </cell>
          <cell r="AC2035">
            <v>2017</v>
          </cell>
          <cell r="AD2035">
            <v>2015.1531982421875</v>
          </cell>
        </row>
        <row r="2036">
          <cell r="B2036" t="str">
            <v>Total 10999173</v>
          </cell>
          <cell r="I2036">
            <v>1412924160.9877999</v>
          </cell>
          <cell r="J2036">
            <v>1254257762.9877999</v>
          </cell>
          <cell r="K2036">
            <v>869852719.92330003</v>
          </cell>
          <cell r="L2036">
            <v>160334457</v>
          </cell>
          <cell r="M2036">
            <v>219495696</v>
          </cell>
          <cell r="N2036">
            <v>379830153</v>
          </cell>
          <cell r="P2036">
            <v>21949569.600000001</v>
          </cell>
          <cell r="R2036">
            <v>37983015.300000004</v>
          </cell>
          <cell r="S2036">
            <v>439762737.90000004</v>
          </cell>
          <cell r="V2036">
            <v>165272016.785427</v>
          </cell>
          <cell r="X2036">
            <v>108731589.9904125</v>
          </cell>
          <cell r="Z2036">
            <v>0</v>
          </cell>
          <cell r="AB2036">
            <v>156086375.24746057</v>
          </cell>
          <cell r="AC2036">
            <v>2017</v>
          </cell>
        </row>
        <row r="2037">
          <cell r="H2037" t="str">
            <v>Total FISCALIA GENERNAL DE LA NACION</v>
          </cell>
          <cell r="I2037">
            <v>3524635726.8641996</v>
          </cell>
          <cell r="J2037">
            <v>3365969328.8641996</v>
          </cell>
          <cell r="K2037">
            <v>2983404787.4851999</v>
          </cell>
          <cell r="L2037">
            <v>683835012</v>
          </cell>
          <cell r="M2037">
            <v>554886014</v>
          </cell>
          <cell r="N2037">
            <v>1238721026</v>
          </cell>
          <cell r="P2037">
            <v>55488601.400000006</v>
          </cell>
          <cell r="R2037">
            <v>123872102.60000002</v>
          </cell>
          <cell r="S2037">
            <v>1418081730</v>
          </cell>
          <cell r="V2037">
            <v>566846909.62218809</v>
          </cell>
          <cell r="X2037">
            <v>372925598.43564999</v>
          </cell>
          <cell r="Z2037">
            <v>0</v>
          </cell>
          <cell r="AB2037">
            <v>625550549.42736197</v>
          </cell>
          <cell r="AC2037">
            <v>2026</v>
          </cell>
        </row>
        <row r="2038">
          <cell r="A2038" t="str">
            <v>Corredores Bogotá</v>
          </cell>
          <cell r="B2038">
            <v>824503</v>
          </cell>
          <cell r="C2038">
            <v>36707</v>
          </cell>
          <cell r="D2038">
            <v>37071</v>
          </cell>
          <cell r="E2038" t="str">
            <v>M</v>
          </cell>
          <cell r="F2038" t="str">
            <v>AUCOLESP</v>
          </cell>
          <cell r="G2038">
            <v>71285</v>
          </cell>
          <cell r="H2038" t="str">
            <v>FONDO DE EMPLEADOS DE IBM DE COLOMBIA S.A.</v>
          </cell>
          <cell r="I2038">
            <v>356828462</v>
          </cell>
          <cell r="J2038">
            <v>356828462</v>
          </cell>
          <cell r="K2038">
            <v>356828462.28119999</v>
          </cell>
          <cell r="L2038">
            <v>211936099</v>
          </cell>
          <cell r="M2038">
            <v>9618743</v>
          </cell>
          <cell r="N2038">
            <v>221554842</v>
          </cell>
          <cell r="O2038">
            <v>0.1</v>
          </cell>
          <cell r="P2038">
            <v>961874.3</v>
          </cell>
          <cell r="Q2038">
            <v>0.1</v>
          </cell>
          <cell r="R2038">
            <v>22155484.200000003</v>
          </cell>
          <cell r="S2038">
            <v>244672200.5</v>
          </cell>
          <cell r="T2038">
            <v>0.68568577443574319</v>
          </cell>
          <cell r="U2038">
            <v>0.19</v>
          </cell>
          <cell r="V2038">
            <v>67797407.833427995</v>
          </cell>
          <cell r="W2038">
            <v>0.125</v>
          </cell>
          <cell r="X2038">
            <v>44603557.785149999</v>
          </cell>
          <cell r="Y2038">
            <v>0</v>
          </cell>
          <cell r="Z2038">
            <v>0</v>
          </cell>
          <cell r="AA2038">
            <v>-6.8577443574313612E-4</v>
          </cell>
          <cell r="AB2038">
            <v>-244703.83737798085</v>
          </cell>
          <cell r="AD2038">
            <v>448.43405151367188</v>
          </cell>
        </row>
        <row r="2039">
          <cell r="A2039" t="str">
            <v>Corredores Bogotá</v>
          </cell>
          <cell r="B2039">
            <v>824503</v>
          </cell>
          <cell r="C2039">
            <v>37072</v>
          </cell>
          <cell r="D2039">
            <v>37436</v>
          </cell>
          <cell r="E2039" t="str">
            <v>M</v>
          </cell>
          <cell r="F2039" t="str">
            <v>AUCOLESP</v>
          </cell>
          <cell r="G2039">
            <v>71285</v>
          </cell>
          <cell r="H2039" t="str">
            <v>FONDO DE EMPLEADOS DE IBM DE COLOMBIA S.A.</v>
          </cell>
          <cell r="I2039">
            <v>356436731</v>
          </cell>
          <cell r="J2039">
            <v>357164980</v>
          </cell>
          <cell r="K2039">
            <v>356436731.2432</v>
          </cell>
          <cell r="L2039">
            <v>240055213</v>
          </cell>
          <cell r="M2039">
            <v>20237807</v>
          </cell>
          <cell r="N2039">
            <v>260293020</v>
          </cell>
          <cell r="O2039">
            <v>0.1</v>
          </cell>
          <cell r="P2039">
            <v>2023780.7000000002</v>
          </cell>
          <cell r="Q2039">
            <v>0.1</v>
          </cell>
          <cell r="R2039">
            <v>26029302</v>
          </cell>
          <cell r="S2039">
            <v>288346102.69999999</v>
          </cell>
          <cell r="T2039">
            <v>0.80896854175014532</v>
          </cell>
          <cell r="U2039">
            <v>0.19</v>
          </cell>
          <cell r="V2039">
            <v>67722978.936207995</v>
          </cell>
          <cell r="W2039">
            <v>0.125</v>
          </cell>
          <cell r="X2039">
            <v>44554591.405400001</v>
          </cell>
          <cell r="Y2039">
            <v>0</v>
          </cell>
          <cell r="Z2039">
            <v>0</v>
          </cell>
          <cell r="AA2039">
            <v>-0.12396854175014527</v>
          </cell>
          <cell r="AB2039">
            <v>-44186941.79840795</v>
          </cell>
          <cell r="AD2039">
            <v>397.36538696289063</v>
          </cell>
        </row>
        <row r="2040">
          <cell r="B2040" t="str">
            <v>Total 824503</v>
          </cell>
          <cell r="I2040">
            <v>713265193</v>
          </cell>
          <cell r="J2040">
            <v>713993442</v>
          </cell>
          <cell r="K2040">
            <v>713265193.5244</v>
          </cell>
          <cell r="L2040">
            <v>451991312</v>
          </cell>
          <cell r="M2040">
            <v>29856550</v>
          </cell>
          <cell r="N2040">
            <v>481847862</v>
          </cell>
          <cell r="P2040">
            <v>2985655</v>
          </cell>
          <cell r="R2040">
            <v>48184786.200000003</v>
          </cell>
          <cell r="S2040">
            <v>533018303.19999999</v>
          </cell>
          <cell r="V2040">
            <v>135520386.76963598</v>
          </cell>
          <cell r="X2040">
            <v>89158149.190549999</v>
          </cell>
          <cell r="Z2040">
            <v>0</v>
          </cell>
          <cell r="AB2040">
            <v>-44431645.63578593</v>
          </cell>
          <cell r="AC2040">
            <v>0</v>
          </cell>
        </row>
        <row r="2041">
          <cell r="H2041" t="str">
            <v>Total FONDO DE EMPLEADOS DE IBM DE COLOMBIA S.A.</v>
          </cell>
          <cell r="I2041">
            <v>713265193</v>
          </cell>
          <cell r="J2041">
            <v>713993442</v>
          </cell>
          <cell r="K2041">
            <v>713265193.5244</v>
          </cell>
          <cell r="L2041">
            <v>451991312</v>
          </cell>
          <cell r="M2041">
            <v>29856550</v>
          </cell>
          <cell r="N2041">
            <v>481847862</v>
          </cell>
          <cell r="P2041">
            <v>2985655</v>
          </cell>
          <cell r="R2041">
            <v>48184786.200000003</v>
          </cell>
          <cell r="S2041">
            <v>533018303.19999999</v>
          </cell>
          <cell r="V2041">
            <v>135520386.76963598</v>
          </cell>
          <cell r="X2041">
            <v>89158149.190549999</v>
          </cell>
          <cell r="Z2041">
            <v>0</v>
          </cell>
          <cell r="AB2041">
            <v>-44431645.63578593</v>
          </cell>
          <cell r="AC2041">
            <v>0</v>
          </cell>
        </row>
        <row r="2042">
          <cell r="A2042" t="str">
            <v>Corredores Bogotá</v>
          </cell>
          <cell r="B2042">
            <v>11008866</v>
          </cell>
          <cell r="C2042">
            <v>37530</v>
          </cell>
          <cell r="D2042">
            <v>37777</v>
          </cell>
          <cell r="E2042" t="str">
            <v>M</v>
          </cell>
          <cell r="F2042" t="str">
            <v>AUCOLESP</v>
          </cell>
          <cell r="G2042">
            <v>72690</v>
          </cell>
          <cell r="H2042" t="str">
            <v>FONDO UNION</v>
          </cell>
          <cell r="I2042">
            <v>72105683</v>
          </cell>
          <cell r="J2042">
            <v>48982378</v>
          </cell>
          <cell r="K2042">
            <v>71922794.352500007</v>
          </cell>
          <cell r="L2042">
            <v>44050805</v>
          </cell>
          <cell r="M2042">
            <v>14250024</v>
          </cell>
          <cell r="N2042">
            <v>58300829</v>
          </cell>
          <cell r="O2042">
            <v>0.1</v>
          </cell>
          <cell r="P2042">
            <v>1425002.4000000001</v>
          </cell>
          <cell r="Q2042">
            <v>0.1</v>
          </cell>
          <cell r="R2042">
            <v>5830082.9000000004</v>
          </cell>
          <cell r="S2042">
            <v>65555914.299999997</v>
          </cell>
          <cell r="T2042">
            <v>0.91147618623804627</v>
          </cell>
          <cell r="U2042">
            <v>0.19</v>
          </cell>
          <cell r="V2042">
            <v>13665330.926975001</v>
          </cell>
          <cell r="W2042">
            <v>0.125</v>
          </cell>
          <cell r="X2042">
            <v>8990349.2940625008</v>
          </cell>
          <cell r="Y2042">
            <v>0.1</v>
          </cell>
          <cell r="Z2042">
            <v>7192279.435250001</v>
          </cell>
          <cell r="AA2042">
            <v>-0.32647618623804631</v>
          </cell>
          <cell r="AB2042">
            <v>-23481079.603787497</v>
          </cell>
          <cell r="AC2042">
            <v>131</v>
          </cell>
          <cell r="AD2042">
            <v>131.46963500976563</v>
          </cell>
        </row>
        <row r="2043">
          <cell r="B2043" t="str">
            <v>Total 11008866</v>
          </cell>
          <cell r="I2043">
            <v>72105683</v>
          </cell>
          <cell r="J2043">
            <v>48982378</v>
          </cell>
          <cell r="K2043">
            <v>71922794.352500007</v>
          </cell>
          <cell r="L2043">
            <v>44050805</v>
          </cell>
          <cell r="M2043">
            <v>14250024</v>
          </cell>
          <cell r="N2043">
            <v>58300829</v>
          </cell>
          <cell r="P2043">
            <v>1425002.4000000001</v>
          </cell>
          <cell r="R2043">
            <v>5830082.9000000004</v>
          </cell>
          <cell r="S2043">
            <v>65555914.299999997</v>
          </cell>
          <cell r="V2043">
            <v>13665330.926975001</v>
          </cell>
          <cell r="X2043">
            <v>8990349.2940625008</v>
          </cell>
          <cell r="Z2043">
            <v>7192279.435250001</v>
          </cell>
          <cell r="AB2043">
            <v>-23481079.603787497</v>
          </cell>
          <cell r="AC2043">
            <v>131</v>
          </cell>
        </row>
        <row r="2044">
          <cell r="H2044" t="str">
            <v>Total FONDO UNION</v>
          </cell>
          <cell r="I2044">
            <v>72105683</v>
          </cell>
          <cell r="J2044">
            <v>48982378</v>
          </cell>
          <cell r="K2044">
            <v>71922794.352500007</v>
          </cell>
          <cell r="L2044">
            <v>44050805</v>
          </cell>
          <cell r="M2044">
            <v>14250024</v>
          </cell>
          <cell r="N2044">
            <v>58300829</v>
          </cell>
          <cell r="P2044">
            <v>1425002.4000000001</v>
          </cell>
          <cell r="R2044">
            <v>5830082.9000000004</v>
          </cell>
          <cell r="S2044">
            <v>65555914.299999997</v>
          </cell>
          <cell r="V2044">
            <v>13665330.926975001</v>
          </cell>
          <cell r="X2044">
            <v>8990349.2940625008</v>
          </cell>
          <cell r="Z2044">
            <v>7192279.435250001</v>
          </cell>
          <cell r="AB2044">
            <v>-23481079.603787497</v>
          </cell>
          <cell r="AC2044">
            <v>131</v>
          </cell>
        </row>
        <row r="2045">
          <cell r="A2045" t="str">
            <v>Corredores Bogotá</v>
          </cell>
          <cell r="B2045">
            <v>10407142</v>
          </cell>
          <cell r="C2045">
            <v>37398</v>
          </cell>
          <cell r="D2045">
            <v>37762</v>
          </cell>
          <cell r="E2045" t="str">
            <v>A</v>
          </cell>
          <cell r="F2045" t="str">
            <v>AUCOLESP</v>
          </cell>
          <cell r="G2045">
            <v>72690</v>
          </cell>
          <cell r="H2045" t="str">
            <v>FUERZAS MILITARES DE COLOMBIA</v>
          </cell>
          <cell r="I2045">
            <v>243666676.9375</v>
          </cell>
          <cell r="J2045">
            <v>282523355.9375</v>
          </cell>
          <cell r="K2045">
            <v>225689984.4014</v>
          </cell>
          <cell r="L2045">
            <v>99854434</v>
          </cell>
          <cell r="M2045">
            <v>112386652</v>
          </cell>
          <cell r="N2045">
            <v>212241086</v>
          </cell>
          <cell r="O2045">
            <v>0.1</v>
          </cell>
          <cell r="P2045">
            <v>11238665.200000001</v>
          </cell>
          <cell r="Q2045">
            <v>0.1</v>
          </cell>
          <cell r="R2045">
            <v>21224108.600000001</v>
          </cell>
          <cell r="S2045">
            <v>244703859.79999998</v>
          </cell>
          <cell r="T2045">
            <v>1.0842477589292705</v>
          </cell>
          <cell r="U2045">
            <v>0.19</v>
          </cell>
          <cell r="V2045">
            <v>42881097.036265999</v>
          </cell>
          <cell r="W2045">
            <v>0.125</v>
          </cell>
          <cell r="X2045">
            <v>28211248.050175</v>
          </cell>
          <cell r="Y2045">
            <v>0</v>
          </cell>
          <cell r="Z2045">
            <v>0</v>
          </cell>
          <cell r="AA2045">
            <v>-0.39924775892927045</v>
          </cell>
          <cell r="AB2045">
            <v>-90106220.485040948</v>
          </cell>
          <cell r="AD2045">
            <v>311.59616088867188</v>
          </cell>
        </row>
        <row r="2046">
          <cell r="A2046" t="str">
            <v>Corredores Bogotá</v>
          </cell>
          <cell r="B2046">
            <v>10407142</v>
          </cell>
          <cell r="C2046">
            <v>37763</v>
          </cell>
          <cell r="D2046">
            <v>37777</v>
          </cell>
          <cell r="E2046" t="str">
            <v>A</v>
          </cell>
          <cell r="F2046" t="str">
            <v>AUCOLESP</v>
          </cell>
          <cell r="G2046">
            <v>72690</v>
          </cell>
          <cell r="H2046" t="str">
            <v>FUERZAS MILITARES DE COLOMBIA</v>
          </cell>
          <cell r="I2046">
            <v>0</v>
          </cell>
          <cell r="J2046">
            <v>0</v>
          </cell>
          <cell r="K2046">
            <v>9588823.4649999999</v>
          </cell>
          <cell r="L2046">
            <v>0</v>
          </cell>
          <cell r="M2046">
            <v>2611111</v>
          </cell>
          <cell r="N2046">
            <v>2611111</v>
          </cell>
          <cell r="O2046">
            <v>0.1</v>
          </cell>
          <cell r="P2046">
            <v>261111.1</v>
          </cell>
          <cell r="Q2046">
            <v>0.1</v>
          </cell>
          <cell r="R2046">
            <v>261111.1</v>
          </cell>
          <cell r="S2046">
            <v>3133333.2</v>
          </cell>
          <cell r="T2046">
            <v>0.32676930714564995</v>
          </cell>
          <cell r="U2046">
            <v>0.19</v>
          </cell>
          <cell r="V2046">
            <v>1821876.45835</v>
          </cell>
          <cell r="W2046">
            <v>0.125</v>
          </cell>
          <cell r="X2046">
            <v>1198602.933125</v>
          </cell>
          <cell r="Y2046">
            <v>0</v>
          </cell>
          <cell r="Z2046">
            <v>0</v>
          </cell>
          <cell r="AA2046">
            <v>0.35823069285435011</v>
          </cell>
          <cell r="AB2046">
            <v>3435010.8735250002</v>
          </cell>
          <cell r="AC2046">
            <v>323</v>
          </cell>
          <cell r="AD2046">
            <v>323.42855834960938</v>
          </cell>
        </row>
        <row r="2047">
          <cell r="B2047" t="str">
            <v>Total 10407142</v>
          </cell>
          <cell r="I2047">
            <v>243666676.9375</v>
          </cell>
          <cell r="J2047">
            <v>282523355.9375</v>
          </cell>
          <cell r="K2047">
            <v>235278807.8664</v>
          </cell>
          <cell r="L2047">
            <v>99854434</v>
          </cell>
          <cell r="M2047">
            <v>114997763</v>
          </cell>
          <cell r="N2047">
            <v>214852197</v>
          </cell>
          <cell r="P2047">
            <v>11499776.300000001</v>
          </cell>
          <cell r="R2047">
            <v>21485219.700000003</v>
          </cell>
          <cell r="S2047">
            <v>247837192.99999997</v>
          </cell>
          <cell r="V2047">
            <v>44702973.494616002</v>
          </cell>
          <cell r="X2047">
            <v>29409850.9833</v>
          </cell>
          <cell r="Z2047">
            <v>0</v>
          </cell>
          <cell r="AB2047">
            <v>-86671209.611515954</v>
          </cell>
          <cell r="AC2047">
            <v>323</v>
          </cell>
        </row>
        <row r="2048">
          <cell r="H2048" t="str">
            <v>Total FUERZAS MILITARES DE COLOMBIA</v>
          </cell>
          <cell r="I2048">
            <v>243666676.9375</v>
          </cell>
          <cell r="J2048">
            <v>282523355.9375</v>
          </cell>
          <cell r="K2048">
            <v>235278807.8664</v>
          </cell>
          <cell r="L2048">
            <v>99854434</v>
          </cell>
          <cell r="M2048">
            <v>114997763</v>
          </cell>
          <cell r="N2048">
            <v>214852197</v>
          </cell>
          <cell r="P2048">
            <v>11499776.300000001</v>
          </cell>
          <cell r="R2048">
            <v>21485219.700000003</v>
          </cell>
          <cell r="S2048">
            <v>247837192.99999997</v>
          </cell>
          <cell r="V2048">
            <v>44702973.494616002</v>
          </cell>
          <cell r="X2048">
            <v>29409850.9833</v>
          </cell>
          <cell r="Z2048">
            <v>0</v>
          </cell>
          <cell r="AB2048">
            <v>-86671209.611515954</v>
          </cell>
          <cell r="AC2048">
            <v>323</v>
          </cell>
        </row>
        <row r="2049">
          <cell r="A2049" t="str">
            <v>Corredores Bogotá</v>
          </cell>
          <cell r="B2049">
            <v>7259963</v>
          </cell>
          <cell r="C2049">
            <v>36962</v>
          </cell>
          <cell r="D2049">
            <v>37326</v>
          </cell>
          <cell r="E2049" t="str">
            <v>M</v>
          </cell>
          <cell r="F2049" t="str">
            <v>AUCOL98</v>
          </cell>
          <cell r="G2049">
            <v>78932</v>
          </cell>
          <cell r="H2049" t="str">
            <v>FUNDACION ABOOD SHAIO</v>
          </cell>
          <cell r="I2049">
            <v>91201519</v>
          </cell>
          <cell r="J2049">
            <v>91389519</v>
          </cell>
          <cell r="K2049">
            <v>91201518.867200002</v>
          </cell>
          <cell r="L2049">
            <v>16421480</v>
          </cell>
          <cell r="M2049">
            <v>3222222</v>
          </cell>
          <cell r="N2049">
            <v>19643702</v>
          </cell>
          <cell r="O2049">
            <v>0.1</v>
          </cell>
          <cell r="P2049">
            <v>322222.2</v>
          </cell>
          <cell r="Q2049">
            <v>0.1</v>
          </cell>
          <cell r="R2049">
            <v>1964370.2000000002</v>
          </cell>
          <cell r="S2049">
            <v>21930294.399999999</v>
          </cell>
          <cell r="T2049">
            <v>0.24045974971023293</v>
          </cell>
          <cell r="U2049">
            <v>0.19</v>
          </cell>
          <cell r="V2049">
            <v>17328288.584768001</v>
          </cell>
          <cell r="W2049">
            <v>0.125</v>
          </cell>
          <cell r="X2049">
            <v>11400189.8584</v>
          </cell>
          <cell r="Y2049">
            <v>0</v>
          </cell>
          <cell r="Z2049">
            <v>0</v>
          </cell>
          <cell r="AA2049">
            <v>0.44454025028976712</v>
          </cell>
          <cell r="AB2049">
            <v>40542746.024032004</v>
          </cell>
          <cell r="AD2049">
            <v>94.703300476074219</v>
          </cell>
        </row>
        <row r="2050">
          <cell r="A2050" t="str">
            <v>Corredores Bogotá</v>
          </cell>
          <cell r="B2050">
            <v>7259963</v>
          </cell>
          <cell r="C2050">
            <v>37327</v>
          </cell>
          <cell r="D2050">
            <v>37691</v>
          </cell>
          <cell r="E2050" t="str">
            <v>M</v>
          </cell>
          <cell r="F2050" t="str">
            <v>AUCOL98</v>
          </cell>
          <cell r="G2050">
            <v>78932</v>
          </cell>
          <cell r="H2050" t="str">
            <v>FUNDACION ABOOD SHAIO</v>
          </cell>
          <cell r="I2050">
            <v>85374129</v>
          </cell>
          <cell r="J2050">
            <v>85136700</v>
          </cell>
          <cell r="K2050">
            <v>85374129.023399994</v>
          </cell>
          <cell r="L2050">
            <v>19766789</v>
          </cell>
          <cell r="M2050">
            <v>17604667</v>
          </cell>
          <cell r="N2050">
            <v>37371456</v>
          </cell>
          <cell r="O2050">
            <v>0.1</v>
          </cell>
          <cell r="P2050">
            <v>1760466.7000000002</v>
          </cell>
          <cell r="Q2050">
            <v>0.1</v>
          </cell>
          <cell r="R2050">
            <v>3737145.6</v>
          </cell>
          <cell r="S2050">
            <v>42869068.300000004</v>
          </cell>
          <cell r="T2050">
            <v>0.50213183771690506</v>
          </cell>
          <cell r="U2050">
            <v>0.19</v>
          </cell>
          <cell r="V2050">
            <v>16221084.514446</v>
          </cell>
          <cell r="W2050">
            <v>0.125</v>
          </cell>
          <cell r="X2050">
            <v>10671766.127924999</v>
          </cell>
          <cell r="Y2050">
            <v>0</v>
          </cell>
          <cell r="Z2050">
            <v>0</v>
          </cell>
          <cell r="AA2050">
            <v>0.18286816228309499</v>
          </cell>
          <cell r="AB2050">
            <v>15612210.081029</v>
          </cell>
          <cell r="AD2050">
            <v>84.162086486816406</v>
          </cell>
        </row>
        <row r="2051">
          <cell r="A2051" t="str">
            <v>Corredores Bogotá</v>
          </cell>
          <cell r="B2051">
            <v>7259963</v>
          </cell>
          <cell r="C2051">
            <v>37692</v>
          </cell>
          <cell r="D2051">
            <v>37777</v>
          </cell>
          <cell r="E2051" t="str">
            <v>M</v>
          </cell>
          <cell r="F2051" t="str">
            <v>AUCOL98</v>
          </cell>
          <cell r="G2051">
            <v>78932</v>
          </cell>
          <cell r="H2051" t="str">
            <v>FUNDACION ABOOD SHAIO</v>
          </cell>
          <cell r="I2051">
            <v>19017990</v>
          </cell>
          <cell r="J2051">
            <v>667893</v>
          </cell>
          <cell r="K2051">
            <v>17779753.3926</v>
          </cell>
          <cell r="L2051">
            <v>974734</v>
          </cell>
          <cell r="M2051">
            <v>44402</v>
          </cell>
          <cell r="N2051">
            <v>1019136</v>
          </cell>
          <cell r="O2051">
            <v>0.1</v>
          </cell>
          <cell r="P2051">
            <v>4440.2</v>
          </cell>
          <cell r="Q2051">
            <v>0.1</v>
          </cell>
          <cell r="R2051">
            <v>101913.60000000001</v>
          </cell>
          <cell r="S2051">
            <v>1125489.8</v>
          </cell>
          <cell r="T2051">
            <v>6.3301766630150968E-2</v>
          </cell>
          <cell r="U2051">
            <v>0.19</v>
          </cell>
          <cell r="V2051">
            <v>3378153.1445940002</v>
          </cell>
          <cell r="W2051">
            <v>0.125</v>
          </cell>
          <cell r="X2051">
            <v>2222469.174075</v>
          </cell>
          <cell r="Y2051">
            <v>0</v>
          </cell>
          <cell r="Z2051">
            <v>0</v>
          </cell>
          <cell r="AA2051">
            <v>0.62169823336984908</v>
          </cell>
          <cell r="AB2051">
            <v>11053641.273931</v>
          </cell>
          <cell r="AC2051">
            <v>23</v>
          </cell>
          <cell r="AD2051">
            <v>22.258823394775391</v>
          </cell>
        </row>
        <row r="2052">
          <cell r="B2052" t="str">
            <v>Total 7259963</v>
          </cell>
          <cell r="I2052">
            <v>195593638</v>
          </cell>
          <cell r="J2052">
            <v>177194112</v>
          </cell>
          <cell r="K2052">
            <v>194355401.2832</v>
          </cell>
          <cell r="L2052">
            <v>37163003</v>
          </cell>
          <cell r="M2052">
            <v>20871291</v>
          </cell>
          <cell r="N2052">
            <v>58034294</v>
          </cell>
          <cell r="P2052">
            <v>2087129.1</v>
          </cell>
          <cell r="R2052">
            <v>5803429.4000000004</v>
          </cell>
          <cell r="S2052">
            <v>65924852.5</v>
          </cell>
          <cell r="V2052">
            <v>36927526.243808001</v>
          </cell>
          <cell r="X2052">
            <v>24294425.160399999</v>
          </cell>
          <cell r="Z2052">
            <v>0</v>
          </cell>
          <cell r="AB2052">
            <v>67208597.378992006</v>
          </cell>
          <cell r="AC2052">
            <v>23</v>
          </cell>
        </row>
        <row r="2053">
          <cell r="H2053" t="str">
            <v>Total FUNDACION ABOOD SHAIO</v>
          </cell>
          <cell r="I2053">
            <v>195593638</v>
          </cell>
          <cell r="J2053">
            <v>177194112</v>
          </cell>
          <cell r="K2053">
            <v>194355401.2832</v>
          </cell>
          <cell r="L2053">
            <v>37163003</v>
          </cell>
          <cell r="M2053">
            <v>20871291</v>
          </cell>
          <cell r="N2053">
            <v>58034294</v>
          </cell>
          <cell r="P2053">
            <v>2087129.1</v>
          </cell>
          <cell r="R2053">
            <v>5803429.4000000004</v>
          </cell>
          <cell r="S2053">
            <v>65924852.5</v>
          </cell>
          <cell r="V2053">
            <v>36927526.243808001</v>
          </cell>
          <cell r="X2053">
            <v>24294425.160399999</v>
          </cell>
          <cell r="Z2053">
            <v>0</v>
          </cell>
          <cell r="AB2053">
            <v>67208597.378992006</v>
          </cell>
          <cell r="AC2053">
            <v>23</v>
          </cell>
        </row>
        <row r="2054">
          <cell r="A2054" t="str">
            <v>Corredores Bogotá</v>
          </cell>
          <cell r="B2054">
            <v>10944918</v>
          </cell>
          <cell r="C2054">
            <v>37439</v>
          </cell>
          <cell r="D2054">
            <v>37777</v>
          </cell>
          <cell r="E2054" t="str">
            <v>S</v>
          </cell>
          <cell r="F2054" t="str">
            <v>AUCOLESP</v>
          </cell>
          <cell r="G2054">
            <v>71285</v>
          </cell>
          <cell r="H2054" t="str">
            <v>GRANDES SUPERFICIES DE COLOMBIA S.A.</v>
          </cell>
          <cell r="I2054">
            <v>26531587</v>
          </cell>
          <cell r="J2054">
            <v>26896471</v>
          </cell>
          <cell r="K2054">
            <v>26531588</v>
          </cell>
          <cell r="L2054">
            <v>12126454</v>
          </cell>
          <cell r="M2054">
            <v>6744201</v>
          </cell>
          <cell r="N2054">
            <v>18870655</v>
          </cell>
          <cell r="O2054">
            <v>0.1</v>
          </cell>
          <cell r="P2054">
            <v>674420.10000000009</v>
          </cell>
          <cell r="Q2054">
            <v>0.1</v>
          </cell>
          <cell r="R2054">
            <v>1887065.5</v>
          </cell>
          <cell r="S2054">
            <v>21432140.600000001</v>
          </cell>
          <cell r="T2054">
            <v>0.8077971284643799</v>
          </cell>
          <cell r="U2054">
            <v>0.19</v>
          </cell>
          <cell r="V2054">
            <v>5041001.72</v>
          </cell>
          <cell r="W2054">
            <v>0.125</v>
          </cell>
          <cell r="X2054">
            <v>3316448.5</v>
          </cell>
          <cell r="Y2054">
            <v>0</v>
          </cell>
          <cell r="Z2054">
            <v>0</v>
          </cell>
          <cell r="AA2054">
            <v>-0.12279712846437985</v>
          </cell>
          <cell r="AB2054">
            <v>-3258002.8199999989</v>
          </cell>
          <cell r="AC2054">
            <v>0</v>
          </cell>
          <cell r="AD2054">
            <v>18.281064987182617</v>
          </cell>
        </row>
        <row r="2055">
          <cell r="B2055" t="str">
            <v>Total 10944918</v>
          </cell>
          <cell r="I2055">
            <v>26531587</v>
          </cell>
          <cell r="J2055">
            <v>26896471</v>
          </cell>
          <cell r="K2055">
            <v>26531588</v>
          </cell>
          <cell r="L2055">
            <v>12126454</v>
          </cell>
          <cell r="M2055">
            <v>6744201</v>
          </cell>
          <cell r="N2055">
            <v>18870655</v>
          </cell>
          <cell r="P2055">
            <v>674420.10000000009</v>
          </cell>
          <cell r="R2055">
            <v>1887065.5</v>
          </cell>
          <cell r="S2055">
            <v>21432140.600000001</v>
          </cell>
          <cell r="V2055">
            <v>5041001.72</v>
          </cell>
          <cell r="X2055">
            <v>3316448.5</v>
          </cell>
          <cell r="Z2055">
            <v>0</v>
          </cell>
          <cell r="AB2055">
            <v>-3258002.8199999989</v>
          </cell>
          <cell r="AC2055">
            <v>0</v>
          </cell>
        </row>
        <row r="2056">
          <cell r="H2056" t="str">
            <v>Total GRANDES SUPERFICIES DE COLOMBIA S.A.</v>
          </cell>
          <cell r="I2056">
            <v>26531587</v>
          </cell>
          <cell r="J2056">
            <v>26896471</v>
          </cell>
          <cell r="K2056">
            <v>26531588</v>
          </cell>
          <cell r="L2056">
            <v>12126454</v>
          </cell>
          <cell r="M2056">
            <v>6744201</v>
          </cell>
          <cell r="N2056">
            <v>18870655</v>
          </cell>
          <cell r="P2056">
            <v>674420.10000000009</v>
          </cell>
          <cell r="R2056">
            <v>1887065.5</v>
          </cell>
          <cell r="S2056">
            <v>21432140.600000001</v>
          </cell>
          <cell r="V2056">
            <v>5041001.72</v>
          </cell>
          <cell r="X2056">
            <v>3316448.5</v>
          </cell>
          <cell r="Z2056">
            <v>0</v>
          </cell>
          <cell r="AB2056">
            <v>-3258002.8199999989</v>
          </cell>
          <cell r="AC2056">
            <v>0</v>
          </cell>
        </row>
        <row r="2057">
          <cell r="A2057" t="str">
            <v>Corredores Bogotá</v>
          </cell>
          <cell r="B2057">
            <v>10289948</v>
          </cell>
          <cell r="C2057">
            <v>37087</v>
          </cell>
          <cell r="D2057">
            <v>37451</v>
          </cell>
          <cell r="E2057" t="str">
            <v>A</v>
          </cell>
          <cell r="F2057" t="str">
            <v>AUCOLESP</v>
          </cell>
          <cell r="G2057">
            <v>71285</v>
          </cell>
          <cell r="H2057" t="str">
            <v>H.L. INGENIEROS S.A .</v>
          </cell>
          <cell r="I2057">
            <v>6000000</v>
          </cell>
          <cell r="J2057">
            <v>6000000</v>
          </cell>
          <cell r="K2057">
            <v>6000000</v>
          </cell>
          <cell r="L2057">
            <v>1909147</v>
          </cell>
          <cell r="M2057">
            <v>2000000</v>
          </cell>
          <cell r="N2057">
            <v>3909147</v>
          </cell>
          <cell r="O2057">
            <v>0.1</v>
          </cell>
          <cell r="P2057">
            <v>200000</v>
          </cell>
          <cell r="Q2057">
            <v>0.1</v>
          </cell>
          <cell r="R2057">
            <v>390914.7</v>
          </cell>
          <cell r="S2057">
            <v>4500061.7</v>
          </cell>
          <cell r="T2057">
            <v>0.75001028333333342</v>
          </cell>
          <cell r="U2057">
            <v>0.19</v>
          </cell>
          <cell r="V2057">
            <v>1140000</v>
          </cell>
          <cell r="W2057">
            <v>0.125</v>
          </cell>
          <cell r="X2057">
            <v>750000</v>
          </cell>
          <cell r="Y2057">
            <v>0</v>
          </cell>
          <cell r="Z2057">
            <v>0</v>
          </cell>
          <cell r="AA2057">
            <v>-6.5010283333333363E-2</v>
          </cell>
          <cell r="AB2057">
            <v>-390061.70000000019</v>
          </cell>
          <cell r="AD2057">
            <v>22.637363433837891</v>
          </cell>
        </row>
        <row r="2058">
          <cell r="A2058" t="str">
            <v>Corredores Bogotá</v>
          </cell>
          <cell r="B2058">
            <v>10289948</v>
          </cell>
          <cell r="C2058">
            <v>37452</v>
          </cell>
          <cell r="D2058">
            <v>37777</v>
          </cell>
          <cell r="E2058" t="str">
            <v>A</v>
          </cell>
          <cell r="F2058" t="str">
            <v>AUCOLESP</v>
          </cell>
          <cell r="G2058">
            <v>71285</v>
          </cell>
          <cell r="H2058" t="str">
            <v>H.L. INGENIEROS S.A .</v>
          </cell>
          <cell r="I2058">
            <v>5312881</v>
          </cell>
          <cell r="J2058">
            <v>7771321</v>
          </cell>
          <cell r="K2058">
            <v>5238429.1679999996</v>
          </cell>
          <cell r="N2058">
            <v>0</v>
          </cell>
          <cell r="O2058">
            <v>0.1</v>
          </cell>
          <cell r="P2058">
            <v>0</v>
          </cell>
          <cell r="Q2058">
            <v>0.1</v>
          </cell>
          <cell r="R2058">
            <v>0</v>
          </cell>
          <cell r="S2058">
            <v>0</v>
          </cell>
          <cell r="T2058">
            <v>0</v>
          </cell>
          <cell r="U2058">
            <v>0.19</v>
          </cell>
          <cell r="V2058">
            <v>995301.54191999999</v>
          </cell>
          <cell r="W2058">
            <v>0.125</v>
          </cell>
          <cell r="X2058">
            <v>654803.64599999995</v>
          </cell>
          <cell r="Y2058">
            <v>0</v>
          </cell>
          <cell r="Z2058">
            <v>0</v>
          </cell>
          <cell r="AA2058">
            <v>0.68500000000000005</v>
          </cell>
          <cell r="AB2058">
            <v>3588323.9800800001</v>
          </cell>
          <cell r="AC2058">
            <v>0</v>
          </cell>
          <cell r="AD2058">
            <v>16.680000305175781</v>
          </cell>
        </row>
        <row r="2059">
          <cell r="B2059" t="str">
            <v>Total 10289948</v>
          </cell>
          <cell r="I2059">
            <v>11312881</v>
          </cell>
          <cell r="J2059">
            <v>13771321</v>
          </cell>
          <cell r="K2059">
            <v>11238429.168</v>
          </cell>
          <cell r="L2059">
            <v>1909147</v>
          </cell>
          <cell r="M2059">
            <v>2000000</v>
          </cell>
          <cell r="N2059">
            <v>3909147</v>
          </cell>
          <cell r="P2059">
            <v>200000</v>
          </cell>
          <cell r="R2059">
            <v>390914.7</v>
          </cell>
          <cell r="S2059">
            <v>4500061.7</v>
          </cell>
          <cell r="V2059">
            <v>2135301.5419199998</v>
          </cell>
          <cell r="X2059">
            <v>1404803.6459999999</v>
          </cell>
          <cell r="Z2059">
            <v>0</v>
          </cell>
          <cell r="AB2059">
            <v>3198262.2800799999</v>
          </cell>
          <cell r="AC2059">
            <v>0</v>
          </cell>
        </row>
        <row r="2060">
          <cell r="H2060" t="str">
            <v>Total H.L. INGENIEROS S.A .</v>
          </cell>
          <cell r="I2060">
            <v>11312881</v>
          </cell>
          <cell r="J2060">
            <v>13771321</v>
          </cell>
          <cell r="K2060">
            <v>11238429.168</v>
          </cell>
          <cell r="L2060">
            <v>1909147</v>
          </cell>
          <cell r="M2060">
            <v>2000000</v>
          </cell>
          <cell r="N2060">
            <v>3909147</v>
          </cell>
          <cell r="P2060">
            <v>200000</v>
          </cell>
          <cell r="R2060">
            <v>390914.7</v>
          </cell>
          <cell r="S2060">
            <v>4500061.7</v>
          </cell>
          <cell r="V2060">
            <v>2135301.5419199998</v>
          </cell>
          <cell r="X2060">
            <v>1404803.6459999999</v>
          </cell>
          <cell r="Z2060">
            <v>0</v>
          </cell>
          <cell r="AB2060">
            <v>3198262.2800799999</v>
          </cell>
          <cell r="AC2060">
            <v>0</v>
          </cell>
        </row>
        <row r="2061">
          <cell r="A2061" t="str">
            <v>Corredores Bogotá</v>
          </cell>
          <cell r="B2061">
            <v>10273571</v>
          </cell>
          <cell r="C2061">
            <v>37104</v>
          </cell>
          <cell r="D2061">
            <v>37468</v>
          </cell>
          <cell r="E2061" t="str">
            <v>M</v>
          </cell>
          <cell r="F2061" t="str">
            <v>AUCOLESP</v>
          </cell>
          <cell r="G2061">
            <v>72690</v>
          </cell>
          <cell r="H2061" t="str">
            <v>HEATH LAMBERT BENEFICIOS INTEGRALES OPORTUNOS</v>
          </cell>
          <cell r="I2061">
            <v>85892433</v>
          </cell>
          <cell r="J2061">
            <v>86262409</v>
          </cell>
          <cell r="K2061">
            <v>80886779.375699997</v>
          </cell>
          <cell r="L2061">
            <v>43635351</v>
          </cell>
          <cell r="M2061">
            <v>8609088</v>
          </cell>
          <cell r="N2061">
            <v>52244439</v>
          </cell>
          <cell r="O2061">
            <v>0.1</v>
          </cell>
          <cell r="P2061">
            <v>860908.8</v>
          </cell>
          <cell r="Q2061">
            <v>0.1</v>
          </cell>
          <cell r="R2061">
            <v>5224443.9000000004</v>
          </cell>
          <cell r="S2061">
            <v>58329791.699999996</v>
          </cell>
          <cell r="T2061">
            <v>0.72112886865073311</v>
          </cell>
          <cell r="U2061">
            <v>0.19</v>
          </cell>
          <cell r="V2061">
            <v>15368488.081382999</v>
          </cell>
          <cell r="W2061">
            <v>0.17499999999999999</v>
          </cell>
          <cell r="X2061">
            <v>14155186.390747499</v>
          </cell>
          <cell r="Y2061">
            <v>0</v>
          </cell>
          <cell r="Z2061">
            <v>0</v>
          </cell>
          <cell r="AA2061">
            <v>-8.6128868650733104E-2</v>
          </cell>
          <cell r="AB2061">
            <v>-6966686.7964304928</v>
          </cell>
          <cell r="AD2061">
            <v>107.65933990478516</v>
          </cell>
        </row>
        <row r="2062">
          <cell r="A2062" t="str">
            <v>Corredores Bogotá</v>
          </cell>
          <cell r="B2062">
            <v>10273571</v>
          </cell>
          <cell r="C2062">
            <v>37469</v>
          </cell>
          <cell r="D2062">
            <v>37777</v>
          </cell>
          <cell r="E2062" t="str">
            <v>M</v>
          </cell>
          <cell r="F2062" t="str">
            <v>AUCOLESP</v>
          </cell>
          <cell r="G2062">
            <v>72690</v>
          </cell>
          <cell r="H2062" t="str">
            <v>HEATH LAMBERT BENEFICIOS INTEGRALES OPORTUNOS</v>
          </cell>
          <cell r="I2062">
            <v>85492249.0625</v>
          </cell>
          <cell r="J2062">
            <v>65547329.0625</v>
          </cell>
          <cell r="K2062">
            <v>87694423.739600003</v>
          </cell>
          <cell r="L2062">
            <v>98348527</v>
          </cell>
          <cell r="M2062">
            <v>13232143</v>
          </cell>
          <cell r="N2062">
            <v>111580670</v>
          </cell>
          <cell r="O2062">
            <v>0.1</v>
          </cell>
          <cell r="P2062">
            <v>1323214.3</v>
          </cell>
          <cell r="Q2062">
            <v>0.1</v>
          </cell>
          <cell r="R2062">
            <v>11158067</v>
          </cell>
          <cell r="S2062">
            <v>124061951.3</v>
          </cell>
          <cell r="T2062">
            <v>1.414707412507662</v>
          </cell>
          <cell r="U2062">
            <v>0.19</v>
          </cell>
          <cell r="V2062">
            <v>16661940.510524001</v>
          </cell>
          <cell r="W2062">
            <v>0.17499999999999999</v>
          </cell>
          <cell r="X2062">
            <v>15346524.15443</v>
          </cell>
          <cell r="Y2062">
            <v>0</v>
          </cell>
          <cell r="Z2062">
            <v>0</v>
          </cell>
          <cell r="AA2062">
            <v>-0.77970741250766196</v>
          </cell>
          <cell r="AB2062">
            <v>-68375992.225354001</v>
          </cell>
          <cell r="AC2062">
            <v>119</v>
          </cell>
          <cell r="AD2062">
            <v>125.77272796630859</v>
          </cell>
        </row>
        <row r="2063">
          <cell r="B2063" t="str">
            <v>Total 10273571</v>
          </cell>
          <cell r="I2063">
            <v>171384682.0625</v>
          </cell>
          <cell r="J2063">
            <v>151809738.0625</v>
          </cell>
          <cell r="K2063">
            <v>168581203.1153</v>
          </cell>
          <cell r="L2063">
            <v>141983878</v>
          </cell>
          <cell r="M2063">
            <v>21841231</v>
          </cell>
          <cell r="N2063">
            <v>163825109</v>
          </cell>
          <cell r="P2063">
            <v>2184123.1</v>
          </cell>
          <cell r="R2063">
            <v>16382510.9</v>
          </cell>
          <cell r="S2063">
            <v>182391743</v>
          </cell>
          <cell r="V2063">
            <v>32030428.591907002</v>
          </cell>
          <cell r="X2063">
            <v>29501710.545177497</v>
          </cell>
          <cell r="Z2063">
            <v>0</v>
          </cell>
          <cell r="AB2063">
            <v>-75342679.021784499</v>
          </cell>
          <cell r="AC2063">
            <v>119</v>
          </cell>
        </row>
        <row r="2064">
          <cell r="H2064" t="str">
            <v>Total HEATH LAMBERT BENEFICIOS INTEGRALES OPORTUNOS</v>
          </cell>
          <cell r="I2064">
            <v>171384682.0625</v>
          </cell>
          <cell r="J2064">
            <v>151809738.0625</v>
          </cell>
          <cell r="K2064">
            <v>168581203.1153</v>
          </cell>
          <cell r="L2064">
            <v>141983878</v>
          </cell>
          <cell r="M2064">
            <v>21841231</v>
          </cell>
          <cell r="N2064">
            <v>163825109</v>
          </cell>
          <cell r="P2064">
            <v>2184123.1</v>
          </cell>
          <cell r="R2064">
            <v>16382510.9</v>
          </cell>
          <cell r="S2064">
            <v>182391743</v>
          </cell>
          <cell r="V2064">
            <v>32030428.591907002</v>
          </cell>
          <cell r="X2064">
            <v>29501710.545177497</v>
          </cell>
          <cell r="Z2064">
            <v>0</v>
          </cell>
          <cell r="AB2064">
            <v>-75342679.021784499</v>
          </cell>
          <cell r="AC2064">
            <v>119</v>
          </cell>
        </row>
        <row r="2065">
          <cell r="A2065" t="str">
            <v>Corredores Bogotá</v>
          </cell>
          <cell r="B2065">
            <v>10346663</v>
          </cell>
          <cell r="C2065">
            <v>37256</v>
          </cell>
          <cell r="D2065">
            <v>37620</v>
          </cell>
          <cell r="E2065" t="str">
            <v>M</v>
          </cell>
          <cell r="F2065" t="str">
            <v>AUCOLESP</v>
          </cell>
          <cell r="G2065">
            <v>71617</v>
          </cell>
          <cell r="H2065" t="str">
            <v>IMOCOM S.A.</v>
          </cell>
          <cell r="I2065">
            <v>86530082</v>
          </cell>
          <cell r="J2065">
            <v>86677873</v>
          </cell>
          <cell r="K2065">
            <v>86530081.929700002</v>
          </cell>
          <cell r="L2065">
            <v>58017300</v>
          </cell>
          <cell r="M2065">
            <v>11352666</v>
          </cell>
          <cell r="N2065">
            <v>69369966</v>
          </cell>
          <cell r="O2065">
            <v>0.1</v>
          </cell>
          <cell r="P2065">
            <v>1135266.6000000001</v>
          </cell>
          <cell r="Q2065">
            <v>0.1</v>
          </cell>
          <cell r="R2065">
            <v>6936996.6000000006</v>
          </cell>
          <cell r="S2065">
            <v>77442229.199999988</v>
          </cell>
          <cell r="T2065">
            <v>0.89497464318728726</v>
          </cell>
          <cell r="U2065">
            <v>0.19</v>
          </cell>
          <cell r="V2065">
            <v>16440715.566643002</v>
          </cell>
          <cell r="W2065">
            <v>0.125</v>
          </cell>
          <cell r="X2065">
            <v>10816260.2412125</v>
          </cell>
          <cell r="Y2065">
            <v>0</v>
          </cell>
          <cell r="Z2065">
            <v>0</v>
          </cell>
          <cell r="AA2065">
            <v>-0.2099746431872872</v>
          </cell>
          <cell r="AB2065">
            <v>-18169123.078155488</v>
          </cell>
          <cell r="AD2065">
            <v>87.318679809570313</v>
          </cell>
        </row>
        <row r="2066">
          <cell r="A2066" t="str">
            <v>Corredores Bogotá</v>
          </cell>
          <cell r="B2066">
            <v>10346663</v>
          </cell>
          <cell r="C2066">
            <v>37621</v>
          </cell>
          <cell r="D2066">
            <v>37777</v>
          </cell>
          <cell r="E2066" t="str">
            <v>M</v>
          </cell>
          <cell r="F2066" t="str">
            <v>AUCOLESP</v>
          </cell>
          <cell r="G2066">
            <v>71617</v>
          </cell>
          <cell r="H2066" t="str">
            <v>IMOCOM S.A.</v>
          </cell>
          <cell r="I2066">
            <v>29419281</v>
          </cell>
          <cell r="J2066">
            <v>14668989</v>
          </cell>
          <cell r="K2066">
            <v>29419280.990200002</v>
          </cell>
          <cell r="L2066">
            <v>14416188</v>
          </cell>
          <cell r="M2066">
            <v>7471388</v>
          </cell>
          <cell r="N2066">
            <v>21887576</v>
          </cell>
          <cell r="O2066">
            <v>0.1</v>
          </cell>
          <cell r="P2066">
            <v>747138.8</v>
          </cell>
          <cell r="Q2066">
            <v>0.1</v>
          </cell>
          <cell r="R2066">
            <v>2188757.6</v>
          </cell>
          <cell r="S2066">
            <v>24823472.400000002</v>
          </cell>
          <cell r="T2066">
            <v>0.84378242990605612</v>
          </cell>
          <cell r="U2066">
            <v>0.19</v>
          </cell>
          <cell r="V2066">
            <v>5589663.3881380009</v>
          </cell>
          <cell r="W2066">
            <v>0.125</v>
          </cell>
          <cell r="X2066">
            <v>3677410.1237750002</v>
          </cell>
          <cell r="Y2066">
            <v>0</v>
          </cell>
          <cell r="Z2066">
            <v>0</v>
          </cell>
          <cell r="AA2066">
            <v>-0.15878242990605607</v>
          </cell>
          <cell r="AB2066">
            <v>-4671264.9217129992</v>
          </cell>
          <cell r="AC2066">
            <v>90</v>
          </cell>
          <cell r="AD2066">
            <v>88.269233703613281</v>
          </cell>
        </row>
        <row r="2067">
          <cell r="B2067" t="str">
            <v>Total 10346663</v>
          </cell>
          <cell r="I2067">
            <v>115949363</v>
          </cell>
          <cell r="J2067">
            <v>101346862</v>
          </cell>
          <cell r="K2067">
            <v>115949362.9199</v>
          </cell>
          <cell r="L2067">
            <v>72433488</v>
          </cell>
          <cell r="M2067">
            <v>18824054</v>
          </cell>
          <cell r="N2067">
            <v>91257542</v>
          </cell>
          <cell r="P2067">
            <v>1882405.4000000001</v>
          </cell>
          <cell r="R2067">
            <v>9125754.2000000011</v>
          </cell>
          <cell r="S2067">
            <v>102265701.59999999</v>
          </cell>
          <cell r="V2067">
            <v>22030378.954781003</v>
          </cell>
          <cell r="X2067">
            <v>14493670.3649875</v>
          </cell>
          <cell r="Z2067">
            <v>0</v>
          </cell>
          <cell r="AB2067">
            <v>-22840387.999868486</v>
          </cell>
          <cell r="AC2067">
            <v>90</v>
          </cell>
        </row>
        <row r="2068">
          <cell r="H2068" t="str">
            <v>Total IMOCOM S.A.</v>
          </cell>
          <cell r="I2068">
            <v>115949363</v>
          </cell>
          <cell r="J2068">
            <v>101346862</v>
          </cell>
          <cell r="K2068">
            <v>115949362.9199</v>
          </cell>
          <cell r="L2068">
            <v>72433488</v>
          </cell>
          <cell r="M2068">
            <v>18824054</v>
          </cell>
          <cell r="N2068">
            <v>91257542</v>
          </cell>
          <cell r="P2068">
            <v>1882405.4000000001</v>
          </cell>
          <cell r="R2068">
            <v>9125754.2000000011</v>
          </cell>
          <cell r="S2068">
            <v>102265701.59999999</v>
          </cell>
          <cell r="V2068">
            <v>22030378.954781003</v>
          </cell>
          <cell r="X2068">
            <v>14493670.3649875</v>
          </cell>
          <cell r="Z2068">
            <v>0</v>
          </cell>
          <cell r="AB2068">
            <v>-22840387.999868486</v>
          </cell>
          <cell r="AC2068">
            <v>90</v>
          </cell>
        </row>
        <row r="2069">
          <cell r="A2069" t="str">
            <v>Corredores Bogotá</v>
          </cell>
          <cell r="B2069">
            <v>915763</v>
          </cell>
          <cell r="C2069">
            <v>36739</v>
          </cell>
          <cell r="D2069">
            <v>37103</v>
          </cell>
          <cell r="E2069" t="str">
            <v>M</v>
          </cell>
          <cell r="F2069" t="str">
            <v>AUCOLESP</v>
          </cell>
          <cell r="G2069">
            <v>77217</v>
          </cell>
          <cell r="H2069" t="str">
            <v>LA FORTALEZA COMPANIA DE FINANCIAMIENTO COMER</v>
          </cell>
          <cell r="I2069">
            <v>0</v>
          </cell>
          <cell r="J2069">
            <v>0</v>
          </cell>
          <cell r="K2069">
            <v>41386.455099999999</v>
          </cell>
          <cell r="N2069">
            <v>0</v>
          </cell>
          <cell r="O2069">
            <v>0.1</v>
          </cell>
          <cell r="P2069">
            <v>0</v>
          </cell>
          <cell r="Q2069">
            <v>0.1</v>
          </cell>
          <cell r="R2069">
            <v>0</v>
          </cell>
          <cell r="S2069">
            <v>0</v>
          </cell>
          <cell r="T2069">
            <v>0</v>
          </cell>
          <cell r="U2069">
            <v>0.19</v>
          </cell>
          <cell r="V2069">
            <v>7863.426469</v>
          </cell>
          <cell r="W2069">
            <v>0.125</v>
          </cell>
          <cell r="X2069">
            <v>5173.3068874999999</v>
          </cell>
          <cell r="Y2069">
            <v>0</v>
          </cell>
          <cell r="Z2069">
            <v>0</v>
          </cell>
          <cell r="AA2069">
            <v>0.68500000000000005</v>
          </cell>
          <cell r="AB2069">
            <v>28349.721743500002</v>
          </cell>
          <cell r="AD2069">
            <v>4.1208792477846146E-2</v>
          </cell>
        </row>
        <row r="2070">
          <cell r="B2070" t="str">
            <v>Total 915763</v>
          </cell>
          <cell r="I2070">
            <v>0</v>
          </cell>
          <cell r="J2070">
            <v>0</v>
          </cell>
          <cell r="K2070">
            <v>41386.455099999999</v>
          </cell>
          <cell r="L2070">
            <v>0</v>
          </cell>
          <cell r="M2070">
            <v>0</v>
          </cell>
          <cell r="N2070">
            <v>0</v>
          </cell>
          <cell r="P2070">
            <v>0</v>
          </cell>
          <cell r="R2070">
            <v>0</v>
          </cell>
          <cell r="S2070">
            <v>0</v>
          </cell>
          <cell r="V2070">
            <v>7863.426469</v>
          </cell>
          <cell r="X2070">
            <v>5173.3068874999999</v>
          </cell>
          <cell r="Z2070">
            <v>0</v>
          </cell>
          <cell r="AB2070">
            <v>28349.721743500002</v>
          </cell>
          <cell r="AC2070">
            <v>0</v>
          </cell>
        </row>
        <row r="2071">
          <cell r="A2071" t="str">
            <v>Corredores Bogotá</v>
          </cell>
          <cell r="B2071">
            <v>7455033</v>
          </cell>
          <cell r="C2071">
            <v>37012</v>
          </cell>
          <cell r="D2071">
            <v>37376</v>
          </cell>
          <cell r="E2071" t="str">
            <v>M</v>
          </cell>
          <cell r="F2071" t="str">
            <v>AUCOLESP</v>
          </cell>
          <cell r="G2071">
            <v>77217</v>
          </cell>
          <cell r="H2071" t="str">
            <v>LA FORTALEZA COMPANIA DE FINANCIAMIENTO COMER</v>
          </cell>
          <cell r="I2071">
            <v>78137102.9375</v>
          </cell>
          <cell r="J2071">
            <v>78137102.9375</v>
          </cell>
          <cell r="K2071">
            <v>78137102.9023</v>
          </cell>
          <cell r="N2071">
            <v>0</v>
          </cell>
          <cell r="O2071">
            <v>0.1</v>
          </cell>
          <cell r="P2071">
            <v>0</v>
          </cell>
          <cell r="Q2071">
            <v>0.1</v>
          </cell>
          <cell r="R2071">
            <v>0</v>
          </cell>
          <cell r="S2071">
            <v>0</v>
          </cell>
          <cell r="T2071">
            <v>0</v>
          </cell>
          <cell r="U2071">
            <v>0.19</v>
          </cell>
          <cell r="V2071">
            <v>14846049.551437</v>
          </cell>
          <cell r="W2071">
            <v>0.125</v>
          </cell>
          <cell r="X2071">
            <v>9767137.8627875</v>
          </cell>
          <cell r="Y2071">
            <v>0</v>
          </cell>
          <cell r="Z2071">
            <v>0</v>
          </cell>
          <cell r="AA2071">
            <v>0.68500000000000005</v>
          </cell>
          <cell r="AB2071">
            <v>53523915.488075502</v>
          </cell>
          <cell r="AD2071">
            <v>55.642856597900391</v>
          </cell>
        </row>
        <row r="2072">
          <cell r="A2072" t="str">
            <v>Corredores Bogotá</v>
          </cell>
          <cell r="B2072">
            <v>7455033</v>
          </cell>
          <cell r="C2072">
            <v>37377</v>
          </cell>
          <cell r="D2072">
            <v>37741</v>
          </cell>
          <cell r="E2072" t="str">
            <v>M</v>
          </cell>
          <cell r="F2072" t="str">
            <v>AUCOLESP</v>
          </cell>
          <cell r="G2072">
            <v>77217</v>
          </cell>
          <cell r="H2072" t="str">
            <v>LA FORTALEZA COMPANIA DE FINANCIAMIENTO COMER</v>
          </cell>
          <cell r="I2072">
            <v>4866355</v>
          </cell>
          <cell r="J2072">
            <v>4867064</v>
          </cell>
          <cell r="K2072">
            <v>4866354.9979999997</v>
          </cell>
          <cell r="N2072">
            <v>0</v>
          </cell>
          <cell r="O2072">
            <v>0.1</v>
          </cell>
          <cell r="P2072">
            <v>0</v>
          </cell>
          <cell r="Q2072">
            <v>0.1</v>
          </cell>
          <cell r="R2072">
            <v>0</v>
          </cell>
          <cell r="S2072">
            <v>0</v>
          </cell>
          <cell r="T2072">
            <v>0</v>
          </cell>
          <cell r="U2072">
            <v>0.19</v>
          </cell>
          <cell r="V2072">
            <v>924607.44961999997</v>
          </cell>
          <cell r="W2072">
            <v>0.125</v>
          </cell>
          <cell r="X2072">
            <v>608294.37474999996</v>
          </cell>
          <cell r="Y2072">
            <v>0</v>
          </cell>
          <cell r="Z2072">
            <v>0</v>
          </cell>
          <cell r="AA2072">
            <v>0.68500000000000005</v>
          </cell>
          <cell r="AB2072">
            <v>3333453.1736300001</v>
          </cell>
          <cell r="AD2072">
            <v>4.4285712242126465</v>
          </cell>
        </row>
        <row r="2073">
          <cell r="B2073" t="str">
            <v>Total 7455033</v>
          </cell>
          <cell r="I2073">
            <v>83003457.9375</v>
          </cell>
          <cell r="J2073">
            <v>83004166.9375</v>
          </cell>
          <cell r="K2073">
            <v>83003457.900299996</v>
          </cell>
          <cell r="L2073">
            <v>0</v>
          </cell>
          <cell r="M2073">
            <v>0</v>
          </cell>
          <cell r="N2073">
            <v>0</v>
          </cell>
          <cell r="P2073">
            <v>0</v>
          </cell>
          <cell r="R2073">
            <v>0</v>
          </cell>
          <cell r="S2073">
            <v>0</v>
          </cell>
          <cell r="V2073">
            <v>15770657.001056999</v>
          </cell>
          <cell r="X2073">
            <v>10375432.2375375</v>
          </cell>
          <cell r="Z2073">
            <v>0</v>
          </cell>
          <cell r="AB2073">
            <v>56857368.661705501</v>
          </cell>
          <cell r="AC2073">
            <v>0</v>
          </cell>
        </row>
        <row r="2074">
          <cell r="A2074" t="str">
            <v>Corredores Bogotá</v>
          </cell>
          <cell r="B2074">
            <v>7455041</v>
          </cell>
          <cell r="C2074">
            <v>37012</v>
          </cell>
          <cell r="D2074">
            <v>37376</v>
          </cell>
          <cell r="E2074" t="str">
            <v>M</v>
          </cell>
          <cell r="F2074" t="str">
            <v>AUCOLESP</v>
          </cell>
          <cell r="G2074">
            <v>77217</v>
          </cell>
          <cell r="H2074" t="str">
            <v>LA FORTALEZA COMPANIA DE FINANCIAMIENTO COMER</v>
          </cell>
          <cell r="I2074">
            <v>104172628</v>
          </cell>
          <cell r="J2074">
            <v>104172628</v>
          </cell>
          <cell r="K2074">
            <v>104172628.1719</v>
          </cell>
          <cell r="L2074">
            <v>2208834</v>
          </cell>
          <cell r="M2074">
            <v>0</v>
          </cell>
          <cell r="N2074">
            <v>2208834</v>
          </cell>
          <cell r="O2074">
            <v>0.1</v>
          </cell>
          <cell r="P2074">
            <v>0</v>
          </cell>
          <cell r="Q2074">
            <v>0.1</v>
          </cell>
          <cell r="R2074">
            <v>220883.40000000002</v>
          </cell>
          <cell r="S2074">
            <v>2429717.4</v>
          </cell>
          <cell r="T2074">
            <v>2.3323952199714233E-2</v>
          </cell>
          <cell r="U2074">
            <v>0.19</v>
          </cell>
          <cell r="V2074">
            <v>19792799.352661002</v>
          </cell>
          <cell r="W2074">
            <v>0.125</v>
          </cell>
          <cell r="X2074">
            <v>13021578.521487501</v>
          </cell>
          <cell r="Y2074">
            <v>0</v>
          </cell>
          <cell r="Z2074">
            <v>0</v>
          </cell>
          <cell r="AA2074">
            <v>0.66167604780028577</v>
          </cell>
          <cell r="AB2074">
            <v>68928532.89775151</v>
          </cell>
          <cell r="AD2074">
            <v>54.25274658203125</v>
          </cell>
        </row>
        <row r="2075">
          <cell r="A2075" t="str">
            <v>Corredores Bogotá</v>
          </cell>
          <cell r="B2075">
            <v>7455041</v>
          </cell>
          <cell r="C2075">
            <v>37377</v>
          </cell>
          <cell r="D2075">
            <v>37741</v>
          </cell>
          <cell r="E2075" t="str">
            <v>M</v>
          </cell>
          <cell r="F2075" t="str">
            <v>AUCOLESP</v>
          </cell>
          <cell r="G2075">
            <v>77217</v>
          </cell>
          <cell r="H2075" t="str">
            <v>LA FORTALEZA COMPANIA DE FINANCIAMIENTO COMER</v>
          </cell>
          <cell r="I2075">
            <v>107612500.625</v>
          </cell>
          <cell r="J2075">
            <v>98118616.5625</v>
          </cell>
          <cell r="K2075">
            <v>107612500.75390001</v>
          </cell>
          <cell r="N2075">
            <v>0</v>
          </cell>
          <cell r="O2075">
            <v>0.1</v>
          </cell>
          <cell r="P2075">
            <v>0</v>
          </cell>
          <cell r="Q2075">
            <v>0.1</v>
          </cell>
          <cell r="R2075">
            <v>0</v>
          </cell>
          <cell r="S2075">
            <v>0</v>
          </cell>
          <cell r="T2075">
            <v>0</v>
          </cell>
          <cell r="U2075">
            <v>0.19</v>
          </cell>
          <cell r="V2075">
            <v>20446375.143241003</v>
          </cell>
          <cell r="W2075">
            <v>0.125</v>
          </cell>
          <cell r="X2075">
            <v>13451562.594237501</v>
          </cell>
          <cell r="Y2075">
            <v>0</v>
          </cell>
          <cell r="Z2075">
            <v>0</v>
          </cell>
          <cell r="AA2075">
            <v>0.68500000000000005</v>
          </cell>
          <cell r="AB2075">
            <v>73714563.016421512</v>
          </cell>
          <cell r="AD2075">
            <v>55.925823211669922</v>
          </cell>
        </row>
        <row r="2076">
          <cell r="A2076" t="str">
            <v>Corredores Bogotá</v>
          </cell>
          <cell r="B2076">
            <v>7455041</v>
          </cell>
          <cell r="C2076">
            <v>37742</v>
          </cell>
          <cell r="D2076">
            <v>37777</v>
          </cell>
          <cell r="E2076" t="str">
            <v>M</v>
          </cell>
          <cell r="F2076" t="str">
            <v>AUCOLESP</v>
          </cell>
          <cell r="G2076">
            <v>77217</v>
          </cell>
          <cell r="H2076" t="str">
            <v>LA FORTALEZA COMPANIA DE FINANCIAMIENTO COMER</v>
          </cell>
          <cell r="I2076">
            <v>7847205</v>
          </cell>
          <cell r="J2076">
            <v>0</v>
          </cell>
          <cell r="K2076">
            <v>7847204.9922000002</v>
          </cell>
          <cell r="N2076">
            <v>0</v>
          </cell>
          <cell r="O2076">
            <v>0.1</v>
          </cell>
          <cell r="P2076">
            <v>0</v>
          </cell>
          <cell r="Q2076">
            <v>0.1</v>
          </cell>
          <cell r="R2076">
            <v>0</v>
          </cell>
          <cell r="S2076">
            <v>0</v>
          </cell>
          <cell r="T2076">
            <v>0</v>
          </cell>
          <cell r="U2076">
            <v>0.19</v>
          </cell>
          <cell r="V2076">
            <v>1490968.9485180001</v>
          </cell>
          <cell r="W2076">
            <v>0.125</v>
          </cell>
          <cell r="X2076">
            <v>980900.62402500003</v>
          </cell>
          <cell r="Y2076">
            <v>0</v>
          </cell>
          <cell r="Z2076">
            <v>0</v>
          </cell>
          <cell r="AA2076">
            <v>0.68500000000000005</v>
          </cell>
          <cell r="AB2076">
            <v>5375335.4196570003</v>
          </cell>
          <cell r="AC2076">
            <v>52</v>
          </cell>
          <cell r="AD2076">
            <v>52</v>
          </cell>
        </row>
        <row r="2077">
          <cell r="B2077" t="str">
            <v>Total 7455041</v>
          </cell>
          <cell r="I2077">
            <v>219632333.625</v>
          </cell>
          <cell r="J2077">
            <v>202291244.5625</v>
          </cell>
          <cell r="K2077">
            <v>219632333.91800001</v>
          </cell>
          <cell r="L2077">
            <v>2208834</v>
          </cell>
          <cell r="M2077">
            <v>0</v>
          </cell>
          <cell r="N2077">
            <v>2208834</v>
          </cell>
          <cell r="P2077">
            <v>0</v>
          </cell>
          <cell r="R2077">
            <v>220883.40000000002</v>
          </cell>
          <cell r="S2077">
            <v>2429717.4</v>
          </cell>
          <cell r="V2077">
            <v>41730143.444420002</v>
          </cell>
          <cell r="X2077">
            <v>27454041.739750002</v>
          </cell>
          <cell r="Z2077">
            <v>0</v>
          </cell>
          <cell r="AB2077">
            <v>148018431.33383</v>
          </cell>
          <cell r="AC2077">
            <v>52</v>
          </cell>
        </row>
        <row r="2078">
          <cell r="H2078" t="str">
            <v>Total LA FORTALEZA COMPANIA DE FINANCIAMIENTO COMER</v>
          </cell>
          <cell r="I2078">
            <v>302635791.5625</v>
          </cell>
          <cell r="J2078">
            <v>285295411.5</v>
          </cell>
          <cell r="K2078">
            <v>302677178.27340001</v>
          </cell>
          <cell r="L2078">
            <v>2208834</v>
          </cell>
          <cell r="M2078">
            <v>0</v>
          </cell>
          <cell r="N2078">
            <v>2208834</v>
          </cell>
          <cell r="P2078">
            <v>0</v>
          </cell>
          <cell r="R2078">
            <v>220883.40000000002</v>
          </cell>
          <cell r="S2078">
            <v>2429717.4</v>
          </cell>
          <cell r="V2078">
            <v>57508663.871946007</v>
          </cell>
          <cell r="X2078">
            <v>37834647.284175001</v>
          </cell>
          <cell r="Z2078">
            <v>0</v>
          </cell>
          <cell r="AB2078">
            <v>204904149.71727902</v>
          </cell>
          <cell r="AC2078">
            <v>52</v>
          </cell>
        </row>
        <row r="2079">
          <cell r="A2079" t="str">
            <v>Corredores Bogotá</v>
          </cell>
          <cell r="B2079">
            <v>10315571</v>
          </cell>
          <cell r="C2079">
            <v>37135</v>
          </cell>
          <cell r="D2079">
            <v>37499</v>
          </cell>
          <cell r="E2079" t="str">
            <v>M</v>
          </cell>
          <cell r="F2079" t="str">
            <v>AUCOLESP</v>
          </cell>
          <cell r="G2079">
            <v>71167</v>
          </cell>
          <cell r="H2079" t="str">
            <v>LEASING DE_OCCIDENTE S.A.</v>
          </cell>
          <cell r="I2079">
            <v>7717855.0625</v>
          </cell>
          <cell r="J2079">
            <v>7717855.0625</v>
          </cell>
          <cell r="K2079">
            <v>7717855.0625</v>
          </cell>
          <cell r="L2079">
            <v>134971727</v>
          </cell>
          <cell r="M2079">
            <v>0</v>
          </cell>
          <cell r="N2079">
            <v>134971727</v>
          </cell>
          <cell r="O2079">
            <v>0.1</v>
          </cell>
          <cell r="P2079">
            <v>0</v>
          </cell>
          <cell r="Q2079">
            <v>0.1</v>
          </cell>
          <cell r="R2079">
            <v>13497172.700000001</v>
          </cell>
          <cell r="S2079">
            <v>148468899.69999999</v>
          </cell>
          <cell r="T2079">
            <v>19.237067617580696</v>
          </cell>
          <cell r="U2079">
            <v>0.19</v>
          </cell>
          <cell r="V2079">
            <v>1466392.461875</v>
          </cell>
          <cell r="W2079">
            <v>0.125</v>
          </cell>
          <cell r="X2079">
            <v>964731.8828125</v>
          </cell>
          <cell r="Y2079">
            <v>0.1</v>
          </cell>
          <cell r="Z2079">
            <v>771785.50625000009</v>
          </cell>
          <cell r="AA2079">
            <v>-18.652067617580695</v>
          </cell>
          <cell r="AB2079">
            <v>-143953954.48843747</v>
          </cell>
          <cell r="AD2079">
            <v>0.38736262917518616</v>
          </cell>
        </row>
        <row r="2080">
          <cell r="B2080" t="str">
            <v>Total 10315571</v>
          </cell>
          <cell r="I2080">
            <v>7717855.0625</v>
          </cell>
          <cell r="J2080">
            <v>7717855.0625</v>
          </cell>
          <cell r="K2080">
            <v>7717855.0625</v>
          </cell>
          <cell r="L2080">
            <v>134971727</v>
          </cell>
          <cell r="M2080">
            <v>0</v>
          </cell>
          <cell r="N2080">
            <v>134971727</v>
          </cell>
          <cell r="P2080">
            <v>0</v>
          </cell>
          <cell r="R2080">
            <v>13497172.700000001</v>
          </cell>
          <cell r="S2080">
            <v>148468899.69999999</v>
          </cell>
          <cell r="V2080">
            <v>1466392.461875</v>
          </cell>
          <cell r="X2080">
            <v>964731.8828125</v>
          </cell>
          <cell r="Z2080">
            <v>771785.50625000009</v>
          </cell>
          <cell r="AB2080">
            <v>-143953954.48843747</v>
          </cell>
          <cell r="AC2080">
            <v>0</v>
          </cell>
        </row>
        <row r="2081">
          <cell r="A2081" t="str">
            <v>Corredores Bogotá</v>
          </cell>
          <cell r="B2081">
            <v>10324909</v>
          </cell>
          <cell r="C2081">
            <v>37135</v>
          </cell>
          <cell r="D2081">
            <v>37499</v>
          </cell>
          <cell r="E2081" t="str">
            <v>M</v>
          </cell>
          <cell r="F2081" t="str">
            <v>AUCOLESP</v>
          </cell>
          <cell r="G2081">
            <v>71167</v>
          </cell>
          <cell r="H2081" t="str">
            <v>LEASING DE_OCCIDENTE S.A.</v>
          </cell>
          <cell r="I2081">
            <v>1077215674.875</v>
          </cell>
          <cell r="J2081">
            <v>1078640309.875</v>
          </cell>
          <cell r="K2081">
            <v>1024357136.6171</v>
          </cell>
          <cell r="L2081">
            <v>695616942</v>
          </cell>
          <cell r="M2081">
            <v>115844892</v>
          </cell>
          <cell r="N2081">
            <v>811461834</v>
          </cell>
          <cell r="O2081">
            <v>0.1</v>
          </cell>
          <cell r="P2081">
            <v>11584489.200000001</v>
          </cell>
          <cell r="Q2081">
            <v>0.1</v>
          </cell>
          <cell r="R2081">
            <v>81146183.400000006</v>
          </cell>
          <cell r="S2081">
            <v>904192506.60000002</v>
          </cell>
          <cell r="T2081">
            <v>0.88269264134387837</v>
          </cell>
          <cell r="U2081">
            <v>0.19</v>
          </cell>
          <cell r="V2081">
            <v>194627855.95724902</v>
          </cell>
          <cell r="W2081">
            <v>0.125</v>
          </cell>
          <cell r="X2081">
            <v>128044642.0771375</v>
          </cell>
          <cell r="Y2081">
            <v>0.1</v>
          </cell>
          <cell r="Z2081">
            <v>102435713.66171001</v>
          </cell>
          <cell r="AA2081">
            <v>-0.29769264134387841</v>
          </cell>
          <cell r="AB2081">
            <v>-304943581.67899662</v>
          </cell>
          <cell r="AD2081">
            <v>261.41482543945313</v>
          </cell>
        </row>
        <row r="2082">
          <cell r="A2082" t="str">
            <v>Corredores Bogotá</v>
          </cell>
          <cell r="B2082">
            <v>10324909</v>
          </cell>
          <cell r="C2082">
            <v>37500</v>
          </cell>
          <cell r="D2082">
            <v>37777</v>
          </cell>
          <cell r="E2082" t="str">
            <v>M</v>
          </cell>
          <cell r="F2082" t="str">
            <v>AUCOLESP</v>
          </cell>
          <cell r="G2082">
            <v>71167</v>
          </cell>
          <cell r="H2082" t="str">
            <v>LEASING DE_OCCIDENTE S.A.</v>
          </cell>
          <cell r="I2082">
            <v>841874326.625</v>
          </cell>
          <cell r="J2082">
            <v>556410635.6875</v>
          </cell>
          <cell r="K2082">
            <v>503038501.9928</v>
          </cell>
          <cell r="L2082">
            <v>58502683</v>
          </cell>
          <cell r="M2082">
            <v>110558998</v>
          </cell>
          <cell r="N2082">
            <v>169061681</v>
          </cell>
          <cell r="O2082">
            <v>0.1</v>
          </cell>
          <cell r="P2082">
            <v>11055899.800000001</v>
          </cell>
          <cell r="Q2082">
            <v>0.1</v>
          </cell>
          <cell r="R2082">
            <v>16906168.100000001</v>
          </cell>
          <cell r="S2082">
            <v>197023748.90000001</v>
          </cell>
          <cell r="T2082">
            <v>0.39166733385115721</v>
          </cell>
          <cell r="U2082">
            <v>0.19</v>
          </cell>
          <cell r="V2082">
            <v>95577315.378631994</v>
          </cell>
          <cell r="W2082">
            <v>0.125</v>
          </cell>
          <cell r="X2082">
            <v>62879812.7491</v>
          </cell>
          <cell r="Y2082">
            <v>0.1</v>
          </cell>
          <cell r="Z2082">
            <v>50303850.199280001</v>
          </cell>
          <cell r="AA2082">
            <v>0.19333266614884276</v>
          </cell>
          <cell r="AB2082">
            <v>97253774.765787974</v>
          </cell>
          <cell r="AC2082">
            <v>243</v>
          </cell>
          <cell r="AD2082">
            <v>249.17689514160156</v>
          </cell>
        </row>
        <row r="2083">
          <cell r="B2083" t="str">
            <v>Total 10324909</v>
          </cell>
          <cell r="I2083">
            <v>1919090001.5</v>
          </cell>
          <cell r="J2083">
            <v>1635050945.5625</v>
          </cell>
          <cell r="K2083">
            <v>1527395638.6099</v>
          </cell>
          <cell r="L2083">
            <v>754119625</v>
          </cell>
          <cell r="M2083">
            <v>226403890</v>
          </cell>
          <cell r="N2083">
            <v>980523515</v>
          </cell>
          <cell r="P2083">
            <v>22640389</v>
          </cell>
          <cell r="R2083">
            <v>98052351.5</v>
          </cell>
          <cell r="S2083">
            <v>1101216255.5</v>
          </cell>
          <cell r="V2083">
            <v>290205171.33588099</v>
          </cell>
          <cell r="X2083">
            <v>190924454.8262375</v>
          </cell>
          <cell r="Z2083">
            <v>152739563.86099002</v>
          </cell>
          <cell r="AB2083">
            <v>-207689806.91320866</v>
          </cell>
          <cell r="AC2083">
            <v>243</v>
          </cell>
        </row>
        <row r="2084">
          <cell r="H2084" t="str">
            <v>Total LEASING DE_OCCIDENTE S.A.</v>
          </cell>
          <cell r="I2084">
            <v>1926807856.5625</v>
          </cell>
          <cell r="J2084">
            <v>1642768800.625</v>
          </cell>
          <cell r="K2084">
            <v>1535113493.6724</v>
          </cell>
          <cell r="L2084">
            <v>889091352</v>
          </cell>
          <cell r="M2084">
            <v>226403890</v>
          </cell>
          <cell r="N2084">
            <v>1115495242</v>
          </cell>
          <cell r="P2084">
            <v>22640389</v>
          </cell>
          <cell r="R2084">
            <v>111549524.20000002</v>
          </cell>
          <cell r="S2084">
            <v>1249685155.2</v>
          </cell>
          <cell r="V2084">
            <v>291671563.79775602</v>
          </cell>
          <cell r="X2084">
            <v>191889186.70905</v>
          </cell>
          <cell r="Z2084">
            <v>153511349.36724001</v>
          </cell>
          <cell r="AB2084">
            <v>-351643761.40164614</v>
          </cell>
          <cell r="AC2084">
            <v>243</v>
          </cell>
        </row>
        <row r="2085">
          <cell r="A2085" t="str">
            <v>Corredores Bogotá</v>
          </cell>
          <cell r="B2085">
            <v>10349036</v>
          </cell>
          <cell r="C2085">
            <v>37104</v>
          </cell>
          <cell r="D2085">
            <v>37468</v>
          </cell>
          <cell r="E2085" t="str">
            <v>M</v>
          </cell>
          <cell r="F2085" t="str">
            <v>AUCOLESP</v>
          </cell>
          <cell r="G2085">
            <v>77267</v>
          </cell>
          <cell r="H2085" t="str">
            <v>MAZDA CREDITO</v>
          </cell>
          <cell r="I2085">
            <v>36637012.671899997</v>
          </cell>
          <cell r="J2085">
            <v>36637012.671899997</v>
          </cell>
          <cell r="K2085">
            <v>32997662.993700001</v>
          </cell>
          <cell r="L2085">
            <v>5526666</v>
          </cell>
          <cell r="M2085">
            <v>0</v>
          </cell>
          <cell r="N2085">
            <v>5526666</v>
          </cell>
          <cell r="O2085">
            <v>0.1</v>
          </cell>
          <cell r="P2085">
            <v>0</v>
          </cell>
          <cell r="Q2085">
            <v>0.1</v>
          </cell>
          <cell r="R2085">
            <v>552666.6</v>
          </cell>
          <cell r="S2085">
            <v>6079332.5999999996</v>
          </cell>
          <cell r="T2085">
            <v>0.18423524724040855</v>
          </cell>
          <cell r="U2085">
            <v>0.19</v>
          </cell>
          <cell r="V2085">
            <v>6269555.9688030006</v>
          </cell>
          <cell r="W2085">
            <v>0.125</v>
          </cell>
          <cell r="X2085">
            <v>4124707.8742125002</v>
          </cell>
          <cell r="Y2085">
            <v>0.1</v>
          </cell>
          <cell r="Z2085">
            <v>3299766.2993700001</v>
          </cell>
          <cell r="AA2085">
            <v>0.40076475275959145</v>
          </cell>
          <cell r="AB2085">
            <v>13224300.2513145</v>
          </cell>
          <cell r="AD2085">
            <v>12.604395866394043</v>
          </cell>
        </row>
        <row r="2086">
          <cell r="A2086" t="str">
            <v>Corredores Bogotá</v>
          </cell>
          <cell r="B2086">
            <v>10349036</v>
          </cell>
          <cell r="C2086">
            <v>37469</v>
          </cell>
          <cell r="D2086">
            <v>37777</v>
          </cell>
          <cell r="E2086" t="str">
            <v>M</v>
          </cell>
          <cell r="F2086" t="str">
            <v>AUCOLESP</v>
          </cell>
          <cell r="G2086">
            <v>77267</v>
          </cell>
          <cell r="H2086" t="str">
            <v>MAZDA CREDITO</v>
          </cell>
          <cell r="I2086">
            <v>69369879.978499994</v>
          </cell>
          <cell r="J2086">
            <v>56564508.212899998</v>
          </cell>
          <cell r="K2086">
            <v>72365660.655499995</v>
          </cell>
          <cell r="L2086">
            <v>17306198</v>
          </cell>
          <cell r="M2086">
            <v>78287426</v>
          </cell>
          <cell r="N2086">
            <v>95593624</v>
          </cell>
          <cell r="O2086">
            <v>0.1</v>
          </cell>
          <cell r="P2086">
            <v>7828742.6000000006</v>
          </cell>
          <cell r="Q2086">
            <v>0.1</v>
          </cell>
          <cell r="R2086">
            <v>9559362.4000000004</v>
          </cell>
          <cell r="S2086">
            <v>112981729</v>
          </cell>
          <cell r="T2086">
            <v>1.5612616257019285</v>
          </cell>
          <cell r="U2086">
            <v>0.19</v>
          </cell>
          <cell r="V2086">
            <v>13749475.524544999</v>
          </cell>
          <cell r="W2086">
            <v>0.125</v>
          </cell>
          <cell r="X2086">
            <v>9045707.5819374993</v>
          </cell>
          <cell r="Y2086">
            <v>0.1</v>
          </cell>
          <cell r="Z2086">
            <v>7236566.0655499995</v>
          </cell>
          <cell r="AA2086">
            <v>-0.97626162570192854</v>
          </cell>
          <cell r="AB2086">
            <v>-70647817.516532511</v>
          </cell>
          <cell r="AC2086">
            <v>40</v>
          </cell>
          <cell r="AD2086">
            <v>44.814933776855469</v>
          </cell>
        </row>
        <row r="2087">
          <cell r="B2087" t="str">
            <v>Total 10349036</v>
          </cell>
          <cell r="I2087">
            <v>106006892.65039998</v>
          </cell>
          <cell r="J2087">
            <v>93201520.884799987</v>
          </cell>
          <cell r="K2087">
            <v>105363323.64919999</v>
          </cell>
          <cell r="L2087">
            <v>22832864</v>
          </cell>
          <cell r="M2087">
            <v>78287426</v>
          </cell>
          <cell r="N2087">
            <v>101120290</v>
          </cell>
          <cell r="P2087">
            <v>7828742.6000000006</v>
          </cell>
          <cell r="R2087">
            <v>10112029</v>
          </cell>
          <cell r="S2087">
            <v>119061061.59999999</v>
          </cell>
          <cell r="V2087">
            <v>20019031.493347999</v>
          </cell>
          <cell r="X2087">
            <v>13170415.456149999</v>
          </cell>
          <cell r="Z2087">
            <v>10536332.36492</v>
          </cell>
          <cell r="AB2087">
            <v>-57423517.265218012</v>
          </cell>
          <cell r="AC2087">
            <v>40</v>
          </cell>
        </row>
        <row r="2088">
          <cell r="H2088" t="str">
            <v>Total MAZDA CREDITO</v>
          </cell>
          <cell r="I2088">
            <v>106006892.65039998</v>
          </cell>
          <cell r="J2088">
            <v>93201520.884799987</v>
          </cell>
          <cell r="K2088">
            <v>105363323.64919999</v>
          </cell>
          <cell r="L2088">
            <v>22832864</v>
          </cell>
          <cell r="M2088">
            <v>78287426</v>
          </cell>
          <cell r="N2088">
            <v>101120290</v>
          </cell>
          <cell r="P2088">
            <v>7828742.6000000006</v>
          </cell>
          <cell r="R2088">
            <v>10112029</v>
          </cell>
          <cell r="S2088">
            <v>119061061.59999999</v>
          </cell>
          <cell r="V2088">
            <v>20019031.493347999</v>
          </cell>
          <cell r="X2088">
            <v>13170415.456149999</v>
          </cell>
          <cell r="Z2088">
            <v>10536332.36492</v>
          </cell>
          <cell r="AB2088">
            <v>-57423517.265218012</v>
          </cell>
          <cell r="AC2088">
            <v>40</v>
          </cell>
        </row>
        <row r="2089">
          <cell r="A2089" t="str">
            <v>Corredores Bogotá</v>
          </cell>
          <cell r="B2089">
            <v>966431</v>
          </cell>
          <cell r="C2089">
            <v>36812</v>
          </cell>
          <cell r="D2089">
            <v>37176</v>
          </cell>
          <cell r="E2089" t="str">
            <v>M</v>
          </cell>
          <cell r="F2089" t="str">
            <v>AUCOLESP</v>
          </cell>
          <cell r="G2089">
            <v>71617</v>
          </cell>
          <cell r="H2089" t="str">
            <v>MERCEDES BENZ COLOMBIA S. A.</v>
          </cell>
          <cell r="I2089">
            <v>66144362</v>
          </cell>
          <cell r="J2089">
            <v>66144362</v>
          </cell>
          <cell r="K2089">
            <v>64090279.875</v>
          </cell>
          <cell r="L2089">
            <v>2181608</v>
          </cell>
          <cell r="M2089">
            <v>1075000</v>
          </cell>
          <cell r="N2089">
            <v>3256608</v>
          </cell>
          <cell r="O2089">
            <v>0.1</v>
          </cell>
          <cell r="P2089">
            <v>107500</v>
          </cell>
          <cell r="Q2089">
            <v>0.1</v>
          </cell>
          <cell r="R2089">
            <v>325660.80000000005</v>
          </cell>
          <cell r="S2089">
            <v>3689768.8</v>
          </cell>
          <cell r="T2089">
            <v>5.7571425919756135E-2</v>
          </cell>
          <cell r="U2089">
            <v>0.19</v>
          </cell>
          <cell r="V2089">
            <v>12177153.17625</v>
          </cell>
          <cell r="W2089">
            <v>0.125</v>
          </cell>
          <cell r="X2089">
            <v>8011284.984375</v>
          </cell>
          <cell r="Y2089">
            <v>0</v>
          </cell>
          <cell r="Z2089">
            <v>0</v>
          </cell>
          <cell r="AA2089">
            <v>0.62742857408024388</v>
          </cell>
          <cell r="AB2089">
            <v>40212072.914375</v>
          </cell>
          <cell r="AD2089">
            <v>16.596153259277344</v>
          </cell>
        </row>
        <row r="2090">
          <cell r="A2090" t="str">
            <v>Corredores Bogotá</v>
          </cell>
          <cell r="B2090">
            <v>966431</v>
          </cell>
          <cell r="C2090">
            <v>37177</v>
          </cell>
          <cell r="D2090">
            <v>37541</v>
          </cell>
          <cell r="E2090" t="str">
            <v>M</v>
          </cell>
          <cell r="F2090" t="str">
            <v>AUCOLESP</v>
          </cell>
          <cell r="G2090">
            <v>71617</v>
          </cell>
          <cell r="H2090" t="str">
            <v>MERCEDES BENZ COLOMBIA S. A.</v>
          </cell>
          <cell r="I2090">
            <v>68373758.625</v>
          </cell>
          <cell r="J2090">
            <v>66155117.6875</v>
          </cell>
          <cell r="K2090">
            <v>68887716.078099996</v>
          </cell>
          <cell r="L2090">
            <v>2280719</v>
          </cell>
          <cell r="M2090">
            <v>0</v>
          </cell>
          <cell r="N2090">
            <v>2280719</v>
          </cell>
          <cell r="O2090">
            <v>0.1</v>
          </cell>
          <cell r="P2090">
            <v>0</v>
          </cell>
          <cell r="Q2090">
            <v>0.1</v>
          </cell>
          <cell r="R2090">
            <v>228071.90000000002</v>
          </cell>
          <cell r="S2090">
            <v>2508790.9</v>
          </cell>
          <cell r="T2090">
            <v>3.641855243329175E-2</v>
          </cell>
          <cell r="U2090">
            <v>0.19</v>
          </cell>
          <cell r="V2090">
            <v>13088666.054839</v>
          </cell>
          <cell r="W2090">
            <v>0.125</v>
          </cell>
          <cell r="X2090">
            <v>8610964.5097624995</v>
          </cell>
          <cell r="Y2090">
            <v>0</v>
          </cell>
          <cell r="Z2090">
            <v>0</v>
          </cell>
          <cell r="AA2090">
            <v>0.64858144756670832</v>
          </cell>
          <cell r="AB2090">
            <v>44679294.613498501</v>
          </cell>
          <cell r="AD2090">
            <v>14.928571701049805</v>
          </cell>
        </row>
        <row r="2091">
          <cell r="A2091" t="str">
            <v>Corredores Bogotá</v>
          </cell>
          <cell r="B2091">
            <v>966431</v>
          </cell>
          <cell r="C2091">
            <v>37542</v>
          </cell>
          <cell r="D2091">
            <v>37777</v>
          </cell>
          <cell r="E2091" t="str">
            <v>M</v>
          </cell>
          <cell r="F2091" t="str">
            <v>AUCOLESP</v>
          </cell>
          <cell r="G2091">
            <v>71617</v>
          </cell>
          <cell r="H2091" t="str">
            <v>MERCEDES BENZ COLOMBIA S. A.</v>
          </cell>
          <cell r="I2091">
            <v>8978643.9375</v>
          </cell>
          <cell r="J2091">
            <v>6789260</v>
          </cell>
          <cell r="K2091">
            <v>11378988.5625</v>
          </cell>
          <cell r="N2091">
            <v>0</v>
          </cell>
          <cell r="O2091">
            <v>0.1</v>
          </cell>
          <cell r="P2091">
            <v>0</v>
          </cell>
          <cell r="Q2091">
            <v>0.1</v>
          </cell>
          <cell r="R2091">
            <v>0</v>
          </cell>
          <cell r="S2091">
            <v>0</v>
          </cell>
          <cell r="T2091">
            <v>0</v>
          </cell>
          <cell r="U2091">
            <v>0.19</v>
          </cell>
          <cell r="V2091">
            <v>2162007.8268749998</v>
          </cell>
          <cell r="W2091">
            <v>0.125</v>
          </cell>
          <cell r="X2091">
            <v>1422373.5703125</v>
          </cell>
          <cell r="Y2091">
            <v>0</v>
          </cell>
          <cell r="Z2091">
            <v>0</v>
          </cell>
          <cell r="AA2091">
            <v>0.68500000000000005</v>
          </cell>
          <cell r="AB2091">
            <v>7794607.1653125007</v>
          </cell>
          <cell r="AC2091">
            <v>3</v>
          </cell>
          <cell r="AD2091">
            <v>4.804255485534668</v>
          </cell>
        </row>
        <row r="2092">
          <cell r="B2092" t="str">
            <v>Total 966431</v>
          </cell>
          <cell r="I2092">
            <v>143496764.5625</v>
          </cell>
          <cell r="J2092">
            <v>139088739.6875</v>
          </cell>
          <cell r="K2092">
            <v>144356984.5156</v>
          </cell>
          <cell r="L2092">
            <v>4462327</v>
          </cell>
          <cell r="M2092">
            <v>1075000</v>
          </cell>
          <cell r="N2092">
            <v>5537327</v>
          </cell>
          <cell r="P2092">
            <v>107500</v>
          </cell>
          <cell r="R2092">
            <v>553732.70000000007</v>
          </cell>
          <cell r="S2092">
            <v>6198559.6999999993</v>
          </cell>
          <cell r="V2092">
            <v>27427827.057964001</v>
          </cell>
          <cell r="X2092">
            <v>18044623.064449999</v>
          </cell>
          <cell r="Z2092">
            <v>0</v>
          </cell>
          <cell r="AB2092">
            <v>92685974.693186</v>
          </cell>
          <cell r="AC2092">
            <v>3</v>
          </cell>
        </row>
        <row r="2093">
          <cell r="A2093" t="str">
            <v>Corredores Bogotá</v>
          </cell>
          <cell r="B2093">
            <v>7504889</v>
          </cell>
          <cell r="C2093">
            <v>36776</v>
          </cell>
          <cell r="D2093">
            <v>37140</v>
          </cell>
          <cell r="E2093" t="str">
            <v>A</v>
          </cell>
          <cell r="F2093" t="str">
            <v>AUCOLESP</v>
          </cell>
          <cell r="G2093">
            <v>71617</v>
          </cell>
          <cell r="H2093" t="str">
            <v>MERCEDES BENZ COLOMBIA S. A.</v>
          </cell>
          <cell r="I2093">
            <v>39554879.875</v>
          </cell>
          <cell r="J2093">
            <v>39554879.875</v>
          </cell>
          <cell r="K2093">
            <v>39554880</v>
          </cell>
          <cell r="L2093">
            <v>23167255</v>
          </cell>
          <cell r="M2093">
            <v>850001</v>
          </cell>
          <cell r="N2093">
            <v>24017256</v>
          </cell>
          <cell r="O2093">
            <v>0.1</v>
          </cell>
          <cell r="P2093">
            <v>85000.1</v>
          </cell>
          <cell r="Q2093">
            <v>0.1</v>
          </cell>
          <cell r="R2093">
            <v>2401725.6</v>
          </cell>
          <cell r="S2093">
            <v>26503981.700000003</v>
          </cell>
          <cell r="T2093">
            <v>0.67005592483152532</v>
          </cell>
          <cell r="U2093">
            <v>0.19</v>
          </cell>
          <cell r="V2093">
            <v>7515427.2000000002</v>
          </cell>
          <cell r="W2093">
            <v>0.125</v>
          </cell>
          <cell r="X2093">
            <v>4944360</v>
          </cell>
          <cell r="Y2093">
            <v>0</v>
          </cell>
          <cell r="Z2093">
            <v>0</v>
          </cell>
          <cell r="AA2093">
            <v>1.4944075168474735E-2</v>
          </cell>
          <cell r="AB2093">
            <v>591111.09999999788</v>
          </cell>
          <cell r="AD2093">
            <v>15.04120922088623</v>
          </cell>
        </row>
        <row r="2094">
          <cell r="A2094" t="str">
            <v>Corredores Bogotá</v>
          </cell>
          <cell r="B2094">
            <v>7504889</v>
          </cell>
          <cell r="C2094">
            <v>37141</v>
          </cell>
          <cell r="D2094">
            <v>37505</v>
          </cell>
          <cell r="E2094" t="str">
            <v>A</v>
          </cell>
          <cell r="F2094" t="str">
            <v>AUCOLESP</v>
          </cell>
          <cell r="G2094">
            <v>71617</v>
          </cell>
          <cell r="H2094" t="str">
            <v>MERCEDES BENZ COLOMBIA S. A.</v>
          </cell>
          <cell r="I2094">
            <v>84548416.3125</v>
          </cell>
          <cell r="J2094">
            <v>86924416.3125</v>
          </cell>
          <cell r="K2094">
            <v>84548416</v>
          </cell>
          <cell r="L2094">
            <v>47133771</v>
          </cell>
          <cell r="M2094">
            <v>1574552</v>
          </cell>
          <cell r="N2094">
            <v>48708323</v>
          </cell>
          <cell r="O2094">
            <v>0.1</v>
          </cell>
          <cell r="P2094">
            <v>157455.20000000001</v>
          </cell>
          <cell r="Q2094">
            <v>0.1</v>
          </cell>
          <cell r="R2094">
            <v>4870832.3</v>
          </cell>
          <cell r="S2094">
            <v>53736610.5</v>
          </cell>
          <cell r="T2094">
            <v>0.63557205495133107</v>
          </cell>
          <cell r="U2094">
            <v>0.19</v>
          </cell>
          <cell r="V2094">
            <v>16064199.040000001</v>
          </cell>
          <cell r="W2094">
            <v>0.125</v>
          </cell>
          <cell r="X2094">
            <v>10568552</v>
          </cell>
          <cell r="Y2094">
            <v>0</v>
          </cell>
          <cell r="Z2094">
            <v>0</v>
          </cell>
          <cell r="AA2094">
            <v>4.9427945048668986E-2</v>
          </cell>
          <cell r="AB2094">
            <v>4179054.4600000056</v>
          </cell>
          <cell r="AD2094">
            <v>18.700550079345703</v>
          </cell>
        </row>
        <row r="2095">
          <cell r="A2095" t="str">
            <v>Corredores Bogotá</v>
          </cell>
          <cell r="B2095">
            <v>7504889</v>
          </cell>
          <cell r="C2095">
            <v>37506</v>
          </cell>
          <cell r="D2095">
            <v>37777</v>
          </cell>
          <cell r="E2095" t="str">
            <v>A</v>
          </cell>
          <cell r="F2095" t="str">
            <v>AUCOLESP</v>
          </cell>
          <cell r="G2095">
            <v>71617</v>
          </cell>
          <cell r="H2095" t="str">
            <v>MERCEDES BENZ COLOMBIA S. A.</v>
          </cell>
          <cell r="I2095">
            <v>105310474.25</v>
          </cell>
          <cell r="J2095">
            <v>84723698.25</v>
          </cell>
          <cell r="K2095">
            <v>76648295.757799998</v>
          </cell>
          <cell r="L2095">
            <v>35454185</v>
          </cell>
          <cell r="M2095">
            <v>-12279436</v>
          </cell>
          <cell r="N2095">
            <v>23174749</v>
          </cell>
          <cell r="O2095">
            <v>0.1</v>
          </cell>
          <cell r="P2095">
            <v>-1227943.6000000001</v>
          </cell>
          <cell r="Q2095">
            <v>0.1</v>
          </cell>
          <cell r="R2095">
            <v>2317474.9</v>
          </cell>
          <cell r="S2095">
            <v>24264280.299999997</v>
          </cell>
          <cell r="T2095">
            <v>0.31656646844011244</v>
          </cell>
          <cell r="U2095">
            <v>0.19</v>
          </cell>
          <cell r="V2095">
            <v>14563176.193982</v>
          </cell>
          <cell r="W2095">
            <v>0.125</v>
          </cell>
          <cell r="X2095">
            <v>9581036.9697249997</v>
          </cell>
          <cell r="Y2095">
            <v>0</v>
          </cell>
          <cell r="Z2095">
            <v>0</v>
          </cell>
          <cell r="AA2095">
            <v>0.36843353155988762</v>
          </cell>
          <cell r="AB2095">
            <v>28239802.294093005</v>
          </cell>
          <cell r="AC2095">
            <v>18</v>
          </cell>
          <cell r="AD2095">
            <v>16.594095230102539</v>
          </cell>
        </row>
        <row r="2096">
          <cell r="B2096" t="str">
            <v>Total 7504889</v>
          </cell>
          <cell r="I2096">
            <v>229413770.4375</v>
          </cell>
          <cell r="J2096">
            <v>211202994.4375</v>
          </cell>
          <cell r="K2096">
            <v>200751591.75779998</v>
          </cell>
          <cell r="L2096">
            <v>105755211</v>
          </cell>
          <cell r="M2096">
            <v>-9854883</v>
          </cell>
          <cell r="N2096">
            <v>95900328</v>
          </cell>
          <cell r="P2096">
            <v>-985488.3</v>
          </cell>
          <cell r="R2096">
            <v>9590032.8000000007</v>
          </cell>
          <cell r="S2096">
            <v>104504872.5</v>
          </cell>
          <cell r="V2096">
            <v>38142802.433982</v>
          </cell>
          <cell r="X2096">
            <v>25093948.969724998</v>
          </cell>
          <cell r="Z2096">
            <v>0</v>
          </cell>
          <cell r="AB2096">
            <v>33009967.854093008</v>
          </cell>
          <cell r="AC2096">
            <v>18</v>
          </cell>
        </row>
        <row r="2097">
          <cell r="A2097" t="str">
            <v>Corredores Bogotá</v>
          </cell>
          <cell r="B2097">
            <v>7608649</v>
          </cell>
          <cell r="C2097">
            <v>36916</v>
          </cell>
          <cell r="D2097">
            <v>37280</v>
          </cell>
          <cell r="E2097" t="str">
            <v>A</v>
          </cell>
          <cell r="F2097" t="str">
            <v>AUCOLESP</v>
          </cell>
          <cell r="G2097">
            <v>71617</v>
          </cell>
          <cell r="H2097" t="str">
            <v>MERCEDES BENZ COLOMBIA S. A.</v>
          </cell>
          <cell r="I2097">
            <v>3023637</v>
          </cell>
          <cell r="J2097">
            <v>3023637</v>
          </cell>
          <cell r="K2097">
            <v>3023636.9375</v>
          </cell>
          <cell r="N2097">
            <v>0</v>
          </cell>
          <cell r="O2097">
            <v>0.1</v>
          </cell>
          <cell r="P2097">
            <v>0</v>
          </cell>
          <cell r="Q2097">
            <v>0.1</v>
          </cell>
          <cell r="R2097">
            <v>0</v>
          </cell>
          <cell r="S2097">
            <v>0</v>
          </cell>
          <cell r="T2097">
            <v>0</v>
          </cell>
          <cell r="U2097">
            <v>0.19</v>
          </cell>
          <cell r="V2097">
            <v>574491.01812500006</v>
          </cell>
          <cell r="W2097">
            <v>0.125</v>
          </cell>
          <cell r="X2097">
            <v>377954.6171875</v>
          </cell>
          <cell r="Y2097">
            <v>0</v>
          </cell>
          <cell r="Z2097">
            <v>0</v>
          </cell>
          <cell r="AA2097">
            <v>0.68500000000000005</v>
          </cell>
          <cell r="AB2097">
            <v>2071191.3021875001</v>
          </cell>
          <cell r="AD2097">
            <v>0.26648351550102234</v>
          </cell>
        </row>
        <row r="2098">
          <cell r="B2098" t="str">
            <v>Total 7608649</v>
          </cell>
          <cell r="I2098">
            <v>3023637</v>
          </cell>
          <cell r="J2098">
            <v>3023637</v>
          </cell>
          <cell r="K2098">
            <v>3023636.9375</v>
          </cell>
          <cell r="L2098">
            <v>0</v>
          </cell>
          <cell r="M2098">
            <v>0</v>
          </cell>
          <cell r="N2098">
            <v>0</v>
          </cell>
          <cell r="P2098">
            <v>0</v>
          </cell>
          <cell r="R2098">
            <v>0</v>
          </cell>
          <cell r="S2098">
            <v>0</v>
          </cell>
          <cell r="V2098">
            <v>574491.01812500006</v>
          </cell>
          <cell r="X2098">
            <v>377954.6171875</v>
          </cell>
          <cell r="Z2098">
            <v>0</v>
          </cell>
          <cell r="AB2098">
            <v>2071191.3021875001</v>
          </cell>
          <cell r="AC2098">
            <v>0</v>
          </cell>
        </row>
        <row r="2099">
          <cell r="H2099" t="str">
            <v>Total MERCEDES BENZ COLOMBIA S. A.</v>
          </cell>
          <cell r="I2099">
            <v>375934172</v>
          </cell>
          <cell r="J2099">
            <v>353315371.125</v>
          </cell>
          <cell r="K2099">
            <v>348132213.21089995</v>
          </cell>
          <cell r="L2099">
            <v>110217538</v>
          </cell>
          <cell r="M2099">
            <v>-8779883</v>
          </cell>
          <cell r="N2099">
            <v>101437655</v>
          </cell>
          <cell r="P2099">
            <v>-877988.3</v>
          </cell>
          <cell r="R2099">
            <v>10143765.5</v>
          </cell>
          <cell r="S2099">
            <v>110703432.2</v>
          </cell>
          <cell r="V2099">
            <v>66145120.510070994</v>
          </cell>
          <cell r="X2099">
            <v>43516526.651362494</v>
          </cell>
          <cell r="Z2099">
            <v>0</v>
          </cell>
          <cell r="AB2099">
            <v>127767133.8494665</v>
          </cell>
          <cell r="AC2099">
            <v>21</v>
          </cell>
        </row>
        <row r="2100">
          <cell r="A2100" t="str">
            <v>Corredores Bogotá</v>
          </cell>
          <cell r="B2100">
            <v>485567</v>
          </cell>
          <cell r="C2100">
            <v>36961</v>
          </cell>
          <cell r="D2100">
            <v>37325</v>
          </cell>
          <cell r="E2100" t="str">
            <v>A</v>
          </cell>
          <cell r="F2100" t="str">
            <v>AUCOLESP</v>
          </cell>
          <cell r="G2100">
            <v>75386</v>
          </cell>
          <cell r="H2100" t="str">
            <v>MURILLO MOSQUERA JESUS YESID</v>
          </cell>
          <cell r="I2100">
            <v>-74808</v>
          </cell>
          <cell r="J2100">
            <v>-74808</v>
          </cell>
          <cell r="K2100">
            <v>-74808</v>
          </cell>
          <cell r="N2100">
            <v>0</v>
          </cell>
          <cell r="O2100">
            <v>0.1</v>
          </cell>
          <cell r="P2100">
            <v>0</v>
          </cell>
          <cell r="Q2100">
            <v>0.1</v>
          </cell>
          <cell r="R2100">
            <v>0</v>
          </cell>
          <cell r="S2100">
            <v>0</v>
          </cell>
          <cell r="T2100">
            <v>0</v>
          </cell>
          <cell r="U2100">
            <v>0.19</v>
          </cell>
          <cell r="V2100">
            <v>-14213.52</v>
          </cell>
          <cell r="W2100">
            <v>0.2</v>
          </cell>
          <cell r="X2100">
            <v>-14961.6</v>
          </cell>
          <cell r="Y2100">
            <v>0</v>
          </cell>
          <cell r="Z2100">
            <v>0</v>
          </cell>
          <cell r="AA2100">
            <v>0.6100000000000001</v>
          </cell>
          <cell r="AB2100">
            <v>-45632.880000000005</v>
          </cell>
          <cell r="AD2100">
            <v>0</v>
          </cell>
        </row>
        <row r="2101">
          <cell r="B2101" t="str">
            <v>Total 485567</v>
          </cell>
          <cell r="I2101">
            <v>-74808</v>
          </cell>
          <cell r="J2101">
            <v>-74808</v>
          </cell>
          <cell r="K2101">
            <v>-74808</v>
          </cell>
          <cell r="L2101">
            <v>0</v>
          </cell>
          <cell r="M2101">
            <v>0</v>
          </cell>
          <cell r="N2101">
            <v>0</v>
          </cell>
          <cell r="P2101">
            <v>0</v>
          </cell>
          <cell r="R2101">
            <v>0</v>
          </cell>
          <cell r="S2101">
            <v>0</v>
          </cell>
          <cell r="V2101">
            <v>-14213.52</v>
          </cell>
          <cell r="X2101">
            <v>-14961.6</v>
          </cell>
          <cell r="Z2101">
            <v>0</v>
          </cell>
          <cell r="AB2101">
            <v>-45632.880000000005</v>
          </cell>
          <cell r="AC2101">
            <v>0</v>
          </cell>
        </row>
        <row r="2102">
          <cell r="H2102" t="str">
            <v>Total MURILLO MOSQUERA JESUS YESID</v>
          </cell>
          <cell r="I2102">
            <v>-74808</v>
          </cell>
          <cell r="J2102">
            <v>-74808</v>
          </cell>
          <cell r="K2102">
            <v>-74808</v>
          </cell>
          <cell r="L2102">
            <v>0</v>
          </cell>
          <cell r="M2102">
            <v>0</v>
          </cell>
          <cell r="N2102">
            <v>0</v>
          </cell>
          <cell r="P2102">
            <v>0</v>
          </cell>
          <cell r="R2102">
            <v>0</v>
          </cell>
          <cell r="S2102">
            <v>0</v>
          </cell>
          <cell r="V2102">
            <v>-14213.52</v>
          </cell>
          <cell r="X2102">
            <v>-14961.6</v>
          </cell>
          <cell r="Z2102">
            <v>0</v>
          </cell>
          <cell r="AB2102">
            <v>-45632.880000000005</v>
          </cell>
          <cell r="AC2102">
            <v>0</v>
          </cell>
        </row>
        <row r="2103">
          <cell r="A2103" t="str">
            <v>Corredores Bogotá</v>
          </cell>
          <cell r="B2103">
            <v>402488</v>
          </cell>
          <cell r="C2103">
            <v>36892</v>
          </cell>
          <cell r="D2103">
            <v>37256</v>
          </cell>
          <cell r="E2103" t="str">
            <v>M</v>
          </cell>
          <cell r="F2103" t="str">
            <v>AUCOL98</v>
          </cell>
          <cell r="G2103">
            <v>66972</v>
          </cell>
          <cell r="H2103" t="str">
            <v>OMIMEX DE COLOMBIA LTD.</v>
          </cell>
          <cell r="I2103">
            <v>29818256</v>
          </cell>
          <cell r="J2103">
            <v>29818256</v>
          </cell>
          <cell r="K2103">
            <v>29818256.0088</v>
          </cell>
          <cell r="L2103">
            <v>6697924</v>
          </cell>
          <cell r="M2103">
            <v>0</v>
          </cell>
          <cell r="N2103">
            <v>6697924</v>
          </cell>
          <cell r="O2103">
            <v>0.1</v>
          </cell>
          <cell r="P2103">
            <v>0</v>
          </cell>
          <cell r="Q2103">
            <v>0.1</v>
          </cell>
          <cell r="R2103">
            <v>669792.4</v>
          </cell>
          <cell r="S2103">
            <v>7367716.4000000004</v>
          </cell>
          <cell r="T2103">
            <v>0.24708743522175244</v>
          </cell>
          <cell r="U2103">
            <v>0.19</v>
          </cell>
          <cell r="V2103">
            <v>5665468.6416720003</v>
          </cell>
          <cell r="W2103">
            <v>0.125</v>
          </cell>
          <cell r="X2103">
            <v>3727282.0011</v>
          </cell>
          <cell r="Y2103">
            <v>0</v>
          </cell>
          <cell r="Z2103">
            <v>0</v>
          </cell>
          <cell r="AA2103">
            <v>0.43791256477824758</v>
          </cell>
          <cell r="AB2103">
            <v>13057788.966027999</v>
          </cell>
          <cell r="AD2103">
            <v>33.571430206298828</v>
          </cell>
        </row>
        <row r="2104">
          <cell r="A2104" t="str">
            <v>Corredores Bogotá</v>
          </cell>
          <cell r="B2104">
            <v>402488</v>
          </cell>
          <cell r="C2104">
            <v>37257</v>
          </cell>
          <cell r="D2104">
            <v>37621</v>
          </cell>
          <cell r="E2104" t="str">
            <v>M</v>
          </cell>
          <cell r="F2104" t="str">
            <v>AUCOL98</v>
          </cell>
          <cell r="G2104">
            <v>66972</v>
          </cell>
          <cell r="H2104" t="str">
            <v>OMIMEX DE COLOMBIA LTD.</v>
          </cell>
          <cell r="I2104">
            <v>43262560</v>
          </cell>
          <cell r="J2104">
            <v>43447778</v>
          </cell>
          <cell r="K2104">
            <v>43262560.007799998</v>
          </cell>
          <cell r="L2104">
            <v>43190326</v>
          </cell>
          <cell r="M2104">
            <v>4212668</v>
          </cell>
          <cell r="N2104">
            <v>47402994</v>
          </cell>
          <cell r="O2104">
            <v>0.1</v>
          </cell>
          <cell r="P2104">
            <v>421266.80000000005</v>
          </cell>
          <cell r="Q2104">
            <v>0.1</v>
          </cell>
          <cell r="R2104">
            <v>4740299.4000000004</v>
          </cell>
          <cell r="S2104">
            <v>52564560.199999996</v>
          </cell>
          <cell r="T2104">
            <v>1.215012708229076</v>
          </cell>
          <cell r="U2104">
            <v>0.19</v>
          </cell>
          <cell r="V2104">
            <v>8219886.401482</v>
          </cell>
          <cell r="W2104">
            <v>0.125</v>
          </cell>
          <cell r="X2104">
            <v>5407820.0009749997</v>
          </cell>
          <cell r="Y2104">
            <v>0</v>
          </cell>
          <cell r="Z2104">
            <v>0</v>
          </cell>
          <cell r="AA2104">
            <v>-0.53001270822907598</v>
          </cell>
          <cell r="AB2104">
            <v>-22929706.594656993</v>
          </cell>
          <cell r="AD2104">
            <v>33.74725341796875</v>
          </cell>
        </row>
        <row r="2105">
          <cell r="A2105" t="str">
            <v>Corredores Bogotá</v>
          </cell>
          <cell r="B2105">
            <v>402488</v>
          </cell>
          <cell r="C2105">
            <v>37622</v>
          </cell>
          <cell r="D2105">
            <v>37777</v>
          </cell>
          <cell r="E2105" t="str">
            <v>M</v>
          </cell>
          <cell r="F2105" t="str">
            <v>AUCOL98</v>
          </cell>
          <cell r="G2105">
            <v>66972</v>
          </cell>
          <cell r="H2105" t="str">
            <v>OMIMEX DE COLOMBIA LTD.</v>
          </cell>
          <cell r="I2105">
            <v>23709691</v>
          </cell>
          <cell r="J2105">
            <v>10393263</v>
          </cell>
          <cell r="K2105">
            <v>20238083.510299999</v>
          </cell>
          <cell r="L2105">
            <v>0</v>
          </cell>
          <cell r="M2105">
            <v>3277904</v>
          </cell>
          <cell r="N2105">
            <v>3277904</v>
          </cell>
          <cell r="O2105">
            <v>0.1</v>
          </cell>
          <cell r="P2105">
            <v>327790.40000000002</v>
          </cell>
          <cell r="Q2105">
            <v>0.1</v>
          </cell>
          <cell r="R2105">
            <v>327790.40000000002</v>
          </cell>
          <cell r="S2105">
            <v>3933484.8</v>
          </cell>
          <cell r="T2105">
            <v>0.19436053804195869</v>
          </cell>
          <cell r="U2105">
            <v>0.19</v>
          </cell>
          <cell r="V2105">
            <v>3845235.866957</v>
          </cell>
          <cell r="W2105">
            <v>0.125</v>
          </cell>
          <cell r="X2105">
            <v>2529760.4387874999</v>
          </cell>
          <cell r="Y2105">
            <v>0</v>
          </cell>
          <cell r="Z2105">
            <v>0</v>
          </cell>
          <cell r="AA2105">
            <v>0.49063946195804137</v>
          </cell>
          <cell r="AB2105">
            <v>9929602.4045555014</v>
          </cell>
          <cell r="AC2105">
            <v>32</v>
          </cell>
          <cell r="AD2105">
            <v>30.619354248046875</v>
          </cell>
        </row>
        <row r="2106">
          <cell r="B2106" t="str">
            <v>Total 402488</v>
          </cell>
          <cell r="I2106">
            <v>96790507</v>
          </cell>
          <cell r="J2106">
            <v>83659297</v>
          </cell>
          <cell r="K2106">
            <v>93318899.526899993</v>
          </cell>
          <cell r="L2106">
            <v>49888250</v>
          </cell>
          <cell r="M2106">
            <v>7490572</v>
          </cell>
          <cell r="N2106">
            <v>57378822</v>
          </cell>
          <cell r="P2106">
            <v>749057.20000000007</v>
          </cell>
          <cell r="R2106">
            <v>5737882.2000000011</v>
          </cell>
          <cell r="S2106">
            <v>63865761.399999991</v>
          </cell>
          <cell r="V2106">
            <v>17730590.910111003</v>
          </cell>
          <cell r="X2106">
            <v>11664862.440862499</v>
          </cell>
          <cell r="Z2106">
            <v>0</v>
          </cell>
          <cell r="AB2106">
            <v>57684.775926508009</v>
          </cell>
          <cell r="AC2106">
            <v>32</v>
          </cell>
        </row>
        <row r="2107">
          <cell r="H2107" t="str">
            <v>Total OMIMEX DE COLOMBIA LTD.</v>
          </cell>
          <cell r="I2107">
            <v>96790507</v>
          </cell>
          <cell r="J2107">
            <v>83659297</v>
          </cell>
          <cell r="K2107">
            <v>93318899.526899993</v>
          </cell>
          <cell r="L2107">
            <v>49888250</v>
          </cell>
          <cell r="M2107">
            <v>7490572</v>
          </cell>
          <cell r="N2107">
            <v>57378822</v>
          </cell>
          <cell r="P2107">
            <v>749057.20000000007</v>
          </cell>
          <cell r="R2107">
            <v>5737882.2000000011</v>
          </cell>
          <cell r="S2107">
            <v>63865761.399999991</v>
          </cell>
          <cell r="V2107">
            <v>17730590.910111003</v>
          </cell>
          <cell r="X2107">
            <v>11664862.440862499</v>
          </cell>
          <cell r="Z2107">
            <v>0</v>
          </cell>
          <cell r="AB2107">
            <v>57684.775926508009</v>
          </cell>
          <cell r="AC2107">
            <v>32</v>
          </cell>
        </row>
        <row r="2108">
          <cell r="A2108" t="str">
            <v>Corredores Bogotá</v>
          </cell>
          <cell r="B2108">
            <v>10271476</v>
          </cell>
          <cell r="C2108">
            <v>37087</v>
          </cell>
          <cell r="D2108">
            <v>37451</v>
          </cell>
          <cell r="E2108" t="str">
            <v>A</v>
          </cell>
          <cell r="F2108" t="str">
            <v>AUCOLESP</v>
          </cell>
          <cell r="G2108">
            <v>71167</v>
          </cell>
          <cell r="H2108" t="str">
            <v>PAMCOLOMBIA S.A.</v>
          </cell>
          <cell r="I2108">
            <v>15470400</v>
          </cell>
          <cell r="J2108">
            <v>15470400</v>
          </cell>
          <cell r="K2108">
            <v>15470400</v>
          </cell>
          <cell r="N2108">
            <v>0</v>
          </cell>
          <cell r="O2108">
            <v>0.1</v>
          </cell>
          <cell r="P2108">
            <v>0</v>
          </cell>
          <cell r="Q2108">
            <v>0.1</v>
          </cell>
          <cell r="R2108">
            <v>0</v>
          </cell>
          <cell r="S2108">
            <v>0</v>
          </cell>
          <cell r="T2108">
            <v>0</v>
          </cell>
          <cell r="U2108">
            <v>0.19</v>
          </cell>
          <cell r="V2108">
            <v>2939376</v>
          </cell>
          <cell r="W2108">
            <v>6.5000000000000002E-2</v>
          </cell>
          <cell r="X2108">
            <v>1005576</v>
          </cell>
          <cell r="Y2108">
            <v>0</v>
          </cell>
          <cell r="Z2108">
            <v>0</v>
          </cell>
          <cell r="AA2108">
            <v>0.74500000000000011</v>
          </cell>
          <cell r="AB2108">
            <v>11525448.000000002</v>
          </cell>
          <cell r="AD2108">
            <v>7</v>
          </cell>
        </row>
        <row r="2109">
          <cell r="A2109" t="str">
            <v>Corredores Bogotá</v>
          </cell>
          <cell r="B2109">
            <v>10271476</v>
          </cell>
          <cell r="C2109">
            <v>37452</v>
          </cell>
          <cell r="D2109">
            <v>37777</v>
          </cell>
          <cell r="E2109" t="str">
            <v>A</v>
          </cell>
          <cell r="F2109" t="str">
            <v>AUCOLESP</v>
          </cell>
          <cell r="G2109">
            <v>71167</v>
          </cell>
          <cell r="H2109" t="str">
            <v>PAMCOLOMBIA S.A.</v>
          </cell>
          <cell r="I2109">
            <v>20634816.9375</v>
          </cell>
          <cell r="J2109">
            <v>20634816.9375</v>
          </cell>
          <cell r="K2109">
            <v>18413487.8125</v>
          </cell>
          <cell r="L2109">
            <v>0</v>
          </cell>
          <cell r="M2109">
            <v>2611111</v>
          </cell>
          <cell r="N2109">
            <v>2611111</v>
          </cell>
          <cell r="O2109">
            <v>0.1</v>
          </cell>
          <cell r="P2109">
            <v>261111.1</v>
          </cell>
          <cell r="Q2109">
            <v>0.1</v>
          </cell>
          <cell r="R2109">
            <v>261111.1</v>
          </cell>
          <cell r="S2109">
            <v>3133333.2</v>
          </cell>
          <cell r="T2109">
            <v>0.17016511113516128</v>
          </cell>
          <cell r="U2109">
            <v>0.19</v>
          </cell>
          <cell r="V2109">
            <v>3498562.6843750002</v>
          </cell>
          <cell r="W2109">
            <v>6.5000000000000002E-2</v>
          </cell>
          <cell r="X2109">
            <v>1196876.7078125</v>
          </cell>
          <cell r="Y2109">
            <v>0</v>
          </cell>
          <cell r="Z2109">
            <v>0</v>
          </cell>
          <cell r="AA2109">
            <v>0.5748348888648388</v>
          </cell>
          <cell r="AB2109">
            <v>10584715.2203125</v>
          </cell>
          <cell r="AC2109">
            <v>5</v>
          </cell>
          <cell r="AD2109">
            <v>5.4830770492553711</v>
          </cell>
        </row>
        <row r="2110">
          <cell r="B2110" t="str">
            <v>Total 10271476</v>
          </cell>
          <cell r="I2110">
            <v>36105216.9375</v>
          </cell>
          <cell r="J2110">
            <v>36105216.9375</v>
          </cell>
          <cell r="K2110">
            <v>33883887.8125</v>
          </cell>
          <cell r="L2110">
            <v>0</v>
          </cell>
          <cell r="M2110">
            <v>2611111</v>
          </cell>
          <cell r="N2110">
            <v>2611111</v>
          </cell>
          <cell r="P2110">
            <v>261111.1</v>
          </cell>
          <cell r="R2110">
            <v>261111.1</v>
          </cell>
          <cell r="S2110">
            <v>3133333.2</v>
          </cell>
          <cell r="V2110">
            <v>6437938.6843750002</v>
          </cell>
          <cell r="X2110">
            <v>2202452.7078125002</v>
          </cell>
          <cell r="Z2110">
            <v>0</v>
          </cell>
          <cell r="AB2110">
            <v>22110163.220312502</v>
          </cell>
          <cell r="AC2110">
            <v>5</v>
          </cell>
        </row>
        <row r="2111">
          <cell r="H2111" t="str">
            <v>Total PAMCOLOMBIA S.A.</v>
          </cell>
          <cell r="I2111">
            <v>36105216.9375</v>
          </cell>
          <cell r="J2111">
            <v>36105216.9375</v>
          </cell>
          <cell r="K2111">
            <v>33883887.8125</v>
          </cell>
          <cell r="L2111">
            <v>0</v>
          </cell>
          <cell r="M2111">
            <v>2611111</v>
          </cell>
          <cell r="N2111">
            <v>2611111</v>
          </cell>
          <cell r="P2111">
            <v>261111.1</v>
          </cell>
          <cell r="R2111">
            <v>261111.1</v>
          </cell>
          <cell r="S2111">
            <v>3133333.2</v>
          </cell>
          <cell r="V2111">
            <v>6437938.6843750002</v>
          </cell>
          <cell r="X2111">
            <v>2202452.7078125002</v>
          </cell>
          <cell r="Z2111">
            <v>0</v>
          </cell>
          <cell r="AB2111">
            <v>22110163.220312502</v>
          </cell>
          <cell r="AC2111">
            <v>5</v>
          </cell>
        </row>
        <row r="2112">
          <cell r="A2112" t="str">
            <v>Corredores Bogotá</v>
          </cell>
          <cell r="B2112">
            <v>975813</v>
          </cell>
          <cell r="C2112">
            <v>36799</v>
          </cell>
          <cell r="D2112">
            <v>37163</v>
          </cell>
          <cell r="E2112" t="str">
            <v>M</v>
          </cell>
          <cell r="F2112" t="str">
            <v>AUCOL98</v>
          </cell>
          <cell r="G2112">
            <v>66275</v>
          </cell>
          <cell r="H2112" t="str">
            <v>PAPELERIA TRISKACOLORS Y/O NANYS REGALOS</v>
          </cell>
          <cell r="I2112">
            <v>96946109</v>
          </cell>
          <cell r="J2112">
            <v>94569600</v>
          </cell>
          <cell r="K2112">
            <v>96946109.038800001</v>
          </cell>
          <cell r="L2112">
            <v>61912736</v>
          </cell>
          <cell r="M2112">
            <v>2340725</v>
          </cell>
          <cell r="N2112">
            <v>64253461</v>
          </cell>
          <cell r="O2112">
            <v>0.1</v>
          </cell>
          <cell r="P2112">
            <v>234072.5</v>
          </cell>
          <cell r="Q2112">
            <v>0.1</v>
          </cell>
          <cell r="R2112">
            <v>6425346.1000000006</v>
          </cell>
          <cell r="S2112">
            <v>70912879.599999994</v>
          </cell>
          <cell r="T2112">
            <v>0.73146700061597181</v>
          </cell>
          <cell r="U2112">
            <v>0.19</v>
          </cell>
          <cell r="V2112">
            <v>18419760.717372</v>
          </cell>
          <cell r="W2112">
            <v>0.125</v>
          </cell>
          <cell r="X2112">
            <v>12118263.62985</v>
          </cell>
          <cell r="Y2112">
            <v>0</v>
          </cell>
          <cell r="Z2112">
            <v>0</v>
          </cell>
          <cell r="AA2112">
            <v>-4.6467000615971754E-2</v>
          </cell>
          <cell r="AB2112">
            <v>-4504794.9084219849</v>
          </cell>
          <cell r="AD2112">
            <v>107.31593322753906</v>
          </cell>
        </row>
        <row r="2113">
          <cell r="A2113" t="str">
            <v>Corredores Bogotá</v>
          </cell>
          <cell r="B2113">
            <v>975813</v>
          </cell>
          <cell r="C2113">
            <v>37164</v>
          </cell>
          <cell r="D2113">
            <v>37528</v>
          </cell>
          <cell r="E2113" t="str">
            <v>M</v>
          </cell>
          <cell r="F2113" t="str">
            <v>AUCOL98</v>
          </cell>
          <cell r="G2113">
            <v>66275</v>
          </cell>
          <cell r="H2113" t="str">
            <v>PAPELERIA TRISKACOLORS Y/O NANYS REGALOS</v>
          </cell>
          <cell r="I2113">
            <v>86516110</v>
          </cell>
          <cell r="J2113">
            <v>84859759</v>
          </cell>
          <cell r="K2113">
            <v>86516109.900399998</v>
          </cell>
          <cell r="L2113">
            <v>16037679</v>
          </cell>
          <cell r="M2113">
            <v>1447993</v>
          </cell>
          <cell r="N2113">
            <v>17485672</v>
          </cell>
          <cell r="O2113">
            <v>0.1</v>
          </cell>
          <cell r="P2113">
            <v>144799.30000000002</v>
          </cell>
          <cell r="Q2113">
            <v>0.1</v>
          </cell>
          <cell r="R2113">
            <v>1748567.2000000002</v>
          </cell>
          <cell r="S2113">
            <v>19379038.5</v>
          </cell>
          <cell r="T2113">
            <v>0.22399341027133263</v>
          </cell>
          <cell r="U2113">
            <v>0.19</v>
          </cell>
          <cell r="V2113">
            <v>16438060.881076001</v>
          </cell>
          <cell r="W2113">
            <v>0.125</v>
          </cell>
          <cell r="X2113">
            <v>10814513.73755</v>
          </cell>
          <cell r="Y2113">
            <v>0</v>
          </cell>
          <cell r="Z2113">
            <v>0</v>
          </cell>
          <cell r="AA2113">
            <v>0.46100658972866743</v>
          </cell>
          <cell r="AB2113">
            <v>39884496.781774007</v>
          </cell>
          <cell r="AD2113">
            <v>85.585166931152344</v>
          </cell>
        </row>
        <row r="2114">
          <cell r="A2114" t="str">
            <v>Corredores Bogotá</v>
          </cell>
          <cell r="B2114">
            <v>975813</v>
          </cell>
          <cell r="C2114">
            <v>37529</v>
          </cell>
          <cell r="D2114">
            <v>37777</v>
          </cell>
          <cell r="E2114" t="str">
            <v>M</v>
          </cell>
          <cell r="F2114" t="str">
            <v>AUCOL98</v>
          </cell>
          <cell r="G2114">
            <v>66275</v>
          </cell>
          <cell r="H2114" t="str">
            <v>PAPELERIA TRISKACOLORS Y/O NANYS REGALOS</v>
          </cell>
          <cell r="I2114">
            <v>61551528</v>
          </cell>
          <cell r="J2114">
            <v>19790623</v>
          </cell>
          <cell r="K2114">
            <v>55958750.833300002</v>
          </cell>
          <cell r="L2114">
            <v>39124507</v>
          </cell>
          <cell r="M2114">
            <v>6241988</v>
          </cell>
          <cell r="N2114">
            <v>45366495</v>
          </cell>
          <cell r="O2114">
            <v>0.1</v>
          </cell>
          <cell r="P2114">
            <v>624198.80000000005</v>
          </cell>
          <cell r="Q2114">
            <v>0.1</v>
          </cell>
          <cell r="R2114">
            <v>4536649.5</v>
          </cell>
          <cell r="S2114">
            <v>50527343.299999997</v>
          </cell>
          <cell r="T2114">
            <v>0.90293908544384671</v>
          </cell>
          <cell r="U2114">
            <v>0.19</v>
          </cell>
          <cell r="V2114">
            <v>10632162.658327</v>
          </cell>
          <cell r="W2114">
            <v>0.125</v>
          </cell>
          <cell r="X2114">
            <v>6994843.8541625002</v>
          </cell>
          <cell r="Y2114">
            <v>0</v>
          </cell>
          <cell r="Z2114">
            <v>0</v>
          </cell>
          <cell r="AA2114">
            <v>-0.21793908544384666</v>
          </cell>
          <cell r="AB2114">
            <v>-12195598.979189495</v>
          </cell>
          <cell r="AC2114">
            <v>75</v>
          </cell>
          <cell r="AD2114">
            <v>71.637100219726563</v>
          </cell>
        </row>
        <row r="2115">
          <cell r="B2115" t="str">
            <v>Total 975813</v>
          </cell>
          <cell r="I2115">
            <v>245013747</v>
          </cell>
          <cell r="J2115">
            <v>199219982</v>
          </cell>
          <cell r="K2115">
            <v>239420969.77249998</v>
          </cell>
          <cell r="L2115">
            <v>117074922</v>
          </cell>
          <cell r="M2115">
            <v>10030706</v>
          </cell>
          <cell r="N2115">
            <v>127105628</v>
          </cell>
          <cell r="P2115">
            <v>1003070.6000000001</v>
          </cell>
          <cell r="R2115">
            <v>12710562.800000001</v>
          </cell>
          <cell r="S2115">
            <v>140819261.39999998</v>
          </cell>
          <cell r="V2115">
            <v>45489984.256774999</v>
          </cell>
          <cell r="X2115">
            <v>29927621.221562497</v>
          </cell>
          <cell r="Z2115">
            <v>0</v>
          </cell>
          <cell r="AB2115">
            <v>23184102.894162528</v>
          </cell>
          <cell r="AC2115">
            <v>75</v>
          </cell>
        </row>
        <row r="2116">
          <cell r="H2116" t="str">
            <v>Total PAPELERIA TRISKACOLORS Y/O NANYS REGALOS</v>
          </cell>
          <cell r="I2116">
            <v>245013747</v>
          </cell>
          <cell r="J2116">
            <v>199219982</v>
          </cell>
          <cell r="K2116">
            <v>239420969.77249998</v>
          </cell>
          <cell r="L2116">
            <v>117074922</v>
          </cell>
          <cell r="M2116">
            <v>10030706</v>
          </cell>
          <cell r="N2116">
            <v>127105628</v>
          </cell>
          <cell r="P2116">
            <v>1003070.6000000001</v>
          </cell>
          <cell r="R2116">
            <v>12710562.800000001</v>
          </cell>
          <cell r="S2116">
            <v>140819261.39999998</v>
          </cell>
          <cell r="V2116">
            <v>45489984.256774999</v>
          </cell>
          <cell r="X2116">
            <v>29927621.221562497</v>
          </cell>
          <cell r="Z2116">
            <v>0</v>
          </cell>
          <cell r="AB2116">
            <v>23184102.894162528</v>
          </cell>
          <cell r="AC2116">
            <v>75</v>
          </cell>
        </row>
        <row r="2117">
          <cell r="A2117" t="str">
            <v>Corredores Bogotá</v>
          </cell>
          <cell r="B2117">
            <v>7514433</v>
          </cell>
          <cell r="C2117">
            <v>36740</v>
          </cell>
          <cell r="D2117">
            <v>37104</v>
          </cell>
          <cell r="E2117" t="str">
            <v>M</v>
          </cell>
          <cell r="F2117" t="str">
            <v>AUCOL98</v>
          </cell>
          <cell r="G2117">
            <v>71285</v>
          </cell>
          <cell r="H2117" t="str">
            <v>PLASTILENE ALTALENE VINIPACK</v>
          </cell>
          <cell r="I2117">
            <v>25661198</v>
          </cell>
          <cell r="J2117">
            <v>25661198</v>
          </cell>
          <cell r="K2117">
            <v>25661198.066399999</v>
          </cell>
          <cell r="L2117">
            <v>1701982</v>
          </cell>
          <cell r="M2117">
            <v>5384430</v>
          </cell>
          <cell r="N2117">
            <v>7086412</v>
          </cell>
          <cell r="O2117">
            <v>0.1</v>
          </cell>
          <cell r="P2117">
            <v>538443</v>
          </cell>
          <cell r="Q2117">
            <v>0.1</v>
          </cell>
          <cell r="R2117">
            <v>708641.20000000007</v>
          </cell>
          <cell r="S2117">
            <v>8333496.2000000002</v>
          </cell>
          <cell r="T2117">
            <v>0.32475086231112604</v>
          </cell>
          <cell r="U2117">
            <v>0.19</v>
          </cell>
          <cell r="V2117">
            <v>4875627.6326160002</v>
          </cell>
          <cell r="W2117">
            <v>0.125</v>
          </cell>
          <cell r="X2117">
            <v>3207649.7582999999</v>
          </cell>
          <cell r="Y2117">
            <v>0</v>
          </cell>
          <cell r="Z2117">
            <v>0</v>
          </cell>
          <cell r="AA2117">
            <v>0.36024913768887401</v>
          </cell>
          <cell r="AB2117">
            <v>9244424.4754840005</v>
          </cell>
          <cell r="AD2117">
            <v>26.840660095214844</v>
          </cell>
        </row>
        <row r="2118">
          <cell r="A2118" t="str">
            <v>Corredores Bogotá</v>
          </cell>
          <cell r="B2118">
            <v>7514433</v>
          </cell>
          <cell r="C2118">
            <v>37105</v>
          </cell>
          <cell r="D2118">
            <v>37469</v>
          </cell>
          <cell r="E2118" t="str">
            <v>M</v>
          </cell>
          <cell r="F2118" t="str">
            <v>AUCOL98</v>
          </cell>
          <cell r="G2118">
            <v>71285</v>
          </cell>
          <cell r="H2118" t="str">
            <v>PLASTILENE ALTALENE VINIPACK</v>
          </cell>
          <cell r="I2118">
            <v>29392485</v>
          </cell>
          <cell r="J2118">
            <v>29392485</v>
          </cell>
          <cell r="K2118">
            <v>29392485.037099998</v>
          </cell>
          <cell r="L2118">
            <v>48732691</v>
          </cell>
          <cell r="M2118">
            <v>246552</v>
          </cell>
          <cell r="N2118">
            <v>48979243</v>
          </cell>
          <cell r="O2118">
            <v>0.1</v>
          </cell>
          <cell r="P2118">
            <v>24655.200000000001</v>
          </cell>
          <cell r="Q2118">
            <v>0.1</v>
          </cell>
          <cell r="R2118">
            <v>4897924.3</v>
          </cell>
          <cell r="S2118">
            <v>53901822.5</v>
          </cell>
          <cell r="T2118">
            <v>1.8338640789291427</v>
          </cell>
          <cell r="U2118">
            <v>0.19</v>
          </cell>
          <cell r="V2118">
            <v>5584572.1570489993</v>
          </cell>
          <cell r="W2118">
            <v>0.125</v>
          </cell>
          <cell r="X2118">
            <v>3674060.6296374998</v>
          </cell>
          <cell r="Y2118">
            <v>0</v>
          </cell>
          <cell r="Z2118">
            <v>0</v>
          </cell>
          <cell r="AA2118">
            <v>-1.1488640789291427</v>
          </cell>
          <cell r="AB2118">
            <v>-33767970.2495865</v>
          </cell>
          <cell r="AD2118">
            <v>29.123626708984375</v>
          </cell>
        </row>
        <row r="2119">
          <cell r="A2119" t="str">
            <v>Corredores Bogotá</v>
          </cell>
          <cell r="B2119">
            <v>7514433</v>
          </cell>
          <cell r="C2119">
            <v>37470</v>
          </cell>
          <cell r="D2119">
            <v>37777</v>
          </cell>
          <cell r="E2119" t="str">
            <v>M</v>
          </cell>
          <cell r="F2119" t="str">
            <v>AUCOL98</v>
          </cell>
          <cell r="G2119">
            <v>71285</v>
          </cell>
          <cell r="H2119" t="str">
            <v>PLASTILENE ALTALENE VINIPACK</v>
          </cell>
          <cell r="I2119">
            <v>365382</v>
          </cell>
          <cell r="J2119">
            <v>365382</v>
          </cell>
          <cell r="K2119">
            <v>365382</v>
          </cell>
          <cell r="L2119">
            <v>1351949</v>
          </cell>
          <cell r="M2119">
            <v>0</v>
          </cell>
          <cell r="N2119">
            <v>1351949</v>
          </cell>
          <cell r="O2119">
            <v>0.1</v>
          </cell>
          <cell r="P2119">
            <v>0</v>
          </cell>
          <cell r="Q2119">
            <v>0.1</v>
          </cell>
          <cell r="R2119">
            <v>135194.9</v>
          </cell>
          <cell r="S2119">
            <v>1487143.9</v>
          </cell>
          <cell r="T2119">
            <v>4.0701071755039928</v>
          </cell>
          <cell r="U2119">
            <v>0.19</v>
          </cell>
          <cell r="V2119">
            <v>69422.58</v>
          </cell>
          <cell r="W2119">
            <v>0.125</v>
          </cell>
          <cell r="X2119">
            <v>45672.75</v>
          </cell>
          <cell r="Y2119">
            <v>0</v>
          </cell>
          <cell r="Z2119">
            <v>0</v>
          </cell>
          <cell r="AA2119">
            <v>-3.3851071755039928</v>
          </cell>
          <cell r="AB2119">
            <v>-1236857.23</v>
          </cell>
          <cell r="AC2119">
            <v>1</v>
          </cell>
          <cell r="AD2119">
            <v>0.92182409763336182</v>
          </cell>
        </row>
        <row r="2120">
          <cell r="B2120" t="str">
            <v>Total 7514433</v>
          </cell>
          <cell r="I2120">
            <v>55419065</v>
          </cell>
          <cell r="J2120">
            <v>55419065</v>
          </cell>
          <cell r="K2120">
            <v>55419065.103499994</v>
          </cell>
          <cell r="L2120">
            <v>51786622</v>
          </cell>
          <cell r="M2120">
            <v>5630982</v>
          </cell>
          <cell r="N2120">
            <v>57417604</v>
          </cell>
          <cell r="P2120">
            <v>563098.19999999995</v>
          </cell>
          <cell r="R2120">
            <v>5741760.4000000004</v>
          </cell>
          <cell r="S2120">
            <v>63722462.600000001</v>
          </cell>
          <cell r="V2120">
            <v>10529622.369664999</v>
          </cell>
          <cell r="X2120">
            <v>6927383.1379374992</v>
          </cell>
          <cell r="Z2120">
            <v>0</v>
          </cell>
          <cell r="AB2120">
            <v>-25760403.004102502</v>
          </cell>
          <cell r="AC2120">
            <v>1</v>
          </cell>
        </row>
        <row r="2121">
          <cell r="A2121" t="str">
            <v>Corredores Bogotá</v>
          </cell>
          <cell r="B2121">
            <v>12019200</v>
          </cell>
          <cell r="C2121">
            <v>37470</v>
          </cell>
          <cell r="D2121">
            <v>37777</v>
          </cell>
          <cell r="E2121" t="str">
            <v>M</v>
          </cell>
          <cell r="F2121" t="str">
            <v>AUCOLESP</v>
          </cell>
          <cell r="G2121">
            <v>71285</v>
          </cell>
          <cell r="H2121" t="str">
            <v>PLASTILENE ALTALENE VINIPACK</v>
          </cell>
          <cell r="I2121">
            <v>25514332</v>
          </cell>
          <cell r="J2121">
            <v>19902431</v>
          </cell>
          <cell r="K2121">
            <v>25514332.007800002</v>
          </cell>
          <cell r="L2121">
            <v>7801104</v>
          </cell>
          <cell r="M2121">
            <v>3315545</v>
          </cell>
          <cell r="N2121">
            <v>11116649</v>
          </cell>
          <cell r="O2121">
            <v>0.1</v>
          </cell>
          <cell r="P2121">
            <v>331554.5</v>
          </cell>
          <cell r="Q2121">
            <v>0.1</v>
          </cell>
          <cell r="R2121">
            <v>1111664.9000000001</v>
          </cell>
          <cell r="S2121">
            <v>12559868.4</v>
          </cell>
          <cell r="T2121">
            <v>0.49226718521026985</v>
          </cell>
          <cell r="U2121">
            <v>0.19</v>
          </cell>
          <cell r="V2121">
            <v>4847723.0814820006</v>
          </cell>
          <cell r="W2121">
            <v>0.125</v>
          </cell>
          <cell r="X2121">
            <v>3189291.5009750002</v>
          </cell>
          <cell r="Y2121">
            <v>0</v>
          </cell>
          <cell r="Z2121">
            <v>0</v>
          </cell>
          <cell r="AA2121">
            <v>0.1927328147897302</v>
          </cell>
          <cell r="AB2121">
            <v>4917449.0253430028</v>
          </cell>
          <cell r="AC2121">
            <v>30</v>
          </cell>
          <cell r="AD2121">
            <v>32.609119415283203</v>
          </cell>
        </row>
        <row r="2122">
          <cell r="B2122" t="str">
            <v>Total 12019200</v>
          </cell>
          <cell r="I2122">
            <v>25514332</v>
          </cell>
          <cell r="J2122">
            <v>19902431</v>
          </cell>
          <cell r="K2122">
            <v>25514332.007800002</v>
          </cell>
          <cell r="L2122">
            <v>7801104</v>
          </cell>
          <cell r="M2122">
            <v>3315545</v>
          </cell>
          <cell r="N2122">
            <v>11116649</v>
          </cell>
          <cell r="P2122">
            <v>331554.5</v>
          </cell>
          <cell r="R2122">
            <v>1111664.9000000001</v>
          </cell>
          <cell r="S2122">
            <v>12559868.4</v>
          </cell>
          <cell r="V2122">
            <v>4847723.0814820006</v>
          </cell>
          <cell r="X2122">
            <v>3189291.5009750002</v>
          </cell>
          <cell r="Z2122">
            <v>0</v>
          </cell>
          <cell r="AB2122">
            <v>4917449.0253430028</v>
          </cell>
          <cell r="AC2122">
            <v>30</v>
          </cell>
        </row>
        <row r="2123">
          <cell r="H2123" t="str">
            <v>Total PLASTILENE ALTALENE VINIPACK</v>
          </cell>
          <cell r="I2123">
            <v>80933397</v>
          </cell>
          <cell r="J2123">
            <v>75321496</v>
          </cell>
          <cell r="K2123">
            <v>80933397.111299992</v>
          </cell>
          <cell r="L2123">
            <v>59587726</v>
          </cell>
          <cell r="M2123">
            <v>8946527</v>
          </cell>
          <cell r="N2123">
            <v>68534253</v>
          </cell>
          <cell r="P2123">
            <v>894652.7</v>
          </cell>
          <cell r="R2123">
            <v>6853425.3000000007</v>
          </cell>
          <cell r="S2123">
            <v>76282331</v>
          </cell>
          <cell r="V2123">
            <v>15377345.451146999</v>
          </cell>
          <cell r="X2123">
            <v>10116674.638912499</v>
          </cell>
          <cell r="Z2123">
            <v>0</v>
          </cell>
          <cell r="AB2123">
            <v>-20842953.978759497</v>
          </cell>
          <cell r="AC2123">
            <v>31</v>
          </cell>
        </row>
        <row r="2124">
          <cell r="A2124" t="str">
            <v>Corredores Bogotá</v>
          </cell>
          <cell r="B2124">
            <v>10913602</v>
          </cell>
          <cell r="C2124">
            <v>37393</v>
          </cell>
          <cell r="D2124">
            <v>37757</v>
          </cell>
          <cell r="E2124" t="str">
            <v>M</v>
          </cell>
          <cell r="F2124" t="str">
            <v>AUCOLESP</v>
          </cell>
          <cell r="G2124">
            <v>71167</v>
          </cell>
          <cell r="H2124" t="str">
            <v>POLIPROPILENO DEL CARIBE</v>
          </cell>
          <cell r="I2124">
            <v>39093626</v>
          </cell>
          <cell r="J2124">
            <v>34869668</v>
          </cell>
          <cell r="K2124">
            <v>23038032.471099999</v>
          </cell>
          <cell r="L2124">
            <v>21982566</v>
          </cell>
          <cell r="M2124">
            <v>22293843</v>
          </cell>
          <cell r="N2124">
            <v>44276409</v>
          </cell>
          <cell r="O2124">
            <v>0.1</v>
          </cell>
          <cell r="P2124">
            <v>2229384.3000000003</v>
          </cell>
          <cell r="Q2124">
            <v>0.1</v>
          </cell>
          <cell r="R2124">
            <v>4427640.9000000004</v>
          </cell>
          <cell r="S2124">
            <v>50933434.199999996</v>
          </cell>
          <cell r="T2124">
            <v>2.2108413235328719</v>
          </cell>
          <cell r="U2124">
            <v>0.19</v>
          </cell>
          <cell r="V2124">
            <v>4377226.1695090001</v>
          </cell>
          <cell r="W2124">
            <v>0.15</v>
          </cell>
          <cell r="X2124">
            <v>3455704.8706649998</v>
          </cell>
          <cell r="Y2124">
            <v>0</v>
          </cell>
          <cell r="Z2124">
            <v>0</v>
          </cell>
          <cell r="AA2124">
            <v>-1.550841323532872</v>
          </cell>
          <cell r="AB2124">
            <v>-35728332.769074</v>
          </cell>
          <cell r="AD2124">
            <v>44.75274658203125</v>
          </cell>
        </row>
        <row r="2125">
          <cell r="B2125" t="str">
            <v>Total 10913602</v>
          </cell>
          <cell r="I2125">
            <v>39093626</v>
          </cell>
          <cell r="J2125">
            <v>34869668</v>
          </cell>
          <cell r="K2125">
            <v>23038032.471099999</v>
          </cell>
          <cell r="L2125">
            <v>21982566</v>
          </cell>
          <cell r="M2125">
            <v>22293843</v>
          </cell>
          <cell r="N2125">
            <v>44276409</v>
          </cell>
          <cell r="P2125">
            <v>2229384.3000000003</v>
          </cell>
          <cell r="R2125">
            <v>4427640.9000000004</v>
          </cell>
          <cell r="S2125">
            <v>50933434.199999996</v>
          </cell>
          <cell r="V2125">
            <v>4377226.1695090001</v>
          </cell>
          <cell r="X2125">
            <v>3455704.8706649998</v>
          </cell>
          <cell r="Z2125">
            <v>0</v>
          </cell>
          <cell r="AB2125">
            <v>-35728332.769074</v>
          </cell>
          <cell r="AC2125">
            <v>0</v>
          </cell>
        </row>
        <row r="2126">
          <cell r="H2126" t="str">
            <v>Total POLIPROPILENO DEL CARIBE</v>
          </cell>
          <cell r="I2126">
            <v>39093626</v>
          </cell>
          <cell r="J2126">
            <v>34869668</v>
          </cell>
          <cell r="K2126">
            <v>23038032.471099999</v>
          </cell>
          <cell r="L2126">
            <v>21982566</v>
          </cell>
          <cell r="M2126">
            <v>22293843</v>
          </cell>
          <cell r="N2126">
            <v>44276409</v>
          </cell>
          <cell r="P2126">
            <v>2229384.3000000003</v>
          </cell>
          <cell r="R2126">
            <v>4427640.9000000004</v>
          </cell>
          <cell r="S2126">
            <v>50933434.199999996</v>
          </cell>
          <cell r="V2126">
            <v>4377226.1695090001</v>
          </cell>
          <cell r="X2126">
            <v>3455704.8706649998</v>
          </cell>
          <cell r="Z2126">
            <v>0</v>
          </cell>
          <cell r="AB2126">
            <v>-35728332.769074</v>
          </cell>
          <cell r="AC2126">
            <v>0</v>
          </cell>
        </row>
        <row r="2127">
          <cell r="A2127" t="str">
            <v>Corredores Bogotá</v>
          </cell>
          <cell r="B2127">
            <v>830603</v>
          </cell>
          <cell r="C2127">
            <v>37043</v>
          </cell>
          <cell r="D2127">
            <v>37407</v>
          </cell>
          <cell r="E2127" t="str">
            <v>M</v>
          </cell>
          <cell r="F2127" t="str">
            <v>AUCOL98</v>
          </cell>
          <cell r="G2127">
            <v>71285</v>
          </cell>
          <cell r="H2127" t="str">
            <v>POLLOS LA GRANJITA LTDA</v>
          </cell>
          <cell r="I2127">
            <v>65126860</v>
          </cell>
          <cell r="J2127">
            <v>65126860</v>
          </cell>
          <cell r="K2127">
            <v>65126860.144500002</v>
          </cell>
          <cell r="L2127">
            <v>22596928</v>
          </cell>
          <cell r="M2127">
            <v>6467119</v>
          </cell>
          <cell r="N2127">
            <v>29064047</v>
          </cell>
          <cell r="O2127">
            <v>0.1</v>
          </cell>
          <cell r="P2127">
            <v>646711.9</v>
          </cell>
          <cell r="Q2127">
            <v>0.1</v>
          </cell>
          <cell r="R2127">
            <v>2906404.7</v>
          </cell>
          <cell r="S2127">
            <v>32617163.599999998</v>
          </cell>
          <cell r="T2127">
            <v>0.50082505939378585</v>
          </cell>
          <cell r="U2127">
            <v>0.19</v>
          </cell>
          <cell r="V2127">
            <v>12374103.427455001</v>
          </cell>
          <cell r="W2127">
            <v>0.125</v>
          </cell>
          <cell r="X2127">
            <v>8140857.5180625003</v>
          </cell>
          <cell r="Y2127">
            <v>0</v>
          </cell>
          <cell r="Z2127">
            <v>0</v>
          </cell>
          <cell r="AA2127">
            <v>0.1841749406062142</v>
          </cell>
          <cell r="AB2127">
            <v>11994735.598982507</v>
          </cell>
          <cell r="AD2127">
            <v>38</v>
          </cell>
        </row>
        <row r="2128">
          <cell r="A2128" t="str">
            <v>Corredores Bogotá</v>
          </cell>
          <cell r="B2128">
            <v>830603</v>
          </cell>
          <cell r="C2128">
            <v>37408</v>
          </cell>
          <cell r="D2128">
            <v>37772</v>
          </cell>
          <cell r="E2128" t="str">
            <v>M</v>
          </cell>
          <cell r="F2128" t="str">
            <v>AUCOL98</v>
          </cell>
          <cell r="G2128">
            <v>71285</v>
          </cell>
          <cell r="H2128" t="str">
            <v>POLLOS LA GRANJITA LTDA</v>
          </cell>
          <cell r="I2128">
            <v>43340203</v>
          </cell>
          <cell r="J2128">
            <v>39809399</v>
          </cell>
          <cell r="K2128">
            <v>43340203.011699997</v>
          </cell>
          <cell r="L2128">
            <v>721000</v>
          </cell>
          <cell r="M2128">
            <v>479001</v>
          </cell>
          <cell r="N2128">
            <v>1200001</v>
          </cell>
          <cell r="O2128">
            <v>0.1</v>
          </cell>
          <cell r="P2128">
            <v>47900.100000000006</v>
          </cell>
          <cell r="Q2128">
            <v>0.1</v>
          </cell>
          <cell r="R2128">
            <v>120000.1</v>
          </cell>
          <cell r="S2128">
            <v>1367901.2000000002</v>
          </cell>
          <cell r="T2128">
            <v>3.1561947220937692E-2</v>
          </cell>
          <cell r="U2128">
            <v>0.19</v>
          </cell>
          <cell r="V2128">
            <v>8234638.5722229993</v>
          </cell>
          <cell r="W2128">
            <v>0.125</v>
          </cell>
          <cell r="X2128">
            <v>5417525.3764624996</v>
          </cell>
          <cell r="Y2128">
            <v>0</v>
          </cell>
          <cell r="Z2128">
            <v>0</v>
          </cell>
          <cell r="AA2128">
            <v>0.65343805277906242</v>
          </cell>
          <cell r="AB2128">
            <v>28320137.863014504</v>
          </cell>
          <cell r="AD2128">
            <v>28.44780158996582</v>
          </cell>
        </row>
        <row r="2129">
          <cell r="B2129" t="str">
            <v>Total 830603</v>
          </cell>
          <cell r="I2129">
            <v>108467063</v>
          </cell>
          <cell r="J2129">
            <v>104936259</v>
          </cell>
          <cell r="K2129">
            <v>108467063.15619999</v>
          </cell>
          <cell r="L2129">
            <v>23317928</v>
          </cell>
          <cell r="M2129">
            <v>6946120</v>
          </cell>
          <cell r="N2129">
            <v>30264048</v>
          </cell>
          <cell r="P2129">
            <v>694612</v>
          </cell>
          <cell r="R2129">
            <v>3026404.8000000003</v>
          </cell>
          <cell r="S2129">
            <v>33985064.799999997</v>
          </cell>
          <cell r="V2129">
            <v>20608741.999678001</v>
          </cell>
          <cell r="X2129">
            <v>13558382.894524999</v>
          </cell>
          <cell r="Z2129">
            <v>0</v>
          </cell>
          <cell r="AB2129">
            <v>40314873.46199701</v>
          </cell>
          <cell r="AC2129">
            <v>0</v>
          </cell>
        </row>
        <row r="2130">
          <cell r="H2130" t="str">
            <v>Total POLLOS LA GRANJITA LTDA</v>
          </cell>
          <cell r="I2130">
            <v>108467063</v>
          </cell>
          <cell r="J2130">
            <v>104936259</v>
          </cell>
          <cell r="K2130">
            <v>108467063.15619999</v>
          </cell>
          <cell r="L2130">
            <v>23317928</v>
          </cell>
          <cell r="M2130">
            <v>6946120</v>
          </cell>
          <cell r="N2130">
            <v>30264048</v>
          </cell>
          <cell r="P2130">
            <v>694612</v>
          </cell>
          <cell r="R2130">
            <v>3026404.8000000003</v>
          </cell>
          <cell r="S2130">
            <v>33985064.799999997</v>
          </cell>
          <cell r="V2130">
            <v>20608741.999678001</v>
          </cell>
          <cell r="X2130">
            <v>13558382.894524999</v>
          </cell>
          <cell r="Z2130">
            <v>0</v>
          </cell>
          <cell r="AB2130">
            <v>40314873.46199701</v>
          </cell>
          <cell r="AC2130">
            <v>0</v>
          </cell>
        </row>
        <row r="2131">
          <cell r="A2131" t="str">
            <v>Corredores Bogotá</v>
          </cell>
          <cell r="B2131">
            <v>823130</v>
          </cell>
          <cell r="C2131">
            <v>37021</v>
          </cell>
          <cell r="D2131">
            <v>37385</v>
          </cell>
          <cell r="E2131" t="str">
            <v>A</v>
          </cell>
          <cell r="F2131" t="str">
            <v>AUCOLESP</v>
          </cell>
          <cell r="G2131">
            <v>72697</v>
          </cell>
          <cell r="H2131" t="str">
            <v>PRODUCCIONES PUNCH S.A.</v>
          </cell>
          <cell r="I2131">
            <v>0</v>
          </cell>
          <cell r="J2131">
            <v>0</v>
          </cell>
          <cell r="K2131">
            <v>-0.22459999999999999</v>
          </cell>
          <cell r="N2131">
            <v>0</v>
          </cell>
          <cell r="O2131">
            <v>0.1</v>
          </cell>
          <cell r="P2131">
            <v>0</v>
          </cell>
          <cell r="Q2131">
            <v>0.1</v>
          </cell>
          <cell r="R2131">
            <v>0</v>
          </cell>
          <cell r="S2131">
            <v>0</v>
          </cell>
          <cell r="T2131">
            <v>0</v>
          </cell>
          <cell r="U2131">
            <v>0.19</v>
          </cell>
          <cell r="V2131">
            <v>-4.2673999999999997E-2</v>
          </cell>
          <cell r="W2131">
            <v>0.125</v>
          </cell>
          <cell r="X2131">
            <v>-2.8074999999999999E-2</v>
          </cell>
          <cell r="Y2131">
            <v>0</v>
          </cell>
          <cell r="Z2131">
            <v>0</v>
          </cell>
          <cell r="AA2131">
            <v>0.68500000000000005</v>
          </cell>
          <cell r="AB2131">
            <v>-0.15385100000000002</v>
          </cell>
          <cell r="AD2131">
            <v>0</v>
          </cell>
        </row>
        <row r="2132">
          <cell r="B2132" t="str">
            <v>Total 823130</v>
          </cell>
          <cell r="I2132">
            <v>0</v>
          </cell>
          <cell r="J2132">
            <v>0</v>
          </cell>
          <cell r="K2132">
            <v>-0.22459999999999999</v>
          </cell>
          <cell r="L2132">
            <v>0</v>
          </cell>
          <cell r="M2132">
            <v>0</v>
          </cell>
          <cell r="N2132">
            <v>0</v>
          </cell>
          <cell r="P2132">
            <v>0</v>
          </cell>
          <cell r="R2132">
            <v>0</v>
          </cell>
          <cell r="S2132">
            <v>0</v>
          </cell>
          <cell r="V2132">
            <v>-4.2673999999999997E-2</v>
          </cell>
          <cell r="X2132">
            <v>-2.8074999999999999E-2</v>
          </cell>
          <cell r="Z2132">
            <v>0</v>
          </cell>
          <cell r="AB2132">
            <v>-0.15385100000000002</v>
          </cell>
          <cell r="AC2132">
            <v>0</v>
          </cell>
        </row>
        <row r="2133">
          <cell r="H2133" t="str">
            <v>Total PRODUCCIONES PUNCH S.A.</v>
          </cell>
          <cell r="I2133">
            <v>0</v>
          </cell>
          <cell r="J2133">
            <v>0</v>
          </cell>
          <cell r="K2133">
            <v>-0.22459999999999999</v>
          </cell>
          <cell r="L2133">
            <v>0</v>
          </cell>
          <cell r="M2133">
            <v>0</v>
          </cell>
          <cell r="N2133">
            <v>0</v>
          </cell>
          <cell r="P2133">
            <v>0</v>
          </cell>
          <cell r="R2133">
            <v>0</v>
          </cell>
          <cell r="S2133">
            <v>0</v>
          </cell>
          <cell r="V2133">
            <v>-4.2673999999999997E-2</v>
          </cell>
          <cell r="X2133">
            <v>-2.8074999999999999E-2</v>
          </cell>
          <cell r="Z2133">
            <v>0</v>
          </cell>
          <cell r="AB2133">
            <v>-0.15385100000000002</v>
          </cell>
          <cell r="AC2133">
            <v>0</v>
          </cell>
        </row>
        <row r="2134">
          <cell r="A2134" t="str">
            <v>Corredores Bogotá</v>
          </cell>
          <cell r="B2134">
            <v>10272536</v>
          </cell>
          <cell r="C2134">
            <v>37087</v>
          </cell>
          <cell r="D2134">
            <v>37451</v>
          </cell>
          <cell r="E2134" t="str">
            <v>A</v>
          </cell>
          <cell r="F2134" t="str">
            <v>AUCOLESP</v>
          </cell>
          <cell r="G2134">
            <v>71167</v>
          </cell>
          <cell r="H2134" t="str">
            <v>PRODUCTORA DE ABRASIVOS LTDA.</v>
          </cell>
          <cell r="I2134">
            <v>24942955.0625</v>
          </cell>
          <cell r="J2134">
            <v>24942955.0625</v>
          </cell>
          <cell r="K2134">
            <v>25142805.3552</v>
          </cell>
          <cell r="L2134">
            <v>47895881</v>
          </cell>
          <cell r="M2134">
            <v>755596</v>
          </cell>
          <cell r="N2134">
            <v>48651477</v>
          </cell>
          <cell r="O2134">
            <v>0.1</v>
          </cell>
          <cell r="P2134">
            <v>75559.600000000006</v>
          </cell>
          <cell r="Q2134">
            <v>0.1</v>
          </cell>
          <cell r="R2134">
            <v>4865147.7</v>
          </cell>
          <cell r="S2134">
            <v>53592184.300000004</v>
          </cell>
          <cell r="T2134">
            <v>2.1315117204658365</v>
          </cell>
          <cell r="U2134">
            <v>0.19</v>
          </cell>
          <cell r="V2134">
            <v>4777133.017488</v>
          </cell>
          <cell r="W2134">
            <v>6.5000000000000002E-2</v>
          </cell>
          <cell r="X2134">
            <v>1634282.348088</v>
          </cell>
          <cell r="Y2134">
            <v>0</v>
          </cell>
          <cell r="Z2134">
            <v>0</v>
          </cell>
          <cell r="AA2134">
            <v>-1.3865117204658364</v>
          </cell>
          <cell r="AB2134">
            <v>-34860794.310375996</v>
          </cell>
          <cell r="AD2134">
            <v>33.991756439208984</v>
          </cell>
        </row>
        <row r="2135">
          <cell r="A2135" t="str">
            <v>Corredores Bogotá</v>
          </cell>
          <cell r="B2135">
            <v>10272536</v>
          </cell>
          <cell r="C2135">
            <v>37452</v>
          </cell>
          <cell r="D2135">
            <v>37777</v>
          </cell>
          <cell r="E2135" t="str">
            <v>A</v>
          </cell>
          <cell r="F2135" t="str">
            <v>AUCOLESP</v>
          </cell>
          <cell r="G2135">
            <v>71167</v>
          </cell>
          <cell r="H2135" t="str">
            <v>PRODUCTORA DE ABRASIVOS LTDA.</v>
          </cell>
          <cell r="I2135">
            <v>36107896.9375</v>
          </cell>
          <cell r="J2135">
            <v>31087278.9375</v>
          </cell>
          <cell r="K2135">
            <v>31937350.799699999</v>
          </cell>
          <cell r="L2135">
            <v>3964528</v>
          </cell>
          <cell r="M2135">
            <v>31198303</v>
          </cell>
          <cell r="N2135">
            <v>35162831</v>
          </cell>
          <cell r="O2135">
            <v>0.1</v>
          </cell>
          <cell r="P2135">
            <v>3119830.3000000003</v>
          </cell>
          <cell r="Q2135">
            <v>0.1</v>
          </cell>
          <cell r="R2135">
            <v>3516283.1</v>
          </cell>
          <cell r="S2135">
            <v>41798944.399999999</v>
          </cell>
          <cell r="T2135">
            <v>1.3087793243136696</v>
          </cell>
          <cell r="U2135">
            <v>0.19</v>
          </cell>
          <cell r="V2135">
            <v>6068096.651943</v>
          </cell>
          <cell r="W2135">
            <v>6.5000000000000002E-2</v>
          </cell>
          <cell r="X2135">
            <v>2075927.8019805001</v>
          </cell>
          <cell r="Y2135">
            <v>0</v>
          </cell>
          <cell r="Z2135">
            <v>0</v>
          </cell>
          <cell r="AA2135">
            <v>-0.56377932431366951</v>
          </cell>
          <cell r="AB2135">
            <v>-18005618.054223496</v>
          </cell>
          <cell r="AC2135">
            <v>36</v>
          </cell>
          <cell r="AD2135">
            <v>34.858463287353516</v>
          </cell>
        </row>
        <row r="2136">
          <cell r="B2136" t="str">
            <v>Total 10272536</v>
          </cell>
          <cell r="I2136">
            <v>61050852</v>
          </cell>
          <cell r="J2136">
            <v>56030234</v>
          </cell>
          <cell r="K2136">
            <v>57080156.154899999</v>
          </cell>
          <cell r="L2136">
            <v>51860409</v>
          </cell>
          <cell r="M2136">
            <v>31953899</v>
          </cell>
          <cell r="N2136">
            <v>83814308</v>
          </cell>
          <cell r="P2136">
            <v>3195389.9000000004</v>
          </cell>
          <cell r="R2136">
            <v>8381430.8000000007</v>
          </cell>
          <cell r="S2136">
            <v>95391128.700000003</v>
          </cell>
          <cell r="V2136">
            <v>10845229.669431001</v>
          </cell>
          <cell r="X2136">
            <v>3710210.1500685001</v>
          </cell>
          <cell r="Z2136">
            <v>0</v>
          </cell>
          <cell r="AB2136">
            <v>-52866412.364599496</v>
          </cell>
          <cell r="AC2136">
            <v>36</v>
          </cell>
        </row>
        <row r="2137">
          <cell r="H2137" t="str">
            <v>Total PRODUCTORA DE ABRASIVOS LTDA.</v>
          </cell>
          <cell r="I2137">
            <v>61050852</v>
          </cell>
          <cell r="J2137">
            <v>56030234</v>
          </cell>
          <cell r="K2137">
            <v>57080156.154899999</v>
          </cell>
          <cell r="L2137">
            <v>51860409</v>
          </cell>
          <cell r="M2137">
            <v>31953899</v>
          </cell>
          <cell r="N2137">
            <v>83814308</v>
          </cell>
          <cell r="P2137">
            <v>3195389.9000000004</v>
          </cell>
          <cell r="R2137">
            <v>8381430.8000000007</v>
          </cell>
          <cell r="S2137">
            <v>95391128.700000003</v>
          </cell>
          <cell r="V2137">
            <v>10845229.669431001</v>
          </cell>
          <cell r="X2137">
            <v>3710210.1500685001</v>
          </cell>
          <cell r="Z2137">
            <v>0</v>
          </cell>
          <cell r="AB2137">
            <v>-52866412.364599496</v>
          </cell>
          <cell r="AC2137">
            <v>36</v>
          </cell>
        </row>
        <row r="2138">
          <cell r="A2138" t="str">
            <v>Corredores Bogotá</v>
          </cell>
          <cell r="B2138">
            <v>10966591</v>
          </cell>
          <cell r="C2138">
            <v>37271</v>
          </cell>
          <cell r="D2138">
            <v>37635</v>
          </cell>
          <cell r="E2138" t="str">
            <v>A</v>
          </cell>
          <cell r="F2138" t="str">
            <v>AUCOLESP</v>
          </cell>
          <cell r="G2138">
            <v>71167</v>
          </cell>
          <cell r="H2138" t="str">
            <v>PRODUCTORA DE ALAMBRES COLOMBIANOS S.A. PROAL</v>
          </cell>
          <cell r="I2138">
            <v>4555681.125</v>
          </cell>
          <cell r="J2138">
            <v>4555681.125</v>
          </cell>
          <cell r="K2138">
            <v>4555681.125</v>
          </cell>
          <cell r="N2138">
            <v>0</v>
          </cell>
          <cell r="O2138">
            <v>0.1</v>
          </cell>
          <cell r="P2138">
            <v>0</v>
          </cell>
          <cell r="Q2138">
            <v>0.1</v>
          </cell>
          <cell r="R2138">
            <v>0</v>
          </cell>
          <cell r="S2138">
            <v>0</v>
          </cell>
          <cell r="T2138">
            <v>0</v>
          </cell>
          <cell r="U2138">
            <v>0.19</v>
          </cell>
          <cell r="V2138">
            <v>865579.41375000007</v>
          </cell>
          <cell r="W2138">
            <v>0.125</v>
          </cell>
          <cell r="X2138">
            <v>569460.140625</v>
          </cell>
          <cell r="Y2138">
            <v>0</v>
          </cell>
          <cell r="Z2138">
            <v>0</v>
          </cell>
          <cell r="AA2138">
            <v>0.68500000000000005</v>
          </cell>
          <cell r="AB2138">
            <v>3120641.5706250002</v>
          </cell>
          <cell r="AD2138">
            <v>2.8956043720245361</v>
          </cell>
        </row>
        <row r="2139">
          <cell r="A2139" t="str">
            <v>Corredores Bogotá</v>
          </cell>
          <cell r="B2139">
            <v>10966591</v>
          </cell>
          <cell r="C2139">
            <v>37636</v>
          </cell>
          <cell r="D2139">
            <v>37777</v>
          </cell>
          <cell r="E2139" t="str">
            <v>A</v>
          </cell>
          <cell r="F2139" t="str">
            <v>AUCOLESP</v>
          </cell>
          <cell r="G2139">
            <v>71167</v>
          </cell>
          <cell r="H2139" t="str">
            <v>PRODUCTORA DE ALAMBRES COLOMBIANOS S.A. PROAL</v>
          </cell>
          <cell r="I2139">
            <v>4768000</v>
          </cell>
          <cell r="J2139">
            <v>0</v>
          </cell>
          <cell r="K2139">
            <v>18549.46</v>
          </cell>
          <cell r="N2139">
            <v>0</v>
          </cell>
          <cell r="O2139">
            <v>0.1</v>
          </cell>
          <cell r="P2139">
            <v>0</v>
          </cell>
          <cell r="Q2139">
            <v>0.1</v>
          </cell>
          <cell r="R2139">
            <v>0</v>
          </cell>
          <cell r="S2139">
            <v>0</v>
          </cell>
          <cell r="T2139">
            <v>0</v>
          </cell>
          <cell r="U2139">
            <v>0.19</v>
          </cell>
          <cell r="V2139">
            <v>3524.3973999999998</v>
          </cell>
          <cell r="W2139">
            <v>0.125</v>
          </cell>
          <cell r="X2139">
            <v>2318.6824999999999</v>
          </cell>
          <cell r="Y2139">
            <v>0</v>
          </cell>
          <cell r="Z2139">
            <v>0</v>
          </cell>
          <cell r="AA2139">
            <v>0.68500000000000005</v>
          </cell>
          <cell r="AB2139">
            <v>12706.3801</v>
          </cell>
          <cell r="AC2139">
            <v>3</v>
          </cell>
          <cell r="AD2139">
            <v>3</v>
          </cell>
        </row>
        <row r="2140">
          <cell r="B2140" t="str">
            <v>Total 10966591</v>
          </cell>
          <cell r="I2140">
            <v>9323681.125</v>
          </cell>
          <cell r="J2140">
            <v>4555681.125</v>
          </cell>
          <cell r="K2140">
            <v>4574230.585</v>
          </cell>
          <cell r="L2140">
            <v>0</v>
          </cell>
          <cell r="M2140">
            <v>0</v>
          </cell>
          <cell r="N2140">
            <v>0</v>
          </cell>
          <cell r="P2140">
            <v>0</v>
          </cell>
          <cell r="R2140">
            <v>0</v>
          </cell>
          <cell r="S2140">
            <v>0</v>
          </cell>
          <cell r="V2140">
            <v>869103.81115000008</v>
          </cell>
          <cell r="X2140">
            <v>571778.823125</v>
          </cell>
          <cell r="Z2140">
            <v>0</v>
          </cell>
          <cell r="AB2140">
            <v>3133347.9507250004</v>
          </cell>
          <cell r="AC2140">
            <v>3</v>
          </cell>
        </row>
        <row r="2141">
          <cell r="H2141" t="str">
            <v>Total PRODUCTORA DE ALAMBRES COLOMBIANOS S.A. PROAL</v>
          </cell>
          <cell r="I2141">
            <v>9323681.125</v>
          </cell>
          <cell r="J2141">
            <v>4555681.125</v>
          </cell>
          <cell r="K2141">
            <v>4574230.585</v>
          </cell>
          <cell r="L2141">
            <v>0</v>
          </cell>
          <cell r="M2141">
            <v>0</v>
          </cell>
          <cell r="N2141">
            <v>0</v>
          </cell>
          <cell r="P2141">
            <v>0</v>
          </cell>
          <cell r="R2141">
            <v>0</v>
          </cell>
          <cell r="S2141">
            <v>0</v>
          </cell>
          <cell r="V2141">
            <v>869103.81115000008</v>
          </cell>
          <cell r="X2141">
            <v>571778.823125</v>
          </cell>
          <cell r="Z2141">
            <v>0</v>
          </cell>
          <cell r="AB2141">
            <v>3133347.9507250004</v>
          </cell>
          <cell r="AC2141">
            <v>3</v>
          </cell>
        </row>
        <row r="2142">
          <cell r="A2142" t="str">
            <v>Corredores Bogotá</v>
          </cell>
          <cell r="B2142">
            <v>10397386</v>
          </cell>
          <cell r="C2142">
            <v>37376</v>
          </cell>
          <cell r="D2142">
            <v>37740</v>
          </cell>
          <cell r="E2142" t="str">
            <v>A</v>
          </cell>
          <cell r="F2142" t="str">
            <v>AUCOLESP</v>
          </cell>
          <cell r="G2142">
            <v>71285</v>
          </cell>
          <cell r="H2142" t="str">
            <v>PROFICOL S.A.</v>
          </cell>
          <cell r="I2142">
            <v>21735267</v>
          </cell>
          <cell r="J2142">
            <v>21463074</v>
          </cell>
          <cell r="K2142">
            <v>21735267.164099999</v>
          </cell>
          <cell r="L2142">
            <v>10661936</v>
          </cell>
          <cell r="M2142">
            <v>16964300</v>
          </cell>
          <cell r="N2142">
            <v>27626236</v>
          </cell>
          <cell r="O2142">
            <v>0.1</v>
          </cell>
          <cell r="P2142">
            <v>1696430</v>
          </cell>
          <cell r="Q2142">
            <v>0.1</v>
          </cell>
          <cell r="R2142">
            <v>2762623.6</v>
          </cell>
          <cell r="S2142">
            <v>32085289.600000001</v>
          </cell>
          <cell r="T2142">
            <v>1.4761856552191392</v>
          </cell>
          <cell r="U2142">
            <v>0.19</v>
          </cell>
          <cell r="V2142">
            <v>4129700.7611789997</v>
          </cell>
          <cell r="W2142">
            <v>0.125</v>
          </cell>
          <cell r="X2142">
            <v>2716908.3955124998</v>
          </cell>
          <cell r="Y2142">
            <v>0</v>
          </cell>
          <cell r="Z2142">
            <v>0</v>
          </cell>
          <cell r="AA2142">
            <v>-0.79118565521913919</v>
          </cell>
          <cell r="AB2142">
            <v>-17196631.592591498</v>
          </cell>
          <cell r="AD2142">
            <v>30.607143402099609</v>
          </cell>
        </row>
        <row r="2143">
          <cell r="A2143" t="str">
            <v>Corredores Bogotá</v>
          </cell>
          <cell r="B2143">
            <v>10397386</v>
          </cell>
          <cell r="C2143">
            <v>37741</v>
          </cell>
          <cell r="D2143">
            <v>37777</v>
          </cell>
          <cell r="E2143" t="str">
            <v>A</v>
          </cell>
          <cell r="F2143" t="str">
            <v>AUCOLESP</v>
          </cell>
          <cell r="G2143">
            <v>71285</v>
          </cell>
          <cell r="H2143" t="str">
            <v>PROFICOL S.A.</v>
          </cell>
          <cell r="I2143">
            <v>21650600</v>
          </cell>
          <cell r="J2143">
            <v>0</v>
          </cell>
          <cell r="K2143">
            <v>2188721.8555000001</v>
          </cell>
          <cell r="L2143">
            <v>2426336</v>
          </cell>
          <cell r="M2143">
            <v>1214426</v>
          </cell>
          <cell r="N2143">
            <v>3640762</v>
          </cell>
          <cell r="O2143">
            <v>0.1</v>
          </cell>
          <cell r="P2143">
            <v>121442.6</v>
          </cell>
          <cell r="Q2143">
            <v>0.1</v>
          </cell>
          <cell r="R2143">
            <v>364076.2</v>
          </cell>
          <cell r="S2143">
            <v>4126280.8000000003</v>
          </cell>
          <cell r="T2143">
            <v>1.8852467661119858</v>
          </cell>
          <cell r="U2143">
            <v>0.19</v>
          </cell>
          <cell r="V2143">
            <v>415857.15254500002</v>
          </cell>
          <cell r="W2143">
            <v>0.125</v>
          </cell>
          <cell r="X2143">
            <v>273590.23193750001</v>
          </cell>
          <cell r="Y2143">
            <v>0</v>
          </cell>
          <cell r="Z2143">
            <v>0</v>
          </cell>
          <cell r="AA2143">
            <v>-1.2002467661119858</v>
          </cell>
          <cell r="AB2143">
            <v>-2627006.3289824999</v>
          </cell>
          <cell r="AC2143">
            <v>28</v>
          </cell>
          <cell r="AD2143">
            <v>28</v>
          </cell>
        </row>
        <row r="2144">
          <cell r="B2144" t="str">
            <v>Total 10397386</v>
          </cell>
          <cell r="I2144">
            <v>43385867</v>
          </cell>
          <cell r="J2144">
            <v>21463074</v>
          </cell>
          <cell r="K2144">
            <v>23923989.0196</v>
          </cell>
          <cell r="L2144">
            <v>13088272</v>
          </cell>
          <cell r="M2144">
            <v>18178726</v>
          </cell>
          <cell r="N2144">
            <v>31266998</v>
          </cell>
          <cell r="P2144">
            <v>1817872.6</v>
          </cell>
          <cell r="R2144">
            <v>3126699.8000000003</v>
          </cell>
          <cell r="S2144">
            <v>36211570.399999999</v>
          </cell>
          <cell r="V2144">
            <v>4545557.9137239996</v>
          </cell>
          <cell r="X2144">
            <v>2990498.62745</v>
          </cell>
          <cell r="Z2144">
            <v>0</v>
          </cell>
          <cell r="AB2144">
            <v>-19823637.921573997</v>
          </cell>
          <cell r="AC2144">
            <v>28</v>
          </cell>
        </row>
        <row r="2145">
          <cell r="A2145" t="str">
            <v>Corredores Bogotá</v>
          </cell>
          <cell r="B2145">
            <v>10915165</v>
          </cell>
          <cell r="C2145">
            <v>37376</v>
          </cell>
          <cell r="D2145">
            <v>37740</v>
          </cell>
          <cell r="E2145" t="str">
            <v>A</v>
          </cell>
          <cell r="F2145" t="str">
            <v>AUCOLESP</v>
          </cell>
          <cell r="G2145">
            <v>71285</v>
          </cell>
          <cell r="H2145" t="str">
            <v>PROFICOL S.A.</v>
          </cell>
          <cell r="I2145">
            <v>57912294</v>
          </cell>
          <cell r="J2145">
            <v>59443827</v>
          </cell>
          <cell r="K2145">
            <v>57912294.625</v>
          </cell>
          <cell r="L2145">
            <v>14491332</v>
          </cell>
          <cell r="M2145">
            <v>0</v>
          </cell>
          <cell r="N2145">
            <v>14491332</v>
          </cell>
          <cell r="O2145">
            <v>0.1</v>
          </cell>
          <cell r="P2145">
            <v>0</v>
          </cell>
          <cell r="Q2145">
            <v>0.1</v>
          </cell>
          <cell r="R2145">
            <v>1449133.2000000002</v>
          </cell>
          <cell r="S2145">
            <v>15940465.199999999</v>
          </cell>
          <cell r="T2145">
            <v>0.27525183215791116</v>
          </cell>
          <cell r="U2145">
            <v>0.19</v>
          </cell>
          <cell r="V2145">
            <v>11003335.97875</v>
          </cell>
          <cell r="W2145">
            <v>0.125</v>
          </cell>
          <cell r="X2145">
            <v>7239036.828125</v>
          </cell>
          <cell r="Y2145">
            <v>0</v>
          </cell>
          <cell r="Z2145">
            <v>0</v>
          </cell>
          <cell r="AA2145">
            <v>0.4097481678420889</v>
          </cell>
          <cell r="AB2145">
            <v>23729456.618125003</v>
          </cell>
          <cell r="AD2145">
            <v>47.736263275146484</v>
          </cell>
        </row>
        <row r="2146">
          <cell r="A2146" t="str">
            <v>Corredores Bogotá</v>
          </cell>
          <cell r="B2146">
            <v>10915165</v>
          </cell>
          <cell r="C2146">
            <v>37741</v>
          </cell>
          <cell r="D2146">
            <v>37777</v>
          </cell>
          <cell r="E2146" t="str">
            <v>A</v>
          </cell>
          <cell r="F2146" t="str">
            <v>AUCOLESP</v>
          </cell>
          <cell r="G2146">
            <v>71285</v>
          </cell>
          <cell r="H2146" t="str">
            <v>PROFICOL S.A.</v>
          </cell>
          <cell r="I2146">
            <v>67741888</v>
          </cell>
          <cell r="J2146">
            <v>0</v>
          </cell>
          <cell r="K2146">
            <v>6848223.5702999998</v>
          </cell>
          <cell r="L2146">
            <v>644068</v>
          </cell>
          <cell r="M2146">
            <v>33798000</v>
          </cell>
          <cell r="N2146">
            <v>34442068</v>
          </cell>
          <cell r="O2146">
            <v>0.1</v>
          </cell>
          <cell r="P2146">
            <v>3379800</v>
          </cell>
          <cell r="Q2146">
            <v>0.1</v>
          </cell>
          <cell r="R2146">
            <v>3444206.8000000003</v>
          </cell>
          <cell r="S2146">
            <v>41266074.799999997</v>
          </cell>
          <cell r="T2146">
            <v>6.0258071858177162</v>
          </cell>
          <cell r="U2146">
            <v>0.19</v>
          </cell>
          <cell r="V2146">
            <v>1301162.478357</v>
          </cell>
          <cell r="W2146">
            <v>0.125</v>
          </cell>
          <cell r="X2146">
            <v>856027.94628749997</v>
          </cell>
          <cell r="Y2146">
            <v>0</v>
          </cell>
          <cell r="Z2146">
            <v>0</v>
          </cell>
          <cell r="AA2146">
            <v>-5.3408071858177166</v>
          </cell>
          <cell r="AB2146">
            <v>-36575041.654344499</v>
          </cell>
          <cell r="AC2146">
            <v>51</v>
          </cell>
          <cell r="AD2146">
            <v>51</v>
          </cell>
        </row>
        <row r="2147">
          <cell r="B2147" t="str">
            <v>Total 10915165</v>
          </cell>
          <cell r="I2147">
            <v>125654182</v>
          </cell>
          <cell r="J2147">
            <v>59443827</v>
          </cell>
          <cell r="K2147">
            <v>64760518.195299998</v>
          </cell>
          <cell r="L2147">
            <v>15135400</v>
          </cell>
          <cell r="M2147">
            <v>33798000</v>
          </cell>
          <cell r="N2147">
            <v>48933400</v>
          </cell>
          <cell r="P2147">
            <v>3379800</v>
          </cell>
          <cell r="R2147">
            <v>4893340</v>
          </cell>
          <cell r="S2147">
            <v>57206540</v>
          </cell>
          <cell r="V2147">
            <v>12304498.457107</v>
          </cell>
          <cell r="X2147">
            <v>8095064.7744124997</v>
          </cell>
          <cell r="Z2147">
            <v>0</v>
          </cell>
          <cell r="AB2147">
            <v>-12845585.036219496</v>
          </cell>
          <cell r="AC2147">
            <v>51</v>
          </cell>
        </row>
        <row r="2148">
          <cell r="H2148" t="str">
            <v>Total PROFICOL S.A.</v>
          </cell>
          <cell r="I2148">
            <v>169040049</v>
          </cell>
          <cell r="J2148">
            <v>80906901</v>
          </cell>
          <cell r="K2148">
            <v>88684507.214900002</v>
          </cell>
          <cell r="L2148">
            <v>28223672</v>
          </cell>
          <cell r="M2148">
            <v>51976726</v>
          </cell>
          <cell r="N2148">
            <v>80200398</v>
          </cell>
          <cell r="P2148">
            <v>5197672.5999999996</v>
          </cell>
          <cell r="R2148">
            <v>8020039.8000000007</v>
          </cell>
          <cell r="S2148">
            <v>93418110.399999991</v>
          </cell>
          <cell r="V2148">
            <v>16850056.370830998</v>
          </cell>
          <cell r="X2148">
            <v>11085563.4018625</v>
          </cell>
          <cell r="Z2148">
            <v>0</v>
          </cell>
          <cell r="AB2148">
            <v>-32669222.957793493</v>
          </cell>
          <cell r="AC2148">
            <v>79</v>
          </cell>
        </row>
        <row r="2149">
          <cell r="A2149" t="str">
            <v>Corredores Bogotá</v>
          </cell>
          <cell r="B2149">
            <v>10271500</v>
          </cell>
          <cell r="C2149">
            <v>37087</v>
          </cell>
          <cell r="D2149">
            <v>37451</v>
          </cell>
          <cell r="E2149" t="str">
            <v>A</v>
          </cell>
          <cell r="F2149" t="str">
            <v>AUCOLESP</v>
          </cell>
          <cell r="G2149">
            <v>71167</v>
          </cell>
          <cell r="H2149" t="str">
            <v>SAINT GOBAIN DE COLOMBIA</v>
          </cell>
          <cell r="I2149">
            <v>11645070</v>
          </cell>
          <cell r="J2149">
            <v>11645070</v>
          </cell>
          <cell r="K2149">
            <v>11645070</v>
          </cell>
          <cell r="L2149">
            <v>1603977</v>
          </cell>
          <cell r="M2149">
            <v>1000000</v>
          </cell>
          <cell r="N2149">
            <v>2603977</v>
          </cell>
          <cell r="O2149">
            <v>0.1</v>
          </cell>
          <cell r="P2149">
            <v>100000</v>
          </cell>
          <cell r="Q2149">
            <v>0.1</v>
          </cell>
          <cell r="R2149">
            <v>260397.7</v>
          </cell>
          <cell r="S2149">
            <v>2964374.7</v>
          </cell>
          <cell r="T2149">
            <v>0.25456048782875501</v>
          </cell>
          <cell r="U2149">
            <v>0.19</v>
          </cell>
          <cell r="V2149">
            <v>2212563.2999999998</v>
          </cell>
          <cell r="W2149">
            <v>6.5000000000000002E-2</v>
          </cell>
          <cell r="X2149">
            <v>756929.55</v>
          </cell>
          <cell r="Y2149">
            <v>0</v>
          </cell>
          <cell r="Z2149">
            <v>0</v>
          </cell>
          <cell r="AA2149">
            <v>0.4904395121712451</v>
          </cell>
          <cell r="AB2149">
            <v>5711202.4500000011</v>
          </cell>
          <cell r="AD2149">
            <v>9</v>
          </cell>
        </row>
        <row r="2150">
          <cell r="A2150" t="str">
            <v>Corredores Bogotá</v>
          </cell>
          <cell r="B2150">
            <v>10271500</v>
          </cell>
          <cell r="C2150">
            <v>37452</v>
          </cell>
          <cell r="D2150">
            <v>37777</v>
          </cell>
          <cell r="E2150" t="str">
            <v>A</v>
          </cell>
          <cell r="F2150" t="str">
            <v>AUCOLESP</v>
          </cell>
          <cell r="G2150">
            <v>71167</v>
          </cell>
          <cell r="H2150" t="str">
            <v>SAINT GOBAIN DE COLOMBIA</v>
          </cell>
          <cell r="I2150">
            <v>10840400</v>
          </cell>
          <cell r="J2150">
            <v>10840400</v>
          </cell>
          <cell r="K2150">
            <v>9816846.1537999995</v>
          </cell>
          <cell r="L2150">
            <v>5385832</v>
          </cell>
          <cell r="M2150">
            <v>2995571</v>
          </cell>
          <cell r="N2150">
            <v>8381403</v>
          </cell>
          <cell r="O2150">
            <v>0.1</v>
          </cell>
          <cell r="P2150">
            <v>299557.10000000003</v>
          </cell>
          <cell r="Q2150">
            <v>0.1</v>
          </cell>
          <cell r="R2150">
            <v>838140.3</v>
          </cell>
          <cell r="S2150">
            <v>9519100.4000000004</v>
          </cell>
          <cell r="T2150">
            <v>0.9696699174933342</v>
          </cell>
          <cell r="U2150">
            <v>0.19</v>
          </cell>
          <cell r="V2150">
            <v>1865200.7692219999</v>
          </cell>
          <cell r="W2150">
            <v>6.5000000000000002E-2</v>
          </cell>
          <cell r="X2150">
            <v>638094.99999699998</v>
          </cell>
          <cell r="Y2150">
            <v>0</v>
          </cell>
          <cell r="Z2150">
            <v>0</v>
          </cell>
          <cell r="AA2150">
            <v>-0.22466991749333409</v>
          </cell>
          <cell r="AB2150">
            <v>-2205550.0154189998</v>
          </cell>
          <cell r="AC2150">
            <v>8</v>
          </cell>
          <cell r="AD2150">
            <v>8.1384611129760742</v>
          </cell>
        </row>
        <row r="2151">
          <cell r="B2151" t="str">
            <v>Total 10271500</v>
          </cell>
          <cell r="I2151">
            <v>22485470</v>
          </cell>
          <cell r="J2151">
            <v>22485470</v>
          </cell>
          <cell r="K2151">
            <v>21461916.1538</v>
          </cell>
          <cell r="L2151">
            <v>6989809</v>
          </cell>
          <cell r="M2151">
            <v>3995571</v>
          </cell>
          <cell r="N2151">
            <v>10985380</v>
          </cell>
          <cell r="P2151">
            <v>399557.10000000003</v>
          </cell>
          <cell r="R2151">
            <v>1098538</v>
          </cell>
          <cell r="S2151">
            <v>12483475.100000001</v>
          </cell>
          <cell r="V2151">
            <v>4077764.0692219995</v>
          </cell>
          <cell r="X2151">
            <v>1395024.549997</v>
          </cell>
          <cell r="Z2151">
            <v>0</v>
          </cell>
          <cell r="AB2151">
            <v>3505652.4345810013</v>
          </cell>
          <cell r="AC2151">
            <v>8</v>
          </cell>
        </row>
        <row r="2152">
          <cell r="H2152" t="str">
            <v>Total SAINT GOBAIN DE COLOMBIA</v>
          </cell>
          <cell r="I2152">
            <v>22485470</v>
          </cell>
          <cell r="J2152">
            <v>22485470</v>
          </cell>
          <cell r="K2152">
            <v>21461916.1538</v>
          </cell>
          <cell r="L2152">
            <v>6989809</v>
          </cell>
          <cell r="M2152">
            <v>3995571</v>
          </cell>
          <cell r="N2152">
            <v>10985380</v>
          </cell>
          <cell r="P2152">
            <v>399557.10000000003</v>
          </cell>
          <cell r="R2152">
            <v>1098538</v>
          </cell>
          <cell r="S2152">
            <v>12483475.100000001</v>
          </cell>
          <cell r="V2152">
            <v>4077764.0692219995</v>
          </cell>
          <cell r="X2152">
            <v>1395024.549997</v>
          </cell>
          <cell r="Z2152">
            <v>0</v>
          </cell>
          <cell r="AB2152">
            <v>3505652.4345810013</v>
          </cell>
          <cell r="AC2152">
            <v>8</v>
          </cell>
        </row>
        <row r="2153">
          <cell r="A2153" t="str">
            <v>Corredores Bogotá</v>
          </cell>
          <cell r="B2153">
            <v>814621</v>
          </cell>
          <cell r="C2153">
            <v>36739</v>
          </cell>
          <cell r="D2153">
            <v>37103</v>
          </cell>
          <cell r="E2153" t="str">
            <v>A</v>
          </cell>
          <cell r="F2153" t="str">
            <v>AUCOL98</v>
          </cell>
          <cell r="G2153">
            <v>71167</v>
          </cell>
          <cell r="H2153" t="str">
            <v>SALUD CENTURION LIMITADA</v>
          </cell>
          <cell r="I2153">
            <v>184357170</v>
          </cell>
          <cell r="J2153">
            <v>184357170</v>
          </cell>
          <cell r="K2153">
            <v>201251607.37979999</v>
          </cell>
          <cell r="L2153">
            <v>34884302</v>
          </cell>
          <cell r="M2153">
            <v>4841067</v>
          </cell>
          <cell r="N2153">
            <v>39725369</v>
          </cell>
          <cell r="O2153">
            <v>0.1</v>
          </cell>
          <cell r="P2153">
            <v>484106.7</v>
          </cell>
          <cell r="Q2153">
            <v>0.1</v>
          </cell>
          <cell r="R2153">
            <v>3972536.9000000004</v>
          </cell>
          <cell r="S2153">
            <v>44182012.600000001</v>
          </cell>
          <cell r="T2153">
            <v>0.2195361973761539</v>
          </cell>
          <cell r="U2153">
            <v>0.19</v>
          </cell>
          <cell r="V2153">
            <v>38237805.402162001</v>
          </cell>
          <cell r="W2153">
            <v>0.17499999999999999</v>
          </cell>
          <cell r="X2153">
            <v>35219031.291464999</v>
          </cell>
          <cell r="Y2153">
            <v>0</v>
          </cell>
          <cell r="Z2153">
            <v>0</v>
          </cell>
          <cell r="AA2153">
            <v>0.41546380262384608</v>
          </cell>
          <cell r="AB2153">
            <v>83612758.086172983</v>
          </cell>
          <cell r="AD2153">
            <v>183.33515930175781</v>
          </cell>
        </row>
        <row r="2154">
          <cell r="A2154" t="str">
            <v>Corredores Bogotá</v>
          </cell>
          <cell r="B2154">
            <v>814621</v>
          </cell>
          <cell r="C2154">
            <v>37104</v>
          </cell>
          <cell r="D2154">
            <v>37468</v>
          </cell>
          <cell r="E2154" t="str">
            <v>A</v>
          </cell>
          <cell r="F2154" t="str">
            <v>AUCOL98</v>
          </cell>
          <cell r="G2154">
            <v>71167</v>
          </cell>
          <cell r="H2154" t="str">
            <v>SALUD CENTURION LIMITADA</v>
          </cell>
          <cell r="I2154">
            <v>156095970.3125</v>
          </cell>
          <cell r="J2154">
            <v>149671775.375</v>
          </cell>
          <cell r="K2154">
            <v>164453076.5458</v>
          </cell>
          <cell r="L2154">
            <v>77207414</v>
          </cell>
          <cell r="M2154">
            <v>3473054</v>
          </cell>
          <cell r="N2154">
            <v>80680468</v>
          </cell>
          <cell r="O2154">
            <v>0.1</v>
          </cell>
          <cell r="P2154">
            <v>347305.4</v>
          </cell>
          <cell r="Q2154">
            <v>0.1</v>
          </cell>
          <cell r="R2154">
            <v>8068046.8000000007</v>
          </cell>
          <cell r="S2154">
            <v>89095820.200000003</v>
          </cell>
          <cell r="T2154">
            <v>0.54177046773087834</v>
          </cell>
          <cell r="U2154">
            <v>0.19</v>
          </cell>
          <cell r="V2154">
            <v>31246084.543701999</v>
          </cell>
          <cell r="W2154">
            <v>0.17499999999999999</v>
          </cell>
          <cell r="X2154">
            <v>28779288.395514999</v>
          </cell>
          <cell r="Y2154">
            <v>0</v>
          </cell>
          <cell r="Z2154">
            <v>0</v>
          </cell>
          <cell r="AA2154">
            <v>9.3229532269121673E-2</v>
          </cell>
          <cell r="AB2154">
            <v>15331883.406582998</v>
          </cell>
          <cell r="AD2154">
            <v>144.84890747070313</v>
          </cell>
        </row>
        <row r="2155">
          <cell r="A2155" t="str">
            <v>Corredores Bogotá</v>
          </cell>
          <cell r="B2155">
            <v>814621</v>
          </cell>
          <cell r="C2155">
            <v>37469</v>
          </cell>
          <cell r="D2155">
            <v>37777</v>
          </cell>
          <cell r="E2155" t="str">
            <v>A</v>
          </cell>
          <cell r="F2155" t="str">
            <v>AUCOL98</v>
          </cell>
          <cell r="G2155">
            <v>71167</v>
          </cell>
          <cell r="H2155" t="str">
            <v>SALUD CENTURION LIMITADA</v>
          </cell>
          <cell r="I2155">
            <v>-1073582.9375</v>
          </cell>
          <cell r="J2155">
            <v>-1073582.9375</v>
          </cell>
          <cell r="K2155">
            <v>62916705.875399999</v>
          </cell>
          <cell r="L2155">
            <v>7267546</v>
          </cell>
          <cell r="M2155">
            <v>16800000</v>
          </cell>
          <cell r="N2155">
            <v>24067546</v>
          </cell>
          <cell r="O2155">
            <v>0.1</v>
          </cell>
          <cell r="P2155">
            <v>1680000</v>
          </cell>
          <cell r="Q2155">
            <v>0.1</v>
          </cell>
          <cell r="R2155">
            <v>2406754.6</v>
          </cell>
          <cell r="S2155">
            <v>28154300.600000001</v>
          </cell>
          <cell r="T2155">
            <v>0.44748529358413436</v>
          </cell>
          <cell r="U2155">
            <v>0.19</v>
          </cell>
          <cell r="V2155">
            <v>11954174.116326001</v>
          </cell>
          <cell r="W2155">
            <v>0.17499999999999999</v>
          </cell>
          <cell r="X2155">
            <v>11010423.528194999</v>
          </cell>
          <cell r="Y2155">
            <v>0</v>
          </cell>
          <cell r="Z2155">
            <v>0</v>
          </cell>
          <cell r="AA2155">
            <v>0.18751470641586565</v>
          </cell>
          <cell r="AB2155">
            <v>11797807.630879</v>
          </cell>
          <cell r="AC2155">
            <v>14</v>
          </cell>
          <cell r="AD2155">
            <v>61.551948547363281</v>
          </cell>
        </row>
        <row r="2156">
          <cell r="B2156" t="str">
            <v>Total 814621</v>
          </cell>
          <cell r="I2156">
            <v>339379557.375</v>
          </cell>
          <cell r="J2156">
            <v>332955362.4375</v>
          </cell>
          <cell r="K2156">
            <v>428621389.801</v>
          </cell>
          <cell r="L2156">
            <v>119359262</v>
          </cell>
          <cell r="M2156">
            <v>25114121</v>
          </cell>
          <cell r="N2156">
            <v>144473383</v>
          </cell>
          <cell r="P2156">
            <v>2511412.1</v>
          </cell>
          <cell r="R2156">
            <v>14447338.300000001</v>
          </cell>
          <cell r="S2156">
            <v>161432133.40000001</v>
          </cell>
          <cell r="V2156">
            <v>81438064.062189996</v>
          </cell>
          <cell r="X2156">
            <v>75008743.215174988</v>
          </cell>
          <cell r="Z2156">
            <v>0</v>
          </cell>
          <cell r="AB2156">
            <v>110742449.12363498</v>
          </cell>
          <cell r="AC2156">
            <v>14</v>
          </cell>
        </row>
        <row r="2157">
          <cell r="H2157" t="str">
            <v>Total SALUD CENTURION LIMITADA</v>
          </cell>
          <cell r="I2157">
            <v>339379557.375</v>
          </cell>
          <cell r="J2157">
            <v>332955362.4375</v>
          </cell>
          <cell r="K2157">
            <v>428621389.801</v>
          </cell>
          <cell r="L2157">
            <v>119359262</v>
          </cell>
          <cell r="M2157">
            <v>25114121</v>
          </cell>
          <cell r="N2157">
            <v>144473383</v>
          </cell>
          <cell r="P2157">
            <v>2511412.1</v>
          </cell>
          <cell r="R2157">
            <v>14447338.300000001</v>
          </cell>
          <cell r="S2157">
            <v>161432133.40000001</v>
          </cell>
          <cell r="V2157">
            <v>81438064.062189996</v>
          </cell>
          <cell r="X2157">
            <v>75008743.215174988</v>
          </cell>
          <cell r="Z2157">
            <v>0</v>
          </cell>
          <cell r="AB2157">
            <v>110742449.12363498</v>
          </cell>
          <cell r="AC2157">
            <v>14</v>
          </cell>
        </row>
        <row r="2158">
          <cell r="A2158" t="str">
            <v>Corredores Bogotá</v>
          </cell>
          <cell r="B2158">
            <v>10974500</v>
          </cell>
          <cell r="C2158">
            <v>37502</v>
          </cell>
          <cell r="D2158">
            <v>37777</v>
          </cell>
          <cell r="E2158" t="str">
            <v>A</v>
          </cell>
          <cell r="F2158" t="str">
            <v>AUCOLESP</v>
          </cell>
          <cell r="G2158">
            <v>77217</v>
          </cell>
          <cell r="H2158" t="str">
            <v>SANTAFE DE BOGOTA DISTRITO CAPITAL S.DE HACIE</v>
          </cell>
          <cell r="I2158">
            <v>21977537.75</v>
          </cell>
          <cell r="J2158">
            <v>22307675.75</v>
          </cell>
          <cell r="K2158">
            <v>16618631.333000001</v>
          </cell>
          <cell r="L2158">
            <v>483120</v>
          </cell>
          <cell r="M2158">
            <v>135002</v>
          </cell>
          <cell r="N2158">
            <v>618122</v>
          </cell>
          <cell r="O2158">
            <v>0.1</v>
          </cell>
          <cell r="P2158">
            <v>13500.2</v>
          </cell>
          <cell r="Q2158">
            <v>0.1</v>
          </cell>
          <cell r="R2158">
            <v>61812.200000000004</v>
          </cell>
          <cell r="S2158">
            <v>693434.39999999991</v>
          </cell>
          <cell r="T2158">
            <v>4.1726324274552695E-2</v>
          </cell>
          <cell r="U2158">
            <v>0.19</v>
          </cell>
          <cell r="V2158">
            <v>3157539.9532699999</v>
          </cell>
          <cell r="W2158">
            <v>0.125</v>
          </cell>
          <cell r="X2158">
            <v>2077328.9166250001</v>
          </cell>
          <cell r="Y2158">
            <v>0</v>
          </cell>
          <cell r="Z2158">
            <v>0</v>
          </cell>
          <cell r="AA2158">
            <v>0.64327367572544736</v>
          </cell>
          <cell r="AB2158">
            <v>10690328.063105002</v>
          </cell>
          <cell r="AC2158">
            <v>17</v>
          </cell>
          <cell r="AD2158">
            <v>17</v>
          </cell>
        </row>
        <row r="2159">
          <cell r="B2159" t="str">
            <v>Total 10974500</v>
          </cell>
          <cell r="I2159">
            <v>21977537.75</v>
          </cell>
          <cell r="J2159">
            <v>22307675.75</v>
          </cell>
          <cell r="K2159">
            <v>16618631.333000001</v>
          </cell>
          <cell r="L2159">
            <v>483120</v>
          </cell>
          <cell r="M2159">
            <v>135002</v>
          </cell>
          <cell r="N2159">
            <v>618122</v>
          </cell>
          <cell r="P2159">
            <v>13500.2</v>
          </cell>
          <cell r="R2159">
            <v>61812.200000000004</v>
          </cell>
          <cell r="S2159">
            <v>693434.39999999991</v>
          </cell>
          <cell r="V2159">
            <v>3157539.9532699999</v>
          </cell>
          <cell r="X2159">
            <v>2077328.9166250001</v>
          </cell>
          <cell r="Z2159">
            <v>0</v>
          </cell>
          <cell r="AB2159">
            <v>10690328.063105002</v>
          </cell>
          <cell r="AC2159">
            <v>17</v>
          </cell>
        </row>
        <row r="2160">
          <cell r="H2160" t="str">
            <v>Total SANTAFE DE BOGOTA DISTRITO CAPITAL S.DE HACIE</v>
          </cell>
          <cell r="I2160">
            <v>21977537.75</v>
          </cell>
          <cell r="J2160">
            <v>22307675.75</v>
          </cell>
          <cell r="K2160">
            <v>16618631.333000001</v>
          </cell>
          <cell r="L2160">
            <v>483120</v>
          </cell>
          <cell r="M2160">
            <v>135002</v>
          </cell>
          <cell r="N2160">
            <v>618122</v>
          </cell>
          <cell r="P2160">
            <v>13500.2</v>
          </cell>
          <cell r="R2160">
            <v>61812.200000000004</v>
          </cell>
          <cell r="S2160">
            <v>693434.39999999991</v>
          </cell>
          <cell r="V2160">
            <v>3157539.9532699999</v>
          </cell>
          <cell r="X2160">
            <v>2077328.9166250001</v>
          </cell>
          <cell r="Z2160">
            <v>0</v>
          </cell>
          <cell r="AB2160">
            <v>10690328.063105002</v>
          </cell>
          <cell r="AC2160">
            <v>17</v>
          </cell>
        </row>
        <row r="2161">
          <cell r="A2161" t="str">
            <v>Corredores Bogotá</v>
          </cell>
          <cell r="B2161">
            <v>10929285</v>
          </cell>
          <cell r="C2161">
            <v>37438</v>
          </cell>
          <cell r="D2161">
            <v>37777</v>
          </cell>
          <cell r="E2161" t="str">
            <v>M</v>
          </cell>
          <cell r="F2161" t="str">
            <v>AUCOLESP</v>
          </cell>
          <cell r="G2161">
            <v>77217</v>
          </cell>
          <cell r="H2161" t="str">
            <v>SAP ANDINA Y DEL CARIBE C.A. EN COLOMBIA</v>
          </cell>
          <cell r="I2161">
            <v>38523009</v>
          </cell>
          <cell r="J2161">
            <v>31093468</v>
          </cell>
          <cell r="K2161">
            <v>38523009.042999998</v>
          </cell>
          <cell r="L2161">
            <v>7608938</v>
          </cell>
          <cell r="M2161">
            <v>32221129</v>
          </cell>
          <cell r="N2161">
            <v>39830067</v>
          </cell>
          <cell r="O2161">
            <v>0.1</v>
          </cell>
          <cell r="P2161">
            <v>3222112.9000000004</v>
          </cell>
          <cell r="Q2161">
            <v>0.1</v>
          </cell>
          <cell r="R2161">
            <v>3983006.7</v>
          </cell>
          <cell r="S2161">
            <v>47035186.600000001</v>
          </cell>
          <cell r="T2161">
            <v>1.2209634649125818</v>
          </cell>
          <cell r="U2161">
            <v>0.19</v>
          </cell>
          <cell r="V2161">
            <v>7319371.7181699993</v>
          </cell>
          <cell r="W2161">
            <v>0.125</v>
          </cell>
          <cell r="X2161">
            <v>4815376.1303749997</v>
          </cell>
          <cell r="Y2161">
            <v>0</v>
          </cell>
          <cell r="Z2161">
            <v>0</v>
          </cell>
          <cell r="AA2161">
            <v>-0.53596346491258173</v>
          </cell>
          <cell r="AB2161">
            <v>-20646925.405544996</v>
          </cell>
          <cell r="AC2161">
            <v>34</v>
          </cell>
          <cell r="AD2161">
            <v>34.560470581054688</v>
          </cell>
        </row>
        <row r="2162">
          <cell r="B2162" t="str">
            <v>Total 10929285</v>
          </cell>
          <cell r="I2162">
            <v>38523009</v>
          </cell>
          <cell r="J2162">
            <v>31093468</v>
          </cell>
          <cell r="K2162">
            <v>38523009.042999998</v>
          </cell>
          <cell r="L2162">
            <v>7608938</v>
          </cell>
          <cell r="M2162">
            <v>32221129</v>
          </cell>
          <cell r="N2162">
            <v>39830067</v>
          </cell>
          <cell r="P2162">
            <v>3222112.9000000004</v>
          </cell>
          <cell r="R2162">
            <v>3983006.7</v>
          </cell>
          <cell r="S2162">
            <v>47035186.600000001</v>
          </cell>
          <cell r="V2162">
            <v>7319371.7181699993</v>
          </cell>
          <cell r="X2162">
            <v>4815376.1303749997</v>
          </cell>
          <cell r="Z2162">
            <v>0</v>
          </cell>
          <cell r="AB2162">
            <v>-20646925.405544996</v>
          </cell>
          <cell r="AC2162">
            <v>34</v>
          </cell>
        </row>
        <row r="2163">
          <cell r="H2163" t="str">
            <v>Total SAP ANDINA Y DEL CARIBE C.A. EN COLOMBIA</v>
          </cell>
          <cell r="I2163">
            <v>38523009</v>
          </cell>
          <cell r="J2163">
            <v>31093468</v>
          </cell>
          <cell r="K2163">
            <v>38523009.042999998</v>
          </cell>
          <cell r="L2163">
            <v>7608938</v>
          </cell>
          <cell r="M2163">
            <v>32221129</v>
          </cell>
          <cell r="N2163">
            <v>39830067</v>
          </cell>
          <cell r="P2163">
            <v>3222112.9000000004</v>
          </cell>
          <cell r="R2163">
            <v>3983006.7</v>
          </cell>
          <cell r="S2163">
            <v>47035186.600000001</v>
          </cell>
          <cell r="V2163">
            <v>7319371.7181699993</v>
          </cell>
          <cell r="X2163">
            <v>4815376.1303749997</v>
          </cell>
          <cell r="Z2163">
            <v>0</v>
          </cell>
          <cell r="AB2163">
            <v>-20646925.405544996</v>
          </cell>
          <cell r="AC2163">
            <v>34</v>
          </cell>
        </row>
        <row r="2164">
          <cell r="A2164" t="str">
            <v>Corredores Bogotá</v>
          </cell>
          <cell r="B2164">
            <v>10931799</v>
          </cell>
          <cell r="C2164">
            <v>37434</v>
          </cell>
          <cell r="D2164">
            <v>37777</v>
          </cell>
          <cell r="E2164" t="str">
            <v>M</v>
          </cell>
          <cell r="F2164" t="str">
            <v>AUCOLESP</v>
          </cell>
          <cell r="G2164">
            <v>71167</v>
          </cell>
          <cell r="H2164" t="str">
            <v>SERDAN S.A.</v>
          </cell>
          <cell r="I2164">
            <v>402013.5</v>
          </cell>
          <cell r="J2164">
            <v>402013.5</v>
          </cell>
          <cell r="K2164">
            <v>402013.5</v>
          </cell>
          <cell r="L2164">
            <v>6316040</v>
          </cell>
          <cell r="M2164">
            <v>50085</v>
          </cell>
          <cell r="N2164">
            <v>6366125</v>
          </cell>
          <cell r="O2164">
            <v>0.1</v>
          </cell>
          <cell r="P2164">
            <v>5008.5</v>
          </cell>
          <cell r="Q2164">
            <v>0.1</v>
          </cell>
          <cell r="R2164">
            <v>636612.5</v>
          </cell>
          <cell r="S2164">
            <v>7007746</v>
          </cell>
          <cell r="T2164">
            <v>17.431618589922977</v>
          </cell>
          <cell r="U2164">
            <v>0.19</v>
          </cell>
          <cell r="V2164">
            <v>76382.565000000002</v>
          </cell>
          <cell r="W2164">
            <v>0.125</v>
          </cell>
          <cell r="X2164">
            <v>50251.6875</v>
          </cell>
          <cell r="Y2164">
            <v>0</v>
          </cell>
          <cell r="Z2164">
            <v>0</v>
          </cell>
          <cell r="AA2164">
            <v>-16.746618589922978</v>
          </cell>
          <cell r="AB2164">
            <v>-6732366.7525000013</v>
          </cell>
          <cell r="AC2164">
            <v>2</v>
          </cell>
          <cell r="AD2164">
            <v>34.1749267578125</v>
          </cell>
        </row>
        <row r="2165">
          <cell r="B2165" t="str">
            <v>Total 10931799</v>
          </cell>
          <cell r="I2165">
            <v>402013.5</v>
          </cell>
          <cell r="J2165">
            <v>402013.5</v>
          </cell>
          <cell r="K2165">
            <v>402013.5</v>
          </cell>
          <cell r="L2165">
            <v>6316040</v>
          </cell>
          <cell r="M2165">
            <v>50085</v>
          </cell>
          <cell r="N2165">
            <v>6366125</v>
          </cell>
          <cell r="P2165">
            <v>5008.5</v>
          </cell>
          <cell r="R2165">
            <v>636612.5</v>
          </cell>
          <cell r="S2165">
            <v>7007746</v>
          </cell>
          <cell r="V2165">
            <v>76382.565000000002</v>
          </cell>
          <cell r="X2165">
            <v>50251.6875</v>
          </cell>
          <cell r="Z2165">
            <v>0</v>
          </cell>
          <cell r="AB2165">
            <v>-6732366.7525000013</v>
          </cell>
          <cell r="AC2165">
            <v>2</v>
          </cell>
        </row>
        <row r="2166">
          <cell r="H2166" t="str">
            <v>Total SERDAN S.A.</v>
          </cell>
          <cell r="I2166">
            <v>402013.5</v>
          </cell>
          <cell r="J2166">
            <v>402013.5</v>
          </cell>
          <cell r="K2166">
            <v>402013.5</v>
          </cell>
          <cell r="L2166">
            <v>6316040</v>
          </cell>
          <cell r="M2166">
            <v>50085</v>
          </cell>
          <cell r="N2166">
            <v>6366125</v>
          </cell>
          <cell r="P2166">
            <v>5008.5</v>
          </cell>
          <cell r="R2166">
            <v>636612.5</v>
          </cell>
          <cell r="S2166">
            <v>7007746</v>
          </cell>
          <cell r="V2166">
            <v>76382.565000000002</v>
          </cell>
          <cell r="X2166">
            <v>50251.6875</v>
          </cell>
          <cell r="Z2166">
            <v>0</v>
          </cell>
          <cell r="AB2166">
            <v>-6732366.7525000013</v>
          </cell>
          <cell r="AC2166">
            <v>2</v>
          </cell>
        </row>
        <row r="2167">
          <cell r="A2167" t="str">
            <v>Corredores Bogotá</v>
          </cell>
          <cell r="B2167">
            <v>517293</v>
          </cell>
          <cell r="C2167">
            <v>36951</v>
          </cell>
          <cell r="D2167">
            <v>37315</v>
          </cell>
          <cell r="E2167" t="str">
            <v>M</v>
          </cell>
          <cell r="F2167" t="str">
            <v>AUCOL98</v>
          </cell>
          <cell r="G2167">
            <v>77217</v>
          </cell>
          <cell r="H2167" t="str">
            <v>SIRSE LTDA</v>
          </cell>
          <cell r="I2167">
            <v>12571742.949200001</v>
          </cell>
          <cell r="J2167">
            <v>12571742.949200001</v>
          </cell>
          <cell r="K2167">
            <v>14157062.5986</v>
          </cell>
          <cell r="L2167">
            <v>2154369</v>
          </cell>
          <cell r="M2167">
            <v>0</v>
          </cell>
          <cell r="N2167">
            <v>2154369</v>
          </cell>
          <cell r="O2167">
            <v>0.1</v>
          </cell>
          <cell r="P2167">
            <v>0</v>
          </cell>
          <cell r="Q2167">
            <v>0.1</v>
          </cell>
          <cell r="R2167">
            <v>215436.90000000002</v>
          </cell>
          <cell r="S2167">
            <v>2369805.9</v>
          </cell>
          <cell r="T2167">
            <v>0.16739389852202471</v>
          </cell>
          <cell r="U2167">
            <v>0.19</v>
          </cell>
          <cell r="V2167">
            <v>2689841.8937340002</v>
          </cell>
          <cell r="W2167">
            <v>0.125</v>
          </cell>
          <cell r="X2167">
            <v>1769632.824825</v>
          </cell>
          <cell r="Y2167">
            <v>0</v>
          </cell>
          <cell r="Z2167">
            <v>0</v>
          </cell>
          <cell r="AA2167">
            <v>0.51760610147797537</v>
          </cell>
          <cell r="AB2167">
            <v>7327781.980041001</v>
          </cell>
          <cell r="AD2167">
            <v>14.434065818786621</v>
          </cell>
        </row>
        <row r="2168">
          <cell r="B2168" t="str">
            <v>Total 517293</v>
          </cell>
          <cell r="I2168">
            <v>12571742.949200001</v>
          </cell>
          <cell r="J2168">
            <v>12571742.949200001</v>
          </cell>
          <cell r="K2168">
            <v>14157062.5986</v>
          </cell>
          <cell r="L2168">
            <v>2154369</v>
          </cell>
          <cell r="M2168">
            <v>0</v>
          </cell>
          <cell r="N2168">
            <v>2154369</v>
          </cell>
          <cell r="P2168">
            <v>0</v>
          </cell>
          <cell r="R2168">
            <v>215436.90000000002</v>
          </cell>
          <cell r="S2168">
            <v>2369805.9</v>
          </cell>
          <cell r="V2168">
            <v>2689841.8937340002</v>
          </cell>
          <cell r="X2168">
            <v>1769632.824825</v>
          </cell>
          <cell r="Z2168">
            <v>0</v>
          </cell>
          <cell r="AB2168">
            <v>7327781.980041001</v>
          </cell>
          <cell r="AC2168">
            <v>0</v>
          </cell>
        </row>
        <row r="2169">
          <cell r="A2169" t="str">
            <v>Corredores Bogotá</v>
          </cell>
          <cell r="B2169">
            <v>758530</v>
          </cell>
          <cell r="C2169">
            <v>36708</v>
          </cell>
          <cell r="D2169">
            <v>37072</v>
          </cell>
          <cell r="E2169" t="str">
            <v>M</v>
          </cell>
          <cell r="F2169" t="str">
            <v>AUCOL98</v>
          </cell>
          <cell r="G2169">
            <v>75386</v>
          </cell>
          <cell r="H2169" t="str">
            <v>SIRSE LTDA</v>
          </cell>
          <cell r="I2169">
            <v>1144892</v>
          </cell>
          <cell r="J2169">
            <v>1144892</v>
          </cell>
          <cell r="K2169">
            <v>1616301.4140999999</v>
          </cell>
          <cell r="N2169">
            <v>0</v>
          </cell>
          <cell r="O2169">
            <v>0.1</v>
          </cell>
          <cell r="P2169">
            <v>0</v>
          </cell>
          <cell r="Q2169">
            <v>0.1</v>
          </cell>
          <cell r="R2169">
            <v>0</v>
          </cell>
          <cell r="S2169">
            <v>0</v>
          </cell>
          <cell r="T2169">
            <v>0</v>
          </cell>
          <cell r="U2169">
            <v>0.19</v>
          </cell>
          <cell r="V2169">
            <v>307097.26867899997</v>
          </cell>
          <cell r="W2169">
            <v>0.125</v>
          </cell>
          <cell r="X2169">
            <v>202037.67676249999</v>
          </cell>
          <cell r="Y2169">
            <v>0</v>
          </cell>
          <cell r="Z2169">
            <v>0</v>
          </cell>
          <cell r="AA2169">
            <v>0.68500000000000005</v>
          </cell>
          <cell r="AB2169">
            <v>1107166.4686585001</v>
          </cell>
          <cell r="AD2169">
            <v>1.9780219793319702</v>
          </cell>
        </row>
        <row r="2170">
          <cell r="B2170" t="str">
            <v>Total 758530</v>
          </cell>
          <cell r="I2170">
            <v>1144892</v>
          </cell>
          <cell r="J2170">
            <v>1144892</v>
          </cell>
          <cell r="K2170">
            <v>1616301.4140999999</v>
          </cell>
          <cell r="L2170">
            <v>0</v>
          </cell>
          <cell r="M2170">
            <v>0</v>
          </cell>
          <cell r="N2170">
            <v>0</v>
          </cell>
          <cell r="P2170">
            <v>0</v>
          </cell>
          <cell r="R2170">
            <v>0</v>
          </cell>
          <cell r="S2170">
            <v>0</v>
          </cell>
          <cell r="V2170">
            <v>307097.26867899997</v>
          </cell>
          <cell r="X2170">
            <v>202037.67676249999</v>
          </cell>
          <cell r="Z2170">
            <v>0</v>
          </cell>
          <cell r="AB2170">
            <v>1107166.4686585001</v>
          </cell>
          <cell r="AC2170">
            <v>0</v>
          </cell>
        </row>
        <row r="2171">
          <cell r="H2171" t="str">
            <v>Total SIRSE LTDA</v>
          </cell>
          <cell r="I2171">
            <v>13716634.949200001</v>
          </cell>
          <cell r="J2171">
            <v>13716634.949200001</v>
          </cell>
          <cell r="K2171">
            <v>15773364.012700001</v>
          </cell>
          <cell r="L2171">
            <v>2154369</v>
          </cell>
          <cell r="M2171">
            <v>0</v>
          </cell>
          <cell r="N2171">
            <v>2154369</v>
          </cell>
          <cell r="P2171">
            <v>0</v>
          </cell>
          <cell r="R2171">
            <v>215436.90000000002</v>
          </cell>
          <cell r="S2171">
            <v>2369805.9</v>
          </cell>
          <cell r="V2171">
            <v>2996939.1624130001</v>
          </cell>
          <cell r="X2171">
            <v>1971670.5015875001</v>
          </cell>
          <cell r="Z2171">
            <v>0</v>
          </cell>
          <cell r="AB2171">
            <v>8434948.4486995004</v>
          </cell>
          <cell r="AC2171">
            <v>0</v>
          </cell>
        </row>
        <row r="2172">
          <cell r="A2172" t="str">
            <v>Corredores Bogotá</v>
          </cell>
          <cell r="B2172">
            <v>7483720</v>
          </cell>
          <cell r="C2172">
            <v>36800</v>
          </cell>
          <cell r="D2172">
            <v>37164</v>
          </cell>
          <cell r="E2172" t="str">
            <v>A</v>
          </cell>
          <cell r="F2172" t="str">
            <v>AUCOLESP</v>
          </cell>
          <cell r="G2172">
            <v>71167</v>
          </cell>
          <cell r="H2172" t="str">
            <v>SOFASA S.A</v>
          </cell>
          <cell r="I2172">
            <v>510976213.375</v>
          </cell>
          <cell r="J2172">
            <v>510976213.375</v>
          </cell>
          <cell r="K2172">
            <v>425142674.48439997</v>
          </cell>
          <cell r="L2172">
            <v>327030598</v>
          </cell>
          <cell r="M2172">
            <v>4111111</v>
          </cell>
          <cell r="N2172">
            <v>331141709</v>
          </cell>
          <cell r="O2172">
            <v>0.1</v>
          </cell>
          <cell r="P2172">
            <v>411111.10000000003</v>
          </cell>
          <cell r="Q2172">
            <v>0.1</v>
          </cell>
          <cell r="R2172">
            <v>33114170.900000002</v>
          </cell>
          <cell r="S2172">
            <v>364666991</v>
          </cell>
          <cell r="T2172">
            <v>0.85775202746291457</v>
          </cell>
          <cell r="U2172">
            <v>0.19</v>
          </cell>
          <cell r="V2172">
            <v>80777108.152035996</v>
          </cell>
          <cell r="W2172">
            <v>0.125</v>
          </cell>
          <cell r="X2172">
            <v>53142834.310549997</v>
          </cell>
          <cell r="Y2172">
            <v>0</v>
          </cell>
          <cell r="Z2172">
            <v>0</v>
          </cell>
          <cell r="AA2172">
            <v>-0.17275202746291451</v>
          </cell>
          <cell r="AB2172">
            <v>-73444258.978185996</v>
          </cell>
          <cell r="AD2172">
            <v>118.35164642333984</v>
          </cell>
        </row>
        <row r="2173">
          <cell r="A2173" t="str">
            <v>Corredores Bogotá</v>
          </cell>
          <cell r="B2173">
            <v>7483720</v>
          </cell>
          <cell r="C2173">
            <v>37165</v>
          </cell>
          <cell r="D2173">
            <v>37529</v>
          </cell>
          <cell r="E2173" t="str">
            <v>A</v>
          </cell>
          <cell r="F2173" t="str">
            <v>AUCOLESP</v>
          </cell>
          <cell r="G2173">
            <v>71167</v>
          </cell>
          <cell r="H2173" t="str">
            <v>SOFASA S.A</v>
          </cell>
          <cell r="I2173">
            <v>-640060</v>
          </cell>
          <cell r="J2173">
            <v>-249360</v>
          </cell>
          <cell r="K2173">
            <v>85193478.509800002</v>
          </cell>
          <cell r="L2173">
            <v>223790680</v>
          </cell>
          <cell r="M2173">
            <v>4117013</v>
          </cell>
          <cell r="N2173">
            <v>227907693</v>
          </cell>
          <cell r="O2173">
            <v>0.1</v>
          </cell>
          <cell r="P2173">
            <v>411701.30000000005</v>
          </cell>
          <cell r="Q2173">
            <v>0.1</v>
          </cell>
          <cell r="R2173">
            <v>22790769.300000001</v>
          </cell>
          <cell r="S2173">
            <v>251110163.60000002</v>
          </cell>
          <cell r="T2173">
            <v>2.9475280032275504</v>
          </cell>
          <cell r="U2173">
            <v>0.19</v>
          </cell>
          <cell r="V2173">
            <v>16186760.916862</v>
          </cell>
          <cell r="W2173">
            <v>0.125</v>
          </cell>
          <cell r="X2173">
            <v>10649184.813725</v>
          </cell>
          <cell r="Y2173">
            <v>0</v>
          </cell>
          <cell r="Z2173">
            <v>0</v>
          </cell>
          <cell r="AA2173">
            <v>-2.2625280032275503</v>
          </cell>
          <cell r="AB2173">
            <v>-192752630.82078701</v>
          </cell>
          <cell r="AD2173">
            <v>24.379121780395508</v>
          </cell>
        </row>
        <row r="2174">
          <cell r="B2174" t="str">
            <v>Total 7483720</v>
          </cell>
          <cell r="I2174">
            <v>510336153.375</v>
          </cell>
          <cell r="J2174">
            <v>510726853.375</v>
          </cell>
          <cell r="K2174">
            <v>510336152.99419999</v>
          </cell>
          <cell r="L2174">
            <v>550821278</v>
          </cell>
          <cell r="M2174">
            <v>8228124</v>
          </cell>
          <cell r="N2174">
            <v>559049402</v>
          </cell>
          <cell r="P2174">
            <v>822812.40000000014</v>
          </cell>
          <cell r="R2174">
            <v>55904940.200000003</v>
          </cell>
          <cell r="S2174">
            <v>615777154.60000002</v>
          </cell>
          <cell r="V2174">
            <v>96963869.068897992</v>
          </cell>
          <cell r="X2174">
            <v>63792019.124274999</v>
          </cell>
          <cell r="Z2174">
            <v>0</v>
          </cell>
          <cell r="AB2174">
            <v>-266196889.79897302</v>
          </cell>
          <cell r="AC2174">
            <v>0</v>
          </cell>
        </row>
        <row r="2175">
          <cell r="A2175" t="str">
            <v>Corredores Bogotá</v>
          </cell>
          <cell r="B2175">
            <v>10279316</v>
          </cell>
          <cell r="C2175">
            <v>36937</v>
          </cell>
          <cell r="D2175">
            <v>37301</v>
          </cell>
          <cell r="E2175" t="str">
            <v>M</v>
          </cell>
          <cell r="F2175" t="str">
            <v>AUCOLESP</v>
          </cell>
          <cell r="G2175">
            <v>71167</v>
          </cell>
          <cell r="H2175" t="str">
            <v>SOFASA S.A</v>
          </cell>
          <cell r="I2175">
            <v>9709189</v>
          </cell>
          <cell r="J2175">
            <v>9709189</v>
          </cell>
          <cell r="K2175">
            <v>9709188.9844000004</v>
          </cell>
          <cell r="N2175">
            <v>0</v>
          </cell>
          <cell r="O2175">
            <v>0.1</v>
          </cell>
          <cell r="P2175">
            <v>0</v>
          </cell>
          <cell r="Q2175">
            <v>0.1</v>
          </cell>
          <cell r="R2175">
            <v>0</v>
          </cell>
          <cell r="S2175">
            <v>0</v>
          </cell>
          <cell r="T2175">
            <v>0</v>
          </cell>
          <cell r="U2175">
            <v>0.19</v>
          </cell>
          <cell r="V2175">
            <v>1844745.9070360002</v>
          </cell>
          <cell r="W2175">
            <v>0.125</v>
          </cell>
          <cell r="X2175">
            <v>1213648.6230500001</v>
          </cell>
          <cell r="Y2175">
            <v>0</v>
          </cell>
          <cell r="Z2175">
            <v>0</v>
          </cell>
          <cell r="AA2175">
            <v>0.68500000000000005</v>
          </cell>
          <cell r="AB2175">
            <v>6650794.4543140009</v>
          </cell>
          <cell r="AD2175">
            <v>2.6785714626312256</v>
          </cell>
        </row>
        <row r="2176">
          <cell r="B2176" t="str">
            <v>Total 10279316</v>
          </cell>
          <cell r="I2176">
            <v>9709189</v>
          </cell>
          <cell r="J2176">
            <v>9709189</v>
          </cell>
          <cell r="K2176">
            <v>9709188.9844000004</v>
          </cell>
          <cell r="L2176">
            <v>0</v>
          </cell>
          <cell r="M2176">
            <v>0</v>
          </cell>
          <cell r="N2176">
            <v>0</v>
          </cell>
          <cell r="P2176">
            <v>0</v>
          </cell>
          <cell r="R2176">
            <v>0</v>
          </cell>
          <cell r="S2176">
            <v>0</v>
          </cell>
          <cell r="V2176">
            <v>1844745.9070360002</v>
          </cell>
          <cell r="X2176">
            <v>1213648.6230500001</v>
          </cell>
          <cell r="Z2176">
            <v>0</v>
          </cell>
          <cell r="AB2176">
            <v>6650794.4543140009</v>
          </cell>
          <cell r="AC2176">
            <v>0</v>
          </cell>
        </row>
        <row r="2177">
          <cell r="A2177" t="str">
            <v>Corredores Bogotá</v>
          </cell>
          <cell r="B2177">
            <v>10911560</v>
          </cell>
          <cell r="C2177">
            <v>37408</v>
          </cell>
          <cell r="D2177">
            <v>37772</v>
          </cell>
          <cell r="E2177" t="str">
            <v>A</v>
          </cell>
          <cell r="F2177" t="str">
            <v>AUCOLESP</v>
          </cell>
          <cell r="G2177">
            <v>71167</v>
          </cell>
          <cell r="H2177" t="str">
            <v>SOFASA S.A</v>
          </cell>
          <cell r="I2177">
            <v>3486698525</v>
          </cell>
          <cell r="J2177">
            <v>3323656870.25</v>
          </cell>
          <cell r="K2177">
            <v>1841804973.5574</v>
          </cell>
          <cell r="L2177">
            <v>1156064251</v>
          </cell>
          <cell r="M2177">
            <v>356018539</v>
          </cell>
          <cell r="N2177">
            <v>1512082790</v>
          </cell>
          <cell r="O2177">
            <v>0.1</v>
          </cell>
          <cell r="P2177">
            <v>35601853.899999999</v>
          </cell>
          <cell r="Q2177">
            <v>0.1</v>
          </cell>
          <cell r="R2177">
            <v>151208279</v>
          </cell>
          <cell r="S2177">
            <v>1698892922.9000001</v>
          </cell>
          <cell r="T2177">
            <v>0.9224065236498038</v>
          </cell>
          <cell r="U2177">
            <v>0.19</v>
          </cell>
          <cell r="V2177">
            <v>349942944.97590601</v>
          </cell>
          <cell r="W2177">
            <v>0.17499999999999999</v>
          </cell>
          <cell r="X2177">
            <v>322315870.372545</v>
          </cell>
          <cell r="Y2177">
            <v>0</v>
          </cell>
          <cell r="Z2177">
            <v>0</v>
          </cell>
          <cell r="AA2177">
            <v>-0.28740652364980379</v>
          </cell>
          <cell r="AB2177">
            <v>-529346764.69105113</v>
          </cell>
          <cell r="AD2177">
            <v>402.63186645507813</v>
          </cell>
        </row>
        <row r="2178">
          <cell r="A2178" t="str">
            <v>Corredores Bogotá</v>
          </cell>
          <cell r="B2178">
            <v>10911560</v>
          </cell>
          <cell r="C2178">
            <v>37773</v>
          </cell>
          <cell r="D2178">
            <v>37777</v>
          </cell>
          <cell r="E2178" t="str">
            <v>A</v>
          </cell>
          <cell r="F2178" t="str">
            <v>AUCOLESP</v>
          </cell>
          <cell r="G2178">
            <v>71167</v>
          </cell>
          <cell r="H2178" t="str">
            <v>SOFASA S.A</v>
          </cell>
          <cell r="I2178">
            <v>0</v>
          </cell>
          <cell r="J2178">
            <v>0</v>
          </cell>
          <cell r="K2178">
            <v>35059528.296499997</v>
          </cell>
          <cell r="N2178">
            <v>0</v>
          </cell>
          <cell r="O2178">
            <v>0.1</v>
          </cell>
          <cell r="P2178">
            <v>0</v>
          </cell>
          <cell r="Q2178">
            <v>0.1</v>
          </cell>
          <cell r="R2178">
            <v>0</v>
          </cell>
          <cell r="S2178">
            <v>0</v>
          </cell>
          <cell r="T2178">
            <v>0</v>
          </cell>
          <cell r="U2178">
            <v>0.19</v>
          </cell>
          <cell r="V2178">
            <v>6661310.3763349997</v>
          </cell>
          <cell r="W2178">
            <v>0.17499999999999999</v>
          </cell>
          <cell r="X2178">
            <v>6135417.4518874995</v>
          </cell>
          <cell r="Y2178">
            <v>0</v>
          </cell>
          <cell r="Z2178">
            <v>0</v>
          </cell>
          <cell r="AA2178">
            <v>0.63500000000000001</v>
          </cell>
          <cell r="AB2178">
            <v>22262800.468277499</v>
          </cell>
          <cell r="AC2178">
            <v>688</v>
          </cell>
          <cell r="AD2178">
            <v>688.75</v>
          </cell>
        </row>
        <row r="2179">
          <cell r="B2179" t="str">
            <v>Total 10911560</v>
          </cell>
          <cell r="I2179">
            <v>3486698525</v>
          </cell>
          <cell r="J2179">
            <v>3323656870.25</v>
          </cell>
          <cell r="K2179">
            <v>1876864501.8539</v>
          </cell>
          <cell r="L2179">
            <v>1156064251</v>
          </cell>
          <cell r="M2179">
            <v>356018539</v>
          </cell>
          <cell r="N2179">
            <v>1512082790</v>
          </cell>
          <cell r="P2179">
            <v>35601853.899999999</v>
          </cell>
          <cell r="R2179">
            <v>151208279</v>
          </cell>
          <cell r="S2179">
            <v>1698892922.9000001</v>
          </cell>
          <cell r="V2179">
            <v>356604255.35224104</v>
          </cell>
          <cell r="X2179">
            <v>328451287.82443249</v>
          </cell>
          <cell r="Z2179">
            <v>0</v>
          </cell>
          <cell r="AB2179">
            <v>-507083964.22277361</v>
          </cell>
          <cell r="AC2179">
            <v>688</v>
          </cell>
        </row>
        <row r="2180">
          <cell r="A2180" t="str">
            <v>Corredores Bogotá</v>
          </cell>
          <cell r="B2180">
            <v>10995916</v>
          </cell>
          <cell r="C2180">
            <v>37529</v>
          </cell>
          <cell r="D2180">
            <v>37777</v>
          </cell>
          <cell r="E2180" t="str">
            <v>M</v>
          </cell>
          <cell r="F2180" t="str">
            <v>AUCOLESP</v>
          </cell>
          <cell r="G2180">
            <v>71167</v>
          </cell>
          <cell r="H2180" t="str">
            <v>SOFASA S.A</v>
          </cell>
          <cell r="I2180">
            <v>346229758.3125</v>
          </cell>
          <cell r="J2180">
            <v>343948231.5</v>
          </cell>
          <cell r="K2180">
            <v>339272648.89399999</v>
          </cell>
          <cell r="L2180">
            <v>153512966</v>
          </cell>
          <cell r="M2180">
            <v>102989802</v>
          </cell>
          <cell r="N2180">
            <v>256502768</v>
          </cell>
          <cell r="O2180">
            <v>0.1</v>
          </cell>
          <cell r="P2180">
            <v>10298980.200000001</v>
          </cell>
          <cell r="Q2180">
            <v>0.1</v>
          </cell>
          <cell r="R2180">
            <v>25650276.800000001</v>
          </cell>
          <cell r="S2180">
            <v>292452025</v>
          </cell>
          <cell r="T2180">
            <v>0.8619970573913599</v>
          </cell>
          <cell r="U2180">
            <v>0.19</v>
          </cell>
          <cell r="V2180">
            <v>64461803.289860003</v>
          </cell>
          <cell r="W2180">
            <v>0.17499999999999999</v>
          </cell>
          <cell r="X2180">
            <v>59372713.556449994</v>
          </cell>
          <cell r="Y2180">
            <v>0</v>
          </cell>
          <cell r="Z2180">
            <v>0</v>
          </cell>
          <cell r="AA2180">
            <v>-0.22699705739135989</v>
          </cell>
          <cell r="AB2180">
            <v>-77013892.952310011</v>
          </cell>
          <cell r="AC2180">
            <v>1</v>
          </cell>
          <cell r="AD2180">
            <v>114.25</v>
          </cell>
        </row>
        <row r="2181">
          <cell r="B2181" t="str">
            <v>Total 10995916</v>
          </cell>
          <cell r="I2181">
            <v>346229758.3125</v>
          </cell>
          <cell r="J2181">
            <v>343948231.5</v>
          </cell>
          <cell r="K2181">
            <v>339272648.89399999</v>
          </cell>
          <cell r="L2181">
            <v>153512966</v>
          </cell>
          <cell r="M2181">
            <v>102989802</v>
          </cell>
          <cell r="N2181">
            <v>256502768</v>
          </cell>
          <cell r="P2181">
            <v>10298980.200000001</v>
          </cell>
          <cell r="R2181">
            <v>25650276.800000001</v>
          </cell>
          <cell r="S2181">
            <v>292452025</v>
          </cell>
          <cell r="V2181">
            <v>64461803.289860003</v>
          </cell>
          <cell r="X2181">
            <v>59372713.556449994</v>
          </cell>
          <cell r="Z2181">
            <v>0</v>
          </cell>
          <cell r="AB2181">
            <v>-77013892.952310011</v>
          </cell>
          <cell r="AC2181">
            <v>1</v>
          </cell>
        </row>
        <row r="2182">
          <cell r="H2182" t="str">
            <v>Total SOFASA S.A</v>
          </cell>
          <cell r="I2182">
            <v>4352973625.6875</v>
          </cell>
          <cell r="J2182">
            <v>4188041144.125</v>
          </cell>
          <cell r="K2182">
            <v>2736182492.7265</v>
          </cell>
          <cell r="L2182">
            <v>1860398495</v>
          </cell>
          <cell r="M2182">
            <v>467236465</v>
          </cell>
          <cell r="N2182">
            <v>2327634960</v>
          </cell>
          <cell r="P2182">
            <v>46723646.5</v>
          </cell>
          <cell r="R2182">
            <v>232763496</v>
          </cell>
          <cell r="S2182">
            <v>2607122102.5</v>
          </cell>
          <cell r="V2182">
            <v>519874673.61803508</v>
          </cell>
          <cell r="X2182">
            <v>452829669.1282075</v>
          </cell>
          <cell r="Z2182">
            <v>0</v>
          </cell>
          <cell r="AB2182">
            <v>-843643952.51974261</v>
          </cell>
          <cell r="AC2182">
            <v>689</v>
          </cell>
        </row>
        <row r="2183">
          <cell r="A2183" t="str">
            <v>Corredores Bogotá</v>
          </cell>
          <cell r="B2183">
            <v>10300676</v>
          </cell>
          <cell r="C2183">
            <v>37165</v>
          </cell>
          <cell r="D2183">
            <v>37529</v>
          </cell>
          <cell r="E2183" t="str">
            <v>M</v>
          </cell>
          <cell r="F2183" t="str">
            <v>AUCOLESP</v>
          </cell>
          <cell r="G2183">
            <v>77217</v>
          </cell>
          <cell r="H2183" t="str">
            <v>SOMEC</v>
          </cell>
          <cell r="I2183">
            <v>1222499258.9566</v>
          </cell>
          <cell r="J2183">
            <v>1228619860.7484</v>
          </cell>
          <cell r="K2183">
            <v>1222499259.1382999</v>
          </cell>
          <cell r="L2183">
            <v>602629768</v>
          </cell>
          <cell r="M2183">
            <v>63259162</v>
          </cell>
          <cell r="N2183">
            <v>665888930</v>
          </cell>
          <cell r="O2183">
            <v>0.1</v>
          </cell>
          <cell r="P2183">
            <v>6325916.2000000002</v>
          </cell>
          <cell r="Q2183">
            <v>0.1</v>
          </cell>
          <cell r="R2183">
            <v>66588893</v>
          </cell>
          <cell r="S2183">
            <v>738803739.20000005</v>
          </cell>
          <cell r="T2183">
            <v>0.60433880321592903</v>
          </cell>
          <cell r="U2183">
            <v>0.19</v>
          </cell>
          <cell r="V2183">
            <v>232274859.23627698</v>
          </cell>
          <cell r="W2183">
            <v>0.1</v>
          </cell>
          <cell r="X2183">
            <v>122249925.91383</v>
          </cell>
          <cell r="Y2183">
            <v>0.14499999999999999</v>
          </cell>
          <cell r="Z2183">
            <v>177262392.57505348</v>
          </cell>
          <cell r="AA2183">
            <v>-3.9338803215929086E-2</v>
          </cell>
          <cell r="AB2183">
            <v>-48091657.786860682</v>
          </cell>
          <cell r="AD2183">
            <v>1404.348876953125</v>
          </cell>
        </row>
        <row r="2184">
          <cell r="A2184" t="str">
            <v>Corredores Bogotá</v>
          </cell>
          <cell r="B2184">
            <v>10300676</v>
          </cell>
          <cell r="C2184">
            <v>37530</v>
          </cell>
          <cell r="D2184">
            <v>37777</v>
          </cell>
          <cell r="E2184" t="str">
            <v>M</v>
          </cell>
          <cell r="F2184" t="str">
            <v>AUCOLESP</v>
          </cell>
          <cell r="G2184">
            <v>77217</v>
          </cell>
          <cell r="H2184" t="str">
            <v>SOMEC</v>
          </cell>
          <cell r="I2184">
            <v>759548360.41340005</v>
          </cell>
          <cell r="J2184">
            <v>573968057.68420005</v>
          </cell>
          <cell r="K2184">
            <v>757471622.55840003</v>
          </cell>
          <cell r="L2184">
            <v>192335608</v>
          </cell>
          <cell r="M2184">
            <v>161150983</v>
          </cell>
          <cell r="N2184">
            <v>353486591</v>
          </cell>
          <cell r="O2184">
            <v>0.1</v>
          </cell>
          <cell r="P2184">
            <v>16115098.300000001</v>
          </cell>
          <cell r="Q2184">
            <v>0.1</v>
          </cell>
          <cell r="R2184">
            <v>35348659.100000001</v>
          </cell>
          <cell r="S2184">
            <v>404950348.40000004</v>
          </cell>
          <cell r="T2184">
            <v>0.53460794614623197</v>
          </cell>
          <cell r="U2184">
            <v>0.19</v>
          </cell>
          <cell r="V2184">
            <v>143919608.28609601</v>
          </cell>
          <cell r="W2184">
            <v>0.1</v>
          </cell>
          <cell r="X2184">
            <v>75747162.255840003</v>
          </cell>
          <cell r="Y2184">
            <v>0.14499999999999999</v>
          </cell>
          <cell r="Z2184">
            <v>109833385.27096799</v>
          </cell>
          <cell r="AA2184">
            <v>3.0392053853767975E-2</v>
          </cell>
          <cell r="AB2184">
            <v>23021118.345495902</v>
          </cell>
          <cell r="AC2184">
            <v>1462</v>
          </cell>
          <cell r="AD2184">
            <v>1414.0242919921875</v>
          </cell>
        </row>
        <row r="2185">
          <cell r="B2185" t="str">
            <v>Total 10300676</v>
          </cell>
          <cell r="I2185">
            <v>1982047619.3699999</v>
          </cell>
          <cell r="J2185">
            <v>1802587918.4326</v>
          </cell>
          <cell r="K2185">
            <v>1979970881.6967001</v>
          </cell>
          <cell r="L2185">
            <v>794965376</v>
          </cell>
          <cell r="M2185">
            <v>224410145</v>
          </cell>
          <cell r="N2185">
            <v>1019375521</v>
          </cell>
          <cell r="P2185">
            <v>22441014.5</v>
          </cell>
          <cell r="R2185">
            <v>101937552.09999999</v>
          </cell>
          <cell r="S2185">
            <v>1143754087.6000001</v>
          </cell>
          <cell r="V2185">
            <v>376194467.52237296</v>
          </cell>
          <cell r="X2185">
            <v>197997088.16966999</v>
          </cell>
          <cell r="Z2185">
            <v>287095777.84602147</v>
          </cell>
          <cell r="AB2185">
            <v>-25070539.44136478</v>
          </cell>
          <cell r="AC2185">
            <v>1462</v>
          </cell>
        </row>
        <row r="2186">
          <cell r="H2186" t="str">
            <v>Total SOMEC</v>
          </cell>
          <cell r="I2186">
            <v>1982047619.3699999</v>
          </cell>
          <cell r="J2186">
            <v>1802587918.4326</v>
          </cell>
          <cell r="K2186">
            <v>1979970881.6967001</v>
          </cell>
          <cell r="L2186">
            <v>794965376</v>
          </cell>
          <cell r="M2186">
            <v>224410145</v>
          </cell>
          <cell r="N2186">
            <v>1019375521</v>
          </cell>
          <cell r="P2186">
            <v>22441014.5</v>
          </cell>
          <cell r="R2186">
            <v>101937552.09999999</v>
          </cell>
          <cell r="S2186">
            <v>1143754087.6000001</v>
          </cell>
          <cell r="V2186">
            <v>376194467.52237296</v>
          </cell>
          <cell r="X2186">
            <v>197997088.16966999</v>
          </cell>
          <cell r="Z2186">
            <v>287095777.84602147</v>
          </cell>
          <cell r="AB2186">
            <v>-25070539.44136478</v>
          </cell>
          <cell r="AC2186">
            <v>1462</v>
          </cell>
        </row>
        <row r="2187">
          <cell r="A2187" t="str">
            <v>Corredores Bogotá</v>
          </cell>
          <cell r="B2187">
            <v>10981324</v>
          </cell>
          <cell r="C2187">
            <v>37226</v>
          </cell>
          <cell r="D2187">
            <v>37590</v>
          </cell>
          <cell r="E2187" t="str">
            <v>A</v>
          </cell>
          <cell r="F2187" t="str">
            <v>AUCOLESP</v>
          </cell>
          <cell r="G2187">
            <v>77217</v>
          </cell>
          <cell r="H2187" t="str">
            <v>SUPERINTENDENCIA DE INDUSTRIA Y COMERCIO</v>
          </cell>
          <cell r="I2187">
            <v>2373000</v>
          </cell>
          <cell r="J2187">
            <v>2373000</v>
          </cell>
          <cell r="K2187">
            <v>2373000</v>
          </cell>
          <cell r="N2187">
            <v>0</v>
          </cell>
          <cell r="O2187">
            <v>0.1</v>
          </cell>
          <cell r="P2187">
            <v>0</v>
          </cell>
          <cell r="Q2187">
            <v>0.1</v>
          </cell>
          <cell r="R2187">
            <v>0</v>
          </cell>
          <cell r="S2187">
            <v>0</v>
          </cell>
          <cell r="T2187">
            <v>0</v>
          </cell>
          <cell r="U2187">
            <v>0.19</v>
          </cell>
          <cell r="V2187">
            <v>450870</v>
          </cell>
          <cell r="W2187">
            <v>0.125</v>
          </cell>
          <cell r="X2187">
            <v>296625</v>
          </cell>
          <cell r="Y2187">
            <v>0</v>
          </cell>
          <cell r="Z2187">
            <v>0</v>
          </cell>
          <cell r="AA2187">
            <v>0.68500000000000005</v>
          </cell>
          <cell r="AB2187">
            <v>1625505.0000000002</v>
          </cell>
          <cell r="AD2187">
            <v>1.5</v>
          </cell>
        </row>
        <row r="2188">
          <cell r="A2188" t="str">
            <v>Corredores Bogotá</v>
          </cell>
          <cell r="B2188">
            <v>10981324</v>
          </cell>
          <cell r="C2188">
            <v>37591</v>
          </cell>
          <cell r="D2188">
            <v>37777</v>
          </cell>
          <cell r="E2188" t="str">
            <v>A</v>
          </cell>
          <cell r="F2188" t="str">
            <v>AUCOLESP</v>
          </cell>
          <cell r="G2188">
            <v>77217</v>
          </cell>
          <cell r="H2188" t="str">
            <v>SUPERINTENDENCIA DE INDUSTRIA Y COMERCIO</v>
          </cell>
          <cell r="I2188">
            <v>7512950</v>
          </cell>
          <cell r="J2188">
            <v>7512950</v>
          </cell>
          <cell r="K2188">
            <v>3849100.4375</v>
          </cell>
          <cell r="N2188">
            <v>0</v>
          </cell>
          <cell r="O2188">
            <v>0.1</v>
          </cell>
          <cell r="P2188">
            <v>0</v>
          </cell>
          <cell r="Q2188">
            <v>0.1</v>
          </cell>
          <cell r="R2188">
            <v>0</v>
          </cell>
          <cell r="S2188">
            <v>0</v>
          </cell>
          <cell r="T2188">
            <v>0</v>
          </cell>
          <cell r="U2188">
            <v>0.19</v>
          </cell>
          <cell r="V2188">
            <v>731329.083125</v>
          </cell>
          <cell r="W2188">
            <v>0.125</v>
          </cell>
          <cell r="X2188">
            <v>481137.5546875</v>
          </cell>
          <cell r="Y2188">
            <v>0</v>
          </cell>
          <cell r="Z2188">
            <v>0</v>
          </cell>
          <cell r="AA2188">
            <v>0.68500000000000005</v>
          </cell>
          <cell r="AB2188">
            <v>2636633.7996875001</v>
          </cell>
          <cell r="AC2188">
            <v>6</v>
          </cell>
          <cell r="AD2188">
            <v>6</v>
          </cell>
        </row>
        <row r="2189">
          <cell r="B2189" t="str">
            <v>Total 10981324</v>
          </cell>
          <cell r="I2189">
            <v>9885950</v>
          </cell>
          <cell r="J2189">
            <v>9885950</v>
          </cell>
          <cell r="K2189">
            <v>6222100.4375</v>
          </cell>
          <cell r="L2189">
            <v>0</v>
          </cell>
          <cell r="M2189">
            <v>0</v>
          </cell>
          <cell r="N2189">
            <v>0</v>
          </cell>
          <cell r="P2189">
            <v>0</v>
          </cell>
          <cell r="R2189">
            <v>0</v>
          </cell>
          <cell r="S2189">
            <v>0</v>
          </cell>
          <cell r="V2189">
            <v>1182199.0831249999</v>
          </cell>
          <cell r="X2189">
            <v>777762.5546875</v>
          </cell>
          <cell r="Z2189">
            <v>0</v>
          </cell>
          <cell r="AB2189">
            <v>4262138.7996875001</v>
          </cell>
          <cell r="AC2189">
            <v>6</v>
          </cell>
        </row>
        <row r="2190">
          <cell r="H2190" t="str">
            <v>Total SUPERINTENDENCIA DE INDUSTRIA Y COMERCIO</v>
          </cell>
          <cell r="I2190">
            <v>9885950</v>
          </cell>
          <cell r="J2190">
            <v>9885950</v>
          </cell>
          <cell r="K2190">
            <v>6222100.4375</v>
          </cell>
          <cell r="L2190">
            <v>0</v>
          </cell>
          <cell r="M2190">
            <v>0</v>
          </cell>
          <cell r="N2190">
            <v>0</v>
          </cell>
          <cell r="P2190">
            <v>0</v>
          </cell>
          <cell r="R2190">
            <v>0</v>
          </cell>
          <cell r="S2190">
            <v>0</v>
          </cell>
          <cell r="V2190">
            <v>1182199.0831249999</v>
          </cell>
          <cell r="X2190">
            <v>777762.5546875</v>
          </cell>
          <cell r="Z2190">
            <v>0</v>
          </cell>
          <cell r="AB2190">
            <v>4262138.7996875001</v>
          </cell>
          <cell r="AC2190">
            <v>6</v>
          </cell>
        </row>
        <row r="2191">
          <cell r="A2191" t="str">
            <v>Corredores Bogotá</v>
          </cell>
          <cell r="B2191">
            <v>10402851</v>
          </cell>
          <cell r="C2191">
            <v>37347</v>
          </cell>
          <cell r="D2191">
            <v>37711</v>
          </cell>
          <cell r="E2191" t="str">
            <v>A</v>
          </cell>
          <cell r="F2191" t="str">
            <v>AUCOLESP</v>
          </cell>
          <cell r="G2191">
            <v>71167</v>
          </cell>
          <cell r="H2191" t="str">
            <v>TECNOLOGIA EMPRESARIAL DE ALIMENTOS S.A.</v>
          </cell>
          <cell r="I2191">
            <v>61992902</v>
          </cell>
          <cell r="J2191">
            <v>61992902</v>
          </cell>
          <cell r="K2191">
            <v>61992901.625</v>
          </cell>
          <cell r="L2191">
            <v>5244635</v>
          </cell>
          <cell r="M2191">
            <v>0</v>
          </cell>
          <cell r="N2191">
            <v>5244635</v>
          </cell>
          <cell r="O2191">
            <v>0.1</v>
          </cell>
          <cell r="P2191">
            <v>0</v>
          </cell>
          <cell r="Q2191">
            <v>0.1</v>
          </cell>
          <cell r="R2191">
            <v>524463.5</v>
          </cell>
          <cell r="S2191">
            <v>5769098.5</v>
          </cell>
          <cell r="T2191">
            <v>9.3060630310510969E-2</v>
          </cell>
          <cell r="U2191">
            <v>0.19</v>
          </cell>
          <cell r="V2191">
            <v>11778651.30875</v>
          </cell>
          <cell r="W2191">
            <v>0.125</v>
          </cell>
          <cell r="X2191">
            <v>7749112.703125</v>
          </cell>
          <cell r="Y2191">
            <v>0</v>
          </cell>
          <cell r="Z2191">
            <v>0</v>
          </cell>
          <cell r="AA2191">
            <v>0.59193936968948913</v>
          </cell>
          <cell r="AB2191">
            <v>36696039.113125004</v>
          </cell>
          <cell r="AD2191">
            <v>23</v>
          </cell>
        </row>
        <row r="2192">
          <cell r="A2192" t="str">
            <v>Corredores Bogotá</v>
          </cell>
          <cell r="B2192">
            <v>10402851</v>
          </cell>
          <cell r="C2192">
            <v>37712</v>
          </cell>
          <cell r="D2192">
            <v>37777</v>
          </cell>
          <cell r="E2192" t="str">
            <v>A</v>
          </cell>
          <cell r="F2192" t="str">
            <v>AUCOLESP</v>
          </cell>
          <cell r="G2192">
            <v>71167</v>
          </cell>
          <cell r="H2192" t="str">
            <v>TECNOLOGIA EMPRESARIAL DE ALIMENTOS S.A.</v>
          </cell>
          <cell r="I2192">
            <v>60370496</v>
          </cell>
          <cell r="J2192">
            <v>0</v>
          </cell>
          <cell r="K2192">
            <v>108864.7488</v>
          </cell>
          <cell r="N2192">
            <v>0</v>
          </cell>
          <cell r="O2192">
            <v>0.1</v>
          </cell>
          <cell r="P2192">
            <v>0</v>
          </cell>
          <cell r="Q2192">
            <v>0.1</v>
          </cell>
          <cell r="R2192">
            <v>0</v>
          </cell>
          <cell r="S2192">
            <v>0</v>
          </cell>
          <cell r="T2192">
            <v>0</v>
          </cell>
          <cell r="U2192">
            <v>0.19</v>
          </cell>
          <cell r="V2192">
            <v>20684.302272000001</v>
          </cell>
          <cell r="W2192">
            <v>0.125</v>
          </cell>
          <cell r="X2192">
            <v>13608.0936</v>
          </cell>
          <cell r="Y2192">
            <v>0</v>
          </cell>
          <cell r="Z2192">
            <v>0</v>
          </cell>
          <cell r="AA2192">
            <v>0.68500000000000005</v>
          </cell>
          <cell r="AB2192">
            <v>74572.352928000008</v>
          </cell>
          <cell r="AC2192">
            <v>23</v>
          </cell>
          <cell r="AD2192">
            <v>23</v>
          </cell>
        </row>
        <row r="2193">
          <cell r="B2193" t="str">
            <v>Total 10402851</v>
          </cell>
          <cell r="I2193">
            <v>122363398</v>
          </cell>
          <cell r="J2193">
            <v>61992902</v>
          </cell>
          <cell r="K2193">
            <v>62101766.373800002</v>
          </cell>
          <cell r="L2193">
            <v>5244635</v>
          </cell>
          <cell r="M2193">
            <v>0</v>
          </cell>
          <cell r="N2193">
            <v>5244635</v>
          </cell>
          <cell r="P2193">
            <v>0</v>
          </cell>
          <cell r="R2193">
            <v>524463.5</v>
          </cell>
          <cell r="S2193">
            <v>5769098.5</v>
          </cell>
          <cell r="V2193">
            <v>11799335.611021999</v>
          </cell>
          <cell r="X2193">
            <v>7762720.7967250003</v>
          </cell>
          <cell r="Z2193">
            <v>0</v>
          </cell>
          <cell r="AB2193">
            <v>36770611.466053002</v>
          </cell>
          <cell r="AC2193">
            <v>23</v>
          </cell>
        </row>
        <row r="2194">
          <cell r="H2194" t="str">
            <v>Total TECNOLOGIA EMPRESARIAL DE ALIMENTOS S.A.</v>
          </cell>
          <cell r="I2194">
            <v>122363398</v>
          </cell>
          <cell r="J2194">
            <v>61992902</v>
          </cell>
          <cell r="K2194">
            <v>62101766.373800002</v>
          </cell>
          <cell r="L2194">
            <v>5244635</v>
          </cell>
          <cell r="M2194">
            <v>0</v>
          </cell>
          <cell r="N2194">
            <v>5244635</v>
          </cell>
          <cell r="P2194">
            <v>0</v>
          </cell>
          <cell r="R2194">
            <v>524463.5</v>
          </cell>
          <cell r="S2194">
            <v>5769098.5</v>
          </cell>
          <cell r="V2194">
            <v>11799335.611021999</v>
          </cell>
          <cell r="X2194">
            <v>7762720.7967250003</v>
          </cell>
          <cell r="Z2194">
            <v>0</v>
          </cell>
          <cell r="AB2194">
            <v>36770611.466053002</v>
          </cell>
          <cell r="AC2194">
            <v>23</v>
          </cell>
        </row>
        <row r="2195">
          <cell r="A2195" t="str">
            <v>Corredores Bogotá</v>
          </cell>
          <cell r="B2195">
            <v>10341935</v>
          </cell>
          <cell r="C2195">
            <v>37256</v>
          </cell>
          <cell r="D2195">
            <v>37620</v>
          </cell>
          <cell r="E2195" t="str">
            <v>A</v>
          </cell>
          <cell r="F2195" t="str">
            <v>AUCOLESP</v>
          </cell>
          <cell r="G2195">
            <v>71167</v>
          </cell>
          <cell r="H2195" t="str">
            <v>UNISYS DE COLOMBIA S.A.</v>
          </cell>
          <cell r="I2195">
            <v>293791039.375</v>
          </cell>
          <cell r="J2195">
            <v>293791039.375</v>
          </cell>
          <cell r="K2195">
            <v>294045910.41439998</v>
          </cell>
          <cell r="L2195">
            <v>163087689</v>
          </cell>
          <cell r="M2195">
            <v>39182038</v>
          </cell>
          <cell r="N2195">
            <v>202269727</v>
          </cell>
          <cell r="O2195">
            <v>0.1</v>
          </cell>
          <cell r="P2195">
            <v>3918203.8000000003</v>
          </cell>
          <cell r="Q2195">
            <v>0.1</v>
          </cell>
          <cell r="R2195">
            <v>20226972.700000003</v>
          </cell>
          <cell r="S2195">
            <v>226414903.5</v>
          </cell>
          <cell r="T2195">
            <v>0.76999847806389365</v>
          </cell>
          <cell r="U2195">
            <v>0.19</v>
          </cell>
          <cell r="V2195">
            <v>55868722.978735998</v>
          </cell>
          <cell r="W2195">
            <v>0.15</v>
          </cell>
          <cell r="X2195">
            <v>44106886.562159993</v>
          </cell>
          <cell r="Y2195">
            <v>0</v>
          </cell>
          <cell r="Z2195">
            <v>0</v>
          </cell>
          <cell r="AA2195">
            <v>-0.10999847806389373</v>
          </cell>
          <cell r="AB2195">
            <v>-32344602.626496039</v>
          </cell>
          <cell r="AD2195">
            <v>310.9725341796875</v>
          </cell>
        </row>
        <row r="2196">
          <cell r="A2196" t="str">
            <v>Corredores Bogotá</v>
          </cell>
          <cell r="B2196">
            <v>10341935</v>
          </cell>
          <cell r="C2196">
            <v>37621</v>
          </cell>
          <cell r="D2196">
            <v>37777</v>
          </cell>
          <cell r="E2196" t="str">
            <v>A</v>
          </cell>
          <cell r="F2196" t="str">
            <v>AUCOLESP</v>
          </cell>
          <cell r="G2196">
            <v>71167</v>
          </cell>
          <cell r="H2196" t="str">
            <v>UNISYS DE COLOMBIA S.A.</v>
          </cell>
          <cell r="I2196">
            <v>253051067.125</v>
          </cell>
          <cell r="J2196">
            <v>225968447.125</v>
          </cell>
          <cell r="K2196">
            <v>91597444.5123</v>
          </cell>
          <cell r="L2196">
            <v>36922383</v>
          </cell>
          <cell r="M2196">
            <v>39719744</v>
          </cell>
          <cell r="N2196">
            <v>76642127</v>
          </cell>
          <cell r="O2196">
            <v>0.1</v>
          </cell>
          <cell r="P2196">
            <v>3971974.4000000004</v>
          </cell>
          <cell r="Q2196">
            <v>0.1</v>
          </cell>
          <cell r="R2196">
            <v>7664212.7000000002</v>
          </cell>
          <cell r="S2196">
            <v>88278314.100000009</v>
          </cell>
          <cell r="T2196">
            <v>0.96376394090498574</v>
          </cell>
          <cell r="U2196">
            <v>0.19</v>
          </cell>
          <cell r="V2196">
            <v>17403514.457336999</v>
          </cell>
          <cell r="W2196">
            <v>0.15</v>
          </cell>
          <cell r="X2196">
            <v>13739616.676844999</v>
          </cell>
          <cell r="Y2196">
            <v>0</v>
          </cell>
          <cell r="Z2196">
            <v>0</v>
          </cell>
          <cell r="AA2196">
            <v>-0.30376394090498582</v>
          </cell>
          <cell r="AB2196">
            <v>-27824000.721882015</v>
          </cell>
          <cell r="AC2196">
            <v>266</v>
          </cell>
          <cell r="AD2196">
            <v>263.31411743164063</v>
          </cell>
        </row>
        <row r="2197">
          <cell r="B2197" t="str">
            <v>Total 10341935</v>
          </cell>
          <cell r="I2197">
            <v>546842106.5</v>
          </cell>
          <cell r="J2197">
            <v>519759486.5</v>
          </cell>
          <cell r="K2197">
            <v>385643354.9267</v>
          </cell>
          <cell r="L2197">
            <v>200010072</v>
          </cell>
          <cell r="M2197">
            <v>78901782</v>
          </cell>
          <cell r="N2197">
            <v>278911854</v>
          </cell>
          <cell r="P2197">
            <v>7890178.2000000011</v>
          </cell>
          <cell r="R2197">
            <v>27891185.400000002</v>
          </cell>
          <cell r="S2197">
            <v>314693217.60000002</v>
          </cell>
          <cell r="V2197">
            <v>73272237.436073005</v>
          </cell>
          <cell r="X2197">
            <v>57846503.239004992</v>
          </cell>
          <cell r="Z2197">
            <v>0</v>
          </cell>
          <cell r="AB2197">
            <v>-60168603.348378055</v>
          </cell>
          <cell r="AC2197">
            <v>266</v>
          </cell>
        </row>
        <row r="2198">
          <cell r="A2198" t="str">
            <v>Corredores Bogotá</v>
          </cell>
          <cell r="B2198">
            <v>10346253</v>
          </cell>
          <cell r="C2198">
            <v>37256</v>
          </cell>
          <cell r="D2198">
            <v>37620</v>
          </cell>
          <cell r="E2198" t="str">
            <v>A</v>
          </cell>
          <cell r="F2198" t="str">
            <v>AUCOLESP</v>
          </cell>
          <cell r="G2198">
            <v>71167</v>
          </cell>
          <cell r="H2198" t="str">
            <v>UNISYS DE COLOMBIA S.A.</v>
          </cell>
          <cell r="I2198">
            <v>128644388</v>
          </cell>
          <cell r="J2198">
            <v>128644388</v>
          </cell>
          <cell r="K2198">
            <v>130383705.1618</v>
          </cell>
          <cell r="L2198">
            <v>74340146</v>
          </cell>
          <cell r="M2198">
            <v>12396767</v>
          </cell>
          <cell r="N2198">
            <v>86736913</v>
          </cell>
          <cell r="O2198">
            <v>0.1</v>
          </cell>
          <cell r="P2198">
            <v>1239676.7</v>
          </cell>
          <cell r="Q2198">
            <v>0.1</v>
          </cell>
          <cell r="R2198">
            <v>8673691.3000000007</v>
          </cell>
          <cell r="S2198">
            <v>96650281</v>
          </cell>
          <cell r="T2198">
            <v>0.74127576663097261</v>
          </cell>
          <cell r="U2198">
            <v>0.19</v>
          </cell>
          <cell r="V2198">
            <v>24772903.980742</v>
          </cell>
          <cell r="W2198">
            <v>0.15</v>
          </cell>
          <cell r="X2198">
            <v>19557555.774269998</v>
          </cell>
          <cell r="Y2198">
            <v>0</v>
          </cell>
          <cell r="Z2198">
            <v>0</v>
          </cell>
          <cell r="AA2198">
            <v>-8.127576663097269E-2</v>
          </cell>
          <cell r="AB2198">
            <v>-10597035.593212007</v>
          </cell>
          <cell r="AD2198">
            <v>160.68406677246094</v>
          </cell>
        </row>
        <row r="2199">
          <cell r="A2199" t="str">
            <v>Corredores Bogotá</v>
          </cell>
          <cell r="B2199">
            <v>10346253</v>
          </cell>
          <cell r="C2199">
            <v>37621</v>
          </cell>
          <cell r="D2199">
            <v>37777</v>
          </cell>
          <cell r="E2199" t="str">
            <v>A</v>
          </cell>
          <cell r="F2199" t="str">
            <v>AUCOLESP</v>
          </cell>
          <cell r="G2199">
            <v>71167</v>
          </cell>
          <cell r="H2199" t="str">
            <v>UNISYS DE COLOMBIA S.A.</v>
          </cell>
          <cell r="I2199">
            <v>142849233.875</v>
          </cell>
          <cell r="J2199">
            <v>128055563.875</v>
          </cell>
          <cell r="K2199">
            <v>50198401.019199997</v>
          </cell>
          <cell r="L2199">
            <v>38198834</v>
          </cell>
          <cell r="M2199">
            <v>77740870</v>
          </cell>
          <cell r="N2199">
            <v>115939704</v>
          </cell>
          <cell r="O2199">
            <v>0.1</v>
          </cell>
          <cell r="P2199">
            <v>7774087</v>
          </cell>
          <cell r="Q2199">
            <v>0.1</v>
          </cell>
          <cell r="R2199">
            <v>11593970.4</v>
          </cell>
          <cell r="S2199">
            <v>135307761.40000001</v>
          </cell>
          <cell r="T2199">
            <v>2.6954595894049929</v>
          </cell>
          <cell r="U2199">
            <v>0.19</v>
          </cell>
          <cell r="V2199">
            <v>9537696.1936479993</v>
          </cell>
          <cell r="W2199">
            <v>0.15</v>
          </cell>
          <cell r="X2199">
            <v>7529760.152879999</v>
          </cell>
          <cell r="Y2199">
            <v>0</v>
          </cell>
          <cell r="Z2199">
            <v>0</v>
          </cell>
          <cell r="AA2199">
            <v>-2.0354595894049927</v>
          </cell>
          <cell r="AB2199">
            <v>-102176816.72732799</v>
          </cell>
          <cell r="AC2199">
            <v>178</v>
          </cell>
          <cell r="AD2199">
            <v>172.03846740722656</v>
          </cell>
        </row>
        <row r="2200">
          <cell r="B2200" t="str">
            <v>Total 10346253</v>
          </cell>
          <cell r="I2200">
            <v>271493621.875</v>
          </cell>
          <cell r="J2200">
            <v>256699951.875</v>
          </cell>
          <cell r="K2200">
            <v>180582106.18099999</v>
          </cell>
          <cell r="L2200">
            <v>112538980</v>
          </cell>
          <cell r="M2200">
            <v>90137637</v>
          </cell>
          <cell r="N2200">
            <v>202676617</v>
          </cell>
          <cell r="P2200">
            <v>9013763.6999999993</v>
          </cell>
          <cell r="R2200">
            <v>20267661.700000003</v>
          </cell>
          <cell r="S2200">
            <v>231958042.40000001</v>
          </cell>
          <cell r="V2200">
            <v>34310600.174390003</v>
          </cell>
          <cell r="X2200">
            <v>27087315.927149996</v>
          </cell>
          <cell r="Z2200">
            <v>0</v>
          </cell>
          <cell r="AB2200">
            <v>-112773852.32054</v>
          </cell>
          <cell r="AC2200">
            <v>178</v>
          </cell>
        </row>
        <row r="2201">
          <cell r="H2201" t="str">
            <v>Total UNISYS DE COLOMBIA S.A.</v>
          </cell>
          <cell r="I2201">
            <v>818335728.375</v>
          </cell>
          <cell r="J2201">
            <v>776459438.375</v>
          </cell>
          <cell r="K2201">
            <v>566225461.10769999</v>
          </cell>
          <cell r="L2201">
            <v>312549052</v>
          </cell>
          <cell r="M2201">
            <v>169039419</v>
          </cell>
          <cell r="N2201">
            <v>481588471</v>
          </cell>
          <cell r="P2201">
            <v>16903941.899999999</v>
          </cell>
          <cell r="R2201">
            <v>48158847.100000001</v>
          </cell>
          <cell r="S2201">
            <v>546651260</v>
          </cell>
          <cell r="V2201">
            <v>107582837.61046301</v>
          </cell>
          <cell r="X2201">
            <v>84933819.166154996</v>
          </cell>
          <cell r="Z2201">
            <v>0</v>
          </cell>
          <cell r="AB2201">
            <v>-172942455.66891804</v>
          </cell>
          <cell r="AC2201">
            <v>444</v>
          </cell>
        </row>
        <row r="2202">
          <cell r="A2202" t="str">
            <v>Corredores Bogotá</v>
          </cell>
          <cell r="B2202">
            <v>7282023</v>
          </cell>
          <cell r="C2202">
            <v>36946</v>
          </cell>
          <cell r="D2202">
            <v>37310</v>
          </cell>
          <cell r="E2202" t="str">
            <v>M</v>
          </cell>
          <cell r="F2202" t="str">
            <v>AUCOL98</v>
          </cell>
          <cell r="G2202">
            <v>78932</v>
          </cell>
          <cell r="H2202" t="str">
            <v>URIBE Y LOPEZ</v>
          </cell>
          <cell r="I2202">
            <v>232093080.9375</v>
          </cell>
          <cell r="J2202">
            <v>232093080.9375</v>
          </cell>
          <cell r="K2202">
            <v>232093080.83489999</v>
          </cell>
          <cell r="L2202">
            <v>93691837</v>
          </cell>
          <cell r="M2202">
            <v>3474797</v>
          </cell>
          <cell r="N2202">
            <v>97166634</v>
          </cell>
          <cell r="O2202">
            <v>0.1</v>
          </cell>
          <cell r="P2202">
            <v>347479.7</v>
          </cell>
          <cell r="Q2202">
            <v>0.1</v>
          </cell>
          <cell r="R2202">
            <v>9716663.4000000004</v>
          </cell>
          <cell r="S2202">
            <v>107230777.10000001</v>
          </cell>
          <cell r="T2202">
            <v>0.46201625965867932</v>
          </cell>
          <cell r="U2202">
            <v>0.19</v>
          </cell>
          <cell r="V2202">
            <v>44097685.358631</v>
          </cell>
          <cell r="W2202">
            <v>0.125</v>
          </cell>
          <cell r="X2202">
            <v>29011635.104362499</v>
          </cell>
          <cell r="Y2202">
            <v>0</v>
          </cell>
          <cell r="Z2202">
            <v>0</v>
          </cell>
          <cell r="AA2202">
            <v>0.22298374034132074</v>
          </cell>
          <cell r="AB2202">
            <v>51752983.271906503</v>
          </cell>
          <cell r="AD2202">
            <v>253.65660095214844</v>
          </cell>
        </row>
        <row r="2203">
          <cell r="A2203" t="str">
            <v>Corredores Bogotá</v>
          </cell>
          <cell r="B2203">
            <v>7282023</v>
          </cell>
          <cell r="C2203">
            <v>37311</v>
          </cell>
          <cell r="D2203">
            <v>37675</v>
          </cell>
          <cell r="E2203" t="str">
            <v>M</v>
          </cell>
          <cell r="F2203" t="str">
            <v>AUCOL98</v>
          </cell>
          <cell r="G2203">
            <v>78932</v>
          </cell>
          <cell r="H2203" t="str">
            <v>URIBE Y LOPEZ</v>
          </cell>
          <cell r="I2203">
            <v>238882975</v>
          </cell>
          <cell r="J2203">
            <v>239186529</v>
          </cell>
          <cell r="K2203">
            <v>238882975.10350001</v>
          </cell>
          <cell r="L2203">
            <v>40688377</v>
          </cell>
          <cell r="M2203">
            <v>159102</v>
          </cell>
          <cell r="N2203">
            <v>40847479</v>
          </cell>
          <cell r="O2203">
            <v>0.1</v>
          </cell>
          <cell r="P2203">
            <v>15910.2</v>
          </cell>
          <cell r="Q2203">
            <v>0.1</v>
          </cell>
          <cell r="R2203">
            <v>4084747.9000000004</v>
          </cell>
          <cell r="S2203">
            <v>44948137.100000001</v>
          </cell>
          <cell r="T2203">
            <v>0.18815965047540736</v>
          </cell>
          <cell r="U2203">
            <v>0.19</v>
          </cell>
          <cell r="V2203">
            <v>45387765.269665003</v>
          </cell>
          <cell r="W2203">
            <v>0.125</v>
          </cell>
          <cell r="X2203">
            <v>29860371.887937501</v>
          </cell>
          <cell r="Y2203">
            <v>0</v>
          </cell>
          <cell r="Z2203">
            <v>0</v>
          </cell>
          <cell r="AA2203">
            <v>0.49684034952459266</v>
          </cell>
          <cell r="AB2203">
            <v>118686700.84589751</v>
          </cell>
          <cell r="AD2203">
            <v>234.489013671875</v>
          </cell>
        </row>
        <row r="2204">
          <cell r="A2204" t="str">
            <v>Corredores Bogotá</v>
          </cell>
          <cell r="B2204">
            <v>7282023</v>
          </cell>
          <cell r="C2204">
            <v>37676</v>
          </cell>
          <cell r="D2204">
            <v>37777</v>
          </cell>
          <cell r="E2204" t="str">
            <v>M</v>
          </cell>
          <cell r="F2204" t="str">
            <v>AUCOL98</v>
          </cell>
          <cell r="G2204">
            <v>78932</v>
          </cell>
          <cell r="H2204" t="str">
            <v>URIBE Y LOPEZ</v>
          </cell>
          <cell r="I2204">
            <v>66572778</v>
          </cell>
          <cell r="J2204">
            <v>148614</v>
          </cell>
          <cell r="K2204">
            <v>56776765.309600003</v>
          </cell>
          <cell r="L2204">
            <v>9569766</v>
          </cell>
          <cell r="M2204">
            <v>2942308</v>
          </cell>
          <cell r="N2204">
            <v>12512074</v>
          </cell>
          <cell r="O2204">
            <v>0.1</v>
          </cell>
          <cell r="P2204">
            <v>294230.8</v>
          </cell>
          <cell r="Q2204">
            <v>0.1</v>
          </cell>
          <cell r="R2204">
            <v>1251207.4000000001</v>
          </cell>
          <cell r="S2204">
            <v>14057512.200000001</v>
          </cell>
          <cell r="T2204">
            <v>0.24759269259784883</v>
          </cell>
          <cell r="U2204">
            <v>0.19</v>
          </cell>
          <cell r="V2204">
            <v>10787585.408824001</v>
          </cell>
          <cell r="W2204">
            <v>0.125</v>
          </cell>
          <cell r="X2204">
            <v>7097095.6637000004</v>
          </cell>
          <cell r="Y2204">
            <v>0</v>
          </cell>
          <cell r="Z2204">
            <v>0</v>
          </cell>
          <cell r="AA2204">
            <v>0.43740730740215122</v>
          </cell>
          <cell r="AB2204">
            <v>24834572.037076004</v>
          </cell>
          <cell r="AC2204">
            <v>141</v>
          </cell>
          <cell r="AD2204">
            <v>135.48515319824219</v>
          </cell>
        </row>
        <row r="2205">
          <cell r="B2205" t="str">
            <v>Total 7282023</v>
          </cell>
          <cell r="I2205">
            <v>537548833.9375</v>
          </cell>
          <cell r="J2205">
            <v>471428223.9375</v>
          </cell>
          <cell r="K2205">
            <v>527752821.24800003</v>
          </cell>
          <cell r="L2205">
            <v>143949980</v>
          </cell>
          <cell r="M2205">
            <v>6576207</v>
          </cell>
          <cell r="N2205">
            <v>150526187</v>
          </cell>
          <cell r="P2205">
            <v>657620.69999999995</v>
          </cell>
          <cell r="R2205">
            <v>15052618.700000001</v>
          </cell>
          <cell r="S2205">
            <v>166236426.40000001</v>
          </cell>
          <cell r="V2205">
            <v>100273036.03712</v>
          </cell>
          <cell r="X2205">
            <v>65969102.656000003</v>
          </cell>
          <cell r="Z2205">
            <v>0</v>
          </cell>
          <cell r="AB2205">
            <v>195274256.15488002</v>
          </cell>
          <cell r="AC2205">
            <v>141</v>
          </cell>
        </row>
        <row r="2206">
          <cell r="H2206" t="str">
            <v>Total URIBE Y LOPEZ</v>
          </cell>
          <cell r="I2206">
            <v>537548833.9375</v>
          </cell>
          <cell r="J2206">
            <v>471428223.9375</v>
          </cell>
          <cell r="K2206">
            <v>527752821.24800003</v>
          </cell>
          <cell r="L2206">
            <v>143949980</v>
          </cell>
          <cell r="M2206">
            <v>6576207</v>
          </cell>
          <cell r="N2206">
            <v>150526187</v>
          </cell>
          <cell r="P2206">
            <v>657620.69999999995</v>
          </cell>
          <cell r="R2206">
            <v>15052618.700000001</v>
          </cell>
          <cell r="S2206">
            <v>166236426.40000001</v>
          </cell>
          <cell r="V2206">
            <v>100273036.03712</v>
          </cell>
          <cell r="X2206">
            <v>65969102.656000003</v>
          </cell>
          <cell r="Z2206">
            <v>0</v>
          </cell>
          <cell r="AB2206">
            <v>195274256.15488002</v>
          </cell>
          <cell r="AC2206">
            <v>141</v>
          </cell>
        </row>
        <row r="2207">
          <cell r="A2207" t="str">
            <v>Corredores Bogotá</v>
          </cell>
          <cell r="B2207">
            <v>12011459</v>
          </cell>
          <cell r="C2207">
            <v>37561</v>
          </cell>
          <cell r="D2207">
            <v>37777</v>
          </cell>
          <cell r="E2207" t="str">
            <v>A</v>
          </cell>
          <cell r="F2207" t="str">
            <v>AUCOLESP</v>
          </cell>
          <cell r="G2207">
            <v>71167</v>
          </cell>
          <cell r="H2207" t="str">
            <v>VALORES BAVARIA S.A</v>
          </cell>
          <cell r="I2207">
            <v>1113007</v>
          </cell>
          <cell r="J2207">
            <v>0</v>
          </cell>
          <cell r="K2207">
            <v>6045.9521000000004</v>
          </cell>
          <cell r="L2207">
            <v>0</v>
          </cell>
          <cell r="M2207">
            <v>2511111</v>
          </cell>
          <cell r="N2207">
            <v>2511111</v>
          </cell>
          <cell r="O2207">
            <v>0.1</v>
          </cell>
          <cell r="P2207">
            <v>251111.1</v>
          </cell>
          <cell r="Q2207">
            <v>0.1</v>
          </cell>
          <cell r="R2207">
            <v>251111.1</v>
          </cell>
          <cell r="S2207">
            <v>3013333.2</v>
          </cell>
          <cell r="T2207">
            <v>498.40507337132226</v>
          </cell>
          <cell r="U2207">
            <v>0.19</v>
          </cell>
          <cell r="V2207">
            <v>1148.7308990000001</v>
          </cell>
          <cell r="W2207">
            <v>0</v>
          </cell>
          <cell r="X2207">
            <v>0</v>
          </cell>
          <cell r="Y2207">
            <v>0</v>
          </cell>
          <cell r="Z2207">
            <v>0</v>
          </cell>
          <cell r="AA2207">
            <v>-497.59507337132226</v>
          </cell>
          <cell r="AB2207">
            <v>-3008435.9787989999</v>
          </cell>
          <cell r="AC2207">
            <v>12</v>
          </cell>
          <cell r="AD2207">
            <v>11.810185432434082</v>
          </cell>
        </row>
        <row r="2208">
          <cell r="B2208" t="str">
            <v>Total 12011459</v>
          </cell>
          <cell r="I2208">
            <v>1113007</v>
          </cell>
          <cell r="J2208">
            <v>0</v>
          </cell>
          <cell r="K2208">
            <v>6045.9521000000004</v>
          </cell>
          <cell r="L2208">
            <v>0</v>
          </cell>
          <cell r="M2208">
            <v>2511111</v>
          </cell>
          <cell r="N2208">
            <v>2511111</v>
          </cell>
          <cell r="P2208">
            <v>251111.1</v>
          </cell>
          <cell r="R2208">
            <v>251111.1</v>
          </cell>
          <cell r="S2208">
            <v>3013333.2</v>
          </cell>
          <cell r="V2208">
            <v>1148.7308990000001</v>
          </cell>
          <cell r="X2208">
            <v>0</v>
          </cell>
          <cell r="Z2208">
            <v>0</v>
          </cell>
          <cell r="AB2208">
            <v>-3008435.9787989999</v>
          </cell>
          <cell r="AC2208">
            <v>12</v>
          </cell>
        </row>
        <row r="2209">
          <cell r="H2209" t="str">
            <v>Total VALORES BAVARIA S.A</v>
          </cell>
          <cell r="I2209">
            <v>1113007</v>
          </cell>
          <cell r="J2209">
            <v>0</v>
          </cell>
          <cell r="K2209">
            <v>6045.9521000000004</v>
          </cell>
          <cell r="L2209">
            <v>0</v>
          </cell>
          <cell r="M2209">
            <v>2511111</v>
          </cell>
          <cell r="N2209">
            <v>2511111</v>
          </cell>
          <cell r="P2209">
            <v>251111.1</v>
          </cell>
          <cell r="R2209">
            <v>251111.1</v>
          </cell>
          <cell r="S2209">
            <v>3013333.2</v>
          </cell>
          <cell r="V2209">
            <v>1148.7308990000001</v>
          </cell>
          <cell r="X2209">
            <v>0</v>
          </cell>
          <cell r="Z2209">
            <v>0</v>
          </cell>
          <cell r="AB2209">
            <v>-3008435.9787989999</v>
          </cell>
          <cell r="AC2209">
            <v>12</v>
          </cell>
        </row>
        <row r="2210">
          <cell r="A2210" t="str">
            <v>Corredores Bogotá</v>
          </cell>
          <cell r="B2210">
            <v>10271458</v>
          </cell>
          <cell r="C2210">
            <v>37087</v>
          </cell>
          <cell r="D2210">
            <v>37451</v>
          </cell>
          <cell r="E2210" t="str">
            <v>A</v>
          </cell>
          <cell r="F2210" t="str">
            <v>AUCOLESP</v>
          </cell>
          <cell r="G2210">
            <v>71167</v>
          </cell>
          <cell r="H2210" t="str">
            <v>VIDRIO ANDINO S.A</v>
          </cell>
          <cell r="I2210">
            <v>22847877</v>
          </cell>
          <cell r="J2210">
            <v>22847877</v>
          </cell>
          <cell r="K2210">
            <v>23519100.038600001</v>
          </cell>
          <cell r="L2210">
            <v>4496820</v>
          </cell>
          <cell r="M2210">
            <v>925000</v>
          </cell>
          <cell r="N2210">
            <v>5421820</v>
          </cell>
          <cell r="O2210">
            <v>0.1</v>
          </cell>
          <cell r="P2210">
            <v>92500</v>
          </cell>
          <cell r="Q2210">
            <v>0.1</v>
          </cell>
          <cell r="R2210">
            <v>542182</v>
          </cell>
          <cell r="S2210">
            <v>6056502</v>
          </cell>
          <cell r="T2210">
            <v>0.25751419017139054</v>
          </cell>
          <cell r="U2210">
            <v>0.19</v>
          </cell>
          <cell r="V2210">
            <v>4468629.0073340004</v>
          </cell>
          <cell r="W2210">
            <v>6.5000000000000002E-2</v>
          </cell>
          <cell r="X2210">
            <v>1528741.5025090002</v>
          </cell>
          <cell r="Y2210">
            <v>0</v>
          </cell>
          <cell r="Z2210">
            <v>0</v>
          </cell>
          <cell r="AA2210">
            <v>0.48748580982860956</v>
          </cell>
          <cell r="AB2210">
            <v>11465227.528757004</v>
          </cell>
          <cell r="AD2210">
            <v>5.4093408584594727</v>
          </cell>
        </row>
        <row r="2211">
          <cell r="A2211" t="str">
            <v>Corredores Bogotá</v>
          </cell>
          <cell r="B2211">
            <v>10271458</v>
          </cell>
          <cell r="C2211">
            <v>37452</v>
          </cell>
          <cell r="D2211">
            <v>37777</v>
          </cell>
          <cell r="E2211" t="str">
            <v>A</v>
          </cell>
          <cell r="F2211" t="str">
            <v>AUCOLESP</v>
          </cell>
          <cell r="G2211">
            <v>71167</v>
          </cell>
          <cell r="H2211" t="str">
            <v>VIDRIO ANDINO S.A</v>
          </cell>
          <cell r="I2211">
            <v>22222000</v>
          </cell>
          <cell r="J2211">
            <v>22222000</v>
          </cell>
          <cell r="K2211">
            <v>19847594.5625</v>
          </cell>
          <cell r="N2211">
            <v>0</v>
          </cell>
          <cell r="O2211">
            <v>0.1</v>
          </cell>
          <cell r="P2211">
            <v>0</v>
          </cell>
          <cell r="Q2211">
            <v>0.1</v>
          </cell>
          <cell r="R2211">
            <v>0</v>
          </cell>
          <cell r="S2211">
            <v>0</v>
          </cell>
          <cell r="T2211">
            <v>0</v>
          </cell>
          <cell r="U2211">
            <v>0.19</v>
          </cell>
          <cell r="V2211">
            <v>3771042.9668749999</v>
          </cell>
          <cell r="W2211">
            <v>6.5000000000000002E-2</v>
          </cell>
          <cell r="X2211">
            <v>1290093.6465625002</v>
          </cell>
          <cell r="Y2211">
            <v>0</v>
          </cell>
          <cell r="Z2211">
            <v>0</v>
          </cell>
          <cell r="AA2211">
            <v>0.74500000000000011</v>
          </cell>
          <cell r="AB2211">
            <v>14786457.949062502</v>
          </cell>
          <cell r="AC2211">
            <v>5</v>
          </cell>
          <cell r="AD2211">
            <v>5</v>
          </cell>
        </row>
        <row r="2212">
          <cell r="B2212" t="str">
            <v>Total 10271458</v>
          </cell>
          <cell r="I2212">
            <v>45069877</v>
          </cell>
          <cell r="J2212">
            <v>45069877</v>
          </cell>
          <cell r="K2212">
            <v>43366694.601099998</v>
          </cell>
          <cell r="L2212">
            <v>4496820</v>
          </cell>
          <cell r="M2212">
            <v>925000</v>
          </cell>
          <cell r="N2212">
            <v>5421820</v>
          </cell>
          <cell r="P2212">
            <v>92500</v>
          </cell>
          <cell r="R2212">
            <v>542182</v>
          </cell>
          <cell r="S2212">
            <v>6056502</v>
          </cell>
          <cell r="V2212">
            <v>8239671.9742090004</v>
          </cell>
          <cell r="X2212">
            <v>2818835.1490715006</v>
          </cell>
          <cell r="Z2212">
            <v>0</v>
          </cell>
          <cell r="AB2212">
            <v>26251685.477819506</v>
          </cell>
          <cell r="AC2212">
            <v>5</v>
          </cell>
        </row>
        <row r="2213">
          <cell r="H2213" t="str">
            <v>Total VIDRIO ANDINO S.A</v>
          </cell>
          <cell r="I2213">
            <v>45069877</v>
          </cell>
          <cell r="J2213">
            <v>45069877</v>
          </cell>
          <cell r="K2213">
            <v>43366694.601099998</v>
          </cell>
          <cell r="L2213">
            <v>4496820</v>
          </cell>
          <cell r="M2213">
            <v>925000</v>
          </cell>
          <cell r="N2213">
            <v>5421820</v>
          </cell>
          <cell r="P2213">
            <v>92500</v>
          </cell>
          <cell r="R2213">
            <v>542182</v>
          </cell>
          <cell r="S2213">
            <v>6056502</v>
          </cell>
          <cell r="V2213">
            <v>8239671.9742090004</v>
          </cell>
          <cell r="X2213">
            <v>2818835.1490715006</v>
          </cell>
          <cell r="Z2213">
            <v>0</v>
          </cell>
          <cell r="AB2213">
            <v>26251685.477819506</v>
          </cell>
          <cell r="AC2213">
            <v>5</v>
          </cell>
        </row>
        <row r="2214">
          <cell r="A2214" t="str">
            <v>Corredores Bogotá</v>
          </cell>
          <cell r="B2214">
            <v>10919447</v>
          </cell>
          <cell r="C2214">
            <v>37424</v>
          </cell>
          <cell r="D2214">
            <v>37777</v>
          </cell>
          <cell r="E2214" t="str">
            <v>M</v>
          </cell>
          <cell r="F2214" t="str">
            <v>AUCOL98</v>
          </cell>
          <cell r="G2214">
            <v>77217</v>
          </cell>
          <cell r="H2214" t="str">
            <v>VISION MUNDIAL INTERNACIONAL</v>
          </cell>
          <cell r="I2214">
            <v>4140989</v>
          </cell>
          <cell r="J2214">
            <v>4140989</v>
          </cell>
          <cell r="K2214">
            <v>4140989</v>
          </cell>
          <cell r="N2214">
            <v>0</v>
          </cell>
          <cell r="O2214">
            <v>0.1</v>
          </cell>
          <cell r="P2214">
            <v>0</v>
          </cell>
          <cell r="Q2214">
            <v>0.1</v>
          </cell>
          <cell r="R2214">
            <v>0</v>
          </cell>
          <cell r="S2214">
            <v>0</v>
          </cell>
          <cell r="T2214">
            <v>0</v>
          </cell>
          <cell r="U2214">
            <v>0.19</v>
          </cell>
          <cell r="V2214">
            <v>786787.91</v>
          </cell>
          <cell r="W2214">
            <v>0.125</v>
          </cell>
          <cell r="X2214">
            <v>517623.625</v>
          </cell>
          <cell r="Y2214">
            <v>0</v>
          </cell>
          <cell r="Z2214">
            <v>0</v>
          </cell>
          <cell r="AA2214">
            <v>0.68500000000000005</v>
          </cell>
          <cell r="AB2214">
            <v>2836577.4650000003</v>
          </cell>
          <cell r="AC2214">
            <v>0</v>
          </cell>
          <cell r="AD2214">
            <v>3.7988667488098145</v>
          </cell>
        </row>
        <row r="2215">
          <cell r="B2215" t="str">
            <v>Total 10919447</v>
          </cell>
          <cell r="I2215">
            <v>4140989</v>
          </cell>
          <cell r="J2215">
            <v>4140989</v>
          </cell>
          <cell r="K2215">
            <v>4140989</v>
          </cell>
          <cell r="L2215">
            <v>0</v>
          </cell>
          <cell r="M2215">
            <v>0</v>
          </cell>
          <cell r="N2215">
            <v>0</v>
          </cell>
          <cell r="P2215">
            <v>0</v>
          </cell>
          <cell r="R2215">
            <v>0</v>
          </cell>
          <cell r="S2215">
            <v>0</v>
          </cell>
          <cell r="V2215">
            <v>786787.91</v>
          </cell>
          <cell r="X2215">
            <v>517623.625</v>
          </cell>
          <cell r="Z2215">
            <v>0</v>
          </cell>
          <cell r="AB2215">
            <v>2836577.4650000003</v>
          </cell>
          <cell r="AC2215">
            <v>0</v>
          </cell>
        </row>
        <row r="2216">
          <cell r="H2216" t="str">
            <v>Total VISION MUNDIAL INTERNACIONAL</v>
          </cell>
          <cell r="I2216">
            <v>4140989</v>
          </cell>
          <cell r="J2216">
            <v>4140989</v>
          </cell>
          <cell r="K2216">
            <v>4140989</v>
          </cell>
          <cell r="L2216">
            <v>0</v>
          </cell>
          <cell r="M2216">
            <v>0</v>
          </cell>
          <cell r="N2216">
            <v>0</v>
          </cell>
          <cell r="P2216">
            <v>0</v>
          </cell>
          <cell r="R2216">
            <v>0</v>
          </cell>
          <cell r="S2216">
            <v>0</v>
          </cell>
          <cell r="V2216">
            <v>786787.91</v>
          </cell>
          <cell r="X2216">
            <v>517623.625</v>
          </cell>
          <cell r="Z2216">
            <v>0</v>
          </cell>
          <cell r="AB2216">
            <v>2836577.4650000003</v>
          </cell>
          <cell r="AC2216">
            <v>0</v>
          </cell>
        </row>
        <row r="2217">
          <cell r="A2217" t="str">
            <v>Corredores Bogotá</v>
          </cell>
          <cell r="B2217">
            <v>10360646</v>
          </cell>
          <cell r="C2217">
            <v>37256</v>
          </cell>
          <cell r="D2217">
            <v>37620</v>
          </cell>
          <cell r="E2217" t="str">
            <v>A</v>
          </cell>
          <cell r="F2217" t="str">
            <v>AUCOLESP</v>
          </cell>
          <cell r="G2217">
            <v>71617</v>
          </cell>
          <cell r="H2217" t="str">
            <v>WALTER ROTHLISBERGER &amp; CO.LTDA</v>
          </cell>
          <cell r="I2217">
            <v>34480116.9375</v>
          </cell>
          <cell r="J2217">
            <v>34480116.9375</v>
          </cell>
          <cell r="K2217">
            <v>34480116.7852</v>
          </cell>
          <cell r="L2217">
            <v>3881151</v>
          </cell>
          <cell r="M2217">
            <v>9621017</v>
          </cell>
          <cell r="N2217">
            <v>13502168</v>
          </cell>
          <cell r="O2217">
            <v>0.1</v>
          </cell>
          <cell r="P2217">
            <v>962101.70000000007</v>
          </cell>
          <cell r="Q2217">
            <v>0.1</v>
          </cell>
          <cell r="R2217">
            <v>1350216.8</v>
          </cell>
          <cell r="S2217">
            <v>15814486.5</v>
          </cell>
          <cell r="T2217">
            <v>0.45865524755960507</v>
          </cell>
          <cell r="U2217">
            <v>0.19</v>
          </cell>
          <cell r="V2217">
            <v>6551222.1891879998</v>
          </cell>
          <cell r="W2217">
            <v>0.125</v>
          </cell>
          <cell r="X2217">
            <v>4310014.59815</v>
          </cell>
          <cell r="Y2217">
            <v>0</v>
          </cell>
          <cell r="Z2217">
            <v>0</v>
          </cell>
          <cell r="AA2217">
            <v>0.22634475244039498</v>
          </cell>
          <cell r="AB2217">
            <v>7804393.4978620019</v>
          </cell>
          <cell r="AD2217">
            <v>41.903846740722656</v>
          </cell>
        </row>
        <row r="2218">
          <cell r="A2218" t="str">
            <v>Corredores Bogotá</v>
          </cell>
          <cell r="B2218">
            <v>10360646</v>
          </cell>
          <cell r="C2218">
            <v>37621</v>
          </cell>
          <cell r="D2218">
            <v>37777</v>
          </cell>
          <cell r="E2218" t="str">
            <v>A</v>
          </cell>
          <cell r="F2218" t="str">
            <v>AUCOLESP</v>
          </cell>
          <cell r="G2218">
            <v>71617</v>
          </cell>
          <cell r="H2218" t="str">
            <v>WALTER ROTHLISBERGER &amp; CO.LTDA</v>
          </cell>
          <cell r="I2218">
            <v>34398755</v>
          </cell>
          <cell r="J2218">
            <v>32824471</v>
          </cell>
          <cell r="K2218">
            <v>14708278.9673</v>
          </cell>
          <cell r="N2218">
            <v>0</v>
          </cell>
          <cell r="O2218">
            <v>0.1</v>
          </cell>
          <cell r="P2218">
            <v>0</v>
          </cell>
          <cell r="Q2218">
            <v>0.1</v>
          </cell>
          <cell r="R2218">
            <v>0</v>
          </cell>
          <cell r="S2218">
            <v>0</v>
          </cell>
          <cell r="T2218">
            <v>0</v>
          </cell>
          <cell r="U2218">
            <v>0.19</v>
          </cell>
          <cell r="V2218">
            <v>2794573.0037870002</v>
          </cell>
          <cell r="W2218">
            <v>0.125</v>
          </cell>
          <cell r="X2218">
            <v>1838534.8709125</v>
          </cell>
          <cell r="Y2218">
            <v>0</v>
          </cell>
          <cell r="Z2218">
            <v>0</v>
          </cell>
          <cell r="AA2218">
            <v>0.68500000000000005</v>
          </cell>
          <cell r="AB2218">
            <v>10075171.0926005</v>
          </cell>
          <cell r="AC2218">
            <v>41</v>
          </cell>
          <cell r="AD2218">
            <v>39.769229888916016</v>
          </cell>
        </row>
        <row r="2219">
          <cell r="B2219" t="str">
            <v>Total 10360646</v>
          </cell>
          <cell r="I2219">
            <v>68878871.9375</v>
          </cell>
          <cell r="J2219">
            <v>67304587.9375</v>
          </cell>
          <cell r="K2219">
            <v>49188395.752499998</v>
          </cell>
          <cell r="L2219">
            <v>3881151</v>
          </cell>
          <cell r="M2219">
            <v>9621017</v>
          </cell>
          <cell r="N2219">
            <v>13502168</v>
          </cell>
          <cell r="P2219">
            <v>962101.70000000007</v>
          </cell>
          <cell r="R2219">
            <v>1350216.8</v>
          </cell>
          <cell r="S2219">
            <v>15814486.5</v>
          </cell>
          <cell r="V2219">
            <v>9345795.1929749995</v>
          </cell>
          <cell r="X2219">
            <v>6148549.4690624997</v>
          </cell>
          <cell r="Z2219">
            <v>0</v>
          </cell>
          <cell r="AB2219">
            <v>17879564.590462502</v>
          </cell>
          <cell r="AC2219">
            <v>41</v>
          </cell>
        </row>
        <row r="2220">
          <cell r="H2220" t="str">
            <v>Total WALTER ROTHLISBERGER &amp; CO.LTDA</v>
          </cell>
          <cell r="I2220">
            <v>68878871.9375</v>
          </cell>
          <cell r="J2220">
            <v>67304587.9375</v>
          </cell>
          <cell r="K2220">
            <v>49188395.752499998</v>
          </cell>
          <cell r="L2220">
            <v>3881151</v>
          </cell>
          <cell r="M2220">
            <v>9621017</v>
          </cell>
          <cell r="N2220">
            <v>13502168</v>
          </cell>
          <cell r="P2220">
            <v>962101.70000000007</v>
          </cell>
          <cell r="R2220">
            <v>1350216.8</v>
          </cell>
          <cell r="S2220">
            <v>15814486.5</v>
          </cell>
          <cell r="V2220">
            <v>9345795.1929749995</v>
          </cell>
          <cell r="X2220">
            <v>6148549.4690624997</v>
          </cell>
          <cell r="Z2220">
            <v>0</v>
          </cell>
          <cell r="AB2220">
            <v>17879564.590462502</v>
          </cell>
          <cell r="AC2220">
            <v>41</v>
          </cell>
        </row>
        <row r="2221">
          <cell r="A2221" t="str">
            <v>Total Corredores Bogotá</v>
          </cell>
          <cell r="I2221">
            <v>40043370560.537994</v>
          </cell>
          <cell r="J2221">
            <v>37691243120.613991</v>
          </cell>
          <cell r="K2221">
            <v>35206400828.848</v>
          </cell>
          <cell r="L2221">
            <v>15022601078</v>
          </cell>
          <cell r="M2221">
            <v>4506034968</v>
          </cell>
          <cell r="N2221">
            <v>19528636046</v>
          </cell>
          <cell r="P2221">
            <v>450603496.80000007</v>
          </cell>
          <cell r="R2221">
            <v>1952863604.6000009</v>
          </cell>
          <cell r="S2221">
            <v>21932103147.400002</v>
          </cell>
          <cell r="V2221">
            <v>6689216157.4811153</v>
          </cell>
          <cell r="X2221">
            <v>4941226716.1085739</v>
          </cell>
          <cell r="Z2221">
            <v>1303575051.9672892</v>
          </cell>
          <cell r="AB2221">
            <v>340279755.89101791</v>
          </cell>
          <cell r="AC2221">
            <v>13841</v>
          </cell>
        </row>
        <row r="2222">
          <cell r="A2222" t="str">
            <v>Ctro. Colseg. Medellín</v>
          </cell>
          <cell r="B2222">
            <v>10382178</v>
          </cell>
          <cell r="C2222">
            <v>37321</v>
          </cell>
          <cell r="D2222">
            <v>37685</v>
          </cell>
          <cell r="E2222" t="str">
            <v>A</v>
          </cell>
          <cell r="F2222" t="str">
            <v>AUCOL98</v>
          </cell>
          <cell r="G2222">
            <v>66150</v>
          </cell>
          <cell r="H2222" t="str">
            <v>COOASESORES</v>
          </cell>
          <cell r="I2222">
            <v>37274928.25</v>
          </cell>
          <cell r="J2222">
            <v>37274928.25</v>
          </cell>
          <cell r="K2222">
            <v>29081996.9102</v>
          </cell>
          <cell r="L2222">
            <v>2391799</v>
          </cell>
          <cell r="M2222">
            <v>1137177</v>
          </cell>
          <cell r="N2222">
            <v>3528976</v>
          </cell>
          <cell r="O2222">
            <v>0.1</v>
          </cell>
          <cell r="P2222">
            <v>113717.70000000001</v>
          </cell>
          <cell r="Q2222">
            <v>0.1</v>
          </cell>
          <cell r="R2222">
            <v>352897.60000000003</v>
          </cell>
          <cell r="S2222">
            <v>3995591.3000000003</v>
          </cell>
          <cell r="T2222">
            <v>0.13739054138330564</v>
          </cell>
          <cell r="U2222">
            <v>0.19</v>
          </cell>
          <cell r="V2222">
            <v>5525579.4129379997</v>
          </cell>
          <cell r="W2222">
            <v>0.125</v>
          </cell>
          <cell r="X2222">
            <v>3635249.613775</v>
          </cell>
          <cell r="Y2222">
            <v>0</v>
          </cell>
          <cell r="Z2222">
            <v>0</v>
          </cell>
          <cell r="AA2222">
            <v>0.54760945861669441</v>
          </cell>
          <cell r="AB2222">
            <v>15925576.583487002</v>
          </cell>
          <cell r="AD2222">
            <v>19.892856597900391</v>
          </cell>
        </row>
        <row r="2223">
          <cell r="A2223" t="str">
            <v>Ctro. Colseg. Medellín</v>
          </cell>
          <cell r="B2223">
            <v>10382178</v>
          </cell>
          <cell r="C2223">
            <v>37686</v>
          </cell>
          <cell r="D2223">
            <v>37777</v>
          </cell>
          <cell r="E2223" t="str">
            <v>A</v>
          </cell>
          <cell r="F2223" t="str">
            <v>AUCOL98</v>
          </cell>
          <cell r="G2223">
            <v>66150</v>
          </cell>
          <cell r="H2223" t="str">
            <v>COOASESORES</v>
          </cell>
          <cell r="I2223">
            <v>25606298.25</v>
          </cell>
          <cell r="J2223">
            <v>16809561.3125</v>
          </cell>
          <cell r="K2223">
            <v>9516939.9894999992</v>
          </cell>
          <cell r="L2223">
            <v>223056</v>
          </cell>
          <cell r="M2223">
            <v>0</v>
          </cell>
          <cell r="N2223">
            <v>223056</v>
          </cell>
          <cell r="O2223">
            <v>0.1</v>
          </cell>
          <cell r="P2223">
            <v>0</v>
          </cell>
          <cell r="Q2223">
            <v>0.1</v>
          </cell>
          <cell r="R2223">
            <v>22305.600000000002</v>
          </cell>
          <cell r="S2223">
            <v>245361.6</v>
          </cell>
          <cell r="T2223">
            <v>2.5781564270732658E-2</v>
          </cell>
          <cell r="U2223">
            <v>0.19</v>
          </cell>
          <cell r="V2223">
            <v>1808218.5980049998</v>
          </cell>
          <cell r="W2223">
            <v>0.125</v>
          </cell>
          <cell r="X2223">
            <v>1189617.4986874999</v>
          </cell>
          <cell r="Y2223">
            <v>0</v>
          </cell>
          <cell r="Z2223">
            <v>0</v>
          </cell>
          <cell r="AA2223">
            <v>0.65921843572926742</v>
          </cell>
          <cell r="AB2223">
            <v>6273742.2928074999</v>
          </cell>
          <cell r="AC2223">
            <v>25</v>
          </cell>
          <cell r="AD2223">
            <v>24.736263275146484</v>
          </cell>
        </row>
        <row r="2224">
          <cell r="B2224" t="str">
            <v>Total 10382178</v>
          </cell>
          <cell r="I2224">
            <v>62881226.5</v>
          </cell>
          <cell r="J2224">
            <v>54084489.5625</v>
          </cell>
          <cell r="K2224">
            <v>38598936.899700001</v>
          </cell>
          <cell r="L2224">
            <v>2614855</v>
          </cell>
          <cell r="M2224">
            <v>1137177</v>
          </cell>
          <cell r="N2224">
            <v>3752032</v>
          </cell>
          <cell r="P2224">
            <v>113717.70000000001</v>
          </cell>
          <cell r="R2224">
            <v>375203.2</v>
          </cell>
          <cell r="S2224">
            <v>4240952.9000000004</v>
          </cell>
          <cell r="V2224">
            <v>7333798.0109429993</v>
          </cell>
          <cell r="X2224">
            <v>4824867.1124625001</v>
          </cell>
          <cell r="Z2224">
            <v>0</v>
          </cell>
          <cell r="AB2224">
            <v>22199318.876294501</v>
          </cell>
          <cell r="AC2224">
            <v>25</v>
          </cell>
        </row>
        <row r="2225">
          <cell r="H2225" t="str">
            <v>Total COOASESORES</v>
          </cell>
          <cell r="I2225">
            <v>62881226.5</v>
          </cell>
          <cell r="J2225">
            <v>54084489.5625</v>
          </cell>
          <cell r="K2225">
            <v>38598936.899700001</v>
          </cell>
          <cell r="L2225">
            <v>2614855</v>
          </cell>
          <cell r="M2225">
            <v>1137177</v>
          </cell>
          <cell r="N2225">
            <v>3752032</v>
          </cell>
          <cell r="P2225">
            <v>113717.70000000001</v>
          </cell>
          <cell r="R2225">
            <v>375203.2</v>
          </cell>
          <cell r="S2225">
            <v>4240952.9000000004</v>
          </cell>
          <cell r="V2225">
            <v>7333798.0109429993</v>
          </cell>
          <cell r="X2225">
            <v>4824867.1124625001</v>
          </cell>
          <cell r="Z2225">
            <v>0</v>
          </cell>
          <cell r="AB2225">
            <v>22199318.876294501</v>
          </cell>
          <cell r="AC2225">
            <v>25</v>
          </cell>
        </row>
        <row r="2226">
          <cell r="A2226" t="str">
            <v>Ctro. Colseg. Medellín</v>
          </cell>
          <cell r="B2226">
            <v>10922656</v>
          </cell>
          <cell r="C2226">
            <v>37407</v>
          </cell>
          <cell r="D2226">
            <v>37771</v>
          </cell>
          <cell r="E2226" t="str">
            <v>A</v>
          </cell>
          <cell r="F2226" t="str">
            <v>AUCOL98</v>
          </cell>
          <cell r="G2226">
            <v>68936</v>
          </cell>
          <cell r="H2226" t="str">
            <v>DELFOS LTDA. AGENCIA DE SEGUROS</v>
          </cell>
          <cell r="I2226">
            <v>90261931.1875</v>
          </cell>
          <cell r="J2226">
            <v>75073408.3125</v>
          </cell>
          <cell r="K2226">
            <v>43591315.847400002</v>
          </cell>
          <cell r="L2226">
            <v>58764459</v>
          </cell>
          <cell r="M2226">
            <v>20982408</v>
          </cell>
          <cell r="N2226">
            <v>79746867</v>
          </cell>
          <cell r="O2226">
            <v>0.1</v>
          </cell>
          <cell r="P2226">
            <v>2098240.8000000003</v>
          </cell>
          <cell r="Q2226">
            <v>0.1</v>
          </cell>
          <cell r="R2226">
            <v>7974686.7000000002</v>
          </cell>
          <cell r="S2226">
            <v>89819794.5</v>
          </cell>
          <cell r="T2226">
            <v>2.0604974351871346</v>
          </cell>
          <cell r="U2226">
            <v>0.19</v>
          </cell>
          <cell r="V2226">
            <v>8282350.0110060005</v>
          </cell>
          <cell r="W2226">
            <v>0.125</v>
          </cell>
          <cell r="X2226">
            <v>5448914.4809250003</v>
          </cell>
          <cell r="Y2226">
            <v>0</v>
          </cell>
          <cell r="Z2226">
            <v>0</v>
          </cell>
          <cell r="AA2226">
            <v>-1.3754974351871345</v>
          </cell>
          <cell r="AB2226">
            <v>-59959743.144530997</v>
          </cell>
          <cell r="AD2226">
            <v>23.75274658203125</v>
          </cell>
        </row>
        <row r="2227">
          <cell r="A2227" t="str">
            <v>Ctro. Colseg. Medellín</v>
          </cell>
          <cell r="B2227">
            <v>10922656</v>
          </cell>
          <cell r="C2227">
            <v>37772</v>
          </cell>
          <cell r="D2227">
            <v>37777</v>
          </cell>
          <cell r="E2227" t="str">
            <v>A</v>
          </cell>
          <cell r="F2227" t="str">
            <v>AUCOL98</v>
          </cell>
          <cell r="G2227">
            <v>68936</v>
          </cell>
          <cell r="H2227" t="str">
            <v>DELFOS LTDA. AGENCIA DE SEGUROS</v>
          </cell>
          <cell r="I2227">
            <v>4078915</v>
          </cell>
          <cell r="J2227">
            <v>0</v>
          </cell>
          <cell r="K2227">
            <v>1405666.889</v>
          </cell>
          <cell r="N2227">
            <v>0</v>
          </cell>
          <cell r="O2227">
            <v>0.1</v>
          </cell>
          <cell r="P2227">
            <v>0</v>
          </cell>
          <cell r="Q2227">
            <v>0.1</v>
          </cell>
          <cell r="R2227">
            <v>0</v>
          </cell>
          <cell r="S2227">
            <v>0</v>
          </cell>
          <cell r="T2227">
            <v>0</v>
          </cell>
          <cell r="U2227">
            <v>0.19</v>
          </cell>
          <cell r="V2227">
            <v>267076.70890999999</v>
          </cell>
          <cell r="W2227">
            <v>0.125</v>
          </cell>
          <cell r="X2227">
            <v>175708.361125</v>
          </cell>
          <cell r="Y2227">
            <v>0</v>
          </cell>
          <cell r="Z2227">
            <v>0</v>
          </cell>
          <cell r="AA2227">
            <v>0.68500000000000005</v>
          </cell>
          <cell r="AB2227">
            <v>962881.8189650001</v>
          </cell>
          <cell r="AC2227">
            <v>45</v>
          </cell>
          <cell r="AD2227">
            <v>45</v>
          </cell>
        </row>
        <row r="2228">
          <cell r="B2228" t="str">
            <v>Total 10922656</v>
          </cell>
          <cell r="I2228">
            <v>94340846.1875</v>
          </cell>
          <cell r="J2228">
            <v>75073408.3125</v>
          </cell>
          <cell r="K2228">
            <v>44996982.736400001</v>
          </cell>
          <cell r="L2228">
            <v>58764459</v>
          </cell>
          <cell r="M2228">
            <v>20982408</v>
          </cell>
          <cell r="N2228">
            <v>79746867</v>
          </cell>
          <cell r="P2228">
            <v>2098240.8000000003</v>
          </cell>
          <cell r="R2228">
            <v>7974686.7000000002</v>
          </cell>
          <cell r="S2228">
            <v>89819794.5</v>
          </cell>
          <cell r="V2228">
            <v>8549426.719916001</v>
          </cell>
          <cell r="X2228">
            <v>5624622.8420500001</v>
          </cell>
          <cell r="Z2228">
            <v>0</v>
          </cell>
          <cell r="AB2228">
            <v>-58996861.325565994</v>
          </cell>
          <cell r="AC2228">
            <v>45</v>
          </cell>
        </row>
        <row r="2229">
          <cell r="H2229" t="str">
            <v>Total DELFOS LTDA. AGENCIA DE SEGUROS</v>
          </cell>
          <cell r="I2229">
            <v>94340846.1875</v>
          </cell>
          <cell r="J2229">
            <v>75073408.3125</v>
          </cell>
          <cell r="K2229">
            <v>44996982.736400001</v>
          </cell>
          <cell r="L2229">
            <v>58764459</v>
          </cell>
          <cell r="M2229">
            <v>20982408</v>
          </cell>
          <cell r="N2229">
            <v>79746867</v>
          </cell>
          <cell r="P2229">
            <v>2098240.8000000003</v>
          </cell>
          <cell r="R2229">
            <v>7974686.7000000002</v>
          </cell>
          <cell r="S2229">
            <v>89819794.5</v>
          </cell>
          <cell r="V2229">
            <v>8549426.719916001</v>
          </cell>
          <cell r="X2229">
            <v>5624622.8420500001</v>
          </cell>
          <cell r="Z2229">
            <v>0</v>
          </cell>
          <cell r="AB2229">
            <v>-58996861.325565994</v>
          </cell>
          <cell r="AC2229">
            <v>45</v>
          </cell>
        </row>
        <row r="2230">
          <cell r="A2230" t="str">
            <v>Ctro. Colseg. Medellín</v>
          </cell>
          <cell r="B2230">
            <v>10959698</v>
          </cell>
          <cell r="C2230">
            <v>37452</v>
          </cell>
          <cell r="D2230">
            <v>37777</v>
          </cell>
          <cell r="E2230" t="str">
            <v>A</v>
          </cell>
          <cell r="F2230" t="str">
            <v>AUCOLESP</v>
          </cell>
          <cell r="G2230">
            <v>66365</v>
          </cell>
          <cell r="H2230" t="str">
            <v>DINORA   LTDA.</v>
          </cell>
          <cell r="I2230">
            <v>1519377</v>
          </cell>
          <cell r="J2230">
            <v>1519377</v>
          </cell>
          <cell r="K2230">
            <v>1357032.625</v>
          </cell>
          <cell r="N2230">
            <v>0</v>
          </cell>
          <cell r="O2230">
            <v>0.1</v>
          </cell>
          <cell r="P2230">
            <v>0</v>
          </cell>
          <cell r="Q2230">
            <v>0.1</v>
          </cell>
          <cell r="R2230">
            <v>0</v>
          </cell>
          <cell r="S2230">
            <v>0</v>
          </cell>
          <cell r="T2230">
            <v>0</v>
          </cell>
          <cell r="U2230">
            <v>0.19</v>
          </cell>
          <cell r="V2230">
            <v>257836.19875000001</v>
          </cell>
          <cell r="W2230">
            <v>0.125</v>
          </cell>
          <cell r="X2230">
            <v>169629.078125</v>
          </cell>
          <cell r="Y2230">
            <v>0</v>
          </cell>
          <cell r="Z2230">
            <v>0</v>
          </cell>
          <cell r="AA2230">
            <v>0.68500000000000005</v>
          </cell>
          <cell r="AB2230">
            <v>929567.34812500002</v>
          </cell>
          <cell r="AC2230">
            <v>1</v>
          </cell>
          <cell r="AD2230">
            <v>1</v>
          </cell>
        </row>
        <row r="2231">
          <cell r="B2231" t="str">
            <v>Total 10959698</v>
          </cell>
          <cell r="I2231">
            <v>1519377</v>
          </cell>
          <cell r="J2231">
            <v>1519377</v>
          </cell>
          <cell r="K2231">
            <v>1357032.625</v>
          </cell>
          <cell r="L2231">
            <v>0</v>
          </cell>
          <cell r="M2231">
            <v>0</v>
          </cell>
          <cell r="N2231">
            <v>0</v>
          </cell>
          <cell r="P2231">
            <v>0</v>
          </cell>
          <cell r="R2231">
            <v>0</v>
          </cell>
          <cell r="S2231">
            <v>0</v>
          </cell>
          <cell r="V2231">
            <v>257836.19875000001</v>
          </cell>
          <cell r="X2231">
            <v>169629.078125</v>
          </cell>
          <cell r="Z2231">
            <v>0</v>
          </cell>
          <cell r="AB2231">
            <v>929567.34812500002</v>
          </cell>
          <cell r="AC2231">
            <v>1</v>
          </cell>
        </row>
        <row r="2232">
          <cell r="H2232" t="str">
            <v>Total DINORA   LTDA.</v>
          </cell>
          <cell r="I2232">
            <v>1519377</v>
          </cell>
          <cell r="J2232">
            <v>1519377</v>
          </cell>
          <cell r="K2232">
            <v>1357032.625</v>
          </cell>
          <cell r="L2232">
            <v>0</v>
          </cell>
          <cell r="M2232">
            <v>0</v>
          </cell>
          <cell r="N2232">
            <v>0</v>
          </cell>
          <cell r="P2232">
            <v>0</v>
          </cell>
          <cell r="R2232">
            <v>0</v>
          </cell>
          <cell r="S2232">
            <v>0</v>
          </cell>
          <cell r="V2232">
            <v>257836.19875000001</v>
          </cell>
          <cell r="X2232">
            <v>169629.078125</v>
          </cell>
          <cell r="Z2232">
            <v>0</v>
          </cell>
          <cell r="AB2232">
            <v>929567.34812500002</v>
          </cell>
          <cell r="AC2232">
            <v>1</v>
          </cell>
        </row>
        <row r="2233">
          <cell r="A2233" t="str">
            <v>Ctro. Colseg. Medellín</v>
          </cell>
          <cell r="B2233">
            <v>10379306</v>
          </cell>
          <cell r="C2233">
            <v>37313</v>
          </cell>
          <cell r="D2233">
            <v>37677</v>
          </cell>
          <cell r="E2233" t="str">
            <v>A</v>
          </cell>
          <cell r="F2233" t="str">
            <v>AUCOL98</v>
          </cell>
          <cell r="G2233">
            <v>51652</v>
          </cell>
          <cell r="H2233" t="str">
            <v>DUQUE BOTERO LUZ AMERICA</v>
          </cell>
          <cell r="I2233">
            <v>176422683</v>
          </cell>
          <cell r="J2233">
            <v>176422683</v>
          </cell>
          <cell r="K2233">
            <v>97652029.5123</v>
          </cell>
          <cell r="L2233">
            <v>93960729</v>
          </cell>
          <cell r="M2233">
            <v>4756189</v>
          </cell>
          <cell r="N2233">
            <v>98716918</v>
          </cell>
          <cell r="O2233">
            <v>0.1</v>
          </cell>
          <cell r="P2233">
            <v>475618.9</v>
          </cell>
          <cell r="Q2233">
            <v>0.1</v>
          </cell>
          <cell r="R2233">
            <v>9871691.8000000007</v>
          </cell>
          <cell r="S2233">
            <v>109064228.7</v>
          </cell>
          <cell r="T2233">
            <v>1.1168659703714867</v>
          </cell>
          <cell r="U2233">
            <v>0.19</v>
          </cell>
          <cell r="V2233">
            <v>18553885.607337002</v>
          </cell>
          <cell r="W2233">
            <v>0.125</v>
          </cell>
          <cell r="X2233">
            <v>12206503.6890375</v>
          </cell>
          <cell r="Y2233">
            <v>0</v>
          </cell>
          <cell r="Z2233">
            <v>0</v>
          </cell>
          <cell r="AA2233">
            <v>-0.43186597037148666</v>
          </cell>
          <cell r="AB2233">
            <v>-42172588.484074496</v>
          </cell>
          <cell r="AD2233">
            <v>58.945053100585938</v>
          </cell>
        </row>
        <row r="2234">
          <cell r="A2234" t="str">
            <v>Ctro. Colseg. Medellín</v>
          </cell>
          <cell r="B2234">
            <v>10379306</v>
          </cell>
          <cell r="C2234">
            <v>37678</v>
          </cell>
          <cell r="D2234">
            <v>37777</v>
          </cell>
          <cell r="E2234" t="str">
            <v>A</v>
          </cell>
          <cell r="F2234" t="str">
            <v>AUCOL98</v>
          </cell>
          <cell r="G2234">
            <v>51652</v>
          </cell>
          <cell r="H2234" t="str">
            <v>DUQUE BOTERO LUZ AMERICA</v>
          </cell>
          <cell r="I2234">
            <v>67435429.8125</v>
          </cell>
          <cell r="J2234">
            <v>45091897.875</v>
          </cell>
          <cell r="K2234">
            <v>48143400.418499999</v>
          </cell>
          <cell r="L2234">
            <v>1954997</v>
          </cell>
          <cell r="M2234">
            <v>0</v>
          </cell>
          <cell r="N2234">
            <v>1954997</v>
          </cell>
          <cell r="O2234">
            <v>0.1</v>
          </cell>
          <cell r="P2234">
            <v>0</v>
          </cell>
          <cell r="Q2234">
            <v>0.1</v>
          </cell>
          <cell r="R2234">
            <v>195499.7</v>
          </cell>
          <cell r="S2234">
            <v>2150496.7000000002</v>
          </cell>
          <cell r="T2234">
            <v>4.4668566850413663E-2</v>
          </cell>
          <cell r="U2234">
            <v>0.19</v>
          </cell>
          <cell r="V2234">
            <v>9147246.0795149989</v>
          </cell>
          <cell r="W2234">
            <v>0.125</v>
          </cell>
          <cell r="X2234">
            <v>6017925.0523124998</v>
          </cell>
          <cell r="Y2234">
            <v>0</v>
          </cell>
          <cell r="Z2234">
            <v>0</v>
          </cell>
          <cell r="AA2234">
            <v>0.6403314331495864</v>
          </cell>
          <cell r="AB2234">
            <v>30827732.586672504</v>
          </cell>
          <cell r="AC2234">
            <v>103</v>
          </cell>
          <cell r="AD2234">
            <v>100.73737335205078</v>
          </cell>
        </row>
        <row r="2235">
          <cell r="B2235" t="str">
            <v>Total 10379306</v>
          </cell>
          <cell r="I2235">
            <v>243858112.8125</v>
          </cell>
          <cell r="J2235">
            <v>221514580.875</v>
          </cell>
          <cell r="K2235">
            <v>145795429.93079999</v>
          </cell>
          <cell r="L2235">
            <v>95915726</v>
          </cell>
          <cell r="M2235">
            <v>4756189</v>
          </cell>
          <cell r="N2235">
            <v>100671915</v>
          </cell>
          <cell r="P2235">
            <v>475618.9</v>
          </cell>
          <cell r="R2235">
            <v>10067191.5</v>
          </cell>
          <cell r="S2235">
            <v>111214725.40000001</v>
          </cell>
          <cell r="V2235">
            <v>27701131.686852001</v>
          </cell>
          <cell r="X2235">
            <v>18224428.741349999</v>
          </cell>
          <cell r="Z2235">
            <v>0</v>
          </cell>
          <cell r="AB2235">
            <v>-11344855.897401992</v>
          </cell>
          <cell r="AC2235">
            <v>103</v>
          </cell>
        </row>
        <row r="2236">
          <cell r="H2236" t="str">
            <v>Total DUQUE BOTERO LUZ AMERICA</v>
          </cell>
          <cell r="I2236">
            <v>243858112.8125</v>
          </cell>
          <cell r="J2236">
            <v>221514580.875</v>
          </cell>
          <cell r="K2236">
            <v>145795429.93079999</v>
          </cell>
          <cell r="L2236">
            <v>95915726</v>
          </cell>
          <cell r="M2236">
            <v>4756189</v>
          </cell>
          <cell r="N2236">
            <v>100671915</v>
          </cell>
          <cell r="P2236">
            <v>475618.9</v>
          </cell>
          <cell r="R2236">
            <v>10067191.5</v>
          </cell>
          <cell r="S2236">
            <v>111214725.40000001</v>
          </cell>
          <cell r="V2236">
            <v>27701131.686852001</v>
          </cell>
          <cell r="X2236">
            <v>18224428.741349999</v>
          </cell>
          <cell r="Z2236">
            <v>0</v>
          </cell>
          <cell r="AB2236">
            <v>-11344855.897401992</v>
          </cell>
          <cell r="AC2236">
            <v>103</v>
          </cell>
        </row>
        <row r="2237">
          <cell r="A2237" t="str">
            <v>Ctro. Colseg. Medellín</v>
          </cell>
          <cell r="B2237">
            <v>10383569</v>
          </cell>
          <cell r="C2237">
            <v>37330</v>
          </cell>
          <cell r="D2237">
            <v>37694</v>
          </cell>
          <cell r="E2237" t="str">
            <v>A</v>
          </cell>
          <cell r="F2237" t="str">
            <v>AUCOL98</v>
          </cell>
          <cell r="G2237">
            <v>66210</v>
          </cell>
          <cell r="H2237" t="str">
            <v>DURANGOS Y CIA. LTDA. AG. DE SEG.</v>
          </cell>
          <cell r="I2237">
            <v>154921079.25</v>
          </cell>
          <cell r="J2237">
            <v>154921079.25</v>
          </cell>
          <cell r="K2237">
            <v>59835971.543300003</v>
          </cell>
          <cell r="L2237">
            <v>27644232</v>
          </cell>
          <cell r="M2237">
            <v>3715101</v>
          </cell>
          <cell r="N2237">
            <v>31359333</v>
          </cell>
          <cell r="O2237">
            <v>0.1</v>
          </cell>
          <cell r="P2237">
            <v>371510.10000000003</v>
          </cell>
          <cell r="Q2237">
            <v>0.1</v>
          </cell>
          <cell r="R2237">
            <v>3135933.3000000003</v>
          </cell>
          <cell r="S2237">
            <v>34866776.399999999</v>
          </cell>
          <cell r="T2237">
            <v>0.58270594595040259</v>
          </cell>
          <cell r="U2237">
            <v>0.19</v>
          </cell>
          <cell r="V2237">
            <v>11368834.593227001</v>
          </cell>
          <cell r="W2237">
            <v>0.125</v>
          </cell>
          <cell r="X2237">
            <v>7479496.4429125004</v>
          </cell>
          <cell r="Y2237">
            <v>0</v>
          </cell>
          <cell r="Z2237">
            <v>0</v>
          </cell>
          <cell r="AA2237">
            <v>0.10229405404959746</v>
          </cell>
          <cell r="AB2237">
            <v>6120864.1071605058</v>
          </cell>
          <cell r="AD2237">
            <v>44.903846740722656</v>
          </cell>
        </row>
        <row r="2238">
          <cell r="A2238" t="str">
            <v>Ctro. Colseg. Medellín</v>
          </cell>
          <cell r="B2238">
            <v>10383569</v>
          </cell>
          <cell r="C2238">
            <v>37695</v>
          </cell>
          <cell r="D2238">
            <v>37777</v>
          </cell>
          <cell r="E2238" t="str">
            <v>A</v>
          </cell>
          <cell r="F2238" t="str">
            <v>AUCOL98</v>
          </cell>
          <cell r="G2238">
            <v>66210</v>
          </cell>
          <cell r="H2238" t="str">
            <v>DURANGOS Y CIA. LTDA. AG. DE SEG.</v>
          </cell>
          <cell r="I2238">
            <v>83812226.4375</v>
          </cell>
          <cell r="J2238">
            <v>46848594.5</v>
          </cell>
          <cell r="K2238">
            <v>42539519.381300002</v>
          </cell>
          <cell r="L2238">
            <v>13771601</v>
          </cell>
          <cell r="M2238">
            <v>59578478</v>
          </cell>
          <cell r="N2238">
            <v>73350079</v>
          </cell>
          <cell r="O2238">
            <v>0.1</v>
          </cell>
          <cell r="P2238">
            <v>5957847.8000000007</v>
          </cell>
          <cell r="Q2238">
            <v>0.1</v>
          </cell>
          <cell r="R2238">
            <v>7335007.9000000004</v>
          </cell>
          <cell r="S2238">
            <v>86642934.700000003</v>
          </cell>
          <cell r="T2238">
            <v>2.0367633663977753</v>
          </cell>
          <cell r="U2238">
            <v>0.19</v>
          </cell>
          <cell r="V2238">
            <v>8082508.6824470004</v>
          </cell>
          <cell r="W2238">
            <v>0.125</v>
          </cell>
          <cell r="X2238">
            <v>5317439.9226625003</v>
          </cell>
          <cell r="Y2238">
            <v>0</v>
          </cell>
          <cell r="Z2238">
            <v>0</v>
          </cell>
          <cell r="AA2238">
            <v>-1.3517633663977753</v>
          </cell>
          <cell r="AB2238">
            <v>-57503363.923809499</v>
          </cell>
          <cell r="AC2238">
            <v>159</v>
          </cell>
          <cell r="AD2238">
            <v>133.36585998535156</v>
          </cell>
        </row>
        <row r="2239">
          <cell r="B2239" t="str">
            <v>Total 10383569</v>
          </cell>
          <cell r="I2239">
            <v>238733305.6875</v>
          </cell>
          <cell r="J2239">
            <v>201769673.75</v>
          </cell>
          <cell r="K2239">
            <v>102375490.92460001</v>
          </cell>
          <cell r="L2239">
            <v>41415833</v>
          </cell>
          <cell r="M2239">
            <v>63293579</v>
          </cell>
          <cell r="N2239">
            <v>104709412</v>
          </cell>
          <cell r="P2239">
            <v>6329357.9000000004</v>
          </cell>
          <cell r="R2239">
            <v>10470941.200000001</v>
          </cell>
          <cell r="S2239">
            <v>121509711.09999999</v>
          </cell>
          <cell r="V2239">
            <v>19451343.275674</v>
          </cell>
          <cell r="X2239">
            <v>12796936.365575001</v>
          </cell>
          <cell r="Z2239">
            <v>0</v>
          </cell>
          <cell r="AB2239">
            <v>-51382499.81664899</v>
          </cell>
          <cell r="AC2239">
            <v>159</v>
          </cell>
        </row>
        <row r="2240">
          <cell r="A2240" t="str">
            <v>Ctro. Colseg. Medellín</v>
          </cell>
          <cell r="B2240">
            <v>10389215</v>
          </cell>
          <cell r="C2240">
            <v>37335</v>
          </cell>
          <cell r="D2240">
            <v>37699</v>
          </cell>
          <cell r="E2240" t="str">
            <v>M</v>
          </cell>
          <cell r="F2240" t="str">
            <v>AUCOL98</v>
          </cell>
          <cell r="G2240">
            <v>66210</v>
          </cell>
          <cell r="H2240" t="str">
            <v>DURANGOS Y CIA. LTDA. AG. DE SEG.</v>
          </cell>
          <cell r="I2240">
            <v>26060648</v>
          </cell>
          <cell r="J2240">
            <v>26060648</v>
          </cell>
          <cell r="K2240">
            <v>24983210.279800002</v>
          </cell>
          <cell r="L2240">
            <v>15989666</v>
          </cell>
          <cell r="M2240">
            <v>3147860</v>
          </cell>
          <cell r="N2240">
            <v>19137526</v>
          </cell>
          <cell r="O2240">
            <v>0.1</v>
          </cell>
          <cell r="P2240">
            <v>314786</v>
          </cell>
          <cell r="Q2240">
            <v>0.1</v>
          </cell>
          <cell r="R2240">
            <v>1913752.6</v>
          </cell>
          <cell r="S2240">
            <v>21366064.600000001</v>
          </cell>
          <cell r="T2240">
            <v>0.85521693812405619</v>
          </cell>
          <cell r="U2240">
            <v>0.19</v>
          </cell>
          <cell r="V2240">
            <v>4746809.9531620005</v>
          </cell>
          <cell r="W2240">
            <v>0.125</v>
          </cell>
          <cell r="X2240">
            <v>3122901.2849750002</v>
          </cell>
          <cell r="Y2240">
            <v>0</v>
          </cell>
          <cell r="Z2240">
            <v>0</v>
          </cell>
          <cell r="AA2240">
            <v>-0.17021693812405614</v>
          </cell>
          <cell r="AB2240">
            <v>-4252565.5583370002</v>
          </cell>
          <cell r="AD2240">
            <v>19.585165023803711</v>
          </cell>
        </row>
        <row r="2241">
          <cell r="A2241" t="str">
            <v>Ctro. Colseg. Medellín</v>
          </cell>
          <cell r="B2241">
            <v>10389215</v>
          </cell>
          <cell r="C2241">
            <v>37700</v>
          </cell>
          <cell r="D2241">
            <v>37777</v>
          </cell>
          <cell r="E2241" t="str">
            <v>M</v>
          </cell>
          <cell r="F2241" t="str">
            <v>AUCOL98</v>
          </cell>
          <cell r="G2241">
            <v>66210</v>
          </cell>
          <cell r="H2241" t="str">
            <v>DURANGOS Y CIA. LTDA. AG. DE SEG.</v>
          </cell>
          <cell r="I2241">
            <v>2990293</v>
          </cell>
          <cell r="J2241">
            <v>1798305</v>
          </cell>
          <cell r="K2241">
            <v>3757903.8270999999</v>
          </cell>
          <cell r="L2241">
            <v>3217771</v>
          </cell>
          <cell r="M2241">
            <v>0</v>
          </cell>
          <cell r="N2241">
            <v>3217771</v>
          </cell>
          <cell r="O2241">
            <v>0.1</v>
          </cell>
          <cell r="P2241">
            <v>0</v>
          </cell>
          <cell r="Q2241">
            <v>0.1</v>
          </cell>
          <cell r="R2241">
            <v>321777.10000000003</v>
          </cell>
          <cell r="S2241">
            <v>3539548.1</v>
          </cell>
          <cell r="T2241">
            <v>0.94189427480146393</v>
          </cell>
          <cell r="U2241">
            <v>0.19</v>
          </cell>
          <cell r="V2241">
            <v>714001.72714900004</v>
          </cell>
          <cell r="W2241">
            <v>0.125</v>
          </cell>
          <cell r="X2241">
            <v>469737.97838749998</v>
          </cell>
          <cell r="Y2241">
            <v>0</v>
          </cell>
          <cell r="Z2241">
            <v>0</v>
          </cell>
          <cell r="AA2241">
            <v>-0.25689427480146387</v>
          </cell>
          <cell r="AB2241">
            <v>-965383.97843650018</v>
          </cell>
          <cell r="AC2241">
            <v>10</v>
          </cell>
          <cell r="AD2241">
            <v>13.883116722106934</v>
          </cell>
        </row>
        <row r="2242">
          <cell r="B2242" t="str">
            <v>Total 10389215</v>
          </cell>
          <cell r="I2242">
            <v>29050941</v>
          </cell>
          <cell r="J2242">
            <v>27858953</v>
          </cell>
          <cell r="K2242">
            <v>28741114.106900003</v>
          </cell>
          <cell r="L2242">
            <v>19207437</v>
          </cell>
          <cell r="M2242">
            <v>3147860</v>
          </cell>
          <cell r="N2242">
            <v>22355297</v>
          </cell>
          <cell r="P2242">
            <v>314786</v>
          </cell>
          <cell r="R2242">
            <v>2235529.7000000002</v>
          </cell>
          <cell r="S2242">
            <v>24905612.700000003</v>
          </cell>
          <cell r="V2242">
            <v>5460811.6803110009</v>
          </cell>
          <cell r="X2242">
            <v>3592639.2633625004</v>
          </cell>
          <cell r="Z2242">
            <v>0</v>
          </cell>
          <cell r="AB2242">
            <v>-5217949.5367735</v>
          </cell>
          <cell r="AC2242">
            <v>10</v>
          </cell>
        </row>
        <row r="2243">
          <cell r="H2243" t="str">
            <v>Total DURANGOS Y CIA. LTDA. AG. DE SEG.</v>
          </cell>
          <cell r="I2243">
            <v>267784246.6875</v>
          </cell>
          <cell r="J2243">
            <v>229628626.75</v>
          </cell>
          <cell r="K2243">
            <v>131116605.0315</v>
          </cell>
          <cell r="L2243">
            <v>60623270</v>
          </cell>
          <cell r="M2243">
            <v>66441439</v>
          </cell>
          <cell r="N2243">
            <v>127064709</v>
          </cell>
          <cell r="P2243">
            <v>6644143.9000000004</v>
          </cell>
          <cell r="R2243">
            <v>12706470.9</v>
          </cell>
          <cell r="S2243">
            <v>146415323.79999998</v>
          </cell>
          <cell r="V2243">
            <v>24912154.955984998</v>
          </cell>
          <cell r="X2243">
            <v>16389575.6289375</v>
          </cell>
          <cell r="Z2243">
            <v>0</v>
          </cell>
          <cell r="AB2243">
            <v>-56600449.353422493</v>
          </cell>
          <cell r="AC2243">
            <v>169</v>
          </cell>
        </row>
        <row r="2244">
          <cell r="A2244" t="str">
            <v>Ctro. Colseg. Medellín</v>
          </cell>
          <cell r="B2244">
            <v>10396724</v>
          </cell>
          <cell r="C2244">
            <v>37358</v>
          </cell>
          <cell r="D2244">
            <v>37722</v>
          </cell>
          <cell r="E2244" t="str">
            <v>M</v>
          </cell>
          <cell r="F2244" t="str">
            <v>AUCOLESP</v>
          </cell>
          <cell r="G2244">
            <v>52016</v>
          </cell>
          <cell r="H2244" t="str">
            <v>ECHEVERRY CORREA WILFREDY</v>
          </cell>
          <cell r="I2244">
            <v>338292173.125</v>
          </cell>
          <cell r="J2244">
            <v>336132148</v>
          </cell>
          <cell r="K2244">
            <v>314227318.79189998</v>
          </cell>
          <cell r="L2244">
            <v>26734612</v>
          </cell>
          <cell r="M2244">
            <v>77056008</v>
          </cell>
          <cell r="N2244">
            <v>103790620</v>
          </cell>
          <cell r="O2244">
            <v>0.1</v>
          </cell>
          <cell r="P2244">
            <v>7705600.8000000007</v>
          </cell>
          <cell r="Q2244">
            <v>0.1</v>
          </cell>
          <cell r="R2244">
            <v>10379062</v>
          </cell>
          <cell r="S2244">
            <v>121875282.8</v>
          </cell>
          <cell r="T2244">
            <v>0.38785705605919346</v>
          </cell>
          <cell r="U2244">
            <v>0.19</v>
          </cell>
          <cell r="V2244">
            <v>59703190.570460998</v>
          </cell>
          <cell r="W2244">
            <v>0.15</v>
          </cell>
          <cell r="X2244">
            <v>47134097.818784997</v>
          </cell>
          <cell r="Y2244">
            <v>0</v>
          </cell>
          <cell r="Z2244">
            <v>0</v>
          </cell>
          <cell r="AA2244">
            <v>0.27214294394080646</v>
          </cell>
          <cell r="AB2244">
            <v>85514747.60265395</v>
          </cell>
          <cell r="AD2244">
            <v>173.35165405273438</v>
          </cell>
        </row>
        <row r="2245">
          <cell r="A2245" t="str">
            <v>Ctro. Colseg. Medellín</v>
          </cell>
          <cell r="B2245">
            <v>10396724</v>
          </cell>
          <cell r="C2245">
            <v>37723</v>
          </cell>
          <cell r="D2245">
            <v>37777</v>
          </cell>
          <cell r="E2245" t="str">
            <v>M</v>
          </cell>
          <cell r="F2245" t="str">
            <v>AUCOLESP</v>
          </cell>
          <cell r="G2245">
            <v>52016</v>
          </cell>
          <cell r="H2245" t="str">
            <v>ECHEVERRY CORREA WILFREDY</v>
          </cell>
          <cell r="I2245">
            <v>73499184</v>
          </cell>
          <cell r="J2245">
            <v>26970550</v>
          </cell>
          <cell r="K2245">
            <v>81491904.643199995</v>
          </cell>
          <cell r="N2245">
            <v>0</v>
          </cell>
          <cell r="O2245">
            <v>0.1</v>
          </cell>
          <cell r="P2245">
            <v>0</v>
          </cell>
          <cell r="Q2245">
            <v>0.1</v>
          </cell>
          <cell r="R2245">
            <v>0</v>
          </cell>
          <cell r="S2245">
            <v>0</v>
          </cell>
          <cell r="T2245">
            <v>0</v>
          </cell>
          <cell r="U2245">
            <v>0.19</v>
          </cell>
          <cell r="V2245">
            <v>15483461.882207999</v>
          </cell>
          <cell r="W2245">
            <v>0.15</v>
          </cell>
          <cell r="X2245">
            <v>12223785.696479999</v>
          </cell>
          <cell r="Y2245">
            <v>0</v>
          </cell>
          <cell r="Z2245">
            <v>0</v>
          </cell>
          <cell r="AA2245">
            <v>0.65999999999999992</v>
          </cell>
          <cell r="AB2245">
            <v>53784657.064511992</v>
          </cell>
          <cell r="AC2245">
            <v>307</v>
          </cell>
          <cell r="AD2245">
            <v>299.1851806640625</v>
          </cell>
        </row>
        <row r="2246">
          <cell r="B2246" t="str">
            <v>Total 10396724</v>
          </cell>
          <cell r="I2246">
            <v>411791357.125</v>
          </cell>
          <cell r="J2246">
            <v>363102698</v>
          </cell>
          <cell r="K2246">
            <v>395719223.43509996</v>
          </cell>
          <cell r="L2246">
            <v>26734612</v>
          </cell>
          <cell r="M2246">
            <v>77056008</v>
          </cell>
          <cell r="N2246">
            <v>103790620</v>
          </cell>
          <cell r="P2246">
            <v>7705600.8000000007</v>
          </cell>
          <cell r="R2246">
            <v>10379062</v>
          </cell>
          <cell r="S2246">
            <v>121875282.8</v>
          </cell>
          <cell r="V2246">
            <v>75186652.452668995</v>
          </cell>
          <cell r="X2246">
            <v>59357883.515264995</v>
          </cell>
          <cell r="Z2246">
            <v>0</v>
          </cell>
          <cell r="AB2246">
            <v>139299404.66716594</v>
          </cell>
          <cell r="AC2246">
            <v>307</v>
          </cell>
        </row>
        <row r="2247">
          <cell r="A2247" t="str">
            <v>Ctro. Colseg. Medellín</v>
          </cell>
          <cell r="B2247">
            <v>11008241</v>
          </cell>
          <cell r="C2247">
            <v>37525</v>
          </cell>
          <cell r="D2247">
            <v>37777</v>
          </cell>
          <cell r="E2247" t="str">
            <v>M</v>
          </cell>
          <cell r="F2247" t="str">
            <v>AUCOL98</v>
          </cell>
          <cell r="G2247">
            <v>52016</v>
          </cell>
          <cell r="H2247" t="str">
            <v>ECHEVERRY CORREA WILFREDY</v>
          </cell>
          <cell r="I2247">
            <v>90021062</v>
          </cell>
          <cell r="J2247">
            <v>70036693</v>
          </cell>
          <cell r="K2247">
            <v>83272623.914100006</v>
          </cell>
          <cell r="L2247">
            <v>54850271</v>
          </cell>
          <cell r="M2247">
            <v>25217824</v>
          </cell>
          <cell r="N2247">
            <v>80068095</v>
          </cell>
          <cell r="O2247">
            <v>0.1</v>
          </cell>
          <cell r="P2247">
            <v>2521782.4000000004</v>
          </cell>
          <cell r="Q2247">
            <v>0.1</v>
          </cell>
          <cell r="R2247">
            <v>8006809.5</v>
          </cell>
          <cell r="S2247">
            <v>90596686.900000006</v>
          </cell>
          <cell r="T2247">
            <v>1.0879528306139981</v>
          </cell>
          <cell r="U2247">
            <v>0.19</v>
          </cell>
          <cell r="V2247">
            <v>15821798.543679001</v>
          </cell>
          <cell r="W2247">
            <v>0.15</v>
          </cell>
          <cell r="X2247">
            <v>12490893.587115001</v>
          </cell>
          <cell r="Y2247">
            <v>0</v>
          </cell>
          <cell r="Z2247">
            <v>0</v>
          </cell>
          <cell r="AA2247">
            <v>-0.42795283061399814</v>
          </cell>
          <cell r="AB2247">
            <v>-35636755.116694011</v>
          </cell>
          <cell r="AC2247">
            <v>187</v>
          </cell>
          <cell r="AD2247">
            <v>91.773811340332031</v>
          </cell>
        </row>
        <row r="2248">
          <cell r="B2248" t="str">
            <v>Total 11008241</v>
          </cell>
          <cell r="I2248">
            <v>90021062</v>
          </cell>
          <cell r="J2248">
            <v>70036693</v>
          </cell>
          <cell r="K2248">
            <v>83272623.914100006</v>
          </cell>
          <cell r="L2248">
            <v>54850271</v>
          </cell>
          <cell r="M2248">
            <v>25217824</v>
          </cell>
          <cell r="N2248">
            <v>80068095</v>
          </cell>
          <cell r="P2248">
            <v>2521782.4000000004</v>
          </cell>
          <cell r="R2248">
            <v>8006809.5</v>
          </cell>
          <cell r="S2248">
            <v>90596686.900000006</v>
          </cell>
          <cell r="V2248">
            <v>15821798.543679001</v>
          </cell>
          <cell r="X2248">
            <v>12490893.587115001</v>
          </cell>
          <cell r="Z2248">
            <v>0</v>
          </cell>
          <cell r="AB2248">
            <v>-35636755.116694011</v>
          </cell>
          <cell r="AC2248">
            <v>187</v>
          </cell>
        </row>
        <row r="2249">
          <cell r="H2249" t="str">
            <v>Total ECHEVERRY CORREA WILFREDY</v>
          </cell>
          <cell r="I2249">
            <v>501812419.125</v>
          </cell>
          <cell r="J2249">
            <v>433139391</v>
          </cell>
          <cell r="K2249">
            <v>478991847.34919995</v>
          </cell>
          <cell r="L2249">
            <v>81584883</v>
          </cell>
          <cell r="M2249">
            <v>102273832</v>
          </cell>
          <cell r="N2249">
            <v>183858715</v>
          </cell>
          <cell r="P2249">
            <v>10227383.200000001</v>
          </cell>
          <cell r="R2249">
            <v>18385871.5</v>
          </cell>
          <cell r="S2249">
            <v>212471969.69999999</v>
          </cell>
          <cell r="V2249">
            <v>91008450.996347994</v>
          </cell>
          <cell r="X2249">
            <v>71848777.102379993</v>
          </cell>
          <cell r="Z2249">
            <v>0</v>
          </cell>
          <cell r="AB2249">
            <v>103662649.55047193</v>
          </cell>
          <cell r="AC2249">
            <v>494</v>
          </cell>
        </row>
        <row r="2250">
          <cell r="A2250" t="str">
            <v>Ctro. Colseg. Medellín</v>
          </cell>
          <cell r="B2250">
            <v>817511</v>
          </cell>
          <cell r="C2250">
            <v>36739</v>
          </cell>
          <cell r="D2250">
            <v>37103</v>
          </cell>
          <cell r="E2250" t="str">
            <v>A</v>
          </cell>
          <cell r="F2250" t="str">
            <v>AUCOL98</v>
          </cell>
          <cell r="G2250">
            <v>69870</v>
          </cell>
          <cell r="H2250" t="str">
            <v>ELECTRICAS DE MEDELLIN</v>
          </cell>
          <cell r="I2250">
            <v>143251767.6875</v>
          </cell>
          <cell r="J2250">
            <v>143251767.6875</v>
          </cell>
          <cell r="K2250">
            <v>143251767.62990001</v>
          </cell>
          <cell r="L2250">
            <v>4066502</v>
          </cell>
          <cell r="M2250">
            <v>2910001</v>
          </cell>
          <cell r="N2250">
            <v>6976503</v>
          </cell>
          <cell r="O2250">
            <v>0.1</v>
          </cell>
          <cell r="P2250">
            <v>291000.10000000003</v>
          </cell>
          <cell r="Q2250">
            <v>0.1</v>
          </cell>
          <cell r="R2250">
            <v>697650.3</v>
          </cell>
          <cell r="S2250">
            <v>7965153.3999999994</v>
          </cell>
          <cell r="T2250">
            <v>5.5602478990545351E-2</v>
          </cell>
          <cell r="U2250">
            <v>0.19</v>
          </cell>
          <cell r="V2250">
            <v>27217835.849681001</v>
          </cell>
          <cell r="W2250">
            <v>0.125</v>
          </cell>
          <cell r="X2250">
            <v>17906470.953737501</v>
          </cell>
          <cell r="Y2250">
            <v>0</v>
          </cell>
          <cell r="Z2250">
            <v>0</v>
          </cell>
          <cell r="AA2250">
            <v>0.62939752100945467</v>
          </cell>
          <cell r="AB2250">
            <v>90162307.426481515</v>
          </cell>
          <cell r="AD2250">
            <v>76.574172973632813</v>
          </cell>
        </row>
        <row r="2251">
          <cell r="A2251" t="str">
            <v>Ctro. Colseg. Medellín</v>
          </cell>
          <cell r="B2251">
            <v>817511</v>
          </cell>
          <cell r="C2251">
            <v>37104</v>
          </cell>
          <cell r="D2251">
            <v>37468</v>
          </cell>
          <cell r="E2251" t="str">
            <v>A</v>
          </cell>
          <cell r="F2251" t="str">
            <v>AUCOL98</v>
          </cell>
          <cell r="G2251">
            <v>69870</v>
          </cell>
          <cell r="H2251" t="str">
            <v>ELECTRICAS DE MEDELLIN</v>
          </cell>
          <cell r="I2251">
            <v>153857433.125</v>
          </cell>
          <cell r="J2251">
            <v>153857433.125</v>
          </cell>
          <cell r="K2251">
            <v>153857433.86520001</v>
          </cell>
          <cell r="L2251">
            <v>51100000</v>
          </cell>
          <cell r="M2251">
            <v>6490000</v>
          </cell>
          <cell r="N2251">
            <v>57590000</v>
          </cell>
          <cell r="O2251">
            <v>0.1</v>
          </cell>
          <cell r="P2251">
            <v>649000</v>
          </cell>
          <cell r="Q2251">
            <v>0.1</v>
          </cell>
          <cell r="R2251">
            <v>5759000</v>
          </cell>
          <cell r="S2251">
            <v>63998000</v>
          </cell>
          <cell r="T2251">
            <v>0.41595650201777662</v>
          </cell>
          <cell r="U2251">
            <v>0.19</v>
          </cell>
          <cell r="V2251">
            <v>29232912.434388004</v>
          </cell>
          <cell r="W2251">
            <v>0.125</v>
          </cell>
          <cell r="X2251">
            <v>19232179.233150002</v>
          </cell>
          <cell r="Y2251">
            <v>0</v>
          </cell>
          <cell r="Z2251">
            <v>0</v>
          </cell>
          <cell r="AA2251">
            <v>0.26904349798222343</v>
          </cell>
          <cell r="AB2251">
            <v>41394342.197662018</v>
          </cell>
          <cell r="AD2251">
            <v>81.376373291015625</v>
          </cell>
        </row>
        <row r="2252">
          <cell r="A2252" t="str">
            <v>Ctro. Colseg. Medellín</v>
          </cell>
          <cell r="B2252">
            <v>817511</v>
          </cell>
          <cell r="C2252">
            <v>37469</v>
          </cell>
          <cell r="D2252">
            <v>37777</v>
          </cell>
          <cell r="E2252" t="str">
            <v>A</v>
          </cell>
          <cell r="F2252" t="str">
            <v>AUCOL98</v>
          </cell>
          <cell r="G2252">
            <v>69870</v>
          </cell>
          <cell r="H2252" t="str">
            <v>ELECTRICAS DE MEDELLIN</v>
          </cell>
          <cell r="I2252">
            <v>159836534.6875</v>
          </cell>
          <cell r="J2252">
            <v>159836534.6875</v>
          </cell>
          <cell r="K2252">
            <v>133767146.14839999</v>
          </cell>
          <cell r="L2252">
            <v>57335227</v>
          </cell>
          <cell r="M2252">
            <v>22611111</v>
          </cell>
          <cell r="N2252">
            <v>79946338</v>
          </cell>
          <cell r="O2252">
            <v>0.1</v>
          </cell>
          <cell r="P2252">
            <v>2261111.1</v>
          </cell>
          <cell r="Q2252">
            <v>0.1</v>
          </cell>
          <cell r="R2252">
            <v>7994633.8000000007</v>
          </cell>
          <cell r="S2252">
            <v>90202082.899999991</v>
          </cell>
          <cell r="T2252">
            <v>0.67432165144594369</v>
          </cell>
          <cell r="U2252">
            <v>0.19</v>
          </cell>
          <cell r="V2252">
            <v>25415757.768195998</v>
          </cell>
          <cell r="W2252">
            <v>0.125</v>
          </cell>
          <cell r="X2252">
            <v>16720893.268549999</v>
          </cell>
          <cell r="Y2252">
            <v>0</v>
          </cell>
          <cell r="Z2252">
            <v>0</v>
          </cell>
          <cell r="AA2252">
            <v>1.0678348554056361E-2</v>
          </cell>
          <cell r="AB2252">
            <v>1428412.211654013</v>
          </cell>
          <cell r="AC2252">
            <v>88</v>
          </cell>
          <cell r="AD2252">
            <v>85.642860412597656</v>
          </cell>
        </row>
        <row r="2253">
          <cell r="B2253" t="str">
            <v>Total 817511</v>
          </cell>
          <cell r="I2253">
            <v>456945735.5</v>
          </cell>
          <cell r="J2253">
            <v>456945735.5</v>
          </cell>
          <cell r="K2253">
            <v>430876347.64350003</v>
          </cell>
          <cell r="L2253">
            <v>112501729</v>
          </cell>
          <cell r="M2253">
            <v>32011112</v>
          </cell>
          <cell r="N2253">
            <v>144512841</v>
          </cell>
          <cell r="P2253">
            <v>3201111.2</v>
          </cell>
          <cell r="R2253">
            <v>14451284.100000001</v>
          </cell>
          <cell r="S2253">
            <v>162165236.30000001</v>
          </cell>
          <cell r="V2253">
            <v>81866506.052265003</v>
          </cell>
          <cell r="X2253">
            <v>53859543.455437504</v>
          </cell>
          <cell r="Z2253">
            <v>0</v>
          </cell>
          <cell r="AB2253">
            <v>132985061.83579755</v>
          </cell>
          <cell r="AC2253">
            <v>88</v>
          </cell>
        </row>
        <row r="2254">
          <cell r="H2254" t="str">
            <v>Total ELECTRICAS DE MEDELLIN</v>
          </cell>
          <cell r="I2254">
            <v>456945735.5</v>
          </cell>
          <cell r="J2254">
            <v>456945735.5</v>
          </cell>
          <cell r="K2254">
            <v>430876347.64350003</v>
          </cell>
          <cell r="L2254">
            <v>112501729</v>
          </cell>
          <cell r="M2254">
            <v>32011112</v>
          </cell>
          <cell r="N2254">
            <v>144512841</v>
          </cell>
          <cell r="P2254">
            <v>3201111.2</v>
          </cell>
          <cell r="R2254">
            <v>14451284.100000001</v>
          </cell>
          <cell r="S2254">
            <v>162165236.30000001</v>
          </cell>
          <cell r="V2254">
            <v>81866506.052265003</v>
          </cell>
          <cell r="X2254">
            <v>53859543.455437504</v>
          </cell>
          <cell r="Z2254">
            <v>0</v>
          </cell>
          <cell r="AB2254">
            <v>132985061.83579755</v>
          </cell>
          <cell r="AC2254">
            <v>88</v>
          </cell>
        </row>
        <row r="2255">
          <cell r="A2255" t="str">
            <v>Ctro. Colseg. Medellín</v>
          </cell>
          <cell r="B2255">
            <v>7434921</v>
          </cell>
          <cell r="C2255">
            <v>36737</v>
          </cell>
          <cell r="D2255">
            <v>37101</v>
          </cell>
          <cell r="E2255" t="str">
            <v>M</v>
          </cell>
          <cell r="F2255" t="str">
            <v>AUCOL98</v>
          </cell>
          <cell r="G2255">
            <v>51329</v>
          </cell>
          <cell r="H2255" t="str">
            <v>FONDO DE EMPLEADOS MUNICIPIO DE ENVIGADO.</v>
          </cell>
          <cell r="I2255">
            <v>16970322</v>
          </cell>
          <cell r="J2255">
            <v>16970322</v>
          </cell>
          <cell r="K2255">
            <v>16970322.011700001</v>
          </cell>
          <cell r="L2255">
            <v>6991631</v>
          </cell>
          <cell r="M2255">
            <v>0</v>
          </cell>
          <cell r="N2255">
            <v>6991631</v>
          </cell>
          <cell r="O2255">
            <v>0.1</v>
          </cell>
          <cell r="P2255">
            <v>0</v>
          </cell>
          <cell r="Q2255">
            <v>0.1</v>
          </cell>
          <cell r="R2255">
            <v>699163.10000000009</v>
          </cell>
          <cell r="S2255">
            <v>7690794.0999999996</v>
          </cell>
          <cell r="T2255">
            <v>0.45319081716290749</v>
          </cell>
          <cell r="U2255">
            <v>0.19</v>
          </cell>
          <cell r="V2255">
            <v>3224361.1822230001</v>
          </cell>
          <cell r="W2255">
            <v>0.125</v>
          </cell>
          <cell r="X2255">
            <v>2121290.2514625001</v>
          </cell>
          <cell r="Y2255">
            <v>0</v>
          </cell>
          <cell r="Z2255">
            <v>0</v>
          </cell>
          <cell r="AA2255">
            <v>0.23180918283709256</v>
          </cell>
          <cell r="AB2255">
            <v>3933876.4780145017</v>
          </cell>
          <cell r="AD2255">
            <v>19.763736724853516</v>
          </cell>
        </row>
        <row r="2256">
          <cell r="A2256" t="str">
            <v>Ctro. Colseg. Medellín</v>
          </cell>
          <cell r="B2256">
            <v>7434921</v>
          </cell>
          <cell r="C2256">
            <v>37102</v>
          </cell>
          <cell r="D2256">
            <v>37466</v>
          </cell>
          <cell r="E2256" t="str">
            <v>M</v>
          </cell>
          <cell r="F2256" t="str">
            <v>AUCOL98</v>
          </cell>
          <cell r="G2256">
            <v>51329</v>
          </cell>
          <cell r="H2256" t="str">
            <v>FONDO DE EMPLEADOS MUNICIPIO DE ENVIGADO.</v>
          </cell>
          <cell r="I2256">
            <v>23679048.1875</v>
          </cell>
          <cell r="J2256">
            <v>23679048.1875</v>
          </cell>
          <cell r="K2256">
            <v>23679048.2031</v>
          </cell>
          <cell r="L2256">
            <v>13358983</v>
          </cell>
          <cell r="M2256">
            <v>160000</v>
          </cell>
          <cell r="N2256">
            <v>13518983</v>
          </cell>
          <cell r="O2256">
            <v>0.1</v>
          </cell>
          <cell r="P2256">
            <v>16000</v>
          </cell>
          <cell r="Q2256">
            <v>0.1</v>
          </cell>
          <cell r="R2256">
            <v>1351898.3</v>
          </cell>
          <cell r="S2256">
            <v>14886881.300000001</v>
          </cell>
          <cell r="T2256">
            <v>0.62869424363311399</v>
          </cell>
          <cell r="U2256">
            <v>0.19</v>
          </cell>
          <cell r="V2256">
            <v>4499019.1585889999</v>
          </cell>
          <cell r="W2256">
            <v>0.125</v>
          </cell>
          <cell r="X2256">
            <v>2959881.0253874999</v>
          </cell>
          <cell r="Y2256">
            <v>0</v>
          </cell>
          <cell r="Z2256">
            <v>0</v>
          </cell>
          <cell r="AA2256">
            <v>5.6305756366886062E-2</v>
          </cell>
          <cell r="AB2256">
            <v>1333266.7191234997</v>
          </cell>
          <cell r="AD2256">
            <v>21.5</v>
          </cell>
        </row>
        <row r="2257">
          <cell r="A2257" t="str">
            <v>Ctro. Colseg. Medellín</v>
          </cell>
          <cell r="B2257">
            <v>7434921</v>
          </cell>
          <cell r="C2257">
            <v>37467</v>
          </cell>
          <cell r="D2257">
            <v>37777</v>
          </cell>
          <cell r="E2257" t="str">
            <v>M</v>
          </cell>
          <cell r="F2257" t="str">
            <v>AUCOL98</v>
          </cell>
          <cell r="G2257">
            <v>51329</v>
          </cell>
          <cell r="H2257" t="str">
            <v>FONDO DE EMPLEADOS MUNICIPIO DE ENVIGADO.</v>
          </cell>
          <cell r="I2257">
            <v>9223980.875</v>
          </cell>
          <cell r="J2257">
            <v>8957237.875</v>
          </cell>
          <cell r="K2257">
            <v>9114136.875</v>
          </cell>
          <cell r="L2257">
            <v>5633995</v>
          </cell>
          <cell r="M2257">
            <v>0</v>
          </cell>
          <cell r="N2257">
            <v>5633995</v>
          </cell>
          <cell r="O2257">
            <v>0.1</v>
          </cell>
          <cell r="P2257">
            <v>0</v>
          </cell>
          <cell r="Q2257">
            <v>0.1</v>
          </cell>
          <cell r="R2257">
            <v>563399.5</v>
          </cell>
          <cell r="S2257">
            <v>6197394.5</v>
          </cell>
          <cell r="T2257">
            <v>0.67997601802529439</v>
          </cell>
          <cell r="U2257">
            <v>0.19</v>
          </cell>
          <cell r="V2257">
            <v>1731686.0062500001</v>
          </cell>
          <cell r="W2257">
            <v>0.125</v>
          </cell>
          <cell r="X2257">
            <v>1139267.109375</v>
          </cell>
          <cell r="Y2257">
            <v>0</v>
          </cell>
          <cell r="Z2257">
            <v>0</v>
          </cell>
          <cell r="AA2257">
            <v>5.0239819747056602E-3</v>
          </cell>
          <cell r="AB2257">
            <v>45789.259375000176</v>
          </cell>
          <cell r="AC2257">
            <v>4</v>
          </cell>
          <cell r="AD2257">
            <v>12.058064460754395</v>
          </cell>
        </row>
        <row r="2258">
          <cell r="B2258" t="str">
            <v>Total 7434921</v>
          </cell>
          <cell r="I2258">
            <v>49873351.0625</v>
          </cell>
          <cell r="J2258">
            <v>49606608.0625</v>
          </cell>
          <cell r="K2258">
            <v>49763507.0898</v>
          </cell>
          <cell r="L2258">
            <v>25984609</v>
          </cell>
          <cell r="M2258">
            <v>160000</v>
          </cell>
          <cell r="N2258">
            <v>26144609</v>
          </cell>
          <cell r="P2258">
            <v>16000</v>
          </cell>
          <cell r="R2258">
            <v>2614460.9000000004</v>
          </cell>
          <cell r="S2258">
            <v>28775069.899999999</v>
          </cell>
          <cell r="V2258">
            <v>9455066.3470619991</v>
          </cell>
          <cell r="X2258">
            <v>6220438.386225</v>
          </cell>
          <cell r="Z2258">
            <v>0</v>
          </cell>
          <cell r="AB2258">
            <v>5312932.4565130016</v>
          </cell>
          <cell r="AC2258">
            <v>4</v>
          </cell>
        </row>
        <row r="2259">
          <cell r="H2259" t="str">
            <v>Total FONDO DE EMPLEADOS MUNICIPIO DE ENVIGADO.</v>
          </cell>
          <cell r="I2259">
            <v>49873351.0625</v>
          </cell>
          <cell r="J2259">
            <v>49606608.0625</v>
          </cell>
          <cell r="K2259">
            <v>49763507.0898</v>
          </cell>
          <cell r="L2259">
            <v>25984609</v>
          </cell>
          <cell r="M2259">
            <v>160000</v>
          </cell>
          <cell r="N2259">
            <v>26144609</v>
          </cell>
          <cell r="P2259">
            <v>16000</v>
          </cell>
          <cell r="R2259">
            <v>2614460.9000000004</v>
          </cell>
          <cell r="S2259">
            <v>28775069.899999999</v>
          </cell>
          <cell r="V2259">
            <v>9455066.3470619991</v>
          </cell>
          <cell r="X2259">
            <v>6220438.386225</v>
          </cell>
          <cell r="Z2259">
            <v>0</v>
          </cell>
          <cell r="AB2259">
            <v>5312932.4565130016</v>
          </cell>
          <cell r="AC2259">
            <v>4</v>
          </cell>
        </row>
        <row r="2260">
          <cell r="A2260" t="str">
            <v>Ctro. Colseg. Medellín</v>
          </cell>
          <cell r="B2260">
            <v>7447667</v>
          </cell>
          <cell r="C2260">
            <v>36753</v>
          </cell>
          <cell r="D2260">
            <v>37117</v>
          </cell>
          <cell r="E2260" t="str">
            <v>A</v>
          </cell>
          <cell r="F2260" t="str">
            <v>AUCOL98</v>
          </cell>
          <cell r="G2260">
            <v>69870</v>
          </cell>
          <cell r="H2260" t="str">
            <v>IDJ Y CIA LTDA</v>
          </cell>
          <cell r="I2260">
            <v>27863574.1875</v>
          </cell>
          <cell r="J2260">
            <v>27863574.1875</v>
          </cell>
          <cell r="K2260">
            <v>27863574.000100002</v>
          </cell>
          <cell r="L2260">
            <v>48224322</v>
          </cell>
          <cell r="M2260">
            <v>3510620</v>
          </cell>
          <cell r="N2260">
            <v>51734942</v>
          </cell>
          <cell r="O2260">
            <v>0.1</v>
          </cell>
          <cell r="P2260">
            <v>351062</v>
          </cell>
          <cell r="Q2260">
            <v>0.1</v>
          </cell>
          <cell r="R2260">
            <v>5173494.2</v>
          </cell>
          <cell r="S2260">
            <v>57259498.200000003</v>
          </cell>
          <cell r="T2260">
            <v>2.0549947468976701</v>
          </cell>
          <cell r="U2260">
            <v>0.19</v>
          </cell>
          <cell r="V2260">
            <v>5294079.0600190004</v>
          </cell>
          <cell r="W2260">
            <v>0.125</v>
          </cell>
          <cell r="X2260">
            <v>3482946.7500125002</v>
          </cell>
          <cell r="Y2260">
            <v>0</v>
          </cell>
          <cell r="Z2260">
            <v>0</v>
          </cell>
          <cell r="AA2260">
            <v>-1.3699947468976701</v>
          </cell>
          <cell r="AB2260">
            <v>-38172950.009931505</v>
          </cell>
          <cell r="AD2260">
            <v>13.782966613769531</v>
          </cell>
        </row>
        <row r="2261">
          <cell r="B2261" t="str">
            <v>Total 7447667</v>
          </cell>
          <cell r="I2261">
            <v>27863574.1875</v>
          </cell>
          <cell r="J2261">
            <v>27863574.1875</v>
          </cell>
          <cell r="K2261">
            <v>27863574.000100002</v>
          </cell>
          <cell r="L2261">
            <v>48224322</v>
          </cell>
          <cell r="M2261">
            <v>3510620</v>
          </cell>
          <cell r="N2261">
            <v>51734942</v>
          </cell>
          <cell r="P2261">
            <v>351062</v>
          </cell>
          <cell r="R2261">
            <v>5173494.2</v>
          </cell>
          <cell r="S2261">
            <v>57259498.200000003</v>
          </cell>
          <cell r="V2261">
            <v>5294079.0600190004</v>
          </cell>
          <cell r="X2261">
            <v>3482946.7500125002</v>
          </cell>
          <cell r="Z2261">
            <v>0</v>
          </cell>
          <cell r="AB2261">
            <v>-38172950.009931505</v>
          </cell>
          <cell r="AC2261">
            <v>0</v>
          </cell>
        </row>
        <row r="2262">
          <cell r="H2262" t="str">
            <v>Total IDJ Y CIA LTDA</v>
          </cell>
          <cell r="I2262">
            <v>27863574.1875</v>
          </cell>
          <cell r="J2262">
            <v>27863574.1875</v>
          </cell>
          <cell r="K2262">
            <v>27863574.000100002</v>
          </cell>
          <cell r="L2262">
            <v>48224322</v>
          </cell>
          <cell r="M2262">
            <v>3510620</v>
          </cell>
          <cell r="N2262">
            <v>51734942</v>
          </cell>
          <cell r="P2262">
            <v>351062</v>
          </cell>
          <cell r="R2262">
            <v>5173494.2</v>
          </cell>
          <cell r="S2262">
            <v>57259498.200000003</v>
          </cell>
          <cell r="V2262">
            <v>5294079.0600190004</v>
          </cell>
          <cell r="X2262">
            <v>3482946.7500125002</v>
          </cell>
          <cell r="Z2262">
            <v>0</v>
          </cell>
          <cell r="AB2262">
            <v>-38172950.009931505</v>
          </cell>
          <cell r="AC2262">
            <v>0</v>
          </cell>
        </row>
        <row r="2263">
          <cell r="A2263" t="str">
            <v>Ctro. Colseg. Medellín</v>
          </cell>
          <cell r="B2263">
            <v>10959689</v>
          </cell>
          <cell r="C2263">
            <v>37452</v>
          </cell>
          <cell r="D2263">
            <v>37777</v>
          </cell>
          <cell r="E2263" t="str">
            <v>A</v>
          </cell>
          <cell r="F2263" t="str">
            <v>AUCOLESP</v>
          </cell>
          <cell r="G2263">
            <v>66365</v>
          </cell>
          <cell r="H2263" t="str">
            <v>ILIZA DE COLOMBIA LTDA</v>
          </cell>
          <cell r="I2263">
            <v>1154119</v>
          </cell>
          <cell r="J2263">
            <v>1154119</v>
          </cell>
          <cell r="K2263">
            <v>1030802.1875</v>
          </cell>
          <cell r="N2263">
            <v>0</v>
          </cell>
          <cell r="O2263">
            <v>0.1</v>
          </cell>
          <cell r="P2263">
            <v>0</v>
          </cell>
          <cell r="Q2263">
            <v>0.1</v>
          </cell>
          <cell r="R2263">
            <v>0</v>
          </cell>
          <cell r="S2263">
            <v>0</v>
          </cell>
          <cell r="T2263">
            <v>0</v>
          </cell>
          <cell r="U2263">
            <v>0.19</v>
          </cell>
          <cell r="V2263">
            <v>195852.41562499999</v>
          </cell>
          <cell r="W2263">
            <v>0.125</v>
          </cell>
          <cell r="X2263">
            <v>128850.2734375</v>
          </cell>
          <cell r="Y2263">
            <v>0</v>
          </cell>
          <cell r="Z2263">
            <v>0</v>
          </cell>
          <cell r="AA2263">
            <v>0.68500000000000005</v>
          </cell>
          <cell r="AB2263">
            <v>706099.49843750009</v>
          </cell>
          <cell r="AC2263">
            <v>1</v>
          </cell>
          <cell r="AD2263">
            <v>1</v>
          </cell>
        </row>
        <row r="2264">
          <cell r="B2264" t="str">
            <v>Total 10959689</v>
          </cell>
          <cell r="I2264">
            <v>1154119</v>
          </cell>
          <cell r="J2264">
            <v>1154119</v>
          </cell>
          <cell r="K2264">
            <v>1030802.1875</v>
          </cell>
          <cell r="L2264">
            <v>0</v>
          </cell>
          <cell r="M2264">
            <v>0</v>
          </cell>
          <cell r="N2264">
            <v>0</v>
          </cell>
          <cell r="P2264">
            <v>0</v>
          </cell>
          <cell r="R2264">
            <v>0</v>
          </cell>
          <cell r="S2264">
            <v>0</v>
          </cell>
          <cell r="V2264">
            <v>195852.41562499999</v>
          </cell>
          <cell r="X2264">
            <v>128850.2734375</v>
          </cell>
          <cell r="Z2264">
            <v>0</v>
          </cell>
          <cell r="AB2264">
            <v>706099.49843750009</v>
          </cell>
          <cell r="AC2264">
            <v>1</v>
          </cell>
        </row>
        <row r="2265">
          <cell r="H2265" t="str">
            <v>Total ILIZA DE COLOMBIA LTDA</v>
          </cell>
          <cell r="I2265">
            <v>1154119</v>
          </cell>
          <cell r="J2265">
            <v>1154119</v>
          </cell>
          <cell r="K2265">
            <v>1030802.1875</v>
          </cell>
          <cell r="L2265">
            <v>0</v>
          </cell>
          <cell r="M2265">
            <v>0</v>
          </cell>
          <cell r="N2265">
            <v>0</v>
          </cell>
          <cell r="P2265">
            <v>0</v>
          </cell>
          <cell r="R2265">
            <v>0</v>
          </cell>
          <cell r="S2265">
            <v>0</v>
          </cell>
          <cell r="V2265">
            <v>195852.41562499999</v>
          </cell>
          <cell r="X2265">
            <v>128850.2734375</v>
          </cell>
          <cell r="Z2265">
            <v>0</v>
          </cell>
          <cell r="AB2265">
            <v>706099.49843750009</v>
          </cell>
          <cell r="AC2265">
            <v>1</v>
          </cell>
        </row>
        <row r="2266">
          <cell r="A2266" t="str">
            <v>Ctro. Colseg. Medellín</v>
          </cell>
          <cell r="B2266">
            <v>977072</v>
          </cell>
          <cell r="C2266">
            <v>36806</v>
          </cell>
          <cell r="D2266">
            <v>37170</v>
          </cell>
          <cell r="E2266" t="str">
            <v>M</v>
          </cell>
          <cell r="F2266" t="str">
            <v>AUCOL98</v>
          </cell>
          <cell r="G2266">
            <v>67586</v>
          </cell>
          <cell r="H2266" t="str">
            <v>IMBOCAR S.A.</v>
          </cell>
          <cell r="I2266">
            <v>116421737</v>
          </cell>
          <cell r="J2266">
            <v>116421737</v>
          </cell>
          <cell r="K2266">
            <v>116421736.94580001</v>
          </cell>
          <cell r="L2266">
            <v>60171900</v>
          </cell>
          <cell r="M2266">
            <v>3000000</v>
          </cell>
          <cell r="N2266">
            <v>63171900</v>
          </cell>
          <cell r="O2266">
            <v>0.1</v>
          </cell>
          <cell r="P2266">
            <v>300000</v>
          </cell>
          <cell r="Q2266">
            <v>0.1</v>
          </cell>
          <cell r="R2266">
            <v>6317190</v>
          </cell>
          <cell r="S2266">
            <v>69789090</v>
          </cell>
          <cell r="T2266">
            <v>0.59945068533456281</v>
          </cell>
          <cell r="U2266">
            <v>0.19</v>
          </cell>
          <cell r="V2266">
            <v>22120130.019702002</v>
          </cell>
          <cell r="W2266">
            <v>0.125</v>
          </cell>
          <cell r="X2266">
            <v>14552717.118225001</v>
          </cell>
          <cell r="Y2266">
            <v>0</v>
          </cell>
          <cell r="Z2266">
            <v>0</v>
          </cell>
          <cell r="AA2266">
            <v>8.5549314665437248E-2</v>
          </cell>
          <cell r="AB2266">
            <v>9959799.8078730069</v>
          </cell>
          <cell r="AD2266">
            <v>40.579669952392578</v>
          </cell>
        </row>
        <row r="2267">
          <cell r="A2267" t="str">
            <v>Ctro. Colseg. Medellín</v>
          </cell>
          <cell r="B2267">
            <v>977072</v>
          </cell>
          <cell r="C2267">
            <v>37171</v>
          </cell>
          <cell r="D2267">
            <v>37535</v>
          </cell>
          <cell r="E2267" t="str">
            <v>M</v>
          </cell>
          <cell r="F2267" t="str">
            <v>AUCOL98</v>
          </cell>
          <cell r="G2267">
            <v>67586</v>
          </cell>
          <cell r="H2267" t="str">
            <v>IMBOCAR S.A.</v>
          </cell>
          <cell r="I2267">
            <v>220374686</v>
          </cell>
          <cell r="J2267">
            <v>220374686</v>
          </cell>
          <cell r="K2267">
            <v>220374685.8125</v>
          </cell>
          <cell r="L2267">
            <v>62152840</v>
          </cell>
          <cell r="M2267">
            <v>42282222</v>
          </cell>
          <cell r="N2267">
            <v>104435062</v>
          </cell>
          <cell r="O2267">
            <v>0.1</v>
          </cell>
          <cell r="P2267">
            <v>4228222.2</v>
          </cell>
          <cell r="Q2267">
            <v>0.1</v>
          </cell>
          <cell r="R2267">
            <v>10443506.200000001</v>
          </cell>
          <cell r="S2267">
            <v>119106790.40000001</v>
          </cell>
          <cell r="T2267">
            <v>0.54047401116360017</v>
          </cell>
          <cell r="U2267">
            <v>0.19</v>
          </cell>
          <cell r="V2267">
            <v>41871190.304375</v>
          </cell>
          <cell r="W2267">
            <v>0.125</v>
          </cell>
          <cell r="X2267">
            <v>27546835.7265625</v>
          </cell>
          <cell r="Y2267">
            <v>0</v>
          </cell>
          <cell r="Z2267">
            <v>0</v>
          </cell>
          <cell r="AA2267">
            <v>0.14452598883639989</v>
          </cell>
          <cell r="AB2267">
            <v>31849869.381562509</v>
          </cell>
          <cell r="AD2267">
            <v>60.689559936523438</v>
          </cell>
        </row>
        <row r="2268">
          <cell r="A2268" t="str">
            <v>Ctro. Colseg. Medellín</v>
          </cell>
          <cell r="B2268">
            <v>977072</v>
          </cell>
          <cell r="C2268">
            <v>37536</v>
          </cell>
          <cell r="D2268">
            <v>37777</v>
          </cell>
          <cell r="E2268" t="str">
            <v>M</v>
          </cell>
          <cell r="F2268" t="str">
            <v>AUCOL98</v>
          </cell>
          <cell r="G2268">
            <v>67586</v>
          </cell>
          <cell r="H2268" t="str">
            <v>IMBOCAR S.A.</v>
          </cell>
          <cell r="I2268">
            <v>142159139</v>
          </cell>
          <cell r="J2268">
            <v>107105448</v>
          </cell>
          <cell r="K2268">
            <v>141093393.30860001</v>
          </cell>
          <cell r="L2268">
            <v>30802545</v>
          </cell>
          <cell r="M2268">
            <v>1135181</v>
          </cell>
          <cell r="N2268">
            <v>31937726</v>
          </cell>
          <cell r="O2268">
            <v>0.1</v>
          </cell>
          <cell r="P2268">
            <v>113518.1</v>
          </cell>
          <cell r="Q2268">
            <v>0.1</v>
          </cell>
          <cell r="R2268">
            <v>3193772.6</v>
          </cell>
          <cell r="S2268">
            <v>35245016.700000003</v>
          </cell>
          <cell r="T2268">
            <v>0.24979919947712909</v>
          </cell>
          <cell r="U2268">
            <v>0.19</v>
          </cell>
          <cell r="V2268">
            <v>26807744.728634004</v>
          </cell>
          <cell r="W2268">
            <v>0.125</v>
          </cell>
          <cell r="X2268">
            <v>17636674.163575001</v>
          </cell>
          <cell r="Y2268">
            <v>0</v>
          </cell>
          <cell r="Z2268">
            <v>0</v>
          </cell>
          <cell r="AA2268">
            <v>0.43520080052287097</v>
          </cell>
          <cell r="AB2268">
            <v>61403957.716391012</v>
          </cell>
          <cell r="AC2268">
            <v>65</v>
          </cell>
          <cell r="AD2268">
            <v>63.033195495605469</v>
          </cell>
        </row>
        <row r="2269">
          <cell r="B2269" t="str">
            <v>Total 977072</v>
          </cell>
          <cell r="I2269">
            <v>478955562</v>
          </cell>
          <cell r="J2269">
            <v>443901871</v>
          </cell>
          <cell r="K2269">
            <v>477889816.06690001</v>
          </cell>
          <cell r="L2269">
            <v>153127285</v>
          </cell>
          <cell r="M2269">
            <v>46417403</v>
          </cell>
          <cell r="N2269">
            <v>199544688</v>
          </cell>
          <cell r="P2269">
            <v>4641740.3</v>
          </cell>
          <cell r="R2269">
            <v>19954468.800000001</v>
          </cell>
          <cell r="S2269">
            <v>224140897.10000002</v>
          </cell>
          <cell r="V2269">
            <v>90799065.05271101</v>
          </cell>
          <cell r="X2269">
            <v>59736227.008362502</v>
          </cell>
          <cell r="Z2269">
            <v>0</v>
          </cell>
          <cell r="AB2269">
            <v>103213626.90582652</v>
          </cell>
          <cell r="AC2269">
            <v>65</v>
          </cell>
        </row>
        <row r="2270">
          <cell r="H2270" t="str">
            <v>Total IMBOCAR S.A.</v>
          </cell>
          <cell r="I2270">
            <v>478955562</v>
          </cell>
          <cell r="J2270">
            <v>443901871</v>
          </cell>
          <cell r="K2270">
            <v>477889816.06690001</v>
          </cell>
          <cell r="L2270">
            <v>153127285</v>
          </cell>
          <cell r="M2270">
            <v>46417403</v>
          </cell>
          <cell r="N2270">
            <v>199544688</v>
          </cell>
          <cell r="P2270">
            <v>4641740.3</v>
          </cell>
          <cell r="R2270">
            <v>19954468.800000001</v>
          </cell>
          <cell r="S2270">
            <v>224140897.10000002</v>
          </cell>
          <cell r="V2270">
            <v>90799065.05271101</v>
          </cell>
          <cell r="X2270">
            <v>59736227.008362502</v>
          </cell>
          <cell r="Z2270">
            <v>0</v>
          </cell>
          <cell r="AB2270">
            <v>103213626.90582652</v>
          </cell>
          <cell r="AC2270">
            <v>65</v>
          </cell>
        </row>
        <row r="2271">
          <cell r="A2271" t="str">
            <v>Ctro. Colseg. Medellín</v>
          </cell>
          <cell r="B2271">
            <v>819751</v>
          </cell>
          <cell r="C2271">
            <v>36739</v>
          </cell>
          <cell r="D2271">
            <v>37103</v>
          </cell>
          <cell r="E2271" t="str">
            <v>A</v>
          </cell>
          <cell r="F2271" t="str">
            <v>AUCOL98</v>
          </cell>
          <cell r="G2271">
            <v>69870</v>
          </cell>
          <cell r="H2271" t="str">
            <v>INSTELEC LTDA.</v>
          </cell>
          <cell r="I2271">
            <v>26802959.3125</v>
          </cell>
          <cell r="J2271">
            <v>26802959.3125</v>
          </cell>
          <cell r="K2271">
            <v>26802959.3748</v>
          </cell>
          <cell r="L2271">
            <v>27045000</v>
          </cell>
          <cell r="M2271">
            <v>0</v>
          </cell>
          <cell r="N2271">
            <v>27045000</v>
          </cell>
          <cell r="O2271">
            <v>0.1</v>
          </cell>
          <cell r="P2271">
            <v>0</v>
          </cell>
          <cell r="Q2271">
            <v>0.1</v>
          </cell>
          <cell r="R2271">
            <v>2704500</v>
          </cell>
          <cell r="S2271">
            <v>29749500</v>
          </cell>
          <cell r="T2271">
            <v>1.1099334063823685</v>
          </cell>
          <cell r="U2271">
            <v>0.19</v>
          </cell>
          <cell r="V2271">
            <v>5092562.2812120002</v>
          </cell>
          <cell r="W2271">
            <v>0.125</v>
          </cell>
          <cell r="X2271">
            <v>3350369.92185</v>
          </cell>
          <cell r="Y2271">
            <v>0</v>
          </cell>
          <cell r="Z2271">
            <v>0</v>
          </cell>
          <cell r="AA2271">
            <v>-0.42493340638236843</v>
          </cell>
          <cell r="AB2271">
            <v>-11389472.828261999</v>
          </cell>
          <cell r="AD2271">
            <v>15.337912559509277</v>
          </cell>
        </row>
        <row r="2272">
          <cell r="A2272" t="str">
            <v>Ctro. Colseg. Medellín</v>
          </cell>
          <cell r="B2272">
            <v>819751</v>
          </cell>
          <cell r="C2272">
            <v>37104</v>
          </cell>
          <cell r="D2272">
            <v>37468</v>
          </cell>
          <cell r="E2272" t="str">
            <v>A</v>
          </cell>
          <cell r="F2272" t="str">
            <v>AUCOL98</v>
          </cell>
          <cell r="G2272">
            <v>69870</v>
          </cell>
          <cell r="H2272" t="str">
            <v>INSTELEC LTDA.</v>
          </cell>
          <cell r="I2272">
            <v>98463325.5</v>
          </cell>
          <cell r="J2272">
            <v>98463325.5</v>
          </cell>
          <cell r="K2272">
            <v>98463325.3125</v>
          </cell>
          <cell r="L2272">
            <v>91319810</v>
          </cell>
          <cell r="M2272">
            <v>8959476</v>
          </cell>
          <cell r="N2272">
            <v>100279286</v>
          </cell>
          <cell r="O2272">
            <v>0.1</v>
          </cell>
          <cell r="P2272">
            <v>895947.60000000009</v>
          </cell>
          <cell r="Q2272">
            <v>0.1</v>
          </cell>
          <cell r="R2272">
            <v>10027928.6</v>
          </cell>
          <cell r="S2272">
            <v>111203162.19999999</v>
          </cell>
          <cell r="T2272">
            <v>1.1293866203184451</v>
          </cell>
          <cell r="U2272">
            <v>0.19</v>
          </cell>
          <cell r="V2272">
            <v>18708031.809374999</v>
          </cell>
          <cell r="W2272">
            <v>0.125</v>
          </cell>
          <cell r="X2272">
            <v>12307915.6640625</v>
          </cell>
          <cell r="Y2272">
            <v>0</v>
          </cell>
          <cell r="Z2272">
            <v>0</v>
          </cell>
          <cell r="AA2272">
            <v>-0.444386620318445</v>
          </cell>
          <cell r="AB2272">
            <v>-43755784.360937476</v>
          </cell>
          <cell r="AD2272">
            <v>43.788459777832031</v>
          </cell>
        </row>
        <row r="2273">
          <cell r="A2273" t="str">
            <v>Ctro. Colseg. Medellín</v>
          </cell>
          <cell r="B2273">
            <v>819751</v>
          </cell>
          <cell r="C2273">
            <v>37469</v>
          </cell>
          <cell r="D2273">
            <v>37777</v>
          </cell>
          <cell r="E2273" t="str">
            <v>A</v>
          </cell>
          <cell r="F2273" t="str">
            <v>AUCOL98</v>
          </cell>
          <cell r="G2273">
            <v>69870</v>
          </cell>
          <cell r="H2273" t="str">
            <v>INSTELEC LTDA.</v>
          </cell>
          <cell r="I2273">
            <v>83252836.9375</v>
          </cell>
          <cell r="J2273">
            <v>83028902.9375</v>
          </cell>
          <cell r="K2273">
            <v>69644020.377000004</v>
          </cell>
          <cell r="L2273">
            <v>33021597</v>
          </cell>
          <cell r="M2273">
            <v>19050002</v>
          </cell>
          <cell r="N2273">
            <v>52071599</v>
          </cell>
          <cell r="O2273">
            <v>0.1</v>
          </cell>
          <cell r="P2273">
            <v>1905000.2000000002</v>
          </cell>
          <cell r="Q2273">
            <v>0.1</v>
          </cell>
          <cell r="R2273">
            <v>5207159.9000000004</v>
          </cell>
          <cell r="S2273">
            <v>59183759.100000001</v>
          </cell>
          <cell r="T2273">
            <v>0.84980388523844452</v>
          </cell>
          <cell r="U2273">
            <v>0.19</v>
          </cell>
          <cell r="V2273">
            <v>13232363.871630002</v>
          </cell>
          <cell r="W2273">
            <v>0.125</v>
          </cell>
          <cell r="X2273">
            <v>8705502.5471250005</v>
          </cell>
          <cell r="Y2273">
            <v>0</v>
          </cell>
          <cell r="Z2273">
            <v>0</v>
          </cell>
          <cell r="AA2273">
            <v>-0.16480388523844447</v>
          </cell>
          <cell r="AB2273">
            <v>-11477605.141754996</v>
          </cell>
          <cell r="AC2273">
            <v>33</v>
          </cell>
          <cell r="AD2273">
            <v>33.042209625244141</v>
          </cell>
        </row>
        <row r="2274">
          <cell r="B2274" t="str">
            <v>Total 819751</v>
          </cell>
          <cell r="I2274">
            <v>208519121.75</v>
          </cell>
          <cell r="J2274">
            <v>208295187.75</v>
          </cell>
          <cell r="K2274">
            <v>194910305.0643</v>
          </cell>
          <cell r="L2274">
            <v>151386407</v>
          </cell>
          <cell r="M2274">
            <v>28009478</v>
          </cell>
          <cell r="N2274">
            <v>179395885</v>
          </cell>
          <cell r="P2274">
            <v>2800947.8000000003</v>
          </cell>
          <cell r="R2274">
            <v>17939588.5</v>
          </cell>
          <cell r="S2274">
            <v>200136421.29999998</v>
          </cell>
          <cell r="V2274">
            <v>37032957.962217003</v>
          </cell>
          <cell r="X2274">
            <v>24363788.1330375</v>
          </cell>
          <cell r="Z2274">
            <v>0</v>
          </cell>
          <cell r="AB2274">
            <v>-66622862.330954477</v>
          </cell>
          <cell r="AC2274">
            <v>33</v>
          </cell>
        </row>
        <row r="2275">
          <cell r="H2275" t="str">
            <v>Total INSTELEC LTDA.</v>
          </cell>
          <cell r="I2275">
            <v>208519121.75</v>
          </cell>
          <cell r="J2275">
            <v>208295187.75</v>
          </cell>
          <cell r="K2275">
            <v>194910305.0643</v>
          </cell>
          <cell r="L2275">
            <v>151386407</v>
          </cell>
          <cell r="M2275">
            <v>28009478</v>
          </cell>
          <cell r="N2275">
            <v>179395885</v>
          </cell>
          <cell r="P2275">
            <v>2800947.8000000003</v>
          </cell>
          <cell r="R2275">
            <v>17939588.5</v>
          </cell>
          <cell r="S2275">
            <v>200136421.29999998</v>
          </cell>
          <cell r="V2275">
            <v>37032957.962217003</v>
          </cell>
          <cell r="X2275">
            <v>24363788.1330375</v>
          </cell>
          <cell r="Z2275">
            <v>0</v>
          </cell>
          <cell r="AB2275">
            <v>-66622862.330954477</v>
          </cell>
          <cell r="AC2275">
            <v>33</v>
          </cell>
        </row>
        <row r="2276">
          <cell r="A2276" t="str">
            <v>Ctro. Colseg. Medellín</v>
          </cell>
          <cell r="B2276">
            <v>1048081</v>
          </cell>
          <cell r="C2276">
            <v>36831</v>
          </cell>
          <cell r="D2276">
            <v>37195</v>
          </cell>
          <cell r="E2276" t="str">
            <v>A</v>
          </cell>
          <cell r="F2276" t="str">
            <v>AUCOL98</v>
          </cell>
          <cell r="G2276">
            <v>69870</v>
          </cell>
          <cell r="H2276" t="str">
            <v>INTERASEO E.S.P S.A</v>
          </cell>
          <cell r="I2276">
            <v>251960637.625</v>
          </cell>
          <cell r="J2276">
            <v>251960637.625</v>
          </cell>
          <cell r="K2276">
            <v>251960637.50389999</v>
          </cell>
          <cell r="L2276">
            <v>64282227</v>
          </cell>
          <cell r="M2276">
            <v>5870000</v>
          </cell>
          <cell r="N2276">
            <v>70152227</v>
          </cell>
          <cell r="O2276">
            <v>0.1</v>
          </cell>
          <cell r="P2276">
            <v>587000</v>
          </cell>
          <cell r="Q2276">
            <v>0.1</v>
          </cell>
          <cell r="R2276">
            <v>7015222.7000000002</v>
          </cell>
          <cell r="S2276">
            <v>77754449.700000003</v>
          </cell>
          <cell r="T2276">
            <v>0.30859760663526847</v>
          </cell>
          <cell r="U2276">
            <v>0.19</v>
          </cell>
          <cell r="V2276">
            <v>47872521.125740997</v>
          </cell>
          <cell r="W2276">
            <v>0.125</v>
          </cell>
          <cell r="X2276">
            <v>31495079.687987499</v>
          </cell>
          <cell r="Y2276">
            <v>0</v>
          </cell>
          <cell r="Z2276">
            <v>0</v>
          </cell>
          <cell r="AA2276">
            <v>0.37640239336473158</v>
          </cell>
          <cell r="AB2276">
            <v>94838586.990171507</v>
          </cell>
          <cell r="AD2276">
            <v>115.25</v>
          </cell>
        </row>
        <row r="2277">
          <cell r="A2277" t="str">
            <v>Ctro. Colseg. Medellín</v>
          </cell>
          <cell r="B2277">
            <v>1048081</v>
          </cell>
          <cell r="C2277">
            <v>37196</v>
          </cell>
          <cell r="D2277">
            <v>37560</v>
          </cell>
          <cell r="E2277" t="str">
            <v>A</v>
          </cell>
          <cell r="F2277" t="str">
            <v>AUCOL98</v>
          </cell>
          <cell r="G2277">
            <v>69870</v>
          </cell>
          <cell r="H2277" t="str">
            <v>INTERASEO E.S.P S.A</v>
          </cell>
          <cell r="I2277">
            <v>304589455.1875</v>
          </cell>
          <cell r="J2277">
            <v>304589455.1875</v>
          </cell>
          <cell r="K2277">
            <v>304589454.375</v>
          </cell>
          <cell r="L2277">
            <v>22809533</v>
          </cell>
          <cell r="M2277">
            <v>3494752</v>
          </cell>
          <cell r="N2277">
            <v>26304285</v>
          </cell>
          <cell r="O2277">
            <v>0.1</v>
          </cell>
          <cell r="P2277">
            <v>349475.2</v>
          </cell>
          <cell r="Q2277">
            <v>0.1</v>
          </cell>
          <cell r="R2277">
            <v>2630428.5</v>
          </cell>
          <cell r="S2277">
            <v>29284188.699999999</v>
          </cell>
          <cell r="T2277">
            <v>9.6143147043910193E-2</v>
          </cell>
          <cell r="U2277">
            <v>0.19</v>
          </cell>
          <cell r="V2277">
            <v>57871996.331249997</v>
          </cell>
          <cell r="W2277">
            <v>0.125</v>
          </cell>
          <cell r="X2277">
            <v>38073681.796875</v>
          </cell>
          <cell r="Y2277">
            <v>0</v>
          </cell>
          <cell r="Z2277">
            <v>0</v>
          </cell>
          <cell r="AA2277">
            <v>0.5888568529560898</v>
          </cell>
          <cell r="AB2277">
            <v>179359587.546875</v>
          </cell>
          <cell r="AD2277">
            <v>116.61538696289063</v>
          </cell>
        </row>
        <row r="2278">
          <cell r="A2278" t="str">
            <v>Ctro. Colseg. Medellín</v>
          </cell>
          <cell r="B2278">
            <v>1048081</v>
          </cell>
          <cell r="C2278">
            <v>37561</v>
          </cell>
          <cell r="D2278">
            <v>37777</v>
          </cell>
          <cell r="E2278" t="str">
            <v>A</v>
          </cell>
          <cell r="F2278" t="str">
            <v>AUCOL98</v>
          </cell>
          <cell r="G2278">
            <v>69870</v>
          </cell>
          <cell r="H2278" t="str">
            <v>INTERASEO E.S.P S.A</v>
          </cell>
          <cell r="I2278">
            <v>340744646.1875</v>
          </cell>
          <cell r="J2278">
            <v>335079712.1875</v>
          </cell>
          <cell r="K2278">
            <v>200056224.4844</v>
          </cell>
          <cell r="L2278">
            <v>6997307</v>
          </cell>
          <cell r="M2278">
            <v>20732611</v>
          </cell>
          <cell r="N2278">
            <v>27729918</v>
          </cell>
          <cell r="O2278">
            <v>0.1</v>
          </cell>
          <cell r="P2278">
            <v>2073261.1</v>
          </cell>
          <cell r="Q2278">
            <v>0.1</v>
          </cell>
          <cell r="R2278">
            <v>2772991.8000000003</v>
          </cell>
          <cell r="S2278">
            <v>32576170.900000002</v>
          </cell>
          <cell r="T2278">
            <v>0.16283507790851182</v>
          </cell>
          <cell r="U2278">
            <v>0.19</v>
          </cell>
          <cell r="V2278">
            <v>38010682.652036004</v>
          </cell>
          <cell r="W2278">
            <v>0.125</v>
          </cell>
          <cell r="X2278">
            <v>25007028.060550001</v>
          </cell>
          <cell r="Y2278">
            <v>0</v>
          </cell>
          <cell r="Z2278">
            <v>0</v>
          </cell>
          <cell r="AA2278">
            <v>0.52216492209148824</v>
          </cell>
          <cell r="AB2278">
            <v>104462342.87181401</v>
          </cell>
          <cell r="AC2278">
            <v>130</v>
          </cell>
          <cell r="AD2278">
            <v>127.42129516601563</v>
          </cell>
        </row>
        <row r="2279">
          <cell r="B2279" t="str">
            <v>Total 1048081</v>
          </cell>
          <cell r="I2279">
            <v>897294739</v>
          </cell>
          <cell r="J2279">
            <v>891629805</v>
          </cell>
          <cell r="K2279">
            <v>756606316.36330009</v>
          </cell>
          <cell r="L2279">
            <v>94089067</v>
          </cell>
          <cell r="M2279">
            <v>30097363</v>
          </cell>
          <cell r="N2279">
            <v>124186430</v>
          </cell>
          <cell r="P2279">
            <v>3009736.3</v>
          </cell>
          <cell r="R2279">
            <v>12418643</v>
          </cell>
          <cell r="S2279">
            <v>139614809.30000001</v>
          </cell>
          <cell r="V2279">
            <v>143755200.109027</v>
          </cell>
          <cell r="X2279">
            <v>94575789.545412511</v>
          </cell>
          <cell r="Z2279">
            <v>0</v>
          </cell>
          <cell r="AB2279">
            <v>378660517.4088605</v>
          </cell>
          <cell r="AC2279">
            <v>130</v>
          </cell>
        </row>
        <row r="2280">
          <cell r="H2280" t="str">
            <v>Total INTERASEO E.S.P S.A</v>
          </cell>
          <cell r="I2280">
            <v>897294739</v>
          </cell>
          <cell r="J2280">
            <v>891629805</v>
          </cell>
          <cell r="K2280">
            <v>756606316.36330009</v>
          </cell>
          <cell r="L2280">
            <v>94089067</v>
          </cell>
          <cell r="M2280">
            <v>30097363</v>
          </cell>
          <cell r="N2280">
            <v>124186430</v>
          </cell>
          <cell r="P2280">
            <v>3009736.3</v>
          </cell>
          <cell r="R2280">
            <v>12418643</v>
          </cell>
          <cell r="S2280">
            <v>139614809.30000001</v>
          </cell>
          <cell r="V2280">
            <v>143755200.109027</v>
          </cell>
          <cell r="X2280">
            <v>94575789.545412511</v>
          </cell>
          <cell r="Z2280">
            <v>0</v>
          </cell>
          <cell r="AB2280">
            <v>378660517.4088605</v>
          </cell>
          <cell r="AC2280">
            <v>130</v>
          </cell>
        </row>
        <row r="2281">
          <cell r="A2281" t="str">
            <v>Ctro. Colseg. Medellín</v>
          </cell>
          <cell r="B2281">
            <v>1128354</v>
          </cell>
          <cell r="C2281">
            <v>36889</v>
          </cell>
          <cell r="D2281">
            <v>37253</v>
          </cell>
          <cell r="E2281" t="str">
            <v>M</v>
          </cell>
          <cell r="F2281" t="str">
            <v>AUCOL98</v>
          </cell>
          <cell r="G2281">
            <v>69602</v>
          </cell>
          <cell r="H2281" t="str">
            <v>INTERMODAL DE TRANSPORTES SA.</v>
          </cell>
          <cell r="I2281">
            <v>59385481</v>
          </cell>
          <cell r="J2281">
            <v>59385481</v>
          </cell>
          <cell r="K2281">
            <v>59385480.938199997</v>
          </cell>
          <cell r="L2281">
            <v>64395667</v>
          </cell>
          <cell r="M2281">
            <v>7111111</v>
          </cell>
          <cell r="N2281">
            <v>71506778</v>
          </cell>
          <cell r="O2281">
            <v>0.1</v>
          </cell>
          <cell r="P2281">
            <v>711111.10000000009</v>
          </cell>
          <cell r="Q2281">
            <v>0.1</v>
          </cell>
          <cell r="R2281">
            <v>7150677.8000000007</v>
          </cell>
          <cell r="S2281">
            <v>79368566.899999991</v>
          </cell>
          <cell r="T2281">
            <v>1.3364978382947772</v>
          </cell>
          <cell r="U2281">
            <v>0.19</v>
          </cell>
          <cell r="V2281">
            <v>11283241.378257999</v>
          </cell>
          <cell r="W2281">
            <v>0.125</v>
          </cell>
          <cell r="X2281">
            <v>7423185.1172749996</v>
          </cell>
          <cell r="Y2281">
            <v>0</v>
          </cell>
          <cell r="Z2281">
            <v>0</v>
          </cell>
          <cell r="AA2281">
            <v>-0.65149783829477714</v>
          </cell>
          <cell r="AB2281">
            <v>-38689512.457332991</v>
          </cell>
          <cell r="AD2281">
            <v>23.510988235473633</v>
          </cell>
        </row>
        <row r="2282">
          <cell r="A2282" t="str">
            <v>Ctro. Colseg. Medellín</v>
          </cell>
          <cell r="B2282">
            <v>1128354</v>
          </cell>
          <cell r="C2282">
            <v>37254</v>
          </cell>
          <cell r="D2282">
            <v>37618</v>
          </cell>
          <cell r="E2282" t="str">
            <v>M</v>
          </cell>
          <cell r="F2282" t="str">
            <v>AUCOL98</v>
          </cell>
          <cell r="G2282">
            <v>69602</v>
          </cell>
          <cell r="H2282" t="str">
            <v>INTERMODAL DE TRANSPORTES SA.</v>
          </cell>
          <cell r="I2282">
            <v>99001310.75</v>
          </cell>
          <cell r="J2282">
            <v>99001310.75</v>
          </cell>
          <cell r="K2282">
            <v>99001310.802699998</v>
          </cell>
          <cell r="L2282">
            <v>43048185</v>
          </cell>
          <cell r="M2282">
            <v>6523140</v>
          </cell>
          <cell r="N2282">
            <v>49571325</v>
          </cell>
          <cell r="O2282">
            <v>0.1</v>
          </cell>
          <cell r="P2282">
            <v>652314</v>
          </cell>
          <cell r="Q2282">
            <v>0.1</v>
          </cell>
          <cell r="R2282">
            <v>4957132.5</v>
          </cell>
          <cell r="S2282">
            <v>55180771.5</v>
          </cell>
          <cell r="T2282">
            <v>0.55737415042887584</v>
          </cell>
          <cell r="U2282">
            <v>0.19</v>
          </cell>
          <cell r="V2282">
            <v>18810249.052513</v>
          </cell>
          <cell r="W2282">
            <v>0.125</v>
          </cell>
          <cell r="X2282">
            <v>12375163.8503375</v>
          </cell>
          <cell r="Y2282">
            <v>0</v>
          </cell>
          <cell r="Z2282">
            <v>0</v>
          </cell>
          <cell r="AA2282">
            <v>0.12762584957112422</v>
          </cell>
          <cell r="AB2282">
            <v>12635126.399849504</v>
          </cell>
          <cell r="AD2282">
            <v>24.351648330688477</v>
          </cell>
        </row>
        <row r="2283">
          <cell r="A2283" t="str">
            <v>Ctro. Colseg. Medellín</v>
          </cell>
          <cell r="B2283">
            <v>1128354</v>
          </cell>
          <cell r="C2283">
            <v>37619</v>
          </cell>
          <cell r="D2283">
            <v>37777</v>
          </cell>
          <cell r="E2283" t="str">
            <v>M</v>
          </cell>
          <cell r="F2283" t="str">
            <v>AUCOL98</v>
          </cell>
          <cell r="G2283">
            <v>69602</v>
          </cell>
          <cell r="H2283" t="str">
            <v>INTERMODAL DE TRANSPORTES SA.</v>
          </cell>
          <cell r="I2283">
            <v>72761566.0625</v>
          </cell>
          <cell r="J2283">
            <v>49810981.4375</v>
          </cell>
          <cell r="K2283">
            <v>63876190.300800003</v>
          </cell>
          <cell r="L2283">
            <v>0</v>
          </cell>
          <cell r="M2283">
            <v>24311111</v>
          </cell>
          <cell r="N2283">
            <v>24311111</v>
          </cell>
          <cell r="O2283">
            <v>0.1</v>
          </cell>
          <cell r="P2283">
            <v>2431111.1</v>
          </cell>
          <cell r="Q2283">
            <v>0.1</v>
          </cell>
          <cell r="R2283">
            <v>2431111.1</v>
          </cell>
          <cell r="S2283">
            <v>29173333.200000003</v>
          </cell>
          <cell r="T2283">
            <v>0.45671686214565349</v>
          </cell>
          <cell r="U2283">
            <v>0.19</v>
          </cell>
          <cell r="V2283">
            <v>12136476.157152001</v>
          </cell>
          <cell r="W2283">
            <v>0.125</v>
          </cell>
          <cell r="X2283">
            <v>7984523.7876000004</v>
          </cell>
          <cell r="Y2283">
            <v>0</v>
          </cell>
          <cell r="Z2283">
            <v>0</v>
          </cell>
          <cell r="AA2283">
            <v>0.22828313785434656</v>
          </cell>
          <cell r="AB2283">
            <v>14581857.156048002</v>
          </cell>
          <cell r="AC2283">
            <v>25</v>
          </cell>
          <cell r="AD2283">
            <v>25.968355178833008</v>
          </cell>
        </row>
        <row r="2284">
          <cell r="B2284" t="str">
            <v>Total 1128354</v>
          </cell>
          <cell r="I2284">
            <v>231148357.8125</v>
          </cell>
          <cell r="J2284">
            <v>208197773.1875</v>
          </cell>
          <cell r="K2284">
            <v>222262982.04169998</v>
          </cell>
          <cell r="L2284">
            <v>107443852</v>
          </cell>
          <cell r="M2284">
            <v>37945362</v>
          </cell>
          <cell r="N2284">
            <v>145389214</v>
          </cell>
          <cell r="P2284">
            <v>3794536.2</v>
          </cell>
          <cell r="R2284">
            <v>14538921.4</v>
          </cell>
          <cell r="S2284">
            <v>163722671.59999996</v>
          </cell>
          <cell r="V2284">
            <v>42229966.587923005</v>
          </cell>
          <cell r="X2284">
            <v>27782872.755212497</v>
          </cell>
          <cell r="Z2284">
            <v>0</v>
          </cell>
          <cell r="AB2284">
            <v>-11472528.901435485</v>
          </cell>
          <cell r="AC2284">
            <v>25</v>
          </cell>
        </row>
        <row r="2285">
          <cell r="H2285" t="str">
            <v>Total INTERMODAL DE TRANSPORTES SA.</v>
          </cell>
          <cell r="I2285">
            <v>231148357.8125</v>
          </cell>
          <cell r="J2285">
            <v>208197773.1875</v>
          </cell>
          <cell r="K2285">
            <v>222262982.04169998</v>
          </cell>
          <cell r="L2285">
            <v>107443852</v>
          </cell>
          <cell r="M2285">
            <v>37945362</v>
          </cell>
          <cell r="N2285">
            <v>145389214</v>
          </cell>
          <cell r="P2285">
            <v>3794536.2</v>
          </cell>
          <cell r="R2285">
            <v>14538921.4</v>
          </cell>
          <cell r="S2285">
            <v>163722671.59999996</v>
          </cell>
          <cell r="V2285">
            <v>42229966.587923005</v>
          </cell>
          <cell r="X2285">
            <v>27782872.755212497</v>
          </cell>
          <cell r="Z2285">
            <v>0</v>
          </cell>
          <cell r="AB2285">
            <v>-11472528.901435485</v>
          </cell>
          <cell r="AC2285">
            <v>25</v>
          </cell>
        </row>
        <row r="2286">
          <cell r="A2286" t="str">
            <v>Ctro. Colseg. Medellín</v>
          </cell>
          <cell r="B2286">
            <v>7353113</v>
          </cell>
          <cell r="C2286">
            <v>37037</v>
          </cell>
          <cell r="D2286">
            <v>37401</v>
          </cell>
          <cell r="E2286" t="str">
            <v>M</v>
          </cell>
          <cell r="F2286" t="str">
            <v>AUCOL98</v>
          </cell>
          <cell r="G2286">
            <v>69602</v>
          </cell>
          <cell r="H2286" t="str">
            <v>LETRA TIEMPO LTDA.</v>
          </cell>
          <cell r="I2286">
            <v>66427897</v>
          </cell>
          <cell r="J2286">
            <v>66427897</v>
          </cell>
          <cell r="K2286">
            <v>66427897.015600003</v>
          </cell>
          <cell r="L2286">
            <v>105504700</v>
          </cell>
          <cell r="M2286">
            <v>16000000</v>
          </cell>
          <cell r="N2286">
            <v>121504700</v>
          </cell>
          <cell r="O2286">
            <v>0.1</v>
          </cell>
          <cell r="P2286">
            <v>1600000</v>
          </cell>
          <cell r="Q2286">
            <v>0.1</v>
          </cell>
          <cell r="R2286">
            <v>12150470</v>
          </cell>
          <cell r="S2286">
            <v>135255170</v>
          </cell>
          <cell r="T2286">
            <v>2.0361200049466643</v>
          </cell>
          <cell r="U2286">
            <v>0.19</v>
          </cell>
          <cell r="V2286">
            <v>12621300.432964001</v>
          </cell>
          <cell r="W2286">
            <v>0.125</v>
          </cell>
          <cell r="X2286">
            <v>8303487.1269500004</v>
          </cell>
          <cell r="Y2286">
            <v>0</v>
          </cell>
          <cell r="Z2286">
            <v>0</v>
          </cell>
          <cell r="AA2286">
            <v>-1.3511200049466643</v>
          </cell>
          <cell r="AB2286">
            <v>-89752060.544313982</v>
          </cell>
          <cell r="AD2286">
            <v>17.74725341796875</v>
          </cell>
        </row>
        <row r="2287">
          <cell r="B2287" t="str">
            <v>Total 7353113</v>
          </cell>
          <cell r="I2287">
            <v>66427897</v>
          </cell>
          <cell r="J2287">
            <v>66427897</v>
          </cell>
          <cell r="K2287">
            <v>66427897.015600003</v>
          </cell>
          <cell r="L2287">
            <v>105504700</v>
          </cell>
          <cell r="M2287">
            <v>16000000</v>
          </cell>
          <cell r="N2287">
            <v>121504700</v>
          </cell>
          <cell r="P2287">
            <v>1600000</v>
          </cell>
          <cell r="R2287">
            <v>12150470</v>
          </cell>
          <cell r="S2287">
            <v>135255170</v>
          </cell>
          <cell r="V2287">
            <v>12621300.432964001</v>
          </cell>
          <cell r="X2287">
            <v>8303487.1269500004</v>
          </cell>
          <cell r="Z2287">
            <v>0</v>
          </cell>
          <cell r="AB2287">
            <v>-89752060.544313982</v>
          </cell>
          <cell r="AC2287">
            <v>0</v>
          </cell>
        </row>
        <row r="2288">
          <cell r="H2288" t="str">
            <v>Total LETRA TIEMPO LTDA.</v>
          </cell>
          <cell r="I2288">
            <v>66427897</v>
          </cell>
          <cell r="J2288">
            <v>66427897</v>
          </cell>
          <cell r="K2288">
            <v>66427897.015600003</v>
          </cell>
          <cell r="L2288">
            <v>105504700</v>
          </cell>
          <cell r="M2288">
            <v>16000000</v>
          </cell>
          <cell r="N2288">
            <v>121504700</v>
          </cell>
          <cell r="P2288">
            <v>1600000</v>
          </cell>
          <cell r="R2288">
            <v>12150470</v>
          </cell>
          <cell r="S2288">
            <v>135255170</v>
          </cell>
          <cell r="V2288">
            <v>12621300.432964001</v>
          </cell>
          <cell r="X2288">
            <v>8303487.1269500004</v>
          </cell>
          <cell r="Z2288">
            <v>0</v>
          </cell>
          <cell r="AB2288">
            <v>-89752060.544313982</v>
          </cell>
          <cell r="AC2288">
            <v>0</v>
          </cell>
        </row>
        <row r="2289">
          <cell r="A2289" t="str">
            <v>Ctro. Colseg. Medellín</v>
          </cell>
          <cell r="B2289">
            <v>7412075</v>
          </cell>
          <cell r="C2289">
            <v>36708</v>
          </cell>
          <cell r="D2289">
            <v>37072</v>
          </cell>
          <cell r="E2289" t="str">
            <v>M</v>
          </cell>
          <cell r="F2289" t="str">
            <v>AUCOL98</v>
          </cell>
          <cell r="G2289">
            <v>66682</v>
          </cell>
          <cell r="H2289" t="str">
            <v>ORTIZ FRANCO ASRS. DE SGRS.</v>
          </cell>
          <cell r="I2289">
            <v>62279416.0625</v>
          </cell>
          <cell r="J2289">
            <v>62279416.0625</v>
          </cell>
          <cell r="K2289">
            <v>62279416.031300001</v>
          </cell>
          <cell r="L2289">
            <v>37690001</v>
          </cell>
          <cell r="M2289">
            <v>0</v>
          </cell>
          <cell r="N2289">
            <v>37690001</v>
          </cell>
          <cell r="O2289">
            <v>0.1</v>
          </cell>
          <cell r="P2289">
            <v>0</v>
          </cell>
          <cell r="Q2289">
            <v>0.1</v>
          </cell>
          <cell r="R2289">
            <v>3769000.1</v>
          </cell>
          <cell r="S2289">
            <v>41459001.100000001</v>
          </cell>
          <cell r="T2289">
            <v>0.66569347855098382</v>
          </cell>
          <cell r="U2289">
            <v>0.19</v>
          </cell>
          <cell r="V2289">
            <v>11833089.045947</v>
          </cell>
          <cell r="W2289">
            <v>0.125</v>
          </cell>
          <cell r="X2289">
            <v>7784927.0039125001</v>
          </cell>
          <cell r="Y2289">
            <v>0</v>
          </cell>
          <cell r="Z2289">
            <v>0</v>
          </cell>
          <cell r="AA2289">
            <v>1.9306521449016234E-2</v>
          </cell>
          <cell r="AB2289">
            <v>1202398.8814404989</v>
          </cell>
          <cell r="AD2289">
            <v>40.785713195800781</v>
          </cell>
        </row>
        <row r="2290">
          <cell r="A2290" t="str">
            <v>Ctro. Colseg. Medellín</v>
          </cell>
          <cell r="B2290">
            <v>7412075</v>
          </cell>
          <cell r="C2290">
            <v>37073</v>
          </cell>
          <cell r="D2290">
            <v>37437</v>
          </cell>
          <cell r="E2290" t="str">
            <v>M</v>
          </cell>
          <cell r="F2290" t="str">
            <v>AUCOL98</v>
          </cell>
          <cell r="G2290">
            <v>66682</v>
          </cell>
          <cell r="H2290" t="str">
            <v>ORTIZ FRANCO ASRS. DE SGRS.</v>
          </cell>
          <cell r="I2290">
            <v>62317565</v>
          </cell>
          <cell r="J2290">
            <v>62317565</v>
          </cell>
          <cell r="K2290">
            <v>62317564.992200002</v>
          </cell>
          <cell r="L2290">
            <v>24824600</v>
          </cell>
          <cell r="M2290">
            <v>0</v>
          </cell>
          <cell r="N2290">
            <v>24824600</v>
          </cell>
          <cell r="O2290">
            <v>0.1</v>
          </cell>
          <cell r="P2290">
            <v>0</v>
          </cell>
          <cell r="Q2290">
            <v>0.1</v>
          </cell>
          <cell r="R2290">
            <v>2482460</v>
          </cell>
          <cell r="S2290">
            <v>27307060</v>
          </cell>
          <cell r="T2290">
            <v>0.43819202504812083</v>
          </cell>
          <cell r="U2290">
            <v>0.19</v>
          </cell>
          <cell r="V2290">
            <v>11840337.348518001</v>
          </cell>
          <cell r="W2290">
            <v>0.125</v>
          </cell>
          <cell r="X2290">
            <v>7789695.6240250003</v>
          </cell>
          <cell r="Y2290">
            <v>0</v>
          </cell>
          <cell r="Z2290">
            <v>0</v>
          </cell>
          <cell r="AA2290">
            <v>0.24680797495187923</v>
          </cell>
          <cell r="AB2290">
            <v>15380472.019657005</v>
          </cell>
          <cell r="AD2290">
            <v>37.390110015869141</v>
          </cell>
        </row>
        <row r="2291">
          <cell r="A2291" t="str">
            <v>Ctro. Colseg. Medellín</v>
          </cell>
          <cell r="B2291">
            <v>7412075</v>
          </cell>
          <cell r="C2291">
            <v>37438</v>
          </cell>
          <cell r="D2291">
            <v>37777</v>
          </cell>
          <cell r="E2291" t="str">
            <v>M</v>
          </cell>
          <cell r="F2291" t="str">
            <v>AUCOL98</v>
          </cell>
          <cell r="G2291">
            <v>66682</v>
          </cell>
          <cell r="H2291" t="str">
            <v>ORTIZ FRANCO ASRS. DE SGRS.</v>
          </cell>
          <cell r="I2291">
            <v>59752961</v>
          </cell>
          <cell r="J2291">
            <v>54216224</v>
          </cell>
          <cell r="K2291">
            <v>59646674.753899999</v>
          </cell>
          <cell r="L2291">
            <v>27162172</v>
          </cell>
          <cell r="M2291">
            <v>2611112</v>
          </cell>
          <cell r="N2291">
            <v>29773284</v>
          </cell>
          <cell r="O2291">
            <v>0.1</v>
          </cell>
          <cell r="P2291">
            <v>261111.2</v>
          </cell>
          <cell r="Q2291">
            <v>0.1</v>
          </cell>
          <cell r="R2291">
            <v>2977328.4000000004</v>
          </cell>
          <cell r="S2291">
            <v>33011723.600000001</v>
          </cell>
          <cell r="T2291">
            <v>0.55345455109115749</v>
          </cell>
          <cell r="U2291">
            <v>0.19</v>
          </cell>
          <cell r="V2291">
            <v>11332868.203241</v>
          </cell>
          <cell r="W2291">
            <v>0.125</v>
          </cell>
          <cell r="X2291">
            <v>7455834.3442374999</v>
          </cell>
          <cell r="Y2291">
            <v>0</v>
          </cell>
          <cell r="Z2291">
            <v>0</v>
          </cell>
          <cell r="AA2291">
            <v>0.13154544890884257</v>
          </cell>
          <cell r="AB2291">
            <v>7846248.6064215023</v>
          </cell>
          <cell r="AC2291">
            <v>40</v>
          </cell>
          <cell r="AD2291">
            <v>36.563423156738281</v>
          </cell>
        </row>
        <row r="2292">
          <cell r="B2292" t="str">
            <v>Total 7412075</v>
          </cell>
          <cell r="I2292">
            <v>184349942.0625</v>
          </cell>
          <cell r="J2292">
            <v>178813205.0625</v>
          </cell>
          <cell r="K2292">
            <v>184243655.77739999</v>
          </cell>
          <cell r="L2292">
            <v>89676773</v>
          </cell>
          <cell r="M2292">
            <v>2611112</v>
          </cell>
          <cell r="N2292">
            <v>92287885</v>
          </cell>
          <cell r="P2292">
            <v>261111.2</v>
          </cell>
          <cell r="R2292">
            <v>9228788.5</v>
          </cell>
          <cell r="S2292">
            <v>101777784.69999999</v>
          </cell>
          <cell r="V2292">
            <v>35006294.597705998</v>
          </cell>
          <cell r="X2292">
            <v>23030456.972174998</v>
          </cell>
          <cell r="Z2292">
            <v>0</v>
          </cell>
          <cell r="AB2292">
            <v>24429119.507519007</v>
          </cell>
          <cell r="AC2292">
            <v>40</v>
          </cell>
        </row>
        <row r="2293">
          <cell r="H2293" t="str">
            <v>Total ORTIZ FRANCO ASRS. DE SGRS.</v>
          </cell>
          <cell r="I2293">
            <v>184349942.0625</v>
          </cell>
          <cell r="J2293">
            <v>178813205.0625</v>
          </cell>
          <cell r="K2293">
            <v>184243655.77739999</v>
          </cell>
          <cell r="L2293">
            <v>89676773</v>
          </cell>
          <cell r="M2293">
            <v>2611112</v>
          </cell>
          <cell r="N2293">
            <v>92287885</v>
          </cell>
          <cell r="P2293">
            <v>261111.2</v>
          </cell>
          <cell r="R2293">
            <v>9228788.5</v>
          </cell>
          <cell r="S2293">
            <v>101777784.69999999</v>
          </cell>
          <cell r="V2293">
            <v>35006294.597705998</v>
          </cell>
          <cell r="X2293">
            <v>23030456.972174998</v>
          </cell>
          <cell r="Z2293">
            <v>0</v>
          </cell>
          <cell r="AB2293">
            <v>24429119.507519007</v>
          </cell>
          <cell r="AC2293">
            <v>40</v>
          </cell>
        </row>
        <row r="2294">
          <cell r="A2294" t="str">
            <v>Ctro. Colseg. Medellín</v>
          </cell>
          <cell r="B2294">
            <v>7568942</v>
          </cell>
          <cell r="C2294">
            <v>36910</v>
          </cell>
          <cell r="D2294">
            <v>37274</v>
          </cell>
          <cell r="E2294" t="str">
            <v>A</v>
          </cell>
          <cell r="F2294" t="str">
            <v>AUCOL98</v>
          </cell>
          <cell r="G2294">
            <v>69602</v>
          </cell>
          <cell r="H2294" t="str">
            <v>PEREZ PINEDA OSCAR DARIO</v>
          </cell>
          <cell r="I2294">
            <v>3203492</v>
          </cell>
          <cell r="J2294">
            <v>3203492</v>
          </cell>
          <cell r="K2294">
            <v>3203492</v>
          </cell>
          <cell r="N2294">
            <v>0</v>
          </cell>
          <cell r="O2294">
            <v>0.1</v>
          </cell>
          <cell r="P2294">
            <v>0</v>
          </cell>
          <cell r="Q2294">
            <v>0.1</v>
          </cell>
          <cell r="R2294">
            <v>0</v>
          </cell>
          <cell r="S2294">
            <v>0</v>
          </cell>
          <cell r="T2294">
            <v>0</v>
          </cell>
          <cell r="U2294">
            <v>0.19</v>
          </cell>
          <cell r="V2294">
            <v>608663.48</v>
          </cell>
          <cell r="W2294">
            <v>0.125</v>
          </cell>
          <cell r="X2294">
            <v>400436.5</v>
          </cell>
          <cell r="Y2294">
            <v>0</v>
          </cell>
          <cell r="Z2294">
            <v>0</v>
          </cell>
          <cell r="AA2294">
            <v>0.68500000000000005</v>
          </cell>
          <cell r="AB2294">
            <v>2194392.02</v>
          </cell>
          <cell r="AD2294">
            <v>2</v>
          </cell>
        </row>
        <row r="2295">
          <cell r="B2295" t="str">
            <v>Total 7568942</v>
          </cell>
          <cell r="I2295">
            <v>3203492</v>
          </cell>
          <cell r="J2295">
            <v>3203492</v>
          </cell>
          <cell r="K2295">
            <v>3203492</v>
          </cell>
          <cell r="L2295">
            <v>0</v>
          </cell>
          <cell r="M2295">
            <v>0</v>
          </cell>
          <cell r="N2295">
            <v>0</v>
          </cell>
          <cell r="P2295">
            <v>0</v>
          </cell>
          <cell r="R2295">
            <v>0</v>
          </cell>
          <cell r="S2295">
            <v>0</v>
          </cell>
          <cell r="V2295">
            <v>608663.48</v>
          </cell>
          <cell r="X2295">
            <v>400436.5</v>
          </cell>
          <cell r="Z2295">
            <v>0</v>
          </cell>
          <cell r="AB2295">
            <v>2194392.02</v>
          </cell>
          <cell r="AC2295">
            <v>0</v>
          </cell>
        </row>
        <row r="2296">
          <cell r="A2296" t="str">
            <v>Ctro. Colseg. Medellín</v>
          </cell>
          <cell r="B2296">
            <v>10912541</v>
          </cell>
          <cell r="C2296">
            <v>37411</v>
          </cell>
          <cell r="D2296">
            <v>37775</v>
          </cell>
          <cell r="E2296" t="str">
            <v>A</v>
          </cell>
          <cell r="F2296" t="str">
            <v>AUCOL98</v>
          </cell>
          <cell r="G2296">
            <v>69602</v>
          </cell>
          <cell r="H2296" t="str">
            <v>PEREZ PINEDA OSCAR DARIO</v>
          </cell>
          <cell r="I2296">
            <v>2700035</v>
          </cell>
          <cell r="J2296">
            <v>2700035</v>
          </cell>
          <cell r="K2296">
            <v>2700035.0625</v>
          </cell>
          <cell r="N2296">
            <v>0</v>
          </cell>
          <cell r="O2296">
            <v>0.1</v>
          </cell>
          <cell r="P2296">
            <v>0</v>
          </cell>
          <cell r="Q2296">
            <v>0.1</v>
          </cell>
          <cell r="R2296">
            <v>0</v>
          </cell>
          <cell r="S2296">
            <v>0</v>
          </cell>
          <cell r="T2296">
            <v>0</v>
          </cell>
          <cell r="U2296">
            <v>0.19</v>
          </cell>
          <cell r="V2296">
            <v>513006.66187499999</v>
          </cell>
          <cell r="W2296">
            <v>0.125</v>
          </cell>
          <cell r="X2296">
            <v>337504.3828125</v>
          </cell>
          <cell r="Y2296">
            <v>0</v>
          </cell>
          <cell r="Z2296">
            <v>0</v>
          </cell>
          <cell r="AA2296">
            <v>0.68500000000000005</v>
          </cell>
          <cell r="AB2296">
            <v>1849524.0178125002</v>
          </cell>
          <cell r="AD2296">
            <v>2</v>
          </cell>
        </row>
        <row r="2297">
          <cell r="B2297" t="str">
            <v>Total 10912541</v>
          </cell>
          <cell r="I2297">
            <v>2700035</v>
          </cell>
          <cell r="J2297">
            <v>2700035</v>
          </cell>
          <cell r="K2297">
            <v>2700035.0625</v>
          </cell>
          <cell r="L2297">
            <v>0</v>
          </cell>
          <cell r="M2297">
            <v>0</v>
          </cell>
          <cell r="N2297">
            <v>0</v>
          </cell>
          <cell r="P2297">
            <v>0</v>
          </cell>
          <cell r="R2297">
            <v>0</v>
          </cell>
          <cell r="S2297">
            <v>0</v>
          </cell>
          <cell r="V2297">
            <v>513006.66187499999</v>
          </cell>
          <cell r="X2297">
            <v>337504.3828125</v>
          </cell>
          <cell r="Z2297">
            <v>0</v>
          </cell>
          <cell r="AB2297">
            <v>1849524.0178125002</v>
          </cell>
          <cell r="AC2297">
            <v>0</v>
          </cell>
        </row>
        <row r="2298">
          <cell r="H2298" t="str">
            <v>Total PEREZ PINEDA OSCAR DARIO</v>
          </cell>
          <cell r="I2298">
            <v>5903527</v>
          </cell>
          <cell r="J2298">
            <v>5903527</v>
          </cell>
          <cell r="K2298">
            <v>5903527.0625</v>
          </cell>
          <cell r="L2298">
            <v>0</v>
          </cell>
          <cell r="M2298">
            <v>0</v>
          </cell>
          <cell r="N2298">
            <v>0</v>
          </cell>
          <cell r="P2298">
            <v>0</v>
          </cell>
          <cell r="R2298">
            <v>0</v>
          </cell>
          <cell r="S2298">
            <v>0</v>
          </cell>
          <cell r="V2298">
            <v>1121670.141875</v>
          </cell>
          <cell r="X2298">
            <v>737940.8828125</v>
          </cell>
          <cell r="Z2298">
            <v>0</v>
          </cell>
          <cell r="AB2298">
            <v>4043916.0378125003</v>
          </cell>
          <cell r="AC2298">
            <v>0</v>
          </cell>
        </row>
        <row r="2299">
          <cell r="A2299" t="str">
            <v>Ctro. Colseg. Medellín</v>
          </cell>
          <cell r="B2299">
            <v>10399927</v>
          </cell>
          <cell r="C2299">
            <v>37362</v>
          </cell>
          <cell r="D2299">
            <v>37726</v>
          </cell>
          <cell r="E2299" t="str">
            <v>M</v>
          </cell>
          <cell r="F2299" t="str">
            <v>AUCOL98</v>
          </cell>
          <cell r="G2299">
            <v>69614</v>
          </cell>
          <cell r="H2299" t="str">
            <v>SEKURITAS ANTIOQUIA LTDA. ASESORES DE SEGUROS</v>
          </cell>
          <cell r="I2299">
            <v>14248253</v>
          </cell>
          <cell r="J2299">
            <v>13960961</v>
          </cell>
          <cell r="K2299">
            <v>14195139.886700001</v>
          </cell>
          <cell r="L2299">
            <v>6344758</v>
          </cell>
          <cell r="M2299">
            <v>2500000</v>
          </cell>
          <cell r="N2299">
            <v>8844758</v>
          </cell>
          <cell r="O2299">
            <v>0.1</v>
          </cell>
          <cell r="P2299">
            <v>250000</v>
          </cell>
          <cell r="Q2299">
            <v>0.1</v>
          </cell>
          <cell r="R2299">
            <v>884475.8</v>
          </cell>
          <cell r="S2299">
            <v>9979233.8000000007</v>
          </cell>
          <cell r="T2299">
            <v>0.70300355471311327</v>
          </cell>
          <cell r="U2299">
            <v>0.19</v>
          </cell>
          <cell r="V2299">
            <v>2697076.5784730003</v>
          </cell>
          <cell r="W2299">
            <v>0.125</v>
          </cell>
          <cell r="X2299">
            <v>1774392.4858375001</v>
          </cell>
          <cell r="Y2299">
            <v>0</v>
          </cell>
          <cell r="Z2299">
            <v>0</v>
          </cell>
          <cell r="AA2299">
            <v>-1.8003554713113212E-2</v>
          </cell>
          <cell r="AB2299">
            <v>-255562.97761049913</v>
          </cell>
          <cell r="AD2299">
            <v>10.75</v>
          </cell>
        </row>
        <row r="2300">
          <cell r="A2300" t="str">
            <v>Ctro. Colseg. Medellín</v>
          </cell>
          <cell r="B2300">
            <v>10399927</v>
          </cell>
          <cell r="C2300">
            <v>37727</v>
          </cell>
          <cell r="D2300">
            <v>37777</v>
          </cell>
          <cell r="E2300" t="str">
            <v>M</v>
          </cell>
          <cell r="F2300" t="str">
            <v>AUCOL98</v>
          </cell>
          <cell r="G2300">
            <v>69614</v>
          </cell>
          <cell r="H2300" t="str">
            <v>SEKURITAS ANTIOQUIA LTDA. ASESORES DE SEGUROS</v>
          </cell>
          <cell r="I2300">
            <v>0</v>
          </cell>
          <cell r="J2300">
            <v>0</v>
          </cell>
          <cell r="K2300">
            <v>53113.128900000003</v>
          </cell>
          <cell r="N2300">
            <v>0</v>
          </cell>
          <cell r="O2300">
            <v>0.1</v>
          </cell>
          <cell r="P2300">
            <v>0</v>
          </cell>
          <cell r="Q2300">
            <v>0.1</v>
          </cell>
          <cell r="R2300">
            <v>0</v>
          </cell>
          <cell r="S2300">
            <v>0</v>
          </cell>
          <cell r="T2300">
            <v>0</v>
          </cell>
          <cell r="U2300">
            <v>0.19</v>
          </cell>
          <cell r="V2300">
            <v>10091.494491000001</v>
          </cell>
          <cell r="W2300">
            <v>0.125</v>
          </cell>
          <cell r="X2300">
            <v>6639.1411125000004</v>
          </cell>
          <cell r="Y2300">
            <v>0</v>
          </cell>
          <cell r="Z2300">
            <v>0</v>
          </cell>
          <cell r="AA2300">
            <v>0.68500000000000005</v>
          </cell>
          <cell r="AB2300">
            <v>36382.493296500004</v>
          </cell>
          <cell r="AC2300">
            <v>0</v>
          </cell>
          <cell r="AD2300">
            <v>0.34000000357627869</v>
          </cell>
        </row>
        <row r="2301">
          <cell r="B2301" t="str">
            <v>Total 10399927</v>
          </cell>
          <cell r="I2301">
            <v>14248253</v>
          </cell>
          <cell r="J2301">
            <v>13960961</v>
          </cell>
          <cell r="K2301">
            <v>14248253.015600001</v>
          </cell>
          <cell r="L2301">
            <v>6344758</v>
          </cell>
          <cell r="M2301">
            <v>2500000</v>
          </cell>
          <cell r="N2301">
            <v>8844758</v>
          </cell>
          <cell r="P2301">
            <v>250000</v>
          </cell>
          <cell r="R2301">
            <v>884475.8</v>
          </cell>
          <cell r="S2301">
            <v>9979233.8000000007</v>
          </cell>
          <cell r="V2301">
            <v>2707168.0729640005</v>
          </cell>
          <cell r="X2301">
            <v>1781031.6269500002</v>
          </cell>
          <cell r="Z2301">
            <v>0</v>
          </cell>
          <cell r="AB2301">
            <v>-219180.48431399913</v>
          </cell>
          <cell r="AC2301">
            <v>0</v>
          </cell>
        </row>
        <row r="2302">
          <cell r="A2302" t="str">
            <v>Ctro. Colseg. Medellín</v>
          </cell>
          <cell r="B2302">
            <v>10951909</v>
          </cell>
          <cell r="C2302">
            <v>37445</v>
          </cell>
          <cell r="D2302">
            <v>37777</v>
          </cell>
          <cell r="E2302" t="str">
            <v>A</v>
          </cell>
          <cell r="F2302" t="str">
            <v>AUCOL98</v>
          </cell>
          <cell r="G2302">
            <v>69614</v>
          </cell>
          <cell r="H2302" t="str">
            <v>SEKURITAS ANTIOQUIA LTDA. ASESORES DE SEGUROS</v>
          </cell>
          <cell r="I2302">
            <v>4335575</v>
          </cell>
          <cell r="J2302">
            <v>3551611</v>
          </cell>
          <cell r="K2302">
            <v>3884124.4375</v>
          </cell>
          <cell r="N2302">
            <v>0</v>
          </cell>
          <cell r="O2302">
            <v>0.1</v>
          </cell>
          <cell r="P2302">
            <v>0</v>
          </cell>
          <cell r="Q2302">
            <v>0.1</v>
          </cell>
          <cell r="R2302">
            <v>0</v>
          </cell>
          <cell r="S2302">
            <v>0</v>
          </cell>
          <cell r="T2302">
            <v>0</v>
          </cell>
          <cell r="U2302">
            <v>0.19</v>
          </cell>
          <cell r="V2302">
            <v>737983.64312500006</v>
          </cell>
          <cell r="W2302">
            <v>0.125</v>
          </cell>
          <cell r="X2302">
            <v>485515.5546875</v>
          </cell>
          <cell r="Y2302">
            <v>0</v>
          </cell>
          <cell r="Z2302">
            <v>0</v>
          </cell>
          <cell r="AA2302">
            <v>0.68500000000000005</v>
          </cell>
          <cell r="AB2302">
            <v>2660625.2396875001</v>
          </cell>
          <cell r="AC2302">
            <v>4</v>
          </cell>
          <cell r="AD2302">
            <v>3.7228915691375732</v>
          </cell>
        </row>
        <row r="2303">
          <cell r="B2303" t="str">
            <v>Total 10951909</v>
          </cell>
          <cell r="I2303">
            <v>4335575</v>
          </cell>
          <cell r="J2303">
            <v>3551611</v>
          </cell>
          <cell r="K2303">
            <v>3884124.4375</v>
          </cell>
          <cell r="L2303">
            <v>0</v>
          </cell>
          <cell r="M2303">
            <v>0</v>
          </cell>
          <cell r="N2303">
            <v>0</v>
          </cell>
          <cell r="P2303">
            <v>0</v>
          </cell>
          <cell r="R2303">
            <v>0</v>
          </cell>
          <cell r="S2303">
            <v>0</v>
          </cell>
          <cell r="V2303">
            <v>737983.64312500006</v>
          </cell>
          <cell r="X2303">
            <v>485515.5546875</v>
          </cell>
          <cell r="Z2303">
            <v>0</v>
          </cell>
          <cell r="AB2303">
            <v>2660625.2396875001</v>
          </cell>
          <cell r="AC2303">
            <v>4</v>
          </cell>
        </row>
        <row r="2304">
          <cell r="H2304" t="str">
            <v>Total SEKURITAS ANTIOQUIA LTDA. ASESORES DE SEGUROS</v>
          </cell>
          <cell r="I2304">
            <v>18583828</v>
          </cell>
          <cell r="J2304">
            <v>17512572</v>
          </cell>
          <cell r="K2304">
            <v>18132377.453100003</v>
          </cell>
          <cell r="L2304">
            <v>6344758</v>
          </cell>
          <cell r="M2304">
            <v>2500000</v>
          </cell>
          <cell r="N2304">
            <v>8844758</v>
          </cell>
          <cell r="P2304">
            <v>250000</v>
          </cell>
          <cell r="R2304">
            <v>884475.8</v>
          </cell>
          <cell r="S2304">
            <v>9979233.8000000007</v>
          </cell>
          <cell r="V2304">
            <v>3445151.7160890005</v>
          </cell>
          <cell r="X2304">
            <v>2266547.1816375004</v>
          </cell>
          <cell r="Z2304">
            <v>0</v>
          </cell>
          <cell r="AB2304">
            <v>2441444.7553735008</v>
          </cell>
          <cell r="AC2304">
            <v>4</v>
          </cell>
        </row>
        <row r="2305">
          <cell r="A2305" t="str">
            <v>Ctro. Colseg. Medellín</v>
          </cell>
          <cell r="B2305">
            <v>10402414</v>
          </cell>
          <cell r="C2305">
            <v>37337</v>
          </cell>
          <cell r="D2305">
            <v>37701</v>
          </cell>
          <cell r="E2305" t="str">
            <v>A</v>
          </cell>
          <cell r="F2305" t="str">
            <v>AUCOL98</v>
          </cell>
          <cell r="G2305">
            <v>69602</v>
          </cell>
          <cell r="H2305" t="str">
            <v>SIERRA Y RUIZ CIA. LTDA. ASRS. EN SEGS.</v>
          </cell>
          <cell r="I2305">
            <v>123894556.5625</v>
          </cell>
          <cell r="J2305">
            <v>123903219.5625</v>
          </cell>
          <cell r="K2305">
            <v>65795677.123899996</v>
          </cell>
          <cell r="L2305">
            <v>32097714</v>
          </cell>
          <cell r="M2305">
            <v>3007756</v>
          </cell>
          <cell r="N2305">
            <v>35105470</v>
          </cell>
          <cell r="O2305">
            <v>0.1</v>
          </cell>
          <cell r="P2305">
            <v>300775.60000000003</v>
          </cell>
          <cell r="Q2305">
            <v>0.1</v>
          </cell>
          <cell r="R2305">
            <v>3510547</v>
          </cell>
          <cell r="S2305">
            <v>38916792.600000001</v>
          </cell>
          <cell r="T2305">
            <v>0.59147947556973535</v>
          </cell>
          <cell r="U2305">
            <v>0.19</v>
          </cell>
          <cell r="V2305">
            <v>12501178.653540999</v>
          </cell>
          <cell r="W2305">
            <v>0.125</v>
          </cell>
          <cell r="X2305">
            <v>8224459.6404874995</v>
          </cell>
          <cell r="Y2305">
            <v>0</v>
          </cell>
          <cell r="Z2305">
            <v>0</v>
          </cell>
          <cell r="AA2305">
            <v>9.3520524430264707E-2</v>
          </cell>
          <cell r="AB2305">
            <v>6153246.2298714984</v>
          </cell>
          <cell r="AD2305">
            <v>50.126373291015625</v>
          </cell>
        </row>
        <row r="2306">
          <cell r="A2306" t="str">
            <v>Ctro. Colseg. Medellín</v>
          </cell>
          <cell r="B2306">
            <v>10402414</v>
          </cell>
          <cell r="C2306">
            <v>37702</v>
          </cell>
          <cell r="D2306">
            <v>37777</v>
          </cell>
          <cell r="E2306" t="str">
            <v>A</v>
          </cell>
          <cell r="F2306" t="str">
            <v>AUCOL98</v>
          </cell>
          <cell r="G2306">
            <v>69602</v>
          </cell>
          <cell r="H2306" t="str">
            <v>SIERRA Y RUIZ CIA. LTDA. ASRS. EN SEGS.</v>
          </cell>
          <cell r="I2306">
            <v>46144301.125</v>
          </cell>
          <cell r="J2306">
            <v>23477817.0625</v>
          </cell>
          <cell r="K2306">
            <v>28298140.055199999</v>
          </cell>
          <cell r="L2306">
            <v>3676784</v>
          </cell>
          <cell r="M2306">
            <v>2611111</v>
          </cell>
          <cell r="N2306">
            <v>6287895</v>
          </cell>
          <cell r="O2306">
            <v>0.1</v>
          </cell>
          <cell r="P2306">
            <v>261111.1</v>
          </cell>
          <cell r="Q2306">
            <v>0.1</v>
          </cell>
          <cell r="R2306">
            <v>628789.5</v>
          </cell>
          <cell r="S2306">
            <v>7177795.5999999996</v>
          </cell>
          <cell r="T2306">
            <v>0.25364902378737875</v>
          </cell>
          <cell r="U2306">
            <v>0.19</v>
          </cell>
          <cell r="V2306">
            <v>5376646.6104880003</v>
          </cell>
          <cell r="W2306">
            <v>0.125</v>
          </cell>
          <cell r="X2306">
            <v>3537267.5068999999</v>
          </cell>
          <cell r="Y2306">
            <v>0</v>
          </cell>
          <cell r="Z2306">
            <v>0</v>
          </cell>
          <cell r="AA2306">
            <v>0.43135097621262131</v>
          </cell>
          <cell r="AB2306">
            <v>12206430.337812001</v>
          </cell>
          <cell r="AC2306">
            <v>101</v>
          </cell>
          <cell r="AD2306">
            <v>100.94666290283203</v>
          </cell>
        </row>
        <row r="2307">
          <cell r="B2307" t="str">
            <v>Total 10402414</v>
          </cell>
          <cell r="I2307">
            <v>170038857.6875</v>
          </cell>
          <cell r="J2307">
            <v>147381036.625</v>
          </cell>
          <cell r="K2307">
            <v>94093817.179099992</v>
          </cell>
          <cell r="L2307">
            <v>35774498</v>
          </cell>
          <cell r="M2307">
            <v>5618867</v>
          </cell>
          <cell r="N2307">
            <v>41393365</v>
          </cell>
          <cell r="P2307">
            <v>561886.70000000007</v>
          </cell>
          <cell r="R2307">
            <v>4139336.5</v>
          </cell>
          <cell r="S2307">
            <v>46094588.200000003</v>
          </cell>
          <cell r="V2307">
            <v>17877825.264029</v>
          </cell>
          <cell r="X2307">
            <v>11761727.147387499</v>
          </cell>
          <cell r="Z2307">
            <v>0</v>
          </cell>
          <cell r="AB2307">
            <v>18359676.567683499</v>
          </cell>
          <cell r="AC2307">
            <v>101</v>
          </cell>
        </row>
        <row r="2308">
          <cell r="H2308" t="str">
            <v>Total SIERRA Y RUIZ CIA. LTDA. ASRS. EN SEGS.</v>
          </cell>
          <cell r="I2308">
            <v>170038857.6875</v>
          </cell>
          <cell r="J2308">
            <v>147381036.625</v>
          </cell>
          <cell r="K2308">
            <v>94093817.179099992</v>
          </cell>
          <cell r="L2308">
            <v>35774498</v>
          </cell>
          <cell r="M2308">
            <v>5618867</v>
          </cell>
          <cell r="N2308">
            <v>41393365</v>
          </cell>
          <cell r="P2308">
            <v>561886.70000000007</v>
          </cell>
          <cell r="R2308">
            <v>4139336.5</v>
          </cell>
          <cell r="S2308">
            <v>46094588.200000003</v>
          </cell>
          <cell r="V2308">
            <v>17877825.264029</v>
          </cell>
          <cell r="X2308">
            <v>11761727.147387499</v>
          </cell>
          <cell r="Z2308">
            <v>0</v>
          </cell>
          <cell r="AB2308">
            <v>18359676.567683499</v>
          </cell>
          <cell r="AC2308">
            <v>101</v>
          </cell>
        </row>
        <row r="2309">
          <cell r="A2309" t="str">
            <v>Ctro. Colseg. Medellín</v>
          </cell>
          <cell r="B2309">
            <v>820400</v>
          </cell>
          <cell r="C2309">
            <v>36739</v>
          </cell>
          <cell r="D2309">
            <v>37103</v>
          </cell>
          <cell r="E2309" t="str">
            <v>A</v>
          </cell>
          <cell r="F2309" t="str">
            <v>AUCOL98</v>
          </cell>
          <cell r="G2309">
            <v>69870</v>
          </cell>
          <cell r="H2309" t="str">
            <v>TERMOTECNICA COINDUSTRIAL SA.</v>
          </cell>
          <cell r="I2309">
            <v>57700994.1875</v>
          </cell>
          <cell r="J2309">
            <v>57700994.1875</v>
          </cell>
          <cell r="K2309">
            <v>57700994.098099999</v>
          </cell>
          <cell r="L2309">
            <v>28290000</v>
          </cell>
          <cell r="M2309">
            <v>0</v>
          </cell>
          <cell r="N2309">
            <v>28290000</v>
          </cell>
          <cell r="O2309">
            <v>0.1</v>
          </cell>
          <cell r="P2309">
            <v>0</v>
          </cell>
          <cell r="Q2309">
            <v>0.1</v>
          </cell>
          <cell r="R2309">
            <v>2829000</v>
          </cell>
          <cell r="S2309">
            <v>31119000</v>
          </cell>
          <cell r="T2309">
            <v>0.53931479840872787</v>
          </cell>
          <cell r="U2309">
            <v>0.19</v>
          </cell>
          <cell r="V2309">
            <v>10963188.878639</v>
          </cell>
          <cell r="W2309">
            <v>0.125</v>
          </cell>
          <cell r="X2309">
            <v>7212624.2622624999</v>
          </cell>
          <cell r="Y2309">
            <v>0</v>
          </cell>
          <cell r="Z2309">
            <v>0</v>
          </cell>
          <cell r="AA2309">
            <v>0.14568520159127218</v>
          </cell>
          <cell r="AB2309">
            <v>8406180.9571985044</v>
          </cell>
          <cell r="AD2309">
            <v>32.637363433837891</v>
          </cell>
        </row>
        <row r="2310">
          <cell r="A2310" t="str">
            <v>Ctro. Colseg. Medellín</v>
          </cell>
          <cell r="B2310">
            <v>820400</v>
          </cell>
          <cell r="C2310">
            <v>37104</v>
          </cell>
          <cell r="D2310">
            <v>37468</v>
          </cell>
          <cell r="E2310" t="str">
            <v>A</v>
          </cell>
          <cell r="F2310" t="str">
            <v>AUCOL98</v>
          </cell>
          <cell r="G2310">
            <v>69870</v>
          </cell>
          <cell r="H2310" t="str">
            <v>TERMOTECNICA COINDUSTRIAL SA.</v>
          </cell>
          <cell r="I2310">
            <v>44140780.5625</v>
          </cell>
          <cell r="J2310">
            <v>44140780.5625</v>
          </cell>
          <cell r="K2310">
            <v>44140780.716799997</v>
          </cell>
          <cell r="L2310">
            <v>7365229</v>
          </cell>
          <cell r="M2310">
            <v>2731111</v>
          </cell>
          <cell r="N2310">
            <v>10096340</v>
          </cell>
          <cell r="O2310">
            <v>0.1</v>
          </cell>
          <cell r="P2310">
            <v>273111.10000000003</v>
          </cell>
          <cell r="Q2310">
            <v>0.1</v>
          </cell>
          <cell r="R2310">
            <v>1009634</v>
          </cell>
          <cell r="S2310">
            <v>11379085.1</v>
          </cell>
          <cell r="T2310">
            <v>0.25779075302284166</v>
          </cell>
          <cell r="U2310">
            <v>0.19</v>
          </cell>
          <cell r="V2310">
            <v>8386748.3361919997</v>
          </cell>
          <cell r="W2310">
            <v>0.125</v>
          </cell>
          <cell r="X2310">
            <v>5517597.5895999996</v>
          </cell>
          <cell r="Y2310">
            <v>0</v>
          </cell>
          <cell r="Z2310">
            <v>0</v>
          </cell>
          <cell r="AA2310">
            <v>0.4272092469771584</v>
          </cell>
          <cell r="AB2310">
            <v>18857349.691008002</v>
          </cell>
          <cell r="AD2310">
            <v>29.164834976196289</v>
          </cell>
        </row>
        <row r="2311">
          <cell r="A2311" t="str">
            <v>Ctro. Colseg. Medellín</v>
          </cell>
          <cell r="B2311">
            <v>820400</v>
          </cell>
          <cell r="C2311">
            <v>37469</v>
          </cell>
          <cell r="D2311">
            <v>37777</v>
          </cell>
          <cell r="E2311" t="str">
            <v>A</v>
          </cell>
          <cell r="F2311" t="str">
            <v>AUCOL98</v>
          </cell>
          <cell r="G2311">
            <v>69870</v>
          </cell>
          <cell r="H2311" t="str">
            <v>TERMOTECNICA COINDUSTRIAL SA.</v>
          </cell>
          <cell r="I2311">
            <v>40968238.625</v>
          </cell>
          <cell r="J2311">
            <v>40968238.625</v>
          </cell>
          <cell r="K2311">
            <v>34682700.453100003</v>
          </cell>
          <cell r="N2311">
            <v>0</v>
          </cell>
          <cell r="O2311">
            <v>0.1</v>
          </cell>
          <cell r="P2311">
            <v>0</v>
          </cell>
          <cell r="Q2311">
            <v>0.1</v>
          </cell>
          <cell r="R2311">
            <v>0</v>
          </cell>
          <cell r="S2311">
            <v>0</v>
          </cell>
          <cell r="T2311">
            <v>0</v>
          </cell>
          <cell r="U2311">
            <v>0.19</v>
          </cell>
          <cell r="V2311">
            <v>6589713.086089001</v>
          </cell>
          <cell r="W2311">
            <v>0.125</v>
          </cell>
          <cell r="X2311">
            <v>4335337.5566375004</v>
          </cell>
          <cell r="Y2311">
            <v>0</v>
          </cell>
          <cell r="Z2311">
            <v>0</v>
          </cell>
          <cell r="AA2311">
            <v>0.68500000000000005</v>
          </cell>
          <cell r="AB2311">
            <v>23757649.810373504</v>
          </cell>
          <cell r="AC2311">
            <v>28</v>
          </cell>
          <cell r="AD2311">
            <v>28</v>
          </cell>
        </row>
        <row r="2312">
          <cell r="B2312" t="str">
            <v>Total 820400</v>
          </cell>
          <cell r="I2312">
            <v>142810013.375</v>
          </cell>
          <cell r="J2312">
            <v>142810013.375</v>
          </cell>
          <cell r="K2312">
            <v>136524475.26800001</v>
          </cell>
          <cell r="L2312">
            <v>35655229</v>
          </cell>
          <cell r="M2312">
            <v>2731111</v>
          </cell>
          <cell r="N2312">
            <v>38386340</v>
          </cell>
          <cell r="P2312">
            <v>273111.10000000003</v>
          </cell>
          <cell r="R2312">
            <v>3838634</v>
          </cell>
          <cell r="S2312">
            <v>42498085.100000001</v>
          </cell>
          <cell r="V2312">
            <v>25939650.300919998</v>
          </cell>
          <cell r="X2312">
            <v>17065559.408500001</v>
          </cell>
          <cell r="Z2312">
            <v>0</v>
          </cell>
          <cell r="AB2312">
            <v>51021180.45858001</v>
          </cell>
          <cell r="AC2312">
            <v>28</v>
          </cell>
        </row>
        <row r="2313">
          <cell r="H2313" t="str">
            <v>Total TERMOTECNICA COINDUSTRIAL SA.</v>
          </cell>
          <cell r="I2313">
            <v>142810013.375</v>
          </cell>
          <cell r="J2313">
            <v>142810013.375</v>
          </cell>
          <cell r="K2313">
            <v>136524475.26800001</v>
          </cell>
          <cell r="L2313">
            <v>35655229</v>
          </cell>
          <cell r="M2313">
            <v>2731111</v>
          </cell>
          <cell r="N2313">
            <v>38386340</v>
          </cell>
          <cell r="P2313">
            <v>273111.10000000003</v>
          </cell>
          <cell r="R2313">
            <v>3838634</v>
          </cell>
          <cell r="S2313">
            <v>42498085.100000001</v>
          </cell>
          <cell r="V2313">
            <v>25939650.300919998</v>
          </cell>
          <cell r="X2313">
            <v>17065559.408500001</v>
          </cell>
          <cell r="Z2313">
            <v>0</v>
          </cell>
          <cell r="AB2313">
            <v>51021180.45858001</v>
          </cell>
          <cell r="AC2313">
            <v>28</v>
          </cell>
        </row>
        <row r="2314">
          <cell r="A2314" t="str">
            <v>Ctro. Colseg. Medellín</v>
          </cell>
          <cell r="B2314">
            <v>10932583</v>
          </cell>
          <cell r="C2314">
            <v>37433</v>
          </cell>
          <cell r="D2314">
            <v>37777</v>
          </cell>
          <cell r="E2314" t="str">
            <v>A</v>
          </cell>
          <cell r="F2314" t="str">
            <v>AUCOL98</v>
          </cell>
          <cell r="G2314">
            <v>67586</v>
          </cell>
          <cell r="H2314" t="str">
            <v>TRANSPORTES  TRIAL  LTDA .</v>
          </cell>
          <cell r="I2314">
            <v>65580145.875</v>
          </cell>
          <cell r="J2314">
            <v>64414548.875</v>
          </cell>
          <cell r="K2314">
            <v>60621434.019500002</v>
          </cell>
          <cell r="L2314">
            <v>1060150</v>
          </cell>
          <cell r="M2314">
            <v>11600000</v>
          </cell>
          <cell r="N2314">
            <v>12660150</v>
          </cell>
          <cell r="O2314">
            <v>0.1</v>
          </cell>
          <cell r="P2314">
            <v>1160000</v>
          </cell>
          <cell r="Q2314">
            <v>0.1</v>
          </cell>
          <cell r="R2314">
            <v>1266015</v>
          </cell>
          <cell r="S2314">
            <v>15086165</v>
          </cell>
          <cell r="T2314">
            <v>0.24885859669943236</v>
          </cell>
          <cell r="U2314">
            <v>0.19</v>
          </cell>
          <cell r="V2314">
            <v>11518072.463705001</v>
          </cell>
          <cell r="W2314">
            <v>0.125</v>
          </cell>
          <cell r="X2314">
            <v>7577679.2524375003</v>
          </cell>
          <cell r="Y2314">
            <v>0</v>
          </cell>
          <cell r="Z2314">
            <v>0</v>
          </cell>
          <cell r="AA2314">
            <v>0.43614140330056772</v>
          </cell>
          <cell r="AB2314">
            <v>26439517.303357508</v>
          </cell>
          <cell r="AC2314">
            <v>17</v>
          </cell>
          <cell r="AD2314">
            <v>12.892441749572754</v>
          </cell>
        </row>
        <row r="2315">
          <cell r="B2315" t="str">
            <v>Total 10932583</v>
          </cell>
          <cell r="I2315">
            <v>65580145.875</v>
          </cell>
          <cell r="J2315">
            <v>64414548.875</v>
          </cell>
          <cell r="K2315">
            <v>60621434.019500002</v>
          </cell>
          <cell r="L2315">
            <v>1060150</v>
          </cell>
          <cell r="M2315">
            <v>11600000</v>
          </cell>
          <cell r="N2315">
            <v>12660150</v>
          </cell>
          <cell r="P2315">
            <v>1160000</v>
          </cell>
          <cell r="R2315">
            <v>1266015</v>
          </cell>
          <cell r="S2315">
            <v>15086165</v>
          </cell>
          <cell r="V2315">
            <v>11518072.463705001</v>
          </cell>
          <cell r="X2315">
            <v>7577679.2524375003</v>
          </cell>
          <cell r="Z2315">
            <v>0</v>
          </cell>
          <cell r="AB2315">
            <v>26439517.303357508</v>
          </cell>
          <cell r="AC2315">
            <v>17</v>
          </cell>
        </row>
        <row r="2316">
          <cell r="H2316" t="str">
            <v>Total TRANSPORTES  TRIAL  LTDA .</v>
          </cell>
          <cell r="I2316">
            <v>65580145.875</v>
          </cell>
          <cell r="J2316">
            <v>64414548.875</v>
          </cell>
          <cell r="K2316">
            <v>60621434.019500002</v>
          </cell>
          <cell r="L2316">
            <v>1060150</v>
          </cell>
          <cell r="M2316">
            <v>11600000</v>
          </cell>
          <cell r="N2316">
            <v>12660150</v>
          </cell>
          <cell r="P2316">
            <v>1160000</v>
          </cell>
          <cell r="R2316">
            <v>1266015</v>
          </cell>
          <cell r="S2316">
            <v>15086165</v>
          </cell>
          <cell r="V2316">
            <v>11518072.463705001</v>
          </cell>
          <cell r="X2316">
            <v>7577679.2524375003</v>
          </cell>
          <cell r="Z2316">
            <v>0</v>
          </cell>
          <cell r="AB2316">
            <v>26439517.303357508</v>
          </cell>
          <cell r="AC2316">
            <v>17</v>
          </cell>
        </row>
        <row r="2317">
          <cell r="A2317" t="str">
            <v>Ctro. Colseg. Medellín</v>
          </cell>
          <cell r="B2317">
            <v>7256894</v>
          </cell>
          <cell r="C2317">
            <v>36961</v>
          </cell>
          <cell r="D2317">
            <v>37325</v>
          </cell>
          <cell r="E2317" t="str">
            <v>M</v>
          </cell>
          <cell r="F2317" t="str">
            <v>AUCOL98</v>
          </cell>
          <cell r="G2317">
            <v>69602</v>
          </cell>
          <cell r="H2317" t="str">
            <v>TRANSPORTES INOXIDABLES_LTDA</v>
          </cell>
          <cell r="I2317">
            <v>531097977.8125</v>
          </cell>
          <cell r="J2317">
            <v>531097977.8125</v>
          </cell>
          <cell r="K2317">
            <v>531097978.25980002</v>
          </cell>
          <cell r="L2317">
            <v>79577121</v>
          </cell>
          <cell r="M2317">
            <v>38894592</v>
          </cell>
          <cell r="N2317">
            <v>118471713</v>
          </cell>
          <cell r="O2317">
            <v>0.1</v>
          </cell>
          <cell r="P2317">
            <v>3889459.2000000002</v>
          </cell>
          <cell r="Q2317">
            <v>0.1</v>
          </cell>
          <cell r="R2317">
            <v>11847171.300000001</v>
          </cell>
          <cell r="S2317">
            <v>134208343.5</v>
          </cell>
          <cell r="T2317">
            <v>0.25269978232594326</v>
          </cell>
          <cell r="U2317">
            <v>0.19</v>
          </cell>
          <cell r="V2317">
            <v>100908615.86936201</v>
          </cell>
          <cell r="W2317">
            <v>0.125</v>
          </cell>
          <cell r="X2317">
            <v>66387247.282475002</v>
          </cell>
          <cell r="Y2317">
            <v>0</v>
          </cell>
          <cell r="Z2317">
            <v>0</v>
          </cell>
          <cell r="AA2317">
            <v>0.4323002176740568</v>
          </cell>
          <cell r="AB2317">
            <v>229593771.60796303</v>
          </cell>
          <cell r="AD2317">
            <v>129.84890747070313</v>
          </cell>
        </row>
        <row r="2318">
          <cell r="A2318" t="str">
            <v>Ctro. Colseg. Medellín</v>
          </cell>
          <cell r="B2318">
            <v>7256894</v>
          </cell>
          <cell r="C2318">
            <v>37326</v>
          </cell>
          <cell r="D2318">
            <v>37690</v>
          </cell>
          <cell r="E2318" t="str">
            <v>M</v>
          </cell>
          <cell r="F2318" t="str">
            <v>AUCOL98</v>
          </cell>
          <cell r="G2318">
            <v>69602</v>
          </cell>
          <cell r="H2318" t="str">
            <v>TRANSPORTES INOXIDABLES_LTDA</v>
          </cell>
          <cell r="I2318">
            <v>563736059.4375</v>
          </cell>
          <cell r="J2318">
            <v>561937792.4375</v>
          </cell>
          <cell r="K2318">
            <v>563736059.38279998</v>
          </cell>
          <cell r="L2318">
            <v>549307574</v>
          </cell>
          <cell r="M2318">
            <v>141769531</v>
          </cell>
          <cell r="N2318">
            <v>691077105</v>
          </cell>
          <cell r="O2318">
            <v>0.1</v>
          </cell>
          <cell r="P2318">
            <v>14176953.100000001</v>
          </cell>
          <cell r="Q2318">
            <v>0.1</v>
          </cell>
          <cell r="R2318">
            <v>69107710.5</v>
          </cell>
          <cell r="S2318">
            <v>774361768.60000002</v>
          </cell>
          <cell r="T2318">
            <v>1.3736246878509089</v>
          </cell>
          <cell r="U2318">
            <v>0.19</v>
          </cell>
          <cell r="V2318">
            <v>107109851.28273199</v>
          </cell>
          <cell r="W2318">
            <v>0.125</v>
          </cell>
          <cell r="X2318">
            <v>70467007.422849998</v>
          </cell>
          <cell r="Y2318">
            <v>0</v>
          </cell>
          <cell r="Z2318">
            <v>0</v>
          </cell>
          <cell r="AA2318">
            <v>-0.6886246878509088</v>
          </cell>
          <cell r="AB2318">
            <v>-388202567.922782</v>
          </cell>
          <cell r="AD2318">
            <v>129.83790588378906</v>
          </cell>
        </row>
        <row r="2319">
          <cell r="A2319" t="str">
            <v>Ctro. Colseg. Medellín</v>
          </cell>
          <cell r="B2319">
            <v>7256894</v>
          </cell>
          <cell r="C2319">
            <v>37691</v>
          </cell>
          <cell r="D2319">
            <v>37777</v>
          </cell>
          <cell r="E2319" t="str">
            <v>M</v>
          </cell>
          <cell r="F2319" t="str">
            <v>AUCOL98</v>
          </cell>
          <cell r="G2319">
            <v>69602</v>
          </cell>
          <cell r="H2319" t="str">
            <v>TRANSPORTES INOXIDABLES_LTDA</v>
          </cell>
          <cell r="I2319">
            <v>138967920.1875</v>
          </cell>
          <cell r="J2319">
            <v>92972146</v>
          </cell>
          <cell r="K2319">
            <v>131360984.55859999</v>
          </cell>
          <cell r="L2319">
            <v>0</v>
          </cell>
          <cell r="M2319">
            <v>17611111</v>
          </cell>
          <cell r="N2319">
            <v>17611111</v>
          </cell>
          <cell r="O2319">
            <v>0.1</v>
          </cell>
          <cell r="P2319">
            <v>1761111.1</v>
          </cell>
          <cell r="Q2319">
            <v>0.1</v>
          </cell>
          <cell r="R2319">
            <v>1761111.1</v>
          </cell>
          <cell r="S2319">
            <v>21133333.200000003</v>
          </cell>
          <cell r="T2319">
            <v>0.16087983255463836</v>
          </cell>
          <cell r="U2319">
            <v>0.19</v>
          </cell>
          <cell r="V2319">
            <v>24958587.066133998</v>
          </cell>
          <cell r="W2319">
            <v>0.125</v>
          </cell>
          <cell r="X2319">
            <v>16420123.069824999</v>
          </cell>
          <cell r="Y2319">
            <v>0</v>
          </cell>
          <cell r="Z2319">
            <v>0</v>
          </cell>
          <cell r="AA2319">
            <v>0.52412016744536172</v>
          </cell>
          <cell r="AB2319">
            <v>68848941.222641006</v>
          </cell>
          <cell r="AC2319">
            <v>65</v>
          </cell>
          <cell r="AD2319">
            <v>63.616279602050781</v>
          </cell>
        </row>
        <row r="2320">
          <cell r="B2320" t="str">
            <v>Total 7256894</v>
          </cell>
          <cell r="I2320">
            <v>1233801957.4375</v>
          </cell>
          <cell r="J2320">
            <v>1186007916.25</v>
          </cell>
          <cell r="K2320">
            <v>1226195022.2012</v>
          </cell>
          <cell r="L2320">
            <v>628884695</v>
          </cell>
          <cell r="M2320">
            <v>198275234</v>
          </cell>
          <cell r="N2320">
            <v>827159929</v>
          </cell>
          <cell r="P2320">
            <v>19827523.400000002</v>
          </cell>
          <cell r="R2320">
            <v>82715992.899999991</v>
          </cell>
          <cell r="S2320">
            <v>929703445.30000007</v>
          </cell>
          <cell r="V2320">
            <v>232977054.21822801</v>
          </cell>
          <cell r="X2320">
            <v>153274377.77515</v>
          </cell>
          <cell r="Z2320">
            <v>0</v>
          </cell>
          <cell r="AB2320">
            <v>-89759855.092177972</v>
          </cell>
          <cell r="AC2320">
            <v>65</v>
          </cell>
        </row>
        <row r="2321">
          <cell r="H2321" t="str">
            <v>Total TRANSPORTES INOXIDABLES_LTDA</v>
          </cell>
          <cell r="I2321">
            <v>1233801957.4375</v>
          </cell>
          <cell r="J2321">
            <v>1186007916.25</v>
          </cell>
          <cell r="K2321">
            <v>1226195022.2012</v>
          </cell>
          <cell r="L2321">
            <v>628884695</v>
          </cell>
          <cell r="M2321">
            <v>198275234</v>
          </cell>
          <cell r="N2321">
            <v>827159929</v>
          </cell>
          <cell r="P2321">
            <v>19827523.400000002</v>
          </cell>
          <cell r="R2321">
            <v>82715992.899999991</v>
          </cell>
          <cell r="S2321">
            <v>929703445.30000007</v>
          </cell>
          <cell r="V2321">
            <v>232977054.21822801</v>
          </cell>
          <cell r="X2321">
            <v>153274377.77515</v>
          </cell>
          <cell r="Z2321">
            <v>0</v>
          </cell>
          <cell r="AB2321">
            <v>-89759855.092177972</v>
          </cell>
          <cell r="AC2321">
            <v>65</v>
          </cell>
        </row>
        <row r="2322">
          <cell r="A2322" t="str">
            <v>Ctro. Colseg. Medellín</v>
          </cell>
          <cell r="B2322">
            <v>10407393</v>
          </cell>
          <cell r="C2322">
            <v>37347</v>
          </cell>
          <cell r="D2322">
            <v>37711</v>
          </cell>
          <cell r="E2322" t="str">
            <v>A</v>
          </cell>
          <cell r="F2322" t="str">
            <v>AUCOLESP</v>
          </cell>
          <cell r="G2322">
            <v>69870</v>
          </cell>
          <cell r="H2322" t="str">
            <v>Woolston Hoyos Y Cia. Ltda. Asrs. De Segs.</v>
          </cell>
          <cell r="I2322">
            <v>108872656.3125</v>
          </cell>
          <cell r="J2322">
            <v>108958997.3125</v>
          </cell>
          <cell r="K2322">
            <v>58000437.341300003</v>
          </cell>
          <cell r="L2322">
            <v>52300122</v>
          </cell>
          <cell r="M2322">
            <v>5684906</v>
          </cell>
          <cell r="N2322">
            <v>57985028</v>
          </cell>
          <cell r="O2322">
            <v>0.1</v>
          </cell>
          <cell r="P2322">
            <v>568490.6</v>
          </cell>
          <cell r="Q2322">
            <v>0.1</v>
          </cell>
          <cell r="R2322">
            <v>5798502.8000000007</v>
          </cell>
          <cell r="S2322">
            <v>64352021.400000006</v>
          </cell>
          <cell r="T2322">
            <v>1.1095092442376684</v>
          </cell>
          <cell r="U2322">
            <v>0.19</v>
          </cell>
          <cell r="V2322">
            <v>11020083.094847001</v>
          </cell>
          <cell r="W2322">
            <v>0.125</v>
          </cell>
          <cell r="X2322">
            <v>7250054.6676625004</v>
          </cell>
          <cell r="Y2322">
            <v>0</v>
          </cell>
          <cell r="Z2322">
            <v>0</v>
          </cell>
          <cell r="AA2322">
            <v>-0.42450924423766834</v>
          </cell>
          <cell r="AB2322">
            <v>-24621721.821209501</v>
          </cell>
          <cell r="AD2322">
            <v>36.230770111083984</v>
          </cell>
        </row>
        <row r="2323">
          <cell r="A2323" t="str">
            <v>Ctro. Colseg. Medellín</v>
          </cell>
          <cell r="B2323">
            <v>10407393</v>
          </cell>
          <cell r="C2323">
            <v>37712</v>
          </cell>
          <cell r="D2323">
            <v>37777</v>
          </cell>
          <cell r="E2323" t="str">
            <v>A</v>
          </cell>
          <cell r="F2323" t="str">
            <v>AUCOLESP</v>
          </cell>
          <cell r="G2323">
            <v>69870</v>
          </cell>
          <cell r="H2323" t="str">
            <v>Woolston Hoyos Y Cia. Ltda. Asrs. De Segs.</v>
          </cell>
          <cell r="I2323">
            <v>28176588.3125</v>
          </cell>
          <cell r="J2323">
            <v>13537092.1875</v>
          </cell>
          <cell r="K2323">
            <v>19712787.668499999</v>
          </cell>
          <cell r="L2323">
            <v>4045369</v>
          </cell>
          <cell r="M2323">
            <v>7722222</v>
          </cell>
          <cell r="N2323">
            <v>11767591</v>
          </cell>
          <cell r="O2323">
            <v>0.1</v>
          </cell>
          <cell r="P2323">
            <v>772222.20000000007</v>
          </cell>
          <cell r="Q2323">
            <v>0.1</v>
          </cell>
          <cell r="R2323">
            <v>1176759.1000000001</v>
          </cell>
          <cell r="S2323">
            <v>13716572.299999999</v>
          </cell>
          <cell r="T2323">
            <v>0.69582103407517359</v>
          </cell>
          <cell r="U2323">
            <v>0.19</v>
          </cell>
          <cell r="V2323">
            <v>3745429.657015</v>
          </cell>
          <cell r="W2323">
            <v>0.125</v>
          </cell>
          <cell r="X2323">
            <v>2464098.4585624998</v>
          </cell>
          <cell r="Y2323">
            <v>0</v>
          </cell>
          <cell r="Z2323">
            <v>0</v>
          </cell>
          <cell r="AA2323">
            <v>-1.0821034075173541E-2</v>
          </cell>
          <cell r="AB2323">
            <v>-213312.74707749928</v>
          </cell>
          <cell r="AC2323">
            <v>72</v>
          </cell>
          <cell r="AD2323">
            <v>70.292304992675781</v>
          </cell>
        </row>
        <row r="2324">
          <cell r="B2324" t="str">
            <v>Total 10407393</v>
          </cell>
          <cell r="I2324">
            <v>137049244.625</v>
          </cell>
          <cell r="J2324">
            <v>122496089.5</v>
          </cell>
          <cell r="K2324">
            <v>77713225.009800002</v>
          </cell>
          <cell r="L2324">
            <v>56345491</v>
          </cell>
          <cell r="M2324">
            <v>13407128</v>
          </cell>
          <cell r="N2324">
            <v>69752619</v>
          </cell>
          <cell r="P2324">
            <v>1340712.8</v>
          </cell>
          <cell r="R2324">
            <v>6975261.9000000004</v>
          </cell>
          <cell r="S2324">
            <v>78068593.700000003</v>
          </cell>
          <cell r="V2324">
            <v>14765512.751862001</v>
          </cell>
          <cell r="X2324">
            <v>9714153.1262250002</v>
          </cell>
          <cell r="Z2324">
            <v>0</v>
          </cell>
          <cell r="AB2324">
            <v>-24835034.568287</v>
          </cell>
          <cell r="AC2324">
            <v>72</v>
          </cell>
        </row>
        <row r="2325">
          <cell r="H2325" t="str">
            <v>Total Woolston Hoyos Y Cia. Ltda. Asrs. De Segs.</v>
          </cell>
          <cell r="I2325">
            <v>137049244.625</v>
          </cell>
          <cell r="J2325">
            <v>122496089.5</v>
          </cell>
          <cell r="K2325">
            <v>77713225.009800002</v>
          </cell>
          <cell r="L2325">
            <v>56345491</v>
          </cell>
          <cell r="M2325">
            <v>13407128</v>
          </cell>
          <cell r="N2325">
            <v>69752619</v>
          </cell>
          <cell r="P2325">
            <v>1340712.8</v>
          </cell>
          <cell r="R2325">
            <v>6975261.9000000004</v>
          </cell>
          <cell r="S2325">
            <v>78068593.700000003</v>
          </cell>
          <cell r="V2325">
            <v>14765512.751862001</v>
          </cell>
          <cell r="X2325">
            <v>9714153.1262250002</v>
          </cell>
          <cell r="Z2325">
            <v>0</v>
          </cell>
          <cell r="AB2325">
            <v>-24835034.568287</v>
          </cell>
          <cell r="AC2325">
            <v>72</v>
          </cell>
        </row>
        <row r="2326">
          <cell r="A2326" t="str">
            <v>Total Ctro. Colseg. Medellín</v>
          </cell>
          <cell r="I2326">
            <v>5548496201.6875</v>
          </cell>
          <cell r="J2326">
            <v>5234321352.875</v>
          </cell>
          <cell r="K2326">
            <v>4871915916.0159006</v>
          </cell>
          <cell r="L2326">
            <v>1951506758</v>
          </cell>
          <cell r="M2326">
            <v>626485835</v>
          </cell>
          <cell r="N2326">
            <v>2577992593</v>
          </cell>
          <cell r="P2326">
            <v>62648583.500000022</v>
          </cell>
          <cell r="R2326">
            <v>257799259.30000001</v>
          </cell>
          <cell r="S2326">
            <v>2898440435.7999997</v>
          </cell>
          <cell r="V2326">
            <v>925664024.04302084</v>
          </cell>
          <cell r="X2326">
            <v>620964285.68571758</v>
          </cell>
          <cell r="Z2326">
            <v>0</v>
          </cell>
          <cell r="AB2326">
            <v>426847170.4871617</v>
          </cell>
          <cell r="AC2326">
            <v>1510</v>
          </cell>
        </row>
        <row r="2327">
          <cell r="A2327" t="str">
            <v>Cúcuta</v>
          </cell>
          <cell r="B2327">
            <v>10927036</v>
          </cell>
          <cell r="C2327">
            <v>37149</v>
          </cell>
          <cell r="D2327">
            <v>37513</v>
          </cell>
          <cell r="E2327" t="str">
            <v>M</v>
          </cell>
          <cell r="F2327" t="str">
            <v>AUCOLESP</v>
          </cell>
          <cell r="G2327">
            <v>77217</v>
          </cell>
          <cell r="H2327" t="str">
            <v>COASMEDAS</v>
          </cell>
          <cell r="I2327">
            <v>2826238.125</v>
          </cell>
          <cell r="J2327">
            <v>2826238.125</v>
          </cell>
          <cell r="K2327">
            <v>2826238.1172000002</v>
          </cell>
          <cell r="N2327">
            <v>0</v>
          </cell>
          <cell r="O2327">
            <v>0.1</v>
          </cell>
          <cell r="P2327">
            <v>0</v>
          </cell>
          <cell r="Q2327">
            <v>0.1</v>
          </cell>
          <cell r="R2327">
            <v>0</v>
          </cell>
          <cell r="S2327">
            <v>0</v>
          </cell>
          <cell r="T2327">
            <v>0</v>
          </cell>
          <cell r="U2327">
            <v>0.19</v>
          </cell>
          <cell r="V2327">
            <v>536985.24226800003</v>
          </cell>
          <cell r="W2327">
            <v>0.1</v>
          </cell>
          <cell r="X2327">
            <v>282623.81172000006</v>
          </cell>
          <cell r="Y2327">
            <v>0</v>
          </cell>
          <cell r="Z2327">
            <v>0</v>
          </cell>
          <cell r="AA2327">
            <v>0.71</v>
          </cell>
          <cell r="AB2327">
            <v>2006629.0632120001</v>
          </cell>
          <cell r="AD2327">
            <v>2.9478023052215576</v>
          </cell>
        </row>
        <row r="2328">
          <cell r="B2328" t="str">
            <v>Total 10927036</v>
          </cell>
          <cell r="I2328">
            <v>2826238.125</v>
          </cell>
          <cell r="J2328">
            <v>2826238.125</v>
          </cell>
          <cell r="K2328">
            <v>2826238.1172000002</v>
          </cell>
          <cell r="L2328">
            <v>0</v>
          </cell>
          <cell r="M2328">
            <v>0</v>
          </cell>
          <cell r="N2328">
            <v>0</v>
          </cell>
          <cell r="P2328">
            <v>0</v>
          </cell>
          <cell r="R2328">
            <v>0</v>
          </cell>
          <cell r="S2328">
            <v>0</v>
          </cell>
          <cell r="V2328">
            <v>536985.24226800003</v>
          </cell>
          <cell r="X2328">
            <v>282623.81172000006</v>
          </cell>
          <cell r="Z2328">
            <v>0</v>
          </cell>
          <cell r="AB2328">
            <v>2006629.0632120001</v>
          </cell>
          <cell r="AC2328">
            <v>0</v>
          </cell>
        </row>
        <row r="2329">
          <cell r="H2329" t="str">
            <v>Total COASMEDAS</v>
          </cell>
          <cell r="I2329">
            <v>2826238.125</v>
          </cell>
          <cell r="J2329">
            <v>2826238.125</v>
          </cell>
          <cell r="K2329">
            <v>2826238.1172000002</v>
          </cell>
          <cell r="L2329">
            <v>0</v>
          </cell>
          <cell r="M2329">
            <v>0</v>
          </cell>
          <cell r="N2329">
            <v>0</v>
          </cell>
          <cell r="P2329">
            <v>0</v>
          </cell>
          <cell r="R2329">
            <v>0</v>
          </cell>
          <cell r="S2329">
            <v>0</v>
          </cell>
          <cell r="V2329">
            <v>536985.24226800003</v>
          </cell>
          <cell r="X2329">
            <v>282623.81172000006</v>
          </cell>
          <cell r="Z2329">
            <v>0</v>
          </cell>
          <cell r="AB2329">
            <v>2006629.0632120001</v>
          </cell>
          <cell r="AC2329">
            <v>0</v>
          </cell>
        </row>
        <row r="2330">
          <cell r="A2330" t="str">
            <v>Cúcuta</v>
          </cell>
          <cell r="B2330">
            <v>10351763</v>
          </cell>
          <cell r="C2330">
            <v>37271</v>
          </cell>
          <cell r="D2330">
            <v>37635</v>
          </cell>
          <cell r="E2330" t="str">
            <v>M</v>
          </cell>
          <cell r="F2330" t="str">
            <v>AUCOLESP</v>
          </cell>
          <cell r="G2330">
            <v>72690</v>
          </cell>
          <cell r="H2330" t="str">
            <v>HEATH LAMBERT BENEFICIOS INTEGRALES OPORTUNOS</v>
          </cell>
          <cell r="I2330">
            <v>16840625</v>
          </cell>
          <cell r="J2330">
            <v>16840625</v>
          </cell>
          <cell r="K2330">
            <v>16286639.6143</v>
          </cell>
          <cell r="L2330">
            <v>311942</v>
          </cell>
          <cell r="M2330">
            <v>0</v>
          </cell>
          <cell r="N2330">
            <v>311942</v>
          </cell>
          <cell r="O2330">
            <v>0.1</v>
          </cell>
          <cell r="P2330">
            <v>0</v>
          </cell>
          <cell r="Q2330">
            <v>0.1</v>
          </cell>
          <cell r="R2330">
            <v>31194.2</v>
          </cell>
          <cell r="S2330">
            <v>343136.2</v>
          </cell>
          <cell r="T2330">
            <v>2.1068569583790598E-2</v>
          </cell>
          <cell r="U2330">
            <v>0.19</v>
          </cell>
          <cell r="V2330">
            <v>3094461.5267170002</v>
          </cell>
          <cell r="W2330">
            <v>0.17499999999999999</v>
          </cell>
          <cell r="X2330">
            <v>2850161.9325024998</v>
          </cell>
          <cell r="Y2330">
            <v>0</v>
          </cell>
          <cell r="Z2330">
            <v>0</v>
          </cell>
          <cell r="AA2330">
            <v>0.61393143041620946</v>
          </cell>
          <cell r="AB2330">
            <v>9998879.9550804999</v>
          </cell>
          <cell r="AD2330">
            <v>16.75</v>
          </cell>
        </row>
        <row r="2331">
          <cell r="A2331" t="str">
            <v>Cúcuta</v>
          </cell>
          <cell r="B2331">
            <v>10351763</v>
          </cell>
          <cell r="C2331">
            <v>37636</v>
          </cell>
          <cell r="D2331">
            <v>37777</v>
          </cell>
          <cell r="E2331" t="str">
            <v>M</v>
          </cell>
          <cell r="F2331" t="str">
            <v>AUCOLESP</v>
          </cell>
          <cell r="G2331">
            <v>72690</v>
          </cell>
          <cell r="H2331" t="str">
            <v>HEATH LAMBERT BENEFICIOS INTEGRALES OPORTUNOS</v>
          </cell>
          <cell r="I2331">
            <v>8719384</v>
          </cell>
          <cell r="J2331">
            <v>7176949</v>
          </cell>
          <cell r="K2331">
            <v>8611611.1493999995</v>
          </cell>
          <cell r="L2331">
            <v>4482610</v>
          </cell>
          <cell r="M2331">
            <v>623353</v>
          </cell>
          <cell r="N2331">
            <v>5105963</v>
          </cell>
          <cell r="O2331">
            <v>0.1</v>
          </cell>
          <cell r="P2331">
            <v>62335.3</v>
          </cell>
          <cell r="Q2331">
            <v>0.1</v>
          </cell>
          <cell r="R2331">
            <v>510596.30000000005</v>
          </cell>
          <cell r="S2331">
            <v>5678894.5999999996</v>
          </cell>
          <cell r="T2331">
            <v>0.65944624083446546</v>
          </cell>
          <cell r="U2331">
            <v>0.19</v>
          </cell>
          <cell r="V2331">
            <v>1636206.1183859999</v>
          </cell>
          <cell r="W2331">
            <v>0.17499999999999999</v>
          </cell>
          <cell r="X2331">
            <v>1507031.9511449998</v>
          </cell>
          <cell r="Y2331">
            <v>0</v>
          </cell>
          <cell r="Z2331">
            <v>0</v>
          </cell>
          <cell r="AA2331">
            <v>-2.4446240834465449E-2</v>
          </cell>
          <cell r="AB2331">
            <v>-210521.5201310002</v>
          </cell>
          <cell r="AC2331">
            <v>21</v>
          </cell>
          <cell r="AD2331">
            <v>22.709218978881836</v>
          </cell>
        </row>
        <row r="2332">
          <cell r="B2332" t="str">
            <v>Total 10351763</v>
          </cell>
          <cell r="I2332">
            <v>25560009</v>
          </cell>
          <cell r="J2332">
            <v>24017574</v>
          </cell>
          <cell r="K2332">
            <v>24898250.763700001</v>
          </cell>
          <cell r="L2332">
            <v>4794552</v>
          </cell>
          <cell r="M2332">
            <v>623353</v>
          </cell>
          <cell r="N2332">
            <v>5417905</v>
          </cell>
          <cell r="P2332">
            <v>62335.3</v>
          </cell>
          <cell r="R2332">
            <v>541790.5</v>
          </cell>
          <cell r="S2332">
            <v>6022030.7999999998</v>
          </cell>
          <cell r="V2332">
            <v>4730667.6451030001</v>
          </cell>
          <cell r="X2332">
            <v>4357193.8836474996</v>
          </cell>
          <cell r="Z2332">
            <v>0</v>
          </cell>
          <cell r="AB2332">
            <v>9788358.4349495005</v>
          </cell>
          <cell r="AC2332">
            <v>21</v>
          </cell>
        </row>
        <row r="2333">
          <cell r="H2333" t="str">
            <v>Total HEATH LAMBERT BENEFICIOS INTEGRALES OPORTUNOS</v>
          </cell>
          <cell r="I2333">
            <v>25560009</v>
          </cell>
          <cell r="J2333">
            <v>24017574</v>
          </cell>
          <cell r="K2333">
            <v>24898250.763700001</v>
          </cell>
          <cell r="L2333">
            <v>4794552</v>
          </cell>
          <cell r="M2333">
            <v>623353</v>
          </cell>
          <cell r="N2333">
            <v>5417905</v>
          </cell>
          <cell r="P2333">
            <v>62335.3</v>
          </cell>
          <cell r="R2333">
            <v>541790.5</v>
          </cell>
          <cell r="S2333">
            <v>6022030.7999999998</v>
          </cell>
          <cell r="V2333">
            <v>4730667.6451030001</v>
          </cell>
          <cell r="X2333">
            <v>4357193.8836474996</v>
          </cell>
          <cell r="Z2333">
            <v>0</v>
          </cell>
          <cell r="AB2333">
            <v>9788358.4349495005</v>
          </cell>
          <cell r="AC2333">
            <v>21</v>
          </cell>
        </row>
        <row r="2334">
          <cell r="A2334" t="str">
            <v>Cúcuta</v>
          </cell>
          <cell r="B2334">
            <v>10910179</v>
          </cell>
          <cell r="C2334">
            <v>37404</v>
          </cell>
          <cell r="D2334">
            <v>37768</v>
          </cell>
          <cell r="E2334" t="str">
            <v>A</v>
          </cell>
          <cell r="F2334" t="str">
            <v>AUCOLESP</v>
          </cell>
          <cell r="G2334">
            <v>57083</v>
          </cell>
          <cell r="H2334" t="str">
            <v>UNIVERSIDAD DE PAMPLONA</v>
          </cell>
          <cell r="I2334">
            <v>9662982.75</v>
          </cell>
          <cell r="J2334">
            <v>9662982.75</v>
          </cell>
          <cell r="K2334">
            <v>9662982.25</v>
          </cell>
          <cell r="N2334">
            <v>0</v>
          </cell>
          <cell r="O2334">
            <v>0.1</v>
          </cell>
          <cell r="P2334">
            <v>0</v>
          </cell>
          <cell r="Q2334">
            <v>0.1</v>
          </cell>
          <cell r="R2334">
            <v>0</v>
          </cell>
          <cell r="S2334">
            <v>0</v>
          </cell>
          <cell r="T2334">
            <v>0</v>
          </cell>
          <cell r="U2334">
            <v>0.19</v>
          </cell>
          <cell r="V2334">
            <v>1835966.6274999999</v>
          </cell>
          <cell r="W2334">
            <v>0.125</v>
          </cell>
          <cell r="X2334">
            <v>1207872.78125</v>
          </cell>
          <cell r="Y2334">
            <v>0</v>
          </cell>
          <cell r="Z2334">
            <v>0</v>
          </cell>
          <cell r="AA2334">
            <v>0.68500000000000005</v>
          </cell>
          <cell r="AB2334">
            <v>6619142.8412500005</v>
          </cell>
          <cell r="AD2334">
            <v>5.6318683624267578</v>
          </cell>
        </row>
        <row r="2335">
          <cell r="B2335" t="str">
            <v>Total 10910179</v>
          </cell>
          <cell r="I2335">
            <v>9662982.75</v>
          </cell>
          <cell r="J2335">
            <v>9662982.75</v>
          </cell>
          <cell r="K2335">
            <v>9662982.25</v>
          </cell>
          <cell r="L2335">
            <v>0</v>
          </cell>
          <cell r="M2335">
            <v>0</v>
          </cell>
          <cell r="N2335">
            <v>0</v>
          </cell>
          <cell r="P2335">
            <v>0</v>
          </cell>
          <cell r="R2335">
            <v>0</v>
          </cell>
          <cell r="S2335">
            <v>0</v>
          </cell>
          <cell r="V2335">
            <v>1835966.6274999999</v>
          </cell>
          <cell r="X2335">
            <v>1207872.78125</v>
          </cell>
          <cell r="Z2335">
            <v>0</v>
          </cell>
          <cell r="AB2335">
            <v>6619142.8412500005</v>
          </cell>
          <cell r="AC2335">
            <v>0</v>
          </cell>
        </row>
        <row r="2336">
          <cell r="H2336" t="str">
            <v>Total UNIVERSIDAD DE PAMPLONA</v>
          </cell>
          <cell r="I2336">
            <v>9662982.75</v>
          </cell>
          <cell r="J2336">
            <v>9662982.75</v>
          </cell>
          <cell r="K2336">
            <v>9662982.25</v>
          </cell>
          <cell r="L2336">
            <v>0</v>
          </cell>
          <cell r="M2336">
            <v>0</v>
          </cell>
          <cell r="N2336">
            <v>0</v>
          </cell>
          <cell r="P2336">
            <v>0</v>
          </cell>
          <cell r="R2336">
            <v>0</v>
          </cell>
          <cell r="S2336">
            <v>0</v>
          </cell>
          <cell r="V2336">
            <v>1835966.6274999999</v>
          </cell>
          <cell r="X2336">
            <v>1207872.78125</v>
          </cell>
          <cell r="Z2336">
            <v>0</v>
          </cell>
          <cell r="AB2336">
            <v>6619142.8412500005</v>
          </cell>
          <cell r="AC2336">
            <v>0</v>
          </cell>
        </row>
        <row r="2337">
          <cell r="A2337" t="str">
            <v>Total Cúcuta</v>
          </cell>
          <cell r="I2337">
            <v>38049229.875</v>
          </cell>
          <cell r="J2337">
            <v>36506794.875</v>
          </cell>
          <cell r="K2337">
            <v>37387471.130899996</v>
          </cell>
          <cell r="L2337">
            <v>4794552</v>
          </cell>
          <cell r="M2337">
            <v>623353</v>
          </cell>
          <cell r="N2337">
            <v>5417905</v>
          </cell>
          <cell r="P2337">
            <v>62335.3</v>
          </cell>
          <cell r="R2337">
            <v>541790.5</v>
          </cell>
          <cell r="S2337">
            <v>6022030.7999999998</v>
          </cell>
          <cell r="V2337">
            <v>7103619.5148709994</v>
          </cell>
          <cell r="X2337">
            <v>5847690.4766175002</v>
          </cell>
          <cell r="Z2337">
            <v>0</v>
          </cell>
          <cell r="AB2337">
            <v>18414130.339411501</v>
          </cell>
          <cell r="AC2337">
            <v>21</v>
          </cell>
        </row>
        <row r="2338">
          <cell r="A2338" t="str">
            <v>Ibagué</v>
          </cell>
          <cell r="B2338">
            <v>7282171</v>
          </cell>
          <cell r="C2338">
            <v>36984</v>
          </cell>
          <cell r="D2338">
            <v>37348</v>
          </cell>
          <cell r="E2338" t="str">
            <v>A</v>
          </cell>
          <cell r="F2338" t="str">
            <v>AUCOL98</v>
          </cell>
          <cell r="G2338">
            <v>52766</v>
          </cell>
          <cell r="H2338" t="str">
            <v>COOPERATIVA DE TRANSPORTADORES DEL SUR DEL TO</v>
          </cell>
          <cell r="I2338">
            <v>135458073.4375</v>
          </cell>
          <cell r="J2338">
            <v>135458073.4375</v>
          </cell>
          <cell r="K2338">
            <v>135458073.53130001</v>
          </cell>
          <cell r="L2338">
            <v>31670815</v>
          </cell>
          <cell r="M2338">
            <v>48400001</v>
          </cell>
          <cell r="N2338">
            <v>80070816</v>
          </cell>
          <cell r="O2338">
            <v>0.1</v>
          </cell>
          <cell r="P2338">
            <v>4840000.1000000006</v>
          </cell>
          <cell r="Q2338">
            <v>0.1</v>
          </cell>
          <cell r="R2338">
            <v>8007081.6000000006</v>
          </cell>
          <cell r="S2338">
            <v>92917897.699999988</v>
          </cell>
          <cell r="T2338">
            <v>0.68595319036875013</v>
          </cell>
          <cell r="U2338">
            <v>0.19</v>
          </cell>
          <cell r="V2338">
            <v>25737033.970947001</v>
          </cell>
          <cell r="W2338">
            <v>0.125</v>
          </cell>
          <cell r="X2338">
            <v>16932259.191412501</v>
          </cell>
          <cell r="Y2338">
            <v>0</v>
          </cell>
          <cell r="Z2338">
            <v>0</v>
          </cell>
          <cell r="AA2338">
            <v>-9.5319036875007868E-4</v>
          </cell>
          <cell r="AB2338">
            <v>-129117.33105947512</v>
          </cell>
          <cell r="AD2338">
            <v>216.96702575683594</v>
          </cell>
        </row>
        <row r="2339">
          <cell r="A2339" t="str">
            <v>Ibagué</v>
          </cell>
          <cell r="B2339">
            <v>7282171</v>
          </cell>
          <cell r="C2339">
            <v>37349</v>
          </cell>
          <cell r="D2339">
            <v>37713</v>
          </cell>
          <cell r="E2339" t="str">
            <v>A</v>
          </cell>
          <cell r="F2339" t="str">
            <v>AUCOL98</v>
          </cell>
          <cell r="G2339">
            <v>52766</v>
          </cell>
          <cell r="H2339" t="str">
            <v>COOPERATIVA DE TRANSPORTADORES DEL SUR DEL TO</v>
          </cell>
          <cell r="I2339">
            <v>138429065.125</v>
          </cell>
          <cell r="J2339">
            <v>138650111.125</v>
          </cell>
          <cell r="K2339">
            <v>138429065.28130001</v>
          </cell>
          <cell r="L2339">
            <v>5835319</v>
          </cell>
          <cell r="M2339">
            <v>75345101</v>
          </cell>
          <cell r="N2339">
            <v>81180420</v>
          </cell>
          <cell r="O2339">
            <v>0.1</v>
          </cell>
          <cell r="P2339">
            <v>7534510.1000000006</v>
          </cell>
          <cell r="Q2339">
            <v>0.1</v>
          </cell>
          <cell r="R2339">
            <v>8118042</v>
          </cell>
          <cell r="S2339">
            <v>96832972.099999994</v>
          </cell>
          <cell r="T2339">
            <v>0.69951329876588342</v>
          </cell>
          <cell r="U2339">
            <v>0.19</v>
          </cell>
          <cell r="V2339">
            <v>26301522.403447002</v>
          </cell>
          <cell r="W2339">
            <v>0.125</v>
          </cell>
          <cell r="X2339">
            <v>17303633.160162501</v>
          </cell>
          <cell r="Y2339">
            <v>0</v>
          </cell>
          <cell r="Z2339">
            <v>0</v>
          </cell>
          <cell r="AA2339">
            <v>-1.4513298765883365E-2</v>
          </cell>
          <cell r="AB2339">
            <v>-2009062.3823094792</v>
          </cell>
          <cell r="AD2339">
            <v>214.90660095214844</v>
          </cell>
        </row>
        <row r="2340">
          <cell r="A2340" t="str">
            <v>Ibagué</v>
          </cell>
          <cell r="B2340">
            <v>7282171</v>
          </cell>
          <cell r="C2340">
            <v>37714</v>
          </cell>
          <cell r="D2340">
            <v>37777</v>
          </cell>
          <cell r="E2340" t="str">
            <v>A</v>
          </cell>
          <cell r="F2340" t="str">
            <v>AUCOL98</v>
          </cell>
          <cell r="G2340">
            <v>52766</v>
          </cell>
          <cell r="H2340" t="str">
            <v>COOPERATIVA DE TRANSPORTADORES DEL SUR DEL TO</v>
          </cell>
          <cell r="I2340">
            <v>174426010.875</v>
          </cell>
          <cell r="J2340">
            <v>87654514.4375</v>
          </cell>
          <cell r="K2340">
            <v>30500723.460900001</v>
          </cell>
          <cell r="N2340">
            <v>0</v>
          </cell>
          <cell r="O2340">
            <v>0.1</v>
          </cell>
          <cell r="P2340">
            <v>0</v>
          </cell>
          <cell r="Q2340">
            <v>0.1</v>
          </cell>
          <cell r="R2340">
            <v>0</v>
          </cell>
          <cell r="S2340">
            <v>0</v>
          </cell>
          <cell r="T2340">
            <v>0</v>
          </cell>
          <cell r="U2340">
            <v>0.19</v>
          </cell>
          <cell r="V2340">
            <v>5795137.4575709999</v>
          </cell>
          <cell r="W2340">
            <v>0.125</v>
          </cell>
          <cell r="X2340">
            <v>3812590.4326125002</v>
          </cell>
          <cell r="Y2340">
            <v>0</v>
          </cell>
          <cell r="Z2340">
            <v>0</v>
          </cell>
          <cell r="AA2340">
            <v>0.68500000000000005</v>
          </cell>
          <cell r="AB2340">
            <v>20892995.570716504</v>
          </cell>
          <cell r="AC2340">
            <v>82</v>
          </cell>
          <cell r="AD2340">
            <v>82</v>
          </cell>
        </row>
        <row r="2341">
          <cell r="B2341" t="str">
            <v>Total 7282171</v>
          </cell>
          <cell r="I2341">
            <v>448313149.4375</v>
          </cell>
          <cell r="J2341">
            <v>361762699</v>
          </cell>
          <cell r="K2341">
            <v>304387862.27350003</v>
          </cell>
          <cell r="L2341">
            <v>37506134</v>
          </cell>
          <cell r="M2341">
            <v>123745102</v>
          </cell>
          <cell r="N2341">
            <v>161251236</v>
          </cell>
          <cell r="P2341">
            <v>12374510.200000001</v>
          </cell>
          <cell r="R2341">
            <v>16125123.600000001</v>
          </cell>
          <cell r="S2341">
            <v>189750869.79999998</v>
          </cell>
          <cell r="V2341">
            <v>57833693.831964999</v>
          </cell>
          <cell r="X2341">
            <v>38048482.784187503</v>
          </cell>
          <cell r="Z2341">
            <v>0</v>
          </cell>
          <cell r="AB2341">
            <v>18754815.857347548</v>
          </cell>
          <cell r="AC2341">
            <v>82</v>
          </cell>
        </row>
        <row r="2342">
          <cell r="H2342" t="str">
            <v>Total COOPERATIVA DE TRANSPORTADORES DEL SUR DEL TO</v>
          </cell>
          <cell r="I2342">
            <v>448313149.4375</v>
          </cell>
          <cell r="J2342">
            <v>361762699</v>
          </cell>
          <cell r="K2342">
            <v>304387862.27350003</v>
          </cell>
          <cell r="L2342">
            <v>37506134</v>
          </cell>
          <cell r="M2342">
            <v>123745102</v>
          </cell>
          <cell r="N2342">
            <v>161251236</v>
          </cell>
          <cell r="P2342">
            <v>12374510.200000001</v>
          </cell>
          <cell r="R2342">
            <v>16125123.600000001</v>
          </cell>
          <cell r="S2342">
            <v>189750869.79999998</v>
          </cell>
          <cell r="V2342">
            <v>57833693.831964999</v>
          </cell>
          <cell r="X2342">
            <v>38048482.784187503</v>
          </cell>
          <cell r="Z2342">
            <v>0</v>
          </cell>
          <cell r="AB2342">
            <v>18754815.857347548</v>
          </cell>
          <cell r="AC2342">
            <v>82</v>
          </cell>
        </row>
        <row r="2343">
          <cell r="A2343" t="str">
            <v>Ibagué</v>
          </cell>
          <cell r="B2343">
            <v>10402824</v>
          </cell>
          <cell r="C2343">
            <v>37213</v>
          </cell>
          <cell r="D2343">
            <v>37577</v>
          </cell>
          <cell r="E2343" t="str">
            <v>A</v>
          </cell>
          <cell r="F2343" t="str">
            <v>AUCOLESP</v>
          </cell>
          <cell r="G2343">
            <v>67315</v>
          </cell>
          <cell r="H2343" t="str">
            <v>DEPARTAMENTO DEL TOLIMA</v>
          </cell>
          <cell r="I2343">
            <v>21410979.585900001</v>
          </cell>
          <cell r="J2343">
            <v>21410979.585900001</v>
          </cell>
          <cell r="K2343">
            <v>21410979.513700001</v>
          </cell>
          <cell r="L2343">
            <v>4395143</v>
          </cell>
          <cell r="M2343">
            <v>2000001</v>
          </cell>
          <cell r="N2343">
            <v>6395144</v>
          </cell>
          <cell r="O2343">
            <v>0.1</v>
          </cell>
          <cell r="P2343">
            <v>200000.1</v>
          </cell>
          <cell r="Q2343">
            <v>0.1</v>
          </cell>
          <cell r="R2343">
            <v>639514.4</v>
          </cell>
          <cell r="S2343">
            <v>7234658.5</v>
          </cell>
          <cell r="T2343">
            <v>0.3378947934339408</v>
          </cell>
          <cell r="U2343">
            <v>0.19</v>
          </cell>
          <cell r="V2343">
            <v>4068086.107603</v>
          </cell>
          <cell r="W2343">
            <v>0.125</v>
          </cell>
          <cell r="X2343">
            <v>2676372.4392125001</v>
          </cell>
          <cell r="Y2343">
            <v>0</v>
          </cell>
          <cell r="Z2343">
            <v>0</v>
          </cell>
          <cell r="AA2343">
            <v>0.34710520656605925</v>
          </cell>
          <cell r="AB2343">
            <v>7431862.4668845022</v>
          </cell>
          <cell r="AD2343">
            <v>32.637363433837891</v>
          </cell>
        </row>
        <row r="2344">
          <cell r="B2344" t="str">
            <v>Total 10402824</v>
          </cell>
          <cell r="I2344">
            <v>21410979.585900001</v>
          </cell>
          <cell r="J2344">
            <v>21410979.585900001</v>
          </cell>
          <cell r="K2344">
            <v>21410979.513700001</v>
          </cell>
          <cell r="L2344">
            <v>4395143</v>
          </cell>
          <cell r="M2344">
            <v>2000001</v>
          </cell>
          <cell r="N2344">
            <v>6395144</v>
          </cell>
          <cell r="P2344">
            <v>200000.1</v>
          </cell>
          <cell r="R2344">
            <v>639514.4</v>
          </cell>
          <cell r="S2344">
            <v>7234658.5</v>
          </cell>
          <cell r="V2344">
            <v>4068086.107603</v>
          </cell>
          <cell r="X2344">
            <v>2676372.4392125001</v>
          </cell>
          <cell r="Z2344">
            <v>0</v>
          </cell>
          <cell r="AB2344">
            <v>7431862.4668845022</v>
          </cell>
          <cell r="AC2344">
            <v>0</v>
          </cell>
        </row>
        <row r="2345">
          <cell r="A2345" t="str">
            <v>Ibagué</v>
          </cell>
          <cell r="B2345">
            <v>12027656</v>
          </cell>
          <cell r="C2345">
            <v>37578</v>
          </cell>
          <cell r="D2345">
            <v>37777</v>
          </cell>
          <cell r="E2345" t="str">
            <v>D</v>
          </cell>
          <cell r="F2345" t="str">
            <v>AUCOLESP</v>
          </cell>
          <cell r="G2345">
            <v>67315</v>
          </cell>
          <cell r="H2345" t="str">
            <v>DEPARTAMENTO DEL TOLIMA</v>
          </cell>
          <cell r="I2345">
            <v>17453224.066399999</v>
          </cell>
          <cell r="J2345">
            <v>17453224.066399999</v>
          </cell>
          <cell r="K2345">
            <v>17453224.039099999</v>
          </cell>
          <cell r="L2345">
            <v>598680</v>
          </cell>
          <cell r="M2345">
            <v>0</v>
          </cell>
          <cell r="N2345">
            <v>598680</v>
          </cell>
          <cell r="O2345">
            <v>0.1</v>
          </cell>
          <cell r="P2345">
            <v>0</v>
          </cell>
          <cell r="Q2345">
            <v>0.1</v>
          </cell>
          <cell r="R2345">
            <v>59868</v>
          </cell>
          <cell r="S2345">
            <v>658548</v>
          </cell>
          <cell r="T2345">
            <v>3.7732169055108226E-2</v>
          </cell>
          <cell r="U2345">
            <v>0.19</v>
          </cell>
          <cell r="V2345">
            <v>3316112.5674289996</v>
          </cell>
          <cell r="W2345">
            <v>0.125</v>
          </cell>
          <cell r="X2345">
            <v>2181653.0048874998</v>
          </cell>
          <cell r="Y2345">
            <v>0</v>
          </cell>
          <cell r="Z2345">
            <v>0</v>
          </cell>
          <cell r="AA2345">
            <v>0.64726783094489182</v>
          </cell>
          <cell r="AB2345">
            <v>11296910.466783499</v>
          </cell>
          <cell r="AC2345">
            <v>0</v>
          </cell>
          <cell r="AD2345">
            <v>25.979900360107422</v>
          </cell>
        </row>
        <row r="2346">
          <cell r="B2346" t="str">
            <v>Total 12027656</v>
          </cell>
          <cell r="I2346">
            <v>17453224.066399999</v>
          </cell>
          <cell r="J2346">
            <v>17453224.066399999</v>
          </cell>
          <cell r="K2346">
            <v>17453224.039099999</v>
          </cell>
          <cell r="L2346">
            <v>598680</v>
          </cell>
          <cell r="M2346">
            <v>0</v>
          </cell>
          <cell r="N2346">
            <v>598680</v>
          </cell>
          <cell r="P2346">
            <v>0</v>
          </cell>
          <cell r="R2346">
            <v>59868</v>
          </cell>
          <cell r="S2346">
            <v>658548</v>
          </cell>
          <cell r="V2346">
            <v>3316112.5674289996</v>
          </cell>
          <cell r="X2346">
            <v>2181653.0048874998</v>
          </cell>
          <cell r="Z2346">
            <v>0</v>
          </cell>
          <cell r="AB2346">
            <v>11296910.466783499</v>
          </cell>
          <cell r="AC2346">
            <v>0</v>
          </cell>
        </row>
        <row r="2347">
          <cell r="H2347" t="str">
            <v>Total DEPARTAMENTO DEL TOLIMA</v>
          </cell>
          <cell r="I2347">
            <v>38864203.6523</v>
          </cell>
          <cell r="J2347">
            <v>38864203.6523</v>
          </cell>
          <cell r="K2347">
            <v>38864203.5528</v>
          </cell>
          <cell r="L2347">
            <v>4993823</v>
          </cell>
          <cell r="M2347">
            <v>2000001</v>
          </cell>
          <cell r="N2347">
            <v>6993824</v>
          </cell>
          <cell r="P2347">
            <v>200000.1</v>
          </cell>
          <cell r="R2347">
            <v>699382.4</v>
          </cell>
          <cell r="S2347">
            <v>7893206.5</v>
          </cell>
          <cell r="V2347">
            <v>7384198.6750319991</v>
          </cell>
          <cell r="X2347">
            <v>4858025.4441</v>
          </cell>
          <cell r="Z2347">
            <v>0</v>
          </cell>
          <cell r="AB2347">
            <v>18728772.933668002</v>
          </cell>
          <cell r="AC2347">
            <v>0</v>
          </cell>
        </row>
        <row r="2348">
          <cell r="A2348" t="str">
            <v>Ibagué</v>
          </cell>
          <cell r="B2348">
            <v>10346798</v>
          </cell>
          <cell r="C2348">
            <v>37256</v>
          </cell>
          <cell r="D2348">
            <v>37620</v>
          </cell>
          <cell r="E2348" t="str">
            <v>A</v>
          </cell>
          <cell r="F2348" t="str">
            <v>AUCOLESP</v>
          </cell>
          <cell r="G2348">
            <v>90053</v>
          </cell>
          <cell r="H2348" t="str">
            <v>ELECTRIFICADORA DEL TOLIMA S.A.</v>
          </cell>
          <cell r="I2348">
            <v>44231000</v>
          </cell>
          <cell r="J2348">
            <v>44231000</v>
          </cell>
          <cell r="K2348">
            <v>44231000.007799998</v>
          </cell>
          <cell r="L2348">
            <v>16516663</v>
          </cell>
          <cell r="M2348">
            <v>31236974</v>
          </cell>
          <cell r="N2348">
            <v>47753637</v>
          </cell>
          <cell r="O2348">
            <v>0.1</v>
          </cell>
          <cell r="P2348">
            <v>3123697.4000000004</v>
          </cell>
          <cell r="Q2348">
            <v>0.1</v>
          </cell>
          <cell r="R2348">
            <v>4775363.7</v>
          </cell>
          <cell r="S2348">
            <v>55652698.100000001</v>
          </cell>
          <cell r="T2348">
            <v>1.2582283486736865</v>
          </cell>
          <cell r="U2348">
            <v>0.19</v>
          </cell>
          <cell r="V2348">
            <v>8403890.0014820006</v>
          </cell>
          <cell r="W2348">
            <v>0.125</v>
          </cell>
          <cell r="X2348">
            <v>5528875.0009749997</v>
          </cell>
          <cell r="Y2348">
            <v>0</v>
          </cell>
          <cell r="Z2348">
            <v>0</v>
          </cell>
          <cell r="AA2348">
            <v>-0.57322834867368644</v>
          </cell>
          <cell r="AB2348">
            <v>-25354463.094657004</v>
          </cell>
          <cell r="AD2348">
            <v>53.24725341796875</v>
          </cell>
        </row>
        <row r="2349">
          <cell r="A2349" t="str">
            <v>Ibagué</v>
          </cell>
          <cell r="B2349">
            <v>10346798</v>
          </cell>
          <cell r="C2349">
            <v>37621</v>
          </cell>
          <cell r="D2349">
            <v>37777</v>
          </cell>
          <cell r="E2349" t="str">
            <v>A</v>
          </cell>
          <cell r="F2349" t="str">
            <v>AUCOLESP</v>
          </cell>
          <cell r="G2349">
            <v>90053</v>
          </cell>
          <cell r="H2349" t="str">
            <v>ELECTRIFICADORA DEL TOLIMA S.A.</v>
          </cell>
          <cell r="I2349">
            <v>46616267.0625</v>
          </cell>
          <cell r="J2349">
            <v>46616267.0625</v>
          </cell>
          <cell r="K2349">
            <v>19896814.956999999</v>
          </cell>
          <cell r="L2349">
            <v>0</v>
          </cell>
          <cell r="M2349">
            <v>3411111</v>
          </cell>
          <cell r="N2349">
            <v>3411111</v>
          </cell>
          <cell r="O2349">
            <v>0.1</v>
          </cell>
          <cell r="P2349">
            <v>341111.10000000003</v>
          </cell>
          <cell r="Q2349">
            <v>0.1</v>
          </cell>
          <cell r="R2349">
            <v>341111.10000000003</v>
          </cell>
          <cell r="S2349">
            <v>4093333.2</v>
          </cell>
          <cell r="T2349">
            <v>0.2057280629510958</v>
          </cell>
          <cell r="U2349">
            <v>0.19</v>
          </cell>
          <cell r="V2349">
            <v>3780394.8418299998</v>
          </cell>
          <cell r="W2349">
            <v>0.125</v>
          </cell>
          <cell r="X2349">
            <v>2487101.8696249998</v>
          </cell>
          <cell r="Y2349">
            <v>0</v>
          </cell>
          <cell r="Z2349">
            <v>0</v>
          </cell>
          <cell r="AA2349">
            <v>0.47927193704890425</v>
          </cell>
          <cell r="AB2349">
            <v>9535985.0455450006</v>
          </cell>
          <cell r="AC2349">
            <v>54</v>
          </cell>
          <cell r="AD2349">
            <v>53.423076629638672</v>
          </cell>
        </row>
        <row r="2350">
          <cell r="B2350" t="str">
            <v>Total 10346798</v>
          </cell>
          <cell r="I2350">
            <v>90847267.0625</v>
          </cell>
          <cell r="J2350">
            <v>90847267.0625</v>
          </cell>
          <cell r="K2350">
            <v>64127814.9648</v>
          </cell>
          <cell r="L2350">
            <v>16516663</v>
          </cell>
          <cell r="M2350">
            <v>34648085</v>
          </cell>
          <cell r="N2350">
            <v>51164748</v>
          </cell>
          <cell r="P2350">
            <v>3464808.5000000005</v>
          </cell>
          <cell r="R2350">
            <v>5116474.8</v>
          </cell>
          <cell r="S2350">
            <v>59746031.300000004</v>
          </cell>
          <cell r="V2350">
            <v>12184284.843312001</v>
          </cell>
          <cell r="X2350">
            <v>8015976.8706</v>
          </cell>
          <cell r="Z2350">
            <v>0</v>
          </cell>
          <cell r="AB2350">
            <v>-15818478.049112003</v>
          </cell>
          <cell r="AC2350">
            <v>54</v>
          </cell>
        </row>
        <row r="2351">
          <cell r="H2351" t="str">
            <v>Total ELECTRIFICADORA DEL TOLIMA S.A.</v>
          </cell>
          <cell r="I2351">
            <v>90847267.0625</v>
          </cell>
          <cell r="J2351">
            <v>90847267.0625</v>
          </cell>
          <cell r="K2351">
            <v>64127814.9648</v>
          </cell>
          <cell r="L2351">
            <v>16516663</v>
          </cell>
          <cell r="M2351">
            <v>34648085</v>
          </cell>
          <cell r="N2351">
            <v>51164748</v>
          </cell>
          <cell r="P2351">
            <v>3464808.5000000005</v>
          </cell>
          <cell r="R2351">
            <v>5116474.8</v>
          </cell>
          <cell r="S2351">
            <v>59746031.300000004</v>
          </cell>
          <cell r="V2351">
            <v>12184284.843312001</v>
          </cell>
          <cell r="X2351">
            <v>8015976.8706</v>
          </cell>
          <cell r="Z2351">
            <v>0</v>
          </cell>
          <cell r="AB2351">
            <v>-15818478.049112003</v>
          </cell>
          <cell r="AC2351">
            <v>54</v>
          </cell>
        </row>
        <row r="2352">
          <cell r="A2352" t="str">
            <v>Ibagué</v>
          </cell>
          <cell r="B2352">
            <v>10919018</v>
          </cell>
          <cell r="C2352">
            <v>37408</v>
          </cell>
          <cell r="D2352">
            <v>37772</v>
          </cell>
          <cell r="E2352" t="str">
            <v>M</v>
          </cell>
          <cell r="F2352" t="str">
            <v>AUCOL98</v>
          </cell>
          <cell r="G2352">
            <v>77644</v>
          </cell>
          <cell r="H2352" t="str">
            <v>FIBRATOLIMA</v>
          </cell>
          <cell r="I2352">
            <v>11608193</v>
          </cell>
          <cell r="J2352">
            <v>11156731</v>
          </cell>
          <cell r="K2352">
            <v>11608193.0078</v>
          </cell>
          <cell r="L2352">
            <v>2677094</v>
          </cell>
          <cell r="M2352">
            <v>0</v>
          </cell>
          <cell r="N2352">
            <v>2677094</v>
          </cell>
          <cell r="O2352">
            <v>0.1</v>
          </cell>
          <cell r="P2352">
            <v>0</v>
          </cell>
          <cell r="Q2352">
            <v>0.1</v>
          </cell>
          <cell r="R2352">
            <v>267709.40000000002</v>
          </cell>
          <cell r="S2352">
            <v>2944803.4</v>
          </cell>
          <cell r="T2352">
            <v>0.25368318721279626</v>
          </cell>
          <cell r="U2352">
            <v>0.19</v>
          </cell>
          <cell r="V2352">
            <v>2205556.671482</v>
          </cell>
          <cell r="W2352">
            <v>0.125</v>
          </cell>
          <cell r="X2352">
            <v>1451024.125975</v>
          </cell>
          <cell r="Y2352">
            <v>0</v>
          </cell>
          <cell r="Z2352">
            <v>0</v>
          </cell>
          <cell r="AA2352">
            <v>0.4313168127872038</v>
          </cell>
          <cell r="AB2352">
            <v>5006808.810343001</v>
          </cell>
          <cell r="AD2352">
            <v>13.994505882263184</v>
          </cell>
        </row>
        <row r="2353">
          <cell r="B2353" t="str">
            <v>Total 10919018</v>
          </cell>
          <cell r="I2353">
            <v>11608193</v>
          </cell>
          <cell r="J2353">
            <v>11156731</v>
          </cell>
          <cell r="K2353">
            <v>11608193.0078</v>
          </cell>
          <cell r="L2353">
            <v>2677094</v>
          </cell>
          <cell r="M2353">
            <v>0</v>
          </cell>
          <cell r="N2353">
            <v>2677094</v>
          </cell>
          <cell r="P2353">
            <v>0</v>
          </cell>
          <cell r="R2353">
            <v>267709.40000000002</v>
          </cell>
          <cell r="S2353">
            <v>2944803.4</v>
          </cell>
          <cell r="V2353">
            <v>2205556.671482</v>
          </cell>
          <cell r="X2353">
            <v>1451024.125975</v>
          </cell>
          <cell r="Z2353">
            <v>0</v>
          </cell>
          <cell r="AB2353">
            <v>5006808.810343001</v>
          </cell>
          <cell r="AC2353">
            <v>0</v>
          </cell>
        </row>
        <row r="2354">
          <cell r="H2354" t="str">
            <v>Total FIBRATOLIMA</v>
          </cell>
          <cell r="I2354">
            <v>11608193</v>
          </cell>
          <cell r="J2354">
            <v>11156731</v>
          </cell>
          <cell r="K2354">
            <v>11608193.0078</v>
          </cell>
          <cell r="L2354">
            <v>2677094</v>
          </cell>
          <cell r="M2354">
            <v>0</v>
          </cell>
          <cell r="N2354">
            <v>2677094</v>
          </cell>
          <cell r="P2354">
            <v>0</v>
          </cell>
          <cell r="R2354">
            <v>267709.40000000002</v>
          </cell>
          <cell r="S2354">
            <v>2944803.4</v>
          </cell>
          <cell r="V2354">
            <v>2205556.671482</v>
          </cell>
          <cell r="X2354">
            <v>1451024.125975</v>
          </cell>
          <cell r="Z2354">
            <v>0</v>
          </cell>
          <cell r="AB2354">
            <v>5006808.810343001</v>
          </cell>
          <cell r="AC2354">
            <v>0</v>
          </cell>
        </row>
        <row r="2355">
          <cell r="A2355" t="str">
            <v>Ibagué</v>
          </cell>
          <cell r="B2355">
            <v>10951847</v>
          </cell>
          <cell r="C2355">
            <v>37466</v>
          </cell>
          <cell r="D2355">
            <v>37777</v>
          </cell>
          <cell r="E2355" t="str">
            <v>A</v>
          </cell>
          <cell r="F2355" t="str">
            <v>AUCOLESP</v>
          </cell>
          <cell r="G2355">
            <v>77644</v>
          </cell>
          <cell r="H2355" t="str">
            <v>GASEOSAS EL SOL S.A.</v>
          </cell>
          <cell r="I2355">
            <v>275000</v>
          </cell>
          <cell r="J2355">
            <v>275000</v>
          </cell>
          <cell r="K2355">
            <v>236363.625</v>
          </cell>
          <cell r="N2355">
            <v>0</v>
          </cell>
          <cell r="O2355">
            <v>0.1</v>
          </cell>
          <cell r="P2355">
            <v>0</v>
          </cell>
          <cell r="Q2355">
            <v>0.1</v>
          </cell>
          <cell r="R2355">
            <v>0</v>
          </cell>
          <cell r="S2355">
            <v>0</v>
          </cell>
          <cell r="T2355">
            <v>0</v>
          </cell>
          <cell r="U2355">
            <v>0.19</v>
          </cell>
          <cell r="V2355">
            <v>44909.088750000003</v>
          </cell>
          <cell r="W2355">
            <v>0.125</v>
          </cell>
          <cell r="X2355">
            <v>29545.453125</v>
          </cell>
          <cell r="Y2355">
            <v>0</v>
          </cell>
          <cell r="Z2355">
            <v>0</v>
          </cell>
          <cell r="AA2355">
            <v>0.68500000000000005</v>
          </cell>
          <cell r="AB2355">
            <v>161909.083125</v>
          </cell>
          <cell r="AC2355">
            <v>1</v>
          </cell>
          <cell r="AD2355">
            <v>1</v>
          </cell>
        </row>
        <row r="2356">
          <cell r="B2356" t="str">
            <v>Total 10951847</v>
          </cell>
          <cell r="I2356">
            <v>275000</v>
          </cell>
          <cell r="J2356">
            <v>275000</v>
          </cell>
          <cell r="K2356">
            <v>236363.625</v>
          </cell>
          <cell r="L2356">
            <v>0</v>
          </cell>
          <cell r="M2356">
            <v>0</v>
          </cell>
          <cell r="N2356">
            <v>0</v>
          </cell>
          <cell r="P2356">
            <v>0</v>
          </cell>
          <cell r="R2356">
            <v>0</v>
          </cell>
          <cell r="S2356">
            <v>0</v>
          </cell>
          <cell r="V2356">
            <v>44909.088750000003</v>
          </cell>
          <cell r="X2356">
            <v>29545.453125</v>
          </cell>
          <cell r="Z2356">
            <v>0</v>
          </cell>
          <cell r="AB2356">
            <v>161909.083125</v>
          </cell>
          <cell r="AC2356">
            <v>1</v>
          </cell>
        </row>
        <row r="2357">
          <cell r="A2357" t="str">
            <v>Ibagué</v>
          </cell>
          <cell r="B2357">
            <v>10951856</v>
          </cell>
          <cell r="C2357">
            <v>37466</v>
          </cell>
          <cell r="D2357">
            <v>37777</v>
          </cell>
          <cell r="E2357" t="str">
            <v>A</v>
          </cell>
          <cell r="F2357" t="str">
            <v>AUCOLESP</v>
          </cell>
          <cell r="G2357">
            <v>77644</v>
          </cell>
          <cell r="H2357" t="str">
            <v>GASEOSAS EL SOL S.A.</v>
          </cell>
          <cell r="I2357">
            <v>275000</v>
          </cell>
          <cell r="J2357">
            <v>275000</v>
          </cell>
          <cell r="K2357">
            <v>235068.5</v>
          </cell>
          <cell r="N2357">
            <v>0</v>
          </cell>
          <cell r="O2357">
            <v>0.1</v>
          </cell>
          <cell r="P2357">
            <v>0</v>
          </cell>
          <cell r="Q2357">
            <v>0.1</v>
          </cell>
          <cell r="R2357">
            <v>0</v>
          </cell>
          <cell r="S2357">
            <v>0</v>
          </cell>
          <cell r="T2357">
            <v>0</v>
          </cell>
          <cell r="U2357">
            <v>0.19</v>
          </cell>
          <cell r="V2357">
            <v>44663.014999999999</v>
          </cell>
          <cell r="W2357">
            <v>0.125</v>
          </cell>
          <cell r="X2357">
            <v>29383.5625</v>
          </cell>
          <cell r="Y2357">
            <v>0</v>
          </cell>
          <cell r="Z2357">
            <v>0</v>
          </cell>
          <cell r="AA2357">
            <v>0.68500000000000005</v>
          </cell>
          <cell r="AB2357">
            <v>161021.92250000002</v>
          </cell>
          <cell r="AC2357">
            <v>1</v>
          </cell>
          <cell r="AD2357">
            <v>1</v>
          </cell>
        </row>
        <row r="2358">
          <cell r="B2358" t="str">
            <v>Total 10951856</v>
          </cell>
          <cell r="I2358">
            <v>275000</v>
          </cell>
          <cell r="J2358">
            <v>275000</v>
          </cell>
          <cell r="K2358">
            <v>235068.5</v>
          </cell>
          <cell r="L2358">
            <v>0</v>
          </cell>
          <cell r="M2358">
            <v>0</v>
          </cell>
          <cell r="N2358">
            <v>0</v>
          </cell>
          <cell r="P2358">
            <v>0</v>
          </cell>
          <cell r="R2358">
            <v>0</v>
          </cell>
          <cell r="S2358">
            <v>0</v>
          </cell>
          <cell r="V2358">
            <v>44663.014999999999</v>
          </cell>
          <cell r="X2358">
            <v>29383.5625</v>
          </cell>
          <cell r="Z2358">
            <v>0</v>
          </cell>
          <cell r="AB2358">
            <v>161021.92250000002</v>
          </cell>
          <cell r="AC2358">
            <v>1</v>
          </cell>
        </row>
        <row r="2359">
          <cell r="A2359" t="str">
            <v>Ibagué</v>
          </cell>
          <cell r="B2359">
            <v>10951865</v>
          </cell>
          <cell r="C2359">
            <v>37466</v>
          </cell>
          <cell r="D2359">
            <v>37777</v>
          </cell>
          <cell r="E2359" t="str">
            <v>A</v>
          </cell>
          <cell r="F2359" t="str">
            <v>AUCOLESP</v>
          </cell>
          <cell r="G2359">
            <v>77644</v>
          </cell>
          <cell r="H2359" t="str">
            <v>GASEOSAS EL SOL S.A.</v>
          </cell>
          <cell r="I2359">
            <v>275000</v>
          </cell>
          <cell r="J2359">
            <v>275000</v>
          </cell>
          <cell r="K2359">
            <v>235068.5</v>
          </cell>
          <cell r="N2359">
            <v>0</v>
          </cell>
          <cell r="O2359">
            <v>0.1</v>
          </cell>
          <cell r="P2359">
            <v>0</v>
          </cell>
          <cell r="Q2359">
            <v>0.1</v>
          </cell>
          <cell r="R2359">
            <v>0</v>
          </cell>
          <cell r="S2359">
            <v>0</v>
          </cell>
          <cell r="T2359">
            <v>0</v>
          </cell>
          <cell r="U2359">
            <v>0.19</v>
          </cell>
          <cell r="V2359">
            <v>44663.014999999999</v>
          </cell>
          <cell r="W2359">
            <v>0.125</v>
          </cell>
          <cell r="X2359">
            <v>29383.5625</v>
          </cell>
          <cell r="Y2359">
            <v>0</v>
          </cell>
          <cell r="Z2359">
            <v>0</v>
          </cell>
          <cell r="AA2359">
            <v>0.68500000000000005</v>
          </cell>
          <cell r="AB2359">
            <v>161021.92250000002</v>
          </cell>
          <cell r="AC2359">
            <v>1</v>
          </cell>
          <cell r="AD2359">
            <v>1</v>
          </cell>
        </row>
        <row r="2360">
          <cell r="B2360" t="str">
            <v>Total 10951865</v>
          </cell>
          <cell r="I2360">
            <v>275000</v>
          </cell>
          <cell r="J2360">
            <v>275000</v>
          </cell>
          <cell r="K2360">
            <v>235068.5</v>
          </cell>
          <cell r="L2360">
            <v>0</v>
          </cell>
          <cell r="M2360">
            <v>0</v>
          </cell>
          <cell r="N2360">
            <v>0</v>
          </cell>
          <cell r="P2360">
            <v>0</v>
          </cell>
          <cell r="R2360">
            <v>0</v>
          </cell>
          <cell r="S2360">
            <v>0</v>
          </cell>
          <cell r="V2360">
            <v>44663.014999999999</v>
          </cell>
          <cell r="X2360">
            <v>29383.5625</v>
          </cell>
          <cell r="Z2360">
            <v>0</v>
          </cell>
          <cell r="AB2360">
            <v>161021.92250000002</v>
          </cell>
          <cell r="AC2360">
            <v>1</v>
          </cell>
        </row>
        <row r="2361">
          <cell r="A2361" t="str">
            <v>Ibagué</v>
          </cell>
          <cell r="B2361">
            <v>10951874</v>
          </cell>
          <cell r="C2361">
            <v>37466</v>
          </cell>
          <cell r="D2361">
            <v>37777</v>
          </cell>
          <cell r="E2361" t="str">
            <v>A</v>
          </cell>
          <cell r="F2361" t="str">
            <v>AUCOLESP</v>
          </cell>
          <cell r="G2361">
            <v>77644</v>
          </cell>
          <cell r="H2361" t="str">
            <v>GASEOSAS EL SOL S.A.</v>
          </cell>
          <cell r="I2361">
            <v>275000</v>
          </cell>
          <cell r="J2361">
            <v>275000</v>
          </cell>
          <cell r="K2361">
            <v>235068.5</v>
          </cell>
          <cell r="N2361">
            <v>0</v>
          </cell>
          <cell r="O2361">
            <v>0.1</v>
          </cell>
          <cell r="P2361">
            <v>0</v>
          </cell>
          <cell r="Q2361">
            <v>0.1</v>
          </cell>
          <cell r="R2361">
            <v>0</v>
          </cell>
          <cell r="S2361">
            <v>0</v>
          </cell>
          <cell r="T2361">
            <v>0</v>
          </cell>
          <cell r="U2361">
            <v>0.19</v>
          </cell>
          <cell r="V2361">
            <v>44663.014999999999</v>
          </cell>
          <cell r="W2361">
            <v>0.125</v>
          </cell>
          <cell r="X2361">
            <v>29383.5625</v>
          </cell>
          <cell r="Y2361">
            <v>0</v>
          </cell>
          <cell r="Z2361">
            <v>0</v>
          </cell>
          <cell r="AA2361">
            <v>0.68500000000000005</v>
          </cell>
          <cell r="AB2361">
            <v>161021.92250000002</v>
          </cell>
          <cell r="AC2361">
            <v>1</v>
          </cell>
          <cell r="AD2361">
            <v>1</v>
          </cell>
        </row>
        <row r="2362">
          <cell r="B2362" t="str">
            <v>Total 10951874</v>
          </cell>
          <cell r="I2362">
            <v>275000</v>
          </cell>
          <cell r="J2362">
            <v>275000</v>
          </cell>
          <cell r="K2362">
            <v>235068.5</v>
          </cell>
          <cell r="L2362">
            <v>0</v>
          </cell>
          <cell r="M2362">
            <v>0</v>
          </cell>
          <cell r="N2362">
            <v>0</v>
          </cell>
          <cell r="P2362">
            <v>0</v>
          </cell>
          <cell r="R2362">
            <v>0</v>
          </cell>
          <cell r="S2362">
            <v>0</v>
          </cell>
          <cell r="V2362">
            <v>44663.014999999999</v>
          </cell>
          <cell r="X2362">
            <v>29383.5625</v>
          </cell>
          <cell r="Z2362">
            <v>0</v>
          </cell>
          <cell r="AB2362">
            <v>161021.92250000002</v>
          </cell>
          <cell r="AC2362">
            <v>1</v>
          </cell>
        </row>
        <row r="2363">
          <cell r="A2363" t="str">
            <v>Ibagué</v>
          </cell>
          <cell r="B2363">
            <v>10961845</v>
          </cell>
          <cell r="C2363">
            <v>37466</v>
          </cell>
          <cell r="D2363">
            <v>37777</v>
          </cell>
          <cell r="E2363" t="str">
            <v>A</v>
          </cell>
          <cell r="F2363" t="str">
            <v>AUCOLESP</v>
          </cell>
          <cell r="G2363">
            <v>77644</v>
          </cell>
          <cell r="H2363" t="str">
            <v>GASEOSAS EL SOL S.A.</v>
          </cell>
          <cell r="I2363">
            <v>275000</v>
          </cell>
          <cell r="J2363">
            <v>275000</v>
          </cell>
          <cell r="K2363">
            <v>235068.5</v>
          </cell>
          <cell r="N2363">
            <v>0</v>
          </cell>
          <cell r="O2363">
            <v>0.1</v>
          </cell>
          <cell r="P2363">
            <v>0</v>
          </cell>
          <cell r="Q2363">
            <v>0.1</v>
          </cell>
          <cell r="R2363">
            <v>0</v>
          </cell>
          <cell r="S2363">
            <v>0</v>
          </cell>
          <cell r="T2363">
            <v>0</v>
          </cell>
          <cell r="U2363">
            <v>0.19</v>
          </cell>
          <cell r="V2363">
            <v>44663.014999999999</v>
          </cell>
          <cell r="W2363">
            <v>0.125</v>
          </cell>
          <cell r="X2363">
            <v>29383.5625</v>
          </cell>
          <cell r="Y2363">
            <v>0</v>
          </cell>
          <cell r="Z2363">
            <v>0</v>
          </cell>
          <cell r="AA2363">
            <v>0.68500000000000005</v>
          </cell>
          <cell r="AB2363">
            <v>161021.92250000002</v>
          </cell>
          <cell r="AC2363">
            <v>1</v>
          </cell>
          <cell r="AD2363">
            <v>1</v>
          </cell>
        </row>
        <row r="2364">
          <cell r="B2364" t="str">
            <v>Total 10961845</v>
          </cell>
          <cell r="I2364">
            <v>275000</v>
          </cell>
          <cell r="J2364">
            <v>275000</v>
          </cell>
          <cell r="K2364">
            <v>235068.5</v>
          </cell>
          <cell r="L2364">
            <v>0</v>
          </cell>
          <cell r="M2364">
            <v>0</v>
          </cell>
          <cell r="N2364">
            <v>0</v>
          </cell>
          <cell r="P2364">
            <v>0</v>
          </cell>
          <cell r="R2364">
            <v>0</v>
          </cell>
          <cell r="S2364">
            <v>0</v>
          </cell>
          <cell r="V2364">
            <v>44663.014999999999</v>
          </cell>
          <cell r="X2364">
            <v>29383.5625</v>
          </cell>
          <cell r="Z2364">
            <v>0</v>
          </cell>
          <cell r="AB2364">
            <v>161021.92250000002</v>
          </cell>
          <cell r="AC2364">
            <v>1</v>
          </cell>
        </row>
        <row r="2365">
          <cell r="H2365" t="str">
            <v>Total GASEOSAS EL SOL S.A.</v>
          </cell>
          <cell r="I2365">
            <v>1375000</v>
          </cell>
          <cell r="J2365">
            <v>1375000</v>
          </cell>
          <cell r="K2365">
            <v>1176637.625</v>
          </cell>
          <cell r="L2365">
            <v>0</v>
          </cell>
          <cell r="M2365">
            <v>0</v>
          </cell>
          <cell r="N2365">
            <v>0</v>
          </cell>
          <cell r="P2365">
            <v>0</v>
          </cell>
          <cell r="R2365">
            <v>0</v>
          </cell>
          <cell r="S2365">
            <v>0</v>
          </cell>
          <cell r="V2365">
            <v>223561.14875000005</v>
          </cell>
          <cell r="X2365">
            <v>147079.703125</v>
          </cell>
          <cell r="Z2365">
            <v>0</v>
          </cell>
          <cell r="AB2365">
            <v>805996.77312499995</v>
          </cell>
          <cell r="AC2365">
            <v>5</v>
          </cell>
        </row>
        <row r="2366">
          <cell r="A2366" t="str">
            <v>Total Ibagué</v>
          </cell>
          <cell r="I2366">
            <v>591007813.1523</v>
          </cell>
          <cell r="J2366">
            <v>504005900.7148</v>
          </cell>
          <cell r="K2366">
            <v>420164711.42390001</v>
          </cell>
          <cell r="L2366">
            <v>61693714</v>
          </cell>
          <cell r="M2366">
            <v>160393188</v>
          </cell>
          <cell r="N2366">
            <v>222086902</v>
          </cell>
          <cell r="P2366">
            <v>16039318.800000001</v>
          </cell>
          <cell r="R2366">
            <v>22208690.199999999</v>
          </cell>
          <cell r="S2366">
            <v>260334910.99999997</v>
          </cell>
          <cell r="V2366">
            <v>79831295.170541003</v>
          </cell>
          <cell r="X2366">
            <v>52520588.927987501</v>
          </cell>
          <cell r="Z2366">
            <v>0</v>
          </cell>
          <cell r="AB2366">
            <v>27477916.325371545</v>
          </cell>
          <cell r="AC2366">
            <v>141</v>
          </cell>
        </row>
        <row r="2367">
          <cell r="A2367" t="str">
            <v>Neiva</v>
          </cell>
          <cell r="B2367">
            <v>12021402</v>
          </cell>
          <cell r="C2367">
            <v>37573</v>
          </cell>
          <cell r="D2367">
            <v>37777</v>
          </cell>
          <cell r="E2367" t="str">
            <v>M</v>
          </cell>
          <cell r="F2367" t="str">
            <v>AUCOL98</v>
          </cell>
          <cell r="G2367">
            <v>57220</v>
          </cell>
          <cell r="H2367" t="str">
            <v>COOTRASHUILA</v>
          </cell>
          <cell r="I2367">
            <v>8836665</v>
          </cell>
          <cell r="J2367">
            <v>7501631</v>
          </cell>
          <cell r="K2367">
            <v>8825421.1904000007</v>
          </cell>
          <cell r="L2367">
            <v>1610100</v>
          </cell>
          <cell r="M2367">
            <v>3889900</v>
          </cell>
          <cell r="N2367">
            <v>5500000</v>
          </cell>
          <cell r="O2367">
            <v>0.1</v>
          </cell>
          <cell r="P2367">
            <v>388990</v>
          </cell>
          <cell r="Q2367">
            <v>0.1</v>
          </cell>
          <cell r="R2367">
            <v>550000</v>
          </cell>
          <cell r="S2367">
            <v>6438990</v>
          </cell>
          <cell r="T2367">
            <v>0.72959577351436988</v>
          </cell>
          <cell r="U2367">
            <v>0.19</v>
          </cell>
          <cell r="V2367">
            <v>1676830.0261760002</v>
          </cell>
          <cell r="W2367">
            <v>0.125</v>
          </cell>
          <cell r="X2367">
            <v>1103177.6488000001</v>
          </cell>
          <cell r="Y2367">
            <v>0</v>
          </cell>
          <cell r="Z2367">
            <v>0</v>
          </cell>
          <cell r="AA2367">
            <v>-4.459577351436983E-2</v>
          </cell>
          <cell r="AB2367">
            <v>-393576.48457599862</v>
          </cell>
          <cell r="AC2367">
            <v>21</v>
          </cell>
          <cell r="AD2367">
            <v>19</v>
          </cell>
        </row>
        <row r="2368">
          <cell r="B2368" t="str">
            <v>Total 12021402</v>
          </cell>
          <cell r="I2368">
            <v>8836665</v>
          </cell>
          <cell r="J2368">
            <v>7501631</v>
          </cell>
          <cell r="K2368">
            <v>8825421.1904000007</v>
          </cell>
          <cell r="L2368">
            <v>1610100</v>
          </cell>
          <cell r="M2368">
            <v>3889900</v>
          </cell>
          <cell r="N2368">
            <v>5500000</v>
          </cell>
          <cell r="P2368">
            <v>388990</v>
          </cell>
          <cell r="R2368">
            <v>550000</v>
          </cell>
          <cell r="S2368">
            <v>6438990</v>
          </cell>
          <cell r="V2368">
            <v>1676830.0261760002</v>
          </cell>
          <cell r="X2368">
            <v>1103177.6488000001</v>
          </cell>
          <cell r="Z2368">
            <v>0</v>
          </cell>
          <cell r="AB2368">
            <v>-393576.48457599862</v>
          </cell>
          <cell r="AC2368">
            <v>21</v>
          </cell>
        </row>
        <row r="2369">
          <cell r="H2369" t="str">
            <v>Total COOTRASHUILA</v>
          </cell>
          <cell r="I2369">
            <v>8836665</v>
          </cell>
          <cell r="J2369">
            <v>7501631</v>
          </cell>
          <cell r="K2369">
            <v>8825421.1904000007</v>
          </cell>
          <cell r="L2369">
            <v>1610100</v>
          </cell>
          <cell r="M2369">
            <v>3889900</v>
          </cell>
          <cell r="N2369">
            <v>5500000</v>
          </cell>
          <cell r="P2369">
            <v>388990</v>
          </cell>
          <cell r="R2369">
            <v>550000</v>
          </cell>
          <cell r="S2369">
            <v>6438990</v>
          </cell>
          <cell r="V2369">
            <v>1676830.0261760002</v>
          </cell>
          <cell r="X2369">
            <v>1103177.6488000001</v>
          </cell>
          <cell r="Z2369">
            <v>0</v>
          </cell>
          <cell r="AB2369">
            <v>-393576.48457599862</v>
          </cell>
          <cell r="AC2369">
            <v>21</v>
          </cell>
        </row>
        <row r="2370">
          <cell r="A2370" t="str">
            <v>Neiva</v>
          </cell>
          <cell r="B2370">
            <v>10963077</v>
          </cell>
          <cell r="C2370">
            <v>37469</v>
          </cell>
          <cell r="D2370">
            <v>37777</v>
          </cell>
          <cell r="E2370" t="str">
            <v>A</v>
          </cell>
          <cell r="F2370" t="str">
            <v>AUCOLESP</v>
          </cell>
          <cell r="G2370">
            <v>77593</v>
          </cell>
          <cell r="H2370" t="str">
            <v>ELECTRIFICADORA DEL HUILA S.A.</v>
          </cell>
          <cell r="I2370">
            <v>55898901</v>
          </cell>
          <cell r="J2370">
            <v>55898901</v>
          </cell>
          <cell r="K2370">
            <v>47322631.593800001</v>
          </cell>
          <cell r="L2370">
            <v>5085557</v>
          </cell>
          <cell r="M2370">
            <v>0</v>
          </cell>
          <cell r="N2370">
            <v>5085557</v>
          </cell>
          <cell r="O2370">
            <v>0.1</v>
          </cell>
          <cell r="P2370">
            <v>0</v>
          </cell>
          <cell r="Q2370">
            <v>0.1</v>
          </cell>
          <cell r="R2370">
            <v>508555.7</v>
          </cell>
          <cell r="S2370">
            <v>5594112.7000000002</v>
          </cell>
          <cell r="T2370">
            <v>0.11821220654036738</v>
          </cell>
          <cell r="U2370">
            <v>0.19</v>
          </cell>
          <cell r="V2370">
            <v>8991300.0028220005</v>
          </cell>
          <cell r="W2370">
            <v>0.125</v>
          </cell>
          <cell r="X2370">
            <v>5915328.9492250001</v>
          </cell>
          <cell r="Y2370">
            <v>0</v>
          </cell>
          <cell r="Z2370">
            <v>0</v>
          </cell>
          <cell r="AA2370">
            <v>0.5667877934596327</v>
          </cell>
          <cell r="AB2370">
            <v>26821889.941753004</v>
          </cell>
          <cell r="AC2370">
            <v>36</v>
          </cell>
          <cell r="AD2370">
            <v>36</v>
          </cell>
        </row>
        <row r="2371">
          <cell r="B2371" t="str">
            <v>Total 10963077</v>
          </cell>
          <cell r="I2371">
            <v>55898901</v>
          </cell>
          <cell r="J2371">
            <v>55898901</v>
          </cell>
          <cell r="K2371">
            <v>47322631.593800001</v>
          </cell>
          <cell r="L2371">
            <v>5085557</v>
          </cell>
          <cell r="M2371">
            <v>0</v>
          </cell>
          <cell r="N2371">
            <v>5085557</v>
          </cell>
          <cell r="P2371">
            <v>0</v>
          </cell>
          <cell r="R2371">
            <v>508555.7</v>
          </cell>
          <cell r="S2371">
            <v>5594112.7000000002</v>
          </cell>
          <cell r="V2371">
            <v>8991300.0028220005</v>
          </cell>
          <cell r="X2371">
            <v>5915328.9492250001</v>
          </cell>
          <cell r="Z2371">
            <v>0</v>
          </cell>
          <cell r="AB2371">
            <v>26821889.941753004</v>
          </cell>
          <cell r="AC2371">
            <v>36</v>
          </cell>
        </row>
        <row r="2372">
          <cell r="H2372" t="str">
            <v>Total ELECTRIFICADORA DEL HUILA S.A.</v>
          </cell>
          <cell r="I2372">
            <v>55898901</v>
          </cell>
          <cell r="J2372">
            <v>55898901</v>
          </cell>
          <cell r="K2372">
            <v>47322631.593800001</v>
          </cell>
          <cell r="L2372">
            <v>5085557</v>
          </cell>
          <cell r="M2372">
            <v>0</v>
          </cell>
          <cell r="N2372">
            <v>5085557</v>
          </cell>
          <cell r="P2372">
            <v>0</v>
          </cell>
          <cell r="R2372">
            <v>508555.7</v>
          </cell>
          <cell r="S2372">
            <v>5594112.7000000002</v>
          </cell>
          <cell r="V2372">
            <v>8991300.0028220005</v>
          </cell>
          <cell r="X2372">
            <v>5915328.9492250001</v>
          </cell>
          <cell r="Z2372">
            <v>0</v>
          </cell>
          <cell r="AB2372">
            <v>26821889.941753004</v>
          </cell>
          <cell r="AC2372">
            <v>36</v>
          </cell>
        </row>
        <row r="2373">
          <cell r="A2373" t="str">
            <v>Total Neiva</v>
          </cell>
          <cell r="I2373">
            <v>64735566</v>
          </cell>
          <cell r="J2373">
            <v>63400532</v>
          </cell>
          <cell r="K2373">
            <v>56148052.784199998</v>
          </cell>
          <cell r="L2373">
            <v>6695657</v>
          </cell>
          <cell r="M2373">
            <v>3889900</v>
          </cell>
          <cell r="N2373">
            <v>10585557</v>
          </cell>
          <cell r="P2373">
            <v>388990</v>
          </cell>
          <cell r="R2373">
            <v>1058555.7</v>
          </cell>
          <cell r="S2373">
            <v>12033102.699999999</v>
          </cell>
          <cell r="V2373">
            <v>10668130.028998001</v>
          </cell>
          <cell r="X2373">
            <v>7018506.5980249997</v>
          </cell>
          <cell r="Z2373">
            <v>0</v>
          </cell>
          <cell r="AB2373">
            <v>26428313.457177006</v>
          </cell>
          <cell r="AC2373">
            <v>57</v>
          </cell>
        </row>
        <row r="2374">
          <cell r="A2374" t="str">
            <v>Pereira</v>
          </cell>
          <cell r="B2374">
            <v>10372107</v>
          </cell>
          <cell r="C2374">
            <v>37313</v>
          </cell>
          <cell r="D2374">
            <v>37677</v>
          </cell>
          <cell r="E2374" t="str">
            <v>A</v>
          </cell>
          <cell r="F2374" t="str">
            <v>AUCOL98</v>
          </cell>
          <cell r="G2374">
            <v>57160</v>
          </cell>
          <cell r="H2374" t="str">
            <v>AUTOMOTORES LA CALLEJA</v>
          </cell>
          <cell r="I2374">
            <v>211204360.125</v>
          </cell>
          <cell r="J2374">
            <v>211331640.125</v>
          </cell>
          <cell r="K2374">
            <v>100292824.4614</v>
          </cell>
          <cell r="L2374">
            <v>70492728</v>
          </cell>
          <cell r="M2374">
            <v>10580413</v>
          </cell>
          <cell r="N2374">
            <v>81073141</v>
          </cell>
          <cell r="O2374">
            <v>0.1</v>
          </cell>
          <cell r="P2374">
            <v>1058041.3</v>
          </cell>
          <cell r="Q2374">
            <v>0.1</v>
          </cell>
          <cell r="R2374">
            <v>8107314.1000000006</v>
          </cell>
          <cell r="S2374">
            <v>90238496.399999991</v>
          </cell>
          <cell r="T2374">
            <v>0.89975027510298455</v>
          </cell>
          <cell r="U2374">
            <v>0.19</v>
          </cell>
          <cell r="V2374">
            <v>19055636.647666</v>
          </cell>
          <cell r="W2374">
            <v>0.15</v>
          </cell>
          <cell r="X2374">
            <v>15043923.66921</v>
          </cell>
          <cell r="Y2374">
            <v>0</v>
          </cell>
          <cell r="Z2374">
            <v>0</v>
          </cell>
          <cell r="AA2374">
            <v>-0.23975027510298463</v>
          </cell>
          <cell r="AB2374">
            <v>-24045232.255475998</v>
          </cell>
          <cell r="AD2374">
            <v>93.112640380859375</v>
          </cell>
        </row>
        <row r="2375">
          <cell r="A2375" t="str">
            <v>Pereira</v>
          </cell>
          <cell r="B2375">
            <v>10372107</v>
          </cell>
          <cell r="C2375">
            <v>37678</v>
          </cell>
          <cell r="D2375">
            <v>37777</v>
          </cell>
          <cell r="E2375" t="str">
            <v>A</v>
          </cell>
          <cell r="F2375" t="str">
            <v>AUCOL98</v>
          </cell>
          <cell r="G2375">
            <v>57160</v>
          </cell>
          <cell r="H2375" t="str">
            <v>AUTOMOTORES LA CALLEJA</v>
          </cell>
          <cell r="I2375">
            <v>74740489.625</v>
          </cell>
          <cell r="J2375">
            <v>50548607.75</v>
          </cell>
          <cell r="K2375">
            <v>58527396.2104</v>
          </cell>
          <cell r="L2375">
            <v>48245287</v>
          </cell>
          <cell r="M2375">
            <v>22148123</v>
          </cell>
          <cell r="N2375">
            <v>70393410</v>
          </cell>
          <cell r="O2375">
            <v>0.1</v>
          </cell>
          <cell r="P2375">
            <v>2214812.3000000003</v>
          </cell>
          <cell r="Q2375">
            <v>0.1</v>
          </cell>
          <cell r="R2375">
            <v>7039341</v>
          </cell>
          <cell r="S2375">
            <v>79647563.299999997</v>
          </cell>
          <cell r="T2375">
            <v>1.360859502679312</v>
          </cell>
          <cell r="U2375">
            <v>0.19</v>
          </cell>
          <cell r="V2375">
            <v>11120205.279976001</v>
          </cell>
          <cell r="W2375">
            <v>0.15</v>
          </cell>
          <cell r="X2375">
            <v>8779109.4315600004</v>
          </cell>
          <cell r="Y2375">
            <v>0</v>
          </cell>
          <cell r="Z2375">
            <v>0</v>
          </cell>
          <cell r="AA2375">
            <v>-0.70085950267931207</v>
          </cell>
          <cell r="AB2375">
            <v>-41019481.801136002</v>
          </cell>
          <cell r="AC2375">
            <v>220</v>
          </cell>
          <cell r="AD2375">
            <v>203.66667175292969</v>
          </cell>
        </row>
        <row r="2376">
          <cell r="B2376" t="str">
            <v>Total 10372107</v>
          </cell>
          <cell r="I2376">
            <v>285944849.75</v>
          </cell>
          <cell r="J2376">
            <v>261880247.875</v>
          </cell>
          <cell r="K2376">
            <v>158820220.67180002</v>
          </cell>
          <cell r="L2376">
            <v>118738015</v>
          </cell>
          <cell r="M2376">
            <v>32728536</v>
          </cell>
          <cell r="N2376">
            <v>151466551</v>
          </cell>
          <cell r="P2376">
            <v>3272853.6000000006</v>
          </cell>
          <cell r="R2376">
            <v>15146655.100000001</v>
          </cell>
          <cell r="S2376">
            <v>169886059.69999999</v>
          </cell>
          <cell r="V2376">
            <v>30175841.927642003</v>
          </cell>
          <cell r="X2376">
            <v>23823033.10077</v>
          </cell>
          <cell r="Z2376">
            <v>0</v>
          </cell>
          <cell r="AB2376">
            <v>-65064714.056612</v>
          </cell>
          <cell r="AC2376">
            <v>220</v>
          </cell>
        </row>
        <row r="2377">
          <cell r="H2377" t="str">
            <v>Total AUTOMOTORES LA CALLEJA</v>
          </cell>
          <cell r="I2377">
            <v>285944849.75</v>
          </cell>
          <cell r="J2377">
            <v>261880247.875</v>
          </cell>
          <cell r="K2377">
            <v>158820220.67180002</v>
          </cell>
          <cell r="L2377">
            <v>118738015</v>
          </cell>
          <cell r="M2377">
            <v>32728536</v>
          </cell>
          <cell r="N2377">
            <v>151466551</v>
          </cell>
          <cell r="P2377">
            <v>3272853.6000000006</v>
          </cell>
          <cell r="R2377">
            <v>15146655.100000001</v>
          </cell>
          <cell r="S2377">
            <v>169886059.69999999</v>
          </cell>
          <cell r="V2377">
            <v>30175841.927642003</v>
          </cell>
          <cell r="X2377">
            <v>23823033.10077</v>
          </cell>
          <cell r="Z2377">
            <v>0</v>
          </cell>
          <cell r="AB2377">
            <v>-65064714.056612</v>
          </cell>
          <cell r="AC2377">
            <v>220</v>
          </cell>
        </row>
        <row r="2378">
          <cell r="A2378" t="str">
            <v>Pereira</v>
          </cell>
          <cell r="B2378">
            <v>10961480</v>
          </cell>
          <cell r="C2378">
            <v>37477</v>
          </cell>
          <cell r="D2378">
            <v>37777</v>
          </cell>
          <cell r="E2378" t="str">
            <v>A</v>
          </cell>
          <cell r="F2378" t="str">
            <v>AUCOL98</v>
          </cell>
          <cell r="G2378">
            <v>71308</v>
          </cell>
          <cell r="H2378" t="str">
            <v>AUTOS DE RISARALDA LTDA</v>
          </cell>
          <cell r="I2378">
            <v>4522295.9375</v>
          </cell>
          <cell r="J2378">
            <v>4522295.9375</v>
          </cell>
          <cell r="K2378">
            <v>3040012.2812999999</v>
          </cell>
          <cell r="N2378">
            <v>0</v>
          </cell>
          <cell r="O2378">
            <v>0.1</v>
          </cell>
          <cell r="P2378">
            <v>0</v>
          </cell>
          <cell r="Q2378">
            <v>0.1</v>
          </cell>
          <cell r="R2378">
            <v>0</v>
          </cell>
          <cell r="S2378">
            <v>0</v>
          </cell>
          <cell r="T2378">
            <v>0</v>
          </cell>
          <cell r="U2378">
            <v>0.19</v>
          </cell>
          <cell r="V2378">
            <v>577602.33344700001</v>
          </cell>
          <cell r="W2378">
            <v>0.15</v>
          </cell>
          <cell r="X2378">
            <v>456001.84219499998</v>
          </cell>
          <cell r="Y2378">
            <v>0</v>
          </cell>
          <cell r="Z2378">
            <v>0</v>
          </cell>
          <cell r="AA2378">
            <v>0.65999999999999992</v>
          </cell>
          <cell r="AB2378">
            <v>2006408.1056579996</v>
          </cell>
          <cell r="AC2378">
            <v>3</v>
          </cell>
          <cell r="AD2378">
            <v>2.9266667366027832</v>
          </cell>
        </row>
        <row r="2379">
          <cell r="B2379" t="str">
            <v>Total 10961480</v>
          </cell>
          <cell r="I2379">
            <v>4522295.9375</v>
          </cell>
          <cell r="J2379">
            <v>4522295.9375</v>
          </cell>
          <cell r="K2379">
            <v>3040012.2812999999</v>
          </cell>
          <cell r="L2379">
            <v>0</v>
          </cell>
          <cell r="M2379">
            <v>0</v>
          </cell>
          <cell r="N2379">
            <v>0</v>
          </cell>
          <cell r="P2379">
            <v>0</v>
          </cell>
          <cell r="R2379">
            <v>0</v>
          </cell>
          <cell r="S2379">
            <v>0</v>
          </cell>
          <cell r="V2379">
            <v>577602.33344700001</v>
          </cell>
          <cell r="X2379">
            <v>456001.84219499998</v>
          </cell>
          <cell r="Z2379">
            <v>0</v>
          </cell>
          <cell r="AB2379">
            <v>2006408.1056579996</v>
          </cell>
          <cell r="AC2379">
            <v>3</v>
          </cell>
        </row>
        <row r="2380">
          <cell r="H2380" t="str">
            <v>Total AUTOS DE RISARALDA LTDA</v>
          </cell>
          <cell r="I2380">
            <v>4522295.9375</v>
          </cell>
          <cell r="J2380">
            <v>4522295.9375</v>
          </cell>
          <cell r="K2380">
            <v>3040012.2812999999</v>
          </cell>
          <cell r="L2380">
            <v>0</v>
          </cell>
          <cell r="M2380">
            <v>0</v>
          </cell>
          <cell r="N2380">
            <v>0</v>
          </cell>
          <cell r="P2380">
            <v>0</v>
          </cell>
          <cell r="R2380">
            <v>0</v>
          </cell>
          <cell r="S2380">
            <v>0</v>
          </cell>
          <cell r="V2380">
            <v>577602.33344700001</v>
          </cell>
          <cell r="X2380">
            <v>456001.84219499998</v>
          </cell>
          <cell r="Z2380">
            <v>0</v>
          </cell>
          <cell r="AB2380">
            <v>2006408.1056579996</v>
          </cell>
          <cell r="AC2380">
            <v>3</v>
          </cell>
        </row>
        <row r="2381">
          <cell r="A2381" t="str">
            <v>Pereira</v>
          </cell>
          <cell r="B2381">
            <v>12019969</v>
          </cell>
          <cell r="C2381">
            <v>37513</v>
          </cell>
          <cell r="D2381">
            <v>37777</v>
          </cell>
          <cell r="E2381" t="str">
            <v>A</v>
          </cell>
          <cell r="F2381" t="str">
            <v>AUCOL98</v>
          </cell>
          <cell r="H2381" t="str">
            <v>CALDAS MOTOR S.A</v>
          </cell>
          <cell r="I2381">
            <v>1014022</v>
          </cell>
          <cell r="J2381">
            <v>1014022</v>
          </cell>
          <cell r="K2381">
            <v>736207.8125</v>
          </cell>
          <cell r="N2381">
            <v>0</v>
          </cell>
          <cell r="O2381">
            <v>0.1</v>
          </cell>
          <cell r="P2381">
            <v>0</v>
          </cell>
          <cell r="Q2381">
            <v>0.1</v>
          </cell>
          <cell r="R2381">
            <v>0</v>
          </cell>
          <cell r="S2381">
            <v>0</v>
          </cell>
          <cell r="T2381">
            <v>0</v>
          </cell>
          <cell r="U2381">
            <v>0.19</v>
          </cell>
          <cell r="V2381">
            <v>139879.484375</v>
          </cell>
          <cell r="W2381">
            <v>0.15</v>
          </cell>
          <cell r="X2381">
            <v>110431.171875</v>
          </cell>
          <cell r="Y2381">
            <v>0</v>
          </cell>
          <cell r="Z2381">
            <v>0</v>
          </cell>
          <cell r="AA2381">
            <v>0.65999999999999992</v>
          </cell>
          <cell r="AB2381">
            <v>485897.15624999994</v>
          </cell>
          <cell r="AC2381">
            <v>1</v>
          </cell>
          <cell r="AD2381">
            <v>1</v>
          </cell>
        </row>
        <row r="2382">
          <cell r="B2382" t="str">
            <v>Total 12019969</v>
          </cell>
          <cell r="I2382">
            <v>1014022</v>
          </cell>
          <cell r="J2382">
            <v>1014022</v>
          </cell>
          <cell r="K2382">
            <v>736207.8125</v>
          </cell>
          <cell r="L2382">
            <v>0</v>
          </cell>
          <cell r="M2382">
            <v>0</v>
          </cell>
          <cell r="N2382">
            <v>0</v>
          </cell>
          <cell r="P2382">
            <v>0</v>
          </cell>
          <cell r="R2382">
            <v>0</v>
          </cell>
          <cell r="S2382">
            <v>0</v>
          </cell>
          <cell r="V2382">
            <v>139879.484375</v>
          </cell>
          <cell r="X2382">
            <v>110431.171875</v>
          </cell>
          <cell r="Z2382">
            <v>0</v>
          </cell>
          <cell r="AB2382">
            <v>485897.15624999994</v>
          </cell>
          <cell r="AC2382">
            <v>1</v>
          </cell>
        </row>
        <row r="2383">
          <cell r="H2383" t="str">
            <v>Total CALDAS MOTOR S.A</v>
          </cell>
          <cell r="I2383">
            <v>1014022</v>
          </cell>
          <cell r="J2383">
            <v>1014022</v>
          </cell>
          <cell r="K2383">
            <v>736207.8125</v>
          </cell>
          <cell r="L2383">
            <v>0</v>
          </cell>
          <cell r="M2383">
            <v>0</v>
          </cell>
          <cell r="N2383">
            <v>0</v>
          </cell>
          <cell r="P2383">
            <v>0</v>
          </cell>
          <cell r="R2383">
            <v>0</v>
          </cell>
          <cell r="S2383">
            <v>0</v>
          </cell>
          <cell r="V2383">
            <v>139879.484375</v>
          </cell>
          <cell r="X2383">
            <v>110431.171875</v>
          </cell>
          <cell r="Z2383">
            <v>0</v>
          </cell>
          <cell r="AB2383">
            <v>485897.15624999994</v>
          </cell>
          <cell r="AC2383">
            <v>1</v>
          </cell>
        </row>
        <row r="2384">
          <cell r="A2384" t="str">
            <v>Pereira</v>
          </cell>
          <cell r="B2384">
            <v>10285283</v>
          </cell>
          <cell r="C2384">
            <v>37139</v>
          </cell>
          <cell r="D2384">
            <v>37503</v>
          </cell>
          <cell r="E2384" t="str">
            <v>A</v>
          </cell>
          <cell r="F2384" t="str">
            <v>AUCOL98</v>
          </cell>
          <cell r="G2384">
            <v>67630</v>
          </cell>
          <cell r="H2384" t="str">
            <v>CAMINOS S A</v>
          </cell>
          <cell r="I2384">
            <v>162234687.5625</v>
          </cell>
          <cell r="J2384">
            <v>162363632.5625</v>
          </cell>
          <cell r="K2384">
            <v>71378631.969500005</v>
          </cell>
          <cell r="L2384">
            <v>33868044</v>
          </cell>
          <cell r="M2384">
            <v>1</v>
          </cell>
          <cell r="N2384">
            <v>33868045</v>
          </cell>
          <cell r="O2384">
            <v>0.1</v>
          </cell>
          <cell r="P2384">
            <v>0.1</v>
          </cell>
          <cell r="Q2384">
            <v>0.1</v>
          </cell>
          <cell r="R2384">
            <v>3386804.5</v>
          </cell>
          <cell r="S2384">
            <v>37254849.600000001</v>
          </cell>
          <cell r="T2384">
            <v>0.52193280498733785</v>
          </cell>
          <cell r="U2384">
            <v>0.19</v>
          </cell>
          <cell r="V2384">
            <v>13561940.074205002</v>
          </cell>
          <cell r="W2384">
            <v>0.15</v>
          </cell>
          <cell r="X2384">
            <v>10706794.795425</v>
          </cell>
          <cell r="Y2384">
            <v>0</v>
          </cell>
          <cell r="Z2384">
            <v>0</v>
          </cell>
          <cell r="AA2384">
            <v>0.13806719501266207</v>
          </cell>
          <cell r="AB2384">
            <v>9855047.499869993</v>
          </cell>
          <cell r="AD2384">
            <v>75.107139587402344</v>
          </cell>
        </row>
        <row r="2385">
          <cell r="A2385" t="str">
            <v>Pereira</v>
          </cell>
          <cell r="B2385">
            <v>10285283</v>
          </cell>
          <cell r="C2385">
            <v>37504</v>
          </cell>
          <cell r="D2385">
            <v>37777</v>
          </cell>
          <cell r="E2385" t="str">
            <v>A</v>
          </cell>
          <cell r="F2385" t="str">
            <v>AUCOL98</v>
          </cell>
          <cell r="G2385">
            <v>67630</v>
          </cell>
          <cell r="H2385" t="str">
            <v>CAMINOS S A</v>
          </cell>
          <cell r="I2385">
            <v>229905672.9375</v>
          </cell>
          <cell r="J2385">
            <v>205010817.9375</v>
          </cell>
          <cell r="K2385">
            <v>162172722.70280001</v>
          </cell>
          <cell r="L2385">
            <v>76549227</v>
          </cell>
          <cell r="M2385">
            <v>20358901</v>
          </cell>
          <cell r="N2385">
            <v>96908128</v>
          </cell>
          <cell r="O2385">
            <v>0.1</v>
          </cell>
          <cell r="P2385">
            <v>2035890.1</v>
          </cell>
          <cell r="Q2385">
            <v>0.1</v>
          </cell>
          <cell r="R2385">
            <v>9690812.8000000007</v>
          </cell>
          <cell r="S2385">
            <v>108634830.89999999</v>
          </cell>
          <cell r="T2385">
            <v>0.66987116630634425</v>
          </cell>
          <cell r="U2385">
            <v>0.19</v>
          </cell>
          <cell r="V2385">
            <v>30812817.313532002</v>
          </cell>
          <cell r="W2385">
            <v>0.15</v>
          </cell>
          <cell r="X2385">
            <v>24325908.405420002</v>
          </cell>
          <cell r="Y2385">
            <v>0</v>
          </cell>
          <cell r="Z2385">
            <v>0</v>
          </cell>
          <cell r="AA2385">
            <v>-9.8711663063443256E-3</v>
          </cell>
          <cell r="AB2385">
            <v>-1600833.9161520009</v>
          </cell>
          <cell r="AC2385">
            <v>284</v>
          </cell>
          <cell r="AD2385">
            <v>222.17216491699219</v>
          </cell>
        </row>
        <row r="2386">
          <cell r="B2386" t="str">
            <v>Total 10285283</v>
          </cell>
          <cell r="I2386">
            <v>392140360.5</v>
          </cell>
          <cell r="J2386">
            <v>367374450.5</v>
          </cell>
          <cell r="K2386">
            <v>233551354.67230001</v>
          </cell>
          <cell r="L2386">
            <v>110417271</v>
          </cell>
          <cell r="M2386">
            <v>20358902</v>
          </cell>
          <cell r="N2386">
            <v>130776173</v>
          </cell>
          <cell r="P2386">
            <v>2035890.2000000002</v>
          </cell>
          <cell r="R2386">
            <v>13077617.300000001</v>
          </cell>
          <cell r="S2386">
            <v>145889680.5</v>
          </cell>
          <cell r="V2386">
            <v>44374757.387737006</v>
          </cell>
          <cell r="X2386">
            <v>35032703.200845003</v>
          </cell>
          <cell r="Z2386">
            <v>0</v>
          </cell>
          <cell r="AB2386">
            <v>8254213.5837179925</v>
          </cell>
          <cell r="AC2386">
            <v>284</v>
          </cell>
        </row>
        <row r="2387">
          <cell r="H2387" t="str">
            <v>Total CAMINOS S A</v>
          </cell>
          <cell r="I2387">
            <v>392140360.5</v>
          </cell>
          <cell r="J2387">
            <v>367374450.5</v>
          </cell>
          <cell r="K2387">
            <v>233551354.67230001</v>
          </cell>
          <cell r="L2387">
            <v>110417271</v>
          </cell>
          <cell r="M2387">
            <v>20358902</v>
          </cell>
          <cell r="N2387">
            <v>130776173</v>
          </cell>
          <cell r="P2387">
            <v>2035890.2000000002</v>
          </cell>
          <cell r="R2387">
            <v>13077617.300000001</v>
          </cell>
          <cell r="S2387">
            <v>145889680.5</v>
          </cell>
          <cell r="V2387">
            <v>44374757.387737006</v>
          </cell>
          <cell r="X2387">
            <v>35032703.200845003</v>
          </cell>
          <cell r="Z2387">
            <v>0</v>
          </cell>
          <cell r="AB2387">
            <v>8254213.5837179925</v>
          </cell>
          <cell r="AC2387">
            <v>284</v>
          </cell>
        </row>
        <row r="2388">
          <cell r="A2388" t="str">
            <v>Pereira</v>
          </cell>
          <cell r="B2388">
            <v>10266954</v>
          </cell>
          <cell r="C2388">
            <v>37089</v>
          </cell>
          <cell r="D2388">
            <v>37453</v>
          </cell>
          <cell r="E2388" t="str">
            <v>A</v>
          </cell>
          <cell r="F2388" t="str">
            <v>AUCOL98</v>
          </cell>
          <cell r="G2388">
            <v>56951</v>
          </cell>
          <cell r="H2388" t="str">
            <v>CORPORACION PROFESIONALES EN ACCION</v>
          </cell>
          <cell r="I2388">
            <v>165436895.0625</v>
          </cell>
          <cell r="J2388">
            <v>166148186.0625</v>
          </cell>
          <cell r="K2388">
            <v>76927048.003600001</v>
          </cell>
          <cell r="L2388">
            <v>22408994</v>
          </cell>
          <cell r="M2388">
            <v>0</v>
          </cell>
          <cell r="N2388">
            <v>22408994</v>
          </cell>
          <cell r="O2388">
            <v>0.1</v>
          </cell>
          <cell r="P2388">
            <v>0</v>
          </cell>
          <cell r="Q2388">
            <v>0.1</v>
          </cell>
          <cell r="R2388">
            <v>2240899.4</v>
          </cell>
          <cell r="S2388">
            <v>24649893.399999999</v>
          </cell>
          <cell r="T2388">
            <v>0.32043207219970854</v>
          </cell>
          <cell r="U2388">
            <v>0.19</v>
          </cell>
          <cell r="V2388">
            <v>14616139.120684</v>
          </cell>
          <cell r="W2388">
            <v>0.15</v>
          </cell>
          <cell r="X2388">
            <v>11539057.200540001</v>
          </cell>
          <cell r="Y2388">
            <v>0</v>
          </cell>
          <cell r="Z2388">
            <v>0</v>
          </cell>
          <cell r="AA2388">
            <v>0.33956792780029138</v>
          </cell>
          <cell r="AB2388">
            <v>26121958.282375995</v>
          </cell>
          <cell r="AD2388">
            <v>85.717033386230469</v>
          </cell>
        </row>
        <row r="2389">
          <cell r="A2389" t="str">
            <v>Pereira</v>
          </cell>
          <cell r="B2389">
            <v>10266954</v>
          </cell>
          <cell r="C2389">
            <v>37454</v>
          </cell>
          <cell r="D2389">
            <v>37777</v>
          </cell>
          <cell r="E2389" t="str">
            <v>A</v>
          </cell>
          <cell r="F2389" t="str">
            <v>AUCOL98</v>
          </cell>
          <cell r="G2389">
            <v>56951</v>
          </cell>
          <cell r="H2389" t="str">
            <v>CORPORACION PROFESIONALES EN ACCION</v>
          </cell>
          <cell r="I2389">
            <v>249153130.9375</v>
          </cell>
          <cell r="J2389">
            <v>230778305.8125</v>
          </cell>
          <cell r="K2389">
            <v>211803049.9492</v>
          </cell>
          <cell r="L2389">
            <v>53473233</v>
          </cell>
          <cell r="M2389">
            <v>83563397</v>
          </cell>
          <cell r="N2389">
            <v>137036630</v>
          </cell>
          <cell r="O2389">
            <v>0.1</v>
          </cell>
          <cell r="P2389">
            <v>8356339.7000000002</v>
          </cell>
          <cell r="Q2389">
            <v>0.1</v>
          </cell>
          <cell r="R2389">
            <v>13703663</v>
          </cell>
          <cell r="S2389">
            <v>159096632.69999999</v>
          </cell>
          <cell r="T2389">
            <v>0.75115364362391657</v>
          </cell>
          <cell r="U2389">
            <v>0.19</v>
          </cell>
          <cell r="V2389">
            <v>40242579.490348004</v>
          </cell>
          <cell r="W2389">
            <v>0.15</v>
          </cell>
          <cell r="X2389">
            <v>31770457.492380001</v>
          </cell>
          <cell r="Y2389">
            <v>0</v>
          </cell>
          <cell r="Z2389">
            <v>0</v>
          </cell>
          <cell r="AA2389">
            <v>-9.1153643623916647E-2</v>
          </cell>
          <cell r="AB2389">
            <v>-19306619.733527996</v>
          </cell>
          <cell r="AC2389">
            <v>312</v>
          </cell>
          <cell r="AD2389">
            <v>261.98452758789063</v>
          </cell>
        </row>
        <row r="2390">
          <cell r="B2390" t="str">
            <v>Total 10266954</v>
          </cell>
          <cell r="I2390">
            <v>414590026</v>
          </cell>
          <cell r="J2390">
            <v>396926491.875</v>
          </cell>
          <cell r="K2390">
            <v>288730097.95280004</v>
          </cell>
          <cell r="L2390">
            <v>75882227</v>
          </cell>
          <cell r="M2390">
            <v>83563397</v>
          </cell>
          <cell r="N2390">
            <v>159445624</v>
          </cell>
          <cell r="P2390">
            <v>8356339.7000000002</v>
          </cell>
          <cell r="R2390">
            <v>15944562.4</v>
          </cell>
          <cell r="S2390">
            <v>183746526.09999999</v>
          </cell>
          <cell r="V2390">
            <v>54858718.611032002</v>
          </cell>
          <cell r="X2390">
            <v>43309514.692919999</v>
          </cell>
          <cell r="Z2390">
            <v>0</v>
          </cell>
          <cell r="AB2390">
            <v>6815338.5488479994</v>
          </cell>
          <cell r="AC2390">
            <v>312</v>
          </cell>
        </row>
        <row r="2391">
          <cell r="A2391" t="str">
            <v>Pereira</v>
          </cell>
          <cell r="B2391">
            <v>10924137</v>
          </cell>
          <cell r="C2391">
            <v>37424</v>
          </cell>
          <cell r="D2391">
            <v>37777</v>
          </cell>
          <cell r="E2391" t="str">
            <v>M</v>
          </cell>
          <cell r="F2391" t="str">
            <v>AUCOL98</v>
          </cell>
          <cell r="G2391">
            <v>56951</v>
          </cell>
          <cell r="H2391" t="str">
            <v>CORPORACION PROFESIONALES EN ACCION</v>
          </cell>
          <cell r="I2391">
            <v>3160428</v>
          </cell>
          <cell r="J2391">
            <v>3079088</v>
          </cell>
          <cell r="K2391">
            <v>3110629.5702999998</v>
          </cell>
          <cell r="L2391">
            <v>0</v>
          </cell>
          <cell r="M2391">
            <v>7611111</v>
          </cell>
          <cell r="N2391">
            <v>7611111</v>
          </cell>
          <cell r="O2391">
            <v>0.1</v>
          </cell>
          <cell r="P2391">
            <v>761111.10000000009</v>
          </cell>
          <cell r="Q2391">
            <v>0.1</v>
          </cell>
          <cell r="R2391">
            <v>761111.10000000009</v>
          </cell>
          <cell r="S2391">
            <v>9133333.1999999993</v>
          </cell>
          <cell r="T2391">
            <v>2.9361687059122086</v>
          </cell>
          <cell r="U2391">
            <v>0.19</v>
          </cell>
          <cell r="V2391">
            <v>591019.61835699994</v>
          </cell>
          <cell r="W2391">
            <v>0.15</v>
          </cell>
          <cell r="X2391">
            <v>466594.43554499996</v>
          </cell>
          <cell r="Y2391">
            <v>0</v>
          </cell>
          <cell r="Z2391">
            <v>0</v>
          </cell>
          <cell r="AA2391">
            <v>-2.2761687059122089</v>
          </cell>
          <cell r="AB2391">
            <v>-7080317.6836020006</v>
          </cell>
          <cell r="AC2391">
            <v>5</v>
          </cell>
          <cell r="AD2391">
            <v>5.5099148750305176</v>
          </cell>
        </row>
        <row r="2392">
          <cell r="B2392" t="str">
            <v>Total 10924137</v>
          </cell>
          <cell r="I2392">
            <v>3160428</v>
          </cell>
          <cell r="J2392">
            <v>3079088</v>
          </cell>
          <cell r="K2392">
            <v>3110629.5702999998</v>
          </cell>
          <cell r="L2392">
            <v>0</v>
          </cell>
          <cell r="M2392">
            <v>7611111</v>
          </cell>
          <cell r="N2392">
            <v>7611111</v>
          </cell>
          <cell r="P2392">
            <v>761111.10000000009</v>
          </cell>
          <cell r="R2392">
            <v>761111.10000000009</v>
          </cell>
          <cell r="S2392">
            <v>9133333.1999999993</v>
          </cell>
          <cell r="V2392">
            <v>591019.61835699994</v>
          </cell>
          <cell r="X2392">
            <v>466594.43554499996</v>
          </cell>
          <cell r="Z2392">
            <v>0</v>
          </cell>
          <cell r="AB2392">
            <v>-7080317.6836020006</v>
          </cell>
          <cell r="AC2392">
            <v>5</v>
          </cell>
        </row>
        <row r="2393">
          <cell r="H2393" t="str">
            <v>Total CORPORACION PROFESIONALES EN ACCION</v>
          </cell>
          <cell r="I2393">
            <v>417750454</v>
          </cell>
          <cell r="J2393">
            <v>400005579.875</v>
          </cell>
          <cell r="K2393">
            <v>291840727.52310002</v>
          </cell>
          <cell r="L2393">
            <v>75882227</v>
          </cell>
          <cell r="M2393">
            <v>91174508</v>
          </cell>
          <cell r="N2393">
            <v>167056735</v>
          </cell>
          <cell r="P2393">
            <v>9117450.8000000007</v>
          </cell>
          <cell r="R2393">
            <v>16705673.5</v>
          </cell>
          <cell r="S2393">
            <v>192879859.29999998</v>
          </cell>
          <cell r="V2393">
            <v>55449738.229389004</v>
          </cell>
          <cell r="X2393">
            <v>43776109.128464997</v>
          </cell>
          <cell r="Z2393">
            <v>0</v>
          </cell>
          <cell r="AB2393">
            <v>-264979.13475400116</v>
          </cell>
          <cell r="AC2393">
            <v>317</v>
          </cell>
        </row>
        <row r="2394">
          <cell r="A2394" t="str">
            <v>Pereira</v>
          </cell>
          <cell r="B2394">
            <v>10924057</v>
          </cell>
          <cell r="C2394">
            <v>37418</v>
          </cell>
          <cell r="D2394">
            <v>37777</v>
          </cell>
          <cell r="E2394" t="str">
            <v>A</v>
          </cell>
          <cell r="F2394" t="str">
            <v>AUCOL98</v>
          </cell>
          <cell r="G2394">
            <v>75971</v>
          </cell>
          <cell r="H2394" t="str">
            <v>CORREDORES DE SEGUROS ASOCIADOS LTDA.</v>
          </cell>
          <cell r="I2394">
            <v>79343955.0625</v>
          </cell>
          <cell r="J2394">
            <v>61630606.1875</v>
          </cell>
          <cell r="K2394">
            <v>35741646.036600001</v>
          </cell>
          <cell r="L2394">
            <v>37879375</v>
          </cell>
          <cell r="M2394">
            <v>-12877778</v>
          </cell>
          <cell r="N2394">
            <v>25001597</v>
          </cell>
          <cell r="O2394">
            <v>0.1</v>
          </cell>
          <cell r="P2394">
            <v>-1287777.8</v>
          </cell>
          <cell r="Q2394">
            <v>0.1</v>
          </cell>
          <cell r="R2394">
            <v>2500159.7000000002</v>
          </cell>
          <cell r="S2394">
            <v>26213978.899999999</v>
          </cell>
          <cell r="T2394">
            <v>0.73342953688133095</v>
          </cell>
          <cell r="U2394">
            <v>0.19</v>
          </cell>
          <cell r="V2394">
            <v>6790912.7469540006</v>
          </cell>
          <cell r="W2394">
            <v>0.15</v>
          </cell>
          <cell r="X2394">
            <v>5361246.9054899998</v>
          </cell>
          <cell r="Y2394">
            <v>0</v>
          </cell>
          <cell r="Z2394">
            <v>0</v>
          </cell>
          <cell r="AA2394">
            <v>-7.3429536881331026E-2</v>
          </cell>
          <cell r="AB2394">
            <v>-2624492.5158439986</v>
          </cell>
          <cell r="AC2394">
            <v>81</v>
          </cell>
          <cell r="AD2394">
            <v>37.766017913818359</v>
          </cell>
        </row>
        <row r="2395">
          <cell r="B2395" t="str">
            <v>Total 10924057</v>
          </cell>
          <cell r="I2395">
            <v>79343955.0625</v>
          </cell>
          <cell r="J2395">
            <v>61630606.1875</v>
          </cell>
          <cell r="K2395">
            <v>35741646.036600001</v>
          </cell>
          <cell r="L2395">
            <v>37879375</v>
          </cell>
          <cell r="M2395">
            <v>-12877778</v>
          </cell>
          <cell r="N2395">
            <v>25001597</v>
          </cell>
          <cell r="P2395">
            <v>-1287777.8</v>
          </cell>
          <cell r="R2395">
            <v>2500159.7000000002</v>
          </cell>
          <cell r="S2395">
            <v>26213978.899999999</v>
          </cell>
          <cell r="V2395">
            <v>6790912.7469540006</v>
          </cell>
          <cell r="X2395">
            <v>5361246.9054899998</v>
          </cell>
          <cell r="Z2395">
            <v>0</v>
          </cell>
          <cell r="AB2395">
            <v>-2624492.5158439986</v>
          </cell>
          <cell r="AC2395">
            <v>81</v>
          </cell>
        </row>
        <row r="2396">
          <cell r="H2396" t="str">
            <v>Total CORREDORES DE SEGUROS ASOCIADOS LTDA.</v>
          </cell>
          <cell r="I2396">
            <v>79343955.0625</v>
          </cell>
          <cell r="J2396">
            <v>61630606.1875</v>
          </cell>
          <cell r="K2396">
            <v>35741646.036600001</v>
          </cell>
          <cell r="L2396">
            <v>37879375</v>
          </cell>
          <cell r="M2396">
            <v>-12877778</v>
          </cell>
          <cell r="N2396">
            <v>25001597</v>
          </cell>
          <cell r="P2396">
            <v>-1287777.8</v>
          </cell>
          <cell r="R2396">
            <v>2500159.7000000002</v>
          </cell>
          <cell r="S2396">
            <v>26213978.899999999</v>
          </cell>
          <cell r="V2396">
            <v>6790912.7469540006</v>
          </cell>
          <cell r="X2396">
            <v>5361246.9054899998</v>
          </cell>
          <cell r="Z2396">
            <v>0</v>
          </cell>
          <cell r="AB2396">
            <v>-2624492.5158439986</v>
          </cell>
          <cell r="AC2396">
            <v>81</v>
          </cell>
        </row>
        <row r="2397">
          <cell r="A2397" t="str">
            <v>Pereira</v>
          </cell>
          <cell r="B2397">
            <v>934804</v>
          </cell>
          <cell r="C2397">
            <v>36770</v>
          </cell>
          <cell r="D2397">
            <v>37134</v>
          </cell>
          <cell r="E2397" t="str">
            <v>A</v>
          </cell>
          <cell r="F2397" t="str">
            <v>AUCOLESP</v>
          </cell>
          <cell r="G2397">
            <v>66025</v>
          </cell>
          <cell r="H2397" t="str">
            <v>EMPRESA ARAUCA S.A.</v>
          </cell>
          <cell r="I2397">
            <v>57794849</v>
          </cell>
          <cell r="J2397">
            <v>57794849</v>
          </cell>
          <cell r="K2397">
            <v>57794849.349600002</v>
          </cell>
          <cell r="L2397">
            <v>42900840</v>
          </cell>
          <cell r="M2397">
            <v>14229420</v>
          </cell>
          <cell r="N2397">
            <v>57130260</v>
          </cell>
          <cell r="O2397">
            <v>0.1</v>
          </cell>
          <cell r="P2397">
            <v>1422942</v>
          </cell>
          <cell r="Q2397">
            <v>0.1</v>
          </cell>
          <cell r="R2397">
            <v>5713026</v>
          </cell>
          <cell r="S2397">
            <v>64266228</v>
          </cell>
          <cell r="T2397">
            <v>1.1119715463095119</v>
          </cell>
          <cell r="U2397">
            <v>0.19</v>
          </cell>
          <cell r="V2397">
            <v>10981021.376424</v>
          </cell>
          <cell r="W2397">
            <v>0.1</v>
          </cell>
          <cell r="X2397">
            <v>5779484.9349600002</v>
          </cell>
          <cell r="Y2397">
            <v>0</v>
          </cell>
          <cell r="Z2397">
            <v>0</v>
          </cell>
          <cell r="AA2397">
            <v>-0.40197154630951193</v>
          </cell>
          <cell r="AB2397">
            <v>-23231884.961784001</v>
          </cell>
          <cell r="AD2397">
            <v>176.79670715332031</v>
          </cell>
        </row>
        <row r="2398">
          <cell r="A2398" t="str">
            <v>Pereira</v>
          </cell>
          <cell r="B2398">
            <v>934804</v>
          </cell>
          <cell r="C2398">
            <v>37135</v>
          </cell>
          <cell r="D2398">
            <v>37499</v>
          </cell>
          <cell r="E2398" t="str">
            <v>A</v>
          </cell>
          <cell r="F2398" t="str">
            <v>AUCOLESP</v>
          </cell>
          <cell r="G2398">
            <v>66025</v>
          </cell>
          <cell r="H2398" t="str">
            <v>EMPRESA ARAUCA S.A.</v>
          </cell>
          <cell r="I2398">
            <v>79418867</v>
          </cell>
          <cell r="J2398">
            <v>79418867</v>
          </cell>
          <cell r="K2398">
            <v>79418865.843799993</v>
          </cell>
          <cell r="L2398">
            <v>46418986</v>
          </cell>
          <cell r="M2398">
            <v>37766800</v>
          </cell>
          <cell r="N2398">
            <v>84185786</v>
          </cell>
          <cell r="O2398">
            <v>0.1</v>
          </cell>
          <cell r="P2398">
            <v>3776680</v>
          </cell>
          <cell r="Q2398">
            <v>0.1</v>
          </cell>
          <cell r="R2398">
            <v>8418578.5999999996</v>
          </cell>
          <cell r="S2398">
            <v>96381044.599999994</v>
          </cell>
          <cell r="T2398">
            <v>1.2135787079805571</v>
          </cell>
          <cell r="U2398">
            <v>0.19</v>
          </cell>
          <cell r="V2398">
            <v>15089584.510321999</v>
          </cell>
          <cell r="W2398">
            <v>0.1</v>
          </cell>
          <cell r="X2398">
            <v>7941886.5843799999</v>
          </cell>
          <cell r="Y2398">
            <v>0</v>
          </cell>
          <cell r="Z2398">
            <v>0</v>
          </cell>
          <cell r="AA2398">
            <v>-0.50357870798055715</v>
          </cell>
          <cell r="AB2398">
            <v>-39993649.850901999</v>
          </cell>
          <cell r="AD2398">
            <v>191.41209411621094</v>
          </cell>
        </row>
        <row r="2399">
          <cell r="A2399" t="str">
            <v>Pereira</v>
          </cell>
          <cell r="B2399">
            <v>934804</v>
          </cell>
          <cell r="C2399">
            <v>37500</v>
          </cell>
          <cell r="D2399">
            <v>37777</v>
          </cell>
          <cell r="E2399" t="str">
            <v>A</v>
          </cell>
          <cell r="F2399" t="str">
            <v>AUCOLESP</v>
          </cell>
          <cell r="G2399">
            <v>66025</v>
          </cell>
          <cell r="H2399" t="str">
            <v>EMPRESA ARAUCA S.A.</v>
          </cell>
          <cell r="I2399">
            <v>121637211.875</v>
          </cell>
          <cell r="J2399">
            <v>121231942.875</v>
          </cell>
          <cell r="K2399">
            <v>91661317.183599994</v>
          </cell>
          <cell r="L2399">
            <v>12100673</v>
          </cell>
          <cell r="M2399">
            <v>5600000</v>
          </cell>
          <cell r="N2399">
            <v>17700673</v>
          </cell>
          <cell r="O2399">
            <v>0.1</v>
          </cell>
          <cell r="P2399">
            <v>560000</v>
          </cell>
          <cell r="Q2399">
            <v>0.1</v>
          </cell>
          <cell r="R2399">
            <v>1770067.3</v>
          </cell>
          <cell r="S2399">
            <v>20030740.300000001</v>
          </cell>
          <cell r="T2399">
            <v>0.21852991987751944</v>
          </cell>
          <cell r="U2399">
            <v>0.19</v>
          </cell>
          <cell r="V2399">
            <v>17415650.264883999</v>
          </cell>
          <cell r="W2399">
            <v>0.1</v>
          </cell>
          <cell r="X2399">
            <v>9166131.7183599994</v>
          </cell>
          <cell r="Y2399">
            <v>0</v>
          </cell>
          <cell r="Z2399">
            <v>0</v>
          </cell>
          <cell r="AA2399">
            <v>0.4914700801224805</v>
          </cell>
          <cell r="AB2399">
            <v>45048794.900355987</v>
          </cell>
          <cell r="AC2399">
            <v>233</v>
          </cell>
          <cell r="AD2399">
            <v>224.83753967285156</v>
          </cell>
        </row>
        <row r="2400">
          <cell r="B2400" t="str">
            <v>Total 934804</v>
          </cell>
          <cell r="I2400">
            <v>258850927.875</v>
          </cell>
          <cell r="J2400">
            <v>258445658.875</v>
          </cell>
          <cell r="K2400">
            <v>228875032.37699997</v>
          </cell>
          <cell r="L2400">
            <v>101420499</v>
          </cell>
          <cell r="M2400">
            <v>57596220</v>
          </cell>
          <cell r="N2400">
            <v>159016719</v>
          </cell>
          <cell r="P2400">
            <v>5759622</v>
          </cell>
          <cell r="R2400">
            <v>15901671.9</v>
          </cell>
          <cell r="S2400">
            <v>180678012.90000001</v>
          </cell>
          <cell r="V2400">
            <v>43486256.151629999</v>
          </cell>
          <cell r="X2400">
            <v>22887503.2377</v>
          </cell>
          <cell r="Z2400">
            <v>0</v>
          </cell>
          <cell r="AB2400">
            <v>-18176739.912330009</v>
          </cell>
          <cell r="AC2400">
            <v>233</v>
          </cell>
        </row>
        <row r="2401">
          <cell r="H2401" t="str">
            <v>Total EMPRESA ARAUCA S.A.</v>
          </cell>
          <cell r="I2401">
            <v>258850927.875</v>
          </cell>
          <cell r="J2401">
            <v>258445658.875</v>
          </cell>
          <cell r="K2401">
            <v>228875032.37699997</v>
          </cell>
          <cell r="L2401">
            <v>101420499</v>
          </cell>
          <cell r="M2401">
            <v>57596220</v>
          </cell>
          <cell r="N2401">
            <v>159016719</v>
          </cell>
          <cell r="P2401">
            <v>5759622</v>
          </cell>
          <cell r="R2401">
            <v>15901671.9</v>
          </cell>
          <cell r="S2401">
            <v>180678012.90000001</v>
          </cell>
          <cell r="V2401">
            <v>43486256.151629999</v>
          </cell>
          <cell r="X2401">
            <v>22887503.2377</v>
          </cell>
          <cell r="Z2401">
            <v>0</v>
          </cell>
          <cell r="AB2401">
            <v>-18176739.912330009</v>
          </cell>
          <cell r="AC2401">
            <v>233</v>
          </cell>
        </row>
        <row r="2402">
          <cell r="A2402" t="str">
            <v>Pereira</v>
          </cell>
          <cell r="B2402">
            <v>10397803</v>
          </cell>
          <cell r="C2402">
            <v>37370</v>
          </cell>
          <cell r="D2402">
            <v>37734</v>
          </cell>
          <cell r="E2402" t="str">
            <v>M</v>
          </cell>
          <cell r="F2402" t="str">
            <v>AUCOLESP</v>
          </cell>
          <cell r="G2402">
            <v>54133</v>
          </cell>
          <cell r="H2402" t="str">
            <v>INTEGRAUTOS</v>
          </cell>
          <cell r="I2402">
            <v>138283774</v>
          </cell>
          <cell r="J2402">
            <v>138025038</v>
          </cell>
          <cell r="K2402">
            <v>131900424.19239999</v>
          </cell>
          <cell r="L2402">
            <v>30248890</v>
          </cell>
          <cell r="M2402">
            <v>32603111</v>
          </cell>
          <cell r="N2402">
            <v>62852001</v>
          </cell>
          <cell r="O2402">
            <v>0.1</v>
          </cell>
          <cell r="P2402">
            <v>3260311.1</v>
          </cell>
          <cell r="Q2402">
            <v>0.1</v>
          </cell>
          <cell r="R2402">
            <v>6285200.1000000006</v>
          </cell>
          <cell r="S2402">
            <v>72397512.200000003</v>
          </cell>
          <cell r="T2402">
            <v>0.54888005586999089</v>
          </cell>
          <cell r="U2402">
            <v>0.19</v>
          </cell>
          <cell r="V2402">
            <v>25061080.596556</v>
          </cell>
          <cell r="W2402">
            <v>0.15</v>
          </cell>
          <cell r="X2402">
            <v>19785063.628859997</v>
          </cell>
          <cell r="Y2402">
            <v>0</v>
          </cell>
          <cell r="Z2402">
            <v>0</v>
          </cell>
          <cell r="AA2402">
            <v>0.11111994413000903</v>
          </cell>
          <cell r="AB2402">
            <v>14656767.766983978</v>
          </cell>
          <cell r="AD2402">
            <v>76.975273132324219</v>
          </cell>
        </row>
        <row r="2403">
          <cell r="A2403" t="str">
            <v>Pereira</v>
          </cell>
          <cell r="B2403">
            <v>10397803</v>
          </cell>
          <cell r="C2403">
            <v>37735</v>
          </cell>
          <cell r="D2403">
            <v>37777</v>
          </cell>
          <cell r="E2403" t="str">
            <v>M</v>
          </cell>
          <cell r="F2403" t="str">
            <v>AUCOLESP</v>
          </cell>
          <cell r="G2403">
            <v>54133</v>
          </cell>
          <cell r="H2403" t="str">
            <v>INTEGRAUTOS</v>
          </cell>
          <cell r="I2403">
            <v>15134200</v>
          </cell>
          <cell r="J2403">
            <v>2323939</v>
          </cell>
          <cell r="K2403">
            <v>18072374.391800001</v>
          </cell>
          <cell r="L2403">
            <v>2906988</v>
          </cell>
          <cell r="M2403">
            <v>20952360</v>
          </cell>
          <cell r="N2403">
            <v>23859348</v>
          </cell>
          <cell r="O2403">
            <v>0.1</v>
          </cell>
          <cell r="P2403">
            <v>2095236</v>
          </cell>
          <cell r="Q2403">
            <v>0.1</v>
          </cell>
          <cell r="R2403">
            <v>2385934.8000000003</v>
          </cell>
          <cell r="S2403">
            <v>28340518.800000001</v>
          </cell>
          <cell r="T2403">
            <v>1.5681679775768134</v>
          </cell>
          <cell r="U2403">
            <v>0.19</v>
          </cell>
          <cell r="V2403">
            <v>3433751.1344420002</v>
          </cell>
          <cell r="W2403">
            <v>0.15</v>
          </cell>
          <cell r="X2403">
            <v>2710856.1587700001</v>
          </cell>
          <cell r="Y2403">
            <v>0</v>
          </cell>
          <cell r="Z2403">
            <v>0</v>
          </cell>
          <cell r="AA2403">
            <v>-0.90816797757681345</v>
          </cell>
          <cell r="AB2403">
            <v>-16412751.701412002</v>
          </cell>
          <cell r="AC2403">
            <v>93</v>
          </cell>
          <cell r="AD2403">
            <v>96.071426391601563</v>
          </cell>
        </row>
        <row r="2404">
          <cell r="B2404" t="str">
            <v>Total 10397803</v>
          </cell>
          <cell r="I2404">
            <v>153417974</v>
          </cell>
          <cell r="J2404">
            <v>140348977</v>
          </cell>
          <cell r="K2404">
            <v>149972798.58419999</v>
          </cell>
          <cell r="L2404">
            <v>33155878</v>
          </cell>
          <cell r="M2404">
            <v>53555471</v>
          </cell>
          <cell r="N2404">
            <v>86711349</v>
          </cell>
          <cell r="P2404">
            <v>5355547.0999999996</v>
          </cell>
          <cell r="R2404">
            <v>8671134.9000000004</v>
          </cell>
          <cell r="S2404">
            <v>100738031</v>
          </cell>
          <cell r="V2404">
            <v>28494831.730998002</v>
          </cell>
          <cell r="X2404">
            <v>22495919.787629995</v>
          </cell>
          <cell r="Z2404">
            <v>0</v>
          </cell>
          <cell r="AB2404">
            <v>-1755983.9344280232</v>
          </cell>
          <cell r="AC2404">
            <v>93</v>
          </cell>
        </row>
        <row r="2405">
          <cell r="H2405" t="str">
            <v>Total INTEGRAUTOS</v>
          </cell>
          <cell r="I2405">
            <v>153417974</v>
          </cell>
          <cell r="J2405">
            <v>140348977</v>
          </cell>
          <cell r="K2405">
            <v>149972798.58419999</v>
          </cell>
          <cell r="L2405">
            <v>33155878</v>
          </cell>
          <cell r="M2405">
            <v>53555471</v>
          </cell>
          <cell r="N2405">
            <v>86711349</v>
          </cell>
          <cell r="P2405">
            <v>5355547.0999999996</v>
          </cell>
          <cell r="R2405">
            <v>8671134.9000000004</v>
          </cell>
          <cell r="S2405">
            <v>100738031</v>
          </cell>
          <cell r="V2405">
            <v>28494831.730998002</v>
          </cell>
          <cell r="X2405">
            <v>22495919.787629995</v>
          </cell>
          <cell r="Z2405">
            <v>0</v>
          </cell>
          <cell r="AB2405">
            <v>-1755983.9344280232</v>
          </cell>
          <cell r="AC2405">
            <v>93</v>
          </cell>
        </row>
        <row r="2406">
          <cell r="A2406" t="str">
            <v>Pereira</v>
          </cell>
          <cell r="B2406">
            <v>10372857</v>
          </cell>
          <cell r="C2406">
            <v>37297</v>
          </cell>
          <cell r="D2406">
            <v>37661</v>
          </cell>
          <cell r="E2406" t="str">
            <v>M</v>
          </cell>
          <cell r="F2406" t="str">
            <v>AUCOLESP</v>
          </cell>
          <cell r="G2406">
            <v>91145</v>
          </cell>
          <cell r="H2406" t="str">
            <v>INVERSIONES FLOTA OCCIDENTAL</v>
          </cell>
          <cell r="I2406">
            <v>65589482</v>
          </cell>
          <cell r="J2406">
            <v>65816705</v>
          </cell>
          <cell r="K2406">
            <v>65589482</v>
          </cell>
          <cell r="L2406">
            <v>20119500</v>
          </cell>
          <cell r="M2406">
            <v>14050000</v>
          </cell>
          <cell r="N2406">
            <v>34169500</v>
          </cell>
          <cell r="O2406">
            <v>0.1</v>
          </cell>
          <cell r="P2406">
            <v>1405000</v>
          </cell>
          <cell r="Q2406">
            <v>0.1</v>
          </cell>
          <cell r="R2406">
            <v>3416950</v>
          </cell>
          <cell r="S2406">
            <v>38991450</v>
          </cell>
          <cell r="T2406">
            <v>0.59447717547151846</v>
          </cell>
          <cell r="U2406">
            <v>0.19</v>
          </cell>
          <cell r="V2406">
            <v>12462001.58</v>
          </cell>
          <cell r="W2406">
            <v>0.08</v>
          </cell>
          <cell r="X2406">
            <v>5247158.5600000005</v>
          </cell>
          <cell r="Y2406">
            <v>0</v>
          </cell>
          <cell r="Z2406">
            <v>0</v>
          </cell>
          <cell r="AA2406">
            <v>0.13552282452848152</v>
          </cell>
          <cell r="AB2406">
            <v>8888871.8599999975</v>
          </cell>
          <cell r="AD2406">
            <v>138.98077392578125</v>
          </cell>
        </row>
        <row r="2407">
          <cell r="B2407" t="str">
            <v>Total 10372857</v>
          </cell>
          <cell r="I2407">
            <v>65589482</v>
          </cell>
          <cell r="J2407">
            <v>65816705</v>
          </cell>
          <cell r="K2407">
            <v>65589482</v>
          </cell>
          <cell r="L2407">
            <v>20119500</v>
          </cell>
          <cell r="M2407">
            <v>14050000</v>
          </cell>
          <cell r="N2407">
            <v>34169500</v>
          </cell>
          <cell r="P2407">
            <v>1405000</v>
          </cell>
          <cell r="R2407">
            <v>3416950</v>
          </cell>
          <cell r="S2407">
            <v>38991450</v>
          </cell>
          <cell r="V2407">
            <v>12462001.58</v>
          </cell>
          <cell r="X2407">
            <v>5247158.5600000005</v>
          </cell>
          <cell r="Z2407">
            <v>0</v>
          </cell>
          <cell r="AB2407">
            <v>8888871.8599999975</v>
          </cell>
          <cell r="AC2407">
            <v>0</v>
          </cell>
        </row>
        <row r="2408">
          <cell r="H2408" t="str">
            <v>Total INVERSIONES FLOTA OCCIDENTAL</v>
          </cell>
          <cell r="I2408">
            <v>65589482</v>
          </cell>
          <cell r="J2408">
            <v>65816705</v>
          </cell>
          <cell r="K2408">
            <v>65589482</v>
          </cell>
          <cell r="L2408">
            <v>20119500</v>
          </cell>
          <cell r="M2408">
            <v>14050000</v>
          </cell>
          <cell r="N2408">
            <v>34169500</v>
          </cell>
          <cell r="P2408">
            <v>1405000</v>
          </cell>
          <cell r="R2408">
            <v>3416950</v>
          </cell>
          <cell r="S2408">
            <v>38991450</v>
          </cell>
          <cell r="V2408">
            <v>12462001.58</v>
          </cell>
          <cell r="X2408">
            <v>5247158.5600000005</v>
          </cell>
          <cell r="Z2408">
            <v>0</v>
          </cell>
          <cell r="AB2408">
            <v>8888871.8599999975</v>
          </cell>
          <cell r="AC2408">
            <v>0</v>
          </cell>
        </row>
        <row r="2409">
          <cell r="A2409" t="str">
            <v>Total Pereira</v>
          </cell>
          <cell r="I2409">
            <v>1658574321.125</v>
          </cell>
          <cell r="J2409">
            <v>1561038543.25</v>
          </cell>
          <cell r="K2409">
            <v>1168167481.9587998</v>
          </cell>
          <cell r="L2409">
            <v>497612765</v>
          </cell>
          <cell r="M2409">
            <v>256585859</v>
          </cell>
          <cell r="N2409">
            <v>754198624</v>
          </cell>
          <cell r="P2409">
            <v>25658585.899999999</v>
          </cell>
          <cell r="R2409">
            <v>75419862.399999991</v>
          </cell>
          <cell r="S2409">
            <v>855277072.29999983</v>
          </cell>
          <cell r="V2409">
            <v>221951821.57217202</v>
          </cell>
          <cell r="X2409">
            <v>159190106.93496999</v>
          </cell>
          <cell r="Z2409">
            <v>0</v>
          </cell>
          <cell r="AB2409">
            <v>-68251518.848342031</v>
          </cell>
          <cell r="AC2409">
            <v>1232</v>
          </cell>
        </row>
        <row r="2410">
          <cell r="A2410" t="str">
            <v>Popayán</v>
          </cell>
          <cell r="B2410">
            <v>8748998</v>
          </cell>
          <cell r="C2410">
            <v>37063</v>
          </cell>
          <cell r="D2410">
            <v>37427</v>
          </cell>
          <cell r="E2410" t="str">
            <v>A</v>
          </cell>
          <cell r="F2410" t="str">
            <v>AUCOLESP</v>
          </cell>
          <cell r="G2410">
            <v>76176</v>
          </cell>
          <cell r="H2410" t="str">
            <v>CENTRALES ELECTRICAS DEL CAUCA S.A. E.S.P</v>
          </cell>
          <cell r="I2410">
            <v>47787326</v>
          </cell>
          <cell r="J2410">
            <v>47787326</v>
          </cell>
          <cell r="K2410">
            <v>47787326</v>
          </cell>
          <cell r="L2410">
            <v>6584269</v>
          </cell>
          <cell r="M2410">
            <v>0</v>
          </cell>
          <cell r="N2410">
            <v>6584269</v>
          </cell>
          <cell r="O2410">
            <v>0.1</v>
          </cell>
          <cell r="P2410">
            <v>0</v>
          </cell>
          <cell r="Q2410">
            <v>0.1</v>
          </cell>
          <cell r="R2410">
            <v>658426.9</v>
          </cell>
          <cell r="S2410">
            <v>7242695.9000000004</v>
          </cell>
          <cell r="T2410">
            <v>0.15156102059361934</v>
          </cell>
          <cell r="U2410">
            <v>0.19</v>
          </cell>
          <cell r="V2410">
            <v>9079591.9399999995</v>
          </cell>
          <cell r="W2410">
            <v>0.125</v>
          </cell>
          <cell r="X2410">
            <v>5973415.75</v>
          </cell>
          <cell r="Y2410">
            <v>0</v>
          </cell>
          <cell r="Z2410">
            <v>0</v>
          </cell>
          <cell r="AA2410">
            <v>0.53343897940638074</v>
          </cell>
          <cell r="AB2410">
            <v>25491622.410000004</v>
          </cell>
          <cell r="AD2410">
            <v>10.142857551574707</v>
          </cell>
        </row>
        <row r="2411">
          <cell r="A2411" t="str">
            <v>Popayán</v>
          </cell>
          <cell r="B2411">
            <v>8748998</v>
          </cell>
          <cell r="C2411">
            <v>37428</v>
          </cell>
          <cell r="D2411">
            <v>37777</v>
          </cell>
          <cell r="E2411" t="str">
            <v>A</v>
          </cell>
          <cell r="F2411" t="str">
            <v>AUCOLESP</v>
          </cell>
          <cell r="G2411">
            <v>76176</v>
          </cell>
          <cell r="H2411" t="str">
            <v>CENTRALES ELECTRICAS DEL CAUCA S.A. E.S.P</v>
          </cell>
          <cell r="I2411">
            <v>51345148</v>
          </cell>
          <cell r="J2411">
            <v>51385478</v>
          </cell>
          <cell r="K2411">
            <v>49235852.208999999</v>
          </cell>
          <cell r="L2411">
            <v>74971963</v>
          </cell>
          <cell r="M2411">
            <v>0</v>
          </cell>
          <cell r="N2411">
            <v>74971963</v>
          </cell>
          <cell r="O2411">
            <v>0.1</v>
          </cell>
          <cell r="P2411">
            <v>0</v>
          </cell>
          <cell r="Q2411">
            <v>0.1</v>
          </cell>
          <cell r="R2411">
            <v>7497196.3000000007</v>
          </cell>
          <cell r="S2411">
            <v>82469159.299999997</v>
          </cell>
          <cell r="T2411">
            <v>1.6749818597620447</v>
          </cell>
          <cell r="U2411">
            <v>0.19</v>
          </cell>
          <cell r="V2411">
            <v>9354811.9197099991</v>
          </cell>
          <cell r="W2411">
            <v>0.125</v>
          </cell>
          <cell r="X2411">
            <v>6154481.5261249999</v>
          </cell>
          <cell r="Y2411">
            <v>0</v>
          </cell>
          <cell r="Z2411">
            <v>0</v>
          </cell>
          <cell r="AA2411">
            <v>-0.98998185976204467</v>
          </cell>
          <cell r="AB2411">
            <v>-48742600.536834992</v>
          </cell>
          <cell r="AC2411">
            <v>8</v>
          </cell>
          <cell r="AD2411">
            <v>8.6676216125488281</v>
          </cell>
        </row>
        <row r="2412">
          <cell r="B2412" t="str">
            <v>Total 8748998</v>
          </cell>
          <cell r="I2412">
            <v>99132474</v>
          </cell>
          <cell r="J2412">
            <v>99172804</v>
          </cell>
          <cell r="K2412">
            <v>97023178.208999991</v>
          </cell>
          <cell r="L2412">
            <v>81556232</v>
          </cell>
          <cell r="M2412">
            <v>0</v>
          </cell>
          <cell r="N2412">
            <v>81556232</v>
          </cell>
          <cell r="P2412">
            <v>0</v>
          </cell>
          <cell r="R2412">
            <v>8155623.2000000011</v>
          </cell>
          <cell r="S2412">
            <v>89711855.200000003</v>
          </cell>
          <cell r="V2412">
            <v>18434403.85971</v>
          </cell>
          <cell r="X2412">
            <v>12127897.276124999</v>
          </cell>
          <cell r="Z2412">
            <v>0</v>
          </cell>
          <cell r="AB2412">
            <v>-23250978.126834989</v>
          </cell>
          <cell r="AC2412">
            <v>8</v>
          </cell>
        </row>
        <row r="2413">
          <cell r="H2413" t="str">
            <v>Total CENTRALES ELECTRICAS DEL CAUCA S.A. E.S.P</v>
          </cell>
          <cell r="I2413">
            <v>99132474</v>
          </cell>
          <cell r="J2413">
            <v>99172804</v>
          </cell>
          <cell r="K2413">
            <v>97023178.208999991</v>
          </cell>
          <cell r="L2413">
            <v>81556232</v>
          </cell>
          <cell r="M2413">
            <v>0</v>
          </cell>
          <cell r="N2413">
            <v>81556232</v>
          </cell>
          <cell r="P2413">
            <v>0</v>
          </cell>
          <cell r="R2413">
            <v>8155623.2000000011</v>
          </cell>
          <cell r="S2413">
            <v>89711855.200000003</v>
          </cell>
          <cell r="V2413">
            <v>18434403.85971</v>
          </cell>
          <cell r="X2413">
            <v>12127897.276124999</v>
          </cell>
          <cell r="Z2413">
            <v>0</v>
          </cell>
          <cell r="AB2413">
            <v>-23250978.126834989</v>
          </cell>
          <cell r="AC2413">
            <v>8</v>
          </cell>
        </row>
        <row r="2414">
          <cell r="A2414" t="str">
            <v>Total Popayán</v>
          </cell>
          <cell r="I2414">
            <v>99132474</v>
          </cell>
          <cell r="J2414">
            <v>99172804</v>
          </cell>
          <cell r="K2414">
            <v>97023178.208999991</v>
          </cell>
          <cell r="L2414">
            <v>81556232</v>
          </cell>
          <cell r="M2414">
            <v>0</v>
          </cell>
          <cell r="N2414">
            <v>81556232</v>
          </cell>
          <cell r="P2414">
            <v>0</v>
          </cell>
          <cell r="R2414">
            <v>8155623.2000000011</v>
          </cell>
          <cell r="S2414">
            <v>89711855.200000003</v>
          </cell>
          <cell r="V2414">
            <v>18434403.85971</v>
          </cell>
          <cell r="X2414">
            <v>12127897.276124999</v>
          </cell>
          <cell r="Z2414">
            <v>0</v>
          </cell>
          <cell r="AB2414">
            <v>-23250978.126834989</v>
          </cell>
          <cell r="AC2414">
            <v>8</v>
          </cell>
        </row>
        <row r="2415">
          <cell r="A2415" t="str">
            <v>Tuluá</v>
          </cell>
          <cell r="B2415">
            <v>7622269</v>
          </cell>
          <cell r="C2415">
            <v>36982</v>
          </cell>
          <cell r="D2415">
            <v>37346</v>
          </cell>
          <cell r="E2415" t="str">
            <v>A</v>
          </cell>
          <cell r="F2415" t="str">
            <v>AUCOL98</v>
          </cell>
          <cell r="G2415">
            <v>66372</v>
          </cell>
          <cell r="H2415" t="str">
            <v>AGUDELO ARZAYUZ Y CIA. LTDA. ASRS. DE SGRS.</v>
          </cell>
          <cell r="I2415">
            <v>213856071.3125</v>
          </cell>
          <cell r="J2415">
            <v>214234375.3125</v>
          </cell>
          <cell r="K2415">
            <v>102292396.1213</v>
          </cell>
          <cell r="L2415">
            <v>65051034</v>
          </cell>
          <cell r="M2415">
            <v>5835669</v>
          </cell>
          <cell r="N2415">
            <v>70886703</v>
          </cell>
          <cell r="O2415">
            <v>0.1</v>
          </cell>
          <cell r="P2415">
            <v>583566.9</v>
          </cell>
          <cell r="Q2415">
            <v>0.1</v>
          </cell>
          <cell r="R2415">
            <v>7088670.3000000007</v>
          </cell>
          <cell r="S2415">
            <v>78558940.200000003</v>
          </cell>
          <cell r="T2415">
            <v>0.76798416283888327</v>
          </cell>
          <cell r="U2415">
            <v>0.19</v>
          </cell>
          <cell r="V2415">
            <v>19435555.263046999</v>
          </cell>
          <cell r="W2415">
            <v>0.17499999999999999</v>
          </cell>
          <cell r="X2415">
            <v>17901169.321227498</v>
          </cell>
          <cell r="Y2415">
            <v>0</v>
          </cell>
          <cell r="Z2415">
            <v>0</v>
          </cell>
          <cell r="AA2415">
            <v>-0.13298416283888326</v>
          </cell>
          <cell r="AB2415">
            <v>-13603268.662974508</v>
          </cell>
          <cell r="AD2415">
            <v>99.079673767089844</v>
          </cell>
        </row>
        <row r="2416">
          <cell r="A2416" t="str">
            <v>Tuluá</v>
          </cell>
          <cell r="B2416">
            <v>7622269</v>
          </cell>
          <cell r="C2416">
            <v>37347</v>
          </cell>
          <cell r="D2416">
            <v>37711</v>
          </cell>
          <cell r="E2416" t="str">
            <v>A</v>
          </cell>
          <cell r="F2416" t="str">
            <v>AUCOL98</v>
          </cell>
          <cell r="G2416">
            <v>66372</v>
          </cell>
          <cell r="H2416" t="str">
            <v>AGUDELO ARZAYUZ Y CIA. LTDA. ASRS. DE SGRS.</v>
          </cell>
          <cell r="I2416">
            <v>151981614.25</v>
          </cell>
          <cell r="J2416">
            <v>152154123.25</v>
          </cell>
          <cell r="K2416">
            <v>183013411.23179999</v>
          </cell>
          <cell r="L2416">
            <v>96802171</v>
          </cell>
          <cell r="M2416">
            <v>23927369</v>
          </cell>
          <cell r="N2416">
            <v>120729540</v>
          </cell>
          <cell r="O2416">
            <v>0.1</v>
          </cell>
          <cell r="P2416">
            <v>2392736.9</v>
          </cell>
          <cell r="Q2416">
            <v>0.1</v>
          </cell>
          <cell r="R2416">
            <v>12072954</v>
          </cell>
          <cell r="S2416">
            <v>135195230.90000001</v>
          </cell>
          <cell r="T2416">
            <v>0.73871761632138133</v>
          </cell>
          <cell r="U2416">
            <v>0.19</v>
          </cell>
          <cell r="V2416">
            <v>34772548.134041995</v>
          </cell>
          <cell r="W2416">
            <v>0.17499999999999999</v>
          </cell>
          <cell r="X2416">
            <v>32027346.965564996</v>
          </cell>
          <cell r="Y2416">
            <v>0</v>
          </cell>
          <cell r="Z2416">
            <v>0</v>
          </cell>
          <cell r="AA2416">
            <v>-0.10371761632138132</v>
          </cell>
          <cell r="AB2416">
            <v>-18981714.767807011</v>
          </cell>
          <cell r="AD2416">
            <v>177.260986328125</v>
          </cell>
        </row>
        <row r="2417">
          <cell r="A2417" t="str">
            <v>Tuluá</v>
          </cell>
          <cell r="B2417">
            <v>7622269</v>
          </cell>
          <cell r="C2417">
            <v>37712</v>
          </cell>
          <cell r="D2417">
            <v>37777</v>
          </cell>
          <cell r="E2417" t="str">
            <v>A</v>
          </cell>
          <cell r="F2417" t="str">
            <v>AUCOL98</v>
          </cell>
          <cell r="G2417">
            <v>66372</v>
          </cell>
          <cell r="H2417" t="str">
            <v>AGUDELO ARZAYUZ Y CIA. LTDA. ASRS. DE SGRS.</v>
          </cell>
          <cell r="I2417">
            <v>18298114.875</v>
          </cell>
          <cell r="J2417">
            <v>5646428.9375</v>
          </cell>
          <cell r="K2417">
            <v>28252438.5867</v>
          </cell>
          <cell r="L2417">
            <v>0</v>
          </cell>
          <cell r="M2417">
            <v>16100000</v>
          </cell>
          <cell r="N2417">
            <v>16100000</v>
          </cell>
          <cell r="O2417">
            <v>0.1</v>
          </cell>
          <cell r="P2417">
            <v>1610000</v>
          </cell>
          <cell r="Q2417">
            <v>0.1</v>
          </cell>
          <cell r="R2417">
            <v>1610000</v>
          </cell>
          <cell r="S2417">
            <v>19320000</v>
          </cell>
          <cell r="T2417">
            <v>0.68383477556146255</v>
          </cell>
          <cell r="U2417">
            <v>0.19</v>
          </cell>
          <cell r="V2417">
            <v>5367963.3314730003</v>
          </cell>
          <cell r="W2417">
            <v>0.17499999999999999</v>
          </cell>
          <cell r="X2417">
            <v>4944176.7526725</v>
          </cell>
          <cell r="Y2417">
            <v>0</v>
          </cell>
          <cell r="Z2417">
            <v>0</v>
          </cell>
          <cell r="AA2417">
            <v>-4.883477556146254E-2</v>
          </cell>
          <cell r="AB2417">
            <v>-1379701.4974454984</v>
          </cell>
          <cell r="AC2417">
            <v>139</v>
          </cell>
          <cell r="AD2417">
            <v>149.12307739257813</v>
          </cell>
        </row>
        <row r="2418">
          <cell r="B2418" t="str">
            <v>Total 7622269</v>
          </cell>
          <cell r="I2418">
            <v>384135800.4375</v>
          </cell>
          <cell r="J2418">
            <v>372034927.5</v>
          </cell>
          <cell r="K2418">
            <v>313558245.93980002</v>
          </cell>
          <cell r="L2418">
            <v>161853205</v>
          </cell>
          <cell r="M2418">
            <v>45863038</v>
          </cell>
          <cell r="N2418">
            <v>207716243</v>
          </cell>
          <cell r="P2418">
            <v>4586303.8</v>
          </cell>
          <cell r="R2418">
            <v>20771624.300000001</v>
          </cell>
          <cell r="S2418">
            <v>233074171.10000002</v>
          </cell>
          <cell r="V2418">
            <v>59576066.72856199</v>
          </cell>
          <cell r="X2418">
            <v>54872693.039464995</v>
          </cell>
          <cell r="Z2418">
            <v>0</v>
          </cell>
          <cell r="AB2418">
            <v>-33964684.928227022</v>
          </cell>
          <cell r="AC2418">
            <v>139</v>
          </cell>
        </row>
        <row r="2419">
          <cell r="H2419" t="str">
            <v>Total AGUDELO ARZAYUZ Y CIA. LTDA. ASRS. DE SGRS.</v>
          </cell>
          <cell r="I2419">
            <v>384135800.4375</v>
          </cell>
          <cell r="J2419">
            <v>372034927.5</v>
          </cell>
          <cell r="K2419">
            <v>313558245.93980002</v>
          </cell>
          <cell r="L2419">
            <v>161853205</v>
          </cell>
          <cell r="M2419">
            <v>45863038</v>
          </cell>
          <cell r="N2419">
            <v>207716243</v>
          </cell>
          <cell r="P2419">
            <v>4586303.8</v>
          </cell>
          <cell r="R2419">
            <v>20771624.300000001</v>
          </cell>
          <cell r="S2419">
            <v>233074171.10000002</v>
          </cell>
          <cell r="V2419">
            <v>59576066.72856199</v>
          </cell>
          <cell r="X2419">
            <v>54872693.039464995</v>
          </cell>
          <cell r="Z2419">
            <v>0</v>
          </cell>
          <cell r="AB2419">
            <v>-33964684.928227022</v>
          </cell>
          <cell r="AC2419">
            <v>139</v>
          </cell>
        </row>
        <row r="2420">
          <cell r="A2420" t="str">
            <v>Total Tuluá</v>
          </cell>
          <cell r="I2420">
            <v>384135800.4375</v>
          </cell>
          <cell r="J2420">
            <v>372034927.5</v>
          </cell>
          <cell r="K2420">
            <v>313558245.93980002</v>
          </cell>
          <cell r="L2420">
            <v>161853205</v>
          </cell>
          <cell r="M2420">
            <v>45863038</v>
          </cell>
          <cell r="N2420">
            <v>207716243</v>
          </cell>
          <cell r="P2420">
            <v>4586303.8</v>
          </cell>
          <cell r="R2420">
            <v>20771624.300000001</v>
          </cell>
          <cell r="S2420">
            <v>233074171.10000002</v>
          </cell>
          <cell r="V2420">
            <v>59576066.72856199</v>
          </cell>
          <cell r="X2420">
            <v>54872693.039464995</v>
          </cell>
          <cell r="Z2420">
            <v>0</v>
          </cell>
          <cell r="AB2420">
            <v>-33964684.928227022</v>
          </cell>
          <cell r="AC2420">
            <v>139</v>
          </cell>
        </row>
        <row r="2421">
          <cell r="A2421" t="str">
            <v>Tunja</v>
          </cell>
          <cell r="B2421">
            <v>916575</v>
          </cell>
          <cell r="C2421">
            <v>36799</v>
          </cell>
          <cell r="D2421">
            <v>37163</v>
          </cell>
          <cell r="E2421" t="str">
            <v>M</v>
          </cell>
          <cell r="F2421" t="str">
            <v>AUCOL98</v>
          </cell>
          <cell r="G2421">
            <v>65169</v>
          </cell>
          <cell r="H2421" t="str">
            <v>AUTOMOROS NEGOCIAMOS LTDA</v>
          </cell>
          <cell r="I2421">
            <v>231483889</v>
          </cell>
          <cell r="J2421">
            <v>231483889</v>
          </cell>
          <cell r="K2421">
            <v>231483888.986</v>
          </cell>
          <cell r="L2421">
            <v>85469682</v>
          </cell>
          <cell r="M2421">
            <v>0</v>
          </cell>
          <cell r="N2421">
            <v>85469682</v>
          </cell>
          <cell r="O2421">
            <v>0.1</v>
          </cell>
          <cell r="P2421">
            <v>0</v>
          </cell>
          <cell r="Q2421">
            <v>0.1</v>
          </cell>
          <cell r="R2421">
            <v>8546968.2000000011</v>
          </cell>
          <cell r="S2421">
            <v>94016650.200000003</v>
          </cell>
          <cell r="T2421">
            <v>0.40614770475748346</v>
          </cell>
          <cell r="U2421">
            <v>0.19</v>
          </cell>
          <cell r="V2421">
            <v>43981938.907339998</v>
          </cell>
          <cell r="W2421">
            <v>0.17499999999999999</v>
          </cell>
          <cell r="X2421">
            <v>40509680.572549999</v>
          </cell>
          <cell r="Y2421">
            <v>0.05</v>
          </cell>
          <cell r="Z2421">
            <v>11574194.4493</v>
          </cell>
          <cell r="AA2421">
            <v>0.1788522952425165</v>
          </cell>
          <cell r="AB2421">
            <v>41401424.856809989</v>
          </cell>
          <cell r="AD2421">
            <v>228.74725341796875</v>
          </cell>
        </row>
        <row r="2422">
          <cell r="A2422" t="str">
            <v>Tunja</v>
          </cell>
          <cell r="B2422">
            <v>916575</v>
          </cell>
          <cell r="C2422">
            <v>37164</v>
          </cell>
          <cell r="D2422">
            <v>37528</v>
          </cell>
          <cell r="E2422" t="str">
            <v>M</v>
          </cell>
          <cell r="F2422" t="str">
            <v>AUCOL98</v>
          </cell>
          <cell r="G2422">
            <v>65169</v>
          </cell>
          <cell r="H2422" t="str">
            <v>AUTOMOROS NEGOCIAMOS LTDA</v>
          </cell>
          <cell r="I2422">
            <v>213627488</v>
          </cell>
          <cell r="J2422">
            <v>213686812</v>
          </cell>
          <cell r="K2422">
            <v>213627487.98730001</v>
          </cell>
          <cell r="L2422">
            <v>93456671</v>
          </cell>
          <cell r="M2422">
            <v>4889582</v>
          </cell>
          <cell r="N2422">
            <v>98346253</v>
          </cell>
          <cell r="O2422">
            <v>0.1</v>
          </cell>
          <cell r="P2422">
            <v>488958.2</v>
          </cell>
          <cell r="Q2422">
            <v>0.1</v>
          </cell>
          <cell r="R2422">
            <v>9834625.3000000007</v>
          </cell>
          <cell r="S2422">
            <v>108669836.5</v>
          </cell>
          <cell r="T2422">
            <v>0.50868845354985559</v>
          </cell>
          <cell r="U2422">
            <v>0.19</v>
          </cell>
          <cell r="V2422">
            <v>40589222.717587002</v>
          </cell>
          <cell r="W2422">
            <v>0.17499999999999999</v>
          </cell>
          <cell r="X2422">
            <v>37384810.397777498</v>
          </cell>
          <cell r="Y2422">
            <v>0.05</v>
          </cell>
          <cell r="Z2422">
            <v>10681374.399365</v>
          </cell>
          <cell r="AA2422">
            <v>7.6311546450144374E-2</v>
          </cell>
          <cell r="AB2422">
            <v>16302243.972570503</v>
          </cell>
          <cell r="AD2422">
            <v>207.10714721679688</v>
          </cell>
        </row>
        <row r="2423">
          <cell r="A2423" t="str">
            <v>Tunja</v>
          </cell>
          <cell r="B2423">
            <v>916575</v>
          </cell>
          <cell r="C2423">
            <v>37529</v>
          </cell>
          <cell r="D2423">
            <v>37777</v>
          </cell>
          <cell r="E2423" t="str">
            <v>M</v>
          </cell>
          <cell r="F2423" t="str">
            <v>AUCOL98</v>
          </cell>
          <cell r="G2423">
            <v>65169</v>
          </cell>
          <cell r="H2423" t="str">
            <v>AUTOMOROS NEGOCIAMOS LTDA</v>
          </cell>
          <cell r="I2423">
            <v>147772640</v>
          </cell>
          <cell r="J2423">
            <v>124641951</v>
          </cell>
          <cell r="K2423">
            <v>134521012.67359999</v>
          </cell>
          <cell r="L2423">
            <v>43444515</v>
          </cell>
          <cell r="M2423">
            <v>16279417</v>
          </cell>
          <cell r="N2423">
            <v>59723932</v>
          </cell>
          <cell r="O2423">
            <v>0.1</v>
          </cell>
          <cell r="P2423">
            <v>1627941.7000000002</v>
          </cell>
          <cell r="Q2423">
            <v>0.1</v>
          </cell>
          <cell r="R2423">
            <v>5972393.2000000002</v>
          </cell>
          <cell r="S2423">
            <v>67324266.900000006</v>
          </cell>
          <cell r="T2423">
            <v>0.50047398218265515</v>
          </cell>
          <cell r="U2423">
            <v>0.19</v>
          </cell>
          <cell r="V2423">
            <v>25558992.407984</v>
          </cell>
          <cell r="W2423">
            <v>0.17499999999999999</v>
          </cell>
          <cell r="X2423">
            <v>23541177.217879996</v>
          </cell>
          <cell r="Y2423">
            <v>0.05</v>
          </cell>
          <cell r="Z2423">
            <v>6726050.63368</v>
          </cell>
          <cell r="AA2423">
            <v>8.4526017817344812E-2</v>
          </cell>
          <cell r="AB2423">
            <v>11370525.51405598</v>
          </cell>
          <cell r="AC2423">
            <v>201</v>
          </cell>
          <cell r="AD2423">
            <v>195.83064270019531</v>
          </cell>
        </row>
        <row r="2424">
          <cell r="B2424" t="str">
            <v>Total 916575</v>
          </cell>
          <cell r="I2424">
            <v>592884017</v>
          </cell>
          <cell r="J2424">
            <v>569812652</v>
          </cell>
          <cell r="K2424">
            <v>579632389.64689994</v>
          </cell>
          <cell r="L2424">
            <v>222370868</v>
          </cell>
          <cell r="M2424">
            <v>21168999</v>
          </cell>
          <cell r="N2424">
            <v>243539867</v>
          </cell>
          <cell r="P2424">
            <v>2116899.9000000004</v>
          </cell>
          <cell r="R2424">
            <v>24353986.699999999</v>
          </cell>
          <cell r="S2424">
            <v>270010753.60000002</v>
          </cell>
          <cell r="V2424">
            <v>110130154.032911</v>
          </cell>
          <cell r="X2424">
            <v>101435668.18820749</v>
          </cell>
          <cell r="Z2424">
            <v>28981619.482345</v>
          </cell>
          <cell r="AB2424">
            <v>69074194.343436465</v>
          </cell>
          <cell r="AC2424">
            <v>201</v>
          </cell>
        </row>
        <row r="2425">
          <cell r="A2425" t="str">
            <v>Tunja</v>
          </cell>
          <cell r="B2425">
            <v>928054</v>
          </cell>
          <cell r="C2425">
            <v>36799</v>
          </cell>
          <cell r="D2425">
            <v>37163</v>
          </cell>
          <cell r="E2425" t="str">
            <v>M</v>
          </cell>
          <cell r="F2425" t="str">
            <v>AUCOL98</v>
          </cell>
          <cell r="G2425">
            <v>65169</v>
          </cell>
          <cell r="H2425" t="str">
            <v>AUTOMOROS NEGOCIAMOS LTDA</v>
          </cell>
          <cell r="I2425">
            <v>1693228385.8125</v>
          </cell>
          <cell r="J2425">
            <v>1692815302.8125</v>
          </cell>
          <cell r="K2425">
            <v>1693228384.9473</v>
          </cell>
          <cell r="L2425">
            <v>794697754</v>
          </cell>
          <cell r="M2425">
            <v>16281478</v>
          </cell>
          <cell r="N2425">
            <v>810979232</v>
          </cell>
          <cell r="O2425">
            <v>0.1</v>
          </cell>
          <cell r="P2425">
            <v>1628147.8</v>
          </cell>
          <cell r="Q2425">
            <v>0.1</v>
          </cell>
          <cell r="R2425">
            <v>81097923.200000003</v>
          </cell>
          <cell r="S2425">
            <v>893705303</v>
          </cell>
          <cell r="T2425">
            <v>0.52781143462098035</v>
          </cell>
          <cell r="U2425">
            <v>0.19</v>
          </cell>
          <cell r="V2425">
            <v>321713393.13998699</v>
          </cell>
          <cell r="W2425">
            <v>0.17499999999999999</v>
          </cell>
          <cell r="X2425">
            <v>296314967.36577749</v>
          </cell>
          <cell r="Y2425">
            <v>0.05</v>
          </cell>
          <cell r="Z2425">
            <v>84661419.247364998</v>
          </cell>
          <cell r="AA2425">
            <v>5.7188565379019618E-2</v>
          </cell>
          <cell r="AB2425">
            <v>96833302.19417046</v>
          </cell>
          <cell r="AD2425">
            <v>562.91485595703125</v>
          </cell>
        </row>
        <row r="2426">
          <cell r="A2426" t="str">
            <v>Tunja</v>
          </cell>
          <cell r="B2426">
            <v>928054</v>
          </cell>
          <cell r="C2426">
            <v>37164</v>
          </cell>
          <cell r="D2426">
            <v>37528</v>
          </cell>
          <cell r="E2426" t="str">
            <v>M</v>
          </cell>
          <cell r="F2426" t="str">
            <v>AUCOL98</v>
          </cell>
          <cell r="G2426">
            <v>65169</v>
          </cell>
          <cell r="H2426" t="str">
            <v>AUTOMOROS NEGOCIAMOS LTDA</v>
          </cell>
          <cell r="I2426">
            <v>1737516279.9375</v>
          </cell>
          <cell r="J2426">
            <v>1738470569.9375</v>
          </cell>
          <cell r="K2426">
            <v>1737516279.2302001</v>
          </cell>
          <cell r="L2426">
            <v>952526788</v>
          </cell>
          <cell r="M2426">
            <v>119780539</v>
          </cell>
          <cell r="N2426">
            <v>1072307327</v>
          </cell>
          <cell r="O2426">
            <v>0.1</v>
          </cell>
          <cell r="P2426">
            <v>11978053.9</v>
          </cell>
          <cell r="Q2426">
            <v>0.1</v>
          </cell>
          <cell r="R2426">
            <v>107230732.7</v>
          </cell>
          <cell r="S2426">
            <v>1191516113.6000001</v>
          </cell>
          <cell r="T2426">
            <v>0.68575824459492074</v>
          </cell>
          <cell r="U2426">
            <v>0.19</v>
          </cell>
          <cell r="V2426">
            <v>330128093.053738</v>
          </cell>
          <cell r="W2426">
            <v>0.17499999999999999</v>
          </cell>
          <cell r="X2426">
            <v>304065348.86528498</v>
          </cell>
          <cell r="Y2426">
            <v>0.05</v>
          </cell>
          <cell r="Z2426">
            <v>86875813.961510003</v>
          </cell>
          <cell r="AA2426">
            <v>-0.10075824459492078</v>
          </cell>
          <cell r="AB2426">
            <v>-175069090.25033316</v>
          </cell>
          <cell r="AD2426">
            <v>511.08242797851563</v>
          </cell>
        </row>
        <row r="2427">
          <cell r="A2427" t="str">
            <v>Tunja</v>
          </cell>
          <cell r="B2427">
            <v>928054</v>
          </cell>
          <cell r="C2427">
            <v>37529</v>
          </cell>
          <cell r="D2427">
            <v>37777</v>
          </cell>
          <cell r="E2427" t="str">
            <v>M</v>
          </cell>
          <cell r="F2427" t="str">
            <v>AUCOL98</v>
          </cell>
          <cell r="G2427">
            <v>65169</v>
          </cell>
          <cell r="H2427" t="str">
            <v>AUTOMOROS NEGOCIAMOS LTDA</v>
          </cell>
          <cell r="I2427">
            <v>1391745977.4375</v>
          </cell>
          <cell r="J2427">
            <v>1134206363.6875</v>
          </cell>
          <cell r="K2427">
            <v>1261928799.5980999</v>
          </cell>
          <cell r="L2427">
            <v>513026177</v>
          </cell>
          <cell r="M2427">
            <v>212892466</v>
          </cell>
          <cell r="N2427">
            <v>725918643</v>
          </cell>
          <cell r="O2427">
            <v>0.1</v>
          </cell>
          <cell r="P2427">
            <v>21289246.600000001</v>
          </cell>
          <cell r="Q2427">
            <v>0.1</v>
          </cell>
          <cell r="R2427">
            <v>72591864.299999997</v>
          </cell>
          <cell r="S2427">
            <v>819799753.89999998</v>
          </cell>
          <cell r="T2427">
            <v>0.64964026033884825</v>
          </cell>
          <cell r="U2427">
            <v>0.19</v>
          </cell>
          <cell r="V2427">
            <v>239766471.923639</v>
          </cell>
          <cell r="W2427">
            <v>0.17499999999999999</v>
          </cell>
          <cell r="X2427">
            <v>220837539.92966747</v>
          </cell>
          <cell r="Y2427">
            <v>0.05</v>
          </cell>
          <cell r="Z2427">
            <v>63096439.979905002</v>
          </cell>
          <cell r="AA2427">
            <v>-6.4640260338848288E-2</v>
          </cell>
          <cell r="AB2427">
            <v>-81571406.135111496</v>
          </cell>
          <cell r="AC2427">
            <v>530</v>
          </cell>
          <cell r="AD2427">
            <v>508.67742919921875</v>
          </cell>
        </row>
        <row r="2428">
          <cell r="B2428" t="str">
            <v>Total 928054</v>
          </cell>
          <cell r="I2428">
            <v>4822490643.1875</v>
          </cell>
          <cell r="J2428">
            <v>4565492236.4375</v>
          </cell>
          <cell r="K2428">
            <v>4692673463.7755995</v>
          </cell>
          <cell r="L2428">
            <v>2260250719</v>
          </cell>
          <cell r="M2428">
            <v>348954483</v>
          </cell>
          <cell r="N2428">
            <v>2609205202</v>
          </cell>
          <cell r="P2428">
            <v>34895448.300000004</v>
          </cell>
          <cell r="R2428">
            <v>260920520.19999999</v>
          </cell>
          <cell r="S2428">
            <v>2905021170.5</v>
          </cell>
          <cell r="V2428">
            <v>891607958.11736393</v>
          </cell>
          <cell r="X2428">
            <v>821217856.16072989</v>
          </cell>
          <cell r="Z2428">
            <v>234633673.18878001</v>
          </cell>
          <cell r="AB2428">
            <v>-159807194.1912742</v>
          </cell>
          <cell r="AC2428">
            <v>530</v>
          </cell>
        </row>
        <row r="2429">
          <cell r="A2429" t="str">
            <v>Tunja</v>
          </cell>
          <cell r="B2429">
            <v>1067131</v>
          </cell>
          <cell r="C2429">
            <v>36799</v>
          </cell>
          <cell r="D2429">
            <v>37163</v>
          </cell>
          <cell r="E2429" t="str">
            <v>M</v>
          </cell>
          <cell r="F2429" t="str">
            <v>AUCOL98</v>
          </cell>
          <cell r="G2429">
            <v>65169</v>
          </cell>
          <cell r="H2429" t="str">
            <v>AUTOMOROS NEGOCIAMOS LTDA</v>
          </cell>
          <cell r="I2429">
            <v>24985335</v>
          </cell>
          <cell r="J2429">
            <v>24985335</v>
          </cell>
          <cell r="K2429">
            <v>24985335.0156</v>
          </cell>
          <cell r="L2429">
            <v>3530456</v>
          </cell>
          <cell r="M2429">
            <v>0</v>
          </cell>
          <cell r="N2429">
            <v>3530456</v>
          </cell>
          <cell r="O2429">
            <v>0.1</v>
          </cell>
          <cell r="P2429">
            <v>0</v>
          </cell>
          <cell r="Q2429">
            <v>0.1</v>
          </cell>
          <cell r="R2429">
            <v>353045.60000000003</v>
          </cell>
          <cell r="S2429">
            <v>3883501.6</v>
          </cell>
          <cell r="T2429">
            <v>0.15543123986831767</v>
          </cell>
          <cell r="U2429">
            <v>0.19</v>
          </cell>
          <cell r="V2429">
            <v>4747213.6529639997</v>
          </cell>
          <cell r="W2429">
            <v>0.17499999999999999</v>
          </cell>
          <cell r="X2429">
            <v>4372433.6277299998</v>
          </cell>
          <cell r="Y2429">
            <v>0.05</v>
          </cell>
          <cell r="Z2429">
            <v>1249266.7507800001</v>
          </cell>
          <cell r="AA2429">
            <v>0.42956876013168233</v>
          </cell>
          <cell r="AB2429">
            <v>10732919.384126</v>
          </cell>
          <cell r="AD2429">
            <v>12.697802543640137</v>
          </cell>
        </row>
        <row r="2430">
          <cell r="A2430" t="str">
            <v>Tunja</v>
          </cell>
          <cell r="B2430">
            <v>1067131</v>
          </cell>
          <cell r="C2430">
            <v>37164</v>
          </cell>
          <cell r="D2430">
            <v>37528</v>
          </cell>
          <cell r="E2430" t="str">
            <v>M</v>
          </cell>
          <cell r="F2430" t="str">
            <v>AUCOL98</v>
          </cell>
          <cell r="G2430">
            <v>65169</v>
          </cell>
          <cell r="H2430" t="str">
            <v>AUTOMOROS NEGOCIAMOS LTDA</v>
          </cell>
          <cell r="I2430">
            <v>22971558.0625</v>
          </cell>
          <cell r="J2430">
            <v>22971558.0625</v>
          </cell>
          <cell r="K2430">
            <v>22971558.031300001</v>
          </cell>
          <cell r="N2430">
            <v>0</v>
          </cell>
          <cell r="O2430">
            <v>0.1</v>
          </cell>
          <cell r="P2430">
            <v>0</v>
          </cell>
          <cell r="Q2430">
            <v>0.1</v>
          </cell>
          <cell r="R2430">
            <v>0</v>
          </cell>
          <cell r="S2430">
            <v>0</v>
          </cell>
          <cell r="T2430">
            <v>0</v>
          </cell>
          <cell r="U2430">
            <v>0.19</v>
          </cell>
          <cell r="V2430">
            <v>4364596.0259469999</v>
          </cell>
          <cell r="W2430">
            <v>0.17499999999999999</v>
          </cell>
          <cell r="X2430">
            <v>4020022.6554775001</v>
          </cell>
          <cell r="Y2430">
            <v>0.05</v>
          </cell>
          <cell r="Z2430">
            <v>1148577.9015650002</v>
          </cell>
          <cell r="AA2430">
            <v>0.58499999999999996</v>
          </cell>
          <cell r="AB2430">
            <v>13438361.4483105</v>
          </cell>
          <cell r="AD2430">
            <v>9.9423074722290039</v>
          </cell>
        </row>
        <row r="2431">
          <cell r="A2431" t="str">
            <v>Tunja</v>
          </cell>
          <cell r="B2431">
            <v>1067131</v>
          </cell>
          <cell r="C2431">
            <v>37529</v>
          </cell>
          <cell r="D2431">
            <v>37777</v>
          </cell>
          <cell r="E2431" t="str">
            <v>M</v>
          </cell>
          <cell r="F2431" t="str">
            <v>AUCOL98</v>
          </cell>
          <cell r="G2431">
            <v>65169</v>
          </cell>
          <cell r="H2431" t="str">
            <v>AUTOMOROS NEGOCIAMOS LTDA</v>
          </cell>
          <cell r="I2431">
            <v>11729339</v>
          </cell>
          <cell r="J2431">
            <v>9258436</v>
          </cell>
          <cell r="K2431">
            <v>10731452.5977</v>
          </cell>
          <cell r="N2431">
            <v>0</v>
          </cell>
          <cell r="O2431">
            <v>0.1</v>
          </cell>
          <cell r="P2431">
            <v>0</v>
          </cell>
          <cell r="Q2431">
            <v>0.1</v>
          </cell>
          <cell r="R2431">
            <v>0</v>
          </cell>
          <cell r="S2431">
            <v>0</v>
          </cell>
          <cell r="T2431">
            <v>0</v>
          </cell>
          <cell r="U2431">
            <v>0.19</v>
          </cell>
          <cell r="V2431">
            <v>2038975.9935629999</v>
          </cell>
          <cell r="W2431">
            <v>0.17499999999999999</v>
          </cell>
          <cell r="X2431">
            <v>1878004.2045974999</v>
          </cell>
          <cell r="Y2431">
            <v>0.05</v>
          </cell>
          <cell r="Z2431">
            <v>536572.62988500006</v>
          </cell>
          <cell r="AA2431">
            <v>0.58499999999999996</v>
          </cell>
          <cell r="AB2431">
            <v>6277899.7696544994</v>
          </cell>
          <cell r="AC2431">
            <v>5</v>
          </cell>
          <cell r="AD2431">
            <v>5.375</v>
          </cell>
        </row>
        <row r="2432">
          <cell r="B2432" t="str">
            <v>Total 1067131</v>
          </cell>
          <cell r="I2432">
            <v>59686232.0625</v>
          </cell>
          <cell r="J2432">
            <v>57215329.0625</v>
          </cell>
          <cell r="K2432">
            <v>58688345.644600004</v>
          </cell>
          <cell r="L2432">
            <v>3530456</v>
          </cell>
          <cell r="M2432">
            <v>0</v>
          </cell>
          <cell r="N2432">
            <v>3530456</v>
          </cell>
          <cell r="P2432">
            <v>0</v>
          </cell>
          <cell r="R2432">
            <v>353045.60000000003</v>
          </cell>
          <cell r="S2432">
            <v>3883501.6</v>
          </cell>
          <cell r="V2432">
            <v>11150785.672474001</v>
          </cell>
          <cell r="X2432">
            <v>10270460.487805</v>
          </cell>
          <cell r="Z2432">
            <v>2934417.2822300005</v>
          </cell>
          <cell r="AB2432">
            <v>30449180.602090999</v>
          </cell>
          <cell r="AC2432">
            <v>5</v>
          </cell>
        </row>
        <row r="2433">
          <cell r="A2433" t="str">
            <v>Tunja</v>
          </cell>
          <cell r="B2433">
            <v>1100783</v>
          </cell>
          <cell r="C2433">
            <v>36799</v>
          </cell>
          <cell r="D2433">
            <v>37163</v>
          </cell>
          <cell r="E2433" t="str">
            <v>M</v>
          </cell>
          <cell r="F2433" t="str">
            <v>AUCOLESP</v>
          </cell>
          <cell r="G2433">
            <v>65169</v>
          </cell>
          <cell r="H2433" t="str">
            <v>AUTOMOROS NEGOCIAMOS LTDA</v>
          </cell>
          <cell r="I2433">
            <v>55428729.9375</v>
          </cell>
          <cell r="J2433">
            <v>55428729.9375</v>
          </cell>
          <cell r="K2433">
            <v>55428729.999499999</v>
          </cell>
          <cell r="L2433">
            <v>5322880</v>
          </cell>
          <cell r="M2433">
            <v>26617432</v>
          </cell>
          <cell r="N2433">
            <v>31940312</v>
          </cell>
          <cell r="O2433">
            <v>0.1</v>
          </cell>
          <cell r="P2433">
            <v>2661743.2000000002</v>
          </cell>
          <cell r="Q2433">
            <v>0.1</v>
          </cell>
          <cell r="R2433">
            <v>3194031.2</v>
          </cell>
          <cell r="S2433">
            <v>37796086.400000006</v>
          </cell>
          <cell r="T2433">
            <v>0.68188620595025273</v>
          </cell>
          <cell r="U2433">
            <v>0.19</v>
          </cell>
          <cell r="V2433">
            <v>10531458.699905001</v>
          </cell>
          <cell r="W2433">
            <v>0.17499999999999999</v>
          </cell>
          <cell r="X2433">
            <v>9700027.7499124985</v>
          </cell>
          <cell r="Y2433">
            <v>0.05</v>
          </cell>
          <cell r="Z2433">
            <v>2771436.499975</v>
          </cell>
          <cell r="AA2433">
            <v>-9.6886205950252768E-2</v>
          </cell>
          <cell r="AB2433">
            <v>-5370279.3502925113</v>
          </cell>
          <cell r="AD2433">
            <v>187.42033386230469</v>
          </cell>
        </row>
        <row r="2434">
          <cell r="A2434" t="str">
            <v>Tunja</v>
          </cell>
          <cell r="B2434">
            <v>1100783</v>
          </cell>
          <cell r="C2434">
            <v>37164</v>
          </cell>
          <cell r="D2434">
            <v>37528</v>
          </cell>
          <cell r="E2434" t="str">
            <v>M</v>
          </cell>
          <cell r="F2434" t="str">
            <v>AUCOLESP</v>
          </cell>
          <cell r="G2434">
            <v>65169</v>
          </cell>
          <cell r="H2434" t="str">
            <v>AUTOMOROS NEGOCIAMOS LTDA</v>
          </cell>
          <cell r="I2434">
            <v>66094337.75</v>
          </cell>
          <cell r="J2434">
            <v>68337907.75</v>
          </cell>
          <cell r="K2434">
            <v>66094337.683600001</v>
          </cell>
          <cell r="L2434">
            <v>1189705</v>
          </cell>
          <cell r="M2434">
            <v>23458936</v>
          </cell>
          <cell r="N2434">
            <v>24648641</v>
          </cell>
          <cell r="O2434">
            <v>0.1</v>
          </cell>
          <cell r="P2434">
            <v>2345893.6</v>
          </cell>
          <cell r="Q2434">
            <v>0.1</v>
          </cell>
          <cell r="R2434">
            <v>2464864.1</v>
          </cell>
          <cell r="S2434">
            <v>29459398.700000003</v>
          </cell>
          <cell r="T2434">
            <v>0.44571743559977861</v>
          </cell>
          <cell r="U2434">
            <v>0.19</v>
          </cell>
          <cell r="V2434">
            <v>12557924.159884</v>
          </cell>
          <cell r="W2434">
            <v>0.17499999999999999</v>
          </cell>
          <cell r="X2434">
            <v>11566509.094629999</v>
          </cell>
          <cell r="Y2434">
            <v>0.05</v>
          </cell>
          <cell r="Z2434">
            <v>3304716.8841800001</v>
          </cell>
          <cell r="AA2434">
            <v>0.13928256440022135</v>
          </cell>
          <cell r="AB2434">
            <v>9205788.8449059948</v>
          </cell>
          <cell r="AD2434">
            <v>220.83241271972656</v>
          </cell>
        </row>
        <row r="2435">
          <cell r="A2435" t="str">
            <v>Tunja</v>
          </cell>
          <cell r="B2435">
            <v>1100783</v>
          </cell>
          <cell r="C2435">
            <v>37529</v>
          </cell>
          <cell r="D2435">
            <v>37777</v>
          </cell>
          <cell r="E2435" t="str">
            <v>M</v>
          </cell>
          <cell r="F2435" t="str">
            <v>AUCOLESP</v>
          </cell>
          <cell r="G2435">
            <v>65169</v>
          </cell>
          <cell r="H2435" t="str">
            <v>AUTOMOROS NEGOCIAMOS LTDA</v>
          </cell>
          <cell r="I2435">
            <v>33160225</v>
          </cell>
          <cell r="J2435">
            <v>27355949</v>
          </cell>
          <cell r="K2435">
            <v>30132229.8171</v>
          </cell>
          <cell r="L2435">
            <v>0</v>
          </cell>
          <cell r="M2435">
            <v>9200000</v>
          </cell>
          <cell r="N2435">
            <v>9200000</v>
          </cell>
          <cell r="O2435">
            <v>0.1</v>
          </cell>
          <cell r="P2435">
            <v>920000</v>
          </cell>
          <cell r="Q2435">
            <v>0.1</v>
          </cell>
          <cell r="R2435">
            <v>920000</v>
          </cell>
          <cell r="S2435">
            <v>11040000</v>
          </cell>
          <cell r="T2435">
            <v>0.36638509884637926</v>
          </cell>
          <cell r="U2435">
            <v>0.19</v>
          </cell>
          <cell r="V2435">
            <v>5725123.6652490003</v>
          </cell>
          <cell r="W2435">
            <v>0.17499999999999999</v>
          </cell>
          <cell r="X2435">
            <v>5273140.2179924995</v>
          </cell>
          <cell r="Y2435">
            <v>0.05</v>
          </cell>
          <cell r="Z2435">
            <v>1506611.490855</v>
          </cell>
          <cell r="AA2435">
            <v>0.2186149011536207</v>
          </cell>
          <cell r="AB2435">
            <v>6587354.4430034989</v>
          </cell>
          <cell r="AC2435">
            <v>173</v>
          </cell>
          <cell r="AD2435">
            <v>169.28628540039063</v>
          </cell>
        </row>
        <row r="2436">
          <cell r="B2436" t="str">
            <v>Total 1100783</v>
          </cell>
          <cell r="I2436">
            <v>154683292.6875</v>
          </cell>
          <cell r="J2436">
            <v>151122586.6875</v>
          </cell>
          <cell r="K2436">
            <v>151655297.5002</v>
          </cell>
          <cell r="L2436">
            <v>6512585</v>
          </cell>
          <cell r="M2436">
            <v>59276368</v>
          </cell>
          <cell r="N2436">
            <v>65788953</v>
          </cell>
          <cell r="P2436">
            <v>5927636.8000000007</v>
          </cell>
          <cell r="R2436">
            <v>6578895.3000000007</v>
          </cell>
          <cell r="S2436">
            <v>78295485.100000009</v>
          </cell>
          <cell r="V2436">
            <v>28814506.525038</v>
          </cell>
          <cell r="X2436">
            <v>26539677.062534995</v>
          </cell>
          <cell r="Z2436">
            <v>7582764.8750099996</v>
          </cell>
          <cell r="AB2436">
            <v>10422863.937616982</v>
          </cell>
          <cell r="AC2436">
            <v>173</v>
          </cell>
        </row>
        <row r="2437">
          <cell r="H2437" t="str">
            <v>Total AUTOMOROS NEGOCIAMOS LTDA</v>
          </cell>
          <cell r="I2437">
            <v>5629744184.9375</v>
          </cell>
          <cell r="J2437">
            <v>5343642804.1875</v>
          </cell>
          <cell r="K2437">
            <v>5482649496.5672998</v>
          </cell>
          <cell r="L2437">
            <v>2492664628</v>
          </cell>
          <cell r="M2437">
            <v>429399850</v>
          </cell>
          <cell r="N2437">
            <v>2922064478</v>
          </cell>
          <cell r="P2437">
            <v>42939985.000000007</v>
          </cell>
          <cell r="R2437">
            <v>292206447.80000007</v>
          </cell>
          <cell r="S2437">
            <v>3257210910.7999997</v>
          </cell>
          <cell r="V2437">
            <v>1041703404.347787</v>
          </cell>
          <cell r="X2437">
            <v>959463661.89927757</v>
          </cell>
          <cell r="Z2437">
            <v>274132474.82836497</v>
          </cell>
          <cell r="AB2437">
            <v>-49860955.308129758</v>
          </cell>
          <cell r="AC2437">
            <v>909</v>
          </cell>
        </row>
        <row r="2438">
          <cell r="A2438" t="str">
            <v>Tunja</v>
          </cell>
          <cell r="B2438">
            <v>573347</v>
          </cell>
          <cell r="C2438">
            <v>36951</v>
          </cell>
          <cell r="D2438">
            <v>37315</v>
          </cell>
          <cell r="E2438" t="str">
            <v>M</v>
          </cell>
          <cell r="F2438" t="str">
            <v>AUCOL98</v>
          </cell>
          <cell r="G2438">
            <v>61256</v>
          </cell>
          <cell r="H2438" t="str">
            <v>CACERES Y CIA. LTDA. ASESORES DE SEGUROS</v>
          </cell>
          <cell r="I2438">
            <v>14163232</v>
          </cell>
          <cell r="J2438">
            <v>14163232</v>
          </cell>
          <cell r="K2438">
            <v>14163231.998</v>
          </cell>
          <cell r="L2438">
            <v>5772912</v>
          </cell>
          <cell r="M2438">
            <v>0</v>
          </cell>
          <cell r="N2438">
            <v>5772912</v>
          </cell>
          <cell r="O2438">
            <v>0.1</v>
          </cell>
          <cell r="P2438">
            <v>0</v>
          </cell>
          <cell r="Q2438">
            <v>0.1</v>
          </cell>
          <cell r="R2438">
            <v>577291.20000000007</v>
          </cell>
          <cell r="S2438">
            <v>6350203.2000000002</v>
          </cell>
          <cell r="T2438">
            <v>0.44835834087139975</v>
          </cell>
          <cell r="U2438">
            <v>0.19</v>
          </cell>
          <cell r="V2438">
            <v>2691014.07962</v>
          </cell>
          <cell r="W2438">
            <v>0.125</v>
          </cell>
          <cell r="X2438">
            <v>1770403.99975</v>
          </cell>
          <cell r="Y2438">
            <v>0</v>
          </cell>
          <cell r="Z2438">
            <v>0</v>
          </cell>
          <cell r="AA2438">
            <v>0.2366416591286003</v>
          </cell>
          <cell r="AB2438">
            <v>3351610.7186300005</v>
          </cell>
          <cell r="AD2438">
            <v>13.728021621704102</v>
          </cell>
        </row>
        <row r="2439">
          <cell r="A2439" t="str">
            <v>Tunja</v>
          </cell>
          <cell r="B2439">
            <v>573347</v>
          </cell>
          <cell r="C2439">
            <v>37316</v>
          </cell>
          <cell r="D2439">
            <v>37680</v>
          </cell>
          <cell r="E2439" t="str">
            <v>M</v>
          </cell>
          <cell r="F2439" t="str">
            <v>AUCOL98</v>
          </cell>
          <cell r="G2439">
            <v>61256</v>
          </cell>
          <cell r="H2439" t="str">
            <v>CACERES Y CIA. LTDA. ASESORES DE SEGUROS</v>
          </cell>
          <cell r="I2439">
            <v>11168477</v>
          </cell>
          <cell r="J2439">
            <v>11168477</v>
          </cell>
          <cell r="K2439">
            <v>11168477</v>
          </cell>
          <cell r="L2439">
            <v>7621854</v>
          </cell>
          <cell r="M2439">
            <v>0</v>
          </cell>
          <cell r="N2439">
            <v>7621854</v>
          </cell>
          <cell r="O2439">
            <v>0.1</v>
          </cell>
          <cell r="P2439">
            <v>0</v>
          </cell>
          <cell r="Q2439">
            <v>0.1</v>
          </cell>
          <cell r="R2439">
            <v>762185.4</v>
          </cell>
          <cell r="S2439">
            <v>8384039.4000000004</v>
          </cell>
          <cell r="T2439">
            <v>0.75068779744991199</v>
          </cell>
          <cell r="U2439">
            <v>0.19</v>
          </cell>
          <cell r="V2439">
            <v>2122010.63</v>
          </cell>
          <cell r="W2439">
            <v>0.125</v>
          </cell>
          <cell r="X2439">
            <v>1396059.625</v>
          </cell>
          <cell r="Y2439">
            <v>0</v>
          </cell>
          <cell r="Z2439">
            <v>0</v>
          </cell>
          <cell r="AA2439">
            <v>-6.5687797449911933E-2</v>
          </cell>
          <cell r="AB2439">
            <v>-733632.65500000003</v>
          </cell>
          <cell r="AD2439">
            <v>13.939560890197754</v>
          </cell>
        </row>
        <row r="2440">
          <cell r="A2440" t="str">
            <v>Tunja</v>
          </cell>
          <cell r="B2440">
            <v>573347</v>
          </cell>
          <cell r="C2440">
            <v>37681</v>
          </cell>
          <cell r="D2440">
            <v>37777</v>
          </cell>
          <cell r="E2440" t="str">
            <v>M</v>
          </cell>
          <cell r="F2440" t="str">
            <v>AUCOL98</v>
          </cell>
          <cell r="G2440">
            <v>61256</v>
          </cell>
          <cell r="H2440" t="str">
            <v>CACERES Y CIA. LTDA. ASESORES DE SEGUROS</v>
          </cell>
          <cell r="I2440">
            <v>4362656</v>
          </cell>
          <cell r="J2440">
            <v>2473025</v>
          </cell>
          <cell r="K2440">
            <v>3527541.0010000002</v>
          </cell>
          <cell r="L2440">
            <v>2453086</v>
          </cell>
          <cell r="M2440">
            <v>0</v>
          </cell>
          <cell r="N2440">
            <v>2453086</v>
          </cell>
          <cell r="O2440">
            <v>0.1</v>
          </cell>
          <cell r="P2440">
            <v>0</v>
          </cell>
          <cell r="Q2440">
            <v>0.1</v>
          </cell>
          <cell r="R2440">
            <v>245308.6</v>
          </cell>
          <cell r="S2440">
            <v>2698394.6</v>
          </cell>
          <cell r="T2440">
            <v>0.7649505985146734</v>
          </cell>
          <cell r="U2440">
            <v>0.19</v>
          </cell>
          <cell r="V2440">
            <v>670232.79019000009</v>
          </cell>
          <cell r="W2440">
            <v>0.125</v>
          </cell>
          <cell r="X2440">
            <v>440942.62512500002</v>
          </cell>
          <cell r="Y2440">
            <v>0</v>
          </cell>
          <cell r="Z2440">
            <v>0</v>
          </cell>
          <cell r="AA2440">
            <v>-7.9950598514673343E-2</v>
          </cell>
          <cell r="AB2440">
            <v>-282029.01431499992</v>
          </cell>
          <cell r="AC2440">
            <v>8</v>
          </cell>
          <cell r="AD2440">
            <v>7.375</v>
          </cell>
        </row>
        <row r="2441">
          <cell r="B2441" t="str">
            <v>Total 573347</v>
          </cell>
          <cell r="I2441">
            <v>29694365</v>
          </cell>
          <cell r="J2441">
            <v>27804734</v>
          </cell>
          <cell r="K2441">
            <v>28859249.998999998</v>
          </cell>
          <cell r="L2441">
            <v>15847852</v>
          </cell>
          <cell r="M2441">
            <v>0</v>
          </cell>
          <cell r="N2441">
            <v>15847852</v>
          </cell>
          <cell r="P2441">
            <v>0</v>
          </cell>
          <cell r="R2441">
            <v>1584785.2000000002</v>
          </cell>
          <cell r="S2441">
            <v>17432637.200000003</v>
          </cell>
          <cell r="V2441">
            <v>5483257.49981</v>
          </cell>
          <cell r="X2441">
            <v>3607406.2498749997</v>
          </cell>
          <cell r="Z2441">
            <v>0</v>
          </cell>
          <cell r="AB2441">
            <v>2335949.0493150009</v>
          </cell>
          <cell r="AC2441">
            <v>8</v>
          </cell>
        </row>
        <row r="2442">
          <cell r="H2442" t="str">
            <v>Total CACERES Y CIA. LTDA. ASESORES DE SEGUROS</v>
          </cell>
          <cell r="I2442">
            <v>29694365</v>
          </cell>
          <cell r="J2442">
            <v>27804734</v>
          </cell>
          <cell r="K2442">
            <v>28859249.998999998</v>
          </cell>
          <cell r="L2442">
            <v>15847852</v>
          </cell>
          <cell r="M2442">
            <v>0</v>
          </cell>
          <cell r="N2442">
            <v>15847852</v>
          </cell>
          <cell r="P2442">
            <v>0</v>
          </cell>
          <cell r="R2442">
            <v>1584785.2000000002</v>
          </cell>
          <cell r="S2442">
            <v>17432637.200000003</v>
          </cell>
          <cell r="V2442">
            <v>5483257.49981</v>
          </cell>
          <cell r="X2442">
            <v>3607406.2498749997</v>
          </cell>
          <cell r="Z2442">
            <v>0</v>
          </cell>
          <cell r="AB2442">
            <v>2335949.0493150009</v>
          </cell>
          <cell r="AC2442">
            <v>8</v>
          </cell>
        </row>
        <row r="2443">
          <cell r="A2443" t="str">
            <v>Tunja</v>
          </cell>
          <cell r="B2443">
            <v>10960686</v>
          </cell>
          <cell r="C2443">
            <v>37470</v>
          </cell>
          <cell r="D2443">
            <v>37777</v>
          </cell>
          <cell r="E2443" t="str">
            <v>M</v>
          </cell>
          <cell r="F2443" t="str">
            <v>AUCOL98</v>
          </cell>
          <cell r="G2443">
            <v>56140</v>
          </cell>
          <cell r="H2443" t="str">
            <v>COOTRATIBANA COOPERATIVA DE TRABAJO ASOCIADO</v>
          </cell>
          <cell r="I2443">
            <v>5961963</v>
          </cell>
          <cell r="J2443">
            <v>5049585</v>
          </cell>
          <cell r="K2443">
            <v>5961963.0077999998</v>
          </cell>
          <cell r="N2443">
            <v>0</v>
          </cell>
          <cell r="O2443">
            <v>0.1</v>
          </cell>
          <cell r="P2443">
            <v>0</v>
          </cell>
          <cell r="Q2443">
            <v>0.1</v>
          </cell>
          <cell r="R2443">
            <v>0</v>
          </cell>
          <cell r="S2443">
            <v>0</v>
          </cell>
          <cell r="T2443">
            <v>0</v>
          </cell>
          <cell r="U2443">
            <v>0.19</v>
          </cell>
          <cell r="V2443">
            <v>1132772.9714820001</v>
          </cell>
          <cell r="W2443">
            <v>0.125</v>
          </cell>
          <cell r="X2443">
            <v>745245.37597499997</v>
          </cell>
          <cell r="Y2443">
            <v>0</v>
          </cell>
          <cell r="Z2443">
            <v>0</v>
          </cell>
          <cell r="AA2443">
            <v>0.68500000000000005</v>
          </cell>
          <cell r="AB2443">
            <v>4083944.6603430002</v>
          </cell>
          <cell r="AC2443">
            <v>15</v>
          </cell>
          <cell r="AD2443">
            <v>9.6514654159545898</v>
          </cell>
        </row>
        <row r="2444">
          <cell r="B2444" t="str">
            <v>Total 10960686</v>
          </cell>
          <cell r="I2444">
            <v>5961963</v>
          </cell>
          <cell r="J2444">
            <v>5049585</v>
          </cell>
          <cell r="K2444">
            <v>5961963.0077999998</v>
          </cell>
          <cell r="L2444">
            <v>0</v>
          </cell>
          <cell r="M2444">
            <v>0</v>
          </cell>
          <cell r="N2444">
            <v>0</v>
          </cell>
          <cell r="P2444">
            <v>0</v>
          </cell>
          <cell r="R2444">
            <v>0</v>
          </cell>
          <cell r="S2444">
            <v>0</v>
          </cell>
          <cell r="V2444">
            <v>1132772.9714820001</v>
          </cell>
          <cell r="X2444">
            <v>745245.37597499997</v>
          </cell>
          <cell r="Z2444">
            <v>0</v>
          </cell>
          <cell r="AB2444">
            <v>4083944.6603430002</v>
          </cell>
          <cell r="AC2444">
            <v>15</v>
          </cell>
        </row>
        <row r="2445">
          <cell r="H2445" t="str">
            <v>Total COOTRATIBANA COOPERATIVA DE TRABAJO ASOCIADO</v>
          </cell>
          <cell r="I2445">
            <v>5961963</v>
          </cell>
          <cell r="J2445">
            <v>5049585</v>
          </cell>
          <cell r="K2445">
            <v>5961963.0077999998</v>
          </cell>
          <cell r="L2445">
            <v>0</v>
          </cell>
          <cell r="M2445">
            <v>0</v>
          </cell>
          <cell r="N2445">
            <v>0</v>
          </cell>
          <cell r="P2445">
            <v>0</v>
          </cell>
          <cell r="R2445">
            <v>0</v>
          </cell>
          <cell r="S2445">
            <v>0</v>
          </cell>
          <cell r="V2445">
            <v>1132772.9714820001</v>
          </cell>
          <cell r="X2445">
            <v>745245.37597499997</v>
          </cell>
          <cell r="Z2445">
            <v>0</v>
          </cell>
          <cell r="AB2445">
            <v>4083944.6603430002</v>
          </cell>
          <cell r="AC2445">
            <v>15</v>
          </cell>
        </row>
        <row r="2446">
          <cell r="A2446" t="str">
            <v>Tunja</v>
          </cell>
          <cell r="B2446">
            <v>10340268</v>
          </cell>
          <cell r="C2446">
            <v>37237</v>
          </cell>
          <cell r="D2446">
            <v>37601</v>
          </cell>
          <cell r="E2446" t="str">
            <v>M</v>
          </cell>
          <cell r="F2446" t="str">
            <v>AUCOL98</v>
          </cell>
          <cell r="G2446">
            <v>65743</v>
          </cell>
          <cell r="H2446" t="str">
            <v>DIACOOP LTDA</v>
          </cell>
          <cell r="I2446">
            <v>19619982</v>
          </cell>
          <cell r="J2446">
            <v>19504416</v>
          </cell>
          <cell r="K2446">
            <v>19619982.0156</v>
          </cell>
          <cell r="L2446">
            <v>4160718</v>
          </cell>
          <cell r="M2446">
            <v>0</v>
          </cell>
          <cell r="N2446">
            <v>4160718</v>
          </cell>
          <cell r="O2446">
            <v>0.1</v>
          </cell>
          <cell r="P2446">
            <v>0</v>
          </cell>
          <cell r="Q2446">
            <v>0.1</v>
          </cell>
          <cell r="R2446">
            <v>416071.80000000005</v>
          </cell>
          <cell r="S2446">
            <v>4576789.8</v>
          </cell>
          <cell r="T2446">
            <v>0.23327186520155618</v>
          </cell>
          <cell r="U2446">
            <v>0.19</v>
          </cell>
          <cell r="V2446">
            <v>3727796.5829639998</v>
          </cell>
          <cell r="W2446">
            <v>0.125</v>
          </cell>
          <cell r="X2446">
            <v>2452497.7519499999</v>
          </cell>
          <cell r="Y2446">
            <v>0</v>
          </cell>
          <cell r="Z2446">
            <v>0</v>
          </cell>
          <cell r="AA2446">
            <v>0.45172813479844387</v>
          </cell>
          <cell r="AB2446">
            <v>8862897.8806860019</v>
          </cell>
          <cell r="AD2446">
            <v>23.55494499206543</v>
          </cell>
        </row>
        <row r="2447">
          <cell r="A2447" t="str">
            <v>Tunja</v>
          </cell>
          <cell r="B2447">
            <v>10340268</v>
          </cell>
          <cell r="C2447">
            <v>37602</v>
          </cell>
          <cell r="D2447">
            <v>37777</v>
          </cell>
          <cell r="E2447" t="str">
            <v>M</v>
          </cell>
          <cell r="F2447" t="str">
            <v>AUCOL98</v>
          </cell>
          <cell r="G2447">
            <v>65743</v>
          </cell>
          <cell r="H2447" t="str">
            <v>DIACOOP LTDA</v>
          </cell>
          <cell r="I2447">
            <v>12148308</v>
          </cell>
          <cell r="J2447">
            <v>9965211</v>
          </cell>
          <cell r="K2447">
            <v>11725108.042199999</v>
          </cell>
          <cell r="L2447">
            <v>947597</v>
          </cell>
          <cell r="M2447">
            <v>0</v>
          </cell>
          <cell r="N2447">
            <v>947597</v>
          </cell>
          <cell r="O2447">
            <v>0.1</v>
          </cell>
          <cell r="P2447">
            <v>0</v>
          </cell>
          <cell r="Q2447">
            <v>0.1</v>
          </cell>
          <cell r="R2447">
            <v>94759.700000000012</v>
          </cell>
          <cell r="S2447">
            <v>1042356.7</v>
          </cell>
          <cell r="T2447">
            <v>8.8899539027567129E-2</v>
          </cell>
          <cell r="U2447">
            <v>0.19</v>
          </cell>
          <cell r="V2447">
            <v>2227770.5280180001</v>
          </cell>
          <cell r="W2447">
            <v>0.125</v>
          </cell>
          <cell r="X2447">
            <v>1465638.5052749999</v>
          </cell>
          <cell r="Y2447">
            <v>0</v>
          </cell>
          <cell r="Z2447">
            <v>0</v>
          </cell>
          <cell r="AA2447">
            <v>0.59610046097243297</v>
          </cell>
          <cell r="AB2447">
            <v>6989342.3089070003</v>
          </cell>
          <cell r="AC2447">
            <v>34</v>
          </cell>
          <cell r="AD2447">
            <v>31.54857063293457</v>
          </cell>
        </row>
        <row r="2448">
          <cell r="B2448" t="str">
            <v>Total 10340268</v>
          </cell>
          <cell r="I2448">
            <v>31768290</v>
          </cell>
          <cell r="J2448">
            <v>29469627</v>
          </cell>
          <cell r="K2448">
            <v>31345090.057799999</v>
          </cell>
          <cell r="L2448">
            <v>5108315</v>
          </cell>
          <cell r="M2448">
            <v>0</v>
          </cell>
          <cell r="N2448">
            <v>5108315</v>
          </cell>
          <cell r="P2448">
            <v>0</v>
          </cell>
          <cell r="R2448">
            <v>510831.50000000006</v>
          </cell>
          <cell r="S2448">
            <v>5619146.5</v>
          </cell>
          <cell r="V2448">
            <v>5955567.1109819999</v>
          </cell>
          <cell r="X2448">
            <v>3918136.2572249998</v>
          </cell>
          <cell r="Z2448">
            <v>0</v>
          </cell>
          <cell r="AB2448">
            <v>15852240.189593002</v>
          </cell>
          <cell r="AC2448">
            <v>34</v>
          </cell>
        </row>
        <row r="2449">
          <cell r="H2449" t="str">
            <v>Total DIACOOP LTDA</v>
          </cell>
          <cell r="I2449">
            <v>31768290</v>
          </cell>
          <cell r="J2449">
            <v>29469627</v>
          </cell>
          <cell r="K2449">
            <v>31345090.057799999</v>
          </cell>
          <cell r="L2449">
            <v>5108315</v>
          </cell>
          <cell r="M2449">
            <v>0</v>
          </cell>
          <cell r="N2449">
            <v>5108315</v>
          </cell>
          <cell r="P2449">
            <v>0</v>
          </cell>
          <cell r="R2449">
            <v>510831.50000000006</v>
          </cell>
          <cell r="S2449">
            <v>5619146.5</v>
          </cell>
          <cell r="V2449">
            <v>5955567.1109819999</v>
          </cell>
          <cell r="X2449">
            <v>3918136.2572249998</v>
          </cell>
          <cell r="Z2449">
            <v>0</v>
          </cell>
          <cell r="AB2449">
            <v>15852240.189593002</v>
          </cell>
          <cell r="AC2449">
            <v>34</v>
          </cell>
        </row>
        <row r="2450">
          <cell r="A2450" t="str">
            <v>Tunja</v>
          </cell>
          <cell r="B2450">
            <v>1043421</v>
          </cell>
          <cell r="C2450">
            <v>36845</v>
          </cell>
          <cell r="D2450">
            <v>37209</v>
          </cell>
          <cell r="E2450" t="str">
            <v>M</v>
          </cell>
          <cell r="F2450" t="str">
            <v>AUCOLESP</v>
          </cell>
          <cell r="G2450">
            <v>53464</v>
          </cell>
          <cell r="H2450" t="str">
            <v>DIAZ DIAZ GUSTAVO ORLANDO</v>
          </cell>
          <cell r="I2450">
            <v>196618458.6875</v>
          </cell>
          <cell r="J2450">
            <v>196618458.6875</v>
          </cell>
          <cell r="K2450">
            <v>196618458.5781</v>
          </cell>
          <cell r="L2450">
            <v>85953931</v>
          </cell>
          <cell r="M2450">
            <v>0</v>
          </cell>
          <cell r="N2450">
            <v>85953931</v>
          </cell>
          <cell r="O2450">
            <v>0.1</v>
          </cell>
          <cell r="P2450">
            <v>0</v>
          </cell>
          <cell r="Q2450">
            <v>0.1</v>
          </cell>
          <cell r="R2450">
            <v>8595393.0999999996</v>
          </cell>
          <cell r="S2450">
            <v>94549324.099999994</v>
          </cell>
          <cell r="T2450">
            <v>0.48087715051658536</v>
          </cell>
          <cell r="U2450">
            <v>0.19</v>
          </cell>
          <cell r="V2450">
            <v>37357507.129839003</v>
          </cell>
          <cell r="W2450">
            <v>0.125</v>
          </cell>
          <cell r="X2450">
            <v>24577307.322262499</v>
          </cell>
          <cell r="Y2450">
            <v>0</v>
          </cell>
          <cell r="Z2450">
            <v>0</v>
          </cell>
          <cell r="AA2450">
            <v>0.20412284948341469</v>
          </cell>
          <cell r="AB2450">
            <v>40134320.02599851</v>
          </cell>
          <cell r="AD2450">
            <v>39.412086486816406</v>
          </cell>
        </row>
        <row r="2451">
          <cell r="A2451" t="str">
            <v>Tunja</v>
          </cell>
          <cell r="B2451">
            <v>1043421</v>
          </cell>
          <cell r="C2451">
            <v>37210</v>
          </cell>
          <cell r="D2451">
            <v>37574</v>
          </cell>
          <cell r="E2451" t="str">
            <v>M</v>
          </cell>
          <cell r="F2451" t="str">
            <v>AUCOLESP</v>
          </cell>
          <cell r="G2451">
            <v>53464</v>
          </cell>
          <cell r="H2451" t="str">
            <v>DIAZ DIAZ GUSTAVO ORLANDO</v>
          </cell>
          <cell r="I2451">
            <v>217200142.875</v>
          </cell>
          <cell r="J2451">
            <v>217200142.875</v>
          </cell>
          <cell r="K2451">
            <v>217200143.0781</v>
          </cell>
          <cell r="L2451">
            <v>26427900</v>
          </cell>
          <cell r="M2451">
            <v>0</v>
          </cell>
          <cell r="N2451">
            <v>26427900</v>
          </cell>
          <cell r="O2451">
            <v>0.1</v>
          </cell>
          <cell r="P2451">
            <v>0</v>
          </cell>
          <cell r="Q2451">
            <v>0.1</v>
          </cell>
          <cell r="R2451">
            <v>2642790</v>
          </cell>
          <cell r="S2451">
            <v>29070690</v>
          </cell>
          <cell r="T2451">
            <v>0.13384286763359485</v>
          </cell>
          <cell r="U2451">
            <v>0.19</v>
          </cell>
          <cell r="V2451">
            <v>41268027.184839003</v>
          </cell>
          <cell r="W2451">
            <v>0.125</v>
          </cell>
          <cell r="X2451">
            <v>27150017.884762499</v>
          </cell>
          <cell r="Y2451">
            <v>0</v>
          </cell>
          <cell r="Z2451">
            <v>0</v>
          </cell>
          <cell r="AA2451">
            <v>0.55115713236640518</v>
          </cell>
          <cell r="AB2451">
            <v>119711408.0084985</v>
          </cell>
          <cell r="AD2451">
            <v>39.964286804199219</v>
          </cell>
        </row>
        <row r="2452">
          <cell r="A2452" t="str">
            <v>Tunja</v>
          </cell>
          <cell r="B2452">
            <v>1043421</v>
          </cell>
          <cell r="C2452">
            <v>37575</v>
          </cell>
          <cell r="D2452">
            <v>37777</v>
          </cell>
          <cell r="E2452" t="str">
            <v>M</v>
          </cell>
          <cell r="F2452" t="str">
            <v>AUCOLESP</v>
          </cell>
          <cell r="G2452">
            <v>53464</v>
          </cell>
          <cell r="H2452" t="str">
            <v>DIAZ DIAZ GUSTAVO ORLANDO</v>
          </cell>
          <cell r="I2452">
            <v>156053521.1875</v>
          </cell>
          <cell r="J2452">
            <v>128264020.75</v>
          </cell>
          <cell r="K2452">
            <v>148814337.03130001</v>
          </cell>
          <cell r="L2452">
            <v>64924771</v>
          </cell>
          <cell r="M2452">
            <v>31162066</v>
          </cell>
          <cell r="N2452">
            <v>96086837</v>
          </cell>
          <cell r="O2452">
            <v>0.1</v>
          </cell>
          <cell r="P2452">
            <v>3116206.6</v>
          </cell>
          <cell r="Q2452">
            <v>0.1</v>
          </cell>
          <cell r="R2452">
            <v>9608683.7000000011</v>
          </cell>
          <cell r="S2452">
            <v>108811727.3</v>
          </cell>
          <cell r="T2452">
            <v>0.73119115718745376</v>
          </cell>
          <cell r="U2452">
            <v>0.19</v>
          </cell>
          <cell r="V2452">
            <v>28274724.035947002</v>
          </cell>
          <cell r="W2452">
            <v>0.125</v>
          </cell>
          <cell r="X2452">
            <v>18601792.128912501</v>
          </cell>
          <cell r="Y2452">
            <v>0</v>
          </cell>
          <cell r="Z2452">
            <v>0</v>
          </cell>
          <cell r="AA2452">
            <v>-4.6191157187453702E-2</v>
          </cell>
          <cell r="AB2452">
            <v>-6873906.4335594913</v>
          </cell>
          <cell r="AC2452">
            <v>53</v>
          </cell>
          <cell r="AD2452">
            <v>47.767326354980469</v>
          </cell>
        </row>
        <row r="2453">
          <cell r="B2453" t="str">
            <v>Total 1043421</v>
          </cell>
          <cell r="I2453">
            <v>569872122.75</v>
          </cell>
          <cell r="J2453">
            <v>542082622.3125</v>
          </cell>
          <cell r="K2453">
            <v>562632938.6875</v>
          </cell>
          <cell r="L2453">
            <v>177306602</v>
          </cell>
          <cell r="M2453">
            <v>31162066</v>
          </cell>
          <cell r="N2453">
            <v>208468668</v>
          </cell>
          <cell r="P2453">
            <v>3116206.6</v>
          </cell>
          <cell r="R2453">
            <v>20846866.800000001</v>
          </cell>
          <cell r="S2453">
            <v>232431741.39999998</v>
          </cell>
          <cell r="V2453">
            <v>106900258.35062501</v>
          </cell>
          <cell r="X2453">
            <v>70329117.3359375</v>
          </cell>
          <cell r="Z2453">
            <v>0</v>
          </cell>
          <cell r="AB2453">
            <v>152971821.60093755</v>
          </cell>
          <cell r="AC2453">
            <v>53</v>
          </cell>
        </row>
        <row r="2454">
          <cell r="A2454" t="str">
            <v>Tunja</v>
          </cell>
          <cell r="B2454">
            <v>1044890</v>
          </cell>
          <cell r="C2454">
            <v>36845</v>
          </cell>
          <cell r="D2454">
            <v>37209</v>
          </cell>
          <cell r="E2454" t="str">
            <v>M</v>
          </cell>
          <cell r="F2454" t="str">
            <v>AUCOLESP</v>
          </cell>
          <cell r="G2454">
            <v>53464</v>
          </cell>
          <cell r="H2454" t="str">
            <v>DIAZ DIAZ GUSTAVO ORLANDO</v>
          </cell>
          <cell r="I2454">
            <v>168348467</v>
          </cell>
          <cell r="J2454">
            <v>168348467</v>
          </cell>
          <cell r="K2454">
            <v>168348466.9941</v>
          </cell>
          <cell r="L2454">
            <v>104806673</v>
          </cell>
          <cell r="M2454">
            <v>925000</v>
          </cell>
          <cell r="N2454">
            <v>105731673</v>
          </cell>
          <cell r="O2454">
            <v>0.1</v>
          </cell>
          <cell r="P2454">
            <v>92500</v>
          </cell>
          <cell r="Q2454">
            <v>0.1</v>
          </cell>
          <cell r="R2454">
            <v>10573167.300000001</v>
          </cell>
          <cell r="S2454">
            <v>116397340.3</v>
          </cell>
          <cell r="T2454">
            <v>0.69140718878110896</v>
          </cell>
          <cell r="U2454">
            <v>0.19</v>
          </cell>
          <cell r="V2454">
            <v>31986208.728879001</v>
          </cell>
          <cell r="W2454">
            <v>0.125</v>
          </cell>
          <cell r="X2454">
            <v>21043558.374262501</v>
          </cell>
          <cell r="Y2454">
            <v>0</v>
          </cell>
          <cell r="Z2454">
            <v>0</v>
          </cell>
          <cell r="AA2454">
            <v>-6.4071887811089079E-3</v>
          </cell>
          <cell r="AB2454">
            <v>-1078640.4090414809</v>
          </cell>
          <cell r="AD2454">
            <v>65.75823974609375</v>
          </cell>
        </row>
        <row r="2455">
          <cell r="A2455" t="str">
            <v>Tunja</v>
          </cell>
          <cell r="B2455">
            <v>1044890</v>
          </cell>
          <cell r="C2455">
            <v>37210</v>
          </cell>
          <cell r="D2455">
            <v>37574</v>
          </cell>
          <cell r="E2455" t="str">
            <v>M</v>
          </cell>
          <cell r="F2455" t="str">
            <v>AUCOLESP</v>
          </cell>
          <cell r="G2455">
            <v>53464</v>
          </cell>
          <cell r="H2455" t="str">
            <v>DIAZ DIAZ GUSTAVO ORLANDO</v>
          </cell>
          <cell r="I2455">
            <v>258139553</v>
          </cell>
          <cell r="J2455">
            <v>258139553</v>
          </cell>
          <cell r="K2455">
            <v>258139553.0977</v>
          </cell>
          <cell r="L2455">
            <v>94468777</v>
          </cell>
          <cell r="M2455">
            <v>5700001</v>
          </cell>
          <cell r="N2455">
            <v>100168778</v>
          </cell>
          <cell r="O2455">
            <v>0.1</v>
          </cell>
          <cell r="P2455">
            <v>570000.1</v>
          </cell>
          <cell r="Q2455">
            <v>0.1</v>
          </cell>
          <cell r="R2455">
            <v>10016877.800000001</v>
          </cell>
          <cell r="S2455">
            <v>110755655.89999999</v>
          </cell>
          <cell r="T2455">
            <v>0.42905341150134196</v>
          </cell>
          <cell r="U2455">
            <v>0.19</v>
          </cell>
          <cell r="V2455">
            <v>49046515.088563003</v>
          </cell>
          <cell r="W2455">
            <v>0.125</v>
          </cell>
          <cell r="X2455">
            <v>32267444.1372125</v>
          </cell>
          <cell r="Y2455">
            <v>0</v>
          </cell>
          <cell r="Z2455">
            <v>0</v>
          </cell>
          <cell r="AA2455">
            <v>0.25594658849865809</v>
          </cell>
          <cell r="AB2455">
            <v>66069937.971924521</v>
          </cell>
          <cell r="AD2455">
            <v>73.697799682617188</v>
          </cell>
        </row>
        <row r="2456">
          <cell r="A2456" t="str">
            <v>Tunja</v>
          </cell>
          <cell r="B2456">
            <v>1044890</v>
          </cell>
          <cell r="C2456">
            <v>37575</v>
          </cell>
          <cell r="D2456">
            <v>37777</v>
          </cell>
          <cell r="E2456" t="str">
            <v>M</v>
          </cell>
          <cell r="F2456" t="str">
            <v>AUCOLESP</v>
          </cell>
          <cell r="G2456">
            <v>53464</v>
          </cell>
          <cell r="H2456" t="str">
            <v>DIAZ DIAZ GUSTAVO ORLANDO</v>
          </cell>
          <cell r="I2456">
            <v>225866229</v>
          </cell>
          <cell r="J2456">
            <v>187001735</v>
          </cell>
          <cell r="K2456">
            <v>215412345.17770001</v>
          </cell>
          <cell r="L2456">
            <v>72673644</v>
          </cell>
          <cell r="M2456">
            <v>4400000</v>
          </cell>
          <cell r="N2456">
            <v>77073644</v>
          </cell>
          <cell r="O2456">
            <v>0.1</v>
          </cell>
          <cell r="P2456">
            <v>440000</v>
          </cell>
          <cell r="Q2456">
            <v>0.1</v>
          </cell>
          <cell r="R2456">
            <v>7707364.4000000004</v>
          </cell>
          <cell r="S2456">
            <v>85221008.400000006</v>
          </cell>
          <cell r="T2456">
            <v>0.39561803354259328</v>
          </cell>
          <cell r="U2456">
            <v>0.19</v>
          </cell>
          <cell r="V2456">
            <v>40928345.583763003</v>
          </cell>
          <cell r="W2456">
            <v>0.125</v>
          </cell>
          <cell r="X2456">
            <v>26926543.147212502</v>
          </cell>
          <cell r="Y2456">
            <v>0</v>
          </cell>
          <cell r="Z2456">
            <v>0</v>
          </cell>
          <cell r="AA2456">
            <v>0.28938196645740677</v>
          </cell>
          <cell r="AB2456">
            <v>62336448.046724513</v>
          </cell>
          <cell r="AC2456">
            <v>117</v>
          </cell>
          <cell r="AD2456">
            <v>104.38613891601563</v>
          </cell>
        </row>
        <row r="2457">
          <cell r="B2457" t="str">
            <v>Total 1044890</v>
          </cell>
          <cell r="I2457">
            <v>652354249</v>
          </cell>
          <cell r="J2457">
            <v>613489755</v>
          </cell>
          <cell r="K2457">
            <v>641900365.26950002</v>
          </cell>
          <cell r="L2457">
            <v>271949094</v>
          </cell>
          <cell r="M2457">
            <v>11025001</v>
          </cell>
          <cell r="N2457">
            <v>282974095</v>
          </cell>
          <cell r="P2457">
            <v>1102500.1000000001</v>
          </cell>
          <cell r="R2457">
            <v>28297409.5</v>
          </cell>
          <cell r="S2457">
            <v>312374004.60000002</v>
          </cell>
          <cell r="V2457">
            <v>121961069.401205</v>
          </cell>
          <cell r="X2457">
            <v>80237545.658687502</v>
          </cell>
          <cell r="Z2457">
            <v>0</v>
          </cell>
          <cell r="AB2457">
            <v>127327745.60960755</v>
          </cell>
          <cell r="AC2457">
            <v>117</v>
          </cell>
        </row>
        <row r="2458">
          <cell r="H2458" t="str">
            <v>Total DIAZ DIAZ GUSTAVO ORLANDO</v>
          </cell>
          <cell r="I2458">
            <v>1222226371.75</v>
          </cell>
          <cell r="J2458">
            <v>1155572377.3125</v>
          </cell>
          <cell r="K2458">
            <v>1204533303.957</v>
          </cell>
          <cell r="L2458">
            <v>449255696</v>
          </cell>
          <cell r="M2458">
            <v>42187067</v>
          </cell>
          <cell r="N2458">
            <v>491442763</v>
          </cell>
          <cell r="P2458">
            <v>4218706.7</v>
          </cell>
          <cell r="R2458">
            <v>49144276.300000004</v>
          </cell>
          <cell r="S2458">
            <v>544805746</v>
          </cell>
          <cell r="V2458">
            <v>228861327.75183001</v>
          </cell>
          <cell r="X2458">
            <v>150566662.994625</v>
          </cell>
          <cell r="Z2458">
            <v>0</v>
          </cell>
          <cell r="AB2458">
            <v>280299567.21054506</v>
          </cell>
          <cell r="AC2458">
            <v>170</v>
          </cell>
        </row>
        <row r="2459">
          <cell r="A2459" t="str">
            <v>Tunja</v>
          </cell>
          <cell r="B2459">
            <v>515936</v>
          </cell>
          <cell r="C2459">
            <v>36952</v>
          </cell>
          <cell r="D2459">
            <v>37316</v>
          </cell>
          <cell r="E2459" t="str">
            <v>M</v>
          </cell>
          <cell r="F2459" t="str">
            <v>AUCOL98</v>
          </cell>
          <cell r="G2459">
            <v>67951</v>
          </cell>
          <cell r="H2459" t="str">
            <v>FONDO DE EMPLEADOS DE CEMENTOS BOYACA S.A.</v>
          </cell>
          <cell r="I2459">
            <v>100232035</v>
          </cell>
          <cell r="J2459">
            <v>100250507</v>
          </cell>
          <cell r="K2459">
            <v>100232035.0115</v>
          </cell>
          <cell r="L2459">
            <v>56648378</v>
          </cell>
          <cell r="M2459">
            <v>200002</v>
          </cell>
          <cell r="N2459">
            <v>56848380</v>
          </cell>
          <cell r="O2459">
            <v>0.1</v>
          </cell>
          <cell r="P2459">
            <v>20000.2</v>
          </cell>
          <cell r="Q2459">
            <v>0.1</v>
          </cell>
          <cell r="R2459">
            <v>5684838</v>
          </cell>
          <cell r="S2459">
            <v>62553218.200000003</v>
          </cell>
          <cell r="T2459">
            <v>0.62408408841367968</v>
          </cell>
          <cell r="U2459">
            <v>0.19</v>
          </cell>
          <cell r="V2459">
            <v>19044086.652185</v>
          </cell>
          <cell r="W2459">
            <v>0.125</v>
          </cell>
          <cell r="X2459">
            <v>12529004.3764375</v>
          </cell>
          <cell r="Y2459">
            <v>0</v>
          </cell>
          <cell r="Z2459">
            <v>0</v>
          </cell>
          <cell r="AA2459">
            <v>6.091591158632037E-2</v>
          </cell>
          <cell r="AB2459">
            <v>6105725.782877502</v>
          </cell>
          <cell r="AD2459">
            <v>120.39560699462891</v>
          </cell>
        </row>
        <row r="2460">
          <cell r="A2460" t="str">
            <v>Tunja</v>
          </cell>
          <cell r="B2460">
            <v>515936</v>
          </cell>
          <cell r="C2460">
            <v>37317</v>
          </cell>
          <cell r="D2460">
            <v>37681</v>
          </cell>
          <cell r="E2460" t="str">
            <v>M</v>
          </cell>
          <cell r="F2460" t="str">
            <v>AUCOL98</v>
          </cell>
          <cell r="G2460">
            <v>67951</v>
          </cell>
          <cell r="H2460" t="str">
            <v>FONDO DE EMPLEADOS DE CEMENTOS BOYACA S.A.</v>
          </cell>
          <cell r="I2460">
            <v>100464720</v>
          </cell>
          <cell r="J2460">
            <v>100488260</v>
          </cell>
          <cell r="K2460">
            <v>100464720.0283</v>
          </cell>
          <cell r="L2460">
            <v>59025462</v>
          </cell>
          <cell r="M2460">
            <v>18969839</v>
          </cell>
          <cell r="N2460">
            <v>77995301</v>
          </cell>
          <cell r="O2460">
            <v>0.1</v>
          </cell>
          <cell r="P2460">
            <v>1896983.9000000001</v>
          </cell>
          <cell r="Q2460">
            <v>0.1</v>
          </cell>
          <cell r="R2460">
            <v>7799530.1000000006</v>
          </cell>
          <cell r="S2460">
            <v>87691815</v>
          </cell>
          <cell r="T2460">
            <v>0.87286178645894807</v>
          </cell>
          <cell r="U2460">
            <v>0.19</v>
          </cell>
          <cell r="V2460">
            <v>19088296.805376999</v>
          </cell>
          <cell r="W2460">
            <v>0.125</v>
          </cell>
          <cell r="X2460">
            <v>12558090.0035375</v>
          </cell>
          <cell r="Y2460">
            <v>0</v>
          </cell>
          <cell r="Z2460">
            <v>0</v>
          </cell>
          <cell r="AA2460">
            <v>-0.18786178645894802</v>
          </cell>
          <cell r="AB2460">
            <v>-18873481.780614495</v>
          </cell>
          <cell r="AD2460">
            <v>138.12637329101563</v>
          </cell>
        </row>
        <row r="2461">
          <cell r="A2461" t="str">
            <v>Tunja</v>
          </cell>
          <cell r="B2461">
            <v>515936</v>
          </cell>
          <cell r="C2461">
            <v>37682</v>
          </cell>
          <cell r="D2461">
            <v>37777</v>
          </cell>
          <cell r="E2461" t="str">
            <v>M</v>
          </cell>
          <cell r="F2461" t="str">
            <v>AUCOL98</v>
          </cell>
          <cell r="G2461">
            <v>67951</v>
          </cell>
          <cell r="H2461" t="str">
            <v>FONDO DE EMPLEADOS DE CEMENTOS BOYACA S.A.</v>
          </cell>
          <cell r="I2461">
            <v>29273196</v>
          </cell>
          <cell r="J2461">
            <v>17235647</v>
          </cell>
          <cell r="K2461">
            <v>23014115.475499999</v>
          </cell>
          <cell r="L2461">
            <v>1820373</v>
          </cell>
          <cell r="M2461">
            <v>0</v>
          </cell>
          <cell r="N2461">
            <v>1820373</v>
          </cell>
          <cell r="O2461">
            <v>0.1</v>
          </cell>
          <cell r="P2461">
            <v>0</v>
          </cell>
          <cell r="Q2461">
            <v>0.1</v>
          </cell>
          <cell r="R2461">
            <v>182037.30000000002</v>
          </cell>
          <cell r="S2461">
            <v>2002410.3</v>
          </cell>
          <cell r="T2461">
            <v>8.7007919210785836E-2</v>
          </cell>
          <cell r="U2461">
            <v>0.19</v>
          </cell>
          <cell r="V2461">
            <v>4372681.9403449995</v>
          </cell>
          <cell r="W2461">
            <v>0.125</v>
          </cell>
          <cell r="X2461">
            <v>2876764.4344374998</v>
          </cell>
          <cell r="Y2461">
            <v>0</v>
          </cell>
          <cell r="Z2461">
            <v>0</v>
          </cell>
          <cell r="AA2461">
            <v>0.59799208078921418</v>
          </cell>
          <cell r="AB2461">
            <v>13762258.800717499</v>
          </cell>
          <cell r="AC2461">
            <v>48</v>
          </cell>
          <cell r="AD2461">
            <v>48.115791320800781</v>
          </cell>
        </row>
        <row r="2462">
          <cell r="B2462" t="str">
            <v>Total 515936</v>
          </cell>
          <cell r="I2462">
            <v>229969951</v>
          </cell>
          <cell r="J2462">
            <v>217974414</v>
          </cell>
          <cell r="K2462">
            <v>223710870.51529998</v>
          </cell>
          <cell r="L2462">
            <v>117494213</v>
          </cell>
          <cell r="M2462">
            <v>19169841</v>
          </cell>
          <cell r="N2462">
            <v>136664054</v>
          </cell>
          <cell r="P2462">
            <v>1916984.1</v>
          </cell>
          <cell r="R2462">
            <v>13666405.400000002</v>
          </cell>
          <cell r="S2462">
            <v>152247443.5</v>
          </cell>
          <cell r="V2462">
            <v>42505065.397906996</v>
          </cell>
          <cell r="X2462">
            <v>27963858.814412497</v>
          </cell>
          <cell r="Z2462">
            <v>0</v>
          </cell>
          <cell r="AB2462">
            <v>994502.80298050493</v>
          </cell>
          <cell r="AC2462">
            <v>48</v>
          </cell>
        </row>
        <row r="2463">
          <cell r="H2463" t="str">
            <v>Total FONDO DE EMPLEADOS DE CEMENTOS BOYACA S.A.</v>
          </cell>
          <cell r="I2463">
            <v>229969951</v>
          </cell>
          <cell r="J2463">
            <v>217974414</v>
          </cell>
          <cell r="K2463">
            <v>223710870.51529998</v>
          </cell>
          <cell r="L2463">
            <v>117494213</v>
          </cell>
          <cell r="M2463">
            <v>19169841</v>
          </cell>
          <cell r="N2463">
            <v>136664054</v>
          </cell>
          <cell r="P2463">
            <v>1916984.1</v>
          </cell>
          <cell r="R2463">
            <v>13666405.400000002</v>
          </cell>
          <cell r="S2463">
            <v>152247443.5</v>
          </cell>
          <cell r="V2463">
            <v>42505065.397906996</v>
          </cell>
          <cell r="X2463">
            <v>27963858.814412497</v>
          </cell>
          <cell r="Z2463">
            <v>0</v>
          </cell>
          <cell r="AB2463">
            <v>994502.80298050493</v>
          </cell>
          <cell r="AC2463">
            <v>48</v>
          </cell>
        </row>
        <row r="2464">
          <cell r="A2464" t="str">
            <v>Tunja</v>
          </cell>
          <cell r="B2464">
            <v>10373883</v>
          </cell>
          <cell r="C2464">
            <v>37317</v>
          </cell>
          <cell r="D2464">
            <v>37681</v>
          </cell>
          <cell r="E2464" t="str">
            <v>M</v>
          </cell>
          <cell r="F2464" t="str">
            <v>AUCOL98</v>
          </cell>
          <cell r="G2464">
            <v>65379</v>
          </cell>
          <cell r="H2464" t="str">
            <v>FONDO EDUCATIVO REGIONAL DE BOYACA</v>
          </cell>
          <cell r="I2464">
            <v>58559975</v>
          </cell>
          <cell r="J2464">
            <v>58604939</v>
          </cell>
          <cell r="K2464">
            <v>58559974.920900002</v>
          </cell>
          <cell r="L2464">
            <v>29697788</v>
          </cell>
          <cell r="M2464">
            <v>11424028</v>
          </cell>
          <cell r="N2464">
            <v>41121816</v>
          </cell>
          <cell r="O2464">
            <v>0.1</v>
          </cell>
          <cell r="P2464">
            <v>1142402.8</v>
          </cell>
          <cell r="Q2464">
            <v>0.1</v>
          </cell>
          <cell r="R2464">
            <v>4112181.6</v>
          </cell>
          <cell r="S2464">
            <v>46376400.399999999</v>
          </cell>
          <cell r="T2464">
            <v>0.79194706730395648</v>
          </cell>
          <cell r="U2464">
            <v>0.19</v>
          </cell>
          <cell r="V2464">
            <v>11126395.234971</v>
          </cell>
          <cell r="W2464">
            <v>0.125</v>
          </cell>
          <cell r="X2464">
            <v>7319996.8651125003</v>
          </cell>
          <cell r="Y2464">
            <v>0</v>
          </cell>
          <cell r="Z2464">
            <v>0</v>
          </cell>
          <cell r="AA2464">
            <v>-0.10694706730395642</v>
          </cell>
          <cell r="AB2464">
            <v>-6262817.5791834928</v>
          </cell>
          <cell r="AD2464">
            <v>84.068679809570313</v>
          </cell>
        </row>
        <row r="2465">
          <cell r="A2465" t="str">
            <v>Tunja</v>
          </cell>
          <cell r="B2465">
            <v>10373883</v>
          </cell>
          <cell r="C2465">
            <v>37682</v>
          </cell>
          <cell r="D2465">
            <v>37777</v>
          </cell>
          <cell r="E2465" t="str">
            <v>M</v>
          </cell>
          <cell r="F2465" t="str">
            <v>AUCOL98</v>
          </cell>
          <cell r="G2465">
            <v>65379</v>
          </cell>
          <cell r="H2465" t="str">
            <v>FONDO EDUCATIVO REGIONAL DE BOYACA</v>
          </cell>
          <cell r="I2465">
            <v>29778291</v>
          </cell>
          <cell r="J2465">
            <v>15982028</v>
          </cell>
          <cell r="K2465">
            <v>23023702.446800001</v>
          </cell>
          <cell r="L2465">
            <v>3703373</v>
          </cell>
          <cell r="M2465">
            <v>2046547</v>
          </cell>
          <cell r="N2465">
            <v>5749920</v>
          </cell>
          <cell r="O2465">
            <v>0.1</v>
          </cell>
          <cell r="P2465">
            <v>204654.7</v>
          </cell>
          <cell r="Q2465">
            <v>0.1</v>
          </cell>
          <cell r="R2465">
            <v>574992</v>
          </cell>
          <cell r="S2465">
            <v>6529566.7000000002</v>
          </cell>
          <cell r="T2465">
            <v>0.28360194087322066</v>
          </cell>
          <cell r="U2465">
            <v>0.19</v>
          </cell>
          <cell r="V2465">
            <v>4374503.464892</v>
          </cell>
          <cell r="W2465">
            <v>0.125</v>
          </cell>
          <cell r="X2465">
            <v>2877962.8058500001</v>
          </cell>
          <cell r="Y2465">
            <v>0</v>
          </cell>
          <cell r="Z2465">
            <v>0</v>
          </cell>
          <cell r="AA2465">
            <v>0.40139805912677939</v>
          </cell>
          <cell r="AB2465">
            <v>9241669.4760580026</v>
          </cell>
          <cell r="AC2465">
            <v>121</v>
          </cell>
          <cell r="AD2465">
            <v>113.93684387207031</v>
          </cell>
        </row>
        <row r="2466">
          <cell r="B2466" t="str">
            <v>Total 10373883</v>
          </cell>
          <cell r="I2466">
            <v>88338266</v>
          </cell>
          <cell r="J2466">
            <v>74586967</v>
          </cell>
          <cell r="K2466">
            <v>81583677.367700011</v>
          </cell>
          <cell r="L2466">
            <v>33401161</v>
          </cell>
          <cell r="M2466">
            <v>13470575</v>
          </cell>
          <cell r="N2466">
            <v>46871736</v>
          </cell>
          <cell r="P2466">
            <v>1347057.5</v>
          </cell>
          <cell r="R2466">
            <v>4687173.5999999996</v>
          </cell>
          <cell r="S2466">
            <v>52905967.100000001</v>
          </cell>
          <cell r="V2466">
            <v>15500898.699863</v>
          </cell>
          <cell r="X2466">
            <v>10197959.670962501</v>
          </cell>
          <cell r="Z2466">
            <v>0</v>
          </cell>
          <cell r="AB2466">
            <v>2978851.8968745098</v>
          </cell>
          <cell r="AC2466">
            <v>121</v>
          </cell>
        </row>
        <row r="2467">
          <cell r="H2467" t="str">
            <v>Total FONDO EDUCATIVO REGIONAL DE BOYACA</v>
          </cell>
          <cell r="I2467">
            <v>88338266</v>
          </cell>
          <cell r="J2467">
            <v>74586967</v>
          </cell>
          <cell r="K2467">
            <v>81583677.367700011</v>
          </cell>
          <cell r="L2467">
            <v>33401161</v>
          </cell>
          <cell r="M2467">
            <v>13470575</v>
          </cell>
          <cell r="N2467">
            <v>46871736</v>
          </cell>
          <cell r="P2467">
            <v>1347057.5</v>
          </cell>
          <cell r="R2467">
            <v>4687173.5999999996</v>
          </cell>
          <cell r="S2467">
            <v>52905967.100000001</v>
          </cell>
          <cell r="V2467">
            <v>15500898.699863</v>
          </cell>
          <cell r="X2467">
            <v>10197959.670962501</v>
          </cell>
          <cell r="Z2467">
            <v>0</v>
          </cell>
          <cell r="AB2467">
            <v>2978851.8968745098</v>
          </cell>
          <cell r="AC2467">
            <v>121</v>
          </cell>
        </row>
        <row r="2468">
          <cell r="A2468" t="str">
            <v>Tunja</v>
          </cell>
          <cell r="B2468">
            <v>515927</v>
          </cell>
          <cell r="C2468">
            <v>36951</v>
          </cell>
          <cell r="D2468">
            <v>37315</v>
          </cell>
          <cell r="E2468" t="str">
            <v>M</v>
          </cell>
          <cell r="F2468" t="str">
            <v>AUCOL98</v>
          </cell>
          <cell r="G2468">
            <v>68154</v>
          </cell>
          <cell r="H2468" t="str">
            <v>FONDO EMP. PLANTA Y MINAS ACERIAS PAZ DEL RIO</v>
          </cell>
          <cell r="I2468">
            <v>71113579</v>
          </cell>
          <cell r="J2468">
            <v>71113579</v>
          </cell>
          <cell r="K2468">
            <v>71113579.0088</v>
          </cell>
          <cell r="L2468">
            <v>48432317</v>
          </cell>
          <cell r="M2468">
            <v>0</v>
          </cell>
          <cell r="N2468">
            <v>48432317</v>
          </cell>
          <cell r="O2468">
            <v>0.1</v>
          </cell>
          <cell r="P2468">
            <v>0</v>
          </cell>
          <cell r="Q2468">
            <v>0.1</v>
          </cell>
          <cell r="R2468">
            <v>4843231.7</v>
          </cell>
          <cell r="S2468">
            <v>53275548.700000003</v>
          </cell>
          <cell r="T2468">
            <v>0.74916140408862542</v>
          </cell>
          <cell r="U2468">
            <v>0.19</v>
          </cell>
          <cell r="V2468">
            <v>13511580.011671999</v>
          </cell>
          <cell r="W2468">
            <v>0.125</v>
          </cell>
          <cell r="X2468">
            <v>8889197.3761</v>
          </cell>
          <cell r="Y2468">
            <v>0.05</v>
          </cell>
          <cell r="Z2468">
            <v>3555678.9504400003</v>
          </cell>
          <cell r="AA2468">
            <v>-0.11416140408862541</v>
          </cell>
          <cell r="AB2468">
            <v>-8118426.029412006</v>
          </cell>
          <cell r="AD2468">
            <v>127.91208648681641</v>
          </cell>
        </row>
        <row r="2469">
          <cell r="A2469" t="str">
            <v>Tunja</v>
          </cell>
          <cell r="B2469">
            <v>515927</v>
          </cell>
          <cell r="C2469">
            <v>37316</v>
          </cell>
          <cell r="D2469">
            <v>37680</v>
          </cell>
          <cell r="E2469" t="str">
            <v>M</v>
          </cell>
          <cell r="F2469" t="str">
            <v>AUCOL98</v>
          </cell>
          <cell r="G2469">
            <v>68154</v>
          </cell>
          <cell r="H2469" t="str">
            <v>FONDO EMP. PLANTA Y MINAS ACERIAS PAZ DEL RIO</v>
          </cell>
          <cell r="I2469">
            <v>62654599</v>
          </cell>
          <cell r="J2469">
            <v>62713877</v>
          </cell>
          <cell r="K2469">
            <v>62654599.034199998</v>
          </cell>
          <cell r="L2469">
            <v>16225239</v>
          </cell>
          <cell r="M2469">
            <v>10944000</v>
          </cell>
          <cell r="N2469">
            <v>27169239</v>
          </cell>
          <cell r="O2469">
            <v>0.1</v>
          </cell>
          <cell r="P2469">
            <v>1094400</v>
          </cell>
          <cell r="Q2469">
            <v>0.1</v>
          </cell>
          <cell r="R2469">
            <v>2716923.9000000004</v>
          </cell>
          <cell r="S2469">
            <v>30980562.899999999</v>
          </cell>
          <cell r="T2469">
            <v>0.49446590318276978</v>
          </cell>
          <cell r="U2469">
            <v>0.19</v>
          </cell>
          <cell r="V2469">
            <v>11904373.816498</v>
          </cell>
          <cell r="W2469">
            <v>0.125</v>
          </cell>
          <cell r="X2469">
            <v>7831824.8792749997</v>
          </cell>
          <cell r="Y2469">
            <v>0.05</v>
          </cell>
          <cell r="Z2469">
            <v>3132729.9517100002</v>
          </cell>
          <cell r="AA2469">
            <v>0.14053409681723023</v>
          </cell>
          <cell r="AB2469">
            <v>8805107.4867170025</v>
          </cell>
          <cell r="AD2469">
            <v>141.06593322753906</v>
          </cell>
        </row>
        <row r="2470">
          <cell r="A2470" t="str">
            <v>Tunja</v>
          </cell>
          <cell r="B2470">
            <v>515927</v>
          </cell>
          <cell r="C2470">
            <v>37681</v>
          </cell>
          <cell r="D2470">
            <v>37777</v>
          </cell>
          <cell r="E2470" t="str">
            <v>M</v>
          </cell>
          <cell r="F2470" t="str">
            <v>AUCOL98</v>
          </cell>
          <cell r="G2470">
            <v>68154</v>
          </cell>
          <cell r="H2470" t="str">
            <v>FONDO EMP. PLANTA Y MINAS ACERIAS PAZ DEL RIO</v>
          </cell>
          <cell r="I2470">
            <v>24622021</v>
          </cell>
          <cell r="J2470">
            <v>5957279</v>
          </cell>
          <cell r="K2470">
            <v>19213284.103</v>
          </cell>
          <cell r="L2470">
            <v>681179</v>
          </cell>
          <cell r="M2470">
            <v>13635270</v>
          </cell>
          <cell r="N2470">
            <v>14316449</v>
          </cell>
          <cell r="O2470">
            <v>0.1</v>
          </cell>
          <cell r="P2470">
            <v>1363527</v>
          </cell>
          <cell r="Q2470">
            <v>0.1</v>
          </cell>
          <cell r="R2470">
            <v>1431644.9000000001</v>
          </cell>
          <cell r="S2470">
            <v>17111620.899999999</v>
          </cell>
          <cell r="T2470">
            <v>0.89061405682999073</v>
          </cell>
          <cell r="U2470">
            <v>0.19</v>
          </cell>
          <cell r="V2470">
            <v>3650523.97957</v>
          </cell>
          <cell r="W2470">
            <v>0.125</v>
          </cell>
          <cell r="X2470">
            <v>2401660.512875</v>
          </cell>
          <cell r="Y2470">
            <v>0.05</v>
          </cell>
          <cell r="Z2470">
            <v>960664.20515000005</v>
          </cell>
          <cell r="AA2470">
            <v>-0.25561405682999072</v>
          </cell>
          <cell r="AB2470">
            <v>-4911185.4945949996</v>
          </cell>
          <cell r="AC2470">
            <v>89</v>
          </cell>
          <cell r="AD2470">
            <v>82.104164123535156</v>
          </cell>
        </row>
        <row r="2471">
          <cell r="B2471" t="str">
            <v>Total 515927</v>
          </cell>
          <cell r="I2471">
            <v>158390199</v>
          </cell>
          <cell r="J2471">
            <v>139784735</v>
          </cell>
          <cell r="K2471">
            <v>152981462.146</v>
          </cell>
          <cell r="L2471">
            <v>65338735</v>
          </cell>
          <cell r="M2471">
            <v>24579270</v>
          </cell>
          <cell r="N2471">
            <v>89918005</v>
          </cell>
          <cell r="P2471">
            <v>2457927</v>
          </cell>
          <cell r="R2471">
            <v>8991800.5</v>
          </cell>
          <cell r="S2471">
            <v>101367732.5</v>
          </cell>
          <cell r="V2471">
            <v>29066477.807740003</v>
          </cell>
          <cell r="X2471">
            <v>19122682.76825</v>
          </cell>
          <cell r="Z2471">
            <v>7649073.1073000003</v>
          </cell>
          <cell r="AB2471">
            <v>-4224504.0372900032</v>
          </cell>
          <cell r="AC2471">
            <v>89</v>
          </cell>
        </row>
        <row r="2472">
          <cell r="H2472" t="str">
            <v>Total FONDO EMP. PLANTA Y MINAS ACERIAS PAZ DEL RIO</v>
          </cell>
          <cell r="I2472">
            <v>158390199</v>
          </cell>
          <cell r="J2472">
            <v>139784735</v>
          </cell>
          <cell r="K2472">
            <v>152981462.146</v>
          </cell>
          <cell r="L2472">
            <v>65338735</v>
          </cell>
          <cell r="M2472">
            <v>24579270</v>
          </cell>
          <cell r="N2472">
            <v>89918005</v>
          </cell>
          <cell r="P2472">
            <v>2457927</v>
          </cell>
          <cell r="R2472">
            <v>8991800.5</v>
          </cell>
          <cell r="S2472">
            <v>101367732.5</v>
          </cell>
          <cell r="V2472">
            <v>29066477.807740003</v>
          </cell>
          <cell r="X2472">
            <v>19122682.76825</v>
          </cell>
          <cell r="Z2472">
            <v>7649073.1073000003</v>
          </cell>
          <cell r="AB2472">
            <v>-4224504.0372900032</v>
          </cell>
          <cell r="AC2472">
            <v>89</v>
          </cell>
        </row>
        <row r="2473">
          <cell r="A2473" t="str">
            <v>Tunja</v>
          </cell>
          <cell r="B2473">
            <v>7279003</v>
          </cell>
          <cell r="C2473">
            <v>36982</v>
          </cell>
          <cell r="D2473">
            <v>37346</v>
          </cell>
          <cell r="E2473" t="str">
            <v>M</v>
          </cell>
          <cell r="F2473" t="str">
            <v>AUCOL98</v>
          </cell>
          <cell r="G2473">
            <v>61800</v>
          </cell>
          <cell r="H2473" t="str">
            <v>JAIME GARCIA G. Y CIA. LTDA. ASRA DE SEG.</v>
          </cell>
          <cell r="I2473">
            <v>41583640</v>
          </cell>
          <cell r="J2473">
            <v>41583640</v>
          </cell>
          <cell r="K2473">
            <v>41583640.0176</v>
          </cell>
          <cell r="L2473">
            <v>34989356</v>
          </cell>
          <cell r="M2473">
            <v>0</v>
          </cell>
          <cell r="N2473">
            <v>34989356</v>
          </cell>
          <cell r="O2473">
            <v>0.1</v>
          </cell>
          <cell r="P2473">
            <v>0</v>
          </cell>
          <cell r="Q2473">
            <v>0.1</v>
          </cell>
          <cell r="R2473">
            <v>3498935.6</v>
          </cell>
          <cell r="S2473">
            <v>38488291.600000001</v>
          </cell>
          <cell r="T2473">
            <v>0.92556331248803825</v>
          </cell>
          <cell r="U2473">
            <v>0.19</v>
          </cell>
          <cell r="V2473">
            <v>7900891.6033439999</v>
          </cell>
          <cell r="W2473">
            <v>0.125</v>
          </cell>
          <cell r="X2473">
            <v>5197955.0022</v>
          </cell>
          <cell r="Y2473">
            <v>0</v>
          </cell>
          <cell r="Z2473">
            <v>0</v>
          </cell>
          <cell r="AA2473">
            <v>-0.24056331248803819</v>
          </cell>
          <cell r="AB2473">
            <v>-10003498.187943999</v>
          </cell>
          <cell r="AD2473">
            <v>56.236263275146484</v>
          </cell>
        </row>
        <row r="2474">
          <cell r="A2474" t="str">
            <v>Tunja</v>
          </cell>
          <cell r="B2474">
            <v>7279003</v>
          </cell>
          <cell r="C2474">
            <v>37347</v>
          </cell>
          <cell r="D2474">
            <v>37711</v>
          </cell>
          <cell r="E2474" t="str">
            <v>M</v>
          </cell>
          <cell r="F2474" t="str">
            <v>AUCOL98</v>
          </cell>
          <cell r="G2474">
            <v>61800</v>
          </cell>
          <cell r="H2474" t="str">
            <v>JAIME GARCIA G. Y CIA. LTDA. ASRA DE SEG.</v>
          </cell>
          <cell r="I2474">
            <v>40109652</v>
          </cell>
          <cell r="J2474">
            <v>40166703</v>
          </cell>
          <cell r="K2474">
            <v>40109652</v>
          </cell>
          <cell r="L2474">
            <v>17345212</v>
          </cell>
          <cell r="M2474">
            <v>1578163</v>
          </cell>
          <cell r="N2474">
            <v>18923375</v>
          </cell>
          <cell r="O2474">
            <v>0.1</v>
          </cell>
          <cell r="P2474">
            <v>157816.30000000002</v>
          </cell>
          <cell r="Q2474">
            <v>0.1</v>
          </cell>
          <cell r="R2474">
            <v>1892337.5</v>
          </cell>
          <cell r="S2474">
            <v>20973528.800000001</v>
          </cell>
          <cell r="T2474">
            <v>0.52290478112350613</v>
          </cell>
          <cell r="U2474">
            <v>0.19</v>
          </cell>
          <cell r="V2474">
            <v>7620833.8799999999</v>
          </cell>
          <cell r="W2474">
            <v>0.125</v>
          </cell>
          <cell r="X2474">
            <v>5013706.5</v>
          </cell>
          <cell r="Y2474">
            <v>0</v>
          </cell>
          <cell r="Z2474">
            <v>0</v>
          </cell>
          <cell r="AA2474">
            <v>0.16209521887649392</v>
          </cell>
          <cell r="AB2474">
            <v>6501582.8200000022</v>
          </cell>
          <cell r="AD2474">
            <v>57.777473449707031</v>
          </cell>
        </row>
        <row r="2475">
          <cell r="A2475" t="str">
            <v>Tunja</v>
          </cell>
          <cell r="B2475">
            <v>7279003</v>
          </cell>
          <cell r="C2475">
            <v>37712</v>
          </cell>
          <cell r="D2475">
            <v>37777</v>
          </cell>
          <cell r="E2475" t="str">
            <v>M</v>
          </cell>
          <cell r="F2475" t="str">
            <v>AUCOL98</v>
          </cell>
          <cell r="G2475">
            <v>61800</v>
          </cell>
          <cell r="H2475" t="str">
            <v>JAIME GARCIA G. Y CIA. LTDA. ASRA DE SEG.</v>
          </cell>
          <cell r="I2475">
            <v>10463488</v>
          </cell>
          <cell r="J2475">
            <v>5604499</v>
          </cell>
          <cell r="K2475">
            <v>7516900.4873000002</v>
          </cell>
          <cell r="L2475">
            <v>0</v>
          </cell>
          <cell r="M2475">
            <v>8876890</v>
          </cell>
          <cell r="N2475">
            <v>8876890</v>
          </cell>
          <cell r="O2475">
            <v>0.1</v>
          </cell>
          <cell r="P2475">
            <v>887689</v>
          </cell>
          <cell r="Q2475">
            <v>0.1</v>
          </cell>
          <cell r="R2475">
            <v>887689</v>
          </cell>
          <cell r="S2475">
            <v>10652268</v>
          </cell>
          <cell r="T2475">
            <v>1.4171090887789835</v>
          </cell>
          <cell r="U2475">
            <v>0.19</v>
          </cell>
          <cell r="V2475">
            <v>1428211.092587</v>
          </cell>
          <cell r="W2475">
            <v>0.125</v>
          </cell>
          <cell r="X2475">
            <v>939612.56091250002</v>
          </cell>
          <cell r="Y2475">
            <v>0</v>
          </cell>
          <cell r="Z2475">
            <v>0</v>
          </cell>
          <cell r="AA2475">
            <v>-0.7321090887789834</v>
          </cell>
          <cell r="AB2475">
            <v>-5503191.1661994997</v>
          </cell>
          <cell r="AC2475">
            <v>23</v>
          </cell>
          <cell r="AD2475">
            <v>21.876922607421875</v>
          </cell>
        </row>
        <row r="2476">
          <cell r="B2476" t="str">
            <v>Total 7279003</v>
          </cell>
          <cell r="I2476">
            <v>92156780</v>
          </cell>
          <cell r="J2476">
            <v>87354842</v>
          </cell>
          <cell r="K2476">
            <v>89210192.504899994</v>
          </cell>
          <cell r="L2476">
            <v>52334568</v>
          </cell>
          <cell r="M2476">
            <v>10455053</v>
          </cell>
          <cell r="N2476">
            <v>62789621</v>
          </cell>
          <cell r="P2476">
            <v>1045505.3</v>
          </cell>
          <cell r="R2476">
            <v>6278962.0999999996</v>
          </cell>
          <cell r="S2476">
            <v>70114088.400000006</v>
          </cell>
          <cell r="V2476">
            <v>16949936.575931001</v>
          </cell>
          <cell r="X2476">
            <v>11151274.063112499</v>
          </cell>
          <cell r="Z2476">
            <v>0</v>
          </cell>
          <cell r="AB2476">
            <v>-9005106.5341434963</v>
          </cell>
          <cell r="AC2476">
            <v>23</v>
          </cell>
        </row>
        <row r="2477">
          <cell r="A2477" t="str">
            <v>Tunja</v>
          </cell>
          <cell r="B2477">
            <v>7290141</v>
          </cell>
          <cell r="C2477">
            <v>36982</v>
          </cell>
          <cell r="D2477">
            <v>37346</v>
          </cell>
          <cell r="E2477" t="str">
            <v>M</v>
          </cell>
          <cell r="F2477" t="str">
            <v>AUCOL98</v>
          </cell>
          <cell r="G2477">
            <v>61800</v>
          </cell>
          <cell r="H2477" t="str">
            <v>JAIME GARCIA G. Y CIA. LTDA. ASRA DE SEG.</v>
          </cell>
          <cell r="I2477">
            <v>116868324</v>
          </cell>
          <cell r="J2477">
            <v>116868324</v>
          </cell>
          <cell r="K2477">
            <v>116868324.0592</v>
          </cell>
          <cell r="L2477">
            <v>53113727</v>
          </cell>
          <cell r="M2477">
            <v>6132884</v>
          </cell>
          <cell r="N2477">
            <v>59246611</v>
          </cell>
          <cell r="O2477">
            <v>0.1</v>
          </cell>
          <cell r="P2477">
            <v>613288.4</v>
          </cell>
          <cell r="Q2477">
            <v>0.1</v>
          </cell>
          <cell r="R2477">
            <v>5924661.1000000006</v>
          </cell>
          <cell r="S2477">
            <v>65784560.5</v>
          </cell>
          <cell r="T2477">
            <v>0.56289470247452711</v>
          </cell>
          <cell r="U2477">
            <v>0.19</v>
          </cell>
          <cell r="V2477">
            <v>22204981.571248002</v>
          </cell>
          <cell r="W2477">
            <v>0.15</v>
          </cell>
          <cell r="X2477">
            <v>17530248.608879998</v>
          </cell>
          <cell r="Y2477">
            <v>0</v>
          </cell>
          <cell r="Z2477">
            <v>0</v>
          </cell>
          <cell r="AA2477">
            <v>9.7105297525472811E-2</v>
          </cell>
          <cell r="AB2477">
            <v>11348533.379071988</v>
          </cell>
          <cell r="AD2477">
            <v>133.31044006347656</v>
          </cell>
        </row>
        <row r="2478">
          <cell r="A2478" t="str">
            <v>Tunja</v>
          </cell>
          <cell r="B2478">
            <v>7290141</v>
          </cell>
          <cell r="C2478">
            <v>37347</v>
          </cell>
          <cell r="D2478">
            <v>37711</v>
          </cell>
          <cell r="E2478" t="str">
            <v>M</v>
          </cell>
          <cell r="F2478" t="str">
            <v>AUCOL98</v>
          </cell>
          <cell r="G2478">
            <v>61800</v>
          </cell>
          <cell r="H2478" t="str">
            <v>JAIME GARCIA G. Y CIA. LTDA. ASRA DE SEG.</v>
          </cell>
          <cell r="I2478">
            <v>144274131</v>
          </cell>
          <cell r="J2478">
            <v>144157909</v>
          </cell>
          <cell r="K2478">
            <v>144274131.02590001</v>
          </cell>
          <cell r="L2478">
            <v>97250601</v>
          </cell>
          <cell r="M2478">
            <v>21164483</v>
          </cell>
          <cell r="N2478">
            <v>118415084</v>
          </cell>
          <cell r="O2478">
            <v>0.1</v>
          </cell>
          <cell r="P2478">
            <v>2116448.3000000003</v>
          </cell>
          <cell r="Q2478">
            <v>0.1</v>
          </cell>
          <cell r="R2478">
            <v>11841508.4</v>
          </cell>
          <cell r="S2478">
            <v>132373040.7</v>
          </cell>
          <cell r="T2478">
            <v>0.91751057350840304</v>
          </cell>
          <cell r="U2478">
            <v>0.19</v>
          </cell>
          <cell r="V2478">
            <v>27412084.894921001</v>
          </cell>
          <cell r="W2478">
            <v>0.15</v>
          </cell>
          <cell r="X2478">
            <v>21641119.653884999</v>
          </cell>
          <cell r="Y2478">
            <v>0</v>
          </cell>
          <cell r="Z2478">
            <v>0</v>
          </cell>
          <cell r="AA2478">
            <v>-0.25751057350840312</v>
          </cell>
          <cell r="AB2478">
            <v>-37152114.222906008</v>
          </cell>
          <cell r="AD2478">
            <v>170.90934753417969</v>
          </cell>
        </row>
        <row r="2479">
          <cell r="A2479" t="str">
            <v>Tunja</v>
          </cell>
          <cell r="B2479">
            <v>7290141</v>
          </cell>
          <cell r="C2479">
            <v>37712</v>
          </cell>
          <cell r="D2479">
            <v>37777</v>
          </cell>
          <cell r="E2479" t="str">
            <v>M</v>
          </cell>
          <cell r="F2479" t="str">
            <v>AUCOL98</v>
          </cell>
          <cell r="G2479">
            <v>61800</v>
          </cell>
          <cell r="H2479" t="str">
            <v>JAIME GARCIA G. Y CIA. LTDA. ASRA DE SEG.</v>
          </cell>
          <cell r="I2479">
            <v>37613720</v>
          </cell>
          <cell r="J2479">
            <v>19562200</v>
          </cell>
          <cell r="K2479">
            <v>27159381.686500002</v>
          </cell>
          <cell r="L2479">
            <v>0</v>
          </cell>
          <cell r="M2479">
            <v>26500000</v>
          </cell>
          <cell r="N2479">
            <v>26500000</v>
          </cell>
          <cell r="O2479">
            <v>0.1</v>
          </cell>
          <cell r="P2479">
            <v>2650000</v>
          </cell>
          <cell r="Q2479">
            <v>0.1</v>
          </cell>
          <cell r="R2479">
            <v>2650000</v>
          </cell>
          <cell r="S2479">
            <v>31800000</v>
          </cell>
          <cell r="T2479">
            <v>1.1708661252699537</v>
          </cell>
          <cell r="U2479">
            <v>0.19</v>
          </cell>
          <cell r="V2479">
            <v>5160282.5204350008</v>
          </cell>
          <cell r="W2479">
            <v>0.15</v>
          </cell>
          <cell r="X2479">
            <v>4073907.2529750001</v>
          </cell>
          <cell r="Y2479">
            <v>0</v>
          </cell>
          <cell r="Z2479">
            <v>0</v>
          </cell>
          <cell r="AA2479">
            <v>-0.51086612526995379</v>
          </cell>
          <cell r="AB2479">
            <v>-13874808.086909998</v>
          </cell>
          <cell r="AC2479">
            <v>118</v>
          </cell>
          <cell r="AD2479">
            <v>112.06153869628906</v>
          </cell>
        </row>
        <row r="2480">
          <cell r="B2480" t="str">
            <v>Total 7290141</v>
          </cell>
          <cell r="I2480">
            <v>298756175</v>
          </cell>
          <cell r="J2480">
            <v>280588433</v>
          </cell>
          <cell r="K2480">
            <v>288301836.77160001</v>
          </cell>
          <cell r="L2480">
            <v>150364328</v>
          </cell>
          <cell r="M2480">
            <v>53797367</v>
          </cell>
          <cell r="N2480">
            <v>204161695</v>
          </cell>
          <cell r="P2480">
            <v>5379736.7000000002</v>
          </cell>
          <cell r="R2480">
            <v>20416169.5</v>
          </cell>
          <cell r="S2480">
            <v>229957601.19999999</v>
          </cell>
          <cell r="V2480">
            <v>54777348.986603998</v>
          </cell>
          <cell r="X2480">
            <v>43245275.51574</v>
          </cell>
          <cell r="Z2480">
            <v>0</v>
          </cell>
          <cell r="AB2480">
            <v>-39678388.930744022</v>
          </cell>
          <cell r="AC2480">
            <v>118</v>
          </cell>
        </row>
        <row r="2481">
          <cell r="H2481" t="str">
            <v>Total JAIME GARCIA G. Y CIA. LTDA. ASRA DE SEG.</v>
          </cell>
          <cell r="I2481">
            <v>390912955</v>
          </cell>
          <cell r="J2481">
            <v>367943275</v>
          </cell>
          <cell r="K2481">
            <v>377512029.27650005</v>
          </cell>
          <cell r="L2481">
            <v>202698896</v>
          </cell>
          <cell r="M2481">
            <v>64252420</v>
          </cell>
          <cell r="N2481">
            <v>266951316</v>
          </cell>
          <cell r="P2481">
            <v>6425242</v>
          </cell>
          <cell r="R2481">
            <v>26695131.600000001</v>
          </cell>
          <cell r="S2481">
            <v>300071689.60000002</v>
          </cell>
          <cell r="V2481">
            <v>71727285.562535018</v>
          </cell>
          <cell r="X2481">
            <v>54396549.578852497</v>
          </cell>
          <cell r="Z2481">
            <v>0</v>
          </cell>
          <cell r="AB2481">
            <v>-48683495.464887515</v>
          </cell>
          <cell r="AC2481">
            <v>141</v>
          </cell>
        </row>
        <row r="2482">
          <cell r="A2482" t="str">
            <v>Tunja</v>
          </cell>
          <cell r="B2482">
            <v>799639</v>
          </cell>
          <cell r="C2482">
            <v>36708</v>
          </cell>
          <cell r="D2482">
            <v>37072</v>
          </cell>
          <cell r="E2482" t="str">
            <v>M</v>
          </cell>
          <cell r="F2482" t="str">
            <v>AUCOL98</v>
          </cell>
          <cell r="G2482">
            <v>67887</v>
          </cell>
          <cell r="H2482" t="str">
            <v>LUIS ERNESTO FIGUEROA CIA. LTDA. AG. DE SGRS.</v>
          </cell>
          <cell r="I2482">
            <v>98106197</v>
          </cell>
          <cell r="J2482">
            <v>98106197</v>
          </cell>
          <cell r="K2482">
            <v>98106197.022499993</v>
          </cell>
          <cell r="L2482">
            <v>69977196</v>
          </cell>
          <cell r="M2482">
            <v>0</v>
          </cell>
          <cell r="N2482">
            <v>69977196</v>
          </cell>
          <cell r="O2482">
            <v>0.1</v>
          </cell>
          <cell r="P2482">
            <v>0</v>
          </cell>
          <cell r="Q2482">
            <v>0.1</v>
          </cell>
          <cell r="R2482">
            <v>6997719.6000000006</v>
          </cell>
          <cell r="S2482">
            <v>76974915.599999994</v>
          </cell>
          <cell r="T2482">
            <v>0.78460808731935983</v>
          </cell>
          <cell r="U2482">
            <v>0.19</v>
          </cell>
          <cell r="V2482">
            <v>18640177.434274998</v>
          </cell>
          <cell r="W2482">
            <v>0.125</v>
          </cell>
          <cell r="X2482">
            <v>12263274.627812499</v>
          </cell>
          <cell r="Y2482">
            <v>0</v>
          </cell>
          <cell r="Z2482">
            <v>0</v>
          </cell>
          <cell r="AA2482">
            <v>-9.9608087319359773E-2</v>
          </cell>
          <cell r="AB2482">
            <v>-9772170.6395874936</v>
          </cell>
          <cell r="AD2482">
            <v>112.92032623291016</v>
          </cell>
        </row>
        <row r="2483">
          <cell r="A2483" t="str">
            <v>Tunja</v>
          </cell>
          <cell r="B2483">
            <v>799639</v>
          </cell>
          <cell r="C2483">
            <v>37073</v>
          </cell>
          <cell r="D2483">
            <v>37437</v>
          </cell>
          <cell r="E2483" t="str">
            <v>M</v>
          </cell>
          <cell r="F2483" t="str">
            <v>AUCOL98</v>
          </cell>
          <cell r="G2483">
            <v>67887</v>
          </cell>
          <cell r="H2483" t="str">
            <v>LUIS ERNESTO FIGUEROA CIA. LTDA. AG. DE SGRS.</v>
          </cell>
          <cell r="I2483">
            <v>98163188</v>
          </cell>
          <cell r="J2483">
            <v>98192323</v>
          </cell>
          <cell r="K2483">
            <v>98163188.178200006</v>
          </cell>
          <cell r="L2483">
            <v>38159119</v>
          </cell>
          <cell r="M2483">
            <v>0</v>
          </cell>
          <cell r="N2483">
            <v>38159119</v>
          </cell>
          <cell r="O2483">
            <v>0.1</v>
          </cell>
          <cell r="P2483">
            <v>0</v>
          </cell>
          <cell r="Q2483">
            <v>0.1</v>
          </cell>
          <cell r="R2483">
            <v>3815911.9000000004</v>
          </cell>
          <cell r="S2483">
            <v>41975030.899999999</v>
          </cell>
          <cell r="T2483">
            <v>0.42760460085914137</v>
          </cell>
          <cell r="U2483">
            <v>0.19</v>
          </cell>
          <cell r="V2483">
            <v>18651005.753858</v>
          </cell>
          <cell r="W2483">
            <v>0.125</v>
          </cell>
          <cell r="X2483">
            <v>12270398.522275001</v>
          </cell>
          <cell r="Y2483">
            <v>0</v>
          </cell>
          <cell r="Z2483">
            <v>0</v>
          </cell>
          <cell r="AA2483">
            <v>0.25739539914085868</v>
          </cell>
          <cell r="AB2483">
            <v>25266753.002067011</v>
          </cell>
          <cell r="AD2483">
            <v>124.35164642333984</v>
          </cell>
        </row>
        <row r="2484">
          <cell r="A2484" t="str">
            <v>Tunja</v>
          </cell>
          <cell r="B2484">
            <v>799639</v>
          </cell>
          <cell r="C2484">
            <v>37438</v>
          </cell>
          <cell r="D2484">
            <v>37777</v>
          </cell>
          <cell r="E2484" t="str">
            <v>M</v>
          </cell>
          <cell r="F2484" t="str">
            <v>AUCOL98</v>
          </cell>
          <cell r="G2484">
            <v>67887</v>
          </cell>
          <cell r="H2484" t="str">
            <v>LUIS ERNESTO FIGUEROA CIA. LTDA. AG. DE SGRS.</v>
          </cell>
          <cell r="I2484">
            <v>114490756</v>
          </cell>
          <cell r="J2484">
            <v>97572967</v>
          </cell>
          <cell r="K2484">
            <v>107305062.803</v>
          </cell>
          <cell r="L2484">
            <v>65409066</v>
          </cell>
          <cell r="M2484">
            <v>14817467</v>
          </cell>
          <cell r="N2484">
            <v>80226533</v>
          </cell>
          <cell r="O2484">
            <v>0.1</v>
          </cell>
          <cell r="P2484">
            <v>1481746.7000000002</v>
          </cell>
          <cell r="Q2484">
            <v>0.1</v>
          </cell>
          <cell r="R2484">
            <v>8022653.3000000007</v>
          </cell>
          <cell r="S2484">
            <v>89730933</v>
          </cell>
          <cell r="T2484">
            <v>0.83622273410096104</v>
          </cell>
          <cell r="U2484">
            <v>0.19</v>
          </cell>
          <cell r="V2484">
            <v>20387961.932569999</v>
          </cell>
          <cell r="W2484">
            <v>0.125</v>
          </cell>
          <cell r="X2484">
            <v>13413132.850375</v>
          </cell>
          <cell r="Y2484">
            <v>0</v>
          </cell>
          <cell r="Z2484">
            <v>0</v>
          </cell>
          <cell r="AA2484">
            <v>-0.15122273410096099</v>
          </cell>
          <cell r="AB2484">
            <v>-16226964.979944989</v>
          </cell>
          <cell r="AC2484">
            <v>137</v>
          </cell>
          <cell r="AD2484">
            <v>143.65782165527344</v>
          </cell>
        </row>
        <row r="2485">
          <cell r="B2485" t="str">
            <v>Total 799639</v>
          </cell>
          <cell r="I2485">
            <v>310760141</v>
          </cell>
          <cell r="J2485">
            <v>293871487</v>
          </cell>
          <cell r="K2485">
            <v>303574448.00370002</v>
          </cell>
          <cell r="L2485">
            <v>173545381</v>
          </cell>
          <cell r="M2485">
            <v>14817467</v>
          </cell>
          <cell r="N2485">
            <v>188362848</v>
          </cell>
          <cell r="P2485">
            <v>1481746.7000000002</v>
          </cell>
          <cell r="R2485">
            <v>18836284.800000001</v>
          </cell>
          <cell r="S2485">
            <v>208680879.5</v>
          </cell>
          <cell r="V2485">
            <v>57679145.120702997</v>
          </cell>
          <cell r="X2485">
            <v>37946806.000462502</v>
          </cell>
          <cell r="Z2485">
            <v>0</v>
          </cell>
          <cell r="AB2485">
            <v>-732382.61746547185</v>
          </cell>
          <cell r="AC2485">
            <v>137</v>
          </cell>
        </row>
        <row r="2486">
          <cell r="A2486" t="str">
            <v>Tunja</v>
          </cell>
          <cell r="B2486">
            <v>799700</v>
          </cell>
          <cell r="C2486">
            <v>36708</v>
          </cell>
          <cell r="D2486">
            <v>37072</v>
          </cell>
          <cell r="E2486" t="str">
            <v>M</v>
          </cell>
          <cell r="F2486" t="str">
            <v>AUCOL98</v>
          </cell>
          <cell r="G2486">
            <v>67887</v>
          </cell>
          <cell r="H2486" t="str">
            <v>LUIS ERNESTO FIGUEROA CIA. LTDA. AG. DE SGRS.</v>
          </cell>
          <cell r="I2486">
            <v>50005108</v>
          </cell>
          <cell r="J2486">
            <v>50005108</v>
          </cell>
          <cell r="K2486">
            <v>50005107.992200002</v>
          </cell>
          <cell r="N2486">
            <v>0</v>
          </cell>
          <cell r="O2486">
            <v>0.1</v>
          </cell>
          <cell r="P2486">
            <v>0</v>
          </cell>
          <cell r="Q2486">
            <v>0.1</v>
          </cell>
          <cell r="R2486">
            <v>0</v>
          </cell>
          <cell r="S2486">
            <v>0</v>
          </cell>
          <cell r="T2486">
            <v>0</v>
          </cell>
          <cell r="U2486">
            <v>0.19</v>
          </cell>
          <cell r="V2486">
            <v>9500970.5185180008</v>
          </cell>
          <cell r="W2486">
            <v>0.125</v>
          </cell>
          <cell r="X2486">
            <v>6250638.4990250003</v>
          </cell>
          <cell r="Y2486">
            <v>0</v>
          </cell>
          <cell r="Z2486">
            <v>0</v>
          </cell>
          <cell r="AA2486">
            <v>0.68500000000000005</v>
          </cell>
          <cell r="AB2486">
            <v>34253498.974657007</v>
          </cell>
          <cell r="AD2486">
            <v>19.909339904785156</v>
          </cell>
        </row>
        <row r="2487">
          <cell r="A2487" t="str">
            <v>Tunja</v>
          </cell>
          <cell r="B2487">
            <v>799700</v>
          </cell>
          <cell r="C2487">
            <v>37073</v>
          </cell>
          <cell r="D2487">
            <v>37437</v>
          </cell>
          <cell r="E2487" t="str">
            <v>M</v>
          </cell>
          <cell r="F2487" t="str">
            <v>AUCOL98</v>
          </cell>
          <cell r="G2487">
            <v>67887</v>
          </cell>
          <cell r="H2487" t="str">
            <v>LUIS ERNESTO FIGUEROA CIA. LTDA. AG. DE SGRS.</v>
          </cell>
          <cell r="I2487">
            <v>37589392</v>
          </cell>
          <cell r="J2487">
            <v>37589392</v>
          </cell>
          <cell r="K2487">
            <v>37589391.976599999</v>
          </cell>
          <cell r="L2487">
            <v>1266817</v>
          </cell>
          <cell r="M2487">
            <v>9200000</v>
          </cell>
          <cell r="N2487">
            <v>10466817</v>
          </cell>
          <cell r="O2487">
            <v>0.1</v>
          </cell>
          <cell r="P2487">
            <v>920000</v>
          </cell>
          <cell r="Q2487">
            <v>0.1</v>
          </cell>
          <cell r="R2487">
            <v>1046681.7000000001</v>
          </cell>
          <cell r="S2487">
            <v>12433498.699999999</v>
          </cell>
          <cell r="T2487">
            <v>0.33077147690337882</v>
          </cell>
          <cell r="U2487">
            <v>0.19</v>
          </cell>
          <cell r="V2487">
            <v>7141984.4755539997</v>
          </cell>
          <cell r="W2487">
            <v>0.125</v>
          </cell>
          <cell r="X2487">
            <v>4698673.9970749998</v>
          </cell>
          <cell r="Y2487">
            <v>0</v>
          </cell>
          <cell r="Z2487">
            <v>0</v>
          </cell>
          <cell r="AA2487">
            <v>0.35422852309662123</v>
          </cell>
          <cell r="AB2487">
            <v>13315234.803971002</v>
          </cell>
          <cell r="AD2487">
            <v>19.719779968261719</v>
          </cell>
        </row>
        <row r="2488">
          <cell r="A2488" t="str">
            <v>Tunja</v>
          </cell>
          <cell r="B2488">
            <v>799700</v>
          </cell>
          <cell r="C2488">
            <v>37438</v>
          </cell>
          <cell r="D2488">
            <v>37777</v>
          </cell>
          <cell r="E2488" t="str">
            <v>M</v>
          </cell>
          <cell r="F2488" t="str">
            <v>AUCOL98</v>
          </cell>
          <cell r="G2488">
            <v>67887</v>
          </cell>
          <cell r="H2488" t="str">
            <v>LUIS ERNESTO FIGUEROA CIA. LTDA. AG. DE SGRS.</v>
          </cell>
          <cell r="I2488">
            <v>38076097</v>
          </cell>
          <cell r="J2488">
            <v>31899727</v>
          </cell>
          <cell r="K2488">
            <v>35540810.344499998</v>
          </cell>
          <cell r="N2488">
            <v>0</v>
          </cell>
          <cell r="O2488">
            <v>0.1</v>
          </cell>
          <cell r="P2488">
            <v>0</v>
          </cell>
          <cell r="Q2488">
            <v>0.1</v>
          </cell>
          <cell r="R2488">
            <v>0</v>
          </cell>
          <cell r="S2488">
            <v>0</v>
          </cell>
          <cell r="T2488">
            <v>0</v>
          </cell>
          <cell r="U2488">
            <v>0.19</v>
          </cell>
          <cell r="V2488">
            <v>6752753.9654549994</v>
          </cell>
          <cell r="W2488">
            <v>0.125</v>
          </cell>
          <cell r="X2488">
            <v>4442601.2930624997</v>
          </cell>
          <cell r="Y2488">
            <v>0</v>
          </cell>
          <cell r="Z2488">
            <v>0</v>
          </cell>
          <cell r="AA2488">
            <v>0.68500000000000005</v>
          </cell>
          <cell r="AB2488">
            <v>24345455.085982502</v>
          </cell>
          <cell r="AC2488">
            <v>22</v>
          </cell>
          <cell r="AD2488">
            <v>21.935102462768555</v>
          </cell>
        </row>
        <row r="2489">
          <cell r="B2489" t="str">
            <v>Total 799700</v>
          </cell>
          <cell r="I2489">
            <v>125670597</v>
          </cell>
          <cell r="J2489">
            <v>119494227</v>
          </cell>
          <cell r="K2489">
            <v>123135310.31330001</v>
          </cell>
          <cell r="L2489">
            <v>1266817</v>
          </cell>
          <cell r="M2489">
            <v>9200000</v>
          </cell>
          <cell r="N2489">
            <v>10466817</v>
          </cell>
          <cell r="P2489">
            <v>920000</v>
          </cell>
          <cell r="R2489">
            <v>1046681.7000000001</v>
          </cell>
          <cell r="S2489">
            <v>12433498.699999999</v>
          </cell>
          <cell r="V2489">
            <v>23395708.959527001</v>
          </cell>
          <cell r="X2489">
            <v>15391913.789162502</v>
          </cell>
          <cell r="Z2489">
            <v>0</v>
          </cell>
          <cell r="AB2489">
            <v>71914188.864610508</v>
          </cell>
          <cell r="AC2489">
            <v>22</v>
          </cell>
        </row>
        <row r="2490">
          <cell r="H2490" t="str">
            <v>Total LUIS ERNESTO FIGUEROA CIA. LTDA. AG. DE SGRS.</v>
          </cell>
          <cell r="I2490">
            <v>436430738</v>
          </cell>
          <cell r="J2490">
            <v>413365714</v>
          </cell>
          <cell r="K2490">
            <v>426709758.31700003</v>
          </cell>
          <cell r="L2490">
            <v>174812198</v>
          </cell>
          <cell r="M2490">
            <v>24017467</v>
          </cell>
          <cell r="N2490">
            <v>198829665</v>
          </cell>
          <cell r="P2490">
            <v>2401746.7000000002</v>
          </cell>
          <cell r="R2490">
            <v>19882966.5</v>
          </cell>
          <cell r="S2490">
            <v>221114378.19999999</v>
          </cell>
          <cell r="V2490">
            <v>81074854.080229998</v>
          </cell>
          <cell r="X2490">
            <v>53338719.789625004</v>
          </cell>
          <cell r="Z2490">
            <v>0</v>
          </cell>
          <cell r="AB2490">
            <v>71181806.247145027</v>
          </cell>
          <cell r="AC2490">
            <v>159</v>
          </cell>
        </row>
        <row r="2491">
          <cell r="A2491" t="str">
            <v>Tunja</v>
          </cell>
          <cell r="B2491">
            <v>682933</v>
          </cell>
          <cell r="C2491">
            <v>37012</v>
          </cell>
          <cell r="D2491">
            <v>37376</v>
          </cell>
          <cell r="E2491" t="str">
            <v>M</v>
          </cell>
          <cell r="F2491" t="str">
            <v>AUCOL98</v>
          </cell>
          <cell r="G2491">
            <v>68302</v>
          </cell>
          <cell r="H2491" t="str">
            <v>MARTHA NOVOA Y CÍA. LTDA. ASRS.DE SGRS.</v>
          </cell>
          <cell r="I2491">
            <v>63898979</v>
          </cell>
          <cell r="J2491">
            <v>63906775</v>
          </cell>
          <cell r="K2491">
            <v>63898978.960900001</v>
          </cell>
          <cell r="L2491">
            <v>55411943</v>
          </cell>
          <cell r="M2491">
            <v>0</v>
          </cell>
          <cell r="N2491">
            <v>55411943</v>
          </cell>
          <cell r="O2491">
            <v>0.1</v>
          </cell>
          <cell r="P2491">
            <v>0</v>
          </cell>
          <cell r="Q2491">
            <v>0.1</v>
          </cell>
          <cell r="R2491">
            <v>5541194.3000000007</v>
          </cell>
          <cell r="S2491">
            <v>60953137.299999997</v>
          </cell>
          <cell r="T2491">
            <v>0.95389845489232972</v>
          </cell>
          <cell r="U2491">
            <v>0.19</v>
          </cell>
          <cell r="V2491">
            <v>12140806.002571</v>
          </cell>
          <cell r="W2491">
            <v>0.125</v>
          </cell>
          <cell r="X2491">
            <v>7987372.3701125002</v>
          </cell>
          <cell r="Y2491">
            <v>0</v>
          </cell>
          <cell r="Z2491">
            <v>0</v>
          </cell>
          <cell r="AA2491">
            <v>-0.26889845489232966</v>
          </cell>
          <cell r="AB2491">
            <v>-17182336.711783491</v>
          </cell>
          <cell r="AD2491">
            <v>62.368133544921875</v>
          </cell>
        </row>
        <row r="2492">
          <cell r="A2492" t="str">
            <v>Tunja</v>
          </cell>
          <cell r="B2492">
            <v>682933</v>
          </cell>
          <cell r="C2492">
            <v>37377</v>
          </cell>
          <cell r="D2492">
            <v>37741</v>
          </cell>
          <cell r="E2492" t="str">
            <v>M</v>
          </cell>
          <cell r="F2492" t="str">
            <v>AUCOL98</v>
          </cell>
          <cell r="G2492">
            <v>68302</v>
          </cell>
          <cell r="H2492" t="str">
            <v>MARTHA NOVOA Y CÍA. LTDA. ASRS.DE SGRS.</v>
          </cell>
          <cell r="I2492">
            <v>80167249</v>
          </cell>
          <cell r="J2492">
            <v>80131321</v>
          </cell>
          <cell r="K2492">
            <v>80167249.003900006</v>
          </cell>
          <cell r="L2492">
            <v>28428955</v>
          </cell>
          <cell r="M2492">
            <v>0</v>
          </cell>
          <cell r="N2492">
            <v>28428955</v>
          </cell>
          <cell r="O2492">
            <v>0.1</v>
          </cell>
          <cell r="P2492">
            <v>0</v>
          </cell>
          <cell r="Q2492">
            <v>0.1</v>
          </cell>
          <cell r="R2492">
            <v>2842895.5</v>
          </cell>
          <cell r="S2492">
            <v>31271850.5</v>
          </cell>
          <cell r="T2492">
            <v>0.39008261963035146</v>
          </cell>
          <cell r="U2492">
            <v>0.19</v>
          </cell>
          <cell r="V2492">
            <v>15231777.310741002</v>
          </cell>
          <cell r="W2492">
            <v>0.125</v>
          </cell>
          <cell r="X2492">
            <v>10020906.125487501</v>
          </cell>
          <cell r="Y2492">
            <v>0</v>
          </cell>
          <cell r="Z2492">
            <v>0</v>
          </cell>
          <cell r="AA2492">
            <v>0.2949173803696486</v>
          </cell>
          <cell r="AB2492">
            <v>23642715.067671511</v>
          </cell>
          <cell r="AD2492">
            <v>86.467033386230469</v>
          </cell>
        </row>
        <row r="2493">
          <cell r="A2493" t="str">
            <v>Tunja</v>
          </cell>
          <cell r="B2493">
            <v>682933</v>
          </cell>
          <cell r="C2493">
            <v>37742</v>
          </cell>
          <cell r="D2493">
            <v>37777</v>
          </cell>
          <cell r="E2493" t="str">
            <v>M</v>
          </cell>
          <cell r="F2493" t="str">
            <v>AUCOL98</v>
          </cell>
          <cell r="G2493">
            <v>68302</v>
          </cell>
          <cell r="H2493" t="str">
            <v>MARTHA NOVOA Y CÍA. LTDA. ASRS.DE SGRS.</v>
          </cell>
          <cell r="I2493">
            <v>14625012</v>
          </cell>
          <cell r="J2493">
            <v>4517828</v>
          </cell>
          <cell r="K2493">
            <v>8560161.3081</v>
          </cell>
          <cell r="L2493">
            <v>0</v>
          </cell>
          <cell r="M2493">
            <v>5843924</v>
          </cell>
          <cell r="N2493">
            <v>5843924</v>
          </cell>
          <cell r="O2493">
            <v>0.1</v>
          </cell>
          <cell r="P2493">
            <v>584392.4</v>
          </cell>
          <cell r="Q2493">
            <v>0.1</v>
          </cell>
          <cell r="R2493">
            <v>584392.4</v>
          </cell>
          <cell r="S2493">
            <v>7012708.8000000007</v>
          </cell>
          <cell r="T2493">
            <v>0.81922624441250513</v>
          </cell>
          <cell r="U2493">
            <v>0.19</v>
          </cell>
          <cell r="V2493">
            <v>1626430.648539</v>
          </cell>
          <cell r="W2493">
            <v>0.125</v>
          </cell>
          <cell r="X2493">
            <v>1070020.1635125</v>
          </cell>
          <cell r="Y2493">
            <v>0</v>
          </cell>
          <cell r="Z2493">
            <v>0</v>
          </cell>
          <cell r="AA2493">
            <v>-0.13422624441250508</v>
          </cell>
          <cell r="AB2493">
            <v>-1148998.3039514998</v>
          </cell>
          <cell r="AC2493">
            <v>80</v>
          </cell>
          <cell r="AD2493">
            <v>77.5142822265625</v>
          </cell>
        </row>
        <row r="2494">
          <cell r="B2494" t="str">
            <v>Total 682933</v>
          </cell>
          <cell r="I2494">
            <v>158691240</v>
          </cell>
          <cell r="J2494">
            <v>148555924</v>
          </cell>
          <cell r="K2494">
            <v>152626389.27289999</v>
          </cell>
          <cell r="L2494">
            <v>83840898</v>
          </cell>
          <cell r="M2494">
            <v>5843924</v>
          </cell>
          <cell r="N2494">
            <v>89684822</v>
          </cell>
          <cell r="P2494">
            <v>584392.4</v>
          </cell>
          <cell r="R2494">
            <v>8968482.2000000011</v>
          </cell>
          <cell r="S2494">
            <v>99237696.599999994</v>
          </cell>
          <cell r="V2494">
            <v>28999013.961851001</v>
          </cell>
          <cell r="X2494">
            <v>19078298.659112498</v>
          </cell>
          <cell r="Z2494">
            <v>0</v>
          </cell>
          <cell r="AB2494">
            <v>5311380.0519365203</v>
          </cell>
          <cell r="AC2494">
            <v>80</v>
          </cell>
        </row>
        <row r="2495">
          <cell r="H2495" t="str">
            <v>Total MARTHA NOVOA Y CÍA. LTDA. ASRS.DE SGRS.</v>
          </cell>
          <cell r="I2495">
            <v>158691240</v>
          </cell>
          <cell r="J2495">
            <v>148555924</v>
          </cell>
          <cell r="K2495">
            <v>152626389.27289999</v>
          </cell>
          <cell r="L2495">
            <v>83840898</v>
          </cell>
          <cell r="M2495">
            <v>5843924</v>
          </cell>
          <cell r="N2495">
            <v>89684822</v>
          </cell>
          <cell r="P2495">
            <v>584392.4</v>
          </cell>
          <cell r="R2495">
            <v>8968482.2000000011</v>
          </cell>
          <cell r="S2495">
            <v>99237696.599999994</v>
          </cell>
          <cell r="V2495">
            <v>28999013.961851001</v>
          </cell>
          <cell r="X2495">
            <v>19078298.659112498</v>
          </cell>
          <cell r="Z2495">
            <v>0</v>
          </cell>
          <cell r="AB2495">
            <v>5311380.0519365203</v>
          </cell>
          <cell r="AC2495">
            <v>80</v>
          </cell>
        </row>
        <row r="2496">
          <cell r="A2496" t="str">
            <v>Tunja</v>
          </cell>
          <cell r="B2496">
            <v>7570955</v>
          </cell>
          <cell r="C2496">
            <v>36905</v>
          </cell>
          <cell r="D2496">
            <v>37269</v>
          </cell>
          <cell r="E2496" t="str">
            <v>M</v>
          </cell>
          <cell r="F2496" t="str">
            <v>AUCOL98</v>
          </cell>
          <cell r="G2496">
            <v>63197</v>
          </cell>
          <cell r="H2496" t="str">
            <v>MURCIA RODRIGUEZ S. EN C.</v>
          </cell>
          <cell r="I2496">
            <v>10729404</v>
          </cell>
          <cell r="J2496">
            <v>10729404</v>
          </cell>
          <cell r="K2496">
            <v>10729404</v>
          </cell>
          <cell r="N2496">
            <v>0</v>
          </cell>
          <cell r="O2496">
            <v>0.1</v>
          </cell>
          <cell r="P2496">
            <v>0</v>
          </cell>
          <cell r="Q2496">
            <v>0.1</v>
          </cell>
          <cell r="R2496">
            <v>0</v>
          </cell>
          <cell r="S2496">
            <v>0</v>
          </cell>
          <cell r="T2496">
            <v>0</v>
          </cell>
          <cell r="U2496">
            <v>0.19</v>
          </cell>
          <cell r="V2496">
            <v>2038586.76</v>
          </cell>
          <cell r="W2496">
            <v>0.125</v>
          </cell>
          <cell r="X2496">
            <v>1341175.5</v>
          </cell>
          <cell r="Y2496">
            <v>0</v>
          </cell>
          <cell r="Z2496">
            <v>0</v>
          </cell>
          <cell r="AA2496">
            <v>0.68500000000000005</v>
          </cell>
          <cell r="AB2496">
            <v>7349641.7400000002</v>
          </cell>
          <cell r="AD2496">
            <v>11.156593322753906</v>
          </cell>
        </row>
        <row r="2497">
          <cell r="A2497" t="str">
            <v>Tunja</v>
          </cell>
          <cell r="B2497">
            <v>7570955</v>
          </cell>
          <cell r="C2497">
            <v>37270</v>
          </cell>
          <cell r="D2497">
            <v>37634</v>
          </cell>
          <cell r="E2497" t="str">
            <v>M</v>
          </cell>
          <cell r="F2497" t="str">
            <v>AUCOL98</v>
          </cell>
          <cell r="G2497">
            <v>63197</v>
          </cell>
          <cell r="H2497" t="str">
            <v>MURCIA RODRIGUEZ S. EN C.</v>
          </cell>
          <cell r="I2497">
            <v>12845327</v>
          </cell>
          <cell r="J2497">
            <v>12845327</v>
          </cell>
          <cell r="K2497">
            <v>12845327</v>
          </cell>
          <cell r="N2497">
            <v>0</v>
          </cell>
          <cell r="O2497">
            <v>0.1</v>
          </cell>
          <cell r="P2497">
            <v>0</v>
          </cell>
          <cell r="Q2497">
            <v>0.1</v>
          </cell>
          <cell r="R2497">
            <v>0</v>
          </cell>
          <cell r="S2497">
            <v>0</v>
          </cell>
          <cell r="T2497">
            <v>0</v>
          </cell>
          <cell r="U2497">
            <v>0.19</v>
          </cell>
          <cell r="V2497">
            <v>2440612.13</v>
          </cell>
          <cell r="W2497">
            <v>0.125</v>
          </cell>
          <cell r="X2497">
            <v>1605665.875</v>
          </cell>
          <cell r="Y2497">
            <v>0</v>
          </cell>
          <cell r="Z2497">
            <v>0</v>
          </cell>
          <cell r="AA2497">
            <v>0.68500000000000005</v>
          </cell>
          <cell r="AB2497">
            <v>8799048.995000001</v>
          </cell>
          <cell r="AD2497">
            <v>11</v>
          </cell>
        </row>
        <row r="2498">
          <cell r="A2498" t="str">
            <v>Tunja</v>
          </cell>
          <cell r="B2498">
            <v>7570955</v>
          </cell>
          <cell r="C2498">
            <v>37635</v>
          </cell>
          <cell r="D2498">
            <v>37777</v>
          </cell>
          <cell r="E2498" t="str">
            <v>M</v>
          </cell>
          <cell r="F2498" t="str">
            <v>AUCOL98</v>
          </cell>
          <cell r="G2498">
            <v>63197</v>
          </cell>
          <cell r="H2498" t="str">
            <v>MURCIA RODRIGUEZ S. EN C.</v>
          </cell>
          <cell r="I2498">
            <v>5390160</v>
          </cell>
          <cell r="J2498">
            <v>5397555</v>
          </cell>
          <cell r="K2498">
            <v>5117555.4556999998</v>
          </cell>
          <cell r="N2498">
            <v>0</v>
          </cell>
          <cell r="O2498">
            <v>0.1</v>
          </cell>
          <cell r="P2498">
            <v>0</v>
          </cell>
          <cell r="Q2498">
            <v>0.1</v>
          </cell>
          <cell r="R2498">
            <v>0</v>
          </cell>
          <cell r="S2498">
            <v>0</v>
          </cell>
          <cell r="T2498">
            <v>0</v>
          </cell>
          <cell r="U2498">
            <v>0.19</v>
          </cell>
          <cell r="V2498">
            <v>972335.53658299998</v>
          </cell>
          <cell r="W2498">
            <v>0.125</v>
          </cell>
          <cell r="X2498">
            <v>639694.43196249998</v>
          </cell>
          <cell r="Y2498">
            <v>0</v>
          </cell>
          <cell r="Z2498">
            <v>0</v>
          </cell>
          <cell r="AA2498">
            <v>0.68500000000000005</v>
          </cell>
          <cell r="AB2498">
            <v>3505525.4871545001</v>
          </cell>
          <cell r="AC2498">
            <v>10</v>
          </cell>
          <cell r="AD2498">
            <v>10</v>
          </cell>
        </row>
        <row r="2499">
          <cell r="B2499" t="str">
            <v>Total 7570955</v>
          </cell>
          <cell r="I2499">
            <v>28964891</v>
          </cell>
          <cell r="J2499">
            <v>28972286</v>
          </cell>
          <cell r="K2499">
            <v>28692286.455699999</v>
          </cell>
          <cell r="L2499">
            <v>0</v>
          </cell>
          <cell r="M2499">
            <v>0</v>
          </cell>
          <cell r="N2499">
            <v>0</v>
          </cell>
          <cell r="P2499">
            <v>0</v>
          </cell>
          <cell r="R2499">
            <v>0</v>
          </cell>
          <cell r="S2499">
            <v>0</v>
          </cell>
          <cell r="V2499">
            <v>5451534.4265829995</v>
          </cell>
          <cell r="X2499">
            <v>3586535.8069624999</v>
          </cell>
          <cell r="Z2499">
            <v>0</v>
          </cell>
          <cell r="AB2499">
            <v>19654216.222154502</v>
          </cell>
          <cell r="AC2499">
            <v>10</v>
          </cell>
        </row>
        <row r="2500">
          <cell r="H2500" t="str">
            <v>Total MURCIA RODRIGUEZ S. EN C.</v>
          </cell>
          <cell r="I2500">
            <v>28964891</v>
          </cell>
          <cell r="J2500">
            <v>28972286</v>
          </cell>
          <cell r="K2500">
            <v>28692286.455699999</v>
          </cell>
          <cell r="L2500">
            <v>0</v>
          </cell>
          <cell r="M2500">
            <v>0</v>
          </cell>
          <cell r="N2500">
            <v>0</v>
          </cell>
          <cell r="P2500">
            <v>0</v>
          </cell>
          <cell r="R2500">
            <v>0</v>
          </cell>
          <cell r="S2500">
            <v>0</v>
          </cell>
          <cell r="V2500">
            <v>5451534.4265829995</v>
          </cell>
          <cell r="X2500">
            <v>3586535.8069624999</v>
          </cell>
          <cell r="Z2500">
            <v>0</v>
          </cell>
          <cell r="AB2500">
            <v>19654216.222154502</v>
          </cell>
          <cell r="AC2500">
            <v>10</v>
          </cell>
        </row>
        <row r="2501">
          <cell r="A2501" t="str">
            <v>Tunja</v>
          </cell>
          <cell r="B2501">
            <v>7418957</v>
          </cell>
          <cell r="C2501">
            <v>36739</v>
          </cell>
          <cell r="D2501">
            <v>37103</v>
          </cell>
          <cell r="E2501" t="str">
            <v>M</v>
          </cell>
          <cell r="F2501" t="str">
            <v>AUCOL98</v>
          </cell>
          <cell r="G2501">
            <v>56630</v>
          </cell>
          <cell r="H2501" t="str">
            <v>ROJAS PRIETO CARLOS EDUARDO</v>
          </cell>
          <cell r="I2501">
            <v>43393468</v>
          </cell>
          <cell r="J2501">
            <v>43401218</v>
          </cell>
          <cell r="K2501">
            <v>43447302.261699997</v>
          </cell>
          <cell r="L2501">
            <v>1683065</v>
          </cell>
          <cell r="M2501">
            <v>0</v>
          </cell>
          <cell r="N2501">
            <v>1683065</v>
          </cell>
          <cell r="O2501">
            <v>0.1</v>
          </cell>
          <cell r="P2501">
            <v>0</v>
          </cell>
          <cell r="Q2501">
            <v>0.1</v>
          </cell>
          <cell r="R2501">
            <v>168306.5</v>
          </cell>
          <cell r="S2501">
            <v>1851371.5</v>
          </cell>
          <cell r="T2501">
            <v>4.261188620753642E-2</v>
          </cell>
          <cell r="U2501">
            <v>0.19</v>
          </cell>
          <cell r="V2501">
            <v>8254987.4297229992</v>
          </cell>
          <cell r="W2501">
            <v>0.125</v>
          </cell>
          <cell r="X2501">
            <v>5430912.7827124996</v>
          </cell>
          <cell r="Y2501">
            <v>0</v>
          </cell>
          <cell r="Z2501">
            <v>0</v>
          </cell>
          <cell r="AA2501">
            <v>0.64238811379246363</v>
          </cell>
          <cell r="AB2501">
            <v>27910030.549264502</v>
          </cell>
          <cell r="AD2501">
            <v>37.969779968261719</v>
          </cell>
        </row>
        <row r="2502">
          <cell r="A2502" t="str">
            <v>Tunja</v>
          </cell>
          <cell r="B2502">
            <v>7418957</v>
          </cell>
          <cell r="C2502">
            <v>37104</v>
          </cell>
          <cell r="D2502">
            <v>37468</v>
          </cell>
          <cell r="E2502" t="str">
            <v>M</v>
          </cell>
          <cell r="F2502" t="str">
            <v>AUCOL98</v>
          </cell>
          <cell r="G2502">
            <v>56630</v>
          </cell>
          <cell r="H2502" t="str">
            <v>ROJAS PRIETO CARLOS EDUARDO</v>
          </cell>
          <cell r="I2502">
            <v>59574851</v>
          </cell>
          <cell r="J2502">
            <v>59602329</v>
          </cell>
          <cell r="K2502">
            <v>59521016.5801</v>
          </cell>
          <cell r="L2502">
            <v>29003090</v>
          </cell>
          <cell r="M2502">
            <v>1492201</v>
          </cell>
          <cell r="N2502">
            <v>30495291</v>
          </cell>
          <cell r="O2502">
            <v>0.1</v>
          </cell>
          <cell r="P2502">
            <v>149220.1</v>
          </cell>
          <cell r="Q2502">
            <v>0.1</v>
          </cell>
          <cell r="R2502">
            <v>3049529.1</v>
          </cell>
          <cell r="S2502">
            <v>33694040.200000003</v>
          </cell>
          <cell r="T2502">
            <v>0.56608643695889294</v>
          </cell>
          <cell r="U2502">
            <v>0.19</v>
          </cell>
          <cell r="V2502">
            <v>11308993.150219001</v>
          </cell>
          <cell r="W2502">
            <v>0.125</v>
          </cell>
          <cell r="X2502">
            <v>7440127.0725125</v>
          </cell>
          <cell r="Y2502">
            <v>0</v>
          </cell>
          <cell r="Z2502">
            <v>0</v>
          </cell>
          <cell r="AA2502">
            <v>0.11891356304110712</v>
          </cell>
          <cell r="AB2502">
            <v>7077856.1573685035</v>
          </cell>
          <cell r="AD2502">
            <v>66.032966613769531</v>
          </cell>
        </row>
        <row r="2503">
          <cell r="A2503" t="str">
            <v>Tunja</v>
          </cell>
          <cell r="B2503">
            <v>7418957</v>
          </cell>
          <cell r="C2503">
            <v>37469</v>
          </cell>
          <cell r="D2503">
            <v>37777</v>
          </cell>
          <cell r="E2503" t="str">
            <v>M</v>
          </cell>
          <cell r="F2503" t="str">
            <v>AUCOL98</v>
          </cell>
          <cell r="G2503">
            <v>56630</v>
          </cell>
          <cell r="H2503" t="str">
            <v>ROJAS PRIETO CARLOS EDUARDO</v>
          </cell>
          <cell r="I2503">
            <v>67345675</v>
          </cell>
          <cell r="J2503">
            <v>57032428</v>
          </cell>
          <cell r="K2503">
            <v>62296308.351599999</v>
          </cell>
          <cell r="L2503">
            <v>17647379</v>
          </cell>
          <cell r="M2503">
            <v>69550000</v>
          </cell>
          <cell r="N2503">
            <v>87197379</v>
          </cell>
          <cell r="O2503">
            <v>0.1</v>
          </cell>
          <cell r="P2503">
            <v>6955000</v>
          </cell>
          <cell r="Q2503">
            <v>0.1</v>
          </cell>
          <cell r="R2503">
            <v>8719737.9000000004</v>
          </cell>
          <cell r="S2503">
            <v>102872116.90000001</v>
          </cell>
          <cell r="T2503">
            <v>1.6513356829973036</v>
          </cell>
          <cell r="U2503">
            <v>0.19</v>
          </cell>
          <cell r="V2503">
            <v>11836298.586804001</v>
          </cell>
          <cell r="W2503">
            <v>0.125</v>
          </cell>
          <cell r="X2503">
            <v>7787038.5439499998</v>
          </cell>
          <cell r="Y2503">
            <v>0</v>
          </cell>
          <cell r="Z2503">
            <v>0</v>
          </cell>
          <cell r="AA2503">
            <v>-0.96633568299730355</v>
          </cell>
          <cell r="AB2503">
            <v>-60199145.679154009</v>
          </cell>
          <cell r="AC2503">
            <v>91</v>
          </cell>
          <cell r="AD2503">
            <v>87.542205810546875</v>
          </cell>
        </row>
        <row r="2504">
          <cell r="B2504" t="str">
            <v>Total 7418957</v>
          </cell>
          <cell r="I2504">
            <v>170313994</v>
          </cell>
          <cell r="J2504">
            <v>160035975</v>
          </cell>
          <cell r="K2504">
            <v>165264627.1934</v>
          </cell>
          <cell r="L2504">
            <v>48333534</v>
          </cell>
          <cell r="M2504">
            <v>71042201</v>
          </cell>
          <cell r="N2504">
            <v>119375735</v>
          </cell>
          <cell r="P2504">
            <v>7104220.0999999996</v>
          </cell>
          <cell r="R2504">
            <v>11937573.5</v>
          </cell>
          <cell r="S2504">
            <v>138417528.60000002</v>
          </cell>
          <cell r="V2504">
            <v>31400279.166745998</v>
          </cell>
          <cell r="X2504">
            <v>20658078.399174999</v>
          </cell>
          <cell r="Z2504">
            <v>0</v>
          </cell>
          <cell r="AB2504">
            <v>-25211258.972521007</v>
          </cell>
          <cell r="AC2504">
            <v>91</v>
          </cell>
        </row>
        <row r="2505">
          <cell r="H2505" t="str">
            <v>Total ROJAS PRIETO CARLOS EDUARDO</v>
          </cell>
          <cell r="I2505">
            <v>170313994</v>
          </cell>
          <cell r="J2505">
            <v>160035975</v>
          </cell>
          <cell r="K2505">
            <v>165264627.1934</v>
          </cell>
          <cell r="L2505">
            <v>48333534</v>
          </cell>
          <cell r="M2505">
            <v>71042201</v>
          </cell>
          <cell r="N2505">
            <v>119375735</v>
          </cell>
          <cell r="P2505">
            <v>7104220.0999999996</v>
          </cell>
          <cell r="R2505">
            <v>11937573.5</v>
          </cell>
          <cell r="S2505">
            <v>138417528.60000002</v>
          </cell>
          <cell r="V2505">
            <v>31400279.166745998</v>
          </cell>
          <cell r="X2505">
            <v>20658078.399174999</v>
          </cell>
          <cell r="Z2505">
            <v>0</v>
          </cell>
          <cell r="AB2505">
            <v>-25211258.972521007</v>
          </cell>
          <cell r="AC2505">
            <v>91</v>
          </cell>
        </row>
        <row r="2506">
          <cell r="A2506" t="str">
            <v>Total Tunja</v>
          </cell>
          <cell r="I2506">
            <v>8581407408.6875</v>
          </cell>
          <cell r="J2506">
            <v>8112758417.5</v>
          </cell>
          <cell r="K2506">
            <v>8362430204.133399</v>
          </cell>
          <cell r="L2506">
            <v>3688796126</v>
          </cell>
          <cell r="M2506">
            <v>693962615</v>
          </cell>
          <cell r="N2506">
            <v>4382758741</v>
          </cell>
          <cell r="P2506">
            <v>69396261.5</v>
          </cell>
          <cell r="R2506">
            <v>438275874.10000008</v>
          </cell>
          <cell r="S2506">
            <v>4890430876.5999994</v>
          </cell>
          <cell r="V2506">
            <v>1588861738.7853463</v>
          </cell>
          <cell r="X2506">
            <v>1326643796.2643299</v>
          </cell>
          <cell r="Z2506">
            <v>281781547.93566495</v>
          </cell>
          <cell r="AB2506">
            <v>274712244.54805875</v>
          </cell>
          <cell r="AC2506">
            <v>1875</v>
          </cell>
        </row>
        <row r="2507">
          <cell r="A2507" t="str">
            <v>Villavicencio</v>
          </cell>
          <cell r="B2507">
            <v>10977829</v>
          </cell>
          <cell r="C2507">
            <v>37459</v>
          </cell>
          <cell r="D2507">
            <v>37777</v>
          </cell>
          <cell r="E2507" t="str">
            <v>D</v>
          </cell>
          <cell r="F2507" t="str">
            <v>AUCOLESP</v>
          </cell>
          <cell r="G2507">
            <v>66991</v>
          </cell>
          <cell r="H2507" t="str">
            <v>GALVAN BARBOSA GLORIA MARGARITA</v>
          </cell>
          <cell r="I2507">
            <v>553491</v>
          </cell>
          <cell r="J2507">
            <v>553491</v>
          </cell>
          <cell r="K2507">
            <v>553491</v>
          </cell>
          <cell r="N2507">
            <v>0</v>
          </cell>
          <cell r="O2507">
            <v>0.1</v>
          </cell>
          <cell r="P2507">
            <v>0</v>
          </cell>
          <cell r="Q2507">
            <v>0.1</v>
          </cell>
          <cell r="R2507">
            <v>0</v>
          </cell>
          <cell r="S2507">
            <v>0</v>
          </cell>
          <cell r="T2507">
            <v>0</v>
          </cell>
          <cell r="U2507">
            <v>0.19</v>
          </cell>
          <cell r="V2507">
            <v>105163.29000000001</v>
          </cell>
          <cell r="W2507">
            <v>0.125</v>
          </cell>
          <cell r="X2507">
            <v>69186.375</v>
          </cell>
          <cell r="Y2507">
            <v>0</v>
          </cell>
          <cell r="Z2507">
            <v>0</v>
          </cell>
          <cell r="AA2507">
            <v>0.68500000000000005</v>
          </cell>
          <cell r="AB2507">
            <v>379141.33500000002</v>
          </cell>
          <cell r="AC2507">
            <v>0</v>
          </cell>
          <cell r="AD2507">
            <v>0.6603773832321167</v>
          </cell>
        </row>
        <row r="2508">
          <cell r="B2508" t="str">
            <v>Total 10977829</v>
          </cell>
          <cell r="I2508">
            <v>553491</v>
          </cell>
          <cell r="J2508">
            <v>553491</v>
          </cell>
          <cell r="K2508">
            <v>553491</v>
          </cell>
          <cell r="L2508">
            <v>0</v>
          </cell>
          <cell r="M2508">
            <v>0</v>
          </cell>
          <cell r="N2508">
            <v>0</v>
          </cell>
          <cell r="P2508">
            <v>0</v>
          </cell>
          <cell r="R2508">
            <v>0</v>
          </cell>
          <cell r="S2508">
            <v>0</v>
          </cell>
          <cell r="V2508">
            <v>105163.29000000001</v>
          </cell>
          <cell r="X2508">
            <v>69186.375</v>
          </cell>
          <cell r="Z2508">
            <v>0</v>
          </cell>
          <cell r="AB2508">
            <v>379141.33500000002</v>
          </cell>
          <cell r="AC2508">
            <v>0</v>
          </cell>
        </row>
        <row r="2509">
          <cell r="H2509" t="str">
            <v>Total GALVAN BARBOSA GLORIA MARGARITA</v>
          </cell>
          <cell r="I2509">
            <v>553491</v>
          </cell>
          <cell r="J2509">
            <v>553491</v>
          </cell>
          <cell r="K2509">
            <v>553491</v>
          </cell>
          <cell r="L2509">
            <v>0</v>
          </cell>
          <cell r="M2509">
            <v>0</v>
          </cell>
          <cell r="N2509">
            <v>0</v>
          </cell>
          <cell r="P2509">
            <v>0</v>
          </cell>
          <cell r="R2509">
            <v>0</v>
          </cell>
          <cell r="S2509">
            <v>0</v>
          </cell>
          <cell r="V2509">
            <v>105163.29000000001</v>
          </cell>
          <cell r="X2509">
            <v>69186.375</v>
          </cell>
          <cell r="Z2509">
            <v>0</v>
          </cell>
          <cell r="AB2509">
            <v>379141.33500000002</v>
          </cell>
          <cell r="AC2509">
            <v>0</v>
          </cell>
        </row>
        <row r="2510">
          <cell r="A2510" t="str">
            <v>Villavicencio</v>
          </cell>
          <cell r="B2510">
            <v>8711236</v>
          </cell>
          <cell r="C2510">
            <v>36937</v>
          </cell>
          <cell r="D2510">
            <v>37301</v>
          </cell>
          <cell r="E2510" t="str">
            <v>A</v>
          </cell>
          <cell r="F2510" t="str">
            <v>AUCOL98</v>
          </cell>
          <cell r="G2510">
            <v>65312</v>
          </cell>
          <cell r="H2510" t="str">
            <v>M Y S LTDA.</v>
          </cell>
          <cell r="I2510">
            <v>16881993.8125</v>
          </cell>
          <cell r="J2510">
            <v>16881993.8125</v>
          </cell>
          <cell r="K2510">
            <v>11016145.468800001</v>
          </cell>
          <cell r="L2510">
            <v>791238</v>
          </cell>
          <cell r="M2510">
            <v>5000000</v>
          </cell>
          <cell r="N2510">
            <v>5791238</v>
          </cell>
          <cell r="O2510">
            <v>0.1</v>
          </cell>
          <cell r="P2510">
            <v>500000</v>
          </cell>
          <cell r="Q2510">
            <v>0.1</v>
          </cell>
          <cell r="R2510">
            <v>579123.80000000005</v>
          </cell>
          <cell r="S2510">
            <v>6870361.7999999998</v>
          </cell>
          <cell r="T2510">
            <v>0.62366295175188846</v>
          </cell>
          <cell r="U2510">
            <v>0.19</v>
          </cell>
          <cell r="V2510">
            <v>2093067.6390720003</v>
          </cell>
          <cell r="W2510">
            <v>0.125</v>
          </cell>
          <cell r="X2510">
            <v>1377018.1836000001</v>
          </cell>
          <cell r="Y2510">
            <v>0</v>
          </cell>
          <cell r="Z2510">
            <v>0</v>
          </cell>
          <cell r="AA2510">
            <v>6.1337048248111592E-2</v>
          </cell>
          <cell r="AB2510">
            <v>675697.84612800158</v>
          </cell>
          <cell r="AD2510">
            <v>6.7115383148193359</v>
          </cell>
        </row>
        <row r="2511">
          <cell r="A2511" t="str">
            <v>Villavicencio</v>
          </cell>
          <cell r="B2511">
            <v>8711236</v>
          </cell>
          <cell r="C2511">
            <v>37302</v>
          </cell>
          <cell r="D2511">
            <v>37666</v>
          </cell>
          <cell r="E2511" t="str">
            <v>A</v>
          </cell>
          <cell r="F2511" t="str">
            <v>AUCOL98</v>
          </cell>
          <cell r="G2511">
            <v>65312</v>
          </cell>
          <cell r="H2511" t="str">
            <v>M Y S LTDA.</v>
          </cell>
          <cell r="I2511">
            <v>-398973</v>
          </cell>
          <cell r="J2511">
            <v>-398973</v>
          </cell>
          <cell r="K2511">
            <v>5466875.3359000003</v>
          </cell>
          <cell r="L2511">
            <v>745295</v>
          </cell>
          <cell r="M2511">
            <v>6892206</v>
          </cell>
          <cell r="N2511">
            <v>7637501</v>
          </cell>
          <cell r="O2511">
            <v>0.1</v>
          </cell>
          <cell r="P2511">
            <v>689220.60000000009</v>
          </cell>
          <cell r="Q2511">
            <v>0.1</v>
          </cell>
          <cell r="R2511">
            <v>763750.10000000009</v>
          </cell>
          <cell r="S2511">
            <v>9090471.6999999993</v>
          </cell>
          <cell r="T2511">
            <v>1.6628276925037022</v>
          </cell>
          <cell r="U2511">
            <v>0.19</v>
          </cell>
          <cell r="V2511">
            <v>1038706.313821</v>
          </cell>
          <cell r="W2511">
            <v>0.125</v>
          </cell>
          <cell r="X2511">
            <v>683359.41698750004</v>
          </cell>
          <cell r="Y2511">
            <v>0</v>
          </cell>
          <cell r="Z2511">
            <v>0</v>
          </cell>
          <cell r="AA2511">
            <v>-0.97782769250370216</v>
          </cell>
          <cell r="AB2511">
            <v>-5345662.0949084992</v>
          </cell>
          <cell r="AD2511">
            <v>3.6373627185821533</v>
          </cell>
        </row>
      </sheetData>
      <sheetData sheetId="5"/>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ERRE  MERCADO"/>
      <sheetName val="DM Valores asegurados"/>
      <sheetName val="DM Cob y Cond"/>
      <sheetName val="TM Cob y Lim"/>
      <sheetName val="TM Condiciones"/>
      <sheetName val="Manejo Limites"/>
      <sheetName val="Manejo Condiciones"/>
      <sheetName val="RCE Límites"/>
      <sheetName val="RCE Clausulas"/>
      <sheetName val="Ex. Primas"/>
      <sheetName val="Ex. Cob y Cond."/>
      <sheetName val="Listado"/>
      <sheetName val="Vida. Primas"/>
      <sheetName val="Vida Cob y Cond"/>
      <sheetName val="Resumen Primas"/>
      <sheetName val="INF30052003"/>
      <sheetName val="ABR"/>
      <sheetName val="JUN"/>
      <sheetName val="MAR"/>
      <sheetName val="MAY"/>
      <sheetName val="SLIP_Condiciones_Técnicas_"/>
      <sheetName val="Telemarketing"/>
    </sheetNames>
    <sheetDataSet>
      <sheetData sheetId="0" refreshError="1"/>
      <sheetData sheetId="1"/>
      <sheetData sheetId="2" refreshError="1"/>
      <sheetData sheetId="3"/>
      <sheetData sheetId="4" refreshError="1"/>
      <sheetData sheetId="5"/>
      <sheetData sheetId="6" refreshError="1"/>
      <sheetData sheetId="7"/>
      <sheetData sheetId="8" refreshError="1"/>
      <sheetData sheetId="9"/>
      <sheetData sheetId="10" refreshError="1"/>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2"/>
      <sheetName val="PRESUPUESTO"/>
      <sheetName val="ACUMJUN"/>
      <sheetName val="JUNIO"/>
      <sheetName val="ACUMAYO"/>
      <sheetName val="MAYO"/>
      <sheetName val="ACUMABR"/>
      <sheetName val="ABRIL"/>
      <sheetName val="ACUMMARZO"/>
      <sheetName val="MARZO"/>
      <sheetName val="ACUMFEB"/>
      <sheetName val="FEBRERO"/>
      <sheetName val="ENERO"/>
      <sheetName val="Hoja2"/>
      <sheetName val="TM Cob y Lim"/>
      <sheetName val="Manejo Limites"/>
      <sheetName val="TABLAS"/>
      <sheetName val="Relacion Grupo Vida"/>
    </sheetNames>
    <sheetDataSet>
      <sheetData sheetId="0"/>
      <sheetData sheetId="1">
        <row r="7">
          <cell r="B7">
            <v>101</v>
          </cell>
          <cell r="R7">
            <v>8583863.3782064989</v>
          </cell>
        </row>
        <row r="8">
          <cell r="B8">
            <v>102</v>
          </cell>
          <cell r="R8">
            <v>6926903.9222499998</v>
          </cell>
        </row>
        <row r="9">
          <cell r="B9">
            <v>103</v>
          </cell>
          <cell r="R9">
            <v>13515176.82917</v>
          </cell>
        </row>
        <row r="10">
          <cell r="B10">
            <v>104</v>
          </cell>
          <cell r="R10">
            <v>13598855.852889998</v>
          </cell>
        </row>
        <row r="11">
          <cell r="B11">
            <v>105</v>
          </cell>
          <cell r="R11">
            <v>6560234.6256607994</v>
          </cell>
        </row>
        <row r="12">
          <cell r="B12">
            <v>106</v>
          </cell>
          <cell r="R12">
            <v>6804255.6289999997</v>
          </cell>
        </row>
        <row r="13">
          <cell r="B13">
            <v>107</v>
          </cell>
          <cell r="R13">
            <v>7436756.2946699997</v>
          </cell>
        </row>
        <row r="14">
          <cell r="B14">
            <v>108</v>
          </cell>
          <cell r="R14">
            <v>9378576.9402765986</v>
          </cell>
        </row>
        <row r="15">
          <cell r="B15">
            <v>109</v>
          </cell>
          <cell r="R15">
            <v>3441080.61473</v>
          </cell>
        </row>
        <row r="16">
          <cell r="B16">
            <v>111</v>
          </cell>
          <cell r="R16">
            <v>5577379.4920674004</v>
          </cell>
        </row>
        <row r="17">
          <cell r="B17">
            <v>112</v>
          </cell>
          <cell r="R17">
            <v>4202664.4228799995</v>
          </cell>
        </row>
        <row r="18">
          <cell r="B18">
            <v>113</v>
          </cell>
          <cell r="R18">
            <v>958683.9532799999</v>
          </cell>
        </row>
        <row r="19">
          <cell r="B19">
            <v>114</v>
          </cell>
          <cell r="R19">
            <v>5277435.9296899997</v>
          </cell>
        </row>
        <row r="20">
          <cell r="B20">
            <v>116</v>
          </cell>
          <cell r="R20">
            <v>4491060.6508475002</v>
          </cell>
        </row>
        <row r="21">
          <cell r="B21">
            <v>117</v>
          </cell>
          <cell r="R21">
            <v>5294395.4882319989</v>
          </cell>
        </row>
        <row r="22">
          <cell r="B22">
            <v>118</v>
          </cell>
          <cell r="R22">
            <v>4473152.7523523998</v>
          </cell>
        </row>
        <row r="23">
          <cell r="B23">
            <v>119</v>
          </cell>
          <cell r="R23">
            <v>5793291.3514700001</v>
          </cell>
        </row>
        <row r="24">
          <cell r="B24">
            <v>120</v>
          </cell>
          <cell r="R24">
            <v>2906830.8684868491</v>
          </cell>
        </row>
        <row r="25">
          <cell r="B25">
            <v>121</v>
          </cell>
          <cell r="R25">
            <v>4659829.6453523999</v>
          </cell>
        </row>
        <row r="26">
          <cell r="B26">
            <v>122</v>
          </cell>
          <cell r="R26">
            <v>5824279.5714705</v>
          </cell>
        </row>
        <row r="27">
          <cell r="B27">
            <v>124</v>
          </cell>
          <cell r="R27">
            <v>6078877.6008987008</v>
          </cell>
        </row>
        <row r="28">
          <cell r="B28">
            <v>125</v>
          </cell>
          <cell r="R28">
            <v>6005323.7049773009</v>
          </cell>
        </row>
        <row r="29">
          <cell r="B29">
            <v>127</v>
          </cell>
          <cell r="R29">
            <v>2968264.7471730001</v>
          </cell>
        </row>
        <row r="30">
          <cell r="B30">
            <v>128</v>
          </cell>
          <cell r="R30">
            <v>4344968.5136024999</v>
          </cell>
        </row>
        <row r="31">
          <cell r="B31">
            <v>129</v>
          </cell>
          <cell r="R31">
            <v>2906830.8684868491</v>
          </cell>
        </row>
        <row r="32">
          <cell r="B32">
            <v>130</v>
          </cell>
          <cell r="R32">
            <v>623144.56963199994</v>
          </cell>
        </row>
        <row r="33">
          <cell r="B33">
            <v>131</v>
          </cell>
          <cell r="R33">
            <v>575210.37196799996</v>
          </cell>
        </row>
        <row r="34">
          <cell r="B34">
            <v>132</v>
          </cell>
          <cell r="R34">
            <v>814881.36028799985</v>
          </cell>
        </row>
        <row r="35">
          <cell r="B35">
            <v>134</v>
          </cell>
          <cell r="R35">
            <v>264596.77110527997</v>
          </cell>
        </row>
        <row r="36">
          <cell r="B36">
            <v>190</v>
          </cell>
          <cell r="R36">
            <v>16988789.461989999</v>
          </cell>
        </row>
        <row r="37">
          <cell r="B37">
            <v>201</v>
          </cell>
          <cell r="R37">
            <v>8801457.7225199994</v>
          </cell>
        </row>
        <row r="38">
          <cell r="B38">
            <v>202</v>
          </cell>
          <cell r="R38">
            <v>7276975.7721599992</v>
          </cell>
        </row>
        <row r="39">
          <cell r="B39">
            <v>203</v>
          </cell>
          <cell r="R39">
            <v>6773556.3607700001</v>
          </cell>
        </row>
        <row r="40">
          <cell r="B40">
            <v>204</v>
          </cell>
          <cell r="R40">
            <v>6010368.4847599994</v>
          </cell>
        </row>
        <row r="41">
          <cell r="B41">
            <v>205</v>
          </cell>
          <cell r="R41">
            <v>4042561.78394</v>
          </cell>
        </row>
        <row r="42">
          <cell r="B42">
            <v>206</v>
          </cell>
          <cell r="R42">
            <v>4910922.6097499998</v>
          </cell>
        </row>
        <row r="43">
          <cell r="B43">
            <v>207</v>
          </cell>
          <cell r="R43">
            <v>7999977.0554705998</v>
          </cell>
        </row>
        <row r="44">
          <cell r="B44">
            <v>208</v>
          </cell>
          <cell r="R44">
            <v>5018668.6201799996</v>
          </cell>
        </row>
        <row r="45">
          <cell r="B45">
            <v>209</v>
          </cell>
          <cell r="R45">
            <v>4424967.2545699989</v>
          </cell>
        </row>
        <row r="46">
          <cell r="B46">
            <v>210</v>
          </cell>
          <cell r="R46">
            <v>3556629.9697885998</v>
          </cell>
        </row>
        <row r="47">
          <cell r="B47">
            <v>211</v>
          </cell>
          <cell r="R47">
            <v>3187838.7239000001</v>
          </cell>
        </row>
        <row r="48">
          <cell r="B48">
            <v>212</v>
          </cell>
          <cell r="R48">
            <v>2472801.3115900001</v>
          </cell>
        </row>
        <row r="49">
          <cell r="B49">
            <v>213</v>
          </cell>
          <cell r="R49">
            <v>3706076.8417623988</v>
          </cell>
        </row>
        <row r="50">
          <cell r="B50">
            <v>301</v>
          </cell>
          <cell r="R50">
            <v>5614299.6317799995</v>
          </cell>
        </row>
        <row r="51">
          <cell r="B51">
            <v>302</v>
          </cell>
          <cell r="R51">
            <v>6537833.9448199989</v>
          </cell>
        </row>
        <row r="52">
          <cell r="B52">
            <v>303</v>
          </cell>
          <cell r="R52">
            <v>4050056.7210999997</v>
          </cell>
        </row>
        <row r="53">
          <cell r="B53">
            <v>304</v>
          </cell>
          <cell r="R53">
            <v>0</v>
          </cell>
        </row>
        <row r="54">
          <cell r="B54">
            <v>305</v>
          </cell>
          <cell r="R54">
            <v>1907431.7470899997</v>
          </cell>
        </row>
        <row r="55">
          <cell r="B55">
            <v>306</v>
          </cell>
          <cell r="R55">
            <v>0</v>
          </cell>
        </row>
        <row r="56">
          <cell r="B56">
            <v>307</v>
          </cell>
          <cell r="R56">
            <v>1019588.2453651498</v>
          </cell>
        </row>
        <row r="57">
          <cell r="B57">
            <v>308</v>
          </cell>
          <cell r="R57">
            <v>1826203.9111800001</v>
          </cell>
        </row>
        <row r="58">
          <cell r="B58">
            <v>309</v>
          </cell>
          <cell r="R58">
            <v>3494638.8270036005</v>
          </cell>
        </row>
        <row r="59">
          <cell r="B59">
            <v>310</v>
          </cell>
          <cell r="R59">
            <v>3361641.8063599998</v>
          </cell>
        </row>
        <row r="60">
          <cell r="B60">
            <v>311</v>
          </cell>
          <cell r="R60">
            <v>2238497.7960655494</v>
          </cell>
        </row>
        <row r="61">
          <cell r="B61">
            <v>312</v>
          </cell>
          <cell r="R61">
            <v>2857395.535406</v>
          </cell>
        </row>
        <row r="62">
          <cell r="B62">
            <v>390</v>
          </cell>
          <cell r="R62">
            <v>8749244.7545599993</v>
          </cell>
        </row>
        <row r="63">
          <cell r="B63">
            <v>401</v>
          </cell>
          <cell r="R63">
            <v>4309812.7769416487</v>
          </cell>
        </row>
        <row r="64">
          <cell r="B64">
            <v>402</v>
          </cell>
          <cell r="R64">
            <v>6037088.2382669989</v>
          </cell>
        </row>
        <row r="65">
          <cell r="B65">
            <v>403</v>
          </cell>
          <cell r="R65">
            <v>5511785.1332030995</v>
          </cell>
        </row>
        <row r="66">
          <cell r="B66">
            <v>404</v>
          </cell>
          <cell r="R66">
            <v>7876805.0183398006</v>
          </cell>
        </row>
        <row r="67">
          <cell r="B67">
            <v>405</v>
          </cell>
          <cell r="R67">
            <v>4187552.7491700002</v>
          </cell>
        </row>
        <row r="68">
          <cell r="B68">
            <v>406</v>
          </cell>
          <cell r="R68">
            <v>3683407.1652221992</v>
          </cell>
        </row>
        <row r="69">
          <cell r="B69">
            <v>407</v>
          </cell>
          <cell r="R69">
            <v>5511785.1332030995</v>
          </cell>
        </row>
        <row r="70">
          <cell r="B70">
            <v>408</v>
          </cell>
          <cell r="R70">
            <v>2762555.3739166493</v>
          </cell>
        </row>
        <row r="71">
          <cell r="B71">
            <v>501</v>
          </cell>
          <cell r="R71">
            <v>5309476.8269599993</v>
          </cell>
        </row>
        <row r="72">
          <cell r="B72">
            <v>502</v>
          </cell>
          <cell r="R72">
            <v>5219349.4638699992</v>
          </cell>
        </row>
        <row r="73">
          <cell r="B73">
            <v>503</v>
          </cell>
          <cell r="R73">
            <v>6040829.5250899997</v>
          </cell>
        </row>
        <row r="74">
          <cell r="B74">
            <v>504</v>
          </cell>
          <cell r="R74">
            <v>4908100.559529</v>
          </cell>
        </row>
        <row r="75">
          <cell r="B75">
            <v>505</v>
          </cell>
          <cell r="R75">
            <v>4532177.6036400003</v>
          </cell>
        </row>
        <row r="76">
          <cell r="B76">
            <v>507</v>
          </cell>
          <cell r="R76">
            <v>2920297.7881899998</v>
          </cell>
        </row>
        <row r="77">
          <cell r="B77">
            <v>508</v>
          </cell>
          <cell r="R77">
            <v>3041171.4126119995</v>
          </cell>
        </row>
        <row r="78">
          <cell r="B78">
            <v>509</v>
          </cell>
          <cell r="R78">
            <v>4464928.7027071994</v>
          </cell>
        </row>
        <row r="79">
          <cell r="B79">
            <v>510</v>
          </cell>
          <cell r="R79">
            <v>3801468.2464052993</v>
          </cell>
        </row>
        <row r="80">
          <cell r="B80">
            <v>511</v>
          </cell>
          <cell r="R80">
            <v>3041171.4126119995</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Name val="Links"/>
      <sheetName val="Tickmarks"/>
      <sheetName val="PRESUPUESTO"/>
      <sheetName val="INF30052003"/>
      <sheetName val="Telemarketing"/>
      <sheetName val="TABLAS"/>
    </sheetNames>
    <sheetDataSet>
      <sheetData sheetId="0">
        <row r="2">
          <cell r="F2" t="str">
            <v>Final</v>
          </cell>
        </row>
        <row r="4">
          <cell r="F4">
            <v>0</v>
          </cell>
        </row>
        <row r="5">
          <cell r="F5">
            <v>210558350.36000001</v>
          </cell>
        </row>
        <row r="6">
          <cell r="F6">
            <v>-8768.9599999999991</v>
          </cell>
        </row>
        <row r="7">
          <cell r="F7">
            <v>5027.6400000000003</v>
          </cell>
        </row>
        <row r="8">
          <cell r="F8">
            <v>-3492.64</v>
          </cell>
        </row>
        <row r="9">
          <cell r="F9">
            <v>795513889.11000001</v>
          </cell>
        </row>
        <row r="10">
          <cell r="F10">
            <v>0</v>
          </cell>
        </row>
        <row r="11">
          <cell r="F11">
            <v>1364.09</v>
          </cell>
        </row>
        <row r="12">
          <cell r="F12">
            <v>2963.49</v>
          </cell>
        </row>
        <row r="13">
          <cell r="F13">
            <v>1687121667.5899999</v>
          </cell>
        </row>
        <row r="14">
          <cell r="F14">
            <v>0</v>
          </cell>
        </row>
        <row r="15">
          <cell r="F15">
            <v>25687.63</v>
          </cell>
        </row>
        <row r="16">
          <cell r="F16">
            <v>0</v>
          </cell>
        </row>
        <row r="17">
          <cell r="F17">
            <v>0</v>
          </cell>
        </row>
        <row r="18">
          <cell r="F18">
            <v>0</v>
          </cell>
        </row>
        <row r="19">
          <cell r="F19">
            <v>0</v>
          </cell>
        </row>
        <row r="20">
          <cell r="F20">
            <v>57935776.170000002</v>
          </cell>
        </row>
        <row r="21">
          <cell r="F21">
            <v>16688869.42</v>
          </cell>
        </row>
        <row r="22">
          <cell r="F22">
            <v>425461.92</v>
          </cell>
        </row>
        <row r="23">
          <cell r="F23">
            <v>355241515.26999998</v>
          </cell>
        </row>
        <row r="24">
          <cell r="F24">
            <v>-355241515.26999998</v>
          </cell>
        </row>
        <row r="25">
          <cell r="F25">
            <v>1491634.13</v>
          </cell>
        </row>
        <row r="26">
          <cell r="F26">
            <v>3764819.6</v>
          </cell>
        </row>
        <row r="27">
          <cell r="F27">
            <v>-22575.26</v>
          </cell>
        </row>
        <row r="28">
          <cell r="F28">
            <v>74485.83</v>
          </cell>
        </row>
        <row r="29">
          <cell r="F29">
            <v>-61006038.57</v>
          </cell>
        </row>
        <row r="30">
          <cell r="F30">
            <v>0</v>
          </cell>
        </row>
        <row r="31">
          <cell r="F31">
            <v>10822.59</v>
          </cell>
        </row>
        <row r="32">
          <cell r="F32">
            <v>132013.28</v>
          </cell>
        </row>
        <row r="33">
          <cell r="F33">
            <v>1197221.3799999999</v>
          </cell>
        </row>
        <row r="34">
          <cell r="F34">
            <v>1552649.4</v>
          </cell>
        </row>
        <row r="35">
          <cell r="F35">
            <v>2715461828.2000003</v>
          </cell>
        </row>
        <row r="37">
          <cell r="F37">
            <v>4644473.18</v>
          </cell>
        </row>
        <row r="38">
          <cell r="F38">
            <v>7891680.0599999996</v>
          </cell>
        </row>
        <row r="39">
          <cell r="F39">
            <v>1716141.39</v>
          </cell>
        </row>
        <row r="40">
          <cell r="F40">
            <v>-47044426.649999999</v>
          </cell>
        </row>
        <row r="41">
          <cell r="F41">
            <v>-14658859.779999999</v>
          </cell>
        </row>
        <row r="42">
          <cell r="F42">
            <v>-47450991.799999997</v>
          </cell>
        </row>
        <row r="44">
          <cell r="F44">
            <v>-6588147.71</v>
          </cell>
        </row>
        <row r="45">
          <cell r="F45">
            <v>-48508982.969999999</v>
          </cell>
        </row>
        <row r="46">
          <cell r="F46">
            <v>-59731658.829999998</v>
          </cell>
        </row>
        <row r="47">
          <cell r="F47">
            <v>-114828789.50999999</v>
          </cell>
        </row>
        <row r="49">
          <cell r="F49">
            <v>18008405.050000001</v>
          </cell>
        </row>
        <row r="50">
          <cell r="F50">
            <v>18008405.050000001</v>
          </cell>
        </row>
        <row r="52">
          <cell r="F52">
            <v>0</v>
          </cell>
        </row>
        <row r="53">
          <cell r="F53">
            <v>2571190451.9400001</v>
          </cell>
        </row>
      </sheetData>
      <sheetData sheetId="1">
        <row r="1">
          <cell r="J1" t="str">
            <v>Final</v>
          </cell>
        </row>
        <row r="3">
          <cell r="J3">
            <v>0</v>
          </cell>
        </row>
        <row r="4">
          <cell r="J4">
            <v>210558350.36000001</v>
          </cell>
        </row>
        <row r="5">
          <cell r="J5">
            <v>-8768.9599999999991</v>
          </cell>
        </row>
        <row r="6">
          <cell r="J6">
            <v>5027.6400000000003</v>
          </cell>
        </row>
        <row r="7">
          <cell r="J7">
            <v>-3492.64</v>
          </cell>
        </row>
        <row r="8">
          <cell r="J8">
            <v>795513889.11000001</v>
          </cell>
        </row>
        <row r="9">
          <cell r="J9">
            <v>0</v>
          </cell>
        </row>
        <row r="10">
          <cell r="J10">
            <v>1364.09</v>
          </cell>
        </row>
        <row r="11">
          <cell r="J11">
            <v>2963.49</v>
          </cell>
        </row>
        <row r="12">
          <cell r="J12">
            <v>1687121667.5899999</v>
          </cell>
        </row>
        <row r="13">
          <cell r="J13">
            <v>0</v>
          </cell>
        </row>
        <row r="14">
          <cell r="J14">
            <v>25687.63</v>
          </cell>
        </row>
        <row r="15">
          <cell r="J15">
            <v>0</v>
          </cell>
        </row>
        <row r="16">
          <cell r="J16">
            <v>0</v>
          </cell>
        </row>
        <row r="17">
          <cell r="J17">
            <v>0</v>
          </cell>
        </row>
        <row r="18">
          <cell r="J18">
            <v>0</v>
          </cell>
        </row>
        <row r="19">
          <cell r="J19">
            <v>57935776.170000002</v>
          </cell>
        </row>
        <row r="20">
          <cell r="J20">
            <v>16688869.42</v>
          </cell>
        </row>
        <row r="21">
          <cell r="J21">
            <v>425461.92</v>
          </cell>
        </row>
        <row r="22">
          <cell r="J22">
            <v>355241515.26999998</v>
          </cell>
        </row>
        <row r="23">
          <cell r="J23">
            <v>-355241515.26999998</v>
          </cell>
        </row>
        <row r="24">
          <cell r="J24">
            <v>1491634.13</v>
          </cell>
        </row>
        <row r="25">
          <cell r="J25">
            <v>3764819.6</v>
          </cell>
        </row>
        <row r="26">
          <cell r="J26">
            <v>-22575.26</v>
          </cell>
        </row>
        <row r="27">
          <cell r="J27">
            <v>74485.83</v>
          </cell>
        </row>
        <row r="28">
          <cell r="J28">
            <v>-61006038.57</v>
          </cell>
        </row>
        <row r="29">
          <cell r="J29">
            <v>0</v>
          </cell>
        </row>
        <row r="30">
          <cell r="J30">
            <v>10822.59</v>
          </cell>
        </row>
        <row r="31">
          <cell r="J31">
            <v>132013.28</v>
          </cell>
        </row>
        <row r="32">
          <cell r="J32">
            <v>1197221.3799999999</v>
          </cell>
        </row>
        <row r="33">
          <cell r="J33">
            <v>1552649.4</v>
          </cell>
        </row>
        <row r="34">
          <cell r="J34">
            <v>2715461828.2000003</v>
          </cell>
        </row>
        <row r="36">
          <cell r="J36">
            <v>4644473.18</v>
          </cell>
        </row>
        <row r="37">
          <cell r="J37">
            <v>7891680.0599999996</v>
          </cell>
        </row>
        <row r="38">
          <cell r="J38">
            <v>1716141.39</v>
          </cell>
        </row>
        <row r="39">
          <cell r="J39">
            <v>-47044426.649999999</v>
          </cell>
        </row>
        <row r="40">
          <cell r="J40">
            <v>-14658859.779999999</v>
          </cell>
        </row>
        <row r="41">
          <cell r="J41">
            <v>-47450991.799999997</v>
          </cell>
        </row>
        <row r="43">
          <cell r="J43">
            <v>-6588147.71</v>
          </cell>
        </row>
        <row r="44">
          <cell r="J44">
            <v>-48508982.969999999</v>
          </cell>
        </row>
        <row r="45">
          <cell r="J45">
            <v>-59731658.829999998</v>
          </cell>
        </row>
        <row r="46">
          <cell r="J46">
            <v>-114828789.50999999</v>
          </cell>
        </row>
        <row r="48">
          <cell r="J48">
            <v>18008405.050000001</v>
          </cell>
        </row>
        <row r="49">
          <cell r="J49">
            <v>18008405.050000001</v>
          </cell>
        </row>
        <row r="51">
          <cell r="J51">
            <v>0</v>
          </cell>
        </row>
        <row r="52">
          <cell r="J52">
            <v>2571190451.9400001</v>
          </cell>
        </row>
      </sheetData>
      <sheetData sheetId="2" refreshError="1"/>
      <sheetData sheetId="3" refreshError="1"/>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NGOS"/>
      <sheetName val="PESADOS"/>
      <sheetName val="TASAS_CLASES"/>
      <sheetName val="CONSOLIDADO"/>
      <sheetName val="RESUMEN"/>
      <sheetName val="CAMIONES Y FURGONES"/>
      <sheetName val="CARROTANQUES"/>
      <sheetName val="REMOLCADORES"/>
      <sheetName val="REMOLQUES"/>
      <sheetName val="VOLQUETAS"/>
      <sheetName val="TABLAS"/>
      <sheetName val="CAMIONES_Y_FURGONES"/>
      <sheetName val="Links"/>
      <sheetName val="Lead"/>
      <sheetName val="TM Cob y Lim"/>
      <sheetName val="Manejo Limites"/>
      <sheetName val="ABR"/>
      <sheetName val="JUN"/>
      <sheetName val="MAR"/>
      <sheetName val="MAY"/>
    </sheetNames>
    <sheetDataSet>
      <sheetData sheetId="0"/>
      <sheetData sheetId="1"/>
      <sheetData sheetId="2"/>
      <sheetData sheetId="3">
        <row r="2">
          <cell r="B2" t="str">
            <v>LLAVES</v>
          </cell>
          <cell r="C2" t="str">
            <v>CLASE</v>
          </cell>
          <cell r="D2" t="str">
            <v>TARIFA</v>
          </cell>
          <cell r="E2" t="str">
            <v>Rango Mod</v>
          </cell>
          <cell r="F2" t="str">
            <v>PNTOT.</v>
          </cell>
          <cell r="G2" t="str">
            <v>PNRCE.</v>
          </cell>
          <cell r="H2" t="str">
            <v>PNPTD.</v>
          </cell>
          <cell r="I2" t="str">
            <v>PNPPD.</v>
          </cell>
          <cell r="J2" t="str">
            <v>PNPTH.</v>
          </cell>
          <cell r="K2" t="str">
            <v>PNPPH.</v>
          </cell>
          <cell r="L2">
            <v>0</v>
          </cell>
          <cell r="M2" t="str">
            <v>VRAdo</v>
          </cell>
          <cell r="N2" t="str">
            <v>n</v>
          </cell>
          <cell r="O2">
            <v>0.1</v>
          </cell>
          <cell r="P2">
            <v>0.2</v>
          </cell>
          <cell r="Q2">
            <v>0.3</v>
          </cell>
          <cell r="R2">
            <v>0.4</v>
          </cell>
          <cell r="S2">
            <v>0.5</v>
          </cell>
        </row>
      </sheetData>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RO"/>
      <sheetName val="FEBRERO"/>
      <sheetName val="MARZO"/>
      <sheetName val="ABRIL"/>
      <sheetName val="MAYO"/>
      <sheetName val="JUNIO"/>
      <sheetName val="JUL ACT."/>
      <sheetName val="JULIO"/>
      <sheetName val="AGOSTO"/>
      <sheetName val="SEPTIEMBRE"/>
      <sheetName val="OCTUBRE"/>
      <sheetName val="NOVIEMBRE"/>
      <sheetName val="DICIEMBRE"/>
      <sheetName val="PRESUP ORD"/>
      <sheetName val="2000 ORD"/>
      <sheetName val="PRESUPUESTO"/>
      <sheetName val="2000"/>
      <sheetName val="ACTUALIZADO"/>
      <sheetName val="TOLUCA"/>
      <sheetName val="meta"/>
      <sheetName val="ACOXPA"/>
      <sheetName val="CUADR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7">
          <cell r="B7">
            <v>57</v>
          </cell>
          <cell r="W7">
            <v>3129153.7680000006</v>
          </cell>
        </row>
        <row r="8">
          <cell r="B8">
            <v>58</v>
          </cell>
          <cell r="W8">
            <v>2911791.7514400012</v>
          </cell>
        </row>
        <row r="9">
          <cell r="B9">
            <v>59</v>
          </cell>
          <cell r="W9">
            <v>2011426.56</v>
          </cell>
        </row>
        <row r="10">
          <cell r="B10">
            <v>211</v>
          </cell>
          <cell r="W10">
            <v>2224491.36</v>
          </cell>
        </row>
        <row r="11">
          <cell r="B11">
            <v>61</v>
          </cell>
          <cell r="W11">
            <v>1061496</v>
          </cell>
        </row>
        <row r="12">
          <cell r="B12">
            <v>62</v>
          </cell>
          <cell r="W12">
            <v>1125836</v>
          </cell>
        </row>
        <row r="13">
          <cell r="B13">
            <v>101</v>
          </cell>
          <cell r="W13">
            <v>13730250.503950955</v>
          </cell>
        </row>
        <row r="14">
          <cell r="B14">
            <v>102</v>
          </cell>
          <cell r="W14">
            <v>13161613.905704957</v>
          </cell>
        </row>
        <row r="15">
          <cell r="B15">
            <v>103</v>
          </cell>
          <cell r="W15">
            <v>19867539.375756275</v>
          </cell>
        </row>
        <row r="16">
          <cell r="B16">
            <v>104</v>
          </cell>
          <cell r="W16">
            <v>25732949.682644539</v>
          </cell>
        </row>
        <row r="17">
          <cell r="B17">
            <v>105</v>
          </cell>
          <cell r="W17">
            <v>8971913.0690231938</v>
          </cell>
        </row>
        <row r="18">
          <cell r="B18">
            <v>106</v>
          </cell>
          <cell r="W18">
            <v>12342168.586798813</v>
          </cell>
        </row>
        <row r="19">
          <cell r="B19">
            <v>107</v>
          </cell>
          <cell r="W19">
            <v>11341970.642634809</v>
          </cell>
        </row>
        <row r="20">
          <cell r="B20">
            <v>108</v>
          </cell>
          <cell r="W20">
            <v>17022710.790084437</v>
          </cell>
        </row>
        <row r="21">
          <cell r="B21">
            <v>109</v>
          </cell>
          <cell r="W21">
            <v>5234446.1506297477</v>
          </cell>
        </row>
        <row r="22">
          <cell r="B22">
            <v>111</v>
          </cell>
          <cell r="W22">
            <v>8627811.2349774372</v>
          </cell>
        </row>
        <row r="23">
          <cell r="B23">
            <v>112</v>
          </cell>
          <cell r="W23">
            <v>6828897.5788388094</v>
          </cell>
        </row>
        <row r="24">
          <cell r="B24">
            <v>113</v>
          </cell>
          <cell r="W24">
            <v>785341.34932367632</v>
          </cell>
        </row>
        <row r="25">
          <cell r="B25">
            <v>114</v>
          </cell>
          <cell r="W25">
            <v>5754588.5162409022</v>
          </cell>
        </row>
        <row r="26">
          <cell r="B26">
            <v>115</v>
          </cell>
          <cell r="W26">
            <v>2071800.8194906658</v>
          </cell>
        </row>
        <row r="27">
          <cell r="B27">
            <v>116</v>
          </cell>
          <cell r="W27">
            <v>2532586.7321221214</v>
          </cell>
        </row>
        <row r="28">
          <cell r="B28">
            <v>117</v>
          </cell>
          <cell r="W28">
            <v>4707442.4337870684</v>
          </cell>
        </row>
        <row r="29">
          <cell r="B29">
            <v>118</v>
          </cell>
          <cell r="W29">
            <v>7896968.3434229735</v>
          </cell>
        </row>
        <row r="30">
          <cell r="B30">
            <v>119</v>
          </cell>
          <cell r="W30">
            <v>5726126.5551134693</v>
          </cell>
        </row>
        <row r="31">
          <cell r="B31">
            <v>120</v>
          </cell>
          <cell r="W31">
            <v>8639518.0107591692</v>
          </cell>
        </row>
        <row r="32">
          <cell r="B32">
            <v>121</v>
          </cell>
          <cell r="W32">
            <v>6902248.9879819499</v>
          </cell>
        </row>
        <row r="33">
          <cell r="B33">
            <v>122</v>
          </cell>
          <cell r="W33">
            <v>7939379.4498443659</v>
          </cell>
        </row>
        <row r="34">
          <cell r="B34">
            <v>124</v>
          </cell>
        </row>
        <row r="35">
          <cell r="B35">
            <v>125</v>
          </cell>
        </row>
        <row r="36">
          <cell r="B36">
            <v>190</v>
          </cell>
          <cell r="W36">
            <v>22114421.412466001</v>
          </cell>
        </row>
        <row r="37">
          <cell r="B37">
            <v>201</v>
          </cell>
          <cell r="W37">
            <v>11208406.617806122</v>
          </cell>
        </row>
        <row r="38">
          <cell r="B38">
            <v>202</v>
          </cell>
          <cell r="W38">
            <v>12130160.898951016</v>
          </cell>
        </row>
        <row r="39">
          <cell r="B39">
            <v>203</v>
          </cell>
          <cell r="W39">
            <v>12159480.378968911</v>
          </cell>
        </row>
        <row r="40">
          <cell r="B40">
            <v>204</v>
          </cell>
          <cell r="W40">
            <v>9243263.505579602</v>
          </cell>
        </row>
        <row r="41">
          <cell r="B41">
            <v>205</v>
          </cell>
          <cell r="W41">
            <v>6120419.5078464048</v>
          </cell>
        </row>
        <row r="42">
          <cell r="B42">
            <v>206</v>
          </cell>
          <cell r="W42">
            <v>6362362.839014966</v>
          </cell>
        </row>
        <row r="43">
          <cell r="B43">
            <v>207</v>
          </cell>
          <cell r="W43">
            <v>9353987.5065408628</v>
          </cell>
        </row>
        <row r="44">
          <cell r="B44">
            <v>208</v>
          </cell>
          <cell r="W44">
            <v>7182694.2568065654</v>
          </cell>
        </row>
        <row r="45">
          <cell r="B45">
            <v>209</v>
          </cell>
          <cell r="W45">
            <v>5508377.5570617644</v>
          </cell>
        </row>
        <row r="46">
          <cell r="B46">
            <v>210</v>
          </cell>
          <cell r="W46">
            <v>6470284.4539057212</v>
          </cell>
        </row>
        <row r="47">
          <cell r="B47">
            <v>211</v>
          </cell>
        </row>
        <row r="48">
          <cell r="B48">
            <v>301</v>
          </cell>
          <cell r="W48">
            <v>8087437.0479658563</v>
          </cell>
        </row>
        <row r="49">
          <cell r="B49">
            <v>302</v>
          </cell>
          <cell r="W49">
            <v>9647769.4518353157</v>
          </cell>
        </row>
        <row r="50">
          <cell r="B50">
            <v>303</v>
          </cell>
          <cell r="W50">
            <v>5806770.4446382644</v>
          </cell>
        </row>
        <row r="51">
          <cell r="B51">
            <v>304</v>
          </cell>
          <cell r="W51">
            <v>1702633.6627684664</v>
          </cell>
        </row>
        <row r="52">
          <cell r="B52">
            <v>305</v>
          </cell>
          <cell r="W52">
            <v>2543523.3522179266</v>
          </cell>
        </row>
        <row r="53">
          <cell r="B53">
            <v>306</v>
          </cell>
          <cell r="W53">
            <v>1765319.6615279249</v>
          </cell>
        </row>
        <row r="54">
          <cell r="B54">
            <v>307</v>
          </cell>
          <cell r="W54">
            <v>869894.16074180906</v>
          </cell>
        </row>
        <row r="55">
          <cell r="B55">
            <v>308</v>
          </cell>
          <cell r="W55">
            <v>2297703.1988191591</v>
          </cell>
        </row>
        <row r="56">
          <cell r="B56">
            <v>309</v>
          </cell>
          <cell r="W56">
            <v>1694228.5000694867</v>
          </cell>
        </row>
        <row r="57">
          <cell r="B57">
            <v>310</v>
          </cell>
          <cell r="W57">
            <v>4202267.2214256385</v>
          </cell>
        </row>
        <row r="58">
          <cell r="B58">
            <v>390</v>
          </cell>
          <cell r="W58">
            <v>10369791.916091537</v>
          </cell>
        </row>
        <row r="59">
          <cell r="B59">
            <v>401</v>
          </cell>
          <cell r="W59">
            <v>5230491.5930967424</v>
          </cell>
        </row>
        <row r="60">
          <cell r="B60">
            <v>402</v>
          </cell>
          <cell r="W60">
            <v>5331034.5693665687</v>
          </cell>
        </row>
        <row r="61">
          <cell r="B61">
            <v>403</v>
          </cell>
          <cell r="W61">
            <v>6969215.8256735429</v>
          </cell>
        </row>
        <row r="62">
          <cell r="B62">
            <v>404</v>
          </cell>
          <cell r="W62">
            <v>4162623.1910348306</v>
          </cell>
        </row>
        <row r="63">
          <cell r="B63">
            <v>405</v>
          </cell>
          <cell r="W63">
            <v>4162623.1910348306</v>
          </cell>
        </row>
        <row r="64">
          <cell r="B64">
            <v>501</v>
          </cell>
          <cell r="W64">
            <v>3831770.4476133646</v>
          </cell>
        </row>
        <row r="65">
          <cell r="B65">
            <v>502</v>
          </cell>
          <cell r="W65">
            <v>6362328.2245825315</v>
          </cell>
        </row>
        <row r="66">
          <cell r="B66">
            <v>503</v>
          </cell>
          <cell r="W66">
            <v>5225754.7491904236</v>
          </cell>
        </row>
        <row r="67">
          <cell r="B67">
            <v>504</v>
          </cell>
          <cell r="W67">
            <v>4435632.6841913573</v>
          </cell>
        </row>
        <row r="68">
          <cell r="B68">
            <v>505</v>
          </cell>
          <cell r="W68">
            <v>6339430.890245364</v>
          </cell>
        </row>
        <row r="69">
          <cell r="B69">
            <v>507</v>
          </cell>
          <cell r="W69">
            <v>2944570.6623785887</v>
          </cell>
        </row>
        <row r="70">
          <cell r="B70">
            <v>508</v>
          </cell>
          <cell r="W70">
            <v>3448593.4028520281</v>
          </cell>
        </row>
        <row r="71">
          <cell r="B71">
            <v>509</v>
          </cell>
          <cell r="W71">
            <v>3448593.4028520281</v>
          </cell>
        </row>
      </sheetData>
      <sheetData sheetId="14" refreshError="1">
        <row r="3">
          <cell r="A3">
            <v>101</v>
          </cell>
          <cell r="T3">
            <v>11846752.33</v>
          </cell>
        </row>
        <row r="4">
          <cell r="A4">
            <v>102</v>
          </cell>
          <cell r="T4">
            <v>10478180.85</v>
          </cell>
        </row>
        <row r="5">
          <cell r="A5">
            <v>103</v>
          </cell>
          <cell r="T5">
            <v>16974710.07</v>
          </cell>
        </row>
        <row r="6">
          <cell r="A6">
            <v>104</v>
          </cell>
          <cell r="T6">
            <v>19372894.609999999</v>
          </cell>
        </row>
        <row r="7">
          <cell r="A7">
            <v>105</v>
          </cell>
          <cell r="T7">
            <v>8599241.0899999999</v>
          </cell>
        </row>
        <row r="8">
          <cell r="A8">
            <v>106</v>
          </cell>
          <cell r="T8">
            <v>10268056.630000001</v>
          </cell>
        </row>
        <row r="9">
          <cell r="A9">
            <v>107</v>
          </cell>
          <cell r="T9">
            <v>8620021.9100000001</v>
          </cell>
        </row>
        <row r="10">
          <cell r="A10">
            <v>108</v>
          </cell>
          <cell r="T10">
            <v>12381552.6</v>
          </cell>
        </row>
        <row r="11">
          <cell r="A11">
            <v>109</v>
          </cell>
          <cell r="T11">
            <v>4231848.3099999996</v>
          </cell>
        </row>
        <row r="12">
          <cell r="A12">
            <v>111</v>
          </cell>
          <cell r="T12">
            <v>7037698.0499999998</v>
          </cell>
        </row>
        <row r="13">
          <cell r="A13">
            <v>112</v>
          </cell>
          <cell r="T13">
            <v>5524525.4800000004</v>
          </cell>
        </row>
        <row r="14">
          <cell r="A14">
            <v>113</v>
          </cell>
          <cell r="T14">
            <v>822241.46</v>
          </cell>
        </row>
        <row r="15">
          <cell r="A15">
            <v>114</v>
          </cell>
          <cell r="T15">
            <v>5575379.9800000004</v>
          </cell>
        </row>
        <row r="16">
          <cell r="A16">
            <v>115</v>
          </cell>
          <cell r="T16">
            <v>866063.43</v>
          </cell>
        </row>
        <row r="17">
          <cell r="A17">
            <v>116</v>
          </cell>
          <cell r="T17">
            <v>5222504.18</v>
          </cell>
        </row>
        <row r="18">
          <cell r="A18">
            <v>117</v>
          </cell>
          <cell r="T18">
            <v>4578735.55</v>
          </cell>
        </row>
        <row r="19">
          <cell r="A19">
            <v>118</v>
          </cell>
          <cell r="T19">
            <v>4930683.16</v>
          </cell>
        </row>
        <row r="20">
          <cell r="A20">
            <v>119</v>
          </cell>
          <cell r="T20">
            <v>6904466.6299999999</v>
          </cell>
        </row>
        <row r="21">
          <cell r="A21">
            <v>120</v>
          </cell>
          <cell r="T21">
            <v>1122351.6599999999</v>
          </cell>
        </row>
        <row r="22">
          <cell r="A22">
            <v>121</v>
          </cell>
          <cell r="T22">
            <v>4806589.78</v>
          </cell>
        </row>
        <row r="23">
          <cell r="A23">
            <v>122</v>
          </cell>
          <cell r="T23">
            <v>2185543.5499999998</v>
          </cell>
        </row>
        <row r="24">
          <cell r="A24">
            <v>124</v>
          </cell>
        </row>
        <row r="25">
          <cell r="A25">
            <v>190</v>
          </cell>
          <cell r="T25">
            <v>18522865.649999999</v>
          </cell>
        </row>
        <row r="26">
          <cell r="A26">
            <v>201</v>
          </cell>
          <cell r="T26">
            <v>10067202.82</v>
          </cell>
        </row>
        <row r="27">
          <cell r="A27">
            <v>202</v>
          </cell>
          <cell r="T27">
            <v>9679402.2699999996</v>
          </cell>
        </row>
        <row r="28">
          <cell r="A28">
            <v>203</v>
          </cell>
          <cell r="T28">
            <v>9156533.2699999996</v>
          </cell>
        </row>
        <row r="29">
          <cell r="A29">
            <v>204</v>
          </cell>
          <cell r="T29">
            <v>6975821.6600000001</v>
          </cell>
        </row>
        <row r="30">
          <cell r="A30">
            <v>205</v>
          </cell>
          <cell r="T30">
            <v>5230440.01</v>
          </cell>
        </row>
        <row r="31">
          <cell r="A31">
            <v>206</v>
          </cell>
          <cell r="T31">
            <v>5387689.8499999996</v>
          </cell>
        </row>
        <row r="32">
          <cell r="A32">
            <v>207</v>
          </cell>
          <cell r="T32">
            <v>7877689.8799999999</v>
          </cell>
        </row>
        <row r="33">
          <cell r="A33">
            <v>208</v>
          </cell>
          <cell r="T33">
            <v>8863628.1600000001</v>
          </cell>
        </row>
        <row r="34">
          <cell r="A34">
            <v>209</v>
          </cell>
          <cell r="T34">
            <v>4995306.25</v>
          </cell>
        </row>
        <row r="35">
          <cell r="A35">
            <v>210</v>
          </cell>
          <cell r="T35">
            <v>1688608.18</v>
          </cell>
        </row>
        <row r="36">
          <cell r="A36">
            <v>301</v>
          </cell>
          <cell r="T36">
            <v>7441661.0700000003</v>
          </cell>
        </row>
        <row r="37">
          <cell r="A37">
            <v>302</v>
          </cell>
          <cell r="T37">
            <v>9143996.0999999996</v>
          </cell>
        </row>
        <row r="38">
          <cell r="A38">
            <v>303</v>
          </cell>
          <cell r="T38">
            <v>5487401.3099999996</v>
          </cell>
        </row>
        <row r="39">
          <cell r="A39">
            <v>304</v>
          </cell>
          <cell r="T39">
            <v>1372443.19</v>
          </cell>
        </row>
        <row r="40">
          <cell r="A40">
            <v>305</v>
          </cell>
          <cell r="T40">
            <v>2049446.45</v>
          </cell>
        </row>
        <row r="41">
          <cell r="A41">
            <v>306</v>
          </cell>
          <cell r="T41">
            <v>1671680.86</v>
          </cell>
        </row>
        <row r="42">
          <cell r="A42">
            <v>307</v>
          </cell>
          <cell r="T42">
            <v>1095752.76</v>
          </cell>
        </row>
        <row r="43">
          <cell r="A43">
            <v>308</v>
          </cell>
          <cell r="T43">
            <v>2190668.15</v>
          </cell>
        </row>
        <row r="44">
          <cell r="A44">
            <v>309</v>
          </cell>
          <cell r="T44">
            <v>1672024.91</v>
          </cell>
        </row>
        <row r="45">
          <cell r="A45">
            <v>310</v>
          </cell>
          <cell r="T45">
            <v>4876383.1500000004</v>
          </cell>
        </row>
        <row r="46">
          <cell r="A46">
            <v>390</v>
          </cell>
          <cell r="T46">
            <v>9470811.6500000004</v>
          </cell>
        </row>
        <row r="47">
          <cell r="A47">
            <v>401</v>
          </cell>
          <cell r="T47">
            <v>4822897.74</v>
          </cell>
        </row>
        <row r="48">
          <cell r="A48">
            <v>402</v>
          </cell>
          <cell r="T48">
            <v>6002570.9500000002</v>
          </cell>
        </row>
        <row r="49">
          <cell r="A49">
            <v>403</v>
          </cell>
          <cell r="T49">
            <v>4358443.9800000004</v>
          </cell>
        </row>
        <row r="50">
          <cell r="A50">
            <v>404</v>
          </cell>
          <cell r="T50">
            <v>7569493.0499999998</v>
          </cell>
        </row>
        <row r="51">
          <cell r="A51">
            <v>405</v>
          </cell>
          <cell r="T51">
            <v>4745523.05</v>
          </cell>
        </row>
        <row r="52">
          <cell r="A52">
            <v>501</v>
          </cell>
          <cell r="T52">
            <v>4607054.6900000004</v>
          </cell>
        </row>
        <row r="53">
          <cell r="A53">
            <v>502</v>
          </cell>
          <cell r="T53">
            <v>5720568.04</v>
          </cell>
        </row>
        <row r="54">
          <cell r="A54">
            <v>503</v>
          </cell>
          <cell r="T54">
            <v>5175760.6100000003</v>
          </cell>
        </row>
        <row r="55">
          <cell r="A55">
            <v>504</v>
          </cell>
          <cell r="T55">
            <v>4378397.29</v>
          </cell>
        </row>
        <row r="56">
          <cell r="A56">
            <v>505</v>
          </cell>
          <cell r="T56">
            <v>6852120.54</v>
          </cell>
        </row>
        <row r="57">
          <cell r="A57">
            <v>507</v>
          </cell>
          <cell r="T57">
            <v>3576812.77</v>
          </cell>
        </row>
        <row r="58">
          <cell r="A58">
            <v>508</v>
          </cell>
          <cell r="T58">
            <v>3099927.03</v>
          </cell>
        </row>
        <row r="59">
          <cell r="A59">
            <v>509</v>
          </cell>
          <cell r="T59">
            <v>4909141.5199999996</v>
          </cell>
        </row>
      </sheetData>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 Bienes"/>
      <sheetName val="LC"/>
      <sheetName val="SUS"/>
      <sheetName val="EE"/>
      <sheetName val="RM"/>
      <sheetName val="MAN"/>
      <sheetName val="RCE"/>
      <sheetName val="TRV"/>
      <sheetName val="TRM"/>
      <sheetName val="AU"/>
      <sheetName val="AU-tasas"/>
      <sheetName val="Condi-AU"/>
      <sheetName val="AUIndiv"/>
      <sheetName val="VDG-ELE"/>
      <sheetName val="RelELEC"/>
      <sheetName val="VDG-EMS"/>
      <sheetName val="RelEMSA"/>
      <sheetName val="AP"/>
      <sheetName val="Febrero"/>
      <sheetName val="CV"/>
      <sheetName val="CREDISEG"/>
      <sheetName val="Hoja5"/>
      <sheetName val="RelAP-2"/>
      <sheetName val="RelAP"/>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a"/>
      <sheetName val="ST_EXP"/>
      <sheetName val="MARGEN"/>
      <sheetName val="PUBLICIDAD"/>
      <sheetName val="TMKT"/>
      <sheetName val="Cash_Flow"/>
      <sheetName val="LC"/>
      <sheetName val="PRESUPUESTO"/>
      <sheetName val="TABLAS"/>
      <sheetName val="INF30052003"/>
    </sheetNames>
    <sheetDataSet>
      <sheetData sheetId="0" refreshError="1">
        <row r="1">
          <cell r="A1" t="str">
            <v>OFFICE DEPOT MEXICO &amp; SUBSIDIARIES</v>
          </cell>
        </row>
        <row r="2">
          <cell r="A2" t="str">
            <v>PROFIT &amp; LOSS 2001</v>
          </cell>
        </row>
        <row r="3">
          <cell r="A3" t="str">
            <v>(THOUSAND OF $ PESOS)</v>
          </cell>
        </row>
        <row r="6">
          <cell r="C6" t="str">
            <v>January</v>
          </cell>
          <cell r="D6" t="str">
            <v>%</v>
          </cell>
          <cell r="E6" t="str">
            <v>February</v>
          </cell>
          <cell r="F6" t="str">
            <v>%</v>
          </cell>
          <cell r="G6" t="str">
            <v>March</v>
          </cell>
          <cell r="H6" t="str">
            <v>%</v>
          </cell>
          <cell r="I6" t="str">
            <v>April</v>
          </cell>
          <cell r="J6" t="str">
            <v>%</v>
          </cell>
          <cell r="K6" t="str">
            <v>May</v>
          </cell>
          <cell r="L6" t="str">
            <v>%</v>
          </cell>
          <cell r="M6" t="str">
            <v>June</v>
          </cell>
          <cell r="N6" t="str">
            <v>%</v>
          </cell>
          <cell r="O6" t="str">
            <v>July</v>
          </cell>
          <cell r="P6" t="str">
            <v>%</v>
          </cell>
          <cell r="Q6" t="str">
            <v>August</v>
          </cell>
          <cell r="R6" t="str">
            <v>%</v>
          </cell>
          <cell r="S6" t="str">
            <v>September</v>
          </cell>
          <cell r="T6" t="str">
            <v>%</v>
          </cell>
          <cell r="U6" t="str">
            <v>October</v>
          </cell>
          <cell r="V6" t="str">
            <v>%</v>
          </cell>
          <cell r="W6" t="str">
            <v>November</v>
          </cell>
          <cell r="X6" t="str">
            <v>%</v>
          </cell>
          <cell r="Y6" t="str">
            <v>December</v>
          </cell>
          <cell r="Z6" t="str">
            <v>%</v>
          </cell>
          <cell r="AA6" t="str">
            <v>Total</v>
          </cell>
          <cell r="AB6" t="str">
            <v>%</v>
          </cell>
        </row>
        <row r="7">
          <cell r="A7" t="str">
            <v>Stores</v>
          </cell>
          <cell r="C7">
            <v>56</v>
          </cell>
          <cell r="E7">
            <v>56</v>
          </cell>
          <cell r="G7">
            <v>56</v>
          </cell>
          <cell r="I7">
            <v>56</v>
          </cell>
          <cell r="K7">
            <v>57</v>
          </cell>
          <cell r="M7">
            <v>57</v>
          </cell>
          <cell r="O7">
            <v>58</v>
          </cell>
          <cell r="Q7">
            <v>58</v>
          </cell>
          <cell r="S7">
            <v>60</v>
          </cell>
          <cell r="U7">
            <v>60</v>
          </cell>
          <cell r="W7">
            <v>61</v>
          </cell>
          <cell r="Y7">
            <v>62</v>
          </cell>
          <cell r="AA7">
            <v>62</v>
          </cell>
        </row>
        <row r="8">
          <cell r="A8" t="str">
            <v>Revenues</v>
          </cell>
          <cell r="C8">
            <v>219191.16972486037</v>
          </cell>
          <cell r="E8">
            <v>270377.38359044358</v>
          </cell>
          <cell r="G8">
            <v>339932.33221932896</v>
          </cell>
          <cell r="I8">
            <v>247413.59069430295</v>
          </cell>
          <cell r="K8">
            <v>250743.03080243396</v>
          </cell>
          <cell r="M8">
            <v>345993.8345468443</v>
          </cell>
          <cell r="O8">
            <v>251183.01462604952</v>
          </cell>
          <cell r="Q8">
            <v>324620.58780530695</v>
          </cell>
          <cell r="S8">
            <v>398913.83009642118</v>
          </cell>
          <cell r="U8">
            <v>285285.34822272474</v>
          </cell>
          <cell r="W8">
            <v>265249.37048908125</v>
          </cell>
          <cell r="Y8">
            <v>465152.95726629975</v>
          </cell>
          <cell r="AA8">
            <v>3664056.4500840977</v>
          </cell>
          <cell r="AB8" t="str">
            <v xml:space="preserve"> </v>
          </cell>
        </row>
        <row r="10">
          <cell r="A10" t="str">
            <v>Gross Profit:</v>
          </cell>
          <cell r="I10" t="str">
            <v xml:space="preserve"> </v>
          </cell>
        </row>
        <row r="11">
          <cell r="A11" t="str">
            <v xml:space="preserve">  Store/Telemarketing</v>
          </cell>
          <cell r="C11">
            <v>48901.549965616352</v>
          </cell>
          <cell r="D11">
            <v>0.22310000000000002</v>
          </cell>
          <cell r="E11">
            <v>60131.930110514651</v>
          </cell>
          <cell r="F11">
            <v>0.22239999999999999</v>
          </cell>
          <cell r="G11">
            <v>72337.600296273202</v>
          </cell>
          <cell r="H11">
            <v>0.21279999999999999</v>
          </cell>
          <cell r="I11">
            <v>52055.819482081344</v>
          </cell>
          <cell r="J11">
            <v>0.2104</v>
          </cell>
          <cell r="K11">
            <v>53884.677319443057</v>
          </cell>
          <cell r="L11">
            <v>0.21490000000000001</v>
          </cell>
          <cell r="M11">
            <v>74873.065795937102</v>
          </cell>
          <cell r="N11">
            <v>0.21639999999999998</v>
          </cell>
          <cell r="O11">
            <v>54004.348144600648</v>
          </cell>
          <cell r="P11">
            <v>0.215</v>
          </cell>
          <cell r="Q11">
            <v>70280.357259848955</v>
          </cell>
          <cell r="R11">
            <v>0.2165</v>
          </cell>
          <cell r="S11">
            <v>86963.21496101981</v>
          </cell>
          <cell r="T11">
            <v>0.218</v>
          </cell>
          <cell r="U11">
            <v>63190.70463133353</v>
          </cell>
          <cell r="V11">
            <v>0.2215</v>
          </cell>
          <cell r="W11">
            <v>58885.360248576042</v>
          </cell>
          <cell r="X11">
            <v>0.222</v>
          </cell>
          <cell r="Y11">
            <v>103255.35651311855</v>
          </cell>
          <cell r="Z11">
            <v>0.222</v>
          </cell>
          <cell r="AA11">
            <v>798763.98472836311</v>
          </cell>
          <cell r="AB11">
            <v>0.21799991228574817</v>
          </cell>
        </row>
        <row r="12">
          <cell r="A12" t="str">
            <v xml:space="preserve">  Business Services</v>
          </cell>
          <cell r="C12">
            <v>1636.5430521969945</v>
          </cell>
          <cell r="D12">
            <v>7.46628185E-3</v>
          </cell>
          <cell r="E12">
            <v>3036.7973888954016</v>
          </cell>
          <cell r="F12">
            <v>1.1231699E-2</v>
          </cell>
          <cell r="G12">
            <v>4205.6159595632926</v>
          </cell>
          <cell r="H12">
            <v>1.2371920999999999E-2</v>
          </cell>
          <cell r="I12">
            <v>2103.2629344922693</v>
          </cell>
          <cell r="J12">
            <v>8.5009999999999999E-3</v>
          </cell>
          <cell r="K12">
            <v>2467.4367946113516</v>
          </cell>
          <cell r="L12">
            <v>9.8405000000000003E-3</v>
          </cell>
          <cell r="M12">
            <v>4238.4244731988429</v>
          </cell>
          <cell r="N12">
            <v>1.225E-2</v>
          </cell>
          <cell r="O12">
            <v>1811.0295354538171</v>
          </cell>
          <cell r="P12">
            <v>7.2100000000000003E-3</v>
          </cell>
          <cell r="Q12">
            <v>2041.8634972953805</v>
          </cell>
          <cell r="R12">
            <v>6.2899999999999996E-3</v>
          </cell>
          <cell r="S12">
            <v>3921.3229498478204</v>
          </cell>
          <cell r="T12">
            <v>9.8300000000000002E-3</v>
          </cell>
          <cell r="U12">
            <v>2790.0907056182482</v>
          </cell>
          <cell r="V12">
            <v>9.7800000000000005E-3</v>
          </cell>
          <cell r="W12">
            <v>2549.0464504000711</v>
          </cell>
          <cell r="X12">
            <v>9.6100000000000005E-3</v>
          </cell>
          <cell r="Y12">
            <v>4580.6351139749877</v>
          </cell>
          <cell r="Z12">
            <v>9.8475889326714028E-3</v>
          </cell>
          <cell r="AA12">
            <v>35382.068855548481</v>
          </cell>
          <cell r="AB12">
            <v>9.6565294060184E-3</v>
          </cell>
        </row>
        <row r="13">
          <cell r="A13" t="str">
            <v xml:space="preserve">  Rebates &amp; Allow.</v>
          </cell>
          <cell r="C13">
            <v>6137.3527522960903</v>
          </cell>
          <cell r="D13">
            <v>2.8000000000000001E-2</v>
          </cell>
          <cell r="E13">
            <v>8652.0762748941943</v>
          </cell>
          <cell r="F13">
            <v>3.2000000000000001E-2</v>
          </cell>
          <cell r="G13">
            <v>10537.902298799198</v>
          </cell>
          <cell r="H13">
            <v>3.1E-2</v>
          </cell>
          <cell r="I13">
            <v>8708.9583924394647</v>
          </cell>
          <cell r="J13">
            <v>3.5200000000000002E-2</v>
          </cell>
          <cell r="K13">
            <v>8023.7769856778868</v>
          </cell>
          <cell r="L13">
            <v>3.2000000000000001E-2</v>
          </cell>
          <cell r="M13">
            <v>11071.802705499018</v>
          </cell>
          <cell r="N13">
            <v>3.2000000000000001E-2</v>
          </cell>
          <cell r="O13">
            <v>7786.6734534075349</v>
          </cell>
          <cell r="P13">
            <v>3.1E-2</v>
          </cell>
          <cell r="Q13">
            <v>9738.6176341592072</v>
          </cell>
          <cell r="R13">
            <v>0.03</v>
          </cell>
          <cell r="S13">
            <v>11967.414902892635</v>
          </cell>
          <cell r="T13">
            <v>0.03</v>
          </cell>
          <cell r="U13">
            <v>7987.9897502362928</v>
          </cell>
          <cell r="V13">
            <v>2.8000000000000001E-2</v>
          </cell>
          <cell r="W13">
            <v>7692.2317441833566</v>
          </cell>
          <cell r="X13">
            <v>2.9000000000000001E-2</v>
          </cell>
          <cell r="Y13">
            <v>40929.660239434372</v>
          </cell>
          <cell r="Z13">
            <v>8.7999999999999995E-2</v>
          </cell>
          <cell r="AA13">
            <v>139234.45713391923</v>
          </cell>
          <cell r="AB13">
            <v>3.8000085159911635E-2</v>
          </cell>
        </row>
        <row r="14">
          <cell r="A14" t="str">
            <v xml:space="preserve">  Shrinkage</v>
          </cell>
          <cell r="C14">
            <v>-1315.1470183491626</v>
          </cell>
          <cell r="D14">
            <v>-6.0000000000000019E-3</v>
          </cell>
          <cell r="E14">
            <v>-1622.2643015426615</v>
          </cell>
          <cell r="F14">
            <v>-6.0000000000000001E-3</v>
          </cell>
          <cell r="G14">
            <v>-2039.5939933159739</v>
          </cell>
          <cell r="H14">
            <v>-6.0000000000000001E-3</v>
          </cell>
          <cell r="I14">
            <v>-1484.4815441658177</v>
          </cell>
          <cell r="J14">
            <v>-6.0000000000000001E-3</v>
          </cell>
          <cell r="K14">
            <v>-1504.4581848146033</v>
          </cell>
          <cell r="L14">
            <v>-5.9999999999999984E-3</v>
          </cell>
          <cell r="M14">
            <v>-2075.963007281066</v>
          </cell>
          <cell r="N14">
            <v>-6.0000000000000001E-3</v>
          </cell>
          <cell r="O14">
            <v>-1507.0980877562977</v>
          </cell>
          <cell r="P14">
            <v>-6.0000000000000019E-3</v>
          </cell>
          <cell r="Q14">
            <v>-1947.7235268318418</v>
          </cell>
          <cell r="R14">
            <v>-6.0000000000000001E-3</v>
          </cell>
          <cell r="S14">
            <v>-2393.4829805785271</v>
          </cell>
          <cell r="T14">
            <v>-6.0000000000000001E-3</v>
          </cell>
          <cell r="U14">
            <v>-1711.7120893363485</v>
          </cell>
          <cell r="V14">
            <v>-6.0000000000000001E-3</v>
          </cell>
          <cell r="W14">
            <v>-1591.4962229344876</v>
          </cell>
          <cell r="X14">
            <v>-6.0000000000000001E-3</v>
          </cell>
          <cell r="Y14">
            <v>-2790.9177435977977</v>
          </cell>
          <cell r="Z14">
            <v>-5.9999999999999984E-3</v>
          </cell>
          <cell r="AA14">
            <v>-21984.338700504588</v>
          </cell>
          <cell r="AB14">
            <v>-6.0000000000000001E-3</v>
          </cell>
        </row>
        <row r="15">
          <cell r="A15" t="str">
            <v xml:space="preserve">  Other</v>
          </cell>
          <cell r="C15">
            <v>1753.529357798883</v>
          </cell>
          <cell r="D15">
            <v>8.0000000000000002E-3</v>
          </cell>
          <cell r="E15">
            <v>2163.0190687235486</v>
          </cell>
          <cell r="F15">
            <v>8.0000000000000002E-3</v>
          </cell>
          <cell r="G15">
            <v>2719.458657754632</v>
          </cell>
          <cell r="H15">
            <v>8.0000000000000002E-3</v>
          </cell>
          <cell r="I15">
            <v>1979.3087255544237</v>
          </cell>
          <cell r="J15">
            <v>8.0000000000000002E-3</v>
          </cell>
          <cell r="K15">
            <v>2005.9442464194717</v>
          </cell>
          <cell r="L15">
            <v>8.0000000000000002E-3</v>
          </cell>
          <cell r="M15">
            <v>2767.9506763747545</v>
          </cell>
          <cell r="N15">
            <v>8.0000000000000002E-3</v>
          </cell>
          <cell r="O15">
            <v>2009.4641170083962</v>
          </cell>
          <cell r="P15">
            <v>8.0000000000000002E-3</v>
          </cell>
          <cell r="Q15">
            <v>2596.9647024424557</v>
          </cell>
          <cell r="R15">
            <v>8.0000000000000002E-3</v>
          </cell>
          <cell r="S15">
            <v>3191.3106407713694</v>
          </cell>
          <cell r="T15">
            <v>8.0000000000000002E-3</v>
          </cell>
          <cell r="U15">
            <v>2282.2827857817979</v>
          </cell>
          <cell r="V15">
            <v>8.0000000000000002E-3</v>
          </cell>
          <cell r="W15">
            <v>2121.9949639126498</v>
          </cell>
          <cell r="X15">
            <v>8.0000000000000002E-3</v>
          </cell>
          <cell r="Y15">
            <v>3721.2236581303982</v>
          </cell>
          <cell r="Z15">
            <v>8.0000000000000002E-3</v>
          </cell>
          <cell r="AA15">
            <v>29312.451600672783</v>
          </cell>
          <cell r="AB15">
            <v>8.0000000000000002E-3</v>
          </cell>
        </row>
        <row r="16">
          <cell r="A16" t="str">
            <v xml:space="preserve">  Noms</v>
          </cell>
          <cell r="C16">
            <v>-65.757350917458112</v>
          </cell>
          <cell r="D16">
            <v>-2.9999999999999997E-4</v>
          </cell>
          <cell r="E16">
            <v>-81.113215077133063</v>
          </cell>
          <cell r="F16">
            <v>-2.9999999999999997E-4</v>
          </cell>
          <cell r="G16">
            <v>-101.97969966579868</v>
          </cell>
          <cell r="H16">
            <v>-2.9999999999999997E-4</v>
          </cell>
          <cell r="I16">
            <v>-74.224077208290893</v>
          </cell>
          <cell r="J16">
            <v>-3.0000000000000003E-4</v>
          </cell>
          <cell r="K16">
            <v>-75.390343055736935</v>
          </cell>
          <cell r="L16">
            <v>-3.0066775062290234E-4</v>
          </cell>
          <cell r="M16">
            <v>-104.04959047445104</v>
          </cell>
          <cell r="N16">
            <v>-3.0072671847094346E-4</v>
          </cell>
          <cell r="O16">
            <v>-76.015949510222967</v>
          </cell>
          <cell r="P16">
            <v>-3.0263172700348485E-4</v>
          </cell>
          <cell r="Q16">
            <v>-98.29331313483199</v>
          </cell>
          <cell r="R16">
            <v>-3.0279445243868504E-4</v>
          </cell>
          <cell r="S16">
            <v>-121.19779569232934</v>
          </cell>
          <cell r="T16">
            <v>-3.0381948819130865E-4</v>
          </cell>
          <cell r="U16">
            <v>-87.193976870987584</v>
          </cell>
          <cell r="V16">
            <v>-3.0563776728875151E-4</v>
          </cell>
          <cell r="W16">
            <v>-81.381265549664704</v>
          </cell>
          <cell r="X16">
            <v>-3.0681040033991218E-4</v>
          </cell>
          <cell r="Y16">
            <v>-142.26136056159675</v>
          </cell>
          <cell r="Z16">
            <v>-3.0583780741213736E-4</v>
          </cell>
          <cell r="AA16">
            <v>-1108.8579377185022</v>
          </cell>
          <cell r="AB16">
            <v>-3.026312374889998E-4</v>
          </cell>
        </row>
        <row r="18">
          <cell r="A18" t="str">
            <v>Total Gross Profit</v>
          </cell>
          <cell r="C18">
            <v>57048.070758641697</v>
          </cell>
          <cell r="D18">
            <v>0.26026628185</v>
          </cell>
          <cell r="E18">
            <v>72280.445326408008</v>
          </cell>
          <cell r="F18">
            <v>0.26733169900000003</v>
          </cell>
          <cell r="G18">
            <v>87659.00351940855</v>
          </cell>
          <cell r="H18">
            <v>0.257871921</v>
          </cell>
          <cell r="I18">
            <v>63288.643913193395</v>
          </cell>
          <cell r="J18">
            <v>0.255801</v>
          </cell>
          <cell r="K18">
            <v>64801.986818281424</v>
          </cell>
          <cell r="L18">
            <v>0.25843983224937711</v>
          </cell>
          <cell r="M18">
            <v>90771.231053254203</v>
          </cell>
          <cell r="N18">
            <v>0.26234927328152907</v>
          </cell>
          <cell r="O18">
            <v>64028.401213203884</v>
          </cell>
          <cell r="P18">
            <v>0.25490736827299654</v>
          </cell>
          <cell r="Q18">
            <v>82611.786253779326</v>
          </cell>
          <cell r="R18">
            <v>0.25448720554756132</v>
          </cell>
          <cell r="S18">
            <v>103528.58267826076</v>
          </cell>
          <cell r="T18">
            <v>0.25952618051180865</v>
          </cell>
          <cell r="U18">
            <v>74452.161806762539</v>
          </cell>
          <cell r="V18">
            <v>0.26097436223271125</v>
          </cell>
          <cell r="W18">
            <v>69575.755918587965</v>
          </cell>
          <cell r="X18">
            <v>0.26230318959966009</v>
          </cell>
          <cell r="Y18">
            <v>149553.69642049892</v>
          </cell>
          <cell r="Z18">
            <v>0.32151509322745103</v>
          </cell>
          <cell r="AA18">
            <v>979599.76568028051</v>
          </cell>
          <cell r="AB18">
            <v>0.26735389561418921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zas"/>
      <sheetName val="compras"/>
      <sheetName val="mkt"/>
      <sheetName val="direccion"/>
      <sheetName val="personal"/>
      <sheetName val="sistemas"/>
      <sheetName val="inmovil"/>
      <sheetName val="legal"/>
      <sheetName val="operac"/>
      <sheetName val="TELEMARK"/>
      <sheetName val="CONSOL"/>
      <sheetName val="LOPEZ"/>
      <sheetName val="INDEP"/>
      <sheetName val="ACOXPA"/>
      <sheetName val="MONICA"/>
      <sheetName val="DELIVERY"/>
      <sheetName val="LINDAV"/>
      <sheetName val="VALLE"/>
      <sheetName val="POLANCO"/>
      <sheetName val="TOLUCA"/>
      <sheetName val="GARZA"/>
      <sheetName val="VASCONC"/>
      <sheetName val="LEON"/>
      <sheetName val="UNIV"/>
      <sheetName val="GARCIA"/>
      <sheetName val="TEC"/>
      <sheetName val="BERNAR"/>
      <sheetName val="BARRAG"/>
      <sheetName val="RUIZC"/>
      <sheetName val="MORELOS"/>
      <sheetName val="CARRANZ"/>
      <sheetName val="TIJ"/>
      <sheetName val="JUAREZ"/>
      <sheetName val="CDMTY"/>
      <sheetName val="MORELIA"/>
      <sheetName val="QRO"/>
      <sheetName val="PUEBLA"/>
      <sheetName val="STAFE"/>
      <sheetName val="ROSARIO"/>
      <sheetName val="AMERIC"/>
      <sheetName val="CORDILL"/>
      <sheetName val="AGUASC"/>
      <sheetName val="VERAC"/>
      <sheetName val="GBAZ"/>
      <sheetName val="VIGA"/>
      <sheetName val="TIJ2"/>
      <sheetName val="MEXICALI"/>
      <sheetName val="CHIH"/>
      <sheetName val="CUERNAV"/>
      <sheetName val="TORREON"/>
      <sheetName val="NLAREDO"/>
      <sheetName val="MIXCOAC"/>
      <sheetName val="CANCUN"/>
      <sheetName val="MERIDA"/>
      <sheetName val="S.L.P."/>
      <sheetName val="Módulo2"/>
      <sheetName val="Módulo3"/>
      <sheetName val="Módulo1"/>
      <sheetName val="meta"/>
      <sheetName val="Links"/>
      <sheetName val="Lead"/>
      <sheetName val="INF30052003"/>
      <sheetName val="TM Cob y Lim"/>
      <sheetName val="Manejo Limi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3">
          <cell r="G23" t="str">
            <v>JANUARY</v>
          </cell>
          <cell r="H23" t="str">
            <v>OPEN 1996</v>
          </cell>
        </row>
        <row r="24">
          <cell r="G24">
            <v>10000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Autos"/>
      <sheetName val="SOAT"/>
      <sheetName val="Incendio"/>
      <sheetName val="Ramos Técnicos"/>
      <sheetName val="Sustracción"/>
      <sheetName val="Minas y Petróleos"/>
      <sheetName val="Cumplimiento"/>
      <sheetName val="RC Pasajeros"/>
      <sheetName val="RC General"/>
      <sheetName val="Transporte"/>
      <sheetName val="BBB"/>
      <sheetName val="Manejo"/>
      <sheetName val="Casco"/>
      <sheetName val="Vida"/>
      <sheetName val="Exequial"/>
      <sheetName val="Alto Costo"/>
      <sheetName val="PyG EyE"/>
      <sheetName val="Evolución PyG x Ramos"/>
      <sheetName val="Portafolio 2008"/>
      <sheetName val="Resumen 2009"/>
      <sheetName val="Variables Relevantes 2010"/>
      <sheetName val="PPto Otros Ingresos y Gastos"/>
      <sheetName val="Movimiento de Gastos"/>
    </sheetNames>
    <sheetDataSet>
      <sheetData sheetId="0">
        <row r="39">
          <cell r="B39" t="str">
            <v>Mezcla Producción</v>
          </cell>
          <cell r="C39" t="str">
            <v>Enero</v>
          </cell>
          <cell r="D39" t="str">
            <v>Febrero</v>
          </cell>
          <cell r="E39" t="str">
            <v>Marzo</v>
          </cell>
          <cell r="F39" t="str">
            <v>Abril</v>
          </cell>
          <cell r="G39" t="str">
            <v>Mayo</v>
          </cell>
          <cell r="H39" t="str">
            <v>Junio</v>
          </cell>
          <cell r="I39" t="str">
            <v>Julio</v>
          </cell>
          <cell r="J39" t="str">
            <v>Agosto</v>
          </cell>
          <cell r="K39" t="str">
            <v>Septiembre</v>
          </cell>
          <cell r="L39" t="str">
            <v>Octubre</v>
          </cell>
          <cell r="M39" t="str">
            <v>Noviembre</v>
          </cell>
          <cell r="N39" t="str">
            <v>Diciembre</v>
          </cell>
        </row>
        <row r="40">
          <cell r="B40" t="str">
            <v>Autos Mensual</v>
          </cell>
          <cell r="C40">
            <v>1.2450075408084791E-2</v>
          </cell>
          <cell r="D40">
            <v>0</v>
          </cell>
          <cell r="E40">
            <v>0</v>
          </cell>
          <cell r="F40">
            <v>2.8675688283687623E-2</v>
          </cell>
          <cell r="G40">
            <v>0</v>
          </cell>
          <cell r="H40">
            <v>0</v>
          </cell>
          <cell r="I40">
            <v>0</v>
          </cell>
          <cell r="J40">
            <v>0</v>
          </cell>
          <cell r="K40">
            <v>1.208633648127601E-2</v>
          </cell>
          <cell r="L40">
            <v>0</v>
          </cell>
          <cell r="M40">
            <v>1.0483104945763985E-3</v>
          </cell>
          <cell r="N40">
            <v>0</v>
          </cell>
        </row>
        <row r="41">
          <cell r="B41" t="str">
            <v>Autos Trimestral</v>
          </cell>
          <cell r="C41">
            <v>4.3429730772176545E-2</v>
          </cell>
          <cell r="D41">
            <v>0</v>
          </cell>
          <cell r="E41">
            <v>7.918493446397442E-3</v>
          </cell>
          <cell r="F41">
            <v>0</v>
          </cell>
          <cell r="G41">
            <v>4.6511773230721708E-3</v>
          </cell>
          <cell r="H41">
            <v>3.8608455542232674E-3</v>
          </cell>
          <cell r="I41">
            <v>4.0426180028649578E-3</v>
          </cell>
          <cell r="J41">
            <v>6.3401461932345152E-2</v>
          </cell>
          <cell r="K41">
            <v>0</v>
          </cell>
          <cell r="L41">
            <v>0</v>
          </cell>
          <cell r="M41">
            <v>6.4864189513347617E-2</v>
          </cell>
          <cell r="N41">
            <v>0</v>
          </cell>
        </row>
        <row r="42">
          <cell r="B42" t="str">
            <v>Autos Semestral</v>
          </cell>
          <cell r="C42">
            <v>1.4617170902255582E-2</v>
          </cell>
          <cell r="D42">
            <v>8.5167463331617163E-2</v>
          </cell>
          <cell r="E42">
            <v>0</v>
          </cell>
          <cell r="F42">
            <v>0</v>
          </cell>
          <cell r="G42">
            <v>0</v>
          </cell>
          <cell r="H42">
            <v>0</v>
          </cell>
          <cell r="I42">
            <v>0</v>
          </cell>
          <cell r="J42">
            <v>0</v>
          </cell>
          <cell r="K42">
            <v>0</v>
          </cell>
          <cell r="L42">
            <v>0</v>
          </cell>
          <cell r="M42">
            <v>0</v>
          </cell>
          <cell r="N42">
            <v>0</v>
          </cell>
        </row>
        <row r="43">
          <cell r="B43" t="str">
            <v>Autos Anual</v>
          </cell>
          <cell r="C43">
            <v>0.9295030229174831</v>
          </cell>
          <cell r="D43">
            <v>0.91483253666838282</v>
          </cell>
          <cell r="E43">
            <v>0.99208150655360261</v>
          </cell>
          <cell r="F43">
            <v>0.97132431171631239</v>
          </cell>
          <cell r="G43">
            <v>0.99534882267692781</v>
          </cell>
          <cell r="H43">
            <v>0.99613915444577672</v>
          </cell>
          <cell r="I43">
            <v>0.99595738199713502</v>
          </cell>
          <cell r="J43">
            <v>0.93659853806765481</v>
          </cell>
          <cell r="K43">
            <v>0.98791366351872401</v>
          </cell>
          <cell r="L43">
            <v>1</v>
          </cell>
          <cell r="M43">
            <v>0.93408749999207596</v>
          </cell>
          <cell r="N43">
            <v>1</v>
          </cell>
        </row>
        <row r="44">
          <cell r="B44" t="str">
            <v>SOAT Mensual</v>
          </cell>
          <cell r="C44">
            <v>0</v>
          </cell>
          <cell r="D44">
            <v>0</v>
          </cell>
          <cell r="E44">
            <v>0</v>
          </cell>
          <cell r="F44">
            <v>0</v>
          </cell>
          <cell r="G44">
            <v>0</v>
          </cell>
          <cell r="H44">
            <v>0</v>
          </cell>
          <cell r="I44">
            <v>0</v>
          </cell>
          <cell r="J44">
            <v>0</v>
          </cell>
          <cell r="K44">
            <v>0</v>
          </cell>
          <cell r="L44">
            <v>0</v>
          </cell>
          <cell r="M44">
            <v>0</v>
          </cell>
          <cell r="N44">
            <v>0</v>
          </cell>
        </row>
        <row r="45">
          <cell r="B45" t="str">
            <v>SOAT Trimestral</v>
          </cell>
          <cell r="C45">
            <v>0</v>
          </cell>
          <cell r="D45">
            <v>0</v>
          </cell>
          <cell r="E45">
            <v>0</v>
          </cell>
          <cell r="F45">
            <v>0</v>
          </cell>
          <cell r="G45">
            <v>0</v>
          </cell>
          <cell r="H45">
            <v>0</v>
          </cell>
          <cell r="I45">
            <v>0</v>
          </cell>
          <cell r="J45">
            <v>0</v>
          </cell>
          <cell r="K45">
            <v>0</v>
          </cell>
          <cell r="L45">
            <v>0</v>
          </cell>
          <cell r="M45">
            <v>0</v>
          </cell>
          <cell r="N45">
            <v>0</v>
          </cell>
        </row>
        <row r="46">
          <cell r="B46" t="str">
            <v>SOAT Semestral</v>
          </cell>
          <cell r="C46">
            <v>0</v>
          </cell>
          <cell r="D46">
            <v>0</v>
          </cell>
          <cell r="E46">
            <v>0</v>
          </cell>
          <cell r="F46">
            <v>0</v>
          </cell>
          <cell r="G46">
            <v>0</v>
          </cell>
          <cell r="H46">
            <v>0</v>
          </cell>
          <cell r="I46">
            <v>0</v>
          </cell>
          <cell r="J46">
            <v>0</v>
          </cell>
          <cell r="K46">
            <v>0</v>
          </cell>
          <cell r="L46">
            <v>0</v>
          </cell>
          <cell r="M46">
            <v>0</v>
          </cell>
          <cell r="N46">
            <v>0</v>
          </cell>
        </row>
        <row r="47">
          <cell r="B47" t="str">
            <v>SOAT Anual</v>
          </cell>
          <cell r="C47">
            <v>1</v>
          </cell>
          <cell r="D47">
            <v>1</v>
          </cell>
          <cell r="E47">
            <v>1</v>
          </cell>
          <cell r="F47">
            <v>1</v>
          </cell>
          <cell r="G47">
            <v>1</v>
          </cell>
          <cell r="H47">
            <v>1</v>
          </cell>
          <cell r="I47">
            <v>1</v>
          </cell>
          <cell r="J47">
            <v>1</v>
          </cell>
          <cell r="K47">
            <v>1</v>
          </cell>
          <cell r="L47">
            <v>1</v>
          </cell>
          <cell r="M47">
            <v>1</v>
          </cell>
          <cell r="N47">
            <v>1</v>
          </cell>
        </row>
        <row r="48">
          <cell r="B48" t="str">
            <v>Incendio Mensual</v>
          </cell>
          <cell r="C48">
            <v>0.30987597607618139</v>
          </cell>
          <cell r="D48">
            <v>0.30211589301765285</v>
          </cell>
          <cell r="E48">
            <v>0.32961086505700832</v>
          </cell>
          <cell r="F48">
            <v>0.33193819169262967</v>
          </cell>
          <cell r="G48">
            <v>0.11537985239140836</v>
          </cell>
          <cell r="H48">
            <v>0.2086466338706808</v>
          </cell>
          <cell r="I48">
            <v>0.37838796274493214</v>
          </cell>
          <cell r="J48">
            <v>0.28274966796886353</v>
          </cell>
          <cell r="K48">
            <v>0.19214464357667771</v>
          </cell>
          <cell r="L48">
            <v>0.46037326479358415</v>
          </cell>
          <cell r="M48">
            <v>0.19233132162774988</v>
          </cell>
          <cell r="N48">
            <v>0.16950811665402388</v>
          </cell>
        </row>
        <row r="49">
          <cell r="B49" t="str">
            <v>Incendio Trimestral</v>
          </cell>
          <cell r="C49">
            <v>1.4592872137674389E-2</v>
          </cell>
          <cell r="D49">
            <v>7.2228771304485254E-2</v>
          </cell>
          <cell r="E49">
            <v>1.641517910734986E-2</v>
          </cell>
          <cell r="F49">
            <v>2.2528842883651711E-2</v>
          </cell>
          <cell r="G49">
            <v>2.5977553604685288E-2</v>
          </cell>
          <cell r="H49">
            <v>1.524044239276902E-2</v>
          </cell>
          <cell r="I49">
            <v>0</v>
          </cell>
          <cell r="J49">
            <v>2.0189763591147995E-2</v>
          </cell>
          <cell r="K49">
            <v>1.0704679275726017E-2</v>
          </cell>
          <cell r="L49">
            <v>7.9944268916176051E-3</v>
          </cell>
          <cell r="M49">
            <v>7.4901750132278242E-3</v>
          </cell>
          <cell r="N49">
            <v>4.7890096858147569E-3</v>
          </cell>
        </row>
        <row r="50">
          <cell r="B50" t="str">
            <v>Incendio Semestral</v>
          </cell>
          <cell r="C50">
            <v>4.4475510882231182E-3</v>
          </cell>
          <cell r="D50">
            <v>2.7183107440799655E-2</v>
          </cell>
          <cell r="E50">
            <v>2.6463902002302416E-2</v>
          </cell>
          <cell r="F50">
            <v>4.7333366885242015E-3</v>
          </cell>
          <cell r="G50">
            <v>0</v>
          </cell>
          <cell r="H50">
            <v>1.0294262358095623E-2</v>
          </cell>
          <cell r="I50">
            <v>5.9723232579426307E-3</v>
          </cell>
          <cell r="J50">
            <v>1.1362637744059068E-2</v>
          </cell>
          <cell r="K50">
            <v>0.19846492472055074</v>
          </cell>
          <cell r="L50">
            <v>1.011610830985644E-2</v>
          </cell>
          <cell r="M50">
            <v>0.21933368546720572</v>
          </cell>
          <cell r="N50">
            <v>3.8159651566370342E-2</v>
          </cell>
        </row>
        <row r="51">
          <cell r="B51" t="str">
            <v>Incendio Anual</v>
          </cell>
          <cell r="C51">
            <v>0.67108360069792106</v>
          </cell>
          <cell r="D51">
            <v>0.59847222823706225</v>
          </cell>
          <cell r="E51">
            <v>0.62751005383333935</v>
          </cell>
          <cell r="F51">
            <v>0.64079962873519447</v>
          </cell>
          <cell r="G51">
            <v>0.85864259400390641</v>
          </cell>
          <cell r="H51">
            <v>0.76581866137845456</v>
          </cell>
          <cell r="I51">
            <v>0.61563971399712525</v>
          </cell>
          <cell r="J51">
            <v>0.68569793069592944</v>
          </cell>
          <cell r="K51">
            <v>0.59868575242704547</v>
          </cell>
          <cell r="L51">
            <v>0.52151620000494181</v>
          </cell>
          <cell r="M51">
            <v>0.58084481789181663</v>
          </cell>
          <cell r="N51">
            <v>0.78754322209379102</v>
          </cell>
        </row>
        <row r="52">
          <cell r="B52" t="str">
            <v>Ramos Técnicos Mensual</v>
          </cell>
          <cell r="C52">
            <v>0.1171301874392927</v>
          </cell>
          <cell r="D52">
            <v>9.0560690153517934E-2</v>
          </cell>
          <cell r="E52">
            <v>1.6004751301530019E-3</v>
          </cell>
          <cell r="F52">
            <v>0</v>
          </cell>
          <cell r="G52">
            <v>1.4574300766528885E-3</v>
          </cell>
          <cell r="H52">
            <v>4.5438407624726028E-3</v>
          </cell>
          <cell r="I52">
            <v>2.1710462517735427E-2</v>
          </cell>
          <cell r="J52">
            <v>4.4314280047482085E-2</v>
          </cell>
          <cell r="K52">
            <v>5.9995635938281965E-2</v>
          </cell>
          <cell r="L52">
            <v>8.5771703658706294E-4</v>
          </cell>
          <cell r="M52">
            <v>5.9995635938281965E-2</v>
          </cell>
          <cell r="N52">
            <v>0</v>
          </cell>
        </row>
        <row r="53">
          <cell r="B53" t="str">
            <v>Ramos Técnicos Trimestral</v>
          </cell>
          <cell r="C53">
            <v>0.69185648162558611</v>
          </cell>
          <cell r="D53">
            <v>3.0147370125642319E-2</v>
          </cell>
          <cell r="E53">
            <v>9.853545332072583E-2</v>
          </cell>
          <cell r="F53">
            <v>0.48767178048035964</v>
          </cell>
          <cell r="G53">
            <v>3.4667087335679643E-2</v>
          </cell>
          <cell r="H53">
            <v>8.908378340662039E-2</v>
          </cell>
          <cell r="I53">
            <v>0</v>
          </cell>
          <cell r="J53">
            <v>3.5610483721062833E-2</v>
          </cell>
          <cell r="K53">
            <v>6.5238579251958917E-2</v>
          </cell>
          <cell r="L53">
            <v>0.39155375119479535</v>
          </cell>
          <cell r="M53">
            <v>6.5238579251958917E-2</v>
          </cell>
          <cell r="N53">
            <v>0.35652362977614022</v>
          </cell>
        </row>
        <row r="54">
          <cell r="B54" t="str">
            <v>Ramos Técnicos Semestral</v>
          </cell>
          <cell r="C54">
            <v>1.1285038663205838E-2</v>
          </cell>
          <cell r="D54">
            <v>0.23515741594553224</v>
          </cell>
          <cell r="E54">
            <v>0.12394947269888767</v>
          </cell>
          <cell r="F54">
            <v>1.5353385911417643E-2</v>
          </cell>
          <cell r="G54">
            <v>0.39814630118470856</v>
          </cell>
          <cell r="H54">
            <v>0.90637237583090702</v>
          </cell>
          <cell r="I54">
            <v>0.240454943201273</v>
          </cell>
          <cell r="J54">
            <v>1.3660827598487814E-2</v>
          </cell>
          <cell r="K54">
            <v>6.104219552373847E-2</v>
          </cell>
          <cell r="L54">
            <v>0.53057432666591864</v>
          </cell>
          <cell r="M54">
            <v>6.104219552373847E-2</v>
          </cell>
          <cell r="N54">
            <v>0.13934244365932069</v>
          </cell>
        </row>
        <row r="55">
          <cell r="B55" t="str">
            <v>Ramos Técnicos Anual</v>
          </cell>
          <cell r="C55">
            <v>0.17972829227191534</v>
          </cell>
          <cell r="D55">
            <v>0.64413452377530755</v>
          </cell>
          <cell r="E55">
            <v>0.77591459885023351</v>
          </cell>
          <cell r="F55">
            <v>0.4969748336082227</v>
          </cell>
          <cell r="G55">
            <v>0.56572918140295891</v>
          </cell>
          <cell r="H55">
            <v>0</v>
          </cell>
          <cell r="I55">
            <v>0.73783459428099163</v>
          </cell>
          <cell r="J55">
            <v>0.90641440863296729</v>
          </cell>
          <cell r="K55">
            <v>0.81372358928602062</v>
          </cell>
          <cell r="L55">
            <v>7.7014205102698963E-2</v>
          </cell>
          <cell r="M55">
            <v>0.81372358928602062</v>
          </cell>
          <cell r="N55">
            <v>0.50413392656453904</v>
          </cell>
        </row>
        <row r="56">
          <cell r="B56" t="str">
            <v>Sustracción Mensual</v>
          </cell>
          <cell r="C56">
            <v>8.8817948728540117E-4</v>
          </cell>
          <cell r="D56">
            <v>0.22407887478817359</v>
          </cell>
          <cell r="E56">
            <v>0.15771522188380757</v>
          </cell>
          <cell r="F56">
            <v>0.31947695404629967</v>
          </cell>
          <cell r="G56">
            <v>2.6141407682299904E-4</v>
          </cell>
          <cell r="H56">
            <v>3.3228948642469551E-2</v>
          </cell>
          <cell r="I56">
            <v>0</v>
          </cell>
          <cell r="J56">
            <v>5.6001661544159732E-2</v>
          </cell>
          <cell r="K56">
            <v>0</v>
          </cell>
          <cell r="L56">
            <v>0</v>
          </cell>
          <cell r="M56">
            <v>5.1065804129679634E-2</v>
          </cell>
          <cell r="N56">
            <v>2.2031706249492411E-2</v>
          </cell>
        </row>
        <row r="57">
          <cell r="B57" t="str">
            <v>Sustracción Trimestral</v>
          </cell>
          <cell r="C57">
            <v>0</v>
          </cell>
          <cell r="D57">
            <v>0</v>
          </cell>
          <cell r="E57">
            <v>1.7093509311626964E-2</v>
          </cell>
          <cell r="F57">
            <v>0</v>
          </cell>
          <cell r="G57">
            <v>4.4700129858712703E-2</v>
          </cell>
          <cell r="H57">
            <v>0</v>
          </cell>
          <cell r="I57">
            <v>0</v>
          </cell>
          <cell r="J57">
            <v>2.8692299178543625E-2</v>
          </cell>
          <cell r="K57">
            <v>3.1653585472960527E-3</v>
          </cell>
          <cell r="L57">
            <v>0.19827530576258501</v>
          </cell>
          <cell r="M57">
            <v>0</v>
          </cell>
          <cell r="N57">
            <v>0</v>
          </cell>
        </row>
        <row r="58">
          <cell r="B58" t="str">
            <v>Sustracción Semestral</v>
          </cell>
          <cell r="C58">
            <v>1.5324021939388682E-2</v>
          </cell>
          <cell r="D58">
            <v>0</v>
          </cell>
          <cell r="E58">
            <v>0</v>
          </cell>
          <cell r="F58">
            <v>0</v>
          </cell>
          <cell r="G58">
            <v>1.0214376112468631E-3</v>
          </cell>
          <cell r="H58">
            <v>3.6696022554299282E-2</v>
          </cell>
          <cell r="I58">
            <v>0.379990543788359</v>
          </cell>
          <cell r="J58">
            <v>1.4175696107734872E-3</v>
          </cell>
          <cell r="K58">
            <v>0</v>
          </cell>
          <cell r="L58">
            <v>9.7829761609884713E-2</v>
          </cell>
          <cell r="M58">
            <v>3.7344528166480172E-2</v>
          </cell>
          <cell r="N58">
            <v>8.2335577829081852E-2</v>
          </cell>
        </row>
        <row r="59">
          <cell r="B59" t="str">
            <v>Sustracción Anual</v>
          </cell>
          <cell r="C59">
            <v>0.98378779857332588</v>
          </cell>
          <cell r="D59">
            <v>0.77592112521182643</v>
          </cell>
          <cell r="E59">
            <v>0.8251912688045655</v>
          </cell>
          <cell r="F59">
            <v>0.68052304595370039</v>
          </cell>
          <cell r="G59">
            <v>0.9540170184532174</v>
          </cell>
          <cell r="H59">
            <v>0.93007502880323112</v>
          </cell>
          <cell r="I59">
            <v>0.62000945621164094</v>
          </cell>
          <cell r="J59">
            <v>0.91388846966652315</v>
          </cell>
          <cell r="K59">
            <v>0.99683464145270395</v>
          </cell>
          <cell r="L59">
            <v>0.70389493262753033</v>
          </cell>
          <cell r="M59">
            <v>0.9115896677038402</v>
          </cell>
          <cell r="N59">
            <v>0.89563271592142568</v>
          </cell>
        </row>
        <row r="60">
          <cell r="B60" t="str">
            <v>Minas y Petróleos Mensual</v>
          </cell>
          <cell r="C60">
            <v>0.67745308540247773</v>
          </cell>
          <cell r="D60">
            <v>0</v>
          </cell>
          <cell r="E60">
            <v>0.29959558794383701</v>
          </cell>
          <cell r="F60">
            <v>2.0099653225789816E-2</v>
          </cell>
          <cell r="G60">
            <v>8.0306654935982644E-2</v>
          </cell>
          <cell r="H60">
            <v>0</v>
          </cell>
          <cell r="I60">
            <v>2.928647503360662E-2</v>
          </cell>
          <cell r="J60">
            <v>7.5459746216643975E-4</v>
          </cell>
          <cell r="K60">
            <v>0</v>
          </cell>
          <cell r="L60">
            <v>7.2968091758180559E-2</v>
          </cell>
          <cell r="M60">
            <v>0.11944465631327411</v>
          </cell>
          <cell r="N60">
            <v>0.17280933495963383</v>
          </cell>
        </row>
        <row r="61">
          <cell r="B61" t="str">
            <v>Minas y Petróleos Trimestral</v>
          </cell>
          <cell r="C61">
            <v>3.785680278453929E-2</v>
          </cell>
          <cell r="D61">
            <v>0</v>
          </cell>
          <cell r="E61">
            <v>0.11025658045460321</v>
          </cell>
          <cell r="F61">
            <v>2.48216741564284E-2</v>
          </cell>
          <cell r="G61">
            <v>0</v>
          </cell>
          <cell r="H61">
            <v>8.5589556418488463E-2</v>
          </cell>
          <cell r="I61">
            <v>0</v>
          </cell>
          <cell r="J61">
            <v>2.466488000350874E-3</v>
          </cell>
          <cell r="K61">
            <v>0</v>
          </cell>
          <cell r="L61">
            <v>0</v>
          </cell>
          <cell r="M61">
            <v>0</v>
          </cell>
          <cell r="N61">
            <v>0</v>
          </cell>
        </row>
        <row r="62">
          <cell r="B62" t="str">
            <v>Minas y Petróleos Semestral</v>
          </cell>
          <cell r="C62">
            <v>3.5965328835185641E-2</v>
          </cell>
          <cell r="D62">
            <v>0</v>
          </cell>
          <cell r="E62">
            <v>5.6766542443203657E-2</v>
          </cell>
          <cell r="F62">
            <v>9.1100679440337031E-3</v>
          </cell>
          <cell r="G62">
            <v>0</v>
          </cell>
          <cell r="H62">
            <v>0</v>
          </cell>
          <cell r="I62">
            <v>0</v>
          </cell>
          <cell r="J62">
            <v>0</v>
          </cell>
          <cell r="K62">
            <v>0</v>
          </cell>
          <cell r="L62">
            <v>0.12048331414269987</v>
          </cell>
          <cell r="M62">
            <v>0</v>
          </cell>
          <cell r="N62">
            <v>0</v>
          </cell>
        </row>
        <row r="63">
          <cell r="B63" t="str">
            <v>Minas y Petróleos Anual</v>
          </cell>
          <cell r="C63">
            <v>0.24872478297779732</v>
          </cell>
          <cell r="D63">
            <v>1</v>
          </cell>
          <cell r="E63">
            <v>0.53338128915835614</v>
          </cell>
          <cell r="F63">
            <v>0.9459686046737481</v>
          </cell>
          <cell r="G63">
            <v>0.91969334506401734</v>
          </cell>
          <cell r="H63">
            <v>0.91441044358151158</v>
          </cell>
          <cell r="I63">
            <v>0.9707135249663934</v>
          </cell>
          <cell r="J63">
            <v>0.99677891453748269</v>
          </cell>
          <cell r="K63">
            <v>1</v>
          </cell>
          <cell r="L63">
            <v>0.8065485940991195</v>
          </cell>
          <cell r="M63">
            <v>0.88055534368672594</v>
          </cell>
          <cell r="N63">
            <v>0.8271906650403662</v>
          </cell>
        </row>
        <row r="64">
          <cell r="B64" t="str">
            <v>Cumplimiento Mensual</v>
          </cell>
          <cell r="C64">
            <v>2.9708220605924535E-3</v>
          </cell>
          <cell r="D64">
            <v>0</v>
          </cell>
          <cell r="E64">
            <v>0</v>
          </cell>
          <cell r="F64">
            <v>0</v>
          </cell>
          <cell r="G64">
            <v>1.1170029163402966E-3</v>
          </cell>
          <cell r="H64">
            <v>1.4576483381302231E-5</v>
          </cell>
          <cell r="I64">
            <v>0</v>
          </cell>
          <cell r="J64">
            <v>1.8300651635348036E-3</v>
          </cell>
          <cell r="K64">
            <v>1.0477023891555693E-3</v>
          </cell>
          <cell r="L64">
            <v>4.545828029001089E-4</v>
          </cell>
          <cell r="M64">
            <v>1.624455547005044E-3</v>
          </cell>
          <cell r="N64">
            <v>8.1732793276825619E-3</v>
          </cell>
        </row>
        <row r="65">
          <cell r="B65" t="str">
            <v>Cumplimiento Trimestral</v>
          </cell>
          <cell r="C65">
            <v>0</v>
          </cell>
          <cell r="D65">
            <v>5.4793093948705372E-2</v>
          </cell>
          <cell r="E65">
            <v>0.11164557097001279</v>
          </cell>
          <cell r="F65">
            <v>5.7929076416725456E-2</v>
          </cell>
          <cell r="G65">
            <v>6.6417425697901239E-2</v>
          </cell>
          <cell r="H65">
            <v>2.8157378098901491E-2</v>
          </cell>
          <cell r="I65">
            <v>2.1755505260313869E-2</v>
          </cell>
          <cell r="J65">
            <v>3.4544110863072575E-2</v>
          </cell>
          <cell r="K65">
            <v>2.0504846708349525E-2</v>
          </cell>
          <cell r="L65">
            <v>4.8123627163383802E-2</v>
          </cell>
          <cell r="M65">
            <v>0.10030990250827812</v>
          </cell>
          <cell r="N65">
            <v>3.5719468275964235E-2</v>
          </cell>
        </row>
        <row r="66">
          <cell r="B66" t="str">
            <v>Cumplimiento Semestral</v>
          </cell>
          <cell r="C66">
            <v>1.5700030799247949E-2</v>
          </cell>
          <cell r="D66">
            <v>4.4530563022038847E-3</v>
          </cell>
          <cell r="E66">
            <v>3.5387044239915927E-2</v>
          </cell>
          <cell r="F66">
            <v>4.6102418562200612E-2</v>
          </cell>
          <cell r="G66">
            <v>2.0353880025932899E-2</v>
          </cell>
          <cell r="H66">
            <v>5.8545473732913109E-3</v>
          </cell>
          <cell r="I66">
            <v>5.7338606423149282E-3</v>
          </cell>
          <cell r="J66">
            <v>1.5410095615139273E-2</v>
          </cell>
          <cell r="K66">
            <v>0</v>
          </cell>
          <cell r="L66">
            <v>2.3756826145202525E-2</v>
          </cell>
          <cell r="M66">
            <v>4.6554844666809612E-2</v>
          </cell>
          <cell r="N66">
            <v>1.0114745982195264E-2</v>
          </cell>
        </row>
        <row r="67">
          <cell r="B67" t="str">
            <v>Cumplimiento Anual</v>
          </cell>
          <cell r="C67">
            <v>0.98132914714015962</v>
          </cell>
          <cell r="D67">
            <v>0.94075384974909071</v>
          </cell>
          <cell r="E67">
            <v>0.85296738479007128</v>
          </cell>
          <cell r="F67">
            <v>0.89596850502107395</v>
          </cell>
          <cell r="G67">
            <v>0.9121116913598255</v>
          </cell>
          <cell r="H67">
            <v>0.96597349804442589</v>
          </cell>
          <cell r="I67">
            <v>0.97251063409737115</v>
          </cell>
          <cell r="J67">
            <v>0.9482157283582533</v>
          </cell>
          <cell r="K67">
            <v>0.97844745090249485</v>
          </cell>
          <cell r="L67">
            <v>0.92766496388851361</v>
          </cell>
          <cell r="M67">
            <v>0.85151079727790724</v>
          </cell>
          <cell r="N67">
            <v>0.94599250641415789</v>
          </cell>
        </row>
        <row r="68">
          <cell r="B68" t="str">
            <v>RC Pasajeros Mensual</v>
          </cell>
          <cell r="C68">
            <v>0</v>
          </cell>
          <cell r="D68">
            <v>3.2313031268442025E-2</v>
          </cell>
          <cell r="E68">
            <v>1.3254922347104518E-2</v>
          </cell>
          <cell r="F68">
            <v>8.9294518566565475E-3</v>
          </cell>
          <cell r="G68">
            <v>8.584481019806153E-3</v>
          </cell>
          <cell r="H68">
            <v>4.6224105852059397E-2</v>
          </cell>
          <cell r="I68">
            <v>1.8226429950841058E-2</v>
          </cell>
          <cell r="J68">
            <v>6.8947602730690255E-3</v>
          </cell>
          <cell r="K68">
            <v>2.2920445394217772E-3</v>
          </cell>
          <cell r="L68">
            <v>1.2574835401164369E-2</v>
          </cell>
          <cell r="M68">
            <v>3.1799143329076006E-3</v>
          </cell>
          <cell r="N68">
            <v>0</v>
          </cell>
        </row>
        <row r="69">
          <cell r="B69" t="str">
            <v>RC Pasajeros Trimestral</v>
          </cell>
          <cell r="C69">
            <v>3.4157302492764069E-3</v>
          </cell>
          <cell r="D69">
            <v>4.9360262814233807E-2</v>
          </cell>
          <cell r="E69">
            <v>9.1496003978877222E-2</v>
          </cell>
          <cell r="F69">
            <v>2.3086086039649716E-2</v>
          </cell>
          <cell r="G69">
            <v>2.4674001292603706E-2</v>
          </cell>
          <cell r="H69">
            <v>5.8187965914857566E-2</v>
          </cell>
          <cell r="I69">
            <v>4.6724456678472109E-2</v>
          </cell>
          <cell r="J69">
            <v>7.6506730723054682E-3</v>
          </cell>
          <cell r="K69">
            <v>1.6050682971276167E-2</v>
          </cell>
          <cell r="L69">
            <v>2.6809767707995546E-2</v>
          </cell>
          <cell r="M69">
            <v>0.18759568839707919</v>
          </cell>
          <cell r="N69">
            <v>0</v>
          </cell>
        </row>
        <row r="70">
          <cell r="B70" t="str">
            <v>RC Pasajeros Semestral</v>
          </cell>
          <cell r="C70">
            <v>3.6854711466434105E-2</v>
          </cell>
          <cell r="D70">
            <v>0</v>
          </cell>
          <cell r="E70">
            <v>5.4529307414733177E-2</v>
          </cell>
          <cell r="F70">
            <v>0.17898800527206751</v>
          </cell>
          <cell r="G70">
            <v>2.5941810578020266E-2</v>
          </cell>
          <cell r="H70">
            <v>0.10015975630759981</v>
          </cell>
          <cell r="I70">
            <v>7.2265618950833582E-2</v>
          </cell>
          <cell r="J70">
            <v>4.646741218452112E-2</v>
          </cell>
          <cell r="K70">
            <v>7.3326271541261021E-2</v>
          </cell>
          <cell r="L70">
            <v>0.12201310037318859</v>
          </cell>
          <cell r="M70">
            <v>3.6844729634739386E-2</v>
          </cell>
          <cell r="N70">
            <v>7.2376076190186101E-2</v>
          </cell>
        </row>
        <row r="71">
          <cell r="B71" t="str">
            <v>RC Pasajeros Anual</v>
          </cell>
          <cell r="C71">
            <v>0.95972955828428952</v>
          </cell>
          <cell r="D71">
            <v>0.91832670591732413</v>
          </cell>
          <cell r="E71">
            <v>0.84071976625928513</v>
          </cell>
          <cell r="F71">
            <v>0.78899645683162623</v>
          </cell>
          <cell r="G71">
            <v>0.94079970710956984</v>
          </cell>
          <cell r="H71">
            <v>0.79542817192548321</v>
          </cell>
          <cell r="I71">
            <v>0.86278349441985325</v>
          </cell>
          <cell r="J71">
            <v>0.93898715447010439</v>
          </cell>
          <cell r="K71">
            <v>0.90833100094804098</v>
          </cell>
          <cell r="L71">
            <v>0.8386022965176515</v>
          </cell>
          <cell r="M71">
            <v>0.77237966763527388</v>
          </cell>
          <cell r="N71">
            <v>0.92762392380981384</v>
          </cell>
        </row>
        <row r="72">
          <cell r="B72" t="str">
            <v>RC General Mensual</v>
          </cell>
          <cell r="C72">
            <v>0</v>
          </cell>
          <cell r="D72">
            <v>3.2313031268442025E-2</v>
          </cell>
          <cell r="E72">
            <v>1.3254922347104518E-2</v>
          </cell>
          <cell r="F72">
            <v>8.9294518566565475E-3</v>
          </cell>
          <cell r="G72">
            <v>8.584481019806153E-3</v>
          </cell>
          <cell r="H72">
            <v>4.6224105852059397E-2</v>
          </cell>
          <cell r="I72">
            <v>1.8226429950841058E-2</v>
          </cell>
          <cell r="J72">
            <v>6.8947602730690255E-3</v>
          </cell>
          <cell r="K72">
            <v>2.2920445394217772E-3</v>
          </cell>
          <cell r="L72">
            <v>1.2574835401164369E-2</v>
          </cell>
          <cell r="M72">
            <v>3.1799143329076006E-3</v>
          </cell>
          <cell r="N72">
            <v>0</v>
          </cell>
        </row>
        <row r="73">
          <cell r="B73" t="str">
            <v>RC General Trimestral</v>
          </cell>
          <cell r="C73">
            <v>3.4157302492764069E-3</v>
          </cell>
          <cell r="D73">
            <v>4.9360262814233807E-2</v>
          </cell>
          <cell r="E73">
            <v>9.1496003978877222E-2</v>
          </cell>
          <cell r="F73">
            <v>2.3086086039649716E-2</v>
          </cell>
          <cell r="G73">
            <v>2.4674001292603706E-2</v>
          </cell>
          <cell r="H73">
            <v>5.8187965914857566E-2</v>
          </cell>
          <cell r="I73">
            <v>4.6724456678472109E-2</v>
          </cell>
          <cell r="J73">
            <v>7.6506730723054682E-3</v>
          </cell>
          <cell r="K73">
            <v>1.6050682971276167E-2</v>
          </cell>
          <cell r="L73">
            <v>2.6809767707995546E-2</v>
          </cell>
          <cell r="M73">
            <v>0.18759568839707919</v>
          </cell>
          <cell r="N73">
            <v>0</v>
          </cell>
        </row>
        <row r="74">
          <cell r="B74" t="str">
            <v>RC General Semestral</v>
          </cell>
          <cell r="C74">
            <v>3.6854711466434105E-2</v>
          </cell>
          <cell r="D74">
            <v>0</v>
          </cell>
          <cell r="E74">
            <v>5.4529307414733177E-2</v>
          </cell>
          <cell r="F74">
            <v>0.17898800527206751</v>
          </cell>
          <cell r="G74">
            <v>2.5941810578020266E-2</v>
          </cell>
          <cell r="H74">
            <v>0.10015975630759981</v>
          </cell>
          <cell r="I74">
            <v>7.2265618950833582E-2</v>
          </cell>
          <cell r="J74">
            <v>4.646741218452112E-2</v>
          </cell>
          <cell r="K74">
            <v>7.3326271541261021E-2</v>
          </cell>
          <cell r="L74">
            <v>0.12201310037318859</v>
          </cell>
          <cell r="M74">
            <v>3.6844729634739386E-2</v>
          </cell>
          <cell r="N74">
            <v>7.2376076190186101E-2</v>
          </cell>
        </row>
        <row r="75">
          <cell r="B75" t="str">
            <v>RC General Anual</v>
          </cell>
          <cell r="C75">
            <v>0.95972955828428952</v>
          </cell>
          <cell r="D75">
            <v>0.91832670591732413</v>
          </cell>
          <cell r="E75">
            <v>0.84071976625928513</v>
          </cell>
          <cell r="F75">
            <v>0.78899645683162623</v>
          </cell>
          <cell r="G75">
            <v>0.94079970710956984</v>
          </cell>
          <cell r="H75">
            <v>0.79542817192548321</v>
          </cell>
          <cell r="I75">
            <v>0.86278349441985325</v>
          </cell>
          <cell r="J75">
            <v>0.93898715447010439</v>
          </cell>
          <cell r="K75">
            <v>0.90833100094804098</v>
          </cell>
          <cell r="L75">
            <v>0.8386022965176515</v>
          </cell>
          <cell r="M75">
            <v>0.77237966763527388</v>
          </cell>
          <cell r="N75">
            <v>0.92762392380981384</v>
          </cell>
        </row>
        <row r="76">
          <cell r="B76" t="str">
            <v>Transporte Mensual</v>
          </cell>
          <cell r="C76">
            <v>0</v>
          </cell>
          <cell r="D76">
            <v>0.4059611690951514</v>
          </cell>
          <cell r="E76">
            <v>0.29208187507944638</v>
          </cell>
          <cell r="F76">
            <v>5.1445113481542126E-2</v>
          </cell>
          <cell r="G76">
            <v>3.3142269289120521E-2</v>
          </cell>
          <cell r="H76">
            <v>7.9958316508329824E-2</v>
          </cell>
          <cell r="I76">
            <v>0.18555965029558746</v>
          </cell>
          <cell r="J76">
            <v>0.17834385548449674</v>
          </cell>
          <cell r="K76">
            <v>1.503182259742101E-2</v>
          </cell>
          <cell r="L76">
            <v>2.686756923921604E-2</v>
          </cell>
          <cell r="M76">
            <v>2.7735523806651025E-2</v>
          </cell>
          <cell r="N76">
            <v>0.1</v>
          </cell>
        </row>
        <row r="77">
          <cell r="B77" t="str">
            <v>Transporte Trimestral</v>
          </cell>
          <cell r="C77">
            <v>0.12384638982568325</v>
          </cell>
          <cell r="D77">
            <v>0.31883182080687422</v>
          </cell>
          <cell r="E77">
            <v>6.112439902917205E-2</v>
          </cell>
          <cell r="F77">
            <v>5.0764908793737872E-2</v>
          </cell>
          <cell r="G77">
            <v>0.12621111053089534</v>
          </cell>
          <cell r="H77">
            <v>0.10319022861851843</v>
          </cell>
          <cell r="I77">
            <v>0</v>
          </cell>
          <cell r="J77">
            <v>7.0480473262909016E-2</v>
          </cell>
          <cell r="K77">
            <v>9.479077567888336E-2</v>
          </cell>
          <cell r="L77">
            <v>1.2141390323014098E-2</v>
          </cell>
          <cell r="M77">
            <v>3.8522961577869656E-2</v>
          </cell>
          <cell r="N77">
            <v>0.08</v>
          </cell>
        </row>
        <row r="78">
          <cell r="B78" t="str">
            <v>Transporte Semestral</v>
          </cell>
          <cell r="C78">
            <v>0.58759475874491052</v>
          </cell>
          <cell r="D78">
            <v>0.27520701009797444</v>
          </cell>
          <cell r="E78">
            <v>3.8958670805049785E-2</v>
          </cell>
          <cell r="F78">
            <v>6.7132357786173644E-2</v>
          </cell>
          <cell r="G78">
            <v>0.19342424707758649</v>
          </cell>
          <cell r="H78">
            <v>0.21990227954029809</v>
          </cell>
          <cell r="I78">
            <v>0.22436302751237328</v>
          </cell>
          <cell r="J78">
            <v>4.0975259716669619E-2</v>
          </cell>
          <cell r="K78">
            <v>0.22378375296593486</v>
          </cell>
          <cell r="L78">
            <v>0</v>
          </cell>
          <cell r="M78">
            <v>4.1664719703650877E-2</v>
          </cell>
          <cell r="N78">
            <v>0.12000000000000011</v>
          </cell>
        </row>
        <row r="79">
          <cell r="B79" t="str">
            <v>Transporte Anual</v>
          </cell>
          <cell r="C79">
            <v>0.28855885142940618</v>
          </cell>
          <cell r="D79">
            <v>0</v>
          </cell>
          <cell r="E79">
            <v>0.60783505508633184</v>
          </cell>
          <cell r="F79">
            <v>0.83065761993854637</v>
          </cell>
          <cell r="G79">
            <v>0.64722237310239761</v>
          </cell>
          <cell r="H79">
            <v>0.59694917533285363</v>
          </cell>
          <cell r="I79">
            <v>0.59007732219203923</v>
          </cell>
          <cell r="J79">
            <v>0.71020041153592461</v>
          </cell>
          <cell r="K79">
            <v>0.66639364875776075</v>
          </cell>
          <cell r="L79">
            <v>0.96099104043776984</v>
          </cell>
          <cell r="M79">
            <v>0.89207679491182845</v>
          </cell>
          <cell r="N79">
            <v>0.7</v>
          </cell>
        </row>
        <row r="80">
          <cell r="B80" t="str">
            <v>BBB Mensual</v>
          </cell>
          <cell r="C80">
            <v>0</v>
          </cell>
          <cell r="D80">
            <v>8.9741020141449962E-4</v>
          </cell>
          <cell r="E80">
            <v>0</v>
          </cell>
          <cell r="F80">
            <v>2.1012223308154474E-2</v>
          </cell>
          <cell r="G80">
            <v>1.934133722748892E-2</v>
          </cell>
          <cell r="H80">
            <v>9.0781013278132885E-3</v>
          </cell>
          <cell r="I80">
            <v>0.32877279874994614</v>
          </cell>
          <cell r="J80">
            <v>0.16529885974521585</v>
          </cell>
          <cell r="K80">
            <v>0.18953199589031589</v>
          </cell>
          <cell r="L80">
            <v>7.8780643662404601E-2</v>
          </cell>
          <cell r="M80">
            <v>4.8373995544615689E-2</v>
          </cell>
          <cell r="N80">
            <v>3.1227791639680758E-2</v>
          </cell>
        </row>
        <row r="81">
          <cell r="B81" t="str">
            <v>BBB Trimestral</v>
          </cell>
          <cell r="C81">
            <v>1</v>
          </cell>
          <cell r="D81">
            <v>0</v>
          </cell>
          <cell r="E81">
            <v>0</v>
          </cell>
          <cell r="F81">
            <v>1.0551602862297725E-2</v>
          </cell>
          <cell r="G81">
            <v>0</v>
          </cell>
          <cell r="H81">
            <v>0</v>
          </cell>
          <cell r="I81">
            <v>0</v>
          </cell>
          <cell r="J81">
            <v>4.1079552211904249E-2</v>
          </cell>
          <cell r="K81">
            <v>0</v>
          </cell>
          <cell r="L81">
            <v>0</v>
          </cell>
          <cell r="M81">
            <v>7.6773767729361564E-2</v>
          </cell>
          <cell r="N81">
            <v>0</v>
          </cell>
        </row>
        <row r="82">
          <cell r="B82" t="str">
            <v>BBB Semestral</v>
          </cell>
          <cell r="C82">
            <v>0</v>
          </cell>
          <cell r="D82">
            <v>0</v>
          </cell>
          <cell r="E82">
            <v>1</v>
          </cell>
          <cell r="F82">
            <v>0</v>
          </cell>
          <cell r="G82">
            <v>0</v>
          </cell>
          <cell r="H82">
            <v>0</v>
          </cell>
          <cell r="I82">
            <v>0</v>
          </cell>
          <cell r="J82">
            <v>0</v>
          </cell>
          <cell r="K82">
            <v>0</v>
          </cell>
          <cell r="L82">
            <v>0</v>
          </cell>
          <cell r="M82">
            <v>0</v>
          </cell>
          <cell r="N82">
            <v>1.3696579810468014E-2</v>
          </cell>
        </row>
        <row r="83">
          <cell r="B83" t="str">
            <v>BBB Anual</v>
          </cell>
          <cell r="C83">
            <v>0</v>
          </cell>
          <cell r="D83">
            <v>0.99910258979858546</v>
          </cell>
          <cell r="E83">
            <v>0</v>
          </cell>
          <cell r="F83">
            <v>0.96843617382954783</v>
          </cell>
          <cell r="G83">
            <v>0.98065866277251112</v>
          </cell>
          <cell r="H83">
            <v>0.99092189867218672</v>
          </cell>
          <cell r="I83">
            <v>0.67122720125005386</v>
          </cell>
          <cell r="J83">
            <v>0.79362158804287986</v>
          </cell>
          <cell r="K83">
            <v>0.81046800410968411</v>
          </cell>
          <cell r="L83">
            <v>0.92121935633759544</v>
          </cell>
          <cell r="M83">
            <v>0.87485223672602275</v>
          </cell>
          <cell r="N83">
            <v>0.95507562854985117</v>
          </cell>
        </row>
        <row r="84">
          <cell r="B84" t="str">
            <v>Manejo Mensual</v>
          </cell>
          <cell r="C84">
            <v>0</v>
          </cell>
          <cell r="D84">
            <v>0.22734299843976991</v>
          </cell>
          <cell r="E84">
            <v>1.0808942823053753E-3</v>
          </cell>
          <cell r="F84">
            <v>2.6015166244317128E-3</v>
          </cell>
          <cell r="G84">
            <v>4.9486108058494384E-3</v>
          </cell>
          <cell r="H84">
            <v>1.6376688005111235E-2</v>
          </cell>
          <cell r="I84">
            <v>4.8109691889844922E-4</v>
          </cell>
          <cell r="J84">
            <v>1.3348785568649291E-2</v>
          </cell>
          <cell r="K84">
            <v>0</v>
          </cell>
          <cell r="L84">
            <v>8.4502559467103423E-3</v>
          </cell>
          <cell r="M84">
            <v>8.7742792857526319E-4</v>
          </cell>
          <cell r="N84">
            <v>5.3195869172378571E-3</v>
          </cell>
        </row>
        <row r="85">
          <cell r="B85" t="str">
            <v>Manejo Trimestral</v>
          </cell>
          <cell r="C85">
            <v>1.5507261624497681E-3</v>
          </cell>
          <cell r="D85">
            <v>0</v>
          </cell>
          <cell r="E85">
            <v>0</v>
          </cell>
          <cell r="F85">
            <v>0.10157872314894192</v>
          </cell>
          <cell r="G85">
            <v>1.8025378266826719E-2</v>
          </cell>
          <cell r="H85">
            <v>2.3797482346780762E-2</v>
          </cell>
          <cell r="I85">
            <v>9.4693934192993344E-3</v>
          </cell>
          <cell r="J85">
            <v>1.3092470869853306E-2</v>
          </cell>
          <cell r="K85">
            <v>1.30310779116785E-2</v>
          </cell>
          <cell r="L85">
            <v>9.2148040479800505E-3</v>
          </cell>
          <cell r="M85">
            <v>0.37739676570538699</v>
          </cell>
          <cell r="N85">
            <v>6.9550740064296904E-3</v>
          </cell>
        </row>
        <row r="86">
          <cell r="B86" t="str">
            <v>Manejo Semestral</v>
          </cell>
          <cell r="C86">
            <v>4.291149406401829E-3</v>
          </cell>
          <cell r="D86">
            <v>2.1234775211253179E-2</v>
          </cell>
          <cell r="E86">
            <v>0</v>
          </cell>
          <cell r="F86">
            <v>0</v>
          </cell>
          <cell r="G86">
            <v>1.058948198182443E-3</v>
          </cell>
          <cell r="H86">
            <v>0</v>
          </cell>
          <cell r="I86">
            <v>0</v>
          </cell>
          <cell r="J86">
            <v>1.0896968499127666E-2</v>
          </cell>
          <cell r="K86">
            <v>0.13121871582400157</v>
          </cell>
          <cell r="L86">
            <v>9.4473897300814666E-2</v>
          </cell>
          <cell r="M86">
            <v>5.9418791055711045E-2</v>
          </cell>
          <cell r="N86">
            <v>3.0343855971843553E-2</v>
          </cell>
        </row>
        <row r="87">
          <cell r="B87" t="str">
            <v>Manejo Anual</v>
          </cell>
          <cell r="C87">
            <v>0.99415812443114837</v>
          </cell>
          <cell r="D87">
            <v>0.75142222634897693</v>
          </cell>
          <cell r="E87">
            <v>0.9989191057176946</v>
          </cell>
          <cell r="F87">
            <v>0.89581976022662635</v>
          </cell>
          <cell r="G87">
            <v>0.97596706272914135</v>
          </cell>
          <cell r="H87">
            <v>0.95982582964810803</v>
          </cell>
          <cell r="I87">
            <v>0.99004950966180216</v>
          </cell>
          <cell r="J87">
            <v>0.96266177506236972</v>
          </cell>
          <cell r="K87">
            <v>0.85575020626431986</v>
          </cell>
          <cell r="L87">
            <v>0.88786104270449495</v>
          </cell>
          <cell r="M87">
            <v>0.56230701531032667</v>
          </cell>
          <cell r="N87">
            <v>0.9573814831044889</v>
          </cell>
        </row>
        <row r="88">
          <cell r="B88" t="str">
            <v>Casco Mensual</v>
          </cell>
          <cell r="C88">
            <v>0</v>
          </cell>
          <cell r="D88">
            <v>0</v>
          </cell>
          <cell r="E88">
            <v>0</v>
          </cell>
          <cell r="F88">
            <v>0</v>
          </cell>
          <cell r="G88">
            <v>1</v>
          </cell>
          <cell r="H88">
            <v>0</v>
          </cell>
          <cell r="I88">
            <v>0</v>
          </cell>
          <cell r="J88">
            <v>0</v>
          </cell>
          <cell r="K88">
            <v>0</v>
          </cell>
          <cell r="L88">
            <v>0</v>
          </cell>
          <cell r="M88">
            <v>0.92163759314227223</v>
          </cell>
          <cell r="N88">
            <v>0</v>
          </cell>
        </row>
        <row r="89">
          <cell r="B89" t="str">
            <v>Casco Trimestral</v>
          </cell>
          <cell r="C89">
            <v>0</v>
          </cell>
          <cell r="D89">
            <v>0</v>
          </cell>
          <cell r="E89">
            <v>0</v>
          </cell>
          <cell r="F89">
            <v>0</v>
          </cell>
          <cell r="G89">
            <v>0</v>
          </cell>
          <cell r="H89">
            <v>0</v>
          </cell>
          <cell r="I89">
            <v>0</v>
          </cell>
          <cell r="J89">
            <v>0.82673390397374724</v>
          </cell>
          <cell r="K89">
            <v>0.82673390397374724</v>
          </cell>
          <cell r="L89">
            <v>0</v>
          </cell>
          <cell r="M89">
            <v>0</v>
          </cell>
          <cell r="N89">
            <v>0</v>
          </cell>
        </row>
        <row r="90">
          <cell r="B90" t="str">
            <v>Casco Semestral</v>
          </cell>
          <cell r="C90">
            <v>0</v>
          </cell>
          <cell r="D90">
            <v>0</v>
          </cell>
          <cell r="E90">
            <v>0</v>
          </cell>
          <cell r="F90">
            <v>0</v>
          </cell>
          <cell r="G90">
            <v>0</v>
          </cell>
          <cell r="H90">
            <v>1</v>
          </cell>
          <cell r="I90">
            <v>0.27758621085576579</v>
          </cell>
          <cell r="J90">
            <v>0</v>
          </cell>
          <cell r="K90">
            <v>0</v>
          </cell>
          <cell r="L90">
            <v>0</v>
          </cell>
          <cell r="M90">
            <v>7.8362406857727857E-2</v>
          </cell>
          <cell r="N90">
            <v>0</v>
          </cell>
        </row>
        <row r="91">
          <cell r="B91" t="str">
            <v>Casco Anual</v>
          </cell>
          <cell r="C91">
            <v>1</v>
          </cell>
          <cell r="D91">
            <v>1</v>
          </cell>
          <cell r="E91">
            <v>0</v>
          </cell>
          <cell r="F91">
            <v>1</v>
          </cell>
          <cell r="G91">
            <v>0</v>
          </cell>
          <cell r="H91">
            <v>0</v>
          </cell>
          <cell r="I91">
            <v>0.72241378914423415</v>
          </cell>
          <cell r="J91">
            <v>0.17326609602625276</v>
          </cell>
          <cell r="K91">
            <v>0.17326609602625276</v>
          </cell>
          <cell r="L91">
            <v>1</v>
          </cell>
          <cell r="M91">
            <v>0</v>
          </cell>
          <cell r="N91">
            <v>1</v>
          </cell>
        </row>
        <row r="92">
          <cell r="B92" t="str">
            <v>Vida Mensual</v>
          </cell>
          <cell r="C92">
            <v>0.80145454545454542</v>
          </cell>
          <cell r="D92">
            <v>0.95389105058365764</v>
          </cell>
          <cell r="E92">
            <v>0.96744639376218322</v>
          </cell>
          <cell r="F92">
            <v>0.89906542056074767</v>
          </cell>
          <cell r="G92">
            <v>0.94205607476635511</v>
          </cell>
          <cell r="H92">
            <v>0.96567717996289426</v>
          </cell>
          <cell r="I92">
            <v>0.84389489953632146</v>
          </cell>
          <cell r="J92">
            <v>0.94465290806754221</v>
          </cell>
          <cell r="K92">
            <v>0.95943562610229272</v>
          </cell>
          <cell r="L92">
            <v>0.84341085271317828</v>
          </cell>
          <cell r="M92">
            <v>0.93366500829187393</v>
          </cell>
          <cell r="N92">
            <v>0.94946082184788161</v>
          </cell>
        </row>
        <row r="93">
          <cell r="B93" t="str">
            <v>Vida Trimestral</v>
          </cell>
          <cell r="C93">
            <v>7.2727272727272724E-2</v>
          </cell>
          <cell r="D93">
            <v>2.7237354085603113E-2</v>
          </cell>
          <cell r="E93">
            <v>0</v>
          </cell>
          <cell r="F93">
            <v>7.476635514018691E-2</v>
          </cell>
          <cell r="G93">
            <v>2.6168224299065422E-2</v>
          </cell>
          <cell r="H93">
            <v>0</v>
          </cell>
          <cell r="I93">
            <v>0.12364760432766615</v>
          </cell>
          <cell r="J93">
            <v>2.6266416510318951E-2</v>
          </cell>
          <cell r="K93">
            <v>0</v>
          </cell>
          <cell r="L93">
            <v>0.12403100775193798</v>
          </cell>
          <cell r="M93">
            <v>2.3217247097844111E-2</v>
          </cell>
          <cell r="N93">
            <v>0</v>
          </cell>
        </row>
        <row r="94">
          <cell r="B94" t="str">
            <v>Vida Semestral</v>
          </cell>
          <cell r="C94">
            <v>0.11818181818181818</v>
          </cell>
          <cell r="D94">
            <v>3.8910505836575876E-3</v>
          </cell>
          <cell r="E94">
            <v>3.8986354775828458E-3</v>
          </cell>
          <cell r="F94">
            <v>3.7383177570093459E-3</v>
          </cell>
          <cell r="G94">
            <v>3.7383177570093459E-3</v>
          </cell>
          <cell r="H94">
            <v>3.7105751391465678E-3</v>
          </cell>
          <cell r="I94">
            <v>0</v>
          </cell>
          <cell r="J94">
            <v>3.7523452157598499E-3</v>
          </cell>
          <cell r="K94">
            <v>3.5273368606701938E-3</v>
          </cell>
          <cell r="L94">
            <v>0</v>
          </cell>
          <cell r="M94">
            <v>3.3167495854063019E-3</v>
          </cell>
          <cell r="N94">
            <v>3.1904032669729456E-3</v>
          </cell>
        </row>
        <row r="95">
          <cell r="B95" t="str">
            <v>Vida Anual</v>
          </cell>
          <cell r="C95">
            <v>7.6363636363636364E-3</v>
          </cell>
          <cell r="D95">
            <v>1.4980544747081713E-2</v>
          </cell>
          <cell r="E95">
            <v>2.8654970760233919E-2</v>
          </cell>
          <cell r="F95">
            <v>2.2429906542056073E-2</v>
          </cell>
          <cell r="G95">
            <v>2.8037383177570093E-2</v>
          </cell>
          <cell r="H95">
            <v>3.0612244897959183E-2</v>
          </cell>
          <cell r="I95">
            <v>3.2457496136012363E-2</v>
          </cell>
          <cell r="J95">
            <v>2.5328330206378986E-2</v>
          </cell>
          <cell r="K95">
            <v>3.7037037037037035E-2</v>
          </cell>
          <cell r="L95">
            <v>3.255813953488372E-2</v>
          </cell>
          <cell r="M95">
            <v>3.9800995024875621E-2</v>
          </cell>
          <cell r="N95">
            <v>4.7348774885145488E-2</v>
          </cell>
        </row>
        <row r="96">
          <cell r="B96" t="str">
            <v>Exequiales Mensual</v>
          </cell>
          <cell r="C96">
            <v>0.76492403831628408</v>
          </cell>
          <cell r="D96">
            <v>0.97638088221661301</v>
          </cell>
          <cell r="E96">
            <v>0.97857559307147568</v>
          </cell>
          <cell r="F96">
            <v>0.92012338374435831</v>
          </cell>
          <cell r="G96">
            <v>0.94773739835281068</v>
          </cell>
          <cell r="H96">
            <v>0.84819239939889868</v>
          </cell>
          <cell r="I96">
            <v>0.92710785596637513</v>
          </cell>
          <cell r="J96">
            <v>0.94302619791893993</v>
          </cell>
          <cell r="K96">
            <v>0.95215689963361072</v>
          </cell>
          <cell r="L96">
            <v>0.94753285751340899</v>
          </cell>
          <cell r="M96">
            <v>0.98286807203194004</v>
          </cell>
          <cell r="N96">
            <v>0.96939536546447835</v>
          </cell>
        </row>
        <row r="97">
          <cell r="B97" t="str">
            <v>Exequiales Trimestral</v>
          </cell>
          <cell r="C97">
            <v>0</v>
          </cell>
          <cell r="D97">
            <v>0</v>
          </cell>
          <cell r="E97">
            <v>0</v>
          </cell>
          <cell r="F97">
            <v>0</v>
          </cell>
          <cell r="G97">
            <v>0</v>
          </cell>
          <cell r="H97">
            <v>1.4856747924161418E-3</v>
          </cell>
          <cell r="I97">
            <v>0</v>
          </cell>
          <cell r="J97">
            <v>0</v>
          </cell>
          <cell r="K97">
            <v>7.9516054674987036E-4</v>
          </cell>
          <cell r="L97">
            <v>0</v>
          </cell>
          <cell r="M97">
            <v>0</v>
          </cell>
          <cell r="N97">
            <v>0</v>
          </cell>
        </row>
        <row r="98">
          <cell r="B98" t="str">
            <v>Exequiales Semestral</v>
          </cell>
          <cell r="C98">
            <v>0</v>
          </cell>
          <cell r="D98">
            <v>0</v>
          </cell>
          <cell r="E98">
            <v>0</v>
          </cell>
          <cell r="F98">
            <v>5.17822083341965E-2</v>
          </cell>
          <cell r="G98">
            <v>0</v>
          </cell>
          <cell r="H98">
            <v>0</v>
          </cell>
          <cell r="I98">
            <v>0</v>
          </cell>
          <cell r="J98">
            <v>1.4390811904533016E-3</v>
          </cell>
          <cell r="K98">
            <v>0</v>
          </cell>
          <cell r="L98">
            <v>4.9238991626293138E-2</v>
          </cell>
          <cell r="M98">
            <v>0</v>
          </cell>
          <cell r="N98">
            <v>0</v>
          </cell>
        </row>
        <row r="99">
          <cell r="B99" t="str">
            <v>Exequiales Anual</v>
          </cell>
          <cell r="C99">
            <v>0.23507596168371592</v>
          </cell>
          <cell r="D99">
            <v>2.3619117783386989E-2</v>
          </cell>
          <cell r="E99">
            <v>2.142440692852432E-2</v>
          </cell>
          <cell r="F99">
            <v>2.809440792144513E-2</v>
          </cell>
          <cell r="G99">
            <v>5.2262601647189322E-2</v>
          </cell>
          <cell r="H99">
            <v>0</v>
          </cell>
          <cell r="I99">
            <v>0</v>
          </cell>
          <cell r="J99">
            <v>0</v>
          </cell>
          <cell r="K99">
            <v>0</v>
          </cell>
          <cell r="L99">
            <v>0</v>
          </cell>
          <cell r="M99">
            <v>0</v>
          </cell>
          <cell r="N99">
            <v>0</v>
          </cell>
        </row>
        <row r="100">
          <cell r="B100" t="str">
            <v>Alto Costo Mensual</v>
          </cell>
          <cell r="C100">
            <v>1</v>
          </cell>
          <cell r="D100">
            <v>1</v>
          </cell>
          <cell r="E100">
            <v>1</v>
          </cell>
          <cell r="F100">
            <v>1</v>
          </cell>
          <cell r="G100">
            <v>1</v>
          </cell>
          <cell r="H100">
            <v>0</v>
          </cell>
          <cell r="I100">
            <v>0</v>
          </cell>
          <cell r="J100">
            <v>0</v>
          </cell>
          <cell r="K100">
            <v>0</v>
          </cell>
          <cell r="L100">
            <v>0</v>
          </cell>
          <cell r="M100">
            <v>0</v>
          </cell>
          <cell r="N100">
            <v>0</v>
          </cell>
        </row>
        <row r="101">
          <cell r="B101" t="str">
            <v>Alto Costo Trimestral</v>
          </cell>
          <cell r="C101">
            <v>0</v>
          </cell>
          <cell r="D101">
            <v>0</v>
          </cell>
          <cell r="E101">
            <v>0</v>
          </cell>
          <cell r="F101">
            <v>0</v>
          </cell>
          <cell r="G101">
            <v>0</v>
          </cell>
          <cell r="H101">
            <v>0</v>
          </cell>
          <cell r="I101">
            <v>0</v>
          </cell>
          <cell r="J101">
            <v>0</v>
          </cell>
          <cell r="K101">
            <v>0</v>
          </cell>
          <cell r="L101">
            <v>0</v>
          </cell>
          <cell r="M101">
            <v>0</v>
          </cell>
          <cell r="N101">
            <v>0</v>
          </cell>
        </row>
        <row r="102">
          <cell r="B102" t="str">
            <v>Alto Costo Semestral</v>
          </cell>
          <cell r="C102">
            <v>0</v>
          </cell>
          <cell r="D102">
            <v>0</v>
          </cell>
          <cell r="E102">
            <v>0</v>
          </cell>
          <cell r="F102">
            <v>0</v>
          </cell>
          <cell r="G102">
            <v>0</v>
          </cell>
          <cell r="H102">
            <v>0</v>
          </cell>
          <cell r="I102">
            <v>0</v>
          </cell>
          <cell r="J102">
            <v>0</v>
          </cell>
          <cell r="K102">
            <v>0</v>
          </cell>
          <cell r="L102">
            <v>0</v>
          </cell>
          <cell r="M102">
            <v>0</v>
          </cell>
          <cell r="N102">
            <v>0</v>
          </cell>
        </row>
        <row r="103">
          <cell r="B103" t="str">
            <v>Alto Costo Anual</v>
          </cell>
          <cell r="C103">
            <v>0</v>
          </cell>
          <cell r="D103">
            <v>0</v>
          </cell>
          <cell r="E103">
            <v>0</v>
          </cell>
          <cell r="F103">
            <v>0</v>
          </cell>
          <cell r="G103">
            <v>0</v>
          </cell>
          <cell r="H103">
            <v>0</v>
          </cell>
          <cell r="I103">
            <v>0</v>
          </cell>
          <cell r="J103">
            <v>0</v>
          </cell>
          <cell r="K103">
            <v>0</v>
          </cell>
          <cell r="L103">
            <v>0</v>
          </cell>
          <cell r="M103">
            <v>0</v>
          </cell>
          <cell r="N10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
      <sheetName val="GOAL"/>
      <sheetName val="MARGEN"/>
      <sheetName val="STORE_EXP"/>
      <sheetName val="Advertising"/>
      <sheetName val="VENTAS"/>
      <sheetName val="Vtas2000"/>
      <sheetName val="PREMISAS"/>
      <sheetName val="Cash_Flow"/>
      <sheetName val="Worksheet"/>
      <sheetName val="Proyectos2000"/>
      <sheetName val="St_op_plan"/>
      <sheetName val="Cambio_StaFe"/>
      <sheetName val="JD_Edwards"/>
      <sheetName val="Autos"/>
      <sheetName val="Junta_Gtes"/>
      <sheetName val="ACOXPA"/>
      <sheetName val="CONSOLIDADO"/>
      <sheetName val="TM Cob y Lim"/>
      <sheetName val="PRESUPUESTO"/>
      <sheetName val="Manejo Limites"/>
    </sheetNames>
    <sheetDataSet>
      <sheetData sheetId="0" refreshError="1">
        <row r="569">
          <cell r="BU569" t="str">
            <v>OFFICE DEPOT MEXICO</v>
          </cell>
        </row>
        <row r="570">
          <cell r="BU570" t="str">
            <v>ADVERTISING BACKUP</v>
          </cell>
        </row>
        <row r="571">
          <cell r="CF571">
            <v>36461.632299189812</v>
          </cell>
        </row>
        <row r="572">
          <cell r="BU572" t="str">
            <v xml:space="preserve"> </v>
          </cell>
          <cell r="BV572" t="str">
            <v>January</v>
          </cell>
          <cell r="BW572" t="str">
            <v>February</v>
          </cell>
          <cell r="BX572" t="str">
            <v>March</v>
          </cell>
          <cell r="BY572" t="str">
            <v>April</v>
          </cell>
          <cell r="BZ572" t="str">
            <v>May</v>
          </cell>
          <cell r="CA572" t="str">
            <v>June</v>
          </cell>
          <cell r="CB572" t="str">
            <v>July</v>
          </cell>
          <cell r="CC572" t="str">
            <v>August</v>
          </cell>
          <cell r="CD572" t="str">
            <v>September</v>
          </cell>
          <cell r="CE572" t="str">
            <v>October</v>
          </cell>
          <cell r="CF572" t="str">
            <v>November</v>
          </cell>
          <cell r="CG572" t="str">
            <v>December</v>
          </cell>
          <cell r="CH572" t="str">
            <v>Total</v>
          </cell>
        </row>
        <row r="573">
          <cell r="BU573" t="str">
            <v>Expense by Region</v>
          </cell>
        </row>
        <row r="574">
          <cell r="BU574" t="str">
            <v>MEXICO</v>
          </cell>
          <cell r="BV574">
            <v>0</v>
          </cell>
          <cell r="BW574">
            <v>0</v>
          </cell>
          <cell r="BX574">
            <v>1164</v>
          </cell>
          <cell r="BY574">
            <v>767.5</v>
          </cell>
          <cell r="BZ574">
            <v>490</v>
          </cell>
          <cell r="CA574">
            <v>447</v>
          </cell>
          <cell r="CB574">
            <v>700</v>
          </cell>
          <cell r="CC574">
            <v>700</v>
          </cell>
          <cell r="CD574">
            <v>700</v>
          </cell>
          <cell r="CE574">
            <v>700</v>
          </cell>
          <cell r="CF574">
            <v>700</v>
          </cell>
          <cell r="CG574">
            <v>700</v>
          </cell>
          <cell r="CH574">
            <v>7068.5</v>
          </cell>
        </row>
        <row r="575">
          <cell r="BU575" t="str">
            <v>GUADALAJARA</v>
          </cell>
          <cell r="BV575">
            <v>400</v>
          </cell>
          <cell r="BW575">
            <v>400</v>
          </cell>
          <cell r="BX575">
            <v>400</v>
          </cell>
          <cell r="BY575">
            <v>400</v>
          </cell>
          <cell r="BZ575">
            <v>400</v>
          </cell>
          <cell r="CA575">
            <v>400</v>
          </cell>
          <cell r="CB575">
            <v>400</v>
          </cell>
          <cell r="CC575">
            <v>600</v>
          </cell>
          <cell r="CD575">
            <v>600</v>
          </cell>
          <cell r="CE575">
            <v>400</v>
          </cell>
          <cell r="CF575">
            <v>400</v>
          </cell>
          <cell r="CG575">
            <v>400</v>
          </cell>
          <cell r="CH575">
            <v>5200</v>
          </cell>
        </row>
        <row r="576">
          <cell r="BU576" t="str">
            <v>MONTERREY</v>
          </cell>
          <cell r="BV576">
            <v>0</v>
          </cell>
          <cell r="BW576">
            <v>0</v>
          </cell>
          <cell r="BX576">
            <v>0</v>
          </cell>
          <cell r="BY576">
            <v>0</v>
          </cell>
          <cell r="BZ576">
            <v>0</v>
          </cell>
          <cell r="CA576">
            <v>0</v>
          </cell>
          <cell r="CB576">
            <v>0</v>
          </cell>
          <cell r="CC576">
            <v>0</v>
          </cell>
          <cell r="CD576">
            <v>0</v>
          </cell>
          <cell r="CE576">
            <v>0</v>
          </cell>
          <cell r="CF576">
            <v>0</v>
          </cell>
          <cell r="CG576">
            <v>0</v>
          </cell>
          <cell r="CH576">
            <v>0</v>
          </cell>
        </row>
        <row r="577">
          <cell r="BU577" t="str">
            <v>Total by Month</v>
          </cell>
          <cell r="BV577">
            <v>400</v>
          </cell>
          <cell r="BW577">
            <v>400</v>
          </cell>
          <cell r="BX577">
            <v>1564</v>
          </cell>
          <cell r="BY577">
            <v>1167.5</v>
          </cell>
          <cell r="BZ577">
            <v>890</v>
          </cell>
          <cell r="CA577">
            <v>847</v>
          </cell>
          <cell r="CB577">
            <v>1100</v>
          </cell>
          <cell r="CC577">
            <v>1300</v>
          </cell>
          <cell r="CD577">
            <v>1300</v>
          </cell>
          <cell r="CE577">
            <v>1100</v>
          </cell>
          <cell r="CF577">
            <v>1100</v>
          </cell>
          <cell r="CG577">
            <v>1100</v>
          </cell>
          <cell r="CH577">
            <v>12268.5</v>
          </cell>
        </row>
        <row r="578">
          <cell r="BU578" t="str">
            <v>Stores Opened:</v>
          </cell>
        </row>
        <row r="579">
          <cell r="BU579" t="str">
            <v>MEXICO</v>
          </cell>
          <cell r="BV579">
            <v>0</v>
          </cell>
          <cell r="BW579">
            <v>5</v>
          </cell>
          <cell r="BX579">
            <v>5</v>
          </cell>
          <cell r="BY579">
            <v>5</v>
          </cell>
          <cell r="BZ579">
            <v>5</v>
          </cell>
          <cell r="CA579">
            <v>5</v>
          </cell>
          <cell r="CB579">
            <v>5</v>
          </cell>
          <cell r="CC579">
            <v>5</v>
          </cell>
          <cell r="CD579">
            <v>5</v>
          </cell>
          <cell r="CE579">
            <v>5</v>
          </cell>
          <cell r="CF579">
            <v>5</v>
          </cell>
          <cell r="CG579">
            <v>5</v>
          </cell>
        </row>
        <row r="580">
          <cell r="BU580" t="str">
            <v>GUADALAJARA</v>
          </cell>
          <cell r="BV580">
            <v>2</v>
          </cell>
          <cell r="BW580">
            <v>2</v>
          </cell>
          <cell r="BX580">
            <v>2</v>
          </cell>
          <cell r="BY580">
            <v>2</v>
          </cell>
          <cell r="BZ580">
            <v>2</v>
          </cell>
          <cell r="CA580">
            <v>2</v>
          </cell>
          <cell r="CB580">
            <v>2</v>
          </cell>
          <cell r="CC580">
            <v>2</v>
          </cell>
          <cell r="CD580">
            <v>2</v>
          </cell>
          <cell r="CE580">
            <v>2</v>
          </cell>
          <cell r="CF580">
            <v>2</v>
          </cell>
          <cell r="CG580">
            <v>2</v>
          </cell>
        </row>
        <row r="581">
          <cell r="BU581" t="str">
            <v>MONTERREY</v>
          </cell>
          <cell r="BV581">
            <v>0</v>
          </cell>
          <cell r="BW581">
            <v>0</v>
          </cell>
          <cell r="BX581">
            <v>0</v>
          </cell>
          <cell r="BY581">
            <v>0</v>
          </cell>
          <cell r="BZ581">
            <v>0</v>
          </cell>
          <cell r="CA581">
            <v>0</v>
          </cell>
          <cell r="CB581">
            <v>0</v>
          </cell>
          <cell r="CC581">
            <v>0</v>
          </cell>
          <cell r="CD581">
            <v>0</v>
          </cell>
          <cell r="CE581">
            <v>0</v>
          </cell>
          <cell r="CF581">
            <v>0</v>
          </cell>
          <cell r="CG581">
            <v>0</v>
          </cell>
        </row>
        <row r="582">
          <cell r="BU582" t="str">
            <v>Total</v>
          </cell>
          <cell r="BV582">
            <v>2</v>
          </cell>
          <cell r="BW582">
            <v>7</v>
          </cell>
          <cell r="BX582">
            <v>7</v>
          </cell>
          <cell r="BY582">
            <v>7</v>
          </cell>
          <cell r="BZ582">
            <v>7</v>
          </cell>
          <cell r="CA582">
            <v>7</v>
          </cell>
          <cell r="CB582">
            <v>7</v>
          </cell>
          <cell r="CC582">
            <v>7</v>
          </cell>
          <cell r="CD582">
            <v>7</v>
          </cell>
          <cell r="CE582">
            <v>7</v>
          </cell>
          <cell r="CF582">
            <v>7</v>
          </cell>
          <cell r="CG582">
            <v>7</v>
          </cell>
        </row>
        <row r="583">
          <cell r="BU583" t="str">
            <v>Expense by Store</v>
          </cell>
        </row>
        <row r="584">
          <cell r="BU584" t="str">
            <v>MEXICO</v>
          </cell>
          <cell r="BV584">
            <v>0</v>
          </cell>
          <cell r="BW584">
            <v>0</v>
          </cell>
          <cell r="BX584">
            <v>232.8</v>
          </cell>
          <cell r="BY584">
            <v>153.5</v>
          </cell>
          <cell r="BZ584">
            <v>98</v>
          </cell>
          <cell r="CA584">
            <v>89.4</v>
          </cell>
          <cell r="CB584">
            <v>140</v>
          </cell>
          <cell r="CC584">
            <v>140</v>
          </cell>
          <cell r="CD584">
            <v>140</v>
          </cell>
          <cell r="CE584">
            <v>140</v>
          </cell>
          <cell r="CF584">
            <v>140</v>
          </cell>
          <cell r="CG584">
            <v>140</v>
          </cell>
        </row>
        <row r="585">
          <cell r="BU585" t="str">
            <v>GUADALAJARA</v>
          </cell>
          <cell r="BV585">
            <v>200</v>
          </cell>
          <cell r="BW585">
            <v>200</v>
          </cell>
          <cell r="BX585">
            <v>200</v>
          </cell>
          <cell r="BY585">
            <v>200</v>
          </cell>
          <cell r="BZ585">
            <v>200</v>
          </cell>
          <cell r="CA585">
            <v>200</v>
          </cell>
          <cell r="CB585">
            <v>200</v>
          </cell>
          <cell r="CC585">
            <v>300</v>
          </cell>
          <cell r="CD585">
            <v>300</v>
          </cell>
          <cell r="CE585">
            <v>200</v>
          </cell>
          <cell r="CF585">
            <v>200</v>
          </cell>
          <cell r="CG585">
            <v>200</v>
          </cell>
        </row>
        <row r="586">
          <cell r="BU586" t="str">
            <v>MONTERREY</v>
          </cell>
          <cell r="BV586">
            <v>0</v>
          </cell>
          <cell r="BW586">
            <v>0</v>
          </cell>
          <cell r="BX586">
            <v>0</v>
          </cell>
          <cell r="BY586">
            <v>0</v>
          </cell>
          <cell r="BZ586">
            <v>0</v>
          </cell>
          <cell r="CA586">
            <v>0</v>
          </cell>
          <cell r="CB586">
            <v>0</v>
          </cell>
          <cell r="CC586">
            <v>0</v>
          </cell>
          <cell r="CD586">
            <v>0</v>
          </cell>
          <cell r="CE586">
            <v>0</v>
          </cell>
          <cell r="CF586">
            <v>0</v>
          </cell>
          <cell r="CG586">
            <v>0</v>
          </cell>
        </row>
        <row r="587">
          <cell r="BU587" t="str">
            <v>Crosscheck</v>
          </cell>
        </row>
        <row r="588">
          <cell r="BU588" t="str">
            <v>MEXICO</v>
          </cell>
          <cell r="BV588">
            <v>-581.29070999999999</v>
          </cell>
          <cell r="BW588">
            <v>-582.70475999999996</v>
          </cell>
          <cell r="BX588">
            <v>386.01658499999996</v>
          </cell>
          <cell r="BY588">
            <v>253.87001499999997</v>
          </cell>
          <cell r="BZ588">
            <v>-85.463900000000081</v>
          </cell>
          <cell r="CA588">
            <v>-350.05560000000003</v>
          </cell>
          <cell r="CB588">
            <v>62.444454999999948</v>
          </cell>
          <cell r="CC588">
            <v>-76.488020000000006</v>
          </cell>
          <cell r="CD588">
            <v>-225.54836</v>
          </cell>
          <cell r="CE588">
            <v>43.121139999999855</v>
          </cell>
          <cell r="CF588">
            <v>21.871779999999944</v>
          </cell>
          <cell r="CG588">
            <v>-153.00363500000003</v>
          </cell>
          <cell r="CH588" t="str">
            <v>ERROR</v>
          </cell>
        </row>
        <row r="589">
          <cell r="BU589" t="str">
            <v>GUADALAJARA</v>
          </cell>
          <cell r="BV589">
            <v>212.56207999999998</v>
          </cell>
          <cell r="BW589">
            <v>206.31338999999997</v>
          </cell>
          <cell r="BX589">
            <v>161.37354999999997</v>
          </cell>
          <cell r="BY589">
            <v>254.61752999999999</v>
          </cell>
          <cell r="BZ589">
            <v>244.06120999999999</v>
          </cell>
          <cell r="CA589">
            <v>173.87297000000001</v>
          </cell>
          <cell r="CB589">
            <v>215.70928999999998</v>
          </cell>
          <cell r="CC589">
            <v>374.28046000000001</v>
          </cell>
          <cell r="CD589">
            <v>321.69129999999996</v>
          </cell>
          <cell r="CE589">
            <v>228.47764999999998</v>
          </cell>
          <cell r="CF589">
            <v>184.49405999999999</v>
          </cell>
          <cell r="CG589">
            <v>125.17034999999998</v>
          </cell>
          <cell r="CH589" t="str">
            <v>ERROR</v>
          </cell>
        </row>
        <row r="590">
          <cell r="BU590" t="str">
            <v>MONTERREY</v>
          </cell>
          <cell r="BV590">
            <v>0</v>
          </cell>
          <cell r="BW590">
            <v>0</v>
          </cell>
          <cell r="BX590">
            <v>0</v>
          </cell>
          <cell r="BY590">
            <v>0</v>
          </cell>
          <cell r="BZ590">
            <v>0</v>
          </cell>
          <cell r="CA590">
            <v>0</v>
          </cell>
          <cell r="CB590">
            <v>0</v>
          </cell>
          <cell r="CC590">
            <v>0</v>
          </cell>
          <cell r="CD590">
            <v>0</v>
          </cell>
          <cell r="CE590">
            <v>0</v>
          </cell>
          <cell r="CF590">
            <v>0</v>
          </cell>
          <cell r="CG590">
            <v>0</v>
          </cell>
          <cell r="CH590" t="str">
            <v>OK</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CONSOL"/>
      <sheetName val="LC"/>
      <sheetName val="PRESUPUESTO"/>
      <sheetName val="Links"/>
      <sheetName val="Lead"/>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1"/>
      <sheetName val="INICIAL"/>
      <sheetName val="CUADRO RESUMEN"/>
      <sheetName val="meta"/>
      <sheetName val="Links"/>
      <sheetName val="CONSOLIDADO"/>
      <sheetName val="Lead"/>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INVENTARIO OTROS BIENES"/>
      <sheetName val="INMUEBLES"/>
      <sheetName val="CASCO BARCO"/>
      <sheetName val="EQUIPO ELÉCTRICO Y ELECTRÓNICO"/>
      <sheetName val="DRONES"/>
      <sheetName val="POLIZA DE BIENES EN REPOSO"/>
      <sheetName val="LICENCIAS Y SOFTWARE"/>
    </sheetNames>
    <sheetDataSet>
      <sheetData sheetId="0" refreshError="1"/>
      <sheetData sheetId="1"/>
      <sheetData sheetId="2" refreshError="1"/>
      <sheetData sheetId="3"/>
      <sheetData sheetId="4" refreshError="1"/>
      <sheetData sheetId="5"/>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N_ENVIR"/>
      <sheetName val="GRAPHS"/>
      <sheetName val="95-P&amp;L-99"/>
      <sheetName val="95-P&amp;L-99 (Dll)"/>
      <sheetName val="CompP&amp;L"/>
      <sheetName val="CompP&amp;L(dll)"/>
      <sheetName val="Ventas"/>
      <sheetName val="Vtas99"/>
      <sheetName val="BALANCE_1299"/>
      <sheetName val="Inventario"/>
      <sheetName val="deuda_dlls"/>
      <sheetName val="st_av_inv"/>
      <sheetName val="CONSOL"/>
      <sheetName val="Cash_Flow"/>
      <sheetName val="P&amp;L2000"/>
      <sheetName val="GOALS"/>
      <sheetName val="St_plan2000"/>
      <sheetName val="Royalties"/>
      <sheetName val="Base"/>
      <sheetName val="Base1"/>
      <sheetName val="ACOXPA"/>
      <sheetName val="CONSOLIDADO"/>
      <sheetName val="L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
          <cell r="AZ1" t="str">
            <v>CONSOLIDATED</v>
          </cell>
        </row>
        <row r="2">
          <cell r="AZ2" t="str">
            <v>Comparative PROFIT &amp; LOSS</v>
          </cell>
        </row>
        <row r="3">
          <cell r="AZ3" t="str">
            <v>YTD  February 2000</v>
          </cell>
        </row>
        <row r="4">
          <cell r="AZ4" t="str">
            <v>(Thousand of US dollars)</v>
          </cell>
        </row>
        <row r="6">
          <cell r="CH6">
            <v>2000</v>
          </cell>
          <cell r="CI6" t="str">
            <v>%</v>
          </cell>
          <cell r="CK6" t="str">
            <v>BUDGET</v>
          </cell>
          <cell r="CL6" t="str">
            <v>%</v>
          </cell>
          <cell r="CN6">
            <v>1999</v>
          </cell>
          <cell r="CO6" t="str">
            <v>%</v>
          </cell>
          <cell r="CQ6" t="str">
            <v>Var. vs Budget</v>
          </cell>
          <cell r="CS6" t="str">
            <v>Var. vs '99</v>
          </cell>
        </row>
        <row r="8">
          <cell r="AZ8" t="str">
            <v>Revenues</v>
          </cell>
          <cell r="BB8">
            <v>144325.84822698747</v>
          </cell>
          <cell r="BC8" t="str">
            <v xml:space="preserve"> </v>
          </cell>
          <cell r="BD8">
            <v>170328.33468171602</v>
          </cell>
          <cell r="BE8" t="str">
            <v xml:space="preserve"> </v>
          </cell>
          <cell r="BF8">
            <v>222233.54255605297</v>
          </cell>
          <cell r="BG8" t="str">
            <v xml:space="preserve"> </v>
          </cell>
          <cell r="BH8">
            <v>536887.72546475637</v>
          </cell>
          <cell r="BI8" t="str">
            <v xml:space="preserve"> </v>
          </cell>
          <cell r="BJ8">
            <v>149498.12447962866</v>
          </cell>
          <cell r="BK8" t="str">
            <v xml:space="preserve"> </v>
          </cell>
          <cell r="BL8">
            <v>160091.99419038344</v>
          </cell>
          <cell r="BM8" t="str">
            <v xml:space="preserve"> </v>
          </cell>
          <cell r="BN8">
            <v>216838.38772983383</v>
          </cell>
          <cell r="BO8" t="str">
            <v xml:space="preserve"> </v>
          </cell>
          <cell r="BP8">
            <v>526428.50639984594</v>
          </cell>
          <cell r="BQ8" t="str">
            <v xml:space="preserve"> </v>
          </cell>
          <cell r="BR8">
            <v>175914.05281469511</v>
          </cell>
          <cell r="BS8" t="str">
            <v xml:space="preserve"> </v>
          </cell>
          <cell r="BT8">
            <v>209568.07240451124</v>
          </cell>
          <cell r="BU8" t="str">
            <v xml:space="preserve"> </v>
          </cell>
          <cell r="BV8">
            <v>285335.55750394403</v>
          </cell>
          <cell r="BW8" t="str">
            <v xml:space="preserve"> </v>
          </cell>
          <cell r="BX8">
            <v>670817.68272315036</v>
          </cell>
          <cell r="BY8" t="str">
            <v xml:space="preserve"> </v>
          </cell>
          <cell r="BZ8">
            <v>196963.04109680635</v>
          </cell>
          <cell r="CA8" t="str">
            <v xml:space="preserve"> </v>
          </cell>
          <cell r="CB8">
            <v>177993.71862390413</v>
          </cell>
          <cell r="CC8" t="str">
            <v xml:space="preserve"> </v>
          </cell>
          <cell r="CD8">
            <v>286297.67466464185</v>
          </cell>
          <cell r="CE8" t="str">
            <v xml:space="preserve"> </v>
          </cell>
          <cell r="CF8">
            <v>661254.4343853523</v>
          </cell>
          <cell r="CG8" t="str">
            <v xml:space="preserve"> </v>
          </cell>
          <cell r="CH8">
            <v>36.250038856566761</v>
          </cell>
          <cell r="CI8" t="str">
            <v xml:space="preserve"> </v>
          </cell>
          <cell r="CK8">
            <v>33.044254479006952</v>
          </cell>
          <cell r="CL8" t="str">
            <v xml:space="preserve"> </v>
          </cell>
          <cell r="CN8">
            <v>27.280620596815861</v>
          </cell>
          <cell r="CO8" t="str">
            <v xml:space="preserve"> </v>
          </cell>
          <cell r="CQ8">
            <v>9.7014879836264667E-2</v>
          </cell>
          <cell r="CS8">
            <v>0.32878351238086534</v>
          </cell>
        </row>
        <row r="9">
          <cell r="AZ9" t="str">
            <v xml:space="preserve">In USD </v>
          </cell>
          <cell r="BB9">
            <v>14432.584822698747</v>
          </cell>
          <cell r="BD9">
            <v>16557.605357989272</v>
          </cell>
          <cell r="BE9" t="str">
            <v xml:space="preserve"> </v>
          </cell>
          <cell r="BF9">
            <v>21347.141246468338</v>
          </cell>
          <cell r="BH9">
            <v>52337.331427156358</v>
          </cell>
          <cell r="BI9" t="str">
            <v xml:space="preserve"> </v>
          </cell>
          <cell r="BJ9">
            <v>14197.11079373535</v>
          </cell>
          <cell r="BL9">
            <v>15030.310575840042</v>
          </cell>
          <cell r="BN9">
            <v>20126.516913031035</v>
          </cell>
          <cell r="BP9">
            <v>49353.938282606425</v>
          </cell>
          <cell r="BR9">
            <v>16150.346029324928</v>
          </cell>
          <cell r="BT9">
            <v>19021.314626183015</v>
          </cell>
          <cell r="BV9">
            <v>25578.570746668953</v>
          </cell>
          <cell r="BX9">
            <v>60750.231402176898</v>
          </cell>
          <cell r="BZ9">
            <v>17447.154508260857</v>
          </cell>
          <cell r="CB9">
            <v>15564.497247888703</v>
          </cell>
          <cell r="CD9">
            <v>24677.217558209675</v>
          </cell>
          <cell r="CF9">
            <v>57688.869314359232</v>
          </cell>
          <cell r="CH9">
            <v>220130.37042629893</v>
          </cell>
          <cell r="CK9">
            <v>220130.37042629893</v>
          </cell>
          <cell r="CN9">
            <v>220130.37042629893</v>
          </cell>
        </row>
        <row r="12">
          <cell r="AZ12" t="str">
            <v>Gross Profit:</v>
          </cell>
          <cell r="BJ12" t="str">
            <v xml:space="preserve"> </v>
          </cell>
        </row>
        <row r="13">
          <cell r="AZ13" t="str">
            <v xml:space="preserve">  Store/Telemarketing</v>
          </cell>
          <cell r="BB13">
            <v>32730.229895513425</v>
          </cell>
          <cell r="BC13">
            <v>0.22678009724243703</v>
          </cell>
          <cell r="BD13">
            <v>38576.272960572089</v>
          </cell>
          <cell r="BE13">
            <v>0.22648183012331816</v>
          </cell>
          <cell r="BF13">
            <v>50841.869554335091</v>
          </cell>
          <cell r="BG13">
            <v>0.22877675876273931</v>
          </cell>
          <cell r="BH13">
            <v>121799.609408825</v>
          </cell>
          <cell r="BI13">
            <v>0.22695144014040153</v>
          </cell>
          <cell r="BJ13">
            <v>33901.317373483653</v>
          </cell>
          <cell r="BK13">
            <v>0.22676750956901276</v>
          </cell>
          <cell r="BL13">
            <v>36408.954878116179</v>
          </cell>
          <cell r="BM13">
            <v>0.22742520675217642</v>
          </cell>
          <cell r="BN13">
            <v>49659.925637833032</v>
          </cell>
          <cell r="BO13">
            <v>0.22901814645341298</v>
          </cell>
          <cell r="BP13">
            <v>120232.39066046671</v>
          </cell>
          <cell r="BQ13">
            <v>0.22839262919615688</v>
          </cell>
          <cell r="BR13">
            <v>39923.996897154473</v>
          </cell>
          <cell r="BS13">
            <v>0.22695172021992885</v>
          </cell>
          <cell r="BT13">
            <v>49650.482791499315</v>
          </cell>
          <cell r="BU13">
            <v>0.23691816325753692</v>
          </cell>
          <cell r="BV13">
            <v>68138.387579047878</v>
          </cell>
          <cell r="BW13">
            <v>0.23880089875621632</v>
          </cell>
          <cell r="BX13">
            <v>154008.14763626392</v>
          </cell>
          <cell r="BY13">
            <v>0.230158292546878</v>
          </cell>
          <cell r="BZ13">
            <v>44608.378287559775</v>
          </cell>
          <cell r="CA13">
            <v>0.22648095825061404</v>
          </cell>
          <cell r="CB13">
            <v>40282.397098405112</v>
          </cell>
          <cell r="CC13">
            <v>0.22631358797284704</v>
          </cell>
          <cell r="CD13">
            <v>65913.598020752601</v>
          </cell>
          <cell r="CE13">
            <v>0.23022750044324067</v>
          </cell>
          <cell r="CF13">
            <v>150804.3734067175</v>
          </cell>
          <cell r="CG13">
            <v>0.22805801453247393</v>
          </cell>
          <cell r="CH13">
            <v>8.3873653147381901</v>
          </cell>
          <cell r="CI13">
            <v>0.23137534687687111</v>
          </cell>
          <cell r="CK13">
            <v>7.4883955388460652</v>
          </cell>
          <cell r="CL13">
            <v>0.22661717314891913</v>
          </cell>
          <cell r="CN13">
            <v>6.087861197727416</v>
          </cell>
          <cell r="CO13">
            <v>0.22315699073348716</v>
          </cell>
          <cell r="CQ13">
            <v>0.12004838302527121</v>
          </cell>
          <cell r="CS13">
            <v>0.37771953767099253</v>
          </cell>
        </row>
        <row r="14">
          <cell r="AZ14" t="str">
            <v xml:space="preserve">  Business Services</v>
          </cell>
          <cell r="BB14">
            <v>1571.9741456922275</v>
          </cell>
          <cell r="BC14">
            <v>1.0891840685529289E-2</v>
          </cell>
          <cell r="BD14">
            <v>1901.9945107583267</v>
          </cell>
          <cell r="BE14">
            <v>1.116663598169082E-2</v>
          </cell>
          <cell r="BF14">
            <v>2500.5665368264031</v>
          </cell>
          <cell r="BG14">
            <v>1.1251976223146857E-2</v>
          </cell>
          <cell r="BH14">
            <v>7513.4774675527351</v>
          </cell>
          <cell r="BI14">
            <v>1.4000000000000002E-2</v>
          </cell>
          <cell r="BJ14">
            <v>1681.3524066944394</v>
          </cell>
          <cell r="BK14">
            <v>1.1246645484997698E-2</v>
          </cell>
          <cell r="BL14">
            <v>1670.9363414109064</v>
          </cell>
          <cell r="BM14">
            <v>1.0437351035953788E-2</v>
          </cell>
          <cell r="BN14">
            <v>2279.0359309337873</v>
          </cell>
          <cell r="BO14">
            <v>1.0510297345382009E-2</v>
          </cell>
          <cell r="BP14">
            <v>6843.5705831979967</v>
          </cell>
          <cell r="BQ14">
            <v>1.2999999999999999E-2</v>
          </cell>
          <cell r="BR14">
            <v>1861.6646911863463</v>
          </cell>
          <cell r="BS14">
            <v>1.0582808260050676E-2</v>
          </cell>
          <cell r="BT14">
            <v>1604.2005296495893</v>
          </cell>
          <cell r="BU14">
            <v>7.6547945077871347E-3</v>
          </cell>
          <cell r="BV14">
            <v>2182.9377605557279</v>
          </cell>
          <cell r="BW14">
            <v>7.6504231707103468E-3</v>
          </cell>
          <cell r="BX14">
            <v>9860.6241944544581</v>
          </cell>
          <cell r="BY14">
            <v>1.4736262093108103E-2</v>
          </cell>
          <cell r="BZ14">
            <v>2167.1790248814818</v>
          </cell>
          <cell r="CA14">
            <v>1.1002973008607864E-2</v>
          </cell>
          <cell r="CB14">
            <v>1968.0882378697656</v>
          </cell>
          <cell r="CC14">
            <v>1.1057065682347378E-2</v>
          </cell>
          <cell r="CD14">
            <v>3342.3138716712715</v>
          </cell>
          <cell r="CE14">
            <v>1.1674261328131045E-2</v>
          </cell>
          <cell r="CF14">
            <v>7477.5811344225185</v>
          </cell>
          <cell r="CG14">
            <v>1.1308175409625892E-2</v>
          </cell>
          <cell r="CH14">
            <v>0.30424901808405619</v>
          </cell>
          <cell r="CI14">
            <v>8.393067364366175E-3</v>
          </cell>
          <cell r="CK14">
            <v>0.36483165654995697</v>
          </cell>
          <cell r="CL14">
            <v>1.1040698672192314E-2</v>
          </cell>
          <cell r="CN14">
            <v>0.26416359244712356</v>
          </cell>
          <cell r="CO14">
            <v>9.6831958609459277E-3</v>
          </cell>
          <cell r="CQ14">
            <v>-0.16605641911341407</v>
          </cell>
          <cell r="CS14">
            <v>0.15174470208250357</v>
          </cell>
        </row>
        <row r="15">
          <cell r="AZ15" t="str">
            <v xml:space="preserve">  Rebates &amp; Allow.</v>
          </cell>
          <cell r="BB15">
            <v>3642.7844092491641</v>
          </cell>
          <cell r="BC15">
            <v>2.5240000000000002E-2</v>
          </cell>
          <cell r="BD15">
            <v>4299.0871673665124</v>
          </cell>
          <cell r="BE15">
            <v>2.5240000000000002E-2</v>
          </cell>
          <cell r="BF15">
            <v>5609.1746141147769</v>
          </cell>
          <cell r="BG15">
            <v>2.5239999999999999E-2</v>
          </cell>
          <cell r="BH15">
            <v>5922.3534760706571</v>
          </cell>
          <cell r="BI15">
            <v>1.1035229562216992E-2</v>
          </cell>
          <cell r="BJ15">
            <v>3773.332661865827</v>
          </cell>
          <cell r="BK15">
            <v>2.5239999999999999E-2</v>
          </cell>
          <cell r="BL15">
            <v>4040.7219333652779</v>
          </cell>
          <cell r="BM15">
            <v>2.5239999999999999E-2</v>
          </cell>
          <cell r="BN15">
            <v>5473.0009063010057</v>
          </cell>
          <cell r="BO15">
            <v>2.5239999999999999E-2</v>
          </cell>
          <cell r="BP15">
            <v>7543.4233409373392</v>
          </cell>
          <cell r="BQ15">
            <v>1.4329435524921542E-2</v>
          </cell>
          <cell r="BR15">
            <v>4440.0706930429042</v>
          </cell>
          <cell r="BS15">
            <v>2.5239999999999999E-2</v>
          </cell>
          <cell r="BT15">
            <v>5289.4981474898632</v>
          </cell>
          <cell r="BU15">
            <v>2.5239999999999999E-2</v>
          </cell>
          <cell r="BV15">
            <v>7201.8694713995455</v>
          </cell>
          <cell r="BW15">
            <v>2.5239999999999995E-2</v>
          </cell>
          <cell r="BX15">
            <v>7853.203832597681</v>
          </cell>
          <cell r="BY15">
            <v>1.1736262093108104E-2</v>
          </cell>
          <cell r="BZ15">
            <v>4971.3471572833923</v>
          </cell>
          <cell r="CA15">
            <v>2.5239999999999999E-2</v>
          </cell>
          <cell r="CB15">
            <v>4492.56145806734</v>
          </cell>
          <cell r="CC15">
            <v>2.5239999999999999E-2</v>
          </cell>
          <cell r="CD15">
            <v>10272.360566967351</v>
          </cell>
          <cell r="CE15">
            <v>3.5880000000000002E-2</v>
          </cell>
          <cell r="CF15">
            <v>19736.269182318083</v>
          </cell>
          <cell r="CG15">
            <v>2.9846709762579204E-2</v>
          </cell>
          <cell r="CH15">
            <v>0.79815693852261027</v>
          </cell>
          <cell r="CI15">
            <v>2.201809884068642E-2</v>
          </cell>
          <cell r="CK15">
            <v>0.83405095461132939</v>
          </cell>
          <cell r="CL15">
            <v>2.5240422813630214E-2</v>
          </cell>
          <cell r="CN15">
            <v>0.19033797210728615</v>
          </cell>
          <cell r="CO15">
            <v>6.9770396693065702E-3</v>
          </cell>
          <cell r="CQ15">
            <v>-4.3035759254596018E-2</v>
          </cell>
          <cell r="CS15">
            <v>3.1933668289411008</v>
          </cell>
        </row>
        <row r="16">
          <cell r="AZ16" t="str">
            <v xml:space="preserve">  Shrinkage</v>
          </cell>
          <cell r="BB16">
            <v>-1154.6067858158999</v>
          </cell>
          <cell r="BC16">
            <v>-8.0000000000000019E-3</v>
          </cell>
          <cell r="BD16">
            <v>-1362.6266774537282</v>
          </cell>
          <cell r="BE16">
            <v>-8.0000000000000002E-3</v>
          </cell>
          <cell r="BF16">
            <v>-1777.8683404484236</v>
          </cell>
          <cell r="BG16">
            <v>-8.0000000000000002E-3</v>
          </cell>
          <cell r="BH16">
            <v>-5366.7696196805246</v>
          </cell>
          <cell r="BI16">
            <v>-0.01</v>
          </cell>
          <cell r="BJ16">
            <v>-1195.9849958370294</v>
          </cell>
          <cell r="BK16">
            <v>-8.0000000000000002E-3</v>
          </cell>
          <cell r="BL16">
            <v>-1280.7359535230676</v>
          </cell>
          <cell r="BM16">
            <v>-8.0000000000000002E-3</v>
          </cell>
          <cell r="BN16">
            <v>-1734.7071018386705</v>
          </cell>
          <cell r="BO16">
            <v>-7.9999999999999984E-3</v>
          </cell>
          <cell r="BP16">
            <v>-5264.285063998459</v>
          </cell>
          <cell r="BQ16">
            <v>-0.01</v>
          </cell>
          <cell r="BR16">
            <v>-1407.3124225175611</v>
          </cell>
          <cell r="BS16">
            <v>-8.0000000000000019E-3</v>
          </cell>
          <cell r="BT16">
            <v>-1676.5445792360899</v>
          </cell>
          <cell r="BU16">
            <v>-8.0000000000000002E-3</v>
          </cell>
          <cell r="BV16">
            <v>-2282.6844600315521</v>
          </cell>
          <cell r="BW16">
            <v>-8.0000000000000002E-3</v>
          </cell>
          <cell r="BX16">
            <v>-6691.4012061892572</v>
          </cell>
          <cell r="BY16">
            <v>-0.01</v>
          </cell>
          <cell r="BZ16">
            <v>-1575.7043287744505</v>
          </cell>
          <cell r="CA16">
            <v>-7.9999999999999984E-3</v>
          </cell>
          <cell r="CB16">
            <v>-1423.9497489912333</v>
          </cell>
          <cell r="CC16">
            <v>-8.0000000000000019E-3</v>
          </cell>
          <cell r="CD16">
            <v>-2290.3813973171355</v>
          </cell>
          <cell r="CE16">
            <v>-8.0000000000000019E-3</v>
          </cell>
          <cell r="CF16">
            <v>-5290.0354750828192</v>
          </cell>
          <cell r="CG16">
            <v>-8.0000000000000019E-3</v>
          </cell>
          <cell r="CH16">
            <v>-0.28464535506500599</v>
          </cell>
          <cell r="CI16">
            <v>-7.8522772400681715E-3</v>
          </cell>
          <cell r="CK16">
            <v>-0.26443468946251913</v>
          </cell>
          <cell r="CL16">
            <v>-8.0024407762176852E-3</v>
          </cell>
          <cell r="CN16">
            <v>-0.36168685734389111</v>
          </cell>
          <cell r="CO16">
            <v>-1.3258014276482643E-2</v>
          </cell>
          <cell r="CQ16">
            <v>-7.6429706115965113E-2</v>
          </cell>
          <cell r="CS16">
            <v>-0.21300608721216052</v>
          </cell>
        </row>
        <row r="17">
          <cell r="AZ17" t="str">
            <v xml:space="preserve">  Other</v>
          </cell>
          <cell r="BB17">
            <v>1587.5843304968625</v>
          </cell>
          <cell r="BC17">
            <v>1.1000000000000003E-2</v>
          </cell>
          <cell r="BD17">
            <v>1873.6116814988764</v>
          </cell>
          <cell r="BE17">
            <v>1.1000000000000001E-2</v>
          </cell>
          <cell r="BF17">
            <v>2444.5689681165823</v>
          </cell>
          <cell r="BG17">
            <v>1.0999999999999998E-2</v>
          </cell>
          <cell r="BH17">
            <v>5340.8023697290919</v>
          </cell>
          <cell r="BI17">
            <v>9.9516147481788532E-3</v>
          </cell>
          <cell r="BJ17">
            <v>1644.4793692759154</v>
          </cell>
          <cell r="BK17">
            <v>1.1000000000000001E-2</v>
          </cell>
          <cell r="BL17">
            <v>1761.0119360942178</v>
          </cell>
          <cell r="BM17">
            <v>1.0999999999999999E-2</v>
          </cell>
          <cell r="BN17">
            <v>2385.2222650281715</v>
          </cell>
          <cell r="BO17">
            <v>1.0999999999999998E-2</v>
          </cell>
          <cell r="BP17">
            <v>4701.8512201978847</v>
          </cell>
          <cell r="BQ17">
            <v>8.931604506665183E-3</v>
          </cell>
          <cell r="BR17">
            <v>1935.0545809616463</v>
          </cell>
          <cell r="BS17">
            <v>1.0999999999999999E-2</v>
          </cell>
          <cell r="BT17">
            <v>2305.2487964496236</v>
          </cell>
          <cell r="BU17">
            <v>1.0999999999999999E-2</v>
          </cell>
          <cell r="BV17">
            <v>3138.6911325433839</v>
          </cell>
          <cell r="BW17">
            <v>1.0999999999999999E-2</v>
          </cell>
          <cell r="BX17">
            <v>7466.4612207191858</v>
          </cell>
          <cell r="BY17">
            <v>1.1158292546877972E-2</v>
          </cell>
          <cell r="BZ17">
            <v>2166.5934520648698</v>
          </cell>
          <cell r="CA17">
            <v>1.0999999999999999E-2</v>
          </cell>
          <cell r="CB17">
            <v>1957.9309048629452</v>
          </cell>
          <cell r="CC17">
            <v>1.0999999999999999E-2</v>
          </cell>
          <cell r="CD17">
            <v>3149.2744213110609</v>
          </cell>
          <cell r="CE17">
            <v>1.1000000000000003E-2</v>
          </cell>
          <cell r="CF17">
            <v>7273.7987782388755</v>
          </cell>
          <cell r="CG17">
            <v>1.0999999999999999E-2</v>
          </cell>
          <cell r="CH17">
            <v>0.27772363529436478</v>
          </cell>
          <cell r="CI17">
            <v>7.6613334510689671E-3</v>
          </cell>
          <cell r="CK17">
            <v>0.36357144357396404</v>
          </cell>
          <cell r="CL17">
            <v>1.1002561543790959E-2</v>
          </cell>
          <cell r="CN17">
            <v>0.24439323895738382</v>
          </cell>
          <cell r="CO17">
            <v>8.958492644625133E-3</v>
          </cell>
          <cell r="CQ17">
            <v>-0.23612362796071629</v>
          </cell>
          <cell r="CS17">
            <v>0.1363801898905761</v>
          </cell>
        </row>
        <row r="18">
          <cell r="AZ18" t="str">
            <v xml:space="preserve">  Noms</v>
          </cell>
          <cell r="BB18">
            <v>-72.162924113493744</v>
          </cell>
          <cell r="BC18">
            <v>-5.0000000000000012E-4</v>
          </cell>
          <cell r="BD18">
            <v>-85.164167340858015</v>
          </cell>
          <cell r="BE18">
            <v>-5.0000000000000001E-4</v>
          </cell>
          <cell r="BF18">
            <v>-111.11677127802648</v>
          </cell>
          <cell r="BG18">
            <v>-5.0000000000000001E-4</v>
          </cell>
          <cell r="BH18">
            <v>-536.67696196805241</v>
          </cell>
          <cell r="BI18">
            <v>-1E-3</v>
          </cell>
          <cell r="BJ18">
            <v>-74.749062239814336</v>
          </cell>
          <cell r="BK18">
            <v>-5.0000000000000001E-4</v>
          </cell>
          <cell r="BL18">
            <v>-80.045997095191723</v>
          </cell>
          <cell r="BM18">
            <v>-5.0000000000000001E-4</v>
          </cell>
          <cell r="BN18">
            <v>-108.41919386491691</v>
          </cell>
          <cell r="BO18">
            <v>-4.999999999999999E-4</v>
          </cell>
          <cell r="BP18">
            <v>-526.4285063998459</v>
          </cell>
          <cell r="BQ18">
            <v>-1E-3</v>
          </cell>
          <cell r="BR18">
            <v>-87.95702640734757</v>
          </cell>
          <cell r="BS18">
            <v>-5.0000000000000012E-4</v>
          </cell>
          <cell r="BT18">
            <v>-104.78403620225562</v>
          </cell>
          <cell r="BU18">
            <v>-5.0000000000000001E-4</v>
          </cell>
          <cell r="BV18">
            <v>-142.66777875197201</v>
          </cell>
          <cell r="BW18">
            <v>-5.0000000000000001E-4</v>
          </cell>
          <cell r="BX18">
            <v>-669.14012061892572</v>
          </cell>
          <cell r="BY18">
            <v>-1E-3</v>
          </cell>
          <cell r="BZ18">
            <v>-98.481520548403154</v>
          </cell>
          <cell r="CA18">
            <v>-4.999999999999999E-4</v>
          </cell>
          <cell r="CB18">
            <v>-88.996859311952079</v>
          </cell>
          <cell r="CC18">
            <v>-5.0000000000000012E-4</v>
          </cell>
          <cell r="CD18">
            <v>-143.14883733232097</v>
          </cell>
          <cell r="CE18">
            <v>-5.0000000000000012E-4</v>
          </cell>
          <cell r="CF18">
            <v>-330.6272171926762</v>
          </cell>
          <cell r="CG18">
            <v>-5.0000000000000012E-4</v>
          </cell>
          <cell r="CH18">
            <v>0</v>
          </cell>
          <cell r="CI18">
            <v>0</v>
          </cell>
          <cell r="CK18">
            <v>-1.6487786435907668E-2</v>
          </cell>
          <cell r="CL18">
            <v>-4.9896076325106305E-4</v>
          </cell>
          <cell r="CN18">
            <v>0</v>
          </cell>
          <cell r="CO18">
            <v>0</v>
          </cell>
          <cell r="CQ18">
            <v>-1</v>
          </cell>
          <cell r="CS18" t="e">
            <v>#DIV/0!</v>
          </cell>
        </row>
        <row r="20">
          <cell r="AZ20" t="str">
            <v>Gross Profit</v>
          </cell>
          <cell r="BB20">
            <v>38305.803071022288</v>
          </cell>
          <cell r="BC20">
            <v>0.26541193792796636</v>
          </cell>
          <cell r="BD20">
            <v>45203.175475401214</v>
          </cell>
          <cell r="BE20">
            <v>0.26538846610500894</v>
          </cell>
          <cell r="BF20">
            <v>59507.194561666394</v>
          </cell>
          <cell r="BG20">
            <v>0.2677687349858861</v>
          </cell>
          <cell r="BH20">
            <v>143016.17310808989</v>
          </cell>
          <cell r="BI20">
            <v>0.26638003873954852</v>
          </cell>
          <cell r="BJ20">
            <v>39729.747753242984</v>
          </cell>
          <cell r="BK20">
            <v>0.2657541550540104</v>
          </cell>
          <cell r="BL20">
            <v>42520.84313836832</v>
          </cell>
          <cell r="BM20">
            <v>0.26560255778813019</v>
          </cell>
          <cell r="BN20">
            <v>57954.058444392409</v>
          </cell>
          <cell r="BO20">
            <v>0.267268443798795</v>
          </cell>
          <cell r="BP20">
            <v>140204.64933600373</v>
          </cell>
          <cell r="BQ20">
            <v>0.26633179554587427</v>
          </cell>
          <cell r="BR20">
            <v>46665.517413420457</v>
          </cell>
          <cell r="BS20">
            <v>0.26527452847997951</v>
          </cell>
          <cell r="BT20">
            <v>57068.101649650045</v>
          </cell>
          <cell r="BU20">
            <v>0.27231295776532405</v>
          </cell>
          <cell r="BV20">
            <v>78236.533704763016</v>
          </cell>
          <cell r="BW20">
            <v>0.27419132192692669</v>
          </cell>
          <cell r="BX20">
            <v>181970.15276783353</v>
          </cell>
          <cell r="BY20">
            <v>0.27126618372541245</v>
          </cell>
          <cell r="BZ20">
            <v>52239.312072466666</v>
          </cell>
          <cell r="CA20">
            <v>0.26522393125922189</v>
          </cell>
          <cell r="CB20">
            <v>47188.031090901975</v>
          </cell>
          <cell r="CC20">
            <v>0.26511065365519443</v>
          </cell>
          <cell r="CD20">
            <v>80244.016646052827</v>
          </cell>
          <cell r="CE20">
            <v>0.28028176177137171</v>
          </cell>
          <cell r="CF20">
            <v>179671.35980942147</v>
          </cell>
          <cell r="CG20">
            <v>0.27171289970467899</v>
          </cell>
          <cell r="CH20">
            <v>9.4828495515742137</v>
          </cell>
          <cell r="CI20">
            <v>0.26159556929292443</v>
          </cell>
          <cell r="CK20">
            <v>8.7699271176828884</v>
          </cell>
          <cell r="CL20">
            <v>0.26539945463906384</v>
          </cell>
          <cell r="CN20">
            <v>6.4250691438953185</v>
          </cell>
          <cell r="CO20">
            <v>0.23551770463188215</v>
          </cell>
          <cell r="CQ20">
            <v>8.1291717060436364E-2</v>
          </cell>
          <cell r="CS20">
            <v>0.47591400795806194</v>
          </cell>
        </row>
        <row r="22">
          <cell r="AZ22" t="str">
            <v>STORE EXPENSES</v>
          </cell>
          <cell r="CQ22" t="e">
            <v>#DIV/0!</v>
          </cell>
          <cell r="CS22" t="e">
            <v>#DIV/0!</v>
          </cell>
        </row>
        <row r="23">
          <cell r="AZ23" t="str">
            <v>Payroll &amp; Benefits</v>
          </cell>
          <cell r="BB23">
            <v>-10003.694673342019</v>
          </cell>
          <cell r="BC23">
            <v>-6.9313257439573672E-2</v>
          </cell>
          <cell r="BD23">
            <v>-10220.680795726938</v>
          </cell>
          <cell r="BE23">
            <v>-6.0005757790245577E-2</v>
          </cell>
          <cell r="BF23">
            <v>-10309.673856919395</v>
          </cell>
          <cell r="BG23">
            <v>-4.6391169120291696E-2</v>
          </cell>
          <cell r="BH23">
            <v>-33711.490799999992</v>
          </cell>
          <cell r="BI23">
            <v>-6.281523745005993E-2</v>
          </cell>
          <cell r="BJ23">
            <v>-10398.666918111854</v>
          </cell>
          <cell r="BK23">
            <v>-6.9557173070280406E-2</v>
          </cell>
          <cell r="BL23">
            <v>-10487.659979304313</v>
          </cell>
          <cell r="BM23">
            <v>-6.5510208879228871E-2</v>
          </cell>
          <cell r="BN23">
            <v>-10615.653040496771</v>
          </cell>
          <cell r="BO23">
            <v>-4.8956520806284383E-2</v>
          </cell>
          <cell r="BP23">
            <v>-34813.4908</v>
          </cell>
          <cell r="BQ23">
            <v>-6.613146966163265E-2</v>
          </cell>
          <cell r="BR23">
            <v>-10704.64610168923</v>
          </cell>
          <cell r="BS23">
            <v>-6.0851568879294271E-2</v>
          </cell>
          <cell r="BT23">
            <v>-10704.64610168923</v>
          </cell>
          <cell r="BU23">
            <v>-5.1079565598270003E-2</v>
          </cell>
          <cell r="BV23">
            <v>-10704.64610168923</v>
          </cell>
          <cell r="BW23">
            <v>-3.7515990629878877E-2</v>
          </cell>
          <cell r="BX23">
            <v>-35033.890799999994</v>
          </cell>
          <cell r="BY23">
            <v>-5.2356583801304812E-2</v>
          </cell>
          <cell r="BZ23">
            <v>-10921.632224074147</v>
          </cell>
          <cell r="CA23">
            <v>-5.5450160412106042E-2</v>
          </cell>
          <cell r="CB23">
            <v>-11277.604468843982</v>
          </cell>
          <cell r="CC23">
            <v>-6.3359564348859143E-2</v>
          </cell>
          <cell r="CD23">
            <v>-11455.590591228898</v>
          </cell>
          <cell r="CE23">
            <v>-4.0012866344959104E-2</v>
          </cell>
          <cell r="CF23">
            <v>-33654.827284147032</v>
          </cell>
          <cell r="CG23">
            <v>-5.0895427741713052E-2</v>
          </cell>
          <cell r="CH23">
            <v>-1.987282350717271</v>
          </cell>
          <cell r="CI23">
            <v>-5.4821523325271446E-2</v>
          </cell>
          <cell r="CK23">
            <v>-2.1239839532881057</v>
          </cell>
          <cell r="CL23">
            <v>-6.4276951826450643E-2</v>
          </cell>
          <cell r="CN23">
            <v>-1.7995515996303375</v>
          </cell>
          <cell r="CO23">
            <v>-6.5964467092818904E-2</v>
          </cell>
          <cell r="CQ23">
            <v>-6.4360939431396869E-2</v>
          </cell>
          <cell r="CS23">
            <v>0.10432084921904816</v>
          </cell>
        </row>
        <row r="24">
          <cell r="AZ24" t="str">
            <v>Property</v>
          </cell>
          <cell r="BB24">
            <v>-6768.0744146697489</v>
          </cell>
          <cell r="BC24">
            <v>-4.6894402477547246E-2</v>
          </cell>
          <cell r="BD24">
            <v>-7080.3380639216311</v>
          </cell>
          <cell r="BE24">
            <v>-4.1568762338646134E-2</v>
          </cell>
          <cell r="BF24">
            <v>-7574.9533374792172</v>
          </cell>
          <cell r="BG24">
            <v>-3.4085553649348954E-2</v>
          </cell>
          <cell r="BH24">
            <v>0</v>
          </cell>
          <cell r="BI24">
            <v>0</v>
          </cell>
          <cell r="BJ24">
            <v>-7262.56369725281</v>
          </cell>
          <cell r="BK24">
            <v>-4.8579630831706133E-2</v>
          </cell>
          <cell r="BL24">
            <v>-7531.6427638310779</v>
          </cell>
          <cell r="BM24">
            <v>-4.7045717694504774E-2</v>
          </cell>
          <cell r="BN24">
            <v>-7949.6237740685592</v>
          </cell>
          <cell r="BO24">
            <v>-3.6661514860428034E-2</v>
          </cell>
          <cell r="BP24">
            <v>0</v>
          </cell>
          <cell r="BQ24">
            <v>0</v>
          </cell>
          <cell r="BR24">
            <v>-7772.8203511018737</v>
          </cell>
          <cell r="BS24">
            <v>-4.4185329294241384E-2</v>
          </cell>
          <cell r="BT24">
            <v>-7739.7515446589732</v>
          </cell>
          <cell r="BU24">
            <v>-3.6931921240939775E-2</v>
          </cell>
          <cell r="BV24">
            <v>-8203.0940151905579</v>
          </cell>
          <cell r="BW24">
            <v>-2.8748937170500286E-2</v>
          </cell>
          <cell r="BX24">
            <v>0</v>
          </cell>
          <cell r="BY24">
            <v>0</v>
          </cell>
          <cell r="BZ24">
            <v>-7930.6998342381339</v>
          </cell>
          <cell r="CA24">
            <v>-4.0264913610570392E-2</v>
          </cell>
          <cell r="CB24">
            <v>-8146.9708460900829</v>
          </cell>
          <cell r="CC24">
            <v>-4.577111433524466E-2</v>
          </cell>
          <cell r="CD24">
            <v>-8885.3454240677238</v>
          </cell>
          <cell r="CE24">
            <v>-3.1035339125529672E-2</v>
          </cell>
          <cell r="CF24">
            <v>-24963.016104395942</v>
          </cell>
          <cell r="CG24">
            <v>-3.7750999927281405E-2</v>
          </cell>
          <cell r="CH24">
            <v>-1.4156171893049927</v>
          </cell>
          <cell r="CI24">
            <v>-3.9051466811008705E-2</v>
          </cell>
          <cell r="CK24">
            <v>-1.4542857742958561</v>
          </cell>
          <cell r="CL24">
            <v>-4.4010246175163838E-2</v>
          </cell>
          <cell r="CN24">
            <v>-1.2777178930289219</v>
          </cell>
          <cell r="CO24">
            <v>-4.6836100685262803E-2</v>
          </cell>
          <cell r="CQ24">
            <v>-2.6589399191218943E-2</v>
          </cell>
          <cell r="CS24">
            <v>0.10792624649653337</v>
          </cell>
        </row>
        <row r="25">
          <cell r="AZ25" t="str">
            <v xml:space="preserve">   Maintenance</v>
          </cell>
          <cell r="BB25">
            <v>-402.56528399999996</v>
          </cell>
          <cell r="BC25">
            <v>-2.7892805685567025E-3</v>
          </cell>
          <cell r="BD25">
            <v>-467.76497040559991</v>
          </cell>
          <cell r="BE25">
            <v>-2.7462545869405036E-3</v>
          </cell>
          <cell r="BF25">
            <v>-577.19210454061511</v>
          </cell>
          <cell r="BG25">
            <v>-2.5972321635246961E-3</v>
          </cell>
          <cell r="BJ25">
            <v>-426.12428670779008</v>
          </cell>
          <cell r="BK25">
            <v>-2.8503654356269587E-3</v>
          </cell>
          <cell r="BL25">
            <v>-481.75805042753962</v>
          </cell>
          <cell r="BM25">
            <v>-3.0092576013178197E-3</v>
          </cell>
          <cell r="BN25">
            <v>-546.08555115470278</v>
          </cell>
          <cell r="BO25">
            <v>-2.5183988724131676E-3</v>
          </cell>
          <cell r="BR25">
            <v>-494.55829540185937</v>
          </cell>
          <cell r="BS25">
            <v>-2.8113632054331595E-3</v>
          </cell>
          <cell r="BT25">
            <v>-442.830035042296</v>
          </cell>
          <cell r="BU25">
            <v>-2.1130605915367644E-3</v>
          </cell>
          <cell r="BV25">
            <v>-560.73353187230725</v>
          </cell>
          <cell r="BW25">
            <v>-1.9651722932027375E-3</v>
          </cell>
          <cell r="BZ25">
            <v>-462.72137238556076</v>
          </cell>
          <cell r="CA25">
            <v>-2.3492801990102068E-3</v>
          </cell>
          <cell r="CB25">
            <v>-587.44509978274505</v>
          </cell>
          <cell r="CC25">
            <v>-3.3003698350951389E-3</v>
          </cell>
          <cell r="CD25">
            <v>-716.81311128220045</v>
          </cell>
          <cell r="CE25">
            <v>-2.5037336126528024E-3</v>
          </cell>
          <cell r="CH25">
            <v>-647.60157243107858</v>
          </cell>
          <cell r="CI25">
            <v>-17.864851814186796</v>
          </cell>
          <cell r="CK25">
            <v>-647.60157243107858</v>
          </cell>
          <cell r="CL25">
            <v>-19.598008266232803</v>
          </cell>
          <cell r="CN25">
            <v>-647.60157243107858</v>
          </cell>
          <cell r="CO25">
            <v>-23.738520541818808</v>
          </cell>
          <cell r="CQ25">
            <v>0</v>
          </cell>
          <cell r="CS25">
            <v>0</v>
          </cell>
        </row>
        <row r="26">
          <cell r="AZ26" t="str">
            <v xml:space="preserve">   Cleaning Supplies</v>
          </cell>
          <cell r="BB26">
            <v>-120.05091999999999</v>
          </cell>
          <cell r="BC26">
            <v>-8.3180470771383069E-4</v>
          </cell>
          <cell r="BD26">
            <v>-133.65960232800001</v>
          </cell>
          <cell r="BE26">
            <v>-7.8471736706498636E-4</v>
          </cell>
          <cell r="BF26">
            <v>-167.61029528812301</v>
          </cell>
          <cell r="BG26">
            <v>-7.5420790831270403E-4</v>
          </cell>
          <cell r="BJ26">
            <v>-130.27019567817061</v>
          </cell>
          <cell r="BK26">
            <v>-8.7138347809789319E-4</v>
          </cell>
          <cell r="BL26">
            <v>-143.12262405204078</v>
          </cell>
          <cell r="BM26">
            <v>-8.9400238141725897E-4</v>
          </cell>
          <cell r="BN26">
            <v>-164.89594855433049</v>
          </cell>
          <cell r="BO26">
            <v>-7.6045551841945921E-4</v>
          </cell>
          <cell r="BR26">
            <v>-145.18740945183123</v>
          </cell>
          <cell r="BS26">
            <v>-8.2533150211011965E-4</v>
          </cell>
          <cell r="BT26">
            <v>-135.88941394704352</v>
          </cell>
          <cell r="BU26">
            <v>-6.4842612897993287E-4</v>
          </cell>
          <cell r="BV26">
            <v>-172.0699704104438</v>
          </cell>
          <cell r="BW26">
            <v>-6.0304426099458484E-4</v>
          </cell>
          <cell r="BZ26">
            <v>-142.75722413898191</v>
          </cell>
          <cell r="CA26">
            <v>-7.2479193733009767E-4</v>
          </cell>
          <cell r="CB26">
            <v>-173.20603915623266</v>
          </cell>
          <cell r="CC26">
            <v>-9.7310197514448413E-4</v>
          </cell>
          <cell r="CD26">
            <v>-211.85417354976914</v>
          </cell>
          <cell r="CE26">
            <v>-7.3997867358834479E-4</v>
          </cell>
          <cell r="CH26">
            <v>-193.29291724128535</v>
          </cell>
          <cell r="CI26">
            <v>-5.3322126910291567</v>
          </cell>
          <cell r="CK26">
            <v>-193.29291724128535</v>
          </cell>
          <cell r="CL26">
            <v>-5.8495166645107561</v>
          </cell>
          <cell r="CN26">
            <v>-193.29291724128535</v>
          </cell>
          <cell r="CO26">
            <v>-7.0853563083475493</v>
          </cell>
          <cell r="CQ26">
            <v>0</v>
          </cell>
          <cell r="CS26">
            <v>0</v>
          </cell>
        </row>
        <row r="27">
          <cell r="AZ27" t="str">
            <v xml:space="preserve">   Rent</v>
          </cell>
          <cell r="BB27">
            <v>-5415.5058306697492</v>
          </cell>
          <cell r="BC27">
            <v>-3.7522771542298855E-2</v>
          </cell>
          <cell r="BD27">
            <v>-5619.4933492960308</v>
          </cell>
          <cell r="BE27">
            <v>-3.2992122888989055E-2</v>
          </cell>
          <cell r="BF27">
            <v>-5731.4451305516041</v>
          </cell>
          <cell r="BG27">
            <v>-2.5790189296496444E-2</v>
          </cell>
          <cell r="BJ27">
            <v>-5811.0306439884953</v>
          </cell>
          <cell r="BK27">
            <v>-3.8870257832434106E-2</v>
          </cell>
          <cell r="BL27">
            <v>-5992.5399307661137</v>
          </cell>
          <cell r="BM27">
            <v>-3.7431852611191217E-2</v>
          </cell>
          <cell r="BN27">
            <v>-6082.5222433194667</v>
          </cell>
          <cell r="BO27">
            <v>-2.8050947560530119E-2</v>
          </cell>
          <cell r="BR27">
            <v>-6188.2449316522443</v>
          </cell>
          <cell r="BS27">
            <v>-3.5177661094368831E-2</v>
          </cell>
          <cell r="BT27">
            <v>-6208.9915133044351</v>
          </cell>
          <cell r="BU27">
            <v>-2.9627564170747116E-2</v>
          </cell>
          <cell r="BV27">
            <v>-6264.7691254878746</v>
          </cell>
          <cell r="BW27">
            <v>-2.1955795416073513E-2</v>
          </cell>
          <cell r="BZ27">
            <v>-6331.456473813746</v>
          </cell>
          <cell r="CA27">
            <v>-3.2145403719177276E-2</v>
          </cell>
          <cell r="CB27">
            <v>-6355.820052437989</v>
          </cell>
          <cell r="CC27">
            <v>-3.5708114317605011E-2</v>
          </cell>
          <cell r="CD27">
            <v>-6607.6784034106677</v>
          </cell>
          <cell r="CE27">
            <v>-2.3079748765513549E-2</v>
          </cell>
          <cell r="CH27">
            <v>-7625.2859243345465</v>
          </cell>
          <cell r="CI27">
            <v>-210.35248967611003</v>
          </cell>
          <cell r="CK27">
            <v>-7625.2859243345465</v>
          </cell>
          <cell r="CL27">
            <v>-230.75981118529694</v>
          </cell>
          <cell r="CN27">
            <v>-7625.2859243345465</v>
          </cell>
          <cell r="CO27">
            <v>-279.5129200698812</v>
          </cell>
          <cell r="CQ27">
            <v>0</v>
          </cell>
          <cell r="CS27">
            <v>0</v>
          </cell>
        </row>
        <row r="28">
          <cell r="AZ28" t="str">
            <v xml:space="preserve">   Utilities</v>
          </cell>
          <cell r="BB28">
            <v>-829.95238000000006</v>
          </cell>
          <cell r="BC28">
            <v>-5.7505456589778585E-3</v>
          </cell>
          <cell r="BD28">
            <v>-859.42014189199995</v>
          </cell>
          <cell r="BE28">
            <v>-5.0456674956515903E-3</v>
          </cell>
          <cell r="BF28">
            <v>-1098.7058070988753</v>
          </cell>
          <cell r="BG28">
            <v>-4.9439242810151111E-3</v>
          </cell>
          <cell r="BJ28">
            <v>-895.13857087835402</v>
          </cell>
          <cell r="BK28">
            <v>-5.9876240855471731E-3</v>
          </cell>
          <cell r="BL28">
            <v>-914.22215858538414</v>
          </cell>
          <cell r="BM28">
            <v>-5.7106051005784801E-3</v>
          </cell>
          <cell r="BN28">
            <v>-1156.1200310400595</v>
          </cell>
          <cell r="BO28">
            <v>-5.3317129090652898E-3</v>
          </cell>
          <cell r="BR28">
            <v>-944.82971459593898</v>
          </cell>
          <cell r="BS28">
            <v>-5.3709734923292722E-3</v>
          </cell>
          <cell r="BT28">
            <v>-952.04058236519825</v>
          </cell>
          <cell r="BU28">
            <v>-4.5428703496759567E-3</v>
          </cell>
          <cell r="BV28">
            <v>-1205.5213874199319</v>
          </cell>
          <cell r="BW28">
            <v>-4.2249252002294476E-3</v>
          </cell>
          <cell r="BZ28">
            <v>-993.76476389984543</v>
          </cell>
          <cell r="CA28">
            <v>-5.0454377550528126E-3</v>
          </cell>
          <cell r="CB28">
            <v>-1030.4996547131161</v>
          </cell>
          <cell r="CC28">
            <v>-5.7895282074000246E-3</v>
          </cell>
          <cell r="CD28">
            <v>-1348.9997358250876</v>
          </cell>
          <cell r="CE28">
            <v>-4.7118780737749767E-3</v>
          </cell>
          <cell r="CH28">
            <v>-1284.2846115723039</v>
          </cell>
          <cell r="CI28">
            <v>-35.428503032891328</v>
          </cell>
          <cell r="CK28">
            <v>-1284.2846115723039</v>
          </cell>
          <cell r="CL28">
            <v>-38.865594997406014</v>
          </cell>
          <cell r="CN28">
            <v>-1284.2846115723039</v>
          </cell>
          <cell r="CO28">
            <v>-47.076810698441477</v>
          </cell>
          <cell r="CQ28">
            <v>0</v>
          </cell>
          <cell r="CS28">
            <v>0</v>
          </cell>
        </row>
        <row r="29">
          <cell r="AZ29" t="str">
            <v>Advertising</v>
          </cell>
          <cell r="BB29">
            <v>-3026.9506968439846</v>
          </cell>
          <cell r="BC29">
            <v>-2.0973032440338539E-2</v>
          </cell>
          <cell r="BD29">
            <v>-3558.5949719898831</v>
          </cell>
          <cell r="BE29">
            <v>-2.0892560117138761E-2</v>
          </cell>
          <cell r="BF29">
            <v>-4743.6742864646912</v>
          </cell>
          <cell r="BG29">
            <v>-2.1345446919959057E-2</v>
          </cell>
          <cell r="BH29">
            <v>-10733.539239361049</v>
          </cell>
          <cell r="BI29">
            <v>-0.02</v>
          </cell>
          <cell r="BJ29">
            <v>-3142.9356024071631</v>
          </cell>
          <cell r="BK29">
            <v>-2.1023244360737346E-2</v>
          </cell>
          <cell r="BL29">
            <v>-3357.0580043303544</v>
          </cell>
          <cell r="BM29">
            <v>-2.0969555793889968E-2</v>
          </cell>
          <cell r="BN29">
            <v>-4471.8268024231938</v>
          </cell>
          <cell r="BO29">
            <v>-2.0622855801689467E-2</v>
          </cell>
          <cell r="BP29">
            <v>-10528.570127996918</v>
          </cell>
          <cell r="BQ29">
            <v>-0.02</v>
          </cell>
          <cell r="BR29">
            <v>-3678.6308362939026</v>
          </cell>
          <cell r="BS29">
            <v>-2.0911523425413376E-2</v>
          </cell>
          <cell r="BT29">
            <v>-4333.608082777595</v>
          </cell>
          <cell r="BU29">
            <v>-2.0678761001402941E-2</v>
          </cell>
          <cell r="BV29">
            <v>-5706.7111500788806</v>
          </cell>
          <cell r="BW29">
            <v>-0.02</v>
          </cell>
          <cell r="BX29">
            <v>-13382.802412378514</v>
          </cell>
          <cell r="BY29">
            <v>-0.02</v>
          </cell>
          <cell r="BZ29">
            <v>-3939.2608219361268</v>
          </cell>
          <cell r="CA29">
            <v>-0.02</v>
          </cell>
          <cell r="CB29">
            <v>-3854.5545905757435</v>
          </cell>
          <cell r="CC29">
            <v>-2.1655565265874983E-2</v>
          </cell>
          <cell r="CD29">
            <v>-6155.3509543550099</v>
          </cell>
          <cell r="CE29">
            <v>-2.1499828671557156E-2</v>
          </cell>
          <cell r="CF29">
            <v>-13949.166366866879</v>
          </cell>
          <cell r="CG29">
            <v>-2.1095006160273051E-2</v>
          </cell>
          <cell r="CH29">
            <v>-0.898564407384848</v>
          </cell>
          <cell r="CI29">
            <v>-2.4787957081653485E-2</v>
          </cell>
          <cell r="CK29">
            <v>-0.6916468883241268</v>
          </cell>
          <cell r="CL29">
            <v>-2.0930927304277081E-2</v>
          </cell>
          <cell r="CN29">
            <v>-0.40705737350612253</v>
          </cell>
          <cell r="CO29">
            <v>-1.4921118530332607E-2</v>
          </cell>
          <cell r="CQ29">
            <v>0.29916641360461571</v>
          </cell>
          <cell r="CS29">
            <v>1.2074637775142345</v>
          </cell>
        </row>
        <row r="30">
          <cell r="AZ30" t="str">
            <v>Other Expenses:</v>
          </cell>
          <cell r="BB30" t="str">
            <v xml:space="preserve"> </v>
          </cell>
          <cell r="BD30" t="str">
            <v xml:space="preserve"> </v>
          </cell>
          <cell r="BF30" t="str">
            <v xml:space="preserve"> </v>
          </cell>
          <cell r="BJ30" t="str">
            <v xml:space="preserve"> </v>
          </cell>
          <cell r="BL30" t="str">
            <v xml:space="preserve"> </v>
          </cell>
          <cell r="BN30" t="str">
            <v xml:space="preserve"> </v>
          </cell>
          <cell r="BR30" t="str">
            <v xml:space="preserve"> </v>
          </cell>
          <cell r="BT30" t="str">
            <v xml:space="preserve"> </v>
          </cell>
          <cell r="BV30" t="str">
            <v xml:space="preserve"> </v>
          </cell>
          <cell r="BZ30" t="str">
            <v xml:space="preserve"> </v>
          </cell>
          <cell r="CB30" t="str">
            <v xml:space="preserve"> </v>
          </cell>
          <cell r="CD30" t="str">
            <v xml:space="preserve"> </v>
          </cell>
          <cell r="CH30">
            <v>0</v>
          </cell>
          <cell r="CI30">
            <v>0</v>
          </cell>
          <cell r="CK30">
            <v>0</v>
          </cell>
          <cell r="CL30">
            <v>0</v>
          </cell>
          <cell r="CN30">
            <v>0</v>
          </cell>
          <cell r="CO30">
            <v>0</v>
          </cell>
          <cell r="CQ30" t="e">
            <v>#DIV/0!</v>
          </cell>
          <cell r="CS30" t="e">
            <v>#DIV/0!</v>
          </cell>
        </row>
        <row r="31">
          <cell r="AZ31" t="str">
            <v>Depreciation</v>
          </cell>
          <cell r="BB31">
            <v>-2547.170783333333</v>
          </cell>
          <cell r="BC31">
            <v>-1.7648749788238126E-2</v>
          </cell>
          <cell r="BD31">
            <v>-2622.6707833333335</v>
          </cell>
          <cell r="BE31">
            <v>-1.5397736308725065E-2</v>
          </cell>
          <cell r="BF31">
            <v>-2724.33745</v>
          </cell>
          <cell r="BG31">
            <v>-1.2258894038521897E-2</v>
          </cell>
          <cell r="BH31">
            <v>-7442.5892192420533</v>
          </cell>
          <cell r="BI31">
            <v>-1.386791263025205E-2</v>
          </cell>
          <cell r="BJ31">
            <v>-2724.33745</v>
          </cell>
          <cell r="BK31">
            <v>-1.8223221592129281E-2</v>
          </cell>
          <cell r="BL31">
            <v>-2798.9207833333335</v>
          </cell>
          <cell r="BM31">
            <v>-1.7483202689103999E-2</v>
          </cell>
          <cell r="BN31">
            <v>-2799.83745</v>
          </cell>
          <cell r="BO31">
            <v>-1.2912093099900792E-2</v>
          </cell>
          <cell r="BP31">
            <v>-8166.377666038723</v>
          </cell>
          <cell r="BQ31">
            <v>-1.5512795311726517E-2</v>
          </cell>
          <cell r="BR31">
            <v>-2909.83745</v>
          </cell>
          <cell r="BS31">
            <v>-1.6541245019607236E-2</v>
          </cell>
          <cell r="BT31">
            <v>-2913.4832833333335</v>
          </cell>
          <cell r="BU31">
            <v>-1.3902324194258403E-2</v>
          </cell>
          <cell r="BV31">
            <v>-2917.1291166666665</v>
          </cell>
          <cell r="BW31">
            <v>-1.0223503660690254E-2</v>
          </cell>
          <cell r="BX31">
            <v>-8620.1798880386359</v>
          </cell>
          <cell r="BY31">
            <v>-1.2882473524476969E-2</v>
          </cell>
          <cell r="BZ31">
            <v>-2918.0457833333335</v>
          </cell>
          <cell r="CA31">
            <v>-1.4815194602418473E-2</v>
          </cell>
          <cell r="CB31">
            <v>-3121.3791166666665</v>
          </cell>
          <cell r="CC31">
            <v>-1.7536456571605515E-2</v>
          </cell>
          <cell r="CD31">
            <v>-3491.3791166666665</v>
          </cell>
          <cell r="CE31">
            <v>-1.2194926559415247E-2</v>
          </cell>
          <cell r="CF31">
            <v>-9530.8040166666669</v>
          </cell>
          <cell r="CG31">
            <v>-1.4413217546927632E-2</v>
          </cell>
          <cell r="CH31">
            <v>-3621.9076018847186</v>
          </cell>
          <cell r="CI31">
            <v>-99.914585366812744</v>
          </cell>
          <cell r="CK31">
            <v>-3621.9076018847186</v>
          </cell>
          <cell r="CL31">
            <v>-109.60778686006428</v>
          </cell>
          <cell r="CN31">
            <v>-3621.9076018847186</v>
          </cell>
          <cell r="CO31">
            <v>-132.76485368179127</v>
          </cell>
          <cell r="CQ31">
            <v>0</v>
          </cell>
          <cell r="CS31">
            <v>0</v>
          </cell>
        </row>
        <row r="32">
          <cell r="AZ32" t="str">
            <v>Delivery</v>
          </cell>
          <cell r="BB32">
            <v>-84.843990303029301</v>
          </cell>
          <cell r="BC32">
            <v>-5.8786413761165992E-4</v>
          </cell>
          <cell r="BD32">
            <v>-124.18084142302681</v>
          </cell>
          <cell r="BE32">
            <v>-7.2906743117683438E-4</v>
          </cell>
          <cell r="BF32">
            <v>-139.76751750391051</v>
          </cell>
          <cell r="BG32">
            <v>-6.2892179054679638E-4</v>
          </cell>
          <cell r="BH32">
            <v>-101.1</v>
          </cell>
          <cell r="BI32">
            <v>-1.8838147929669901E-4</v>
          </cell>
          <cell r="BJ32">
            <v>-91.323080192564348</v>
          </cell>
          <cell r="BK32">
            <v>-6.1086438716499399E-4</v>
          </cell>
          <cell r="BL32">
            <v>-106.67136747313663</v>
          </cell>
          <cell r="BM32">
            <v>-6.6631294095994382E-4</v>
          </cell>
          <cell r="BN32">
            <v>-122.84332939117472</v>
          </cell>
          <cell r="BO32">
            <v>-5.6652021202181833E-4</v>
          </cell>
          <cell r="BP32">
            <v>-101.1</v>
          </cell>
          <cell r="BQ32">
            <v>-1.9204887039914596E-4</v>
          </cell>
          <cell r="BR32">
            <v>-116.29427157811681</v>
          </cell>
          <cell r="BS32">
            <v>-6.6108573884440726E-4</v>
          </cell>
          <cell r="BT32">
            <v>-103.47835113093213</v>
          </cell>
          <cell r="BU32">
            <v>-4.9376963744361191E-4</v>
          </cell>
          <cell r="BV32">
            <v>-141.29859692045019</v>
          </cell>
          <cell r="BW32">
            <v>-4.9520150294797072E-4</v>
          </cell>
          <cell r="BX32">
            <v>-101.1</v>
          </cell>
          <cell r="BY32">
            <v>-1.5108943087508618E-4</v>
          </cell>
          <cell r="BZ32">
            <v>-133.36519075183026</v>
          </cell>
          <cell r="CA32">
            <v>-6.7710769497248942E-4</v>
          </cell>
          <cell r="CB32">
            <v>-181.47958977876095</v>
          </cell>
          <cell r="CC32">
            <v>-1.0195842369146878E-3</v>
          </cell>
          <cell r="CD32">
            <v>-196.38066821450684</v>
          </cell>
          <cell r="CE32">
            <v>-6.8593176121510471E-4</v>
          </cell>
          <cell r="CF32">
            <v>-511.22544874509805</v>
          </cell>
          <cell r="CG32">
            <v>-7.7311458670260738E-4</v>
          </cell>
          <cell r="CH32">
            <v>-161.92967955529599</v>
          </cell>
          <cell r="CI32">
            <v>-4.467020854681433</v>
          </cell>
          <cell r="CK32">
            <v>-161.92967955529599</v>
          </cell>
          <cell r="CL32">
            <v>-4.9003883461244397</v>
          </cell>
          <cell r="CN32">
            <v>-161.92967955529599</v>
          </cell>
          <cell r="CO32">
            <v>-5.9357036611621696</v>
          </cell>
          <cell r="CQ32">
            <v>0</v>
          </cell>
          <cell r="CS32">
            <v>0</v>
          </cell>
        </row>
        <row r="33">
          <cell r="AZ33" t="str">
            <v>Bankcard Expense</v>
          </cell>
          <cell r="BB33">
            <v>-1435.4102242982722</v>
          </cell>
          <cell r="BC33">
            <v>-9.9456212586448191E-3</v>
          </cell>
          <cell r="BD33">
            <v>-1684.4627184694905</v>
          </cell>
          <cell r="BE33">
            <v>-9.8895038316270806E-3</v>
          </cell>
          <cell r="BF33">
            <v>-2193.9035217631163</v>
          </cell>
          <cell r="BG33">
            <v>-9.8720629502171472E-3</v>
          </cell>
          <cell r="BH33">
            <v>-6276.0588109801802</v>
          </cell>
          <cell r="BI33">
            <v>-1.1694295182646175E-2</v>
          </cell>
          <cell r="BJ33">
            <v>-1480.6164219528023</v>
          </cell>
          <cell r="BK33">
            <v>-9.9039130230329959E-3</v>
          </cell>
          <cell r="BL33">
            <v>-1586.1692191589968</v>
          </cell>
          <cell r="BM33">
            <v>-9.9078609594475051E-3</v>
          </cell>
          <cell r="BN33">
            <v>-2164.4937437041353</v>
          </cell>
          <cell r="BO33">
            <v>-9.9820597559549754E-3</v>
          </cell>
          <cell r="BP33">
            <v>-7085.8204386178031</v>
          </cell>
          <cell r="BQ33">
            <v>-1.3460176172974582E-2</v>
          </cell>
          <cell r="BR33">
            <v>-1768.8748564404939</v>
          </cell>
          <cell r="BS33">
            <v>-1.0055335705918825E-2</v>
          </cell>
          <cell r="BT33">
            <v>-2095.3636929785239</v>
          </cell>
          <cell r="BU33">
            <v>-9.9984872167646951E-3</v>
          </cell>
          <cell r="BV33">
            <v>-2850.7322776388392</v>
          </cell>
          <cell r="BW33">
            <v>-9.9908062723638464E-3</v>
          </cell>
          <cell r="BX33">
            <v>-7148.7015389861763</v>
          </cell>
          <cell r="BY33">
            <v>-1.0683414906244056E-2</v>
          </cell>
          <cell r="BZ33">
            <v>-1970.8132886897338</v>
          </cell>
          <cell r="CA33">
            <v>-1.0006005582139082E-2</v>
          </cell>
          <cell r="CB33">
            <v>-1783.4099606587281</v>
          </cell>
          <cell r="CC33">
            <v>-1.0019510657154283E-2</v>
          </cell>
          <cell r="CD33">
            <v>-2869.0261302092649</v>
          </cell>
          <cell r="CE33">
            <v>-1.0021129698555646E-2</v>
          </cell>
          <cell r="CF33">
            <v>-6623.2493795577266</v>
          </cell>
          <cell r="CG33">
            <v>-1.0016188981347481E-2</v>
          </cell>
          <cell r="CH33">
            <v>-2508.1678662454474</v>
          </cell>
          <cell r="CI33">
            <v>-69.190763523584152</v>
          </cell>
          <cell r="CK33">
            <v>-2508.1678662454474</v>
          </cell>
          <cell r="CL33">
            <v>-75.903297132604067</v>
          </cell>
          <cell r="CN33">
            <v>-2508.1678662454474</v>
          </cell>
          <cell r="CO33">
            <v>-91.939545779181998</v>
          </cell>
          <cell r="CQ33">
            <v>0</v>
          </cell>
          <cell r="CS33">
            <v>0</v>
          </cell>
        </row>
        <row r="34">
          <cell r="AZ34" t="str">
            <v>Bad Check Expense</v>
          </cell>
          <cell r="BB34">
            <v>-450.48096402809506</v>
          </cell>
          <cell r="BC34">
            <v>-3.1212770932037364E-3</v>
          </cell>
          <cell r="BD34">
            <v>-463.48151614267584</v>
          </cell>
          <cell r="BE34">
            <v>-2.7211063679379028E-3</v>
          </cell>
          <cell r="BF34">
            <v>-598.01925842968024</v>
          </cell>
          <cell r="BG34">
            <v>-2.6909495819194104E-3</v>
          </cell>
          <cell r="BH34">
            <v>-101.1</v>
          </cell>
          <cell r="BI34">
            <v>-1.8838147929669901E-4</v>
          </cell>
          <cell r="BJ34">
            <v>-394.90388968938714</v>
          </cell>
          <cell r="BK34">
            <v>-2.6415307286560552E-3</v>
          </cell>
          <cell r="BL34">
            <v>-473.61016867318017</v>
          </cell>
          <cell r="BM34">
            <v>-2.9583626031290293E-3</v>
          </cell>
          <cell r="BN34">
            <v>-673.15726683194453</v>
          </cell>
          <cell r="BO34">
            <v>-3.1044192584140295E-3</v>
          </cell>
          <cell r="BP34">
            <v>-101.1</v>
          </cell>
          <cell r="BQ34">
            <v>-1.9204887039914596E-4</v>
          </cell>
          <cell r="BR34">
            <v>-543.64329483600943</v>
          </cell>
          <cell r="BS34">
            <v>-3.090391507315644E-3</v>
          </cell>
          <cell r="BT34">
            <v>-524.93914140249967</v>
          </cell>
          <cell r="BU34">
            <v>-2.504862192888117E-3</v>
          </cell>
          <cell r="BV34">
            <v>-656.57531988283063</v>
          </cell>
          <cell r="BW34">
            <v>-2.301063791791022E-3</v>
          </cell>
          <cell r="BX34">
            <v>-101.1</v>
          </cell>
          <cell r="BY34">
            <v>-1.5108943087508618E-4</v>
          </cell>
          <cell r="BZ34">
            <v>-489.49384605942538</v>
          </cell>
          <cell r="CA34">
            <v>-2.4852065815679685E-3</v>
          </cell>
          <cell r="CB34">
            <v>-450.51238341634939</v>
          </cell>
          <cell r="CC34">
            <v>-2.5310577637195713E-3</v>
          </cell>
          <cell r="CD34">
            <v>-622.46465405049025</v>
          </cell>
          <cell r="CE34">
            <v>-2.1741869010274764E-3</v>
          </cell>
          <cell r="CF34">
            <v>-1562.470883526265</v>
          </cell>
          <cell r="CG34">
            <v>-2.3628890821406883E-3</v>
          </cell>
          <cell r="CH34">
            <v>-665.94712392541305</v>
          </cell>
          <cell r="CI34">
            <v>-18.370935450867123</v>
          </cell>
          <cell r="CK34">
            <v>-665.94712392541305</v>
          </cell>
          <cell r="CL34">
            <v>-20.153189546112774</v>
          </cell>
          <cell r="CN34">
            <v>-665.94712392541305</v>
          </cell>
          <cell r="CO34">
            <v>-24.410996134125373</v>
          </cell>
          <cell r="CQ34">
            <v>0</v>
          </cell>
          <cell r="CS34">
            <v>0</v>
          </cell>
        </row>
        <row r="35">
          <cell r="AZ35" t="str">
            <v>Others</v>
          </cell>
          <cell r="BB35">
            <v>-611.11543999999992</v>
          </cell>
          <cell r="BC35">
            <v>-4.2342757552262739E-3</v>
          </cell>
          <cell r="BD35">
            <v>-698.7756355398094</v>
          </cell>
          <cell r="BE35">
            <v>-4.1025213852150686E-3</v>
          </cell>
          <cell r="BF35">
            <v>-783.51425949849613</v>
          </cell>
          <cell r="BG35">
            <v>-3.5256345666220654E-3</v>
          </cell>
          <cell r="BH35">
            <v>-2539.8945723398024</v>
          </cell>
          <cell r="BI35">
            <v>-4.7326320157767433E-3</v>
          </cell>
          <cell r="BJ35">
            <v>-644.35414606023323</v>
          </cell>
          <cell r="BK35">
            <v>-4.3101152492922143E-3</v>
          </cell>
          <cell r="BL35">
            <v>-639.55584933719126</v>
          </cell>
          <cell r="BM35">
            <v>-3.9949271203194789E-3</v>
          </cell>
          <cell r="BN35">
            <v>-817.13627584894596</v>
          </cell>
          <cell r="BO35">
            <v>-3.7684115086994803E-3</v>
          </cell>
          <cell r="BP35">
            <v>-2711.7896814121914</v>
          </cell>
          <cell r="BQ35">
            <v>-5.1512971817534257E-3</v>
          </cell>
          <cell r="BR35">
            <v>-658.07387978683846</v>
          </cell>
          <cell r="BS35">
            <v>-3.7408829440138155E-3</v>
          </cell>
          <cell r="BT35">
            <v>-651.77134325987106</v>
          </cell>
          <cell r="BU35">
            <v>-3.1100698488165358E-3</v>
          </cell>
          <cell r="BV35">
            <v>-864.54705417318019</v>
          </cell>
          <cell r="BW35">
            <v>-3.0299310108282949E-3</v>
          </cell>
          <cell r="BX35">
            <v>-2845.2206752385518</v>
          </cell>
          <cell r="BY35">
            <v>-4.2520551190486765E-3</v>
          </cell>
          <cell r="BZ35">
            <v>-773.25074448525243</v>
          </cell>
          <cell r="CA35">
            <v>-3.9258672092964061E-3</v>
          </cell>
          <cell r="CB35">
            <v>-846.81986015819109</v>
          </cell>
          <cell r="CC35">
            <v>-4.7575828332880573E-3</v>
          </cell>
          <cell r="CD35">
            <v>-987.30988859389561</v>
          </cell>
          <cell r="CE35">
            <v>-3.4485431631618825E-3</v>
          </cell>
          <cell r="CF35">
            <v>-2607.3804932373391</v>
          </cell>
          <cell r="CG35">
            <v>-3.9430820538253865E-3</v>
          </cell>
          <cell r="CH35">
            <v>-942.66286958285946</v>
          </cell>
          <cell r="CI35">
            <v>-26.004465079686234</v>
          </cell>
          <cell r="CK35">
            <v>-942.66286958285946</v>
          </cell>
          <cell r="CL35">
            <v>-28.527285134598333</v>
          </cell>
          <cell r="CN35">
            <v>-942.66286958285946</v>
          </cell>
          <cell r="CO35">
            <v>-34.554304446171038</v>
          </cell>
          <cell r="CQ35">
            <v>0</v>
          </cell>
          <cell r="CS35">
            <v>0</v>
          </cell>
        </row>
        <row r="36">
          <cell r="AZ36" t="str">
            <v xml:space="preserve">   Waste Collection</v>
          </cell>
          <cell r="BB36">
            <v>-40.280107999999998</v>
          </cell>
          <cell r="BC36">
            <v>-2.7909143438152356E-4</v>
          </cell>
          <cell r="BD36">
            <v>-41.339330287199992</v>
          </cell>
          <cell r="BE36">
            <v>-2.4270377776221857E-4</v>
          </cell>
          <cell r="BF36">
            <v>-52.810107448853699</v>
          </cell>
          <cell r="BG36">
            <v>-2.3763337811857831E-4</v>
          </cell>
          <cell r="BJ36">
            <v>-42.636768349906525</v>
          </cell>
          <cell r="BK36">
            <v>-2.8519935282342903E-4</v>
          </cell>
          <cell r="BL36">
            <v>-43.42488716005569</v>
          </cell>
          <cell r="BM36">
            <v>-2.7124958608744831E-4</v>
          </cell>
          <cell r="BN36">
            <v>-54.63936426914006</v>
          </cell>
          <cell r="BO36">
            <v>-2.5198197072566811E-4</v>
          </cell>
          <cell r="BR36">
            <v>-44.539334981853074</v>
          </cell>
          <cell r="BS36">
            <v>-2.5318804421367098E-4</v>
          </cell>
          <cell r="BT36">
            <v>-44.851110326726037</v>
          </cell>
          <cell r="BU36">
            <v>-2.1401690540033118E-4</v>
          </cell>
          <cell r="BV36">
            <v>-56.792718451216828</v>
          </cell>
          <cell r="BW36">
            <v>-1.9903834961204167E-4</v>
          </cell>
          <cell r="BZ36">
            <v>-45.797648159061247</v>
          </cell>
          <cell r="CA36">
            <v>-2.325189939393347E-4</v>
          </cell>
          <cell r="CB36">
            <v>-48.448132974207155</v>
          </cell>
          <cell r="CC36">
            <v>-2.7219012754363956E-4</v>
          </cell>
          <cell r="CD36">
            <v>-61.650249209678606</v>
          </cell>
          <cell r="CE36">
            <v>-2.1533618560434816E-4</v>
          </cell>
          <cell r="CH36">
            <v>-60.617269078353623</v>
          </cell>
          <cell r="CI36">
            <v>-1.6721987338607416</v>
          </cell>
          <cell r="CK36">
            <v>-60.617269078353623</v>
          </cell>
          <cell r="CL36">
            <v>-1.8344268930885954</v>
          </cell>
          <cell r="CN36">
            <v>-60.617269078353623</v>
          </cell>
          <cell r="CO36">
            <v>-2.2219901069783123</v>
          </cell>
          <cell r="CQ36">
            <v>0</v>
          </cell>
          <cell r="CS36">
            <v>0</v>
          </cell>
        </row>
        <row r="37">
          <cell r="AZ37" t="str">
            <v xml:space="preserve">   Recruitment</v>
          </cell>
          <cell r="BB37">
            <v>-22.153315999999997</v>
          </cell>
          <cell r="BC37">
            <v>-1.5349513806534864E-4</v>
          </cell>
          <cell r="BD37">
            <v>-27.229570434400003</v>
          </cell>
          <cell r="BE37">
            <v>-1.5986518323731944E-4</v>
          </cell>
          <cell r="BF37">
            <v>-22.841219199511904</v>
          </cell>
          <cell r="BG37">
            <v>-1.0278025061743668E-4</v>
          </cell>
          <cell r="BJ37">
            <v>-23.623905500353089</v>
          </cell>
          <cell r="BK37">
            <v>-1.5802141720896437E-4</v>
          </cell>
          <cell r="BL37">
            <v>-19.810448933355211</v>
          </cell>
          <cell r="BM37">
            <v>-1.2374415743610746E-4</v>
          </cell>
          <cell r="BN37">
            <v>-27.193583738564232</v>
          </cell>
          <cell r="BO37">
            <v>-1.2540945366392239E-4</v>
          </cell>
          <cell r="BR37">
            <v>-20.634097112991004</v>
          </cell>
          <cell r="BS37">
            <v>-1.172964682629796E-4</v>
          </cell>
          <cell r="BT37">
            <v>-15.67453431859183</v>
          </cell>
          <cell r="BU37">
            <v>-7.4794476748045016E-5</v>
          </cell>
          <cell r="BV37">
            <v>-19.847879080916901</v>
          </cell>
          <cell r="BW37">
            <v>-6.9559781663883769E-5</v>
          </cell>
          <cell r="BZ37">
            <v>-37.00532969085139</v>
          </cell>
          <cell r="CA37">
            <v>-1.8787956098151152E-4</v>
          </cell>
          <cell r="CB37">
            <v>-47.149377658069049</v>
          </cell>
          <cell r="CC37">
            <v>-2.6489349187481381E-4</v>
          </cell>
          <cell r="CD37">
            <v>-33.289380814585471</v>
          </cell>
          <cell r="CE37">
            <v>-1.1627541457882737E-4</v>
          </cell>
          <cell r="CH37">
            <v>-33.233143861942629</v>
          </cell>
          <cell r="CI37">
            <v>-0.91677539970201671</v>
          </cell>
          <cell r="CK37">
            <v>-33.233143861942629</v>
          </cell>
          <cell r="CL37">
            <v>-1.0057162549409513</v>
          </cell>
          <cell r="CN37">
            <v>-33.233143861942629</v>
          </cell>
          <cell r="CO37">
            <v>-1.2181960356804176</v>
          </cell>
          <cell r="CQ37">
            <v>0</v>
          </cell>
          <cell r="CS37">
            <v>0</v>
          </cell>
        </row>
        <row r="38">
          <cell r="AZ38" t="str">
            <v xml:space="preserve">   Suscriptions</v>
          </cell>
          <cell r="BB38">
            <v>-43.184003999999995</v>
          </cell>
          <cell r="BC38">
            <v>-2.9921184964790685E-4</v>
          </cell>
          <cell r="BD38">
            <v>-49.482269653599992</v>
          </cell>
          <cell r="BE38">
            <v>-2.905110869901066E-4</v>
          </cell>
          <cell r="BF38">
            <v>-54.427343302041116</v>
          </cell>
          <cell r="BG38">
            <v>-2.4491056874689901E-4</v>
          </cell>
          <cell r="BJ38">
            <v>-45.452512039488646</v>
          </cell>
          <cell r="BK38">
            <v>-3.0403399505979904E-4</v>
          </cell>
          <cell r="BL38">
            <v>-46.090427111725582</v>
          </cell>
          <cell r="BM38">
            <v>-2.8789963761032461E-4</v>
          </cell>
          <cell r="BN38">
            <v>-56.795846965583763</v>
          </cell>
          <cell r="BO38">
            <v>-2.6192708569825558E-4</v>
          </cell>
          <cell r="BR38">
            <v>-46.665935644445298</v>
          </cell>
          <cell r="BS38">
            <v>-2.6527690595362727E-4</v>
          </cell>
          <cell r="BT38">
            <v>-42.00514498267124</v>
          </cell>
          <cell r="BU38">
            <v>-2.0043675785494806E-4</v>
          </cell>
          <cell r="BV38">
            <v>-53.18901483430745</v>
          </cell>
          <cell r="BW38">
            <v>-1.8640864566475297E-4</v>
          </cell>
          <cell r="BZ38">
            <v>-54.691621562385535</v>
          </cell>
          <cell r="CA38">
            <v>-2.7767453862323781E-4</v>
          </cell>
          <cell r="CB38">
            <v>-67.777646156447005</v>
          </cell>
          <cell r="CC38">
            <v>-3.8078673045569277E-4</v>
          </cell>
          <cell r="CD38">
            <v>-68.579751351117707</v>
          </cell>
          <cell r="CE38">
            <v>-2.3954002222144978E-4</v>
          </cell>
          <cell r="CH38">
            <v>-65.987011153285309</v>
          </cell>
          <cell r="CI38">
            <v>-1.8203293909388911</v>
          </cell>
          <cell r="CK38">
            <v>-65.987011153285309</v>
          </cell>
          <cell r="CL38">
            <v>-1.9969284280632484</v>
          </cell>
          <cell r="CN38">
            <v>-65.987011153285309</v>
          </cell>
          <cell r="CO38">
            <v>-2.4188236817819013</v>
          </cell>
          <cell r="CQ38">
            <v>0</v>
          </cell>
          <cell r="CS38">
            <v>0</v>
          </cell>
        </row>
        <row r="39">
          <cell r="AZ39" t="str">
            <v xml:space="preserve">   Training</v>
          </cell>
          <cell r="BB39">
            <v>-13.952971999999997</v>
          </cell>
          <cell r="BC39">
            <v>-9.6676875081001145E-5</v>
          </cell>
          <cell r="BD39">
            <v>-74.183220188609525</v>
          </cell>
          <cell r="BE39">
            <v>-4.3553070795432819E-4</v>
          </cell>
          <cell r="BF39">
            <v>-19.1500538552433</v>
          </cell>
          <cell r="BG39">
            <v>-8.6170852675910385E-5</v>
          </cell>
          <cell r="BJ39">
            <v>-15.460987480569232</v>
          </cell>
          <cell r="BK39">
            <v>-1.0341927388310494E-4</v>
          </cell>
          <cell r="BL39">
            <v>-16.086051605502366</v>
          </cell>
          <cell r="BM39">
            <v>-1.0048005015399226E-4</v>
          </cell>
          <cell r="BN39">
            <v>-20.240274432623352</v>
          </cell>
          <cell r="BO39">
            <v>-9.3342671676019764E-5</v>
          </cell>
          <cell r="BR39">
            <v>-16.838435918302892</v>
          </cell>
          <cell r="BS39">
            <v>-9.5719674743894489E-5</v>
          </cell>
          <cell r="BT39">
            <v>-16.956304969731008</v>
          </cell>
          <cell r="BU39">
            <v>-8.0910726405889293E-5</v>
          </cell>
          <cell r="BV39">
            <v>-21.470921167921883</v>
          </cell>
          <cell r="BW39">
            <v>-7.5247968937853474E-5</v>
          </cell>
          <cell r="BZ39">
            <v>-17.31415082981221</v>
          </cell>
          <cell r="CA39">
            <v>-8.7905582353911722E-5</v>
          </cell>
          <cell r="CB39">
            <v>-18.589131178137691</v>
          </cell>
          <cell r="CC39">
            <v>-1.0443700666435324E-4</v>
          </cell>
          <cell r="CD39">
            <v>-25.078791605045971</v>
          </cell>
          <cell r="CE39">
            <v>-8.7596909875088257E-5</v>
          </cell>
          <cell r="CH39">
            <v>-28.913622401493296</v>
          </cell>
          <cell r="CI39">
            <v>-0.79761631472721972</v>
          </cell>
          <cell r="CK39">
            <v>-28.913622401493296</v>
          </cell>
          <cell r="CL39">
            <v>-0.87499696565592511</v>
          </cell>
          <cell r="CN39">
            <v>-28.913622401493296</v>
          </cell>
          <cell r="CO39">
            <v>-1.0598594082155168</v>
          </cell>
          <cell r="CQ39">
            <v>0</v>
          </cell>
          <cell r="CS39">
            <v>0</v>
          </cell>
        </row>
        <row r="40">
          <cell r="AZ40" t="str">
            <v xml:space="preserve">   Others</v>
          </cell>
          <cell r="BB40">
            <v>-491.54503999999997</v>
          </cell>
          <cell r="BC40">
            <v>-3.4058004580504939E-3</v>
          </cell>
          <cell r="BD40">
            <v>-506.54124497599992</v>
          </cell>
          <cell r="BE40">
            <v>-2.9739106292710959E-3</v>
          </cell>
          <cell r="BF40">
            <v>-634.28553569284611</v>
          </cell>
          <cell r="BG40">
            <v>-2.854139516463241E-3</v>
          </cell>
          <cell r="BJ40">
            <v>-517.17997268991576</v>
          </cell>
          <cell r="BK40">
            <v>-3.4594412103169173E-3</v>
          </cell>
          <cell r="BL40">
            <v>-514.14403452655245</v>
          </cell>
          <cell r="BM40">
            <v>-3.2115536890316063E-3</v>
          </cell>
          <cell r="BN40">
            <v>-658.26720644303452</v>
          </cell>
          <cell r="BO40">
            <v>-3.0357503269356143E-3</v>
          </cell>
          <cell r="BR40">
            <v>-529.39607612924613</v>
          </cell>
          <cell r="BS40">
            <v>-3.0094018508396428E-3</v>
          </cell>
          <cell r="BT40">
            <v>-532.28424866215096</v>
          </cell>
          <cell r="BU40">
            <v>-2.539910982407322E-3</v>
          </cell>
          <cell r="BV40">
            <v>-713.24652063881706</v>
          </cell>
          <cell r="BW40">
            <v>-2.4996762649497628E-3</v>
          </cell>
          <cell r="BZ40">
            <v>-618.44199424314206</v>
          </cell>
          <cell r="CA40">
            <v>-3.13988853339841E-3</v>
          </cell>
          <cell r="CB40">
            <v>-664.85557219133022</v>
          </cell>
          <cell r="CC40">
            <v>-3.7352754767495584E-3</v>
          </cell>
          <cell r="CD40">
            <v>-798.71171561346785</v>
          </cell>
          <cell r="CE40">
            <v>-2.7897946308821689E-3</v>
          </cell>
          <cell r="CH40">
            <v>-753.91182308778468</v>
          </cell>
          <cell r="CI40">
            <v>-20.797545240457367</v>
          </cell>
          <cell r="CK40">
            <v>-753.91182308778468</v>
          </cell>
          <cell r="CL40">
            <v>-22.815216592849616</v>
          </cell>
          <cell r="CN40">
            <v>-753.91182308778468</v>
          </cell>
          <cell r="CO40">
            <v>-27.635435213514892</v>
          </cell>
          <cell r="CQ40">
            <v>0</v>
          </cell>
          <cell r="CS40">
            <v>0</v>
          </cell>
        </row>
        <row r="41">
          <cell r="AZ41" t="str">
            <v>Relocation</v>
          </cell>
          <cell r="BB41">
            <v>-50.808911999999999</v>
          </cell>
          <cell r="BC41">
            <v>-3.5204305136035398E-4</v>
          </cell>
          <cell r="BD41">
            <v>-52.21700779679999</v>
          </cell>
          <cell r="BE41">
            <v>-3.0656677231287021E-4</v>
          </cell>
          <cell r="BF41">
            <v>-65.878282461637795</v>
          </cell>
          <cell r="BG41">
            <v>-2.9643717012260473E-4</v>
          </cell>
          <cell r="BH41">
            <v>-101.1</v>
          </cell>
          <cell r="BI41">
            <v>-1.8838147929669901E-4</v>
          </cell>
          <cell r="BJ41">
            <v>-53.928262971239427</v>
          </cell>
          <cell r="BK41">
            <v>-3.6072869247659326E-4</v>
          </cell>
          <cell r="BL41">
            <v>-54.251832549066876</v>
          </cell>
          <cell r="BM41">
            <v>-3.3887911024801091E-4</v>
          </cell>
          <cell r="BN41">
            <v>-69.200038199160943</v>
          </cell>
          <cell r="BO41">
            <v>-3.1913186093866173E-4</v>
          </cell>
          <cell r="BP41">
            <v>-101.1</v>
          </cell>
          <cell r="BQ41">
            <v>-1.9204887039914596E-4</v>
          </cell>
          <cell r="BR41">
            <v>-55.725406761020331</v>
          </cell>
          <cell r="BS41">
            <v>-3.1677632269504094E-4</v>
          </cell>
          <cell r="BT41">
            <v>-56.115484608347465</v>
          </cell>
          <cell r="BU41">
            <v>-2.6776733671545427E-4</v>
          </cell>
          <cell r="BV41">
            <v>-71.056232385319973</v>
          </cell>
          <cell r="BW41">
            <v>-2.4902691065531782E-4</v>
          </cell>
          <cell r="BX41">
            <v>-101.1</v>
          </cell>
          <cell r="BY41">
            <v>-1.5108943087508618E-4</v>
          </cell>
          <cell r="BZ41">
            <v>-58.852584434967063</v>
          </cell>
          <cell r="CA41">
            <v>-2.9880014091598694E-4</v>
          </cell>
          <cell r="CB41">
            <v>-60.949071882081803</v>
          </cell>
          <cell r="CC41">
            <v>-3.4242259981581442E-4</v>
          </cell>
          <cell r="CD41">
            <v>-77.557693969949085</v>
          </cell>
          <cell r="CE41">
            <v>-2.7089879112988675E-4</v>
          </cell>
          <cell r="CH41">
            <v>-76.299679697925995</v>
          </cell>
          <cell r="CI41">
            <v>-2.1048164941236793</v>
          </cell>
          <cell r="CK41">
            <v>-76.299679697925995</v>
          </cell>
          <cell r="CL41">
            <v>-2.3090150133784757</v>
          </cell>
          <cell r="CN41">
            <v>-76.299679697925995</v>
          </cell>
          <cell r="CO41">
            <v>-2.7968454539788414</v>
          </cell>
          <cell r="CQ41">
            <v>0</v>
          </cell>
          <cell r="CS41">
            <v>0</v>
          </cell>
        </row>
        <row r="42">
          <cell r="AZ42" t="str">
            <v>Supplies</v>
          </cell>
          <cell r="BB42">
            <v>-745.64261270285783</v>
          </cell>
          <cell r="BC42">
            <v>-5.1663830274543314E-3</v>
          </cell>
          <cell r="BD42">
            <v>-967.23090563593928</v>
          </cell>
          <cell r="BE42">
            <v>-5.678625975198753E-3</v>
          </cell>
          <cell r="BF42">
            <v>-1176.9270413988659</v>
          </cell>
          <cell r="BG42">
            <v>-5.2959019050961434E-3</v>
          </cell>
          <cell r="BH42">
            <v>-2577.7170181605616</v>
          </cell>
          <cell r="BI42">
            <v>-4.8031072709135763E-3</v>
          </cell>
          <cell r="BJ42">
            <v>-745.02576907315063</v>
          </cell>
          <cell r="BK42">
            <v>-4.9835124799486796E-3</v>
          </cell>
          <cell r="BL42">
            <v>-891.93461173195612</v>
          </cell>
          <cell r="BM42">
            <v>-5.5713879775353171E-3</v>
          </cell>
          <cell r="BN42">
            <v>-1067.448580152354</v>
          </cell>
          <cell r="BO42">
            <v>-4.9227841588746898E-3</v>
          </cell>
          <cell r="BP42">
            <v>-2659.3310371370535</v>
          </cell>
          <cell r="BQ42">
            <v>-5.0516470989076202E-3</v>
          </cell>
          <cell r="BR42">
            <v>-961.55534351321887</v>
          </cell>
          <cell r="BS42">
            <v>-5.4660519050522072E-3</v>
          </cell>
          <cell r="BT42">
            <v>-957.00335865998318</v>
          </cell>
          <cell r="BU42">
            <v>-4.5665513247302378E-3</v>
          </cell>
          <cell r="BV42">
            <v>-1266.2837317561286</v>
          </cell>
          <cell r="BW42">
            <v>-4.4378756816476532E-3</v>
          </cell>
          <cell r="BX42">
            <v>-3056.5456179102694</v>
          </cell>
          <cell r="BY42">
            <v>-4.5678707997408629E-3</v>
          </cell>
          <cell r="BZ42">
            <v>-982.30683211424389</v>
          </cell>
          <cell r="CA42">
            <v>-4.9872647510120693E-3</v>
          </cell>
          <cell r="CB42">
            <v>-1214.0576766508368</v>
          </cell>
          <cell r="CC42">
            <v>-6.82078944154264E-3</v>
          </cell>
          <cell r="CD42">
            <v>-1584.4228503081301</v>
          </cell>
          <cell r="CE42">
            <v>-5.5341799480700029E-3</v>
          </cell>
          <cell r="CF42">
            <v>-3780.7873590732106</v>
          </cell>
          <cell r="CG42">
            <v>-5.7175984953318605E-3</v>
          </cell>
          <cell r="CH42">
            <v>-1319.0060399590079</v>
          </cell>
          <cell r="CI42">
            <v>-36.386334513406119</v>
          </cell>
          <cell r="CK42">
            <v>-1319.0060399590079</v>
          </cell>
          <cell r="CL42">
            <v>-39.916350383906341</v>
          </cell>
          <cell r="CN42">
            <v>-1319.0060399590079</v>
          </cell>
          <cell r="CO42">
            <v>-48.349561377388888</v>
          </cell>
          <cell r="CQ42">
            <v>0</v>
          </cell>
          <cell r="CS42">
            <v>0</v>
          </cell>
        </row>
        <row r="43">
          <cell r="AZ43" t="str">
            <v>Insurance</v>
          </cell>
          <cell r="BB43">
            <v>-327.6334159999999</v>
          </cell>
          <cell r="BC43">
            <v>-2.2700952048777621E-3</v>
          </cell>
          <cell r="BD43">
            <v>-337.01060463839997</v>
          </cell>
          <cell r="BE43">
            <v>-1.9785939037574385E-3</v>
          </cell>
          <cell r="BF43">
            <v>-431.4726028794654</v>
          </cell>
          <cell r="BG43">
            <v>-1.9415278086143859E-3</v>
          </cell>
          <cell r="BH43">
            <v>-1011.0857884341799</v>
          </cell>
          <cell r="BI43">
            <v>-1.883974644125619E-3</v>
          </cell>
          <cell r="BJ43">
            <v>-348.35372066076519</v>
          </cell>
          <cell r="BK43">
            <v>-2.3301544542669735E-3</v>
          </cell>
          <cell r="BL43">
            <v>-355.55390570520711</v>
          </cell>
          <cell r="BM43">
            <v>-2.2209349537015443E-3</v>
          </cell>
          <cell r="BN43">
            <v>-447.37570185357686</v>
          </cell>
          <cell r="BO43">
            <v>-2.0631757436371328E-3</v>
          </cell>
          <cell r="BP43">
            <v>-1099.9691122843046</v>
          </cell>
          <cell r="BQ43">
            <v>-2.0894938228303863E-3</v>
          </cell>
          <cell r="BR43">
            <v>-365.44044333136793</v>
          </cell>
          <cell r="BS43">
            <v>-2.0773806156141302E-3</v>
          </cell>
          <cell r="BT43">
            <v>-367.99852643468751</v>
          </cell>
          <cell r="BU43">
            <v>-1.75598564329194E-3</v>
          </cell>
          <cell r="BV43">
            <v>-465.97813409792292</v>
          </cell>
          <cell r="BW43">
            <v>-1.6330882073520821E-3</v>
          </cell>
          <cell r="BX43">
            <v>-1139.5098730088271</v>
          </cell>
          <cell r="BY43">
            <v>-1.7029465696285402E-3</v>
          </cell>
          <cell r="BZ43">
            <v>-375.764767336565</v>
          </cell>
          <cell r="CA43">
            <v>-1.9077932857052024E-3</v>
          </cell>
          <cell r="CB43">
            <v>-394.36713091825169</v>
          </cell>
          <cell r="CC43">
            <v>-2.2156238656462855E-3</v>
          </cell>
          <cell r="CD43">
            <v>-521.20023575324956</v>
          </cell>
          <cell r="CE43">
            <v>-1.8204836499764226E-3</v>
          </cell>
          <cell r="CF43">
            <v>-1291.3321340080663</v>
          </cell>
          <cell r="CG43">
            <v>-1.9528521350611167E-3</v>
          </cell>
          <cell r="CH43">
            <v>-497.58975757802386</v>
          </cell>
          <cell r="CI43">
            <v>-13.726599288537992</v>
          </cell>
          <cell r="CK43">
            <v>-497.58975757802386</v>
          </cell>
          <cell r="CL43">
            <v>-15.058283669076062</v>
          </cell>
          <cell r="CN43">
            <v>-497.58975757802386</v>
          </cell>
          <cell r="CO43">
            <v>-18.239678815668199</v>
          </cell>
          <cell r="CQ43">
            <v>0</v>
          </cell>
          <cell r="CS43">
            <v>0</v>
          </cell>
        </row>
        <row r="44">
          <cell r="AZ44" t="str">
            <v>Maintenance</v>
          </cell>
          <cell r="BB44">
            <v>-616.25631999999996</v>
          </cell>
          <cell r="BC44">
            <v>-4.2698957087076127E-3</v>
          </cell>
          <cell r="BD44">
            <v>-655.24615468799993</v>
          </cell>
          <cell r="BE44">
            <v>-3.8469592033082778E-3</v>
          </cell>
          <cell r="BF44">
            <v>-801.74515321185197</v>
          </cell>
          <cell r="BG44">
            <v>-3.607669409354042E-3</v>
          </cell>
          <cell r="BH44">
            <v>-1783.8132523362856</v>
          </cell>
          <cell r="BI44">
            <v>-3.3238118621579161E-3</v>
          </cell>
          <cell r="BJ44">
            <v>-649.26856594351852</v>
          </cell>
          <cell r="BK44">
            <v>-4.3429880354919834E-3</v>
          </cell>
          <cell r="BL44">
            <v>-666.04777733917967</v>
          </cell>
          <cell r="BM44">
            <v>-4.1604065256823971E-3</v>
          </cell>
          <cell r="BN44">
            <v>-825.09610909591368</v>
          </cell>
          <cell r="BO44">
            <v>-3.8051201068877547E-3</v>
          </cell>
          <cell r="BP44">
            <v>-1942.2593684084954</v>
          </cell>
          <cell r="BQ44">
            <v>-3.6895026481207739E-3</v>
          </cell>
          <cell r="BR44">
            <v>-682.87465873275733</v>
          </cell>
          <cell r="BS44">
            <v>-3.881865307554968E-3</v>
          </cell>
          <cell r="BT44">
            <v>-661.30675628265453</v>
          </cell>
          <cell r="BU44">
            <v>-3.1555701624539014E-3</v>
          </cell>
          <cell r="BV44">
            <v>-837.37968014291118</v>
          </cell>
          <cell r="BW44">
            <v>-2.9347189935531835E-3</v>
          </cell>
          <cell r="BX44">
            <v>-2021.2169478858741</v>
          </cell>
          <cell r="BY44">
            <v>-3.020618381119243E-3</v>
          </cell>
          <cell r="BZ44">
            <v>-717.46297406724364</v>
          </cell>
          <cell r="CA44">
            <v>-3.6426274191949247E-3</v>
          </cell>
          <cell r="CB44">
            <v>-792.8403408338487</v>
          </cell>
          <cell r="CC44">
            <v>-4.4543164048901004E-3</v>
          </cell>
          <cell r="CD44">
            <v>-946.37364537084693</v>
          </cell>
          <cell r="CE44">
            <v>-3.305558267210493E-3</v>
          </cell>
          <cell r="CF44">
            <v>-2456.6769602719392</v>
          </cell>
          <cell r="CG44">
            <v>-3.7151765379924654E-3</v>
          </cell>
          <cell r="CH44">
            <v>-929.60640773232296</v>
          </cell>
          <cell r="CI44">
            <v>-25.644287207816966</v>
          </cell>
          <cell r="CK44">
            <v>-929.60640773232296</v>
          </cell>
          <cell r="CL44">
            <v>-28.132164649769987</v>
          </cell>
          <cell r="CN44">
            <v>-929.60640773232296</v>
          </cell>
          <cell r="CO44">
            <v>-34.075706028506723</v>
          </cell>
          <cell r="CQ44">
            <v>0</v>
          </cell>
          <cell r="CS44">
            <v>0</v>
          </cell>
        </row>
        <row r="45">
          <cell r="AZ45" t="str">
            <v>Courier</v>
          </cell>
          <cell r="BB45">
            <v>-78.263767999999999</v>
          </cell>
          <cell r="BC45">
            <v>-5.4227131841907625E-4</v>
          </cell>
          <cell r="BD45">
            <v>-87.312502491199993</v>
          </cell>
          <cell r="BE45">
            <v>-5.126129052712015E-4</v>
          </cell>
          <cell r="BF45">
            <v>-108.61801083072521</v>
          </cell>
          <cell r="BG45">
            <v>-4.8875615076571525E-4</v>
          </cell>
          <cell r="BH45">
            <v>-101.1</v>
          </cell>
          <cell r="BI45">
            <v>-1.8838147929669901E-4</v>
          </cell>
          <cell r="BJ45">
            <v>-81.844816683588263</v>
          </cell>
          <cell r="BK45">
            <v>-5.4746383587401344E-4</v>
          </cell>
          <cell r="BL45">
            <v>-91.435885583689796</v>
          </cell>
          <cell r="BM45">
            <v>-5.7114589674579904E-4</v>
          </cell>
          <cell r="BN45">
            <v>-104.26889224589023</v>
          </cell>
          <cell r="BO45">
            <v>-4.8085993138725192E-4</v>
          </cell>
          <cell r="BP45">
            <v>-101.1</v>
          </cell>
          <cell r="BQ45">
            <v>-1.9204887039914596E-4</v>
          </cell>
          <cell r="BR45">
            <v>-92.465653547770486</v>
          </cell>
          <cell r="BS45">
            <v>-5.2562971558146204E-4</v>
          </cell>
          <cell r="BT45">
            <v>-85.096536279867209</v>
          </cell>
          <cell r="BU45">
            <v>-4.0605677813179805E-4</v>
          </cell>
          <cell r="BV45">
            <v>-107.75348906438185</v>
          </cell>
          <cell r="BW45">
            <v>-3.7763778901931083E-4</v>
          </cell>
          <cell r="BX45">
            <v>-101.1</v>
          </cell>
          <cell r="BY45">
            <v>-1.5108943087508618E-4</v>
          </cell>
          <cell r="BZ45">
            <v>-86.892413581517516</v>
          </cell>
          <cell r="CA45">
            <v>-4.4116100714961204E-4</v>
          </cell>
          <cell r="CB45">
            <v>-106.87444530375116</v>
          </cell>
          <cell r="CC45">
            <v>-6.004394207279524E-4</v>
          </cell>
          <cell r="CD45">
            <v>-132.98985382988909</v>
          </cell>
          <cell r="CE45">
            <v>-4.645160111260712E-4</v>
          </cell>
          <cell r="CF45">
            <v>-326.75671271515779</v>
          </cell>
          <cell r="CG45">
            <v>-4.9414672435260708E-4</v>
          </cell>
          <cell r="CH45">
            <v>-122.22136349186856</v>
          </cell>
          <cell r="CI45">
            <v>-3.3716202064078047</v>
          </cell>
          <cell r="CK45">
            <v>-122.22136349186856</v>
          </cell>
          <cell r="CL45">
            <v>-3.6987175355859794</v>
          </cell>
          <cell r="CN45">
            <v>-122.22136349186856</v>
          </cell>
          <cell r="CO45">
            <v>-4.4801533402848612</v>
          </cell>
          <cell r="CQ45">
            <v>0</v>
          </cell>
          <cell r="CS45">
            <v>0</v>
          </cell>
        </row>
        <row r="46">
          <cell r="AZ46" t="str">
            <v>Employee Benefits</v>
          </cell>
          <cell r="BB46">
            <v>-50.286059999999985</v>
          </cell>
          <cell r="BC46">
            <v>-3.4842033230882477E-4</v>
          </cell>
          <cell r="BD46">
            <v>-57.959893203999997</v>
          </cell>
          <cell r="BE46">
            <v>-3.4028333167412651E-4</v>
          </cell>
          <cell r="BF46">
            <v>-71.392275263496515</v>
          </cell>
          <cell r="BG46">
            <v>-3.2124887378551128E-4</v>
          </cell>
          <cell r="BH46">
            <v>-101.1</v>
          </cell>
          <cell r="BI46">
            <v>-1.8838147929669901E-4</v>
          </cell>
          <cell r="BJ46">
            <v>-53.600206426477186</v>
          </cell>
          <cell r="BK46">
            <v>-3.585343067884508E-4</v>
          </cell>
          <cell r="BL46">
            <v>-60.270130544956515</v>
          </cell>
          <cell r="BM46">
            <v>-3.7647185825721245E-4</v>
          </cell>
          <cell r="BN46">
            <v>-68.918737230871699</v>
          </cell>
          <cell r="BO46">
            <v>-3.1783457695110632E-4</v>
          </cell>
          <cell r="BP46">
            <v>-101.1</v>
          </cell>
          <cell r="BQ46">
            <v>-1.9204887039914596E-4</v>
          </cell>
          <cell r="BR46">
            <v>-62.235924360156403</v>
          </cell>
          <cell r="BS46">
            <v>-3.5378597311787633E-4</v>
          </cell>
          <cell r="BT46">
            <v>-55.887372882297264</v>
          </cell>
          <cell r="BU46">
            <v>-2.6667885160685482E-4</v>
          </cell>
          <cell r="BV46">
            <v>-70.767385912208908</v>
          </cell>
          <cell r="BW46">
            <v>-2.480146061404588E-4</v>
          </cell>
          <cell r="BX46">
            <v>-101.1</v>
          </cell>
          <cell r="BY46">
            <v>-1.5108943087508618E-4</v>
          </cell>
          <cell r="BZ46">
            <v>-58.841492730399594</v>
          </cell>
          <cell r="CA46">
            <v>-2.9874382728219194E-4</v>
          </cell>
          <cell r="CB46">
            <v>-74.580421379601702</v>
          </cell>
          <cell r="CC46">
            <v>-4.1900591749076323E-4</v>
          </cell>
          <cell r="CD46">
            <v>-93.549681694928381</v>
          </cell>
          <cell r="CE46">
            <v>-3.2675669407552436E-4</v>
          </cell>
          <cell r="CF46">
            <v>-226.97159580492968</v>
          </cell>
          <cell r="CG46">
            <v>-3.4324396783199463E-4</v>
          </cell>
          <cell r="CH46">
            <v>-81.734219154123423</v>
          </cell>
          <cell r="CI46">
            <v>-2.2547346632517367</v>
          </cell>
          <cell r="CK46">
            <v>-81.734219154123423</v>
          </cell>
          <cell r="CL46">
            <v>-2.4734774756697644</v>
          </cell>
          <cell r="CN46">
            <v>-81.734219154123423</v>
          </cell>
          <cell r="CO46">
            <v>-2.9960542453225303</v>
          </cell>
          <cell r="CQ46">
            <v>0</v>
          </cell>
          <cell r="CS46">
            <v>0</v>
          </cell>
        </row>
        <row r="47">
          <cell r="AZ47" t="str">
            <v>Inventory Charges</v>
          </cell>
          <cell r="BB47">
            <v>-175.20667999999998</v>
          </cell>
          <cell r="BC47">
            <v>-1.2139660507967007E-3</v>
          </cell>
          <cell r="BD47">
            <v>-181.05444951199999</v>
          </cell>
          <cell r="BE47">
            <v>-1.0629731679718899E-3</v>
          </cell>
          <cell r="BF47">
            <v>-231.00713236557701</v>
          </cell>
          <cell r="BG47">
            <v>-1.0394791430160058E-3</v>
          </cell>
          <cell r="BH47">
            <v>-101.1</v>
          </cell>
          <cell r="BI47">
            <v>-1.8838147929669901E-4</v>
          </cell>
          <cell r="BJ47">
            <v>-187.85439838667224</v>
          </cell>
          <cell r="BK47">
            <v>-1.2565669237694697E-3</v>
          </cell>
          <cell r="BL47">
            <v>-191.06871757719117</v>
          </cell>
          <cell r="BM47">
            <v>-1.1934932695633099E-3</v>
          </cell>
          <cell r="BN47">
            <v>-237.78352073235095</v>
          </cell>
          <cell r="BO47">
            <v>-1.0965932887704983E-3</v>
          </cell>
          <cell r="BP47">
            <v>-101.1</v>
          </cell>
          <cell r="BQ47">
            <v>-1.9204887039914596E-4</v>
          </cell>
          <cell r="BR47">
            <v>-195.66383357534755</v>
          </cell>
          <cell r="BS47">
            <v>-1.112269488677272E-3</v>
          </cell>
          <cell r="BT47">
            <v>-195.65697303942446</v>
          </cell>
          <cell r="BU47">
            <v>-9.3362013972130551E-4</v>
          </cell>
          <cell r="BV47">
            <v>-246.81876711117121</v>
          </cell>
          <cell r="BW47">
            <v>-8.6501230085128656E-4</v>
          </cell>
          <cell r="BX47">
            <v>-101.1</v>
          </cell>
          <cell r="BY47">
            <v>-1.5108943087508618E-4</v>
          </cell>
          <cell r="BZ47">
            <v>-198.43059471194132</v>
          </cell>
          <cell r="CA47">
            <v>-1.0074509085915954E-3</v>
          </cell>
          <cell r="CB47">
            <v>-207.21647006434884</v>
          </cell>
          <cell r="CC47">
            <v>-1.1641785545375991E-3</v>
          </cell>
          <cell r="CD47">
            <v>-268.77545815688381</v>
          </cell>
          <cell r="CE47">
            <v>-9.3879720983314696E-4</v>
          </cell>
          <cell r="CF47">
            <v>-674.42252293317404</v>
          </cell>
          <cell r="CG47">
            <v>-1.0199137999884443E-3</v>
          </cell>
          <cell r="CH47">
            <v>-264.28104799656683</v>
          </cell>
          <cell r="CI47">
            <v>-7.2905038541411615</v>
          </cell>
          <cell r="CK47">
            <v>-264.28104799656683</v>
          </cell>
          <cell r="CL47">
            <v>-7.9977912094964907</v>
          </cell>
          <cell r="CN47">
            <v>-264.28104799656683</v>
          </cell>
          <cell r="CO47">
            <v>-9.687501318331929</v>
          </cell>
          <cell r="CQ47">
            <v>0</v>
          </cell>
          <cell r="CS47">
            <v>0</v>
          </cell>
        </row>
        <row r="48">
          <cell r="AZ48" t="str">
            <v>Signs</v>
          </cell>
          <cell r="BB48">
            <v>-230.53431199999997</v>
          </cell>
          <cell r="BC48">
            <v>-1.5973182547136585E-3</v>
          </cell>
          <cell r="BD48">
            <v>-306.49857598079996</v>
          </cell>
          <cell r="BE48">
            <v>-1.7994573630602238E-3</v>
          </cell>
          <cell r="BF48">
            <v>-285.28099092177683</v>
          </cell>
          <cell r="BG48">
            <v>-1.2836990655891727E-3</v>
          </cell>
          <cell r="BH48">
            <v>-534.03280798810533</v>
          </cell>
          <cell r="BI48">
            <v>-9.9507309952294085E-4</v>
          </cell>
          <cell r="BJ48">
            <v>-238.99585836547601</v>
          </cell>
          <cell r="BK48">
            <v>-1.5986545596967856E-3</v>
          </cell>
          <cell r="BL48">
            <v>-235.29271063574845</v>
          </cell>
          <cell r="BM48">
            <v>-1.4697343975610382E-3</v>
          </cell>
          <cell r="BN48">
            <v>-271.8786781574305</v>
          </cell>
          <cell r="BO48">
            <v>-1.2538309337374949E-3</v>
          </cell>
          <cell r="BP48">
            <v>-539.81157255533481</v>
          </cell>
          <cell r="BQ48">
            <v>-1.0254223811833698E-3</v>
          </cell>
          <cell r="BR48">
            <v>-237.02161030373557</v>
          </cell>
          <cell r="BS48">
            <v>-1.3473716653746254E-3</v>
          </cell>
          <cell r="BT48">
            <v>-157.71986157586167</v>
          </cell>
          <cell r="BU48">
            <v>-7.5259489561667857E-4</v>
          </cell>
          <cell r="BV48">
            <v>-164.72501723704838</v>
          </cell>
          <cell r="BW48">
            <v>-5.7730280333102716E-4</v>
          </cell>
          <cell r="BX48">
            <v>-563.39270204122226</v>
          </cell>
          <cell r="BY48">
            <v>-8.4196520979807395E-4</v>
          </cell>
          <cell r="BZ48">
            <v>-307.8342538999558</v>
          </cell>
          <cell r="CA48">
            <v>-1.5629036401233103E-3</v>
          </cell>
          <cell r="CB48">
            <v>-542.22976218505539</v>
          </cell>
          <cell r="CC48">
            <v>-3.0463421202563449E-3</v>
          </cell>
          <cell r="CD48">
            <v>-466.052872380483</v>
          </cell>
          <cell r="CE48">
            <v>-1.6278611865304163E-3</v>
          </cell>
          <cell r="CF48">
            <v>-1316.1168884654942</v>
          </cell>
          <cell r="CG48">
            <v>-1.9903335539652725E-3</v>
          </cell>
          <cell r="CH48">
            <v>-361.68789813733912</v>
          </cell>
          <cell r="CI48">
            <v>-9.9775864949678166</v>
          </cell>
          <cell r="CK48">
            <v>-361.68789813733912</v>
          </cell>
          <cell r="CL48">
            <v>-10.945560849833056</v>
          </cell>
          <cell r="CN48">
            <v>-361.68789813733912</v>
          </cell>
          <cell r="CO48">
            <v>-13.258052427867224</v>
          </cell>
          <cell r="CQ48">
            <v>0</v>
          </cell>
          <cell r="CS48">
            <v>0</v>
          </cell>
        </row>
        <row r="49">
          <cell r="AZ49" t="str">
            <v>Security</v>
          </cell>
          <cell r="BB49">
            <v>-998.54479999999978</v>
          </cell>
          <cell r="BC49">
            <v>-6.918683051351588E-3</v>
          </cell>
          <cell r="BD49">
            <v>-1029.5872408799999</v>
          </cell>
          <cell r="BE49">
            <v>-6.0447208786719936E-3</v>
          </cell>
          <cell r="BF49">
            <v>-1298.9530027752303</v>
          </cell>
          <cell r="BG49">
            <v>-5.8449907598786587E-3</v>
          </cell>
          <cell r="BH49">
            <v>-3942.1250949580826</v>
          </cell>
          <cell r="BI49">
            <v>-7.3454337978322822E-3</v>
          </cell>
          <cell r="BJ49">
            <v>-1065.6546470180162</v>
          </cell>
          <cell r="BK49">
            <v>-7.1282141547081915E-3</v>
          </cell>
          <cell r="BL49">
            <v>-1072.0485749001245</v>
          </cell>
          <cell r="BM49">
            <v>-6.6964533755837332E-3</v>
          </cell>
          <cell r="BN49">
            <v>-1370.3375740948832</v>
          </cell>
          <cell r="BO49">
            <v>-6.3196262822348241E-3</v>
          </cell>
          <cell r="BP49">
            <v>-4197.9785820864745</v>
          </cell>
          <cell r="BQ49">
            <v>-7.9744514802128179E-3</v>
          </cell>
          <cell r="BR49">
            <v>-1103.5054416671271</v>
          </cell>
          <cell r="BS49">
            <v>-6.2729806062142238E-3</v>
          </cell>
          <cell r="BT49">
            <v>-1111.2299797587971</v>
          </cell>
          <cell r="BU49">
            <v>-5.3024774576056859E-3</v>
          </cell>
          <cell r="BV49">
            <v>-1407.0949618695768</v>
          </cell>
          <cell r="BW49">
            <v>-4.9313691366703475E-3</v>
          </cell>
          <cell r="BX49">
            <v>-4374.5319364730649</v>
          </cell>
          <cell r="BY49">
            <v>-6.5375424394322852E-3</v>
          </cell>
          <cell r="BZ49">
            <v>-1170.1748318675131</v>
          </cell>
          <cell r="CA49">
            <v>-5.9410883653668711E-3</v>
          </cell>
          <cell r="CB49">
            <v>-1216.5193010617502</v>
          </cell>
          <cell r="CC49">
            <v>-6.8346192802018046E-3</v>
          </cell>
          <cell r="CD49">
            <v>-1548.0208106010771</v>
          </cell>
          <cell r="CE49">
            <v>-5.4070324267019264E-3</v>
          </cell>
          <cell r="CF49">
            <v>-3934.7149435303404</v>
          </cell>
          <cell r="CG49">
            <v>-5.9503796707053129E-3</v>
          </cell>
          <cell r="CH49">
            <v>-1511.3808958532793</v>
          </cell>
          <cell r="CI49">
            <v>-41.693221401319683</v>
          </cell>
          <cell r="CK49">
            <v>-1511.3808958532793</v>
          </cell>
          <cell r="CL49">
            <v>-45.738084265555486</v>
          </cell>
          <cell r="CN49">
            <v>-1511.3808958532793</v>
          </cell>
          <cell r="CO49">
            <v>-55.401265176118635</v>
          </cell>
          <cell r="CQ49">
            <v>0</v>
          </cell>
          <cell r="CS49">
            <v>0</v>
          </cell>
        </row>
        <row r="50">
          <cell r="AZ50" t="str">
            <v>Travel</v>
          </cell>
          <cell r="BB50">
            <v>-376.84826799999996</v>
          </cell>
          <cell r="BC50">
            <v>-2.6110933878407869E-3</v>
          </cell>
          <cell r="BD50">
            <v>-412.49605479119998</v>
          </cell>
          <cell r="BE50">
            <v>-2.4217700217759458E-3</v>
          </cell>
          <cell r="BF50">
            <v>-512.84939712700771</v>
          </cell>
          <cell r="BG50">
            <v>-2.3077047291259105E-3</v>
          </cell>
          <cell r="BH50">
            <v>-2029.9283790647064</v>
          </cell>
          <cell r="BI50">
            <v>-3.7824026796692365E-3</v>
          </cell>
          <cell r="BJ50">
            <v>-384.02571771791918</v>
          </cell>
          <cell r="BK50">
            <v>-2.5687661236863768E-3</v>
          </cell>
          <cell r="BL50">
            <v>-379.84454554440566</v>
          </cell>
          <cell r="BM50">
            <v>-2.372664213881237E-3</v>
          </cell>
          <cell r="BN50">
            <v>-443.88987443124847</v>
          </cell>
          <cell r="BO50">
            <v>-2.0471000503116893E-3</v>
          </cell>
          <cell r="BP50">
            <v>-2161.5762505769135</v>
          </cell>
          <cell r="BQ50">
            <v>-4.1061155015323196E-3</v>
          </cell>
          <cell r="BR50">
            <v>-365.01415388551555</v>
          </cell>
          <cell r="BS50">
            <v>-2.0749573331132068E-3</v>
          </cell>
          <cell r="BT50">
            <v>-366.98495296271415</v>
          </cell>
          <cell r="BU50">
            <v>-1.7511491552699623E-3</v>
          </cell>
          <cell r="BV50">
            <v>-444.10664860141725</v>
          </cell>
          <cell r="BW50">
            <v>-1.5564364024111457E-3</v>
          </cell>
          <cell r="BX50">
            <v>-2216.3110338967431</v>
          </cell>
          <cell r="BY50">
            <v>-3.3121777720438454E-3</v>
          </cell>
          <cell r="BZ50">
            <v>-374.9719214321828</v>
          </cell>
          <cell r="CA50">
            <v>-1.9037679320146462E-3</v>
          </cell>
          <cell r="CB50">
            <v>-368.75976872507243</v>
          </cell>
          <cell r="CC50">
            <v>-2.0717572034339693E-3</v>
          </cell>
          <cell r="CD50">
            <v>-449.68430570265463</v>
          </cell>
          <cell r="CE50">
            <v>-1.5706879429928924E-3</v>
          </cell>
          <cell r="CF50">
            <v>-1193.4159958599098</v>
          </cell>
          <cell r="CG50">
            <v>-1.8047757924968943E-3</v>
          </cell>
          <cell r="CH50">
            <v>-512.43153986697803</v>
          </cell>
          <cell r="CI50">
            <v>-14.136027326606579</v>
          </cell>
          <cell r="CK50">
            <v>-512.43153986697803</v>
          </cell>
          <cell r="CL50">
            <v>-15.50743231905947</v>
          </cell>
          <cell r="CN50">
            <v>-512.43153986697803</v>
          </cell>
          <cell r="CO50">
            <v>-18.783720042160184</v>
          </cell>
          <cell r="CQ50">
            <v>0</v>
          </cell>
          <cell r="CS50">
            <v>0</v>
          </cell>
        </row>
        <row r="51">
          <cell r="AZ51" t="str">
            <v>Uniforms</v>
          </cell>
          <cell r="BB51">
            <v>-46.758115999999987</v>
          </cell>
          <cell r="BC51">
            <v>-3.239760346078929E-4</v>
          </cell>
          <cell r="BD51">
            <v>-49.864074754399994</v>
          </cell>
          <cell r="BE51">
            <v>-2.9275266999808622E-4</v>
          </cell>
          <cell r="BF51">
            <v>-52.261363162337908</v>
          </cell>
          <cell r="BG51">
            <v>-2.3516415461521188E-4</v>
          </cell>
          <cell r="BH51">
            <v>-101.1</v>
          </cell>
          <cell r="BI51">
            <v>-1.8838147929669901E-4</v>
          </cell>
          <cell r="BJ51">
            <v>-49.445130313897877</v>
          </cell>
          <cell r="BK51">
            <v>-3.3074080685631282E-4</v>
          </cell>
          <cell r="BL51">
            <v>-43.586601095781262</v>
          </cell>
          <cell r="BM51">
            <v>-2.7225971739690816E-4</v>
          </cell>
          <cell r="BN51">
            <v>-60.745982881021838</v>
          </cell>
          <cell r="BO51">
            <v>-2.8014404422111496E-4</v>
          </cell>
          <cell r="BP51">
            <v>-101.1</v>
          </cell>
          <cell r="BQ51">
            <v>-1.9204887039914596E-4</v>
          </cell>
          <cell r="BR51">
            <v>-44.670005094429257</v>
          </cell>
          <cell r="BS51">
            <v>-2.5393085077451933E-4</v>
          </cell>
          <cell r="BT51">
            <v>-42.613442918805099</v>
          </cell>
          <cell r="BU51">
            <v>-2.0333938481121319E-4</v>
          </cell>
          <cell r="BV51">
            <v>-53.959272095936939</v>
          </cell>
          <cell r="BW51">
            <v>-1.8910812437104369E-4</v>
          </cell>
          <cell r="BX51">
            <v>-101.1</v>
          </cell>
          <cell r="BY51">
            <v>-1.5108943087508618E-4</v>
          </cell>
          <cell r="BZ51">
            <v>-61.912757018163546</v>
          </cell>
          <cell r="CA51">
            <v>-3.1433692673202447E-4</v>
          </cell>
          <cell r="CB51">
            <v>-67.904371831327012</v>
          </cell>
          <cell r="CC51">
            <v>-3.8149869757374467E-4</v>
          </cell>
          <cell r="CD51">
            <v>-63.577259772402527</v>
          </cell>
          <cell r="CE51">
            <v>-2.2206697922668949E-4</v>
          </cell>
          <cell r="CF51">
            <v>-193.39438862189309</v>
          </cell>
          <cell r="CG51">
            <v>-2.9246592319892204E-4</v>
          </cell>
          <cell r="CH51">
            <v>-66.927640349761944</v>
          </cell>
          <cell r="CI51">
            <v>-1.8462777547516445</v>
          </cell>
          <cell r="CK51">
            <v>-66.927640349761944</v>
          </cell>
          <cell r="CL51">
            <v>-2.0253941692732438</v>
          </cell>
          <cell r="CN51">
            <v>-66.927640349761944</v>
          </cell>
          <cell r="CO51">
            <v>-2.4533034397895479</v>
          </cell>
          <cell r="CQ51">
            <v>0</v>
          </cell>
          <cell r="CS51">
            <v>0</v>
          </cell>
        </row>
        <row r="52">
          <cell r="AZ52" t="str">
            <v>License</v>
          </cell>
          <cell r="BB52">
            <v>-72.990936000000005</v>
          </cell>
          <cell r="BC52">
            <v>-5.0573710043404023E-4</v>
          </cell>
          <cell r="BD52">
            <v>-115.93301454239999</v>
          </cell>
          <cell r="BE52">
            <v>-6.8064432590759594E-4</v>
          </cell>
          <cell r="BF52">
            <v>-98.131914309899912</v>
          </cell>
          <cell r="BG52">
            <v>-4.4157112009834672E-4</v>
          </cell>
          <cell r="BH52">
            <v>-2166.73231343622</v>
          </cell>
          <cell r="BI52">
            <v>-1.0040354486346801</v>
          </cell>
          <cell r="BJ52">
            <v>-70.930106834322913</v>
          </cell>
          <cell r="BK52">
            <v>-4.7445482731783834E-4</v>
          </cell>
          <cell r="BL52">
            <v>-88.24268747532885</v>
          </cell>
          <cell r="BM52">
            <v>-5.511998768057666E-4</v>
          </cell>
          <cell r="BN52">
            <v>-85.918104989108869</v>
          </cell>
          <cell r="BO52">
            <v>-3.9623106355207314E-4</v>
          </cell>
          <cell r="BP52">
            <v>-2286.7084709528899</v>
          </cell>
          <cell r="BQ52">
            <v>-1.0043419162206599</v>
          </cell>
          <cell r="BR52">
            <v>-89.015875585629573</v>
          </cell>
          <cell r="BS52">
            <v>-5.0601912787148046E-4</v>
          </cell>
          <cell r="BT52">
            <v>-37.779646819170054</v>
          </cell>
          <cell r="BU52">
            <v>-1.8027386703374954E-4</v>
          </cell>
          <cell r="BV52">
            <v>-47.838477784774071</v>
          </cell>
          <cell r="BW52">
            <v>-1.6765690965141219E-4</v>
          </cell>
          <cell r="BX52">
            <v>-2431.4342062441301</v>
          </cell>
          <cell r="BY52">
            <v>-1.00363217528191</v>
          </cell>
          <cell r="BZ52">
            <v>-126.07694848564182</v>
          </cell>
          <cell r="CA52">
            <v>-6.4010459923633911E-4</v>
          </cell>
          <cell r="CB52">
            <v>-230.32414102201258</v>
          </cell>
          <cell r="CC52">
            <v>-1.2940015119785279E-3</v>
          </cell>
          <cell r="CD52">
            <v>-181.3823282856365</v>
          </cell>
          <cell r="CE52">
            <v>-6.3354453890727839E-4</v>
          </cell>
          <cell r="CF52">
            <v>-537.78341779329094</v>
          </cell>
          <cell r="CG52">
            <v>-8.1327759759096385E-4</v>
          </cell>
          <cell r="CH52">
            <v>-130.70132764843473</v>
          </cell>
          <cell r="CI52">
            <v>-3.605550001355597</v>
          </cell>
          <cell r="CK52">
            <v>-130.70132764843473</v>
          </cell>
          <cell r="CL52">
            <v>-3.9553420014807541</v>
          </cell>
          <cell r="CN52">
            <v>-130.70132764843473</v>
          </cell>
          <cell r="CO52">
            <v>-4.7909953948661244</v>
          </cell>
          <cell r="CQ52">
            <v>0</v>
          </cell>
          <cell r="CS52">
            <v>0</v>
          </cell>
        </row>
        <row r="53">
          <cell r="AZ53" t="str">
            <v>Telephone</v>
          </cell>
          <cell r="BB53">
            <v>-779.0494799999999</v>
          </cell>
          <cell r="BC53">
            <v>-5.3978513867783077E-3</v>
          </cell>
          <cell r="BD53">
            <v>-804.55333939199977</v>
          </cell>
          <cell r="BE53">
            <v>-4.7235437421226951E-3</v>
          </cell>
          <cell r="BF53">
            <v>-1015.0446068104321</v>
          </cell>
          <cell r="BG53">
            <v>-4.5674680569626975E-3</v>
          </cell>
          <cell r="BH53">
            <v>-2165.7323134362177</v>
          </cell>
          <cell r="BI53">
            <v>-4.0354486346763294E-3</v>
          </cell>
          <cell r="BJ53">
            <v>-833.79274715540714</v>
          </cell>
          <cell r="BK53">
            <v>-5.5772789796371246E-3</v>
          </cell>
          <cell r="BL53">
            <v>-838.7955036383396</v>
          </cell>
          <cell r="BM53">
            <v>-5.2394593988306076E-3</v>
          </cell>
          <cell r="BN53">
            <v>-1073.4980761286797</v>
          </cell>
          <cell r="BO53">
            <v>-4.95068279822384E-3</v>
          </cell>
          <cell r="BP53">
            <v>-2285.7084709528935</v>
          </cell>
          <cell r="BQ53">
            <v>-4.3419162206554144E-3</v>
          </cell>
          <cell r="BR53">
            <v>-864.46653074490314</v>
          </cell>
          <cell r="BS53">
            <v>-4.9141414054937249E-3</v>
          </cell>
          <cell r="BT53">
            <v>-870.51779646011721</v>
          </cell>
          <cell r="BU53">
            <v>-4.1538665049122153E-3</v>
          </cell>
          <cell r="BV53">
            <v>-1102.2931597676231</v>
          </cell>
          <cell r="BW53">
            <v>-3.8631468486095945E-3</v>
          </cell>
          <cell r="BX53">
            <v>-2430.4342062441319</v>
          </cell>
          <cell r="BY53">
            <v>-3.6321752819067033E-3</v>
          </cell>
          <cell r="BZ53">
            <v>-921.05514728225864</v>
          </cell>
          <cell r="CA53">
            <v>-4.6762841503323691E-3</v>
          </cell>
          <cell r="CB53">
            <v>-961.800080342657</v>
          </cell>
          <cell r="CC53">
            <v>-5.4035619221761092E-3</v>
          </cell>
          <cell r="CD53">
            <v>-1223.8906022360311</v>
          </cell>
          <cell r="CE53">
            <v>-4.2748883785718823E-3</v>
          </cell>
          <cell r="CF53">
            <v>-3106.7458298609467</v>
          </cell>
          <cell r="CG53">
            <v>-4.6982608634582876E-3</v>
          </cell>
          <cell r="CH53">
            <v>-1185.5198451994759</v>
          </cell>
          <cell r="CI53">
            <v>-32.703960674092265</v>
          </cell>
          <cell r="CK53">
            <v>-1185.5198451994759</v>
          </cell>
          <cell r="CL53">
            <v>-35.876731489059253</v>
          </cell>
          <cell r="CN53">
            <v>-1185.5198451994759</v>
          </cell>
          <cell r="CO53">
            <v>-43.456483733286014</v>
          </cell>
          <cell r="CQ53">
            <v>0</v>
          </cell>
          <cell r="CS53">
            <v>0</v>
          </cell>
        </row>
        <row r="54">
          <cell r="AZ54" t="str">
            <v>Display Expenses</v>
          </cell>
          <cell r="BB54">
            <v>-78.714855999999983</v>
          </cell>
          <cell r="BC54">
            <v>-5.4539680152235616E-4</v>
          </cell>
          <cell r="BD54">
            <v>-83.925385790399986</v>
          </cell>
          <cell r="BE54">
            <v>-4.92727096447148E-4</v>
          </cell>
          <cell r="BF54">
            <v>-105.88236484781341</v>
          </cell>
          <cell r="BG54">
            <v>-4.7644637092128956E-4</v>
          </cell>
          <cell r="BH54">
            <v>-101.1</v>
          </cell>
          <cell r="BI54">
            <v>-1.8838147929669901E-4</v>
          </cell>
          <cell r="BJ54">
            <v>-85.485186083530635</v>
          </cell>
          <cell r="BK54">
            <v>-5.7181443834888553E-4</v>
          </cell>
          <cell r="BL54">
            <v>-88.127290000230687</v>
          </cell>
          <cell r="BM54">
            <v>-5.5047905703160013E-4</v>
          </cell>
          <cell r="BN54">
            <v>-110.88616264279025</v>
          </cell>
          <cell r="BO54">
            <v>-5.1137699280879645E-4</v>
          </cell>
          <cell r="BP54">
            <v>-101.1</v>
          </cell>
          <cell r="BQ54">
            <v>-1.9204887039914596E-4</v>
          </cell>
          <cell r="BR54">
            <v>-91.451799945785964</v>
          </cell>
          <cell r="BS54">
            <v>-5.1986636930092069E-4</v>
          </cell>
          <cell r="BT54">
            <v>-92.091962545406489</v>
          </cell>
          <cell r="BU54">
            <v>-4.3943698812884668E-4</v>
          </cell>
          <cell r="BV54">
            <v>-116.6114475731209</v>
          </cell>
          <cell r="BW54">
            <v>-4.086817941416539E-4</v>
          </cell>
          <cell r="BX54">
            <v>-101.1</v>
          </cell>
          <cell r="BY54">
            <v>-1.5108943087508618E-4</v>
          </cell>
          <cell r="BZ54">
            <v>-94.03547132296471</v>
          </cell>
          <cell r="CA54">
            <v>-4.7742698731355771E-4</v>
          </cell>
          <cell r="CB54">
            <v>-99.358402528300076</v>
          </cell>
          <cell r="CC54">
            <v>-5.5821297120176288E-4</v>
          </cell>
          <cell r="CD54">
            <v>-132.13005594072487</v>
          </cell>
          <cell r="CE54">
            <v>-4.6151285055143031E-4</v>
          </cell>
          <cell r="CF54">
            <v>-325.52392979198964</v>
          </cell>
          <cell r="CG54">
            <v>-4.9228241485377701E-4</v>
          </cell>
          <cell r="CH54">
            <v>-123.78446002195585</v>
          </cell>
          <cell r="CI54">
            <v>-3.4147400644656707</v>
          </cell>
          <cell r="CK54">
            <v>-123.78446002195585</v>
          </cell>
          <cell r="CL54">
            <v>-3.7460206614918863</v>
          </cell>
          <cell r="CN54">
            <v>-123.78446002195585</v>
          </cell>
          <cell r="CO54">
            <v>-4.5374502967283563</v>
          </cell>
          <cell r="CQ54">
            <v>0</v>
          </cell>
          <cell r="CS54">
            <v>0</v>
          </cell>
        </row>
        <row r="55">
          <cell r="AZ55" t="str">
            <v>Administrative Services</v>
          </cell>
          <cell r="BB55">
            <v>-419.87065999999993</v>
          </cell>
          <cell r="BC55">
            <v>-2.9091854657916252E-3</v>
          </cell>
          <cell r="BD55">
            <v>-436.92524132400001</v>
          </cell>
          <cell r="BE55">
            <v>-2.5651941125383526E-3</v>
          </cell>
          <cell r="BF55">
            <v>-551.23580758539151</v>
          </cell>
          <cell r="BG55">
            <v>-2.4804347770605141E-3</v>
          </cell>
          <cell r="BH55">
            <v>976.66096113110666</v>
          </cell>
          <cell r="BI55">
            <v>1.8198302337212042E-3</v>
          </cell>
          <cell r="BJ55">
            <v>-450.33697620508121</v>
          </cell>
          <cell r="BK55">
            <v>-3.0123252567388985E-3</v>
          </cell>
          <cell r="BL55">
            <v>-453.03899806231169</v>
          </cell>
          <cell r="BM55">
            <v>-2.8298666673084974E-3</v>
          </cell>
          <cell r="BN55">
            <v>-575.39443299360414</v>
          </cell>
          <cell r="BO55">
            <v>-2.6535635088308588E-3</v>
          </cell>
          <cell r="BP55">
            <v>1126.5913563967092</v>
          </cell>
          <cell r="BQ55">
            <v>2.1400652561565747E-3</v>
          </cell>
          <cell r="BR55">
            <v>-463.35362900108942</v>
          </cell>
          <cell r="BS55">
            <v>-2.6339773405662952E-3</v>
          </cell>
          <cell r="BT55">
            <v>-466.59710440409697</v>
          </cell>
          <cell r="BU55">
            <v>-2.2264703733279783E-3</v>
          </cell>
          <cell r="BV55">
            <v>-590.82858345168768</v>
          </cell>
          <cell r="BW55">
            <v>-2.0706447826556668E-3</v>
          </cell>
          <cell r="BX55">
            <v>1211.3505101286148</v>
          </cell>
          <cell r="BY55">
            <v>1.8103091905596214E-3</v>
          </cell>
          <cell r="BZ55">
            <v>-490.8633856331449</v>
          </cell>
          <cell r="CA55">
            <v>-2.4921598635953635E-3</v>
          </cell>
          <cell r="CB55">
            <v>-510.94929797584371</v>
          </cell>
          <cell r="CC55">
            <v>-2.8706029736670969E-3</v>
          </cell>
          <cell r="CD55">
            <v>-650.18298167426133</v>
          </cell>
          <cell r="CE55">
            <v>-2.2710033619234276E-3</v>
          </cell>
          <cell r="CF55">
            <v>-1651.9956652832498</v>
          </cell>
          <cell r="CG55">
            <v>-2.4982753678148245E-3</v>
          </cell>
          <cell r="CH55">
            <v>-636.36314069338096</v>
          </cell>
          <cell r="CI55">
            <v>-17.554826443395733</v>
          </cell>
          <cell r="CK55">
            <v>-636.36314069338096</v>
          </cell>
          <cell r="CL55">
            <v>-19.257905821348249</v>
          </cell>
          <cell r="CN55">
            <v>-636.36314069338096</v>
          </cell>
          <cell r="CO55">
            <v>-23.326563940691877</v>
          </cell>
          <cell r="CQ55">
            <v>0</v>
          </cell>
          <cell r="CS55">
            <v>0</v>
          </cell>
        </row>
        <row r="56">
          <cell r="AZ56" t="str">
            <v>Professional Fees</v>
          </cell>
          <cell r="BB56">
            <v>-142.32968</v>
          </cell>
          <cell r="BC56">
            <v>-9.8616901787510706E-4</v>
          </cell>
          <cell r="BD56">
            <v>-172.92386069600002</v>
          </cell>
          <cell r="BE56">
            <v>-1.0152383689955881E-3</v>
          </cell>
          <cell r="BF56">
            <v>-172.74502613809099</v>
          </cell>
          <cell r="BG56">
            <v>-7.7731302012845464E-4</v>
          </cell>
          <cell r="BH56">
            <v>-101.1</v>
          </cell>
          <cell r="BI56">
            <v>-1.8838147929669901E-4</v>
          </cell>
          <cell r="BJ56">
            <v>-96.825134113896965</v>
          </cell>
          <cell r="BK56">
            <v>-6.4766788513852442E-4</v>
          </cell>
          <cell r="BL56">
            <v>-135.82126239641099</v>
          </cell>
          <cell r="BM56">
            <v>-8.4839509360405999E-4</v>
          </cell>
          <cell r="BN56">
            <v>-110.31033585546385</v>
          </cell>
          <cell r="BO56">
            <v>-5.0872143539871346E-4</v>
          </cell>
          <cell r="BP56">
            <v>-101.1</v>
          </cell>
          <cell r="BQ56">
            <v>-1.9204887039914596E-4</v>
          </cell>
          <cell r="BR56">
            <v>-118.58147790091766</v>
          </cell>
          <cell r="BS56">
            <v>-6.7408757858492061E-4</v>
          </cell>
          <cell r="BT56">
            <v>-134.31847588470629</v>
          </cell>
          <cell r="BU56">
            <v>-6.4093005362688489E-4</v>
          </cell>
          <cell r="BV56">
            <v>-138.95468483872153</v>
          </cell>
          <cell r="BW56">
            <v>-4.8698692183430677E-4</v>
          </cell>
          <cell r="BX56">
            <v>-101.1</v>
          </cell>
          <cell r="BY56">
            <v>-1.5108943087508618E-4</v>
          </cell>
          <cell r="BZ56">
            <v>-162.35925106521611</v>
          </cell>
          <cell r="CA56">
            <v>-8.2431328314745787E-4</v>
          </cell>
          <cell r="CB56">
            <v>-253.51293121045114</v>
          </cell>
          <cell r="CC56">
            <v>-1.4242802115175595E-3</v>
          </cell>
          <cell r="CD56">
            <v>-226.92828146407774</v>
          </cell>
          <cell r="CE56">
            <v>-7.9263054347155585E-4</v>
          </cell>
          <cell r="CF56">
            <v>-642.80046373974494</v>
          </cell>
          <cell r="CG56">
            <v>-9.720924810693169E-4</v>
          </cell>
          <cell r="CH56">
            <v>-195.92220301652489</v>
          </cell>
          <cell r="CI56">
            <v>-5.4047446346677015</v>
          </cell>
          <cell r="CK56">
            <v>-195.92220301652489</v>
          </cell>
          <cell r="CL56">
            <v>-5.9290852859456846</v>
          </cell>
          <cell r="CN56">
            <v>-195.92220301652489</v>
          </cell>
          <cell r="CO56">
            <v>-7.1817355591753849</v>
          </cell>
          <cell r="CQ56">
            <v>0</v>
          </cell>
          <cell r="CS56">
            <v>0</v>
          </cell>
        </row>
        <row r="57">
          <cell r="CH57">
            <v>0</v>
          </cell>
          <cell r="CI57">
            <v>0</v>
          </cell>
          <cell r="CK57">
            <v>0</v>
          </cell>
          <cell r="CL57">
            <v>0</v>
          </cell>
          <cell r="CN57">
            <v>0</v>
          </cell>
          <cell r="CO57">
            <v>0</v>
          </cell>
          <cell r="CQ57" t="e">
            <v>#DIV/0!</v>
          </cell>
          <cell r="CS57" t="e">
            <v>#DIV/0!</v>
          </cell>
        </row>
        <row r="58">
          <cell r="AZ58" t="str">
            <v>Other Expenses</v>
          </cell>
          <cell r="BB58">
            <v>-10318.76027866559</v>
          </cell>
          <cell r="BC58">
            <v>-7.1496273227764667E-2</v>
          </cell>
          <cell r="BD58">
            <v>-11344.309801025876</v>
          </cell>
          <cell r="BE58">
            <v>-6.6602599163694154E-2</v>
          </cell>
          <cell r="BF58">
            <v>-13418.966979284805</v>
          </cell>
          <cell r="BG58">
            <v>-6.0382275442961986E-2</v>
          </cell>
          <cell r="BH58">
            <v>-35082.037058976275</v>
          </cell>
          <cell r="BI58">
            <v>-6.5343339761786398E-2</v>
          </cell>
          <cell r="BJ58">
            <v>-10730.902231847946</v>
          </cell>
          <cell r="BK58">
            <v>-7.1779510741020638E-2</v>
          </cell>
          <cell r="BL58">
            <v>-11250.28842275577</v>
          </cell>
          <cell r="BM58">
            <v>-7.0273897702697014E-2</v>
          </cell>
          <cell r="BN58">
            <v>-13500.418867460548</v>
          </cell>
          <cell r="BO58">
            <v>-6.226028061175759E-2</v>
          </cell>
          <cell r="BP58">
            <v>-35481.609522064267</v>
          </cell>
          <cell r="BQ58">
            <v>-6.7400623428842968E-2</v>
          </cell>
          <cell r="BR58">
            <v>-11789.765540592231</v>
          </cell>
          <cell r="BS58">
            <v>-6.7020032521286799E-2</v>
          </cell>
          <cell r="BT58">
            <v>-11947.954043622096</v>
          </cell>
          <cell r="BU58">
            <v>-5.7012282007156065E-2</v>
          </cell>
          <cell r="BV58">
            <v>-14562.732038971913</v>
          </cell>
          <cell r="BW58">
            <v>-5.1037214451516863E-2</v>
          </cell>
          <cell r="BX58">
            <v>-38300.451623186236</v>
          </cell>
          <cell r="BY58">
            <v>-5.7095172965190032E-2</v>
          </cell>
          <cell r="BZ58">
            <v>-12472.804480303494</v>
          </cell>
          <cell r="CA58">
            <v>-6.3325608758107929E-2</v>
          </cell>
          <cell r="CB58">
            <v>-13485.844524593886</v>
          </cell>
          <cell r="CC58">
            <v>-7.5765845159340178E-2</v>
          </cell>
          <cell r="CD58">
            <v>-16733.279374876052</v>
          </cell>
          <cell r="CE58">
            <v>-5.8447136863674413E-2</v>
          </cell>
          <cell r="CF58">
            <v>-42691.928379773432</v>
          </cell>
          <cell r="CG58">
            <v>-6.4562029620952685E-2</v>
          </cell>
          <cell r="CH58">
            <v>-2.2020940538951081</v>
          </cell>
          <cell r="CI58">
            <v>-6.0747357061003392E-2</v>
          </cell>
          <cell r="CK58">
            <v>-2.2749994749112599</v>
          </cell>
          <cell r="CL58">
            <v>-6.8847051046546356E-2</v>
          </cell>
          <cell r="CN58">
            <v>-1.7209999566276704</v>
          </cell>
          <cell r="CO58">
            <v>-6.3085073542225131E-2</v>
          </cell>
          <cell r="CQ58">
            <v>-3.2046346304759221E-2</v>
          </cell>
          <cell r="CS58">
            <v>0.27954335234856731</v>
          </cell>
        </row>
        <row r="60">
          <cell r="AZ60" t="str">
            <v>Total Store Exp.</v>
          </cell>
          <cell r="BB60">
            <v>-30117.48006352134</v>
          </cell>
          <cell r="BC60">
            <v>-0.20867696558522408</v>
          </cell>
          <cell r="BD60">
            <v>-32203.923632664329</v>
          </cell>
          <cell r="BE60">
            <v>-0.18906967940972463</v>
          </cell>
          <cell r="BF60">
            <v>-36047.268460148101</v>
          </cell>
          <cell r="BG60">
            <v>-0.16220444513256166</v>
          </cell>
          <cell r="BH60">
            <v>-98368.672156333778</v>
          </cell>
          <cell r="BI60">
            <v>-0.18322019202651918</v>
          </cell>
          <cell r="BJ60">
            <v>-31535.068449619772</v>
          </cell>
          <cell r="BK60">
            <v>-0.2109395590037445</v>
          </cell>
          <cell r="BL60">
            <v>-32626.649170221513</v>
          </cell>
          <cell r="BM60">
            <v>-0.20379938007032061</v>
          </cell>
          <cell r="BN60">
            <v>-36537.522484449073</v>
          </cell>
          <cell r="BO60">
            <v>-0.16850117208015949</v>
          </cell>
          <cell r="BP60">
            <v>-100699.24010429037</v>
          </cell>
          <cell r="BQ60">
            <v>-0.19128758963483031</v>
          </cell>
          <cell r="BR60">
            <v>-33945.862829677237</v>
          </cell>
          <cell r="BS60">
            <v>-0.19296845412023583</v>
          </cell>
          <cell r="BT60">
            <v>-34725.95977274789</v>
          </cell>
          <cell r="BU60">
            <v>-0.16570252984776876</v>
          </cell>
          <cell r="BV60">
            <v>-39177.183305930579</v>
          </cell>
          <cell r="BW60">
            <v>-0.13730214225189602</v>
          </cell>
          <cell r="BX60">
            <v>-107849.0059083557</v>
          </cell>
          <cell r="BY60">
            <v>-0.16077245529746342</v>
          </cell>
          <cell r="BZ60">
            <v>-35264.397360551899</v>
          </cell>
          <cell r="CA60">
            <v>-0.17904068278078436</v>
          </cell>
          <cell r="CB60">
            <v>-36764.974430103692</v>
          </cell>
          <cell r="CC60">
            <v>-0.20655208910931896</v>
          </cell>
          <cell r="CD60">
            <v>-43229.566344527688</v>
          </cell>
          <cell r="CE60">
            <v>-0.15099517100572035</v>
          </cell>
          <cell r="CF60">
            <v>-115258.93813518327</v>
          </cell>
          <cell r="CG60">
            <v>-0.17430346345022019</v>
          </cell>
          <cell r="CH60">
            <v>-6.5035580013022205</v>
          </cell>
          <cell r="CI60">
            <v>-0.17940830427893706</v>
          </cell>
          <cell r="CK60">
            <v>-6.5449160908193482</v>
          </cell>
          <cell r="CL60">
            <v>-0.19806517635243792</v>
          </cell>
          <cell r="CN60">
            <v>-5.2053268227930527</v>
          </cell>
          <cell r="CO60">
            <v>-0.19080675985063947</v>
          </cell>
          <cell r="CQ60">
            <v>-6.31911684477382E-3</v>
          </cell>
          <cell r="CS60">
            <v>0.24940435494357072</v>
          </cell>
        </row>
        <row r="62">
          <cell r="AZ62" t="str">
            <v>Pre-Open Exp.</v>
          </cell>
          <cell r="BB62">
            <v>-490.55066119245862</v>
          </cell>
          <cell r="BC62">
            <v>-3.3989106401851768E-3</v>
          </cell>
          <cell r="BD62">
            <v>-456.47003723245854</v>
          </cell>
          <cell r="BE62">
            <v>-2.6799418786395178E-3</v>
          </cell>
          <cell r="BF62">
            <v>-44.8</v>
          </cell>
          <cell r="BG62">
            <v>-2.0158973071628149E-4</v>
          </cell>
          <cell r="BH62">
            <v>-991.82069842491717</v>
          </cell>
          <cell r="BI62">
            <v>-1.8473521583425073E-3</v>
          </cell>
          <cell r="BJ62">
            <v>-454.99767869173837</v>
          </cell>
          <cell r="BK62">
            <v>-3.0435009153157539E-3</v>
          </cell>
          <cell r="BL62">
            <v>-46.7</v>
          </cell>
          <cell r="BM62">
            <v>-2.9170727890655024E-4</v>
          </cell>
          <cell r="BN62">
            <v>-458.37419800946282</v>
          </cell>
          <cell r="BO62">
            <v>-2.1138978333511984E-3</v>
          </cell>
          <cell r="BP62">
            <v>-960.07187670120118</v>
          </cell>
          <cell r="BQ62">
            <v>-1.8237459883526591E-3</v>
          </cell>
          <cell r="BR62">
            <v>-29.9</v>
          </cell>
          <cell r="BS62">
            <v>-1.69969365844218E-4</v>
          </cell>
          <cell r="BT62">
            <v>-97.1</v>
          </cell>
          <cell r="BU62">
            <v>-4.6333393672952339E-4</v>
          </cell>
          <cell r="BV62">
            <v>-131.19999999999999</v>
          </cell>
          <cell r="BW62">
            <v>-4.5980949990148527E-4</v>
          </cell>
          <cell r="BX62">
            <v>-258.2</v>
          </cell>
          <cell r="BY62">
            <v>-3.8490338977328415E-4</v>
          </cell>
          <cell r="BZ62">
            <v>-1001.2704169225391</v>
          </cell>
          <cell r="CA62">
            <v>-5.0835446657752385E-3</v>
          </cell>
          <cell r="CB62">
            <v>-925.00856387726265</v>
          </cell>
          <cell r="CC62">
            <v>-5.1968607152468142E-3</v>
          </cell>
          <cell r="CD62">
            <v>0</v>
          </cell>
          <cell r="CE62">
            <v>0</v>
          </cell>
          <cell r="CF62">
            <v>-1926.2789807998017</v>
          </cell>
          <cell r="CG62">
            <v>-2.9130677703361071E-3</v>
          </cell>
          <cell r="CH62">
            <v>-4136.3715559259199</v>
          </cell>
          <cell r="CI62">
            <v>-1.7268062432127839E-3</v>
          </cell>
          <cell r="CK62">
            <v>-4136.3715559259199</v>
          </cell>
          <cell r="CL62">
            <v>-1.7268062432127839E-3</v>
          </cell>
          <cell r="CN62">
            <v>-4136.3715559259199</v>
          </cell>
          <cell r="CO62">
            <v>-1.7268062432127839E-3</v>
          </cell>
          <cell r="CQ62">
            <v>0</v>
          </cell>
          <cell r="CS62" t="e">
            <v>#DIV/0!</v>
          </cell>
        </row>
        <row r="63">
          <cell r="CQ63" t="e">
            <v>#DIV/0!</v>
          </cell>
          <cell r="CS63" t="e">
            <v>#DIV/0!</v>
          </cell>
        </row>
        <row r="64">
          <cell r="AZ64" t="str">
            <v>Total without Pre-Op.</v>
          </cell>
          <cell r="BB64">
            <v>-29626.929402328882</v>
          </cell>
          <cell r="BC64">
            <v>-0.20527805494503892</v>
          </cell>
          <cell r="BD64">
            <v>-31747.453595431871</v>
          </cell>
          <cell r="BE64">
            <v>-0.18638973753108512</v>
          </cell>
          <cell r="BF64">
            <v>-36002.468460148099</v>
          </cell>
          <cell r="BG64">
            <v>-0.16200285540184536</v>
          </cell>
          <cell r="BH64">
            <v>-97376.851457908866</v>
          </cell>
          <cell r="BI64">
            <v>-0.18137283986817671</v>
          </cell>
          <cell r="BJ64">
            <v>-31080.070770928032</v>
          </cell>
          <cell r="BK64">
            <v>-0.20789605808842876</v>
          </cell>
          <cell r="BL64">
            <v>-32579.949170221513</v>
          </cell>
          <cell r="BM64">
            <v>-0.20350767279141405</v>
          </cell>
          <cell r="BN64">
            <v>-36079.148286439609</v>
          </cell>
          <cell r="BO64">
            <v>-0.16638727424680827</v>
          </cell>
          <cell r="BP64">
            <v>-99739.168227589165</v>
          </cell>
          <cell r="BQ64">
            <v>-0.18946384364647764</v>
          </cell>
          <cell r="BR64">
            <v>-33915.962829677235</v>
          </cell>
          <cell r="BS64">
            <v>-0.1927984847543916</v>
          </cell>
          <cell r="BT64">
            <v>-34628.859772747892</v>
          </cell>
          <cell r="BU64">
            <v>-0.16523919591103925</v>
          </cell>
          <cell r="BV64">
            <v>-39045.983305930582</v>
          </cell>
          <cell r="BW64">
            <v>-0.13684233275199453</v>
          </cell>
          <cell r="BX64">
            <v>-107590.8059083557</v>
          </cell>
          <cell r="BY64">
            <v>-0.16038755190769016</v>
          </cell>
          <cell r="BZ64">
            <v>-34263.126943629359</v>
          </cell>
          <cell r="CA64">
            <v>-0.17395713811500912</v>
          </cell>
          <cell r="CB64">
            <v>-35839.965866226426</v>
          </cell>
          <cell r="CC64">
            <v>-0.20135522839407213</v>
          </cell>
          <cell r="CD64">
            <v>-43229.566344527688</v>
          </cell>
          <cell r="CE64">
            <v>-0.15099517100572035</v>
          </cell>
          <cell r="CF64">
            <v>-113332.65915438347</v>
          </cell>
          <cell r="CG64">
            <v>-0.17139039567988407</v>
          </cell>
          <cell r="CH64">
            <v>-418039.48474823724</v>
          </cell>
          <cell r="CI64">
            <v>-0.17451845957564643</v>
          </cell>
          <cell r="CK64">
            <v>-418039.48474823724</v>
          </cell>
          <cell r="CL64">
            <v>-0.17451845957564643</v>
          </cell>
          <cell r="CN64">
            <v>-418039.48474823724</v>
          </cell>
          <cell r="CO64">
            <v>-0.17451845957564643</v>
          </cell>
          <cell r="CQ64">
            <v>0</v>
          </cell>
          <cell r="CS64" t="e">
            <v>#DIV/0!</v>
          </cell>
        </row>
        <row r="65">
          <cell r="CQ65" t="e">
            <v>#DIV/0!</v>
          </cell>
          <cell r="CS65" t="e">
            <v>#DIV/0!</v>
          </cell>
        </row>
        <row r="66">
          <cell r="AZ66" t="str">
            <v>Operating Profit</v>
          </cell>
          <cell r="BB66">
            <v>8188.3230075009487</v>
          </cell>
          <cell r="BC66">
            <v>5.6734972342742246E-2</v>
          </cell>
          <cell r="BD66">
            <v>12999.251842736885</v>
          </cell>
          <cell r="BE66">
            <v>7.631878669528433E-2</v>
          </cell>
          <cell r="BF66">
            <v>23459.926101518293</v>
          </cell>
          <cell r="BG66">
            <v>0.10556428985332446</v>
          </cell>
          <cell r="BH66">
            <v>44647.500951756127</v>
          </cell>
          <cell r="BI66">
            <v>8.3159846713029353E-2</v>
          </cell>
          <cell r="BJ66">
            <v>8194.679303623212</v>
          </cell>
          <cell r="BK66">
            <v>5.4814596050265896E-2</v>
          </cell>
          <cell r="BL66">
            <v>9894.1939681468066</v>
          </cell>
          <cell r="BM66">
            <v>6.1803177717809583E-2</v>
          </cell>
          <cell r="BN66">
            <v>21416.535959943336</v>
          </cell>
          <cell r="BO66">
            <v>9.8767271718635502E-2</v>
          </cell>
          <cell r="BP66">
            <v>39505.409231713355</v>
          </cell>
          <cell r="BQ66">
            <v>7.5044205911043951E-2</v>
          </cell>
          <cell r="BR66">
            <v>12719.65458374322</v>
          </cell>
          <cell r="BS66">
            <v>7.2306074359743677E-2</v>
          </cell>
          <cell r="BT66">
            <v>22342.141876902155</v>
          </cell>
          <cell r="BU66">
            <v>0.10661042791755529</v>
          </cell>
          <cell r="BV66">
            <v>39059.350398832437</v>
          </cell>
          <cell r="BW66">
            <v>0.13688917967503067</v>
          </cell>
          <cell r="BX66">
            <v>74121.146859477813</v>
          </cell>
          <cell r="BY66">
            <v>0.11049372842794897</v>
          </cell>
          <cell r="BZ66">
            <v>16974.914711914767</v>
          </cell>
          <cell r="CA66">
            <v>8.6183248478437544E-2</v>
          </cell>
          <cell r="CB66">
            <v>10423.056660798284</v>
          </cell>
          <cell r="CC66">
            <v>5.8558564545875449E-2</v>
          </cell>
          <cell r="CD66">
            <v>37014.450301525139</v>
          </cell>
          <cell r="CE66">
            <v>0.12928659076565135</v>
          </cell>
          <cell r="CF66">
            <v>64412.42167423819</v>
          </cell>
          <cell r="CG66">
            <v>9.7409436254458803E-2</v>
          </cell>
          <cell r="CH66">
            <v>2.9792915502719932</v>
          </cell>
          <cell r="CI66">
            <v>8.2187265013987404E-2</v>
          </cell>
          <cell r="CK66">
            <v>2.2250110268635401</v>
          </cell>
          <cell r="CL66">
            <v>6.7334278286625956E-2</v>
          </cell>
          <cell r="CN66">
            <v>1.2197423211022658</v>
          </cell>
          <cell r="CO66">
            <v>4.4710944781242684E-2</v>
          </cell>
          <cell r="CQ66">
            <v>0.3390008023788158</v>
          </cell>
          <cell r="CS66">
            <v>1.4425581524298057</v>
          </cell>
        </row>
        <row r="67">
          <cell r="AZ67" t="str">
            <v xml:space="preserve">In USD </v>
          </cell>
          <cell r="BB67">
            <v>818.83230075009487</v>
          </cell>
          <cell r="BD67">
            <v>1263.6563515010803</v>
          </cell>
          <cell r="BE67" t="str">
            <v xml:space="preserve"> </v>
          </cell>
          <cell r="BF67">
            <v>2253.4958060820418</v>
          </cell>
          <cell r="BH67">
            <v>4335.9844583332169</v>
          </cell>
          <cell r="BI67" t="str">
            <v xml:space="preserve"> </v>
          </cell>
          <cell r="BJ67">
            <v>778.20889323947301</v>
          </cell>
          <cell r="BL67">
            <v>928.92095567251488</v>
          </cell>
          <cell r="BN67">
            <v>1987.8411646990492</v>
          </cell>
          <cell r="BP67">
            <v>3694.9710136110371</v>
          </cell>
          <cell r="BR67">
            <v>1167.7681209319592</v>
          </cell>
          <cell r="BT67">
            <v>2027.8704918518247</v>
          </cell>
          <cell r="BV67">
            <v>3501.4295667712495</v>
          </cell>
          <cell r="BX67">
            <v>6697.0681795550336</v>
          </cell>
          <cell r="BZ67">
            <v>1503.6524522271372</v>
          </cell>
          <cell r="CB67">
            <v>911.43461671459147</v>
          </cell>
          <cell r="CD67">
            <v>3190.4333276832008</v>
          </cell>
          <cell r="CF67">
            <v>5605.5203966249301</v>
          </cell>
          <cell r="CH67">
            <v>20333.544048124215</v>
          </cell>
          <cell r="CK67">
            <v>20333.544048124215</v>
          </cell>
          <cell r="CN67">
            <v>20333.544048124215</v>
          </cell>
          <cell r="CQ67">
            <v>0</v>
          </cell>
          <cell r="CS67" t="e">
            <v>#DIV/0!</v>
          </cell>
        </row>
        <row r="68">
          <cell r="AZ68" t="str">
            <v>Pre-Open Exp.</v>
          </cell>
          <cell r="BB68">
            <v>-490.55066119245862</v>
          </cell>
          <cell r="BC68">
            <v>-3.3989106401851768E-3</v>
          </cell>
          <cell r="BD68">
            <v>-456.47003723245854</v>
          </cell>
          <cell r="BE68">
            <v>-2.6799418786395178E-3</v>
          </cell>
          <cell r="BF68">
            <v>-44.8</v>
          </cell>
          <cell r="BG68">
            <v>-2.0158973071628149E-4</v>
          </cell>
          <cell r="BH68">
            <v>-991.82069842491717</v>
          </cell>
          <cell r="BI68">
            <v>-1.8473521583425073E-3</v>
          </cell>
          <cell r="BJ68">
            <v>-454.99767869173837</v>
          </cell>
          <cell r="BK68">
            <v>-3.0435009153157539E-3</v>
          </cell>
          <cell r="BL68">
            <v>-46.7</v>
          </cell>
          <cell r="BM68">
            <v>-2.9170727890655024E-4</v>
          </cell>
          <cell r="BN68">
            <v>-458.37419800946282</v>
          </cell>
          <cell r="BO68">
            <v>-2.1138978333511984E-3</v>
          </cell>
          <cell r="BP68">
            <v>-960.07187670120118</v>
          </cell>
          <cell r="BQ68">
            <v>-1.8237459883526591E-3</v>
          </cell>
          <cell r="BR68">
            <v>-29.9</v>
          </cell>
          <cell r="BS68">
            <v>-1.69969365844218E-4</v>
          </cell>
          <cell r="BT68">
            <v>-97.1</v>
          </cell>
          <cell r="BU68">
            <v>-4.6333393672952339E-4</v>
          </cell>
          <cell r="BV68">
            <v>-131.19999999999999</v>
          </cell>
          <cell r="BW68">
            <v>-4.5980949990148527E-4</v>
          </cell>
          <cell r="BX68">
            <v>-258.2</v>
          </cell>
          <cell r="BY68">
            <v>-3.8490338977328415E-4</v>
          </cell>
          <cell r="BZ68">
            <v>-1001.2704169225391</v>
          </cell>
          <cell r="CA68">
            <v>-5.0835446657752385E-3</v>
          </cell>
          <cell r="CB68">
            <v>-925.00856387726265</v>
          </cell>
          <cell r="CC68">
            <v>-5.1968607152468142E-3</v>
          </cell>
          <cell r="CD68">
            <v>0</v>
          </cell>
          <cell r="CE68">
            <v>0</v>
          </cell>
          <cell r="CF68">
            <v>-1926.2789807998017</v>
          </cell>
          <cell r="CG68">
            <v>-2.9130677703361071E-3</v>
          </cell>
          <cell r="CH68">
            <v>-4136.3715559259199</v>
          </cell>
          <cell r="CI68">
            <v>-1.7268062432127839E-3</v>
          </cell>
          <cell r="CK68">
            <v>-4136.3715559259199</v>
          </cell>
          <cell r="CL68">
            <v>-1.7268062432127839E-3</v>
          </cell>
          <cell r="CN68">
            <v>-4136.3715559259199</v>
          </cell>
          <cell r="CO68">
            <v>-1.7268062432127839E-3</v>
          </cell>
          <cell r="CQ68">
            <v>0</v>
          </cell>
          <cell r="CS68" t="e">
            <v>#DIV/0!</v>
          </cell>
        </row>
        <row r="69">
          <cell r="CQ69" t="e">
            <v>#DIV/0!</v>
          </cell>
          <cell r="CS69" t="e">
            <v>#DIV/0!</v>
          </cell>
        </row>
        <row r="70">
          <cell r="AZ70" t="str">
            <v>Op. Prft w/o Pre</v>
          </cell>
          <cell r="BB70">
            <v>8678.873668693408</v>
          </cell>
          <cell r="BC70">
            <v>6.0133882982927427E-2</v>
          </cell>
          <cell r="BD70">
            <v>13455.721879969344</v>
          </cell>
          <cell r="BE70">
            <v>7.8998728573923843E-2</v>
          </cell>
          <cell r="BF70">
            <v>23504.726101518292</v>
          </cell>
          <cell r="BG70">
            <v>0.10576587958404074</v>
          </cell>
          <cell r="BH70">
            <v>45639.321650181046</v>
          </cell>
          <cell r="BI70">
            <v>8.500719887137187E-2</v>
          </cell>
          <cell r="BJ70">
            <v>8649.6769823149498</v>
          </cell>
          <cell r="BK70">
            <v>5.785809696558164E-2</v>
          </cell>
          <cell r="BL70">
            <v>9940.8939681468073</v>
          </cell>
          <cell r="BM70">
            <v>6.2094884996716136E-2</v>
          </cell>
          <cell r="BN70">
            <v>21874.9101579528</v>
          </cell>
          <cell r="BO70">
            <v>0.1008811695519867</v>
          </cell>
          <cell r="BP70">
            <v>40465.481108414555</v>
          </cell>
          <cell r="BQ70">
            <v>7.6867951899396603E-2</v>
          </cell>
          <cell r="BR70">
            <v>12749.55458374322</v>
          </cell>
          <cell r="BS70">
            <v>7.2476043725587885E-2</v>
          </cell>
          <cell r="BT70">
            <v>22439.241876902153</v>
          </cell>
          <cell r="BU70">
            <v>0.10707376185428481</v>
          </cell>
          <cell r="BV70">
            <v>39190.550398832434</v>
          </cell>
          <cell r="BW70">
            <v>0.13734898917493213</v>
          </cell>
          <cell r="BX70">
            <v>74379.34685947781</v>
          </cell>
          <cell r="BY70">
            <v>0.11087863181772226</v>
          </cell>
          <cell r="BZ70">
            <v>17976.185128837307</v>
          </cell>
          <cell r="CA70">
            <v>9.1266793144212793E-2</v>
          </cell>
          <cell r="CB70">
            <v>11348.065224675547</v>
          </cell>
          <cell r="CC70">
            <v>6.3755425261122267E-2</v>
          </cell>
          <cell r="CD70">
            <v>37014.450301525139</v>
          </cell>
          <cell r="CE70">
            <v>0.12928659076565135</v>
          </cell>
          <cell r="CF70">
            <v>66338.700655038003</v>
          </cell>
          <cell r="CG70">
            <v>0.10032250402479494</v>
          </cell>
          <cell r="CH70">
            <v>226822.85027311137</v>
          </cell>
          <cell r="CI70">
            <v>9.4691472625033676E-2</v>
          </cell>
          <cell r="CK70">
            <v>226822.85027311137</v>
          </cell>
          <cell r="CL70">
            <v>9.4691472625033676E-2</v>
          </cell>
          <cell r="CN70">
            <v>226822.85027311137</v>
          </cell>
          <cell r="CO70">
            <v>9.4691472625033676E-2</v>
          </cell>
          <cell r="CQ70">
            <v>0</v>
          </cell>
          <cell r="CS70" t="e">
            <v>#DIV/0!</v>
          </cell>
        </row>
        <row r="72">
          <cell r="AZ72" t="str">
            <v>SUPPORT CENTER</v>
          </cell>
          <cell r="CQ72" t="e">
            <v>#DIV/0!</v>
          </cell>
          <cell r="CS72" t="e">
            <v>#DIV/0!</v>
          </cell>
        </row>
        <row r="73">
          <cell r="AZ73" t="str">
            <v>Payroll &amp; Benefits</v>
          </cell>
          <cell r="BB73">
            <v>-4056.2009999999996</v>
          </cell>
          <cell r="BC73">
            <v>-2.8104466731563135E-2</v>
          </cell>
          <cell r="BD73">
            <v>-4056.2009999999996</v>
          </cell>
          <cell r="BE73">
            <v>-2.3814011964478007E-2</v>
          </cell>
          <cell r="BF73">
            <v>-4333.701</v>
          </cell>
          <cell r="BG73">
            <v>-1.9500661107028566E-2</v>
          </cell>
          <cell r="BH73">
            <v>-12446.102999999999</v>
          </cell>
          <cell r="BI73">
            <v>-2.3181947378711334E-2</v>
          </cell>
          <cell r="BJ73">
            <v>-4333.701</v>
          </cell>
          <cell r="BK73">
            <v>-2.8988330222099415E-2</v>
          </cell>
          <cell r="BL73">
            <v>-4333.701</v>
          </cell>
          <cell r="BM73">
            <v>-2.707006694442389E-2</v>
          </cell>
          <cell r="BN73">
            <v>-4405.701</v>
          </cell>
          <cell r="BO73">
            <v>-2.0317901484718699E-2</v>
          </cell>
          <cell r="BP73">
            <v>-13073.102999999999</v>
          </cell>
          <cell r="BQ73">
            <v>-2.4833577287454861E-2</v>
          </cell>
          <cell r="BR73">
            <v>-4405.701</v>
          </cell>
          <cell r="BS73">
            <v>-2.5044622243118295E-2</v>
          </cell>
          <cell r="BT73">
            <v>-4405.701</v>
          </cell>
          <cell r="BU73">
            <v>-2.1022768160486077E-2</v>
          </cell>
          <cell r="BV73">
            <v>-4405.701</v>
          </cell>
          <cell r="BW73">
            <v>-1.5440420529919768E-2</v>
          </cell>
          <cell r="BX73">
            <v>-13217.102999999999</v>
          </cell>
          <cell r="BY73">
            <v>-1.9702973461203109E-2</v>
          </cell>
          <cell r="BZ73">
            <v>-4405.701</v>
          </cell>
          <cell r="CA73">
            <v>-2.2368160927382412E-2</v>
          </cell>
          <cell r="CB73">
            <v>-4405.701</v>
          </cell>
          <cell r="CC73">
            <v>-2.4752002677741265E-2</v>
          </cell>
          <cell r="CD73">
            <v>-4405.701</v>
          </cell>
          <cell r="CE73">
            <v>-1.5388532251128724E-2</v>
          </cell>
          <cell r="CF73">
            <v>-13217.102999999999</v>
          </cell>
          <cell r="CG73">
            <v>-1.9987923426608899E-2</v>
          </cell>
          <cell r="CH73">
            <v>-0.72328768561886958</v>
          </cell>
          <cell r="CI73">
            <v>-1.9952742353760117E-2</v>
          </cell>
          <cell r="CJ73">
            <v>-179758.20685311602</v>
          </cell>
          <cell r="CK73">
            <v>-0.85190397177122934</v>
          </cell>
          <cell r="CL73">
            <v>-2.5780698799316073E-2</v>
          </cell>
          <cell r="CN73">
            <v>-0.62512972842410364</v>
          </cell>
          <cell r="CO73">
            <v>-2.2914791333488487E-2</v>
          </cell>
          <cell r="CQ73">
            <v>-0.15097509861932945</v>
          </cell>
          <cell r="CS73">
            <v>0.15702013955121519</v>
          </cell>
        </row>
        <row r="74">
          <cell r="AZ74" t="str">
            <v>Property</v>
          </cell>
          <cell r="BB74">
            <v>-164.60098599999998</v>
          </cell>
          <cell r="BC74">
            <v>-1.1404816810161747E-3</v>
          </cell>
          <cell r="BD74">
            <v>-166.80663921239997</v>
          </cell>
          <cell r="BE74">
            <v>-9.7932407737152559E-4</v>
          </cell>
          <cell r="BF74">
            <v>-210.44742619634414</v>
          </cell>
          <cell r="BG74">
            <v>-9.4696517805481105E-4</v>
          </cell>
          <cell r="BH74">
            <v>-541.85505140874409</v>
          </cell>
          <cell r="BI74">
            <v>-1.0092520758221615E-3</v>
          </cell>
          <cell r="BJ74">
            <v>-169.90683401388043</v>
          </cell>
          <cell r="BK74">
            <v>-1.136514819870083E-3</v>
          </cell>
          <cell r="BL74">
            <v>-170.92627501796369</v>
          </cell>
          <cell r="BM74">
            <v>-1.067675344306699E-3</v>
          </cell>
          <cell r="BN74">
            <v>-215.06798554135287</v>
          </cell>
          <cell r="BO74">
            <v>-9.9183538391418597E-4</v>
          </cell>
          <cell r="BP74">
            <v>-555.90109457319704</v>
          </cell>
          <cell r="BQ74">
            <v>-1.0559859274622285E-3</v>
          </cell>
          <cell r="BR74">
            <v>-173.18994739674062</v>
          </cell>
          <cell r="BS74">
            <v>-9.8451456620794243E-4</v>
          </cell>
          <cell r="BT74">
            <v>-174.40227702851777</v>
          </cell>
          <cell r="BU74">
            <v>-8.3219869814846626E-4</v>
          </cell>
          <cell r="BV74">
            <v>-220.83688328736059</v>
          </cell>
          <cell r="BW74">
            <v>-7.7395500658661547E-4</v>
          </cell>
          <cell r="BX74">
            <v>-568.42910771261904</v>
          </cell>
          <cell r="BY74">
            <v>-8.4736750737564033E-4</v>
          </cell>
          <cell r="BZ74">
            <v>-178.08286268292761</v>
          </cell>
          <cell r="CA74">
            <v>-9.0414354739476617E-4</v>
          </cell>
          <cell r="CB74">
            <v>-179.68560844707392</v>
          </cell>
          <cell r="CC74">
            <v>-1.0095053344367994E-3</v>
          </cell>
          <cell r="CD74">
            <v>-228.64993674890152</v>
          </cell>
          <cell r="CE74">
            <v>-7.9864405820526943E-4</v>
          </cell>
          <cell r="CF74">
            <v>-586.41840787890305</v>
          </cell>
          <cell r="CG74">
            <v>-8.8682718388722692E-4</v>
          </cell>
          <cell r="CH74">
            <v>-1.4083930184201131E-2</v>
          </cell>
          <cell r="CI74">
            <v>-3.8852179551939435E-4</v>
          </cell>
          <cell r="CK74">
            <v>-3.4865892335804755E-2</v>
          </cell>
          <cell r="CL74">
            <v>-1.055127219104159E-3</v>
          </cell>
          <cell r="CN74">
            <v>-4.3465669383125745E-2</v>
          </cell>
          <cell r="CO74">
            <v>-1.5932800805931434E-3</v>
          </cell>
          <cell r="CQ74">
            <v>-0.59605421686746984</v>
          </cell>
          <cell r="CS74">
            <v>-0.67597576698844541</v>
          </cell>
        </row>
        <row r="75">
          <cell r="AZ75" t="str">
            <v xml:space="preserve">   Maintenance</v>
          </cell>
          <cell r="BB75">
            <v>-9.4728479999999973</v>
          </cell>
          <cell r="BD75">
            <v>-9.5997841632000007</v>
          </cell>
          <cell r="BF75">
            <v>-12.111327694897202</v>
          </cell>
          <cell r="BJ75">
            <v>-9.7782015277522039</v>
          </cell>
          <cell r="BL75">
            <v>-9.8368707369187174</v>
          </cell>
          <cell r="BN75">
            <v>-12.377242604727977</v>
          </cell>
          <cell r="BR75">
            <v>-9.9671459247353447</v>
          </cell>
          <cell r="BT75">
            <v>-10.036915946208488</v>
          </cell>
          <cell r="BV75">
            <v>-12.709244816886494</v>
          </cell>
          <cell r="BZ75">
            <v>-10.24873502033727</v>
          </cell>
          <cell r="CB75">
            <v>-10.340973635520305</v>
          </cell>
          <cell r="CD75">
            <v>-13.158888951199589</v>
          </cell>
          <cell r="CH75">
            <v>-13.614309615675326</v>
          </cell>
          <cell r="CI75">
            <v>-0.3755667592397372</v>
          </cell>
          <cell r="CJ75">
            <v>-1970.211995577351</v>
          </cell>
          <cell r="CK75">
            <v>-13.614309615675326</v>
          </cell>
          <cell r="CL75">
            <v>-0.41200232325787561</v>
          </cell>
          <cell r="CN75">
            <v>-13.614309615675326</v>
          </cell>
          <cell r="CO75">
            <v>-0.49904691747607682</v>
          </cell>
          <cell r="CQ75">
            <v>0</v>
          </cell>
          <cell r="CS75">
            <v>0</v>
          </cell>
        </row>
        <row r="76">
          <cell r="AZ76" t="str">
            <v xml:space="preserve">   Cleaning Supplies</v>
          </cell>
          <cell r="BB76">
            <v>-3.7624839999999997</v>
          </cell>
          <cell r="BD76">
            <v>-3.8129012855999997</v>
          </cell>
          <cell r="BF76">
            <v>-4.8104515844451008</v>
          </cell>
          <cell r="BJ76">
            <v>-3.8837661912175965</v>
          </cell>
          <cell r="BL76">
            <v>-3.9070687883649011</v>
          </cell>
          <cell r="BN76">
            <v>-4.9160693029601372</v>
          </cell>
          <cell r="BR76">
            <v>-3.958812288287739</v>
          </cell>
          <cell r="BT76">
            <v>-3.9865239743057521</v>
          </cell>
          <cell r="BV76">
            <v>-5.0479359824646597</v>
          </cell>
          <cell r="BZ76">
            <v>-4.0706555762595</v>
          </cell>
          <cell r="CB76">
            <v>-4.1072914764458357</v>
          </cell>
          <cell r="CD76">
            <v>-5.2265284037773263</v>
          </cell>
          <cell r="CH76">
            <v>-5.407415182849399</v>
          </cell>
          <cell r="CI76">
            <v>-0.14916991411361855</v>
          </cell>
          <cell r="CJ76">
            <v>-72660.988117552552</v>
          </cell>
          <cell r="CK76">
            <v>-5.407415182849399</v>
          </cell>
          <cell r="CL76">
            <v>-0.16364161540653718</v>
          </cell>
          <cell r="CN76">
            <v>-5.407415182849399</v>
          </cell>
          <cell r="CO76">
            <v>-0.19821452241744608</v>
          </cell>
          <cell r="CQ76">
            <v>0</v>
          </cell>
          <cell r="CS76">
            <v>0</v>
          </cell>
        </row>
        <row r="77">
          <cell r="AZ77" t="str">
            <v xml:space="preserve">   Rent</v>
          </cell>
          <cell r="BB77">
            <v>-145.29134399999998</v>
          </cell>
          <cell r="BD77">
            <v>-147.23824800959997</v>
          </cell>
          <cell r="BF77">
            <v>-185.75945464511159</v>
          </cell>
          <cell r="BJ77">
            <v>-149.97475330227732</v>
          </cell>
          <cell r="BL77">
            <v>-150.87460182209097</v>
          </cell>
          <cell r="BN77">
            <v>-189.83796774264599</v>
          </cell>
          <cell r="BR77">
            <v>-152.87271866379797</v>
          </cell>
          <cell r="BT77">
            <v>-153.9428276944445</v>
          </cell>
          <cell r="BV77">
            <v>-194.93010556809034</v>
          </cell>
          <cell r="BZ77">
            <v>-157.19163713010806</v>
          </cell>
          <cell r="CB77">
            <v>-158.60636186427899</v>
          </cell>
          <cell r="CD77">
            <v>-201.826595472295</v>
          </cell>
          <cell r="CH77">
            <v>-208.81168384561767</v>
          </cell>
          <cell r="CI77">
            <v>-5.7603161384692161</v>
          </cell>
          <cell r="CJ77">
            <v>-14217.561544228533</v>
          </cell>
          <cell r="CK77">
            <v>-208.81168384561767</v>
          </cell>
          <cell r="CL77">
            <v>-6.3191525164617026</v>
          </cell>
          <cell r="CN77">
            <v>-208.81168384561767</v>
          </cell>
          <cell r="CO77">
            <v>-7.6542131108993079</v>
          </cell>
          <cell r="CQ77">
            <v>0</v>
          </cell>
          <cell r="CS77">
            <v>0</v>
          </cell>
        </row>
        <row r="78">
          <cell r="AZ78" t="str">
            <v xml:space="preserve">   Utilities</v>
          </cell>
          <cell r="BB78">
            <v>-6.0743099999999997</v>
          </cell>
          <cell r="BD78">
            <v>-6.1557057539999995</v>
          </cell>
          <cell r="BF78">
            <v>-7.7661922718902501</v>
          </cell>
          <cell r="BJ78">
            <v>-6.2701129926333135</v>
          </cell>
          <cell r="BL78">
            <v>-6.3077336705891138</v>
          </cell>
          <cell r="BN78">
            <v>-7.936705891018752</v>
          </cell>
          <cell r="BR78">
            <v>-6.391270519919579</v>
          </cell>
          <cell r="BT78">
            <v>-6.4360094135590158</v>
          </cell>
          <cell r="BV78">
            <v>-8.1495969199191016</v>
          </cell>
          <cell r="BZ78">
            <v>-6.571834956222764</v>
          </cell>
          <cell r="CB78">
            <v>-6.6309814708287673</v>
          </cell>
          <cell r="CD78">
            <v>-8.4379239216296078</v>
          </cell>
          <cell r="CH78">
            <v>-8.7299550295320696</v>
          </cell>
          <cell r="CI78">
            <v>-0.24082608749950685</v>
          </cell>
          <cell r="CJ78">
            <v>-50052.285178258746</v>
          </cell>
          <cell r="CK78">
            <v>-8.7299550295320696</v>
          </cell>
          <cell r="CL78">
            <v>-0.26418980143970927</v>
          </cell>
          <cell r="CN78">
            <v>-8.7299550295320696</v>
          </cell>
          <cell r="CO78">
            <v>-0.32000573442053631</v>
          </cell>
          <cell r="CQ78">
            <v>0</v>
          </cell>
          <cell r="CS78">
            <v>0</v>
          </cell>
        </row>
        <row r="79">
          <cell r="AZ79" t="str">
            <v>Other Expenses:</v>
          </cell>
          <cell r="CH79">
            <v>0</v>
          </cell>
          <cell r="CI79">
            <v>0</v>
          </cell>
          <cell r="CJ79">
            <v>0</v>
          </cell>
          <cell r="CK79">
            <v>0</v>
          </cell>
          <cell r="CL79">
            <v>0</v>
          </cell>
          <cell r="CN79">
            <v>0</v>
          </cell>
          <cell r="CO79">
            <v>0</v>
          </cell>
          <cell r="CQ79" t="e">
            <v>#DIV/0!</v>
          </cell>
          <cell r="CS79" t="e">
            <v>#DIV/0!</v>
          </cell>
        </row>
        <row r="80">
          <cell r="AZ80" t="str">
            <v>Depreciation</v>
          </cell>
          <cell r="BB80">
            <v>-514.39250000000004</v>
          </cell>
          <cell r="BC80">
            <v>-3.5641051573173008E-3</v>
          </cell>
          <cell r="BD80">
            <v>-518.0383333333333</v>
          </cell>
          <cell r="BE80">
            <v>-3.0414101934441232E-3</v>
          </cell>
          <cell r="BF80">
            <v>-535.01750000000004</v>
          </cell>
          <cell r="BG80">
            <v>-2.4074561105691542E-3</v>
          </cell>
          <cell r="BH80">
            <v>-1567.4483333333333</v>
          </cell>
          <cell r="BI80">
            <v>-2.9195086029885913E-3</v>
          </cell>
          <cell r="BJ80">
            <v>-538.6633333333333</v>
          </cell>
          <cell r="BK80">
            <v>-3.6031444221009887E-3</v>
          </cell>
          <cell r="BL80">
            <v>-542.30916666666656</v>
          </cell>
          <cell r="BM80">
            <v>-3.3874846110152489E-3</v>
          </cell>
          <cell r="BN80">
            <v>-542.89250000000004</v>
          </cell>
          <cell r="BO80">
            <v>-2.50367338405231E-3</v>
          </cell>
          <cell r="BP80">
            <v>-1623.865</v>
          </cell>
          <cell r="BQ80">
            <v>-3.0846828776529092E-3</v>
          </cell>
          <cell r="BR80">
            <v>-544.14250000000004</v>
          </cell>
          <cell r="BS80">
            <v>-3.09322928608319E-3</v>
          </cell>
          <cell r="BT80">
            <v>-570.89250000000004</v>
          </cell>
          <cell r="BU80">
            <v>-2.7241387175526203E-3</v>
          </cell>
          <cell r="BV80">
            <v>-587.2883333333333</v>
          </cell>
          <cell r="BW80">
            <v>-2.0582374607315303E-3</v>
          </cell>
          <cell r="BX80">
            <v>-1702.3233333333333</v>
          </cell>
          <cell r="BY80">
            <v>-2.5376840491485525E-3</v>
          </cell>
          <cell r="BZ80">
            <v>-587.2883333333333</v>
          </cell>
          <cell r="CA80">
            <v>-2.9817184486133313E-3</v>
          </cell>
          <cell r="CB80">
            <v>-587.2883333333333</v>
          </cell>
          <cell r="CC80">
            <v>-3.2994890936250258E-3</v>
          </cell>
          <cell r="CD80">
            <v>-590.93416666666667</v>
          </cell>
          <cell r="CE80">
            <v>-2.0640550691124696E-3</v>
          </cell>
          <cell r="CF80">
            <v>-1765.5108333333333</v>
          </cell>
          <cell r="CG80">
            <v>-2.6699417675352254E-3</v>
          </cell>
          <cell r="CH80">
            <v>-699.32867404591366</v>
          </cell>
          <cell r="CI80">
            <v>-19.291804811934124</v>
          </cell>
          <cell r="CJ80">
            <v>-41147.676066666667</v>
          </cell>
          <cell r="CK80">
            <v>-699.32867404591366</v>
          </cell>
          <cell r="CL80">
            <v>-21.163396937588587</v>
          </cell>
          <cell r="CN80">
            <v>-699.32867404591366</v>
          </cell>
          <cell r="CO80">
            <v>-25.634632158167907</v>
          </cell>
          <cell r="CQ80">
            <v>0</v>
          </cell>
          <cell r="CS80">
            <v>0</v>
          </cell>
        </row>
        <row r="81">
          <cell r="AZ81" t="str">
            <v>Others</v>
          </cell>
          <cell r="BB81">
            <v>-800.96462804444434</v>
          </cell>
          <cell r="BC81">
            <v>-5.5496963148606122E-3</v>
          </cell>
          <cell r="BD81">
            <v>-1395.3806889808748</v>
          </cell>
          <cell r="BE81">
            <v>-8.1922992530183095E-3</v>
          </cell>
          <cell r="BF81">
            <v>-532.85829764819482</v>
          </cell>
          <cell r="BG81">
            <v>-2.3977401949293697E-3</v>
          </cell>
          <cell r="BH81">
            <v>-2729.203614673514</v>
          </cell>
          <cell r="BI81">
            <v>-5.0833786753291506E-3</v>
          </cell>
          <cell r="BJ81">
            <v>-460.44225296702433</v>
          </cell>
          <cell r="BK81">
            <v>-3.0799199292280512E-3</v>
          </cell>
          <cell r="BL81">
            <v>-462.26323981815978</v>
          </cell>
          <cell r="BM81">
            <v>-2.8874850498047419E-3</v>
          </cell>
          <cell r="BN81">
            <v>-541.11181872342183</v>
          </cell>
          <cell r="BO81">
            <v>-2.4954613635921842E-3</v>
          </cell>
          <cell r="BP81">
            <v>-1463.8173115086061</v>
          </cell>
          <cell r="BQ81">
            <v>-2.7806573802763856E-3</v>
          </cell>
          <cell r="BR81">
            <v>-466.3067476038193</v>
          </cell>
          <cell r="BS81">
            <v>-2.6507646213746149E-3</v>
          </cell>
          <cell r="BT81">
            <v>-468.47228372593491</v>
          </cell>
          <cell r="BU81">
            <v>-2.2354182025479678E-3</v>
          </cell>
          <cell r="BV81">
            <v>-751.41657093463164</v>
          </cell>
          <cell r="BW81">
            <v>-2.6334487629507768E-3</v>
          </cell>
          <cell r="BX81">
            <v>-1686.1956022643858</v>
          </cell>
          <cell r="BY81">
            <v>-2.5136421500091652E-3</v>
          </cell>
          <cell r="BZ81">
            <v>-675.04676724613125</v>
          </cell>
          <cell r="CA81">
            <v>-3.4272763229440044E-3</v>
          </cell>
          <cell r="CB81">
            <v>-677.90968815134647</v>
          </cell>
          <cell r="CC81">
            <v>-3.8086157949413437E-3</v>
          </cell>
          <cell r="CD81">
            <v>-1115.3727170614773</v>
          </cell>
          <cell r="CE81">
            <v>-3.895849724829174E-3</v>
          </cell>
          <cell r="CF81">
            <v>-2468.3291724589549</v>
          </cell>
          <cell r="CG81">
            <v>-3.7327979127328055E-3</v>
          </cell>
          <cell r="CH81">
            <v>-876.64045083126393</v>
          </cell>
          <cell r="CI81">
            <v>-24.183158928461644</v>
          </cell>
          <cell r="CK81">
            <v>-876.64045083126393</v>
          </cell>
          <cell r="CL81">
            <v>-26.529285185967638</v>
          </cell>
          <cell r="CN81">
            <v>-876.64045083126393</v>
          </cell>
          <cell r="CO81">
            <v>-32.134182861425948</v>
          </cell>
          <cell r="CQ81">
            <v>0</v>
          </cell>
          <cell r="CS81">
            <v>0</v>
          </cell>
        </row>
        <row r="82">
          <cell r="AZ82" t="str">
            <v xml:space="preserve">   Recruitment</v>
          </cell>
          <cell r="BB82">
            <v>-15.070439999999998</v>
          </cell>
          <cell r="BC82">
            <v>-1.0441954913230837E-4</v>
          </cell>
          <cell r="BD82">
            <v>-15.272383895999997</v>
          </cell>
          <cell r="BE82">
            <v>-8.9664376303207169E-5</v>
          </cell>
          <cell r="BF82">
            <v>-19.268021332790997</v>
          </cell>
          <cell r="BG82">
            <v>-8.6701679283770179E-5</v>
          </cell>
          <cell r="BH82">
            <v>-49.610845228790993</v>
          </cell>
          <cell r="BI82">
            <v>-9.2404506334812204E-5</v>
          </cell>
          <cell r="BJ82">
            <v>-15.556229703242142</v>
          </cell>
          <cell r="BK82">
            <v>-1.0405635359901729E-4</v>
          </cell>
          <cell r="BL82">
            <v>-15.649567081461596</v>
          </cell>
          <cell r="BM82">
            <v>-9.7753589494618522E-5</v>
          </cell>
          <cell r="BN82">
            <v>-19.691067780249053</v>
          </cell>
          <cell r="BO82">
            <v>-9.0809879128887503E-5</v>
          </cell>
          <cell r="BP82">
            <v>-50.896864564952793</v>
          </cell>
          <cell r="BQ82">
            <v>-9.668333676120182E-5</v>
          </cell>
          <cell r="BR82">
            <v>-15.856823062078956</v>
          </cell>
          <cell r="BS82">
            <v>-9.0139604018914081E-5</v>
          </cell>
          <cell r="BT82">
            <v>-15.967820823513506</v>
          </cell>
          <cell r="BU82">
            <v>-7.6193957601958538E-5</v>
          </cell>
          <cell r="BV82">
            <v>-20.219253117773974</v>
          </cell>
          <cell r="BW82">
            <v>-7.0861316040131089E-5</v>
          </cell>
          <cell r="BX82">
            <v>-52.043897003366439</v>
          </cell>
          <cell r="BY82">
            <v>-7.7582774491120871E-5</v>
          </cell>
          <cell r="BZ82">
            <v>-16.304805714172932</v>
          </cell>
          <cell r="CA82">
            <v>-8.278104167857157E-5</v>
          </cell>
          <cell r="CB82">
            <v>-16.451548965600487</v>
          </cell>
          <cell r="CC82">
            <v>-9.2427694037687701E-5</v>
          </cell>
          <cell r="CD82">
            <v>-20.934596058726619</v>
          </cell>
          <cell r="CE82">
            <v>-7.3121781667450161E-5</v>
          </cell>
          <cell r="CF82">
            <v>-53.690950738500035</v>
          </cell>
          <cell r="CG82">
            <v>-8.1195600281163668E-5</v>
          </cell>
          <cell r="CH82">
            <v>-21.659128934028931</v>
          </cell>
          <cell r="CI82">
            <v>-0.5974925715177638</v>
          </cell>
          <cell r="CK82">
            <v>-21.659128934028931</v>
          </cell>
          <cell r="CL82">
            <v>-0.65545824154662036</v>
          </cell>
          <cell r="CN82">
            <v>-21.659128934028931</v>
          </cell>
          <cell r="CO82">
            <v>-0.79393827780284953</v>
          </cell>
          <cell r="CQ82">
            <v>0</v>
          </cell>
          <cell r="CS82">
            <v>0</v>
          </cell>
        </row>
        <row r="83">
          <cell r="AZ83" t="str">
            <v xml:space="preserve">   Suscriptions</v>
          </cell>
          <cell r="BB83">
            <v>-7.0072419999999997</v>
          </cell>
          <cell r="BC83">
            <v>-4.8551538661178762E-5</v>
          </cell>
          <cell r="BD83">
            <v>-7.1011390427999999</v>
          </cell>
          <cell r="BE83">
            <v>-4.1690885172273542E-5</v>
          </cell>
          <cell r="BF83">
            <v>-8.9589745448725484</v>
          </cell>
          <cell r="BG83">
            <v>-4.03133318302428E-5</v>
          </cell>
          <cell r="BH83">
            <v>-23.067355587672544</v>
          </cell>
          <cell r="BI83">
            <v>-4.2964952435268115E-5</v>
          </cell>
          <cell r="BJ83">
            <v>-7.2331176885483019</v>
          </cell>
          <cell r="BK83">
            <v>-4.8382665091787971E-5</v>
          </cell>
          <cell r="BL83">
            <v>-7.276516394679593</v>
          </cell>
          <cell r="BM83">
            <v>-4.5452094162973993E-5</v>
          </cell>
          <cell r="BN83">
            <v>-9.1556767536055972</v>
          </cell>
          <cell r="BO83">
            <v>-4.2223505023533747E-5</v>
          </cell>
          <cell r="BP83">
            <v>-23.665310836833491</v>
          </cell>
          <cell r="BQ83">
            <v>-4.4954463045089417E-5</v>
          </cell>
          <cell r="BR83">
            <v>-7.3728833761435153</v>
          </cell>
          <cell r="BS83">
            <v>-4.1911849895869243E-5</v>
          </cell>
          <cell r="BT83">
            <v>-7.4244935597765176</v>
          </cell>
          <cell r="BU83">
            <v>-3.5427598653699765E-5</v>
          </cell>
          <cell r="BV83">
            <v>-9.4012649700670146</v>
          </cell>
          <cell r="BW83">
            <v>-3.2948101709816049E-5</v>
          </cell>
          <cell r="BX83">
            <v>-24.198641905987049</v>
          </cell>
          <cell r="BY83">
            <v>-3.6073351268490551E-5</v>
          </cell>
          <cell r="BZ83">
            <v>-7.5811800718620406</v>
          </cell>
          <cell r="CA83">
            <v>-3.8490368698846037E-5</v>
          </cell>
          <cell r="CB83">
            <v>-7.6494106925087983</v>
          </cell>
          <cell r="CC83">
            <v>-4.2975733928407856E-5</v>
          </cell>
          <cell r="CD83">
            <v>-9.7338751062174449</v>
          </cell>
          <cell r="CE83">
            <v>-3.3999141339933461E-5</v>
          </cell>
          <cell r="CF83">
            <v>-24.964465870588281</v>
          </cell>
          <cell r="CG83">
            <v>-3.7753192375629501E-5</v>
          </cell>
          <cell r="CH83">
            <v>-10.070758249257667</v>
          </cell>
          <cell r="CI83">
            <v>-0.27781372287917783</v>
          </cell>
          <cell r="CK83">
            <v>-10.070758249257667</v>
          </cell>
          <cell r="CL83">
            <v>-0.30476578782116659</v>
          </cell>
          <cell r="CN83">
            <v>-10.070758249257667</v>
          </cell>
          <cell r="CO83">
            <v>-0.36915429447499831</v>
          </cell>
          <cell r="CQ83">
            <v>0</v>
          </cell>
          <cell r="CS83">
            <v>0</v>
          </cell>
        </row>
        <row r="84">
          <cell r="AZ84" t="str">
            <v xml:space="preserve">   Training</v>
          </cell>
          <cell r="BB84">
            <v>-7.586479999999999</v>
          </cell>
          <cell r="BC84">
            <v>-5.2564943100617817E-5</v>
          </cell>
          <cell r="BD84">
            <v>-948.16432930819042</v>
          </cell>
          <cell r="BE84">
            <v>-5.5666858428456856E-3</v>
          </cell>
          <cell r="BF84">
            <v>-9.6995481539220005</v>
          </cell>
          <cell r="BG84">
            <v>-4.364574331291833E-5</v>
          </cell>
          <cell r="BH84">
            <v>-965.45035746211249</v>
          </cell>
          <cell r="BI84">
            <v>-1.7982351088886811E-3</v>
          </cell>
          <cell r="BJ84">
            <v>-7.8310271975504673</v>
          </cell>
          <cell r="BK84">
            <v>-5.2382109975015511E-5</v>
          </cell>
          <cell r="BL84">
            <v>-7.8780133607357703</v>
          </cell>
          <cell r="BM84">
            <v>-4.9209289949671914E-5</v>
          </cell>
          <cell r="BN84">
            <v>-9.912510311145784</v>
          </cell>
          <cell r="BO84">
            <v>-4.5713816704337935E-5</v>
          </cell>
          <cell r="BP84">
            <v>-25.621550869432021</v>
          </cell>
          <cell r="BQ84">
            <v>-4.8670523267543776E-5</v>
          </cell>
          <cell r="BR84">
            <v>-7.9823463033594741</v>
          </cell>
          <cell r="BS84">
            <v>-4.5376399302038382E-5</v>
          </cell>
          <cell r="BT84">
            <v>-8.0382227274829905</v>
          </cell>
          <cell r="BU84">
            <v>-3.835614192207437E-5</v>
          </cell>
          <cell r="BV84">
            <v>-10.178399528675332</v>
          </cell>
          <cell r="BW84">
            <v>-3.5671682904555778E-5</v>
          </cell>
          <cell r="BX84">
            <v>-26.198968559517798</v>
          </cell>
          <cell r="BY84">
            <v>-3.9055274233625471E-5</v>
          </cell>
          <cell r="BZ84">
            <v>-8.2078613799237896</v>
          </cell>
          <cell r="CA84">
            <v>-4.1672089008260523E-5</v>
          </cell>
          <cell r="CB84">
            <v>-8.2817321323431035</v>
          </cell>
          <cell r="CC84">
            <v>-4.6528226930536671E-5</v>
          </cell>
          <cell r="CD84">
            <v>-10.538504138406598</v>
          </cell>
          <cell r="CE84">
            <v>-3.6809604376811651E-5</v>
          </cell>
          <cell r="CF84">
            <v>-27.028097650673494</v>
          </cell>
          <cell r="CG84">
            <v>-4.0873975651742264E-5</v>
          </cell>
          <cell r="CH84">
            <v>-109.66992654446825</v>
          </cell>
          <cell r="CI84">
            <v>-3.0253740410708923</v>
          </cell>
          <cell r="CK84">
            <v>-109.66992654446825</v>
          </cell>
          <cell r="CL84">
            <v>-3.3188803401251392</v>
          </cell>
          <cell r="CN84">
            <v>-109.66992654446825</v>
          </cell>
          <cell r="CO84">
            <v>-4.0200671445600733</v>
          </cell>
          <cell r="CQ84">
            <v>0</v>
          </cell>
          <cell r="CS84">
            <v>0</v>
          </cell>
        </row>
        <row r="85">
          <cell r="AZ85" t="str">
            <v xml:space="preserve">   Employee Benefits</v>
          </cell>
          <cell r="BB85">
            <v>-4.6318535999999995</v>
          </cell>
          <cell r="BC85">
            <v>-3.209302877413396E-5</v>
          </cell>
          <cell r="BD85">
            <v>-4.6939204382399993</v>
          </cell>
          <cell r="BE85">
            <v>-2.7558071574006121E-5</v>
          </cell>
          <cell r="BF85">
            <v>-5.9219673728945397</v>
          </cell>
          <cell r="BG85">
            <v>-2.6647495714562837E-5</v>
          </cell>
          <cell r="BH85">
            <v>-15.247741411134538</v>
          </cell>
          <cell r="BI85">
            <v>-2.8400242151066769E-5</v>
          </cell>
          <cell r="BJ85">
            <v>-4.7811595781801373</v>
          </cell>
          <cell r="BK85">
            <v>-3.1981401738800014E-5</v>
          </cell>
          <cell r="BL85">
            <v>-4.8098465356492177</v>
          </cell>
          <cell r="BM85">
            <v>-3.004426648548888E-5</v>
          </cell>
          <cell r="BN85">
            <v>-6.0519894034806274</v>
          </cell>
          <cell r="BO85">
            <v>-2.7910138360837668E-5</v>
          </cell>
          <cell r="BP85">
            <v>-15.642995517309982</v>
          </cell>
          <cell r="BQ85">
            <v>-2.9715327584157133E-5</v>
          </cell>
          <cell r="BR85">
            <v>-4.8735460268348794</v>
          </cell>
          <cell r="BS85">
            <v>-2.770413135764992E-5</v>
          </cell>
          <cell r="BT85">
            <v>-4.9076608490227223</v>
          </cell>
          <cell r="BU85">
            <v>-2.3417979622152968E-5</v>
          </cell>
          <cell r="BV85">
            <v>-6.2143255500750225</v>
          </cell>
          <cell r="BW85">
            <v>-2.1779008562538251E-5</v>
          </cell>
          <cell r="BX85">
            <v>-15.995532425932623</v>
          </cell>
          <cell r="BY85">
            <v>-2.384482824155674E-5</v>
          </cell>
          <cell r="BZ85">
            <v>-5.0112321235804966</v>
          </cell>
          <cell r="CA85">
            <v>-2.5442499748556893E-5</v>
          </cell>
          <cell r="CB85">
            <v>-5.0563332126927207</v>
          </cell>
          <cell r="CC85">
            <v>-2.8407368820562789E-5</v>
          </cell>
          <cell r="CD85">
            <v>-6.434184013151488</v>
          </cell>
          <cell r="CE85">
            <v>-2.2473755753302031E-5</v>
          </cell>
          <cell r="CF85">
            <v>-16.501749349424706</v>
          </cell>
          <cell r="CG85">
            <v>-2.4955219188455611E-5</v>
          </cell>
          <cell r="CH85">
            <v>-6.6568669744178708</v>
          </cell>
          <cell r="CI85">
            <v>-0.18363751279709228</v>
          </cell>
          <cell r="CK85">
            <v>-6.6568669744178708</v>
          </cell>
          <cell r="CL85">
            <v>-0.20145308403453269</v>
          </cell>
          <cell r="CN85">
            <v>-6.6568669744178708</v>
          </cell>
          <cell r="CO85">
            <v>-0.24401449925940638</v>
          </cell>
          <cell r="CQ85">
            <v>0</v>
          </cell>
          <cell r="CS85">
            <v>0</v>
          </cell>
        </row>
        <row r="86">
          <cell r="AZ86" t="str">
            <v xml:space="preserve">   License</v>
          </cell>
          <cell r="BB86">
            <v>-1.7325879999999998</v>
          </cell>
          <cell r="BC86">
            <v>-1.2004696464870826E-5</v>
          </cell>
          <cell r="BD86">
            <v>-1.7558046791999997</v>
          </cell>
          <cell r="BE86">
            <v>-1.0308353466151027E-5</v>
          </cell>
          <cell r="BF86">
            <v>-2.2151670783956998</v>
          </cell>
          <cell r="BG86">
            <v>-9.9677440809232389E-6</v>
          </cell>
          <cell r="BH86">
            <v>-5.7035597575956993</v>
          </cell>
          <cell r="BI86">
            <v>-1.0623375218083852E-5</v>
          </cell>
          <cell r="BJ86">
            <v>-1.7884372924135525</v>
          </cell>
          <cell r="BK86">
            <v>-1.1962941332131919E-5</v>
          </cell>
          <cell r="BL86">
            <v>-1.7991679161680341</v>
          </cell>
          <cell r="BM86">
            <v>-1.1238337839857504E-5</v>
          </cell>
          <cell r="BN86">
            <v>-2.2638030305184285</v>
          </cell>
          <cell r="BO86">
            <v>-1.0440047328423121E-5</v>
          </cell>
          <cell r="BP86">
            <v>-5.8514082391000155</v>
          </cell>
          <cell r="BQ86">
            <v>-1.1115295178668781E-5</v>
          </cell>
          <cell r="BR86">
            <v>-1.82299530441588</v>
          </cell>
          <cell r="BS86">
            <v>-1.0362988489249306E-5</v>
          </cell>
          <cell r="BT86">
            <v>-1.835756271546791</v>
          </cell>
          <cell r="BU86">
            <v>-8.7597134930142809E-6</v>
          </cell>
          <cell r="BV86">
            <v>-2.3245263788461235</v>
          </cell>
          <cell r="BW86">
            <v>-8.1466410957701712E-6</v>
          </cell>
          <cell r="BX86">
            <v>-5.983277954808794</v>
          </cell>
          <cell r="BY86">
            <v>-8.9193801965982478E-6</v>
          </cell>
          <cell r="BZ86">
            <v>-1.8744980719015141</v>
          </cell>
          <cell r="CA86">
            <v>-9.517004111345984E-6</v>
          </cell>
          <cell r="CB86">
            <v>-1.8913685545486274</v>
          </cell>
          <cell r="CC86">
            <v>-1.0626041015217157E-5</v>
          </cell>
          <cell r="CD86">
            <v>-2.4067664856631286</v>
          </cell>
          <cell r="CE86">
            <v>-8.4065177563259048E-6</v>
          </cell>
          <cell r="CF86">
            <v>-6.17263311211327</v>
          </cell>
          <cell r="CG86">
            <v>-9.3347322772222181E-6</v>
          </cell>
          <cell r="CH86">
            <v>-2.4900631223475429</v>
          </cell>
          <cell r="CI86">
            <v>-6.8691322847960576E-2</v>
          </cell>
          <cell r="CK86">
            <v>-2.4900631223475429</v>
          </cell>
          <cell r="CL86">
            <v>-7.5355403279849534E-2</v>
          </cell>
          <cell r="CN86">
            <v>-2.4900631223475429</v>
          </cell>
          <cell r="CO86">
            <v>-9.1275897244001036E-2</v>
          </cell>
          <cell r="CQ86">
            <v>0</v>
          </cell>
          <cell r="CS86">
            <v>0</v>
          </cell>
        </row>
        <row r="87">
          <cell r="AZ87" t="str">
            <v xml:space="preserve">   Others</v>
          </cell>
          <cell r="BB87">
            <v>-764.93602444444434</v>
          </cell>
          <cell r="BC87">
            <v>-5.3000625587275021E-3</v>
          </cell>
          <cell r="BD87">
            <v>-418.39311161644446</v>
          </cell>
          <cell r="BE87">
            <v>-2.4563917236569864E-3</v>
          </cell>
          <cell r="BF87">
            <v>-486.79461916531898</v>
          </cell>
          <cell r="BG87">
            <v>-2.190464200706952E-3</v>
          </cell>
          <cell r="BH87">
            <v>-1670.1237552262078</v>
          </cell>
          <cell r="BI87">
            <v>-3.1107504903012386E-3</v>
          </cell>
          <cell r="BJ87">
            <v>-423.25228150708972</v>
          </cell>
          <cell r="BK87">
            <v>-2.8311544574912985E-3</v>
          </cell>
          <cell r="BL87">
            <v>-424.85012852946556</v>
          </cell>
          <cell r="BM87">
            <v>-2.6537874718721311E-3</v>
          </cell>
          <cell r="BN87">
            <v>-494.0367714444223</v>
          </cell>
          <cell r="BO87">
            <v>-2.2783639770461639E-3</v>
          </cell>
          <cell r="BP87">
            <v>-1342.1391814809776</v>
          </cell>
          <cell r="BQ87">
            <v>-2.5495184344397244E-3</v>
          </cell>
          <cell r="BR87">
            <v>-428.39815353098658</v>
          </cell>
          <cell r="BS87">
            <v>-2.435269648310894E-3</v>
          </cell>
          <cell r="BT87">
            <v>-430.29832949459239</v>
          </cell>
          <cell r="BU87">
            <v>-2.053262811255068E-3</v>
          </cell>
          <cell r="BV87">
            <v>-703.07880138919415</v>
          </cell>
          <cell r="BW87">
            <v>-2.4640420126379654E-3</v>
          </cell>
          <cell r="BX87">
            <v>-1561.7752844147731</v>
          </cell>
          <cell r="BY87">
            <v>-2.3281665415777735E-3</v>
          </cell>
          <cell r="BZ87">
            <v>-636.06718988469049</v>
          </cell>
          <cell r="CA87">
            <v>-3.2293733196984233E-3</v>
          </cell>
          <cell r="CB87">
            <v>-638.57929459365278</v>
          </cell>
          <cell r="CC87">
            <v>-3.5876507302089315E-3</v>
          </cell>
          <cell r="CD87">
            <v>-1065.324791259312</v>
          </cell>
          <cell r="CE87">
            <v>-3.7210389239353504E-3</v>
          </cell>
          <cell r="CF87">
            <v>-2339.9712757376551</v>
          </cell>
          <cell r="CG87">
            <v>-3.538685192958592E-3</v>
          </cell>
          <cell r="CH87">
            <v>-726.09370700674356</v>
          </cell>
          <cell r="CI87">
            <v>-20.030149757348752</v>
          </cell>
          <cell r="CK87">
            <v>-726.09370700674356</v>
          </cell>
          <cell r="CL87">
            <v>-21.973372329160327</v>
          </cell>
          <cell r="CN87">
            <v>-726.09370700674356</v>
          </cell>
          <cell r="CO87">
            <v>-26.615732748084614</v>
          </cell>
          <cell r="CQ87">
            <v>0</v>
          </cell>
          <cell r="CS87">
            <v>0</v>
          </cell>
        </row>
        <row r="88">
          <cell r="AZ88" t="str">
            <v>Relocation</v>
          </cell>
          <cell r="BB88">
            <v>-32.919171999999989</v>
          </cell>
          <cell r="BC88">
            <v>-2.2808923283254565E-4</v>
          </cell>
          <cell r="BD88">
            <v>-33.360288904799994</v>
          </cell>
          <cell r="BE88">
            <v>-1.9585871585686953E-4</v>
          </cell>
          <cell r="BF88">
            <v>-42.088174489518295</v>
          </cell>
          <cell r="BG88">
            <v>-1.8938713753754153E-4</v>
          </cell>
          <cell r="BH88">
            <v>-108.36763539431827</v>
          </cell>
          <cell r="BI88">
            <v>-2.0184412914359316E-4</v>
          </cell>
          <cell r="BJ88">
            <v>-33.980308555857491</v>
          </cell>
          <cell r="BK88">
            <v>-2.2729588531050643E-4</v>
          </cell>
          <cell r="BL88">
            <v>-34.184190407192645</v>
          </cell>
          <cell r="BM88">
            <v>-2.1352841895729257E-4</v>
          </cell>
          <cell r="BN88">
            <v>-43.012257579850136</v>
          </cell>
          <cell r="BO88">
            <v>-1.9836089924003928E-4</v>
          </cell>
          <cell r="BP88">
            <v>-111.17675654290026</v>
          </cell>
          <cell r="BQ88">
            <v>-2.1119060839470681E-4</v>
          </cell>
          <cell r="BR88">
            <v>-34.636910783901719</v>
          </cell>
          <cell r="BS88">
            <v>-1.9689678129573683E-4</v>
          </cell>
          <cell r="BT88">
            <v>-34.879369159389029</v>
          </cell>
          <cell r="BU88">
            <v>-1.6643455636727134E-4</v>
          </cell>
          <cell r="BV88">
            <v>-44.166001198076351</v>
          </cell>
          <cell r="BW88">
            <v>-1.5478618081963329E-4</v>
          </cell>
          <cell r="BX88">
            <v>-113.6822811413671</v>
          </cell>
          <cell r="BY88">
            <v>-1.6946822373536672E-4</v>
          </cell>
          <cell r="BZ88">
            <v>-35.615463366128765</v>
          </cell>
          <cell r="CA88">
            <v>-1.8082307811557367E-4</v>
          </cell>
          <cell r="CB88">
            <v>-35.936002536423921</v>
          </cell>
          <cell r="CC88">
            <v>-2.01894779289126E-4</v>
          </cell>
          <cell r="CD88">
            <v>-45.728563227599437</v>
          </cell>
          <cell r="CE88">
            <v>-1.5972383737019216E-4</v>
          </cell>
          <cell r="CF88">
            <v>-117.28002913015213</v>
          </cell>
          <cell r="CG88">
            <v>-1.7735991326722216E-4</v>
          </cell>
          <cell r="CH88">
            <v>-47.311199324603329</v>
          </cell>
          <cell r="CI88">
            <v>-1.3051351341112514</v>
          </cell>
          <cell r="CK88">
            <v>-47.311199324603329</v>
          </cell>
          <cell r="CL88">
            <v>-1.4317526623171415</v>
          </cell>
          <cell r="CN88">
            <v>-47.311199324603329</v>
          </cell>
          <cell r="CO88">
            <v>-1.7342420476360203</v>
          </cell>
          <cell r="CQ88">
            <v>0</v>
          </cell>
          <cell r="CS88">
            <v>0</v>
          </cell>
        </row>
        <row r="89">
          <cell r="AZ89" t="str">
            <v>Supplies</v>
          </cell>
          <cell r="BB89">
            <v>-81.400880000000001</v>
          </cell>
          <cell r="BC89">
            <v>-5.640076327282507E-4</v>
          </cell>
          <cell r="BD89">
            <v>-82.491651791999985</v>
          </cell>
          <cell r="BE89">
            <v>-4.8430962438603055E-4</v>
          </cell>
          <cell r="BF89">
            <v>-104.073530192082</v>
          </cell>
          <cell r="BG89">
            <v>-4.6830702960077235E-4</v>
          </cell>
          <cell r="BH89">
            <v>-267.96606198408199</v>
          </cell>
          <cell r="BI89">
            <v>-4.9911005462476802E-4</v>
          </cell>
          <cell r="BJ89">
            <v>-84.024805335879321</v>
          </cell>
          <cell r="BK89">
            <v>-5.6204588270489611E-4</v>
          </cell>
          <cell r="BL89">
            <v>-84.528954167894597</v>
          </cell>
          <cell r="BM89">
            <v>-5.2800238135188504E-4</v>
          </cell>
          <cell r="BN89">
            <v>-106.35855658175339</v>
          </cell>
          <cell r="BO89">
            <v>-4.9049689815195015E-4</v>
          </cell>
          <cell r="BP89">
            <v>-274.91231608552732</v>
          </cell>
          <cell r="BQ89">
            <v>-5.2222156046526698E-4</v>
          </cell>
          <cell r="BR89">
            <v>-85.648418444154373</v>
          </cell>
          <cell r="BS89">
            <v>-4.8687650061916864E-4</v>
          </cell>
          <cell r="BT89">
            <v>-86.247957373263418</v>
          </cell>
          <cell r="BU89">
            <v>-4.115510362990141E-4</v>
          </cell>
          <cell r="BV89">
            <v>-109.21147602389479</v>
          </cell>
          <cell r="BW89">
            <v>-3.8274751657050389E-4</v>
          </cell>
          <cell r="BX89">
            <v>-281.10785184131259</v>
          </cell>
          <cell r="BY89">
            <v>-4.1905253704727866E-4</v>
          </cell>
          <cell r="BZ89">
            <v>-88.06813426566876</v>
          </cell>
          <cell r="CA89">
            <v>-4.4713025233187638E-4</v>
          </cell>
          <cell r="CB89">
            <v>-88.860747474059792</v>
          </cell>
          <cell r="CC89">
            <v>-4.9923529976819085E-4</v>
          </cell>
          <cell r="CD89">
            <v>-113.07530116074105</v>
          </cell>
          <cell r="CE89">
            <v>-3.9495710642146548E-4</v>
          </cell>
          <cell r="CF89">
            <v>-290.00418290046957</v>
          </cell>
          <cell r="CG89">
            <v>-4.38566711722748E-4</v>
          </cell>
          <cell r="CH89">
            <v>-116.98876444638752</v>
          </cell>
          <cell r="CI89">
            <v>-3.2272728012592129</v>
          </cell>
          <cell r="CK89">
            <v>-116.98876444638752</v>
          </cell>
          <cell r="CL89">
            <v>-3.5403662842722206</v>
          </cell>
          <cell r="CN89">
            <v>-116.98876444638752</v>
          </cell>
          <cell r="CO89">
            <v>-4.2883468882684515</v>
          </cell>
          <cell r="CQ89">
            <v>0</v>
          </cell>
          <cell r="CS89">
            <v>0</v>
          </cell>
        </row>
        <row r="90">
          <cell r="AZ90" t="str">
            <v>Insurance</v>
          </cell>
          <cell r="BB90">
            <v>-18.586876</v>
          </cell>
          <cell r="BC90">
            <v>-1.2878411059651367E-4</v>
          </cell>
          <cell r="BD90">
            <v>-18.835940138399998</v>
          </cell>
          <cell r="BE90">
            <v>-1.1058606410728884E-4</v>
          </cell>
          <cell r="BF90">
            <v>-23.763892977108902</v>
          </cell>
          <cell r="BG90">
            <v>-1.0693207111664992E-4</v>
          </cell>
          <cell r="BH90">
            <v>-61.186709115508904</v>
          </cell>
          <cell r="BI90">
            <v>-1.1396555781293507E-4</v>
          </cell>
          <cell r="BJ90">
            <v>-19.186016633998644</v>
          </cell>
          <cell r="BK90">
            <v>-1.28336169438788E-4</v>
          </cell>
          <cell r="BL90">
            <v>-19.301132733802635</v>
          </cell>
          <cell r="BM90">
            <v>-1.2056276037669618E-4</v>
          </cell>
          <cell r="BN90">
            <v>-24.285650262307165</v>
          </cell>
          <cell r="BO90">
            <v>-1.1199885092562791E-4</v>
          </cell>
          <cell r="BP90">
            <v>-62.772799630108452</v>
          </cell>
          <cell r="BQ90">
            <v>-1.1924278200548226E-4</v>
          </cell>
          <cell r="BR90">
            <v>-19.556748443230713</v>
          </cell>
          <cell r="BS90">
            <v>-1.1117217828999404E-4</v>
          </cell>
          <cell r="BT90">
            <v>-19.693645682333326</v>
          </cell>
          <cell r="BU90">
            <v>-9.3972547709082204E-5</v>
          </cell>
          <cell r="BV90">
            <v>-24.937078845254568</v>
          </cell>
          <cell r="BW90">
            <v>-8.7395623116161668E-5</v>
          </cell>
          <cell r="BX90">
            <v>-64.187472970818604</v>
          </cell>
          <cell r="BY90">
            <v>-9.5685421872382395E-5</v>
          </cell>
          <cell r="BZ90">
            <v>-20.109260380813286</v>
          </cell>
          <cell r="CA90">
            <v>-1.0209661807023829E-4</v>
          </cell>
          <cell r="CB90">
            <v>-20.2902437242406</v>
          </cell>
          <cell r="CC90">
            <v>-1.1399415597981483E-4</v>
          </cell>
          <cell r="CD90">
            <v>-25.819335139096165</v>
          </cell>
          <cell r="CE90">
            <v>-9.0183530723188541E-5</v>
          </cell>
          <cell r="CF90">
            <v>-66.218839244150047</v>
          </cell>
          <cell r="CG90">
            <v>-1.0014124034676853E-4</v>
          </cell>
          <cell r="CH90">
            <v>-26.712925685302348</v>
          </cell>
          <cell r="CI90">
            <v>-0.7369075048719087</v>
          </cell>
          <cell r="CK90">
            <v>-26.712925685302348</v>
          </cell>
          <cell r="CL90">
            <v>-0.80839849790749851</v>
          </cell>
          <cell r="CN90">
            <v>-26.712925685302348</v>
          </cell>
          <cell r="CO90">
            <v>-0.97919054262351446</v>
          </cell>
          <cell r="CQ90">
            <v>0</v>
          </cell>
          <cell r="CS90">
            <v>0</v>
          </cell>
        </row>
        <row r="91">
          <cell r="AZ91" t="str">
            <v>Maintenance</v>
          </cell>
          <cell r="BB91">
            <v>-167.10759999999999</v>
          </cell>
          <cell r="BC91">
            <v>-1.1578494223514466E-3</v>
          </cell>
          <cell r="BD91">
            <v>-169.34684184000002</v>
          </cell>
          <cell r="BE91">
            <v>-9.9423764200154917E-4</v>
          </cell>
          <cell r="BF91">
            <v>-213.65220933639</v>
          </cell>
          <cell r="BG91">
            <v>-9.6138596756833615E-4</v>
          </cell>
          <cell r="BH91">
            <v>-550.10665117638996</v>
          </cell>
          <cell r="BI91">
            <v>-1.024621396773768E-3</v>
          </cell>
          <cell r="BJ91">
            <v>-172.49424772982783</v>
          </cell>
          <cell r="BK91">
            <v>-1.1538221521523685E-3</v>
          </cell>
          <cell r="BL91">
            <v>-173.52921321620681</v>
          </cell>
          <cell r="BM91">
            <v>-1.0839343597022326E-3</v>
          </cell>
          <cell r="BN91">
            <v>-218.34313252929223</v>
          </cell>
          <cell r="BO91">
            <v>-1.006939476055011E-3</v>
          </cell>
          <cell r="BP91">
            <v>-564.36659347532691</v>
          </cell>
          <cell r="BQ91">
            <v>-1.0720669314337346E-3</v>
          </cell>
          <cell r="BR91">
            <v>-175.82735776318845</v>
          </cell>
          <cell r="BS91">
            <v>-9.995071738151699E-4</v>
          </cell>
          <cell r="BT91">
            <v>-177.05814926753072</v>
          </cell>
          <cell r="BU91">
            <v>-8.4487177477001645E-4</v>
          </cell>
          <cell r="BV91">
            <v>-224.1998815100107</v>
          </cell>
          <cell r="BW91">
            <v>-7.8574112343818812E-4</v>
          </cell>
          <cell r="BX91">
            <v>-577.08538854072981</v>
          </cell>
          <cell r="BY91">
            <v>-8.6027158109202033E-4</v>
          </cell>
          <cell r="BZ91">
            <v>-180.79478444967265</v>
          </cell>
          <cell r="CA91">
            <v>-9.1791223085763032E-4</v>
          </cell>
          <cell r="CB91">
            <v>-182.4219375097197</v>
          </cell>
          <cell r="CC91">
            <v>-1.0248785121185779E-3</v>
          </cell>
          <cell r="CD91">
            <v>-232.13191548111826</v>
          </cell>
          <cell r="CE91">
            <v>-8.1080615046220234E-4</v>
          </cell>
          <cell r="CF91">
            <v>-595.34863744051063</v>
          </cell>
          <cell r="CG91">
            <v>-9.0033216638297131E-4</v>
          </cell>
          <cell r="CH91">
            <v>-240.16585144535478</v>
          </cell>
          <cell r="CI91">
            <v>-6.6252577658092164</v>
          </cell>
          <cell r="CK91">
            <v>-240.16585144535478</v>
          </cell>
          <cell r="CL91">
            <v>-7.2680063518434768</v>
          </cell>
          <cell r="CN91">
            <v>-240.16585144535478</v>
          </cell>
          <cell r="CO91">
            <v>-8.8035332844805758</v>
          </cell>
          <cell r="CQ91">
            <v>0</v>
          </cell>
          <cell r="CS91">
            <v>0</v>
          </cell>
        </row>
        <row r="92">
          <cell r="AZ92" t="str">
            <v>Courier</v>
          </cell>
          <cell r="BB92">
            <v>-75.003631999999982</v>
          </cell>
          <cell r="BC92">
            <v>-5.1968259962718909E-4</v>
          </cell>
          <cell r="BD92">
            <v>-76.008680668799997</v>
          </cell>
          <cell r="BE92">
            <v>-4.462480115879345E-4</v>
          </cell>
          <cell r="BF92">
            <v>-95.894451748774813</v>
          </cell>
          <cell r="BG92">
            <v>-4.3150305145582508E-4</v>
          </cell>
          <cell r="BH92">
            <v>-246.90676441757478</v>
          </cell>
          <cell r="BI92">
            <v>-4.5988528458876607E-4</v>
          </cell>
          <cell r="BJ92">
            <v>-77.421344563890827</v>
          </cell>
          <cell r="BK92">
            <v>-5.1787502240163979E-4</v>
          </cell>
          <cell r="BL92">
            <v>-77.885872631274168</v>
          </cell>
          <cell r="BM92">
            <v>-4.8650698009702653E-4</v>
          </cell>
          <cell r="BN92">
            <v>-97.999899238300713</v>
          </cell>
          <cell r="BO92">
            <v>-4.5194903109315707E-4</v>
          </cell>
          <cell r="BP92">
            <v>-253.30711643346569</v>
          </cell>
          <cell r="BQ92">
            <v>-4.8118047057479755E-4</v>
          </cell>
          <cell r="BR92">
            <v>-78.917358858618812</v>
          </cell>
          <cell r="BS92">
            <v>-4.4861315850501738E-4</v>
          </cell>
          <cell r="BT92">
            <v>-79.469780370629124</v>
          </cell>
          <cell r="BU92">
            <v>-3.7920747878634602E-4</v>
          </cell>
          <cell r="BV92">
            <v>-100.62860939430911</v>
          </cell>
          <cell r="BW92">
            <v>-3.5266761098612175E-4</v>
          </cell>
          <cell r="BX92">
            <v>-259.01574862355704</v>
          </cell>
          <cell r="BY92">
            <v>-3.8611944093676207E-4</v>
          </cell>
          <cell r="BZ92">
            <v>-81.146910615570874</v>
          </cell>
          <cell r="CA92">
            <v>-4.1199054484382971E-4</v>
          </cell>
          <cell r="CB92">
            <v>-81.877232811110986</v>
          </cell>
          <cell r="CC92">
            <v>-4.6000068678892734E-4</v>
          </cell>
          <cell r="CD92">
            <v>-104.18877875213875</v>
          </cell>
          <cell r="CE92">
            <v>-3.6391765624426217E-4</v>
          </cell>
          <cell r="CF92">
            <v>-267.21292217882058</v>
          </cell>
          <cell r="CG92">
            <v>-4.041000079299275E-4</v>
          </cell>
          <cell r="CH92">
            <v>-107.794685225412</v>
          </cell>
          <cell r="CI92">
            <v>-2.9736433015128974</v>
          </cell>
          <cell r="CK92">
            <v>-107.794685225412</v>
          </cell>
          <cell r="CL92">
            <v>-3.2621309490850843</v>
          </cell>
          <cell r="CN92">
            <v>-107.794685225412</v>
          </cell>
          <cell r="CO92">
            <v>-3.9513281907521405</v>
          </cell>
          <cell r="CQ92">
            <v>0</v>
          </cell>
          <cell r="CS92">
            <v>0</v>
          </cell>
        </row>
        <row r="93">
          <cell r="AZ93" t="str">
            <v>Security</v>
          </cell>
          <cell r="BB93">
            <v>-16.403199999999998</v>
          </cell>
          <cell r="BC93">
            <v>-1.1365393102836285E-4</v>
          </cell>
          <cell r="BD93">
            <v>-16.623002879999998</v>
          </cell>
          <cell r="BE93">
            <v>-9.7593878969477198E-5</v>
          </cell>
          <cell r="BF93">
            <v>-20.971996008480001</v>
          </cell>
          <cell r="BG93">
            <v>-9.4369174730634235E-5</v>
          </cell>
          <cell r="BH93">
            <v>-53.998198888479997</v>
          </cell>
          <cell r="BI93">
            <v>-1.0057633342564595E-4</v>
          </cell>
          <cell r="BJ93">
            <v>-16.931950697406414</v>
          </cell>
          <cell r="BK93">
            <v>-1.1325861616219569E-4</v>
          </cell>
          <cell r="BL93">
            <v>-17.033542401590854</v>
          </cell>
          <cell r="BM93">
            <v>-1.0639846475604737E-4</v>
          </cell>
          <cell r="BN93">
            <v>-21.432454726801691</v>
          </cell>
          <cell r="BO93">
            <v>-9.8840684766136056E-5</v>
          </cell>
          <cell r="BP93">
            <v>-55.397947825798958</v>
          </cell>
          <cell r="BQ93">
            <v>-1.0523356382171627E-4</v>
          </cell>
          <cell r="BR93">
            <v>-17.259127142398864</v>
          </cell>
          <cell r="BS93">
            <v>-9.8111133626028939E-5</v>
          </cell>
          <cell r="BT93">
            <v>-17.379941032395653</v>
          </cell>
          <cell r="BU93">
            <v>-8.2932198750431055E-5</v>
          </cell>
          <cell r="BV93">
            <v>-22.007350332270992</v>
          </cell>
          <cell r="BW93">
            <v>-7.7127963036877371E-5</v>
          </cell>
          <cell r="BX93">
            <v>-56.646418507065505</v>
          </cell>
          <cell r="BY93">
            <v>-8.4443836180811811E-5</v>
          </cell>
          <cell r="BZ93">
            <v>-17.746727307943328</v>
          </cell>
          <cell r="CA93">
            <v>-9.0101814071914639E-5</v>
          </cell>
          <cell r="CB93">
            <v>-17.906447853714816</v>
          </cell>
          <cell r="CC93">
            <v>-1.0060157174170091E-4</v>
          </cell>
          <cell r="CD93">
            <v>-22.785954893852104</v>
          </cell>
          <cell r="CE93">
            <v>-7.9588333787700859E-5</v>
          </cell>
          <cell r="CF93">
            <v>-58.439130055510248</v>
          </cell>
          <cell r="CG93">
            <v>-8.8376163571334614E-5</v>
          </cell>
          <cell r="CH93">
            <v>-23.574562105065503</v>
          </cell>
          <cell r="CI93">
            <v>-0.65033205063157962</v>
          </cell>
          <cell r="CK93">
            <v>-23.574562105065503</v>
          </cell>
          <cell r="CL93">
            <v>-0.71342393637727386</v>
          </cell>
          <cell r="CN93">
            <v>-23.574562105065503</v>
          </cell>
          <cell r="CO93">
            <v>-0.86415050645208114</v>
          </cell>
          <cell r="CQ93">
            <v>0</v>
          </cell>
          <cell r="CS93">
            <v>0</v>
          </cell>
        </row>
        <row r="94">
          <cell r="AZ94" t="str">
            <v>Travel</v>
          </cell>
          <cell r="BB94">
            <v>-328.06399999999996</v>
          </cell>
          <cell r="BC94">
            <v>-2.2730786205672569E-3</v>
          </cell>
          <cell r="BD94">
            <v>-332.46005759999997</v>
          </cell>
          <cell r="BE94">
            <v>-1.951877579389544E-3</v>
          </cell>
          <cell r="BF94">
            <v>-419.43992016959999</v>
          </cell>
          <cell r="BG94">
            <v>-1.8873834946126844E-3</v>
          </cell>
          <cell r="BH94">
            <v>-1079.9639777695998</v>
          </cell>
          <cell r="BI94">
            <v>-2.0115266685129187E-3</v>
          </cell>
          <cell r="BJ94">
            <v>-338.63901394812831</v>
          </cell>
          <cell r="BK94">
            <v>-2.265172323243914E-3</v>
          </cell>
          <cell r="BL94">
            <v>-340.67084803181706</v>
          </cell>
          <cell r="BM94">
            <v>-2.1279692951209476E-3</v>
          </cell>
          <cell r="BN94">
            <v>-428.64909453603377</v>
          </cell>
          <cell r="BO94">
            <v>-1.9768136953227208E-3</v>
          </cell>
          <cell r="BP94">
            <v>-1107.958956515979</v>
          </cell>
          <cell r="BQ94">
            <v>-2.1046712764343249E-3</v>
          </cell>
          <cell r="BR94">
            <v>-345.18254284797729</v>
          </cell>
          <cell r="BS94">
            <v>-1.9622226725205787E-3</v>
          </cell>
          <cell r="BT94">
            <v>-347.59882064791304</v>
          </cell>
          <cell r="BU94">
            <v>-1.6586439750086212E-3</v>
          </cell>
          <cell r="BV94">
            <v>-440.14700664541976</v>
          </cell>
          <cell r="BW94">
            <v>-1.5425592607375472E-3</v>
          </cell>
          <cell r="BX94">
            <v>-1132.9283701413101</v>
          </cell>
          <cell r="BY94">
            <v>-1.6888767236162363E-3</v>
          </cell>
          <cell r="BZ94">
            <v>-354.93454615886651</v>
          </cell>
          <cell r="CA94">
            <v>-1.8020362814382925E-3</v>
          </cell>
          <cell r="CB94">
            <v>-358.1289570742963</v>
          </cell>
          <cell r="CC94">
            <v>-2.0120314348340178E-3</v>
          </cell>
          <cell r="CD94">
            <v>-455.71909787704215</v>
          </cell>
          <cell r="CE94">
            <v>-1.5917666757540175E-3</v>
          </cell>
          <cell r="CF94">
            <v>-1168.782601110205</v>
          </cell>
          <cell r="CG94">
            <v>-1.7675232714266923E-3</v>
          </cell>
          <cell r="CH94">
            <v>-471.49124210130998</v>
          </cell>
          <cell r="CI94">
            <v>-13.00664101263159</v>
          </cell>
          <cell r="CK94">
            <v>-471.49124210130998</v>
          </cell>
          <cell r="CL94">
            <v>-14.268478727545475</v>
          </cell>
          <cell r="CN94">
            <v>-471.49124210130998</v>
          </cell>
          <cell r="CO94">
            <v>-17.283010129041621</v>
          </cell>
          <cell r="CQ94">
            <v>0</v>
          </cell>
          <cell r="CS94">
            <v>0</v>
          </cell>
        </row>
        <row r="95">
          <cell r="AZ95" t="str">
            <v>Telephone</v>
          </cell>
          <cell r="BB95">
            <v>-61.204439999999991</v>
          </cell>
          <cell r="BC95">
            <v>-4.2407123014957885E-4</v>
          </cell>
          <cell r="BD95">
            <v>-62.024579495999994</v>
          </cell>
          <cell r="BE95">
            <v>-3.641471609048618E-4</v>
          </cell>
          <cell r="BF95">
            <v>-78.251760106641001</v>
          </cell>
          <cell r="BG95">
            <v>-3.5211498321367898E-4</v>
          </cell>
          <cell r="BH95">
            <v>-201.48077960264101</v>
          </cell>
          <cell r="BI95">
            <v>-3.7527544409444145E-4</v>
          </cell>
          <cell r="BJ95">
            <v>-63.17734103969768</v>
          </cell>
          <cell r="BK95">
            <v>-4.2259621155519265E-4</v>
          </cell>
          <cell r="BL95">
            <v>-63.556405085935872</v>
          </cell>
          <cell r="BM95">
            <v>-3.9699927162100177E-4</v>
          </cell>
          <cell r="BN95">
            <v>-79.969846699378806</v>
          </cell>
          <cell r="BO95">
            <v>-3.6879930503364516E-4</v>
          </cell>
          <cell r="BP95">
            <v>-206.70359282501238</v>
          </cell>
          <cell r="BQ95">
            <v>-3.9265273500977885E-4</v>
          </cell>
          <cell r="BR95">
            <v>-64.39811815007576</v>
          </cell>
          <cell r="BS95">
            <v>-3.6607716734212049E-4</v>
          </cell>
          <cell r="BT95">
            <v>-64.848904977126281</v>
          </cell>
          <cell r="BU95">
            <v>-3.094407665875459E-4</v>
          </cell>
          <cell r="BV95">
            <v>-82.114925927286137</v>
          </cell>
          <cell r="BW95">
            <v>-2.877837120813487E-4</v>
          </cell>
          <cell r="BX95">
            <v>-211.36194905448818</v>
          </cell>
          <cell r="BY95">
            <v>-3.1508106374965409E-4</v>
          </cell>
          <cell r="BZ95">
            <v>-66.217476267763544</v>
          </cell>
          <cell r="CA95">
            <v>-3.3619239375583151E-4</v>
          </cell>
          <cell r="CB95">
            <v>-66.8134335541734</v>
          </cell>
          <cell r="CC95">
            <v>-3.7536961456122148E-4</v>
          </cell>
          <cell r="CD95">
            <v>-85.020094197685637</v>
          </cell>
          <cell r="CE95">
            <v>-2.9696397044535875E-4</v>
          </cell>
          <cell r="CF95">
            <v>-218.05100401962258</v>
          </cell>
          <cell r="CG95">
            <v>-3.2975356032554222E-4</v>
          </cell>
          <cell r="CH95">
            <v>-87.962584854525645</v>
          </cell>
          <cell r="CI95">
            <v>-2.4265514639190813</v>
          </cell>
          <cell r="CK95">
            <v>-87.962584854525645</v>
          </cell>
          <cell r="CL95">
            <v>-2.6619630626077027</v>
          </cell>
          <cell r="CN95">
            <v>-87.962584854525645</v>
          </cell>
          <cell r="CO95">
            <v>-3.2243615771993275</v>
          </cell>
          <cell r="CQ95">
            <v>0</v>
          </cell>
          <cell r="CS95">
            <v>0</v>
          </cell>
        </row>
        <row r="96">
          <cell r="AZ96" t="str">
            <v>Administrative Services</v>
          </cell>
          <cell r="BB96">
            <v>-10.251999999999999</v>
          </cell>
          <cell r="BC96">
            <v>-7.1033706892726777E-5</v>
          </cell>
          <cell r="BD96">
            <v>-10.389376799999999</v>
          </cell>
          <cell r="BE96">
            <v>-6.0996174355923251E-5</v>
          </cell>
          <cell r="BF96">
            <v>-13.107497505300001</v>
          </cell>
          <cell r="BG96">
            <v>-5.8980734206646395E-5</v>
          </cell>
          <cell r="BH96">
            <v>-33.748874305299999</v>
          </cell>
          <cell r="BI96">
            <v>-6.2860208391028722E-5</v>
          </cell>
          <cell r="BJ96">
            <v>-10.58246918587901</v>
          </cell>
          <cell r="BK96">
            <v>-7.0786635101372314E-5</v>
          </cell>
          <cell r="BL96">
            <v>-10.645964000994283</v>
          </cell>
          <cell r="BM96">
            <v>-6.6499040472529612E-5</v>
          </cell>
          <cell r="BN96">
            <v>-13.395284204251057</v>
          </cell>
          <cell r="BO96">
            <v>-6.177542797883504E-5</v>
          </cell>
          <cell r="BP96">
            <v>-34.623717391124345</v>
          </cell>
          <cell r="BQ96">
            <v>-6.5770977388572653E-5</v>
          </cell>
          <cell r="BR96">
            <v>-10.78695446399929</v>
          </cell>
          <cell r="BS96">
            <v>-6.1319458516268085E-5</v>
          </cell>
          <cell r="BT96">
            <v>-10.862463145247283</v>
          </cell>
          <cell r="BU96">
            <v>-5.1832624219019411E-5</v>
          </cell>
          <cell r="BV96">
            <v>-13.754593957669369</v>
          </cell>
          <cell r="BW96">
            <v>-4.820497689804835E-5</v>
          </cell>
          <cell r="BX96">
            <v>-35.404011566915941</v>
          </cell>
          <cell r="BY96">
            <v>-5.2777397613007386E-5</v>
          </cell>
          <cell r="BZ96">
            <v>-11.09170456746458</v>
          </cell>
          <cell r="CA96">
            <v>-5.6313633794946648E-5</v>
          </cell>
          <cell r="CB96">
            <v>-11.191529908571759</v>
          </cell>
          <cell r="CC96">
            <v>-6.2875982338563057E-5</v>
          </cell>
          <cell r="CD96">
            <v>-14.241221808657565</v>
          </cell>
          <cell r="CE96">
            <v>-4.9742708617313041E-5</v>
          </cell>
          <cell r="CF96">
            <v>-36.524456284693905</v>
          </cell>
          <cell r="CG96">
            <v>-5.5235102232084135E-5</v>
          </cell>
          <cell r="CH96">
            <v>-14.734101315665939</v>
          </cell>
          <cell r="CI96">
            <v>-0.40645753164473725</v>
          </cell>
          <cell r="CK96">
            <v>-14.734101315665939</v>
          </cell>
          <cell r="CL96">
            <v>-0.44588996023579613</v>
          </cell>
          <cell r="CN96">
            <v>-14.734101315665939</v>
          </cell>
          <cell r="CO96">
            <v>-0.54009406653255065</v>
          </cell>
          <cell r="CQ96">
            <v>0</v>
          </cell>
          <cell r="CS96">
            <v>0</v>
          </cell>
        </row>
        <row r="97">
          <cell r="AZ97" t="str">
            <v>Professional Fees</v>
          </cell>
          <cell r="BB97">
            <v>-318.07050000000004</v>
          </cell>
          <cell r="BC97">
            <v>-2.2038359996315897E-3</v>
          </cell>
          <cell r="BD97">
            <v>-338.33299499999998</v>
          </cell>
          <cell r="BE97">
            <v>-1.9863576757926144E-3</v>
          </cell>
          <cell r="BF97">
            <v>-327.03849774749995</v>
          </cell>
          <cell r="BG97">
            <v>-1.4715982744369586E-3</v>
          </cell>
          <cell r="BH97">
            <v>-983.44199274749997</v>
          </cell>
          <cell r="BI97">
            <v>-1.8317460915989172E-3</v>
          </cell>
          <cell r="BJ97">
            <v>-330.96295972046994</v>
          </cell>
          <cell r="BK97">
            <v>-2.2138268347678741E-3</v>
          </cell>
          <cell r="BL97">
            <v>-345.47821589920216</v>
          </cell>
          <cell r="BM97">
            <v>-2.1579980788318186E-3</v>
          </cell>
          <cell r="BN97">
            <v>-349.45121538204296</v>
          </cell>
          <cell r="BO97">
            <v>-1.6115744958288282E-3</v>
          </cell>
          <cell r="BP97">
            <v>-1025.8923910017152</v>
          </cell>
          <cell r="BQ97">
            <v>-1.9487781883576498E-3</v>
          </cell>
          <cell r="BR97">
            <v>-342.51299473838679</v>
          </cell>
          <cell r="BS97">
            <v>-1.9470473748858723E-3</v>
          </cell>
          <cell r="BT97">
            <v>-346.62315067524736</v>
          </cell>
          <cell r="BU97">
            <v>-1.6539883518429776E-3</v>
          </cell>
          <cell r="BV97">
            <v>-350.78262848335027</v>
          </cell>
          <cell r="BW97">
            <v>-1.2293687879348918E-3</v>
          </cell>
          <cell r="BX97">
            <v>-1039.9187738969845</v>
          </cell>
          <cell r="BY97">
            <v>-1.5502256435392205E-3</v>
          </cell>
          <cell r="BZ97">
            <v>-355.16741133939217</v>
          </cell>
          <cell r="CA97">
            <v>-1.8032185599979093E-3</v>
          </cell>
          <cell r="CB97">
            <v>-360.13975509814361</v>
          </cell>
          <cell r="CC97">
            <v>-2.0233284516017616E-3</v>
          </cell>
          <cell r="CD97">
            <v>-365.72192130216496</v>
          </cell>
          <cell r="CE97">
            <v>-1.2774184133020209E-3</v>
          </cell>
          <cell r="CF97">
            <v>-1081.0290877397008</v>
          </cell>
          <cell r="CG97">
            <v>-1.6348156345364043E-3</v>
          </cell>
          <cell r="CH97">
            <v>-433.75294001238166</v>
          </cell>
          <cell r="CI97">
            <v>-11.965585519194734</v>
          </cell>
          <cell r="CK97">
            <v>-433.75294001238166</v>
          </cell>
          <cell r="CL97">
            <v>-13.126425360509959</v>
          </cell>
          <cell r="CN97">
            <v>-433.75294001238166</v>
          </cell>
          <cell r="CO97">
            <v>-15.899672753889199</v>
          </cell>
          <cell r="CQ97">
            <v>0</v>
          </cell>
          <cell r="CS97">
            <v>0</v>
          </cell>
        </row>
        <row r="98">
          <cell r="CH98">
            <v>0</v>
          </cell>
          <cell r="CI98">
            <v>0</v>
          </cell>
          <cell r="CK98">
            <v>0</v>
          </cell>
          <cell r="CL98">
            <v>0</v>
          </cell>
          <cell r="CN98">
            <v>0</v>
          </cell>
          <cell r="CO98">
            <v>0</v>
          </cell>
          <cell r="CQ98" t="e">
            <v>#DIV/0!</v>
          </cell>
          <cell r="CS98" t="e">
            <v>#DIV/0!</v>
          </cell>
        </row>
        <row r="99">
          <cell r="AZ99" t="str">
            <v>Other Expenses</v>
          </cell>
          <cell r="BB99">
            <v>-2424.3694280444438</v>
          </cell>
          <cell r="BC99">
            <v>-1.679788795858337E-2</v>
          </cell>
          <cell r="BD99">
            <v>-3053.2924374342083</v>
          </cell>
          <cell r="BE99">
            <v>-1.7925921973814526E-2</v>
          </cell>
          <cell r="BF99">
            <v>-2406.1577279295902</v>
          </cell>
          <cell r="BG99">
            <v>-1.0827158223978254E-2</v>
          </cell>
          <cell r="BH99">
            <v>-7883.8195934082414</v>
          </cell>
          <cell r="BI99">
            <v>-1.4684298447284524E-2</v>
          </cell>
          <cell r="BJ99">
            <v>-2146.506043711393</v>
          </cell>
          <cell r="BK99">
            <v>-1.4358080084167786E-2</v>
          </cell>
          <cell r="BL99">
            <v>-2171.3867450607372</v>
          </cell>
          <cell r="BM99">
            <v>-1.3563368712107468E-2</v>
          </cell>
          <cell r="BN99">
            <v>-2466.9017104634331</v>
          </cell>
          <cell r="BO99">
            <v>-1.1376683512040442E-2</v>
          </cell>
          <cell r="BP99">
            <v>-6784.7944992355642</v>
          </cell>
          <cell r="BQ99">
            <v>-1.2888349351815325E-2</v>
          </cell>
          <cell r="BR99">
            <v>-2185.1757792397511</v>
          </cell>
          <cell r="BS99">
            <v>-1.242183750687376E-2</v>
          </cell>
          <cell r="BT99">
            <v>-2224.0269660570102</v>
          </cell>
          <cell r="BU99">
            <v>-1.0612432230440914E-2</v>
          </cell>
          <cell r="BV99">
            <v>-2750.6544565855065</v>
          </cell>
          <cell r="BW99">
            <v>-9.6400689793016275E-3</v>
          </cell>
          <cell r="BX99">
            <v>-7159.8572018822679</v>
          </cell>
          <cell r="BY99">
            <v>-1.0673328068540457E-2</v>
          </cell>
          <cell r="BZ99">
            <v>-2473.2275192987486</v>
          </cell>
          <cell r="CA99">
            <v>-1.2556810178835377E-2</v>
          </cell>
          <cell r="CB99">
            <v>-2488.7643090291349</v>
          </cell>
          <cell r="CC99">
            <v>-1.3982315377588274E-2</v>
          </cell>
          <cell r="CD99">
            <v>-3170.7390675682391</v>
          </cell>
          <cell r="CE99">
            <v>-1.1074973177069363E-2</v>
          </cell>
          <cell r="CF99">
            <v>-8132.7308958961221</v>
          </cell>
          <cell r="CG99">
            <v>-1.2298943452009723E-2</v>
          </cell>
          <cell r="CH99">
            <v>-0.43523240427632276</v>
          </cell>
          <cell r="CI99">
            <v>-1.200639828272845E-2</v>
          </cell>
          <cell r="CK99">
            <v>-0.57518220579277901</v>
          </cell>
          <cell r="CL99">
            <v>-1.7406421021185177E-2</v>
          </cell>
          <cell r="CN99">
            <v>-0.27853726817332131</v>
          </cell>
          <cell r="CO99">
            <v>-1.0210078146309897E-2</v>
          </cell>
          <cell r="CQ99">
            <v>-0.24331385795143323</v>
          </cell>
          <cell r="CS99">
            <v>0.56256434598725602</v>
          </cell>
        </row>
        <row r="100">
          <cell r="BH100" t="str">
            <v xml:space="preserve"> </v>
          </cell>
          <cell r="BI100" t="str">
            <v xml:space="preserve"> </v>
          </cell>
          <cell r="BP100" t="str">
            <v xml:space="preserve"> </v>
          </cell>
          <cell r="BQ100" t="str">
            <v xml:space="preserve"> </v>
          </cell>
          <cell r="BX100" t="str">
            <v xml:space="preserve"> </v>
          </cell>
          <cell r="BY100" t="str">
            <v xml:space="preserve"> </v>
          </cell>
          <cell r="CF100" t="str">
            <v xml:space="preserve"> </v>
          </cell>
          <cell r="CG100" t="str">
            <v xml:space="preserve"> </v>
          </cell>
          <cell r="CH100" t="str">
            <v xml:space="preserve"> </v>
          </cell>
          <cell r="CI100" t="str">
            <v xml:space="preserve"> </v>
          </cell>
          <cell r="CK100" t="str">
            <v xml:space="preserve"> </v>
          </cell>
          <cell r="CL100" t="str">
            <v xml:space="preserve"> </v>
          </cell>
          <cell r="CN100" t="str">
            <v xml:space="preserve"> </v>
          </cell>
          <cell r="CO100" t="str">
            <v xml:space="preserve"> </v>
          </cell>
        </row>
        <row r="101">
          <cell r="AZ101" t="str">
            <v>Total Support Center</v>
          </cell>
          <cell r="BB101">
            <v>-6645.1714140444437</v>
          </cell>
          <cell r="BC101">
            <v>-4.6042836371162681E-2</v>
          </cell>
          <cell r="BD101">
            <v>-7276.3000766466075</v>
          </cell>
          <cell r="BE101">
            <v>-4.2719258015664056E-2</v>
          </cell>
          <cell r="BF101">
            <v>-6950.306154125934</v>
          </cell>
          <cell r="BG101">
            <v>-3.1274784509061633E-2</v>
          </cell>
          <cell r="BH101">
            <v>-20871.777644816983</v>
          </cell>
          <cell r="BI101">
            <v>-3.8875497901818018E-2</v>
          </cell>
          <cell r="BJ101">
            <v>-6650.1138777252727</v>
          </cell>
          <cell r="BK101">
            <v>-4.4482925126137281E-2</v>
          </cell>
          <cell r="BL101">
            <v>-6676.0140200787009</v>
          </cell>
          <cell r="BM101">
            <v>-4.1701111000838058E-2</v>
          </cell>
          <cell r="BN101">
            <v>-7087.6706960047859</v>
          </cell>
          <cell r="BO101">
            <v>-3.2686420380673327E-2</v>
          </cell>
          <cell r="BP101">
            <v>-20413.798593808759</v>
          </cell>
          <cell r="BQ101">
            <v>-3.8777912566732409E-2</v>
          </cell>
          <cell r="BR101">
            <v>-6764.0667266364917</v>
          </cell>
          <cell r="BS101">
            <v>-3.8450974316199996E-2</v>
          </cell>
          <cell r="BT101">
            <v>-6804.1302430855276</v>
          </cell>
          <cell r="BU101">
            <v>-3.2467399089075456E-2</v>
          </cell>
          <cell r="BV101">
            <v>-7377.1923398728668</v>
          </cell>
          <cell r="BW101">
            <v>-2.5854444515808012E-2</v>
          </cell>
          <cell r="BX101">
            <v>-20945.389309594884</v>
          </cell>
          <cell r="BY101">
            <v>-3.1223669037119206E-2</v>
          </cell>
          <cell r="BZ101">
            <v>-7057.0113819816761</v>
          </cell>
          <cell r="CA101">
            <v>-3.5829114653612555E-2</v>
          </cell>
          <cell r="CB101">
            <v>-7074.1509174762086</v>
          </cell>
          <cell r="CC101">
            <v>-3.9743823389766335E-2</v>
          </cell>
          <cell r="CD101">
            <v>-7805.0900043171405</v>
          </cell>
          <cell r="CE101">
            <v>-2.7262149486403355E-2</v>
          </cell>
          <cell r="CF101">
            <v>-21936.252303775025</v>
          </cell>
          <cell r="CG101">
            <v>-3.3173694062505851E-2</v>
          </cell>
          <cell r="CH101">
            <v>-1.1726040200793935</v>
          </cell>
          <cell r="CI101">
            <v>-3.2347662432007963E-2</v>
          </cell>
          <cell r="CK101">
            <v>-1.4619520698998132</v>
          </cell>
          <cell r="CL101">
            <v>-4.4242247039605415E-2</v>
          </cell>
          <cell r="CN101">
            <v>-0.94713266598055079</v>
          </cell>
          <cell r="CO101">
            <v>-3.4718149560391535E-2</v>
          </cell>
          <cell r="CQ101">
            <v>-0.19791897133826597</v>
          </cell>
          <cell r="CS101">
            <v>0.2380567814809933</v>
          </cell>
        </row>
        <row r="102">
          <cell r="BH102" t="str">
            <v xml:space="preserve"> </v>
          </cell>
          <cell r="BI102" t="str">
            <v xml:space="preserve"> </v>
          </cell>
          <cell r="BP102" t="str">
            <v xml:space="preserve"> </v>
          </cell>
          <cell r="BQ102" t="str">
            <v xml:space="preserve"> </v>
          </cell>
          <cell r="BX102" t="str">
            <v xml:space="preserve"> </v>
          </cell>
          <cell r="BY102" t="str">
            <v xml:space="preserve"> </v>
          </cell>
          <cell r="CF102" t="str">
            <v xml:space="preserve"> </v>
          </cell>
          <cell r="CG102" t="str">
            <v xml:space="preserve"> </v>
          </cell>
          <cell r="CH102" t="str">
            <v xml:space="preserve"> </v>
          </cell>
          <cell r="CK102" t="str">
            <v xml:space="preserve"> </v>
          </cell>
          <cell r="CN102" t="str">
            <v xml:space="preserve"> </v>
          </cell>
        </row>
        <row r="103">
          <cell r="AZ103" t="str">
            <v>Profit Bef. Financials</v>
          </cell>
          <cell r="BB103">
            <v>1543.151593456505</v>
          </cell>
          <cell r="BC103">
            <v>1.0692135971579562E-2</v>
          </cell>
          <cell r="BD103">
            <v>5722.9517660902775</v>
          </cell>
          <cell r="BE103">
            <v>3.3599528679620273E-2</v>
          </cell>
          <cell r="BF103">
            <v>16509.619947392359</v>
          </cell>
          <cell r="BG103">
            <v>7.4289505344262832E-2</v>
          </cell>
          <cell r="BH103">
            <v>23775.723306939144</v>
          </cell>
          <cell r="BI103">
            <v>4.4284348811211342E-2</v>
          </cell>
          <cell r="BJ103">
            <v>1544.5654258979393</v>
          </cell>
          <cell r="BK103">
            <v>1.0331670924128612E-2</v>
          </cell>
          <cell r="BL103">
            <v>3218.1799480681057</v>
          </cell>
          <cell r="BM103">
            <v>2.0102066716971526E-2</v>
          </cell>
          <cell r="BN103">
            <v>14328.865263938551</v>
          </cell>
          <cell r="BO103">
            <v>6.6080851337962168E-2</v>
          </cell>
          <cell r="BP103">
            <v>19091.610637904596</v>
          </cell>
          <cell r="BQ103">
            <v>3.6266293344311536E-2</v>
          </cell>
          <cell r="BR103">
            <v>5955.5878571067287</v>
          </cell>
          <cell r="BS103">
            <v>3.3855100043543675E-2</v>
          </cell>
          <cell r="BT103">
            <v>15538.011633816626</v>
          </cell>
          <cell r="BU103">
            <v>7.414302882847984E-2</v>
          </cell>
          <cell r="BV103">
            <v>31682.158058959569</v>
          </cell>
          <cell r="BW103">
            <v>0.11103473515922264</v>
          </cell>
          <cell r="BX103">
            <v>53175.757549882925</v>
          </cell>
          <cell r="BY103">
            <v>7.9270059390829761E-2</v>
          </cell>
          <cell r="BZ103">
            <v>9917.9033299330913</v>
          </cell>
          <cell r="CA103">
            <v>5.0354133824824988E-2</v>
          </cell>
          <cell r="CB103">
            <v>3348.9057433220751</v>
          </cell>
          <cell r="CC103">
            <v>1.8814741156109118E-2</v>
          </cell>
          <cell r="CD103">
            <v>29209.360297207997</v>
          </cell>
          <cell r="CE103">
            <v>0.10202444127924799</v>
          </cell>
          <cell r="CF103">
            <v>42476.169370463162</v>
          </cell>
          <cell r="CG103">
            <v>6.4235742191952952E-2</v>
          </cell>
          <cell r="CH103">
            <v>1.8066875301925998</v>
          </cell>
          <cell r="CI103">
            <v>4.9839602581979441E-2</v>
          </cell>
          <cell r="CK103">
            <v>0.76305895696372694</v>
          </cell>
          <cell r="CL103">
            <v>2.3092031247020538E-2</v>
          </cell>
          <cell r="CN103">
            <v>0.27260965512171498</v>
          </cell>
          <cell r="CO103">
            <v>9.9927952208511504E-3</v>
          </cell>
          <cell r="CQ103">
            <v>1.3676906138177776</v>
          </cell>
          <cell r="CS103">
            <v>5.6273790977283928</v>
          </cell>
        </row>
        <row r="104">
          <cell r="BH104" t="str">
            <v xml:space="preserve"> </v>
          </cell>
          <cell r="BI104" t="str">
            <v xml:space="preserve"> </v>
          </cell>
          <cell r="BO104" t="str">
            <v xml:space="preserve"> </v>
          </cell>
          <cell r="BP104" t="str">
            <v xml:space="preserve"> </v>
          </cell>
          <cell r="BQ104" t="str">
            <v xml:space="preserve"> </v>
          </cell>
          <cell r="BW104" t="str">
            <v xml:space="preserve"> </v>
          </cell>
          <cell r="BX104" t="str">
            <v xml:space="preserve"> </v>
          </cell>
          <cell r="BY104" t="str">
            <v xml:space="preserve"> </v>
          </cell>
          <cell r="CF104" t="str">
            <v xml:space="preserve"> </v>
          </cell>
          <cell r="CG104" t="str">
            <v xml:space="preserve"> </v>
          </cell>
          <cell r="CH104" t="str">
            <v xml:space="preserve"> </v>
          </cell>
          <cell r="CI104" t="str">
            <v xml:space="preserve"> </v>
          </cell>
          <cell r="CK104" t="str">
            <v xml:space="preserve"> </v>
          </cell>
          <cell r="CL104" t="str">
            <v xml:space="preserve"> </v>
          </cell>
          <cell r="CN104" t="str">
            <v xml:space="preserve"> </v>
          </cell>
          <cell r="CO104" t="str">
            <v xml:space="preserve"> </v>
          </cell>
        </row>
        <row r="105">
          <cell r="AZ105" t="str">
            <v>Exchange Gain/(Loss)</v>
          </cell>
          <cell r="BB105">
            <v>-600.0000000000008</v>
          </cell>
          <cell r="BC105">
            <v>-4.1572594747986864E-3</v>
          </cell>
          <cell r="BD105">
            <v>-261.04499999999803</v>
          </cell>
          <cell r="BE105">
            <v>-1.5325987921375481E-3</v>
          </cell>
          <cell r="BF105">
            <v>-970.33254000000034</v>
          </cell>
          <cell r="BG105">
            <v>-4.3662740054429801E-3</v>
          </cell>
          <cell r="BH105">
            <v>-1831.377539999999</v>
          </cell>
          <cell r="BI105">
            <v>-3.4110996641144456E-3</v>
          </cell>
          <cell r="BJ105">
            <v>-359.16084171000898</v>
          </cell>
          <cell r="BK105">
            <v>-2.4024437962694976E-3</v>
          </cell>
          <cell r="BL105">
            <v>-363.29119138966712</v>
          </cell>
          <cell r="BM105">
            <v>-2.2692652010920457E-3</v>
          </cell>
          <cell r="BN105">
            <v>-367.46904009064838</v>
          </cell>
          <cell r="BO105">
            <v>-1.6946678304419524E-3</v>
          </cell>
          <cell r="BP105">
            <v>-1089.9210731903245</v>
          </cell>
          <cell r="BQ105">
            <v>-2.0704066363049132E-3</v>
          </cell>
          <cell r="BR105">
            <v>-155.53428474509025</v>
          </cell>
          <cell r="BS105">
            <v>-8.8414928913568619E-4</v>
          </cell>
          <cell r="BT105">
            <v>-575.78357832625932</v>
          </cell>
          <cell r="BU105">
            <v>-2.7474775700321074E-3</v>
          </cell>
          <cell r="BV105">
            <v>-413.15770595326939</v>
          </cell>
          <cell r="BW105">
            <v>-1.4479713273995252E-3</v>
          </cell>
          <cell r="BX105">
            <v>-1144.4755690246188</v>
          </cell>
          <cell r="BY105">
            <v>-1.706090340938358E-3</v>
          </cell>
          <cell r="BZ105">
            <v>-401.5892901865721</v>
          </cell>
          <cell r="CA105">
            <v>-2.0389068322172839E-3</v>
          </cell>
          <cell r="CB105">
            <v>-440.27572514121624</v>
          </cell>
          <cell r="CC105">
            <v>-2.4735464180705548E-3</v>
          </cell>
          <cell r="CD105">
            <v>-497.46076836436816</v>
          </cell>
          <cell r="CE105">
            <v>-1.7375648228616411E-3</v>
          </cell>
          <cell r="CF105">
            <v>-1339.3257836921564</v>
          </cell>
          <cell r="CG105">
            <v>-2.025431836895103E-3</v>
          </cell>
          <cell r="CH105">
            <v>4.9866627460040745E-2</v>
          </cell>
          <cell r="CI105">
            <v>1.3756296278012766E-3</v>
          </cell>
          <cell r="CK105">
            <v>-9.0420281027493651E-2</v>
          </cell>
          <cell r="CL105">
            <v>-2.7363389627972313E-3</v>
          </cell>
          <cell r="CN105">
            <v>1.67209685786898E-2</v>
          </cell>
          <cell r="CO105">
            <v>6.1292478737237513E-4</v>
          </cell>
          <cell r="CQ105">
            <v>-1.5514982578397212</v>
          </cell>
          <cell r="CS105">
            <v>1.9822810338627006</v>
          </cell>
        </row>
        <row r="106">
          <cell r="AZ106" t="str">
            <v>Interest Gain/(Loss)</v>
          </cell>
          <cell r="BB106">
            <v>-855.47781470370705</v>
          </cell>
          <cell r="BC106">
            <v>-5.9274054177617603E-3</v>
          </cell>
          <cell r="BD106">
            <v>-915.27669320620464</v>
          </cell>
          <cell r="BE106">
            <v>-5.3736020781071812E-3</v>
          </cell>
          <cell r="BF106">
            <v>-906.96692262311171</v>
          </cell>
          <cell r="BG106">
            <v>-4.0811432522358838E-3</v>
          </cell>
          <cell r="BH106">
            <v>-2677.7214305330235</v>
          </cell>
          <cell r="BI106">
            <v>-4.9874886378060822E-3</v>
          </cell>
          <cell r="BJ106">
            <v>-948.36797877413881</v>
          </cell>
          <cell r="BK106">
            <v>-6.343678103489305E-3</v>
          </cell>
          <cell r="BL106">
            <v>-1128.6188876924109</v>
          </cell>
          <cell r="BM106">
            <v>-7.0498146606272072E-3</v>
          </cell>
          <cell r="BN106">
            <v>-1115.9121558631562</v>
          </cell>
          <cell r="BO106">
            <v>-5.1462850630189533E-3</v>
          </cell>
          <cell r="BP106">
            <v>-3192.899022329706</v>
          </cell>
          <cell r="BQ106">
            <v>-6.0652092041242099E-3</v>
          </cell>
          <cell r="BR106">
            <v>-1101.0523528943068</v>
          </cell>
          <cell r="BS106">
            <v>-6.2590357920645299E-3</v>
          </cell>
          <cell r="BT106">
            <v>-1093.7158275855265</v>
          </cell>
          <cell r="BU106">
            <v>-5.2189048409741574E-3</v>
          </cell>
          <cell r="BV106">
            <v>-1084.6130719888947</v>
          </cell>
          <cell r="BW106">
            <v>-3.8011844071480744E-3</v>
          </cell>
          <cell r="BX106">
            <v>-3279.3812524687282</v>
          </cell>
          <cell r="BY106">
            <v>-4.8886326895204169E-3</v>
          </cell>
          <cell r="BZ106">
            <v>-1126.6802922768768</v>
          </cell>
          <cell r="CA106">
            <v>-5.7202624715929273E-3</v>
          </cell>
          <cell r="CB106">
            <v>-1153.331715424408</v>
          </cell>
          <cell r="CC106">
            <v>-6.4796203166099719E-3</v>
          </cell>
          <cell r="CD106">
            <v>-1150.9728352115048</v>
          </cell>
          <cell r="CE106">
            <v>-4.0201962400138614E-3</v>
          </cell>
          <cell r="CF106">
            <v>-3430.9848429127896</v>
          </cell>
          <cell r="CG106">
            <v>-5.1886001280308245E-3</v>
          </cell>
          <cell r="CH106">
            <v>-2.4726428766461538E-2</v>
          </cell>
          <cell r="CI106">
            <v>-6.8210764860965941E-4</v>
          </cell>
          <cell r="CK106">
            <v>-0.18588141395895907</v>
          </cell>
          <cell r="CL106">
            <v>-5.6252264391998836E-3</v>
          </cell>
          <cell r="CN106">
            <v>-5.5665537690869765E-2</v>
          </cell>
          <cell r="CO106">
            <v>-2.0404791560118297E-3</v>
          </cell>
          <cell r="CQ106">
            <v>-0.86697740112994348</v>
          </cell>
          <cell r="CS106">
            <v>-0.55580364814266126</v>
          </cell>
        </row>
        <row r="107">
          <cell r="AZ107" t="str">
            <v>Others</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8.6664846359034681E-2</v>
          </cell>
          <cell r="CI107">
            <v>2.3907518196586756E-3</v>
          </cell>
          <cell r="CK107">
            <v>0</v>
          </cell>
          <cell r="CL107">
            <v>0</v>
          </cell>
          <cell r="CN107">
            <v>6.8569826720715807E-2</v>
          </cell>
          <cell r="CO107">
            <v>2.5134995179955377E-3</v>
          </cell>
          <cell r="CQ107">
            <v>0</v>
          </cell>
          <cell r="CS107">
            <v>0.26389186765805461</v>
          </cell>
        </row>
        <row r="109">
          <cell r="AZ109" t="str">
            <v>Profit Before Taxes</v>
          </cell>
          <cell r="BB109">
            <v>87.673778752797148</v>
          </cell>
          <cell r="BC109">
            <v>6.0747107901911531E-4</v>
          </cell>
          <cell r="BD109">
            <v>4546.6300728840743</v>
          </cell>
          <cell r="BE109">
            <v>2.6693327809375538E-2</v>
          </cell>
          <cell r="BF109">
            <v>14632.320484769247</v>
          </cell>
          <cell r="BG109">
            <v>6.5842088086583969E-2</v>
          </cell>
          <cell r="BH109">
            <v>19266.624336406116</v>
          </cell>
          <cell r="BI109">
            <v>3.58857605092908E-2</v>
          </cell>
          <cell r="BJ109">
            <v>237.03660541379156</v>
          </cell>
          <cell r="BK109">
            <v>1.5855490243698095E-3</v>
          </cell>
          <cell r="BL109">
            <v>1726.2698689860279</v>
          </cell>
          <cell r="BM109">
            <v>1.0782986855252273E-2</v>
          </cell>
          <cell r="BN109">
            <v>12845.484067984748</v>
          </cell>
          <cell r="BO109">
            <v>5.9239898444501275E-2</v>
          </cell>
          <cell r="BP109">
            <v>14808.790542384568</v>
          </cell>
          <cell r="BQ109">
            <v>2.8130677503882418E-2</v>
          </cell>
          <cell r="BR109">
            <v>4699.0012194673318</v>
          </cell>
          <cell r="BS109">
            <v>2.6711914962343458E-2</v>
          </cell>
          <cell r="BT109">
            <v>13868.512227904839</v>
          </cell>
          <cell r="BU109">
            <v>6.6176646417473561E-2</v>
          </cell>
          <cell r="BV109">
            <v>30184.387281017407</v>
          </cell>
          <cell r="BW109">
            <v>0.10578557942467505</v>
          </cell>
          <cell r="BX109">
            <v>48751.900728389577</v>
          </cell>
          <cell r="BY109">
            <v>7.267533636037099E-2</v>
          </cell>
          <cell r="BZ109">
            <v>8389.6337474696429</v>
          </cell>
          <cell r="CA109">
            <v>4.2594964521014779E-2</v>
          </cell>
          <cell r="CB109">
            <v>1755.2983027564508</v>
          </cell>
          <cell r="CC109">
            <v>9.8615744214285914E-3</v>
          </cell>
          <cell r="CD109">
            <v>27560.926693632122</v>
          </cell>
          <cell r="CE109">
            <v>9.6266680216372483E-2</v>
          </cell>
          <cell r="CF109">
            <v>37705.858743858218</v>
          </cell>
          <cell r="CG109">
            <v>5.7021710227027032E-2</v>
          </cell>
          <cell r="CH109">
            <v>1.9184925752452138</v>
          </cell>
          <cell r="CI109">
            <v>5.2923876380829737E-2</v>
          </cell>
          <cell r="CK109">
            <v>0.4867572619772742</v>
          </cell>
          <cell r="CL109">
            <v>1.4730465845023424E-2</v>
          </cell>
          <cell r="CN109">
            <v>0.30223491273025083</v>
          </cell>
          <cell r="CO109">
            <v>1.1078740370207233E-2</v>
          </cell>
          <cell r="CQ109">
            <v>2.9413743257820868</v>
          </cell>
          <cell r="CS109">
            <v>5.3476868304671905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_D-3"/>
      <sheetName val="LINDAV"/>
      <sheetName val="TOLUCA"/>
      <sheetName val="PUEBLA"/>
      <sheetName val="POLANCO"/>
      <sheetName val="INTERLOMAS"/>
      <sheetName val="PUEBLA II"/>
      <sheetName val="VERAC"/>
      <sheetName val="MERIDA"/>
      <sheetName val="CANCUN"/>
      <sheetName val="PUEBLA_II"/>
      <sheetName val="P&amp;L2000"/>
      <sheetName val="CONSOL"/>
      <sheetName val="LC"/>
      <sheetName val="meta"/>
      <sheetName val="PUEBLA_II1"/>
    </sheetNames>
    <sheetDataSet>
      <sheetData sheetId="0" refreshError="1"/>
      <sheetData sheetId="1" refreshError="1"/>
      <sheetData sheetId="2" refreshError="1">
        <row r="147">
          <cell r="S147" t="str">
            <v>TOLUCA</v>
          </cell>
        </row>
        <row r="148">
          <cell r="S148" t="str">
            <v>PROFIT &amp; LOSS 2001 BUDGET</v>
          </cell>
        </row>
        <row r="149">
          <cell r="S149" t="str">
            <v>(THOUSAND OF $ PESOS)</v>
          </cell>
        </row>
        <row r="151">
          <cell r="S151">
            <v>37173.424765277778</v>
          </cell>
        </row>
        <row r="152">
          <cell r="U152" t="str">
            <v>January</v>
          </cell>
          <cell r="V152" t="str">
            <v>%</v>
          </cell>
          <cell r="W152" t="str">
            <v>February</v>
          </cell>
          <cell r="X152" t="str">
            <v>%</v>
          </cell>
          <cell r="Y152" t="str">
            <v>March</v>
          </cell>
          <cell r="Z152" t="str">
            <v>%</v>
          </cell>
          <cell r="AA152" t="str">
            <v>Quarter 1</v>
          </cell>
          <cell r="AB152" t="str">
            <v>%</v>
          </cell>
          <cell r="AC152" t="str">
            <v>April</v>
          </cell>
          <cell r="AD152" t="str">
            <v>%</v>
          </cell>
          <cell r="AE152" t="str">
            <v>May</v>
          </cell>
          <cell r="AF152" t="str">
            <v>%</v>
          </cell>
          <cell r="AG152" t="str">
            <v>June</v>
          </cell>
          <cell r="AH152" t="str">
            <v>%</v>
          </cell>
          <cell r="AI152" t="str">
            <v>Quarter 2</v>
          </cell>
          <cell r="AJ152" t="str">
            <v>%</v>
          </cell>
          <cell r="AK152" t="str">
            <v>July</v>
          </cell>
          <cell r="AL152" t="str">
            <v>%</v>
          </cell>
          <cell r="AM152" t="str">
            <v>August</v>
          </cell>
          <cell r="AN152" t="str">
            <v>%</v>
          </cell>
          <cell r="AO152" t="str">
            <v>September</v>
          </cell>
          <cell r="AP152" t="str">
            <v>%</v>
          </cell>
          <cell r="AQ152" t="str">
            <v>Quarter 3</v>
          </cell>
          <cell r="AR152" t="str">
            <v>%</v>
          </cell>
          <cell r="AS152" t="str">
            <v>October</v>
          </cell>
          <cell r="AT152" t="str">
            <v>%</v>
          </cell>
          <cell r="AU152" t="str">
            <v>November</v>
          </cell>
          <cell r="AV152" t="str">
            <v>%</v>
          </cell>
          <cell r="AW152" t="str">
            <v>December</v>
          </cell>
          <cell r="AX152" t="str">
            <v>%</v>
          </cell>
          <cell r="AY152" t="str">
            <v>Quarter 4</v>
          </cell>
          <cell r="AZ152" t="str">
            <v>%</v>
          </cell>
          <cell r="BA152" t="str">
            <v>Total</v>
          </cell>
          <cell r="BB152" t="str">
            <v>%</v>
          </cell>
        </row>
        <row r="153">
          <cell r="S153" t="str">
            <v>Stores</v>
          </cell>
          <cell r="U153">
            <v>1</v>
          </cell>
          <cell r="W153">
            <v>1</v>
          </cell>
          <cell r="Y153">
            <v>1</v>
          </cell>
          <cell r="AA153">
            <v>1</v>
          </cell>
          <cell r="AC153">
            <v>1</v>
          </cell>
          <cell r="AE153">
            <v>1</v>
          </cell>
          <cell r="AG153">
            <v>1</v>
          </cell>
          <cell r="AI153">
            <v>1</v>
          </cell>
          <cell r="AK153">
            <v>1</v>
          </cell>
          <cell r="AM153">
            <v>1</v>
          </cell>
          <cell r="AO153">
            <v>1</v>
          </cell>
          <cell r="AQ153">
            <v>1</v>
          </cell>
          <cell r="AS153">
            <v>1</v>
          </cell>
          <cell r="AU153">
            <v>1</v>
          </cell>
          <cell r="AW153">
            <v>1</v>
          </cell>
          <cell r="AY153">
            <v>1</v>
          </cell>
          <cell r="BA153">
            <v>1</v>
          </cell>
        </row>
        <row r="154">
          <cell r="S154" t="str">
            <v>Revenues</v>
          </cell>
          <cell r="U154">
            <v>5196.0471112798596</v>
          </cell>
          <cell r="V154" t="str">
            <v xml:space="preserve"> </v>
          </cell>
          <cell r="W154">
            <v>6250.7183650382221</v>
          </cell>
          <cell r="X154" t="str">
            <v xml:space="preserve"> </v>
          </cell>
          <cell r="Y154">
            <v>8029.9070109107861</v>
          </cell>
          <cell r="Z154" t="str">
            <v xml:space="preserve"> </v>
          </cell>
          <cell r="AA154">
            <v>19476.672487228869</v>
          </cell>
          <cell r="AB154" t="str">
            <v xml:space="preserve"> </v>
          </cell>
          <cell r="AC154">
            <v>5940.0703277993734</v>
          </cell>
          <cell r="AD154" t="str">
            <v xml:space="preserve"> </v>
          </cell>
          <cell r="AE154">
            <v>5987.0315169127625</v>
          </cell>
          <cell r="AF154" t="str">
            <v xml:space="preserve"> </v>
          </cell>
          <cell r="AG154">
            <v>8272.196733092771</v>
          </cell>
          <cell r="AH154" t="str">
            <v xml:space="preserve"> </v>
          </cell>
          <cell r="AI154">
            <v>20199.298577804908</v>
          </cell>
          <cell r="AJ154" t="str">
            <v xml:space="preserve"> </v>
          </cell>
          <cell r="AK154">
            <v>6531.983307851634</v>
          </cell>
          <cell r="AL154" t="str">
            <v xml:space="preserve"> </v>
          </cell>
          <cell r="AM154">
            <v>7332.6039056297213</v>
          </cell>
          <cell r="AN154" t="str">
            <v xml:space="preserve"> </v>
          </cell>
          <cell r="AO154">
            <v>9044.1230227933211</v>
          </cell>
          <cell r="AP154" t="str">
            <v xml:space="preserve"> </v>
          </cell>
          <cell r="AQ154">
            <v>22908.710236274677</v>
          </cell>
          <cell r="AR154" t="str">
            <v xml:space="preserve"> </v>
          </cell>
          <cell r="AS154">
            <v>6402.3923817463492</v>
          </cell>
          <cell r="AT154" t="str">
            <v xml:space="preserve"> </v>
          </cell>
          <cell r="AU154">
            <v>5310.2330239342864</v>
          </cell>
          <cell r="AV154" t="str">
            <v xml:space="preserve"> </v>
          </cell>
          <cell r="AW154">
            <v>8971.9130690231941</v>
          </cell>
          <cell r="AX154" t="str">
            <v xml:space="preserve"> </v>
          </cell>
          <cell r="AY154">
            <v>20684.53847470383</v>
          </cell>
          <cell r="AZ154" t="str">
            <v xml:space="preserve"> </v>
          </cell>
          <cell r="BA154">
            <v>83269.21977601228</v>
          </cell>
          <cell r="BB154" t="str">
            <v xml:space="preserve"> </v>
          </cell>
        </row>
        <row r="155">
          <cell r="S155" t="str">
            <v>In USD at 6.1</v>
          </cell>
          <cell r="U155">
            <v>851.81100184915738</v>
          </cell>
          <cell r="W155">
            <v>1024.7079286947906</v>
          </cell>
          <cell r="X155" t="str">
            <v xml:space="preserve"> </v>
          </cell>
          <cell r="Y155">
            <v>1316.3781985099649</v>
          </cell>
          <cell r="AA155">
            <v>3192.897129053913</v>
          </cell>
          <cell r="AC155">
            <v>973.78202095071697</v>
          </cell>
          <cell r="AE155">
            <v>981.48057654307593</v>
          </cell>
          <cell r="AG155">
            <v>1356.0978250971757</v>
          </cell>
          <cell r="AI155">
            <v>3311.3604225909685</v>
          </cell>
          <cell r="AK155">
            <v>1070.8169357133827</v>
          </cell>
          <cell r="AM155">
            <v>1202.0662140376594</v>
          </cell>
          <cell r="AO155">
            <v>1482.6431184907085</v>
          </cell>
          <cell r="AQ155">
            <v>3755.5262682417506</v>
          </cell>
          <cell r="AS155">
            <v>1049.5725215977623</v>
          </cell>
          <cell r="AU155">
            <v>870.53000392365357</v>
          </cell>
          <cell r="AW155">
            <v>1470.8054211513434</v>
          </cell>
          <cell r="AY155">
            <v>3390.907946672759</v>
          </cell>
          <cell r="BA155">
            <v>13650.69176655939</v>
          </cell>
        </row>
        <row r="156">
          <cell r="S156" t="str">
            <v>Gross Profit:</v>
          </cell>
          <cell r="AC156" t="str">
            <v xml:space="preserve"> </v>
          </cell>
        </row>
        <row r="157">
          <cell r="S157" t="str">
            <v xml:space="preserve">  Store/Telemarketing</v>
          </cell>
          <cell r="U157">
            <v>1226.5454922579352</v>
          </cell>
          <cell r="V157">
            <v>0.23605357418628556</v>
          </cell>
          <cell r="W157">
            <v>1420.8182861206446</v>
          </cell>
          <cell r="X157">
            <v>0.22730479972792</v>
          </cell>
          <cell r="Y157">
            <v>1724.7302344967511</v>
          </cell>
          <cell r="Z157">
            <v>0.21478831973436824</v>
          </cell>
          <cell r="AA157">
            <v>4372.0940128753309</v>
          </cell>
          <cell r="AB157">
            <v>0.22447848911266416</v>
          </cell>
          <cell r="AC157">
            <v>1254.793683317414</v>
          </cell>
          <cell r="AD157">
            <v>0.21124222678728438</v>
          </cell>
          <cell r="AE157">
            <v>1250.8426468630105</v>
          </cell>
          <cell r="AF157">
            <v>0.20892534861884487</v>
          </cell>
          <cell r="AG157">
            <v>1803.5350612493244</v>
          </cell>
          <cell r="AH157">
            <v>0.21802371479323207</v>
          </cell>
          <cell r="AI157">
            <v>4309.1713914297488</v>
          </cell>
          <cell r="AJ157">
            <v>0.21333272414541604</v>
          </cell>
          <cell r="AK157">
            <v>1416.348876818573</v>
          </cell>
          <cell r="AL157">
            <v>0.21683289899349259</v>
          </cell>
          <cell r="AM157">
            <v>1603.1613933154954</v>
          </cell>
          <cell r="AN157">
            <v>0.21863466429499118</v>
          </cell>
          <cell r="AO157">
            <v>1995.3561387614991</v>
          </cell>
          <cell r="AP157">
            <v>0.22062461266092151</v>
          </cell>
          <cell r="AQ157">
            <v>5014.8664088955675</v>
          </cell>
          <cell r="AR157">
            <v>0.21890653629879187</v>
          </cell>
          <cell r="AS157">
            <v>1432.9870236259915</v>
          </cell>
          <cell r="AT157">
            <v>0.22382055615827823</v>
          </cell>
          <cell r="AU157">
            <v>1188.5393087470275</v>
          </cell>
          <cell r="AV157">
            <v>0.2238205561582782</v>
          </cell>
          <cell r="AW157">
            <v>2008.0985729124961</v>
          </cell>
          <cell r="AX157">
            <v>0.22382055615827823</v>
          </cell>
          <cell r="AY157">
            <v>4629.6249052855146</v>
          </cell>
          <cell r="AZ157">
            <v>0.2238205561582782</v>
          </cell>
          <cell r="BA157">
            <v>18325.756718486162</v>
          </cell>
          <cell r="BB157">
            <v>0.22007840073175924</v>
          </cell>
        </row>
        <row r="158">
          <cell r="S158" t="str">
            <v xml:space="preserve">  Business Services</v>
          </cell>
          <cell r="U158">
            <v>31.194304149816205</v>
          </cell>
          <cell r="V158">
            <v>6.0034683061471724E-3</v>
          </cell>
          <cell r="W158">
            <v>64.519051946395706</v>
          </cell>
          <cell r="X158">
            <v>1.0321861933064582E-2</v>
          </cell>
          <cell r="Y158">
            <v>92.184750043648378</v>
          </cell>
          <cell r="Z158">
            <v>1.1480176534845376E-2</v>
          </cell>
          <cell r="AA158">
            <v>187.89810613986032</v>
          </cell>
          <cell r="AB158">
            <v>9.6473412623777378E-3</v>
          </cell>
          <cell r="AC158">
            <v>42.373559662568169</v>
          </cell>
          <cell r="AD158">
            <v>7.133511444176178E-3</v>
          </cell>
          <cell r="AE158">
            <v>53.075480468844937</v>
          </cell>
          <cell r="AF158">
            <v>8.8650745062744431E-3</v>
          </cell>
          <cell r="AG158">
            <v>96.725059002628171</v>
          </cell>
          <cell r="AH158">
            <v>1.1692789971457201E-2</v>
          </cell>
          <cell r="AI158">
            <v>192.17409913404128</v>
          </cell>
          <cell r="AJ158">
            <v>9.5138996234851031E-3</v>
          </cell>
          <cell r="AK158">
            <v>37.227864256920448</v>
          </cell>
          <cell r="AL158">
            <v>5.6993201761816308E-3</v>
          </cell>
          <cell r="AM158">
            <v>33.646989440857638</v>
          </cell>
          <cell r="AN158">
            <v>4.5886822572026066E-3</v>
          </cell>
          <cell r="AO158">
            <v>78.099059660741062</v>
          </cell>
          <cell r="AP158">
            <v>8.6353380492407098E-3</v>
          </cell>
          <cell r="AQ158">
            <v>148.97391335851916</v>
          </cell>
          <cell r="AR158">
            <v>6.5029376085357785E-3</v>
          </cell>
          <cell r="AS158">
            <v>56.78025372719619</v>
          </cell>
          <cell r="AT158">
            <v>8.8685994768268987E-3</v>
          </cell>
          <cell r="AU158">
            <v>45.85565728191429</v>
          </cell>
          <cell r="AV158">
            <v>8.6353380492407081E-3</v>
          </cell>
          <cell r="AW158">
            <v>77.475502299415979</v>
          </cell>
          <cell r="AX158">
            <v>8.6353380492407098E-3</v>
          </cell>
          <cell r="AY158">
            <v>180.11141330852647</v>
          </cell>
          <cell r="AZ158">
            <v>8.7075384122683643E-3</v>
          </cell>
          <cell r="BA158">
            <v>709.15753194094714</v>
          </cell>
          <cell r="BB158">
            <v>8.5164426164737184E-3</v>
          </cell>
        </row>
        <row r="159">
          <cell r="S159" t="str">
            <v xml:space="preserve">  Rebates &amp; Allow.</v>
          </cell>
          <cell r="U159">
            <v>142.37169084906813</v>
          </cell>
          <cell r="V159">
            <v>2.7399999999999997E-2</v>
          </cell>
          <cell r="W159">
            <v>160.64346198148232</v>
          </cell>
          <cell r="X159">
            <v>2.5700000000000001E-2</v>
          </cell>
          <cell r="Y159">
            <v>199.14169387058749</v>
          </cell>
          <cell r="Z159">
            <v>2.4799999999999999E-2</v>
          </cell>
          <cell r="AA159">
            <v>502.15684670113797</v>
          </cell>
          <cell r="AB159">
            <v>2.578247629467556E-2</v>
          </cell>
          <cell r="AC159">
            <v>185.33019422734046</v>
          </cell>
          <cell r="AD159">
            <v>3.1200000000000002E-2</v>
          </cell>
          <cell r="AE159">
            <v>195.17722745135609</v>
          </cell>
          <cell r="AF159">
            <v>3.2600000000000004E-2</v>
          </cell>
          <cell r="AG159">
            <v>214.24989538710278</v>
          </cell>
          <cell r="AH159">
            <v>2.5900000000000003E-2</v>
          </cell>
          <cell r="AI159">
            <v>594.75731706579938</v>
          </cell>
          <cell r="AJ159">
            <v>2.9444453963333249E-2</v>
          </cell>
          <cell r="AK159">
            <v>163.95278102707601</v>
          </cell>
          <cell r="AL159">
            <v>2.5100000000000001E-2</v>
          </cell>
          <cell r="AM159">
            <v>184.88427487654781</v>
          </cell>
          <cell r="AN159">
            <v>2.5214E-2</v>
          </cell>
          <cell r="AO159">
            <v>227.00748787211234</v>
          </cell>
          <cell r="AP159">
            <v>2.5099999999999997E-2</v>
          </cell>
          <cell r="AQ159">
            <v>575.84454377573616</v>
          </cell>
          <cell r="AR159">
            <v>2.5136489040047227E-2</v>
          </cell>
          <cell r="AS159">
            <v>160.70004878183335</v>
          </cell>
          <cell r="AT159">
            <v>2.5099999999999997E-2</v>
          </cell>
          <cell r="AU159">
            <v>154.52778099648771</v>
          </cell>
          <cell r="AV159">
            <v>2.9099999999999994E-2</v>
          </cell>
          <cell r="AW159">
            <v>332.85797486076046</v>
          </cell>
          <cell r="AX159">
            <v>3.7099999999999994E-2</v>
          </cell>
          <cell r="AY159">
            <v>648.08580463908152</v>
          </cell>
          <cell r="AZ159">
            <v>3.1331895823136613E-2</v>
          </cell>
          <cell r="BA159">
            <v>2320.8445121817549</v>
          </cell>
          <cell r="BB159">
            <v>2.7871577497959581E-2</v>
          </cell>
        </row>
        <row r="160">
          <cell r="S160" t="str">
            <v xml:space="preserve">  Shrinkage</v>
          </cell>
          <cell r="U160">
            <v>-36.302702747667865</v>
          </cell>
          <cell r="V160">
            <v>-6.9865999999999999E-3</v>
          </cell>
          <cell r="W160">
            <v>-43.671268929176044</v>
          </cell>
          <cell r="X160">
            <v>-6.9865999999999999E-3</v>
          </cell>
          <cell r="Y160">
            <v>-56.101748322429295</v>
          </cell>
          <cell r="Z160">
            <v>-6.9865999999999999E-3</v>
          </cell>
          <cell r="AA160">
            <v>-136.07571999927319</v>
          </cell>
          <cell r="AB160">
            <v>-6.9865999999999991E-3</v>
          </cell>
          <cell r="AC160">
            <v>-41.500895352203102</v>
          </cell>
          <cell r="AD160">
            <v>-6.9865999999999999E-3</v>
          </cell>
          <cell r="AE160">
            <v>-41.828994396062704</v>
          </cell>
          <cell r="AF160">
            <v>-6.9865999999999999E-3</v>
          </cell>
          <cell r="AG160">
            <v>-57.79452969542595</v>
          </cell>
          <cell r="AH160">
            <v>-6.9865999999999999E-3</v>
          </cell>
          <cell r="AI160">
            <v>-141.12441944369175</v>
          </cell>
          <cell r="AJ160">
            <v>-6.9865999999999991E-3</v>
          </cell>
          <cell r="AK160">
            <v>-45.636354578636222</v>
          </cell>
          <cell r="AL160">
            <v>-6.9865999999999991E-3</v>
          </cell>
          <cell r="AM160">
            <v>-51.22997044707261</v>
          </cell>
          <cell r="AN160">
            <v>-6.9865999999999999E-3</v>
          </cell>
          <cell r="AO160">
            <v>-63.187669911047813</v>
          </cell>
          <cell r="AP160">
            <v>-6.9865999999999999E-3</v>
          </cell>
          <cell r="AQ160">
            <v>-160.05399493675665</v>
          </cell>
          <cell r="AR160">
            <v>-6.9865999999999999E-3</v>
          </cell>
          <cell r="AS160">
            <v>-44.730954614309042</v>
          </cell>
          <cell r="AT160">
            <v>-6.9865999999999999E-3</v>
          </cell>
          <cell r="AU160">
            <v>-37.100474045019283</v>
          </cell>
          <cell r="AV160">
            <v>-6.9865999999999999E-3</v>
          </cell>
          <cell r="AW160">
            <v>-62.683167848037449</v>
          </cell>
          <cell r="AX160">
            <v>-6.9865999999999999E-3</v>
          </cell>
          <cell r="AY160">
            <v>-144.51459650736578</v>
          </cell>
          <cell r="AZ160">
            <v>-6.9865999999999999E-3</v>
          </cell>
          <cell r="BA160">
            <v>-581.76873088708737</v>
          </cell>
          <cell r="BB160">
            <v>-6.9865999999999999E-3</v>
          </cell>
        </row>
        <row r="161">
          <cell r="S161" t="str">
            <v xml:space="preserve">  Other</v>
          </cell>
          <cell r="U161">
            <v>25.980235556399297</v>
          </cell>
          <cell r="V161">
            <v>5.0000000000000001E-3</v>
          </cell>
          <cell r="W161">
            <v>31.253591825191112</v>
          </cell>
          <cell r="X161">
            <v>5.0000000000000001E-3</v>
          </cell>
          <cell r="Y161">
            <v>40.14953505455393</v>
          </cell>
          <cell r="Z161">
            <v>5.0000000000000001E-3</v>
          </cell>
          <cell r="AA161">
            <v>97.383362436144338</v>
          </cell>
          <cell r="AB161">
            <v>5.0000000000000001E-3</v>
          </cell>
          <cell r="AC161">
            <v>29.700351638996867</v>
          </cell>
          <cell r="AD161">
            <v>5.0000000000000001E-3</v>
          </cell>
          <cell r="AE161">
            <v>29.935157584563814</v>
          </cell>
          <cell r="AF161">
            <v>5.0000000000000001E-3</v>
          </cell>
          <cell r="AG161">
            <v>41.360983665463856</v>
          </cell>
          <cell r="AH161">
            <v>5.0000000000000001E-3</v>
          </cell>
          <cell r="AI161">
            <v>100.99649288902454</v>
          </cell>
          <cell r="AJ161">
            <v>5.0000000000000001E-3</v>
          </cell>
          <cell r="AK161">
            <v>32.65991653925817</v>
          </cell>
          <cell r="AL161">
            <v>5.0000000000000001E-3</v>
          </cell>
          <cell r="AM161">
            <v>36.66301952814861</v>
          </cell>
          <cell r="AN161">
            <v>5.0000000000000001E-3</v>
          </cell>
          <cell r="AO161">
            <v>45.220615113966609</v>
          </cell>
          <cell r="AP161">
            <v>5.0000000000000001E-3</v>
          </cell>
          <cell r="AQ161">
            <v>114.5435511813734</v>
          </cell>
          <cell r="AR161">
            <v>5.000000000000001E-3</v>
          </cell>
          <cell r="AS161">
            <v>32.011961908731749</v>
          </cell>
          <cell r="AT161">
            <v>5.0000000000000001E-3</v>
          </cell>
          <cell r="AU161">
            <v>26.551165119671431</v>
          </cell>
          <cell r="AV161">
            <v>5.0000000000000001E-3</v>
          </cell>
          <cell r="AW161">
            <v>44.859565345115975</v>
          </cell>
          <cell r="AX161">
            <v>5.0000000000000001E-3</v>
          </cell>
          <cell r="AY161">
            <v>103.42269237351915</v>
          </cell>
          <cell r="AZ161">
            <v>5.0000000000000001E-3</v>
          </cell>
          <cell r="BA161">
            <v>416.34609888006145</v>
          </cell>
          <cell r="BB161">
            <v>5.000000000000001E-3</v>
          </cell>
        </row>
        <row r="162">
          <cell r="S162" t="str">
            <v xml:space="preserve">  Noms &amp; Labels</v>
          </cell>
          <cell r="U162">
            <v>-1.5588141333839578</v>
          </cell>
          <cell r="V162">
            <v>-2.9999999999999997E-4</v>
          </cell>
          <cell r="W162">
            <v>-1.8752155095114664</v>
          </cell>
          <cell r="X162">
            <v>-2.9999999999999997E-4</v>
          </cell>
          <cell r="Y162">
            <v>-2.4089721032732356</v>
          </cell>
          <cell r="Z162">
            <v>-2.9999999999999997E-4</v>
          </cell>
          <cell r="AA162">
            <v>-5.8430017461686603</v>
          </cell>
          <cell r="AB162">
            <v>-2.9999999999999997E-4</v>
          </cell>
          <cell r="AC162">
            <v>-1.7820210983398119</v>
          </cell>
          <cell r="AD162">
            <v>-2.9999999999999997E-4</v>
          </cell>
          <cell r="AE162">
            <v>-1.7961094550738286</v>
          </cell>
          <cell r="AF162">
            <v>-2.9999999999999997E-4</v>
          </cell>
          <cell r="AG162">
            <v>-2.481659019927831</v>
          </cell>
          <cell r="AH162">
            <v>-2.9999999999999997E-4</v>
          </cell>
          <cell r="AI162">
            <v>-6.0597895733414715</v>
          </cell>
          <cell r="AJ162">
            <v>-2.9999999999999997E-4</v>
          </cell>
          <cell r="AK162">
            <v>-1.9595949923554901</v>
          </cell>
          <cell r="AL162">
            <v>-2.9999999999999997E-4</v>
          </cell>
          <cell r="AM162">
            <v>-2.1997811716889162</v>
          </cell>
          <cell r="AN162">
            <v>-2.9999999999999997E-4</v>
          </cell>
          <cell r="AO162">
            <v>-2.713236906837996</v>
          </cell>
          <cell r="AP162">
            <v>-2.9999999999999997E-4</v>
          </cell>
          <cell r="AQ162">
            <v>-6.8726130708824025</v>
          </cell>
          <cell r="AR162">
            <v>-2.9999999999999997E-4</v>
          </cell>
          <cell r="AS162">
            <v>-1.9207177145239045</v>
          </cell>
          <cell r="AT162">
            <v>-2.9999999999999997E-4</v>
          </cell>
          <cell r="AU162">
            <v>-1.5930699071802858</v>
          </cell>
          <cell r="AV162">
            <v>-2.9999999999999997E-4</v>
          </cell>
          <cell r="AW162">
            <v>-2.6915739207069578</v>
          </cell>
          <cell r="AX162">
            <v>-2.9999999999999997E-4</v>
          </cell>
          <cell r="AY162">
            <v>-6.2053615424111488</v>
          </cell>
          <cell r="AZ162">
            <v>-2.9999999999999997E-4</v>
          </cell>
          <cell r="BA162">
            <v>-24.980765932803678</v>
          </cell>
          <cell r="BB162">
            <v>-2.9999999999999992E-4</v>
          </cell>
        </row>
        <row r="163">
          <cell r="AW163" t="str">
            <v xml:space="preserve"> </v>
          </cell>
        </row>
        <row r="164">
          <cell r="S164" t="str">
            <v>Total Gross Profit</v>
          </cell>
          <cell r="U164">
            <v>1388.2302059321669</v>
          </cell>
          <cell r="V164">
            <v>0.26717044249243271</v>
          </cell>
          <cell r="W164">
            <v>1631.6879074350261</v>
          </cell>
          <cell r="X164">
            <v>0.26104006166098453</v>
          </cell>
          <cell r="Y164">
            <v>1997.6954930398383</v>
          </cell>
          <cell r="Z164">
            <v>0.2487818962692136</v>
          </cell>
          <cell r="AA164">
            <v>5017.6136064070306</v>
          </cell>
          <cell r="AB164">
            <v>0.2576217066697174</v>
          </cell>
          <cell r="AC164">
            <v>1468.9148723957765</v>
          </cell>
          <cell r="AD164">
            <v>0.24728913823146056</v>
          </cell>
          <cell r="AE164">
            <v>1485.4054085166388</v>
          </cell>
          <cell r="AF164">
            <v>0.2481038231251193</v>
          </cell>
          <cell r="AG164">
            <v>2095.5948105891653</v>
          </cell>
          <cell r="AH164">
            <v>0.25332990476468925</v>
          </cell>
          <cell r="AI164">
            <v>5049.9150915015798</v>
          </cell>
          <cell r="AJ164">
            <v>0.25000447773223433</v>
          </cell>
          <cell r="AK164">
            <v>1602.5934890708359</v>
          </cell>
          <cell r="AL164">
            <v>0.24534561916967421</v>
          </cell>
          <cell r="AM164">
            <v>1804.9259255422878</v>
          </cell>
          <cell r="AN164">
            <v>0.24615074655219379</v>
          </cell>
          <cell r="AO164">
            <v>2279.7823945904333</v>
          </cell>
          <cell r="AP164">
            <v>0.25207335071016224</v>
          </cell>
          <cell r="AQ164">
            <v>5687.3018092035572</v>
          </cell>
          <cell r="AR164">
            <v>0.24825936294737488</v>
          </cell>
          <cell r="AS164">
            <v>1635.8276157149198</v>
          </cell>
          <cell r="AT164">
            <v>0.25550255563510516</v>
          </cell>
          <cell r="AU164">
            <v>1376.7803681929013</v>
          </cell>
          <cell r="AV164">
            <v>0.25926929420751893</v>
          </cell>
          <cell r="AW164">
            <v>2397.9168736490442</v>
          </cell>
          <cell r="AX164">
            <v>0.26726929420751894</v>
          </cell>
          <cell r="AY164">
            <v>5410.5248575568658</v>
          </cell>
          <cell r="AZ164">
            <v>0.26157339039368321</v>
          </cell>
          <cell r="BA164">
            <v>21165.355364669031</v>
          </cell>
          <cell r="BB164">
            <v>0.25417982084619251</v>
          </cell>
        </row>
        <row r="166">
          <cell r="S166" t="str">
            <v>Store Expenses:</v>
          </cell>
        </row>
        <row r="167">
          <cell r="S167" t="str">
            <v>Payroll &amp; Benefits</v>
          </cell>
          <cell r="T167">
            <v>0</v>
          </cell>
          <cell r="U167">
            <v>-283.28125</v>
          </cell>
          <cell r="V167">
            <v>-5.451860692044877E-2</v>
          </cell>
          <cell r="W167">
            <v>-283.28125</v>
          </cell>
          <cell r="X167">
            <v>-4.5319791015455191E-2</v>
          </cell>
          <cell r="Y167">
            <v>-283.28125</v>
          </cell>
          <cell r="Z167">
            <v>-3.5278272788848777E-2</v>
          </cell>
          <cell r="AA167">
            <v>-849.84375</v>
          </cell>
          <cell r="AB167">
            <v>-4.3633929284237573E-2</v>
          </cell>
          <cell r="AC167">
            <v>-283.28125</v>
          </cell>
          <cell r="AD167">
            <v>-4.7689881494205749E-2</v>
          </cell>
          <cell r="AE167">
            <v>-284.12384259259261</v>
          </cell>
          <cell r="AF167">
            <v>-4.745654700329726E-2</v>
          </cell>
          <cell r="AG167">
            <v>-284.12384259259261</v>
          </cell>
          <cell r="AH167">
            <v>-3.4346843016433641E-2</v>
          </cell>
          <cell r="AI167">
            <v>-851.52893518518522</v>
          </cell>
          <cell r="AJ167">
            <v>-4.215636161350917E-2</v>
          </cell>
          <cell r="AK167">
            <v>-284.12384259259261</v>
          </cell>
          <cell r="AL167">
            <v>-4.3497331392605899E-2</v>
          </cell>
          <cell r="AM167">
            <v>-296.12384259259261</v>
          </cell>
          <cell r="AN167">
            <v>-4.0384540935756656E-2</v>
          </cell>
          <cell r="AO167">
            <v>-296.12384259259261</v>
          </cell>
          <cell r="AP167">
            <v>-3.274212898766312E-2</v>
          </cell>
          <cell r="AQ167">
            <v>-876.37152777777783</v>
          </cell>
          <cell r="AR167">
            <v>-3.825494839033286E-2</v>
          </cell>
          <cell r="AS167">
            <v>-284.12384259259261</v>
          </cell>
          <cell r="AT167">
            <v>-4.4377761569667107E-2</v>
          </cell>
          <cell r="AU167">
            <v>-284.12384259259261</v>
          </cell>
          <cell r="AV167">
            <v>-5.3504966978283136E-2</v>
          </cell>
          <cell r="AW167">
            <v>-284.12384259259261</v>
          </cell>
          <cell r="AX167">
            <v>-3.1668144843441541E-2</v>
          </cell>
          <cell r="AY167">
            <v>-852.37152777777783</v>
          </cell>
          <cell r="AZ167">
            <v>-4.1208148241750051E-2</v>
          </cell>
          <cell r="BA167">
            <v>-3430.1157407407409</v>
          </cell>
          <cell r="BB167">
            <v>-4.1193081308645442E-2</v>
          </cell>
        </row>
        <row r="168">
          <cell r="S168" t="str">
            <v>Property</v>
          </cell>
          <cell r="U168">
            <v>-232.4272140253388</v>
          </cell>
          <cell r="V168">
            <v>-4.4731544777716362E-2</v>
          </cell>
          <cell r="W168">
            <v>-232.93058252422645</v>
          </cell>
          <cell r="X168">
            <v>-3.7264610068990386E-2</v>
          </cell>
          <cell r="Y168">
            <v>-247.64355205579074</v>
          </cell>
          <cell r="Z168">
            <v>-3.08401519120085E-2</v>
          </cell>
          <cell r="AA168">
            <v>-713.00134860535604</v>
          </cell>
          <cell r="AB168">
            <v>-3.6607965199028793E-2</v>
          </cell>
          <cell r="AC168">
            <v>-233.55319167392292</v>
          </cell>
          <cell r="AD168">
            <v>-3.9318253620819962E-2</v>
          </cell>
          <cell r="AE168">
            <v>-233.74620714402883</v>
          </cell>
          <cell r="AF168">
            <v>-3.9042087298808981E-2</v>
          </cell>
          <cell r="AG168">
            <v>-248.69186307603402</v>
          </cell>
          <cell r="AH168">
            <v>-3.00635817909343E-2</v>
          </cell>
          <cell r="AI168">
            <v>-715.99126189398578</v>
          </cell>
          <cell r="AJ168">
            <v>-3.5446342809186487E-2</v>
          </cell>
          <cell r="AK168">
            <v>-248.83058855252622</v>
          </cell>
          <cell r="AL168">
            <v>-3.8094186225709523E-2</v>
          </cell>
          <cell r="AM168">
            <v>-249.12014961873217</v>
          </cell>
          <cell r="AN168">
            <v>-3.3974308830109629E-2</v>
          </cell>
          <cell r="AO168">
            <v>-264.39671460112936</v>
          </cell>
          <cell r="AP168">
            <v>-2.9234090904644634E-2</v>
          </cell>
          <cell r="AQ168">
            <v>-762.34745277238778</v>
          </cell>
          <cell r="AR168">
            <v>-3.3277624314495574E-2</v>
          </cell>
          <cell r="AS168">
            <v>-249.85566370878891</v>
          </cell>
          <cell r="AT168">
            <v>-3.9025359398643572E-2</v>
          </cell>
          <cell r="AU168">
            <v>-250.26519064902635</v>
          </cell>
          <cell r="AV168">
            <v>-4.7128852824542898E-2</v>
          </cell>
          <cell r="AW168">
            <v>-265.95896277537219</v>
          </cell>
          <cell r="AX168">
            <v>-2.9643506432717601E-2</v>
          </cell>
          <cell r="AY168">
            <v>-766.07981713318748</v>
          </cell>
          <cell r="AZ168">
            <v>-3.7036350512246879E-2</v>
          </cell>
          <cell r="BA168">
            <v>-2957.419880404917</v>
          </cell>
          <cell r="BB168">
            <v>-3.5516363529767017E-2</v>
          </cell>
        </row>
        <row r="169">
          <cell r="S169" t="str">
            <v>Maintenance</v>
          </cell>
          <cell r="T169">
            <v>-25.189968620962102</v>
          </cell>
          <cell r="U169">
            <v>-25.535929625831692</v>
          </cell>
          <cell r="V169">
            <v>-4.9144915507784593E-3</v>
          </cell>
          <cell r="W169">
            <v>-25.762186270879429</v>
          </cell>
          <cell r="X169">
            <v>-4.1214760874483738E-3</v>
          </cell>
          <cell r="Y169">
            <v>-32.375446997876757</v>
          </cell>
          <cell r="Z169">
            <v>-4.031858271071634E-3</v>
          </cell>
          <cell r="AA169">
            <v>-83.673562894587889</v>
          </cell>
          <cell r="AB169">
            <v>-4.2960912830183814E-3</v>
          </cell>
          <cell r="AC169">
            <v>-26.042039812961711</v>
          </cell>
          <cell r="AD169">
            <v>-4.3841298799250994E-3</v>
          </cell>
          <cell r="AE169">
            <v>-26.128797392756574</v>
          </cell>
          <cell r="AF169">
            <v>-4.3642324779726563E-3</v>
          </cell>
          <cell r="AG169">
            <v>-32.846647192030659</v>
          </cell>
          <cell r="AH169">
            <v>-3.9707284838413296E-3</v>
          </cell>
          <cell r="AI169">
            <v>-85.017484397748945</v>
          </cell>
          <cell r="AJ169">
            <v>-4.2089325067538033E-3</v>
          </cell>
          <cell r="AK169">
            <v>-26.370479445477638</v>
          </cell>
          <cell r="AL169">
            <v>-4.0371320933688783E-3</v>
          </cell>
          <cell r="AM169">
            <v>-26.500632833146881</v>
          </cell>
          <cell r="AN169">
            <v>-3.6140821424706449E-3</v>
          </cell>
          <cell r="AO169">
            <v>-33.367221323306609</v>
          </cell>
          <cell r="AP169">
            <v>-3.6893816281814555E-3</v>
          </cell>
          <cell r="AQ169">
            <v>-86.238333601931132</v>
          </cell>
          <cell r="AR169">
            <v>-3.7644342572100585E-3</v>
          </cell>
          <cell r="AS169">
            <v>-26.831235464756368</v>
          </cell>
          <cell r="AT169">
            <v>-4.1908139746720339E-3</v>
          </cell>
          <cell r="AU169">
            <v>-27.015311726500091</v>
          </cell>
          <cell r="AV169">
            <v>-5.0874060713977445E-3</v>
          </cell>
          <cell r="AW169">
            <v>-34.0694286156128</v>
          </cell>
          <cell r="AX169">
            <v>-3.7973427019976761E-3</v>
          </cell>
          <cell r="AY169">
            <v>-87.915975806869255</v>
          </cell>
          <cell r="AZ169">
            <v>-4.2503232989407119E-3</v>
          </cell>
          <cell r="BA169">
            <v>-342.84535670113729</v>
          </cell>
          <cell r="BB169">
            <v>-4.1173119866304096E-3</v>
          </cell>
        </row>
        <row r="170">
          <cell r="S170" t="str">
            <v>Cleaning Supplies</v>
          </cell>
          <cell r="T170">
            <v>-2.3153762499999999</v>
          </cell>
          <cell r="U170">
            <v>-2.3471758090290096</v>
          </cell>
          <cell r="V170">
            <v>-4.517233502239873E-4</v>
          </cell>
          <cell r="W170">
            <v>-2.3679725503918498</v>
          </cell>
          <cell r="X170">
            <v>-3.7883206570887796E-4</v>
          </cell>
          <cell r="Y170">
            <v>-2.9758409861470714</v>
          </cell>
          <cell r="Z170">
            <v>-3.7059470079835194E-4</v>
          </cell>
          <cell r="AA170">
            <v>-7.6909893455679299</v>
          </cell>
          <cell r="AB170">
            <v>-3.9488210065713334E-4</v>
          </cell>
          <cell r="AC170">
            <v>-2.3936957362586426</v>
          </cell>
          <cell r="AD170">
            <v>-4.0297430908455906E-4</v>
          </cell>
          <cell r="AE170">
            <v>-2.4016701979496089</v>
          </cell>
          <cell r="AF170">
            <v>-4.0114540756385397E-4</v>
          </cell>
          <cell r="AG170">
            <v>-3.019152105543681</v>
          </cell>
          <cell r="AH170">
            <v>-3.6497585864533644E-4</v>
          </cell>
          <cell r="AI170">
            <v>-7.8145180397519329</v>
          </cell>
          <cell r="AJ170">
            <v>-3.8687076235105337E-4</v>
          </cell>
          <cell r="AK170">
            <v>-2.4238847903273042</v>
          </cell>
          <cell r="AL170">
            <v>-3.7107945260878489E-4</v>
          </cell>
          <cell r="AM170">
            <v>-2.4358480470983199</v>
          </cell>
          <cell r="AN170">
            <v>-3.3219413982366611E-4</v>
          </cell>
          <cell r="AO170">
            <v>-3.0670015093304603</v>
          </cell>
          <cell r="AP170">
            <v>-3.3911541247292785E-4</v>
          </cell>
          <cell r="AQ170">
            <v>-7.926734346756084</v>
          </cell>
          <cell r="AR170">
            <v>-3.4601399489546722E-4</v>
          </cell>
          <cell r="AS170">
            <v>-2.466235916687769</v>
          </cell>
          <cell r="AT170">
            <v>-3.8520536849930866E-4</v>
          </cell>
          <cell r="AU170">
            <v>-2.4831555806636714</v>
          </cell>
          <cell r="AV170">
            <v>-4.6761706491440028E-4</v>
          </cell>
          <cell r="AW170">
            <v>-3.131546015584016</v>
          </cell>
          <cell r="AX170">
            <v>-3.4903882722583707E-4</v>
          </cell>
          <cell r="AY170">
            <v>-8.0809375129354564</v>
          </cell>
          <cell r="AZ170">
            <v>-3.9067526320773577E-4</v>
          </cell>
          <cell r="BA170">
            <v>-31.513179245011408</v>
          </cell>
          <cell r="BB170">
            <v>-3.7844931572289747E-4</v>
          </cell>
        </row>
        <row r="171">
          <cell r="S171" t="str">
            <v>Rent</v>
          </cell>
          <cell r="T171">
            <v>-175.6157</v>
          </cell>
          <cell r="U171">
            <v>-175.6157</v>
          </cell>
          <cell r="V171">
            <v>-3.3797942212410656E-2</v>
          </cell>
          <cell r="W171">
            <v>-175.6157</v>
          </cell>
          <cell r="X171">
            <v>-2.8095282772978708E-2</v>
          </cell>
          <cell r="Y171">
            <v>-175.6157</v>
          </cell>
          <cell r="Z171">
            <v>-2.1870203448356114E-2</v>
          </cell>
          <cell r="AA171">
            <v>-526.84709999999995</v>
          </cell>
          <cell r="AB171">
            <v>-2.7050159638175416E-2</v>
          </cell>
          <cell r="AC171">
            <v>-175.6157</v>
          </cell>
          <cell r="AD171">
            <v>-2.9564582624236474E-2</v>
          </cell>
          <cell r="AE171">
            <v>-175.6157</v>
          </cell>
          <cell r="AF171">
            <v>-2.9332683401432462E-2</v>
          </cell>
          <cell r="AG171">
            <v>-175.6157</v>
          </cell>
          <cell r="AH171">
            <v>-2.122963290965417E-2</v>
          </cell>
          <cell r="AI171">
            <v>-526.84709999999995</v>
          </cell>
          <cell r="AJ171">
            <v>-2.6082445287427071E-2</v>
          </cell>
          <cell r="AK171">
            <v>-190.16239495928562</v>
          </cell>
          <cell r="AL171">
            <v>-2.9112504732016826E-2</v>
          </cell>
          <cell r="AM171">
            <v>-190.16239495928562</v>
          </cell>
          <cell r="AN171">
            <v>-2.5933815245807217E-2</v>
          </cell>
          <cell r="AO171">
            <v>-190.16239495928562</v>
          </cell>
          <cell r="AP171">
            <v>-2.1026073449026687E-2</v>
          </cell>
          <cell r="AQ171">
            <v>-570.48718487785686</v>
          </cell>
          <cell r="AR171">
            <v>-2.4902632186360362E-2</v>
          </cell>
          <cell r="AS171">
            <v>-190.16239495928562</v>
          </cell>
          <cell r="AT171">
            <v>-2.9701771403678939E-2</v>
          </cell>
          <cell r="AU171">
            <v>-190.16239495928562</v>
          </cell>
          <cell r="AV171">
            <v>-3.5810555601267502E-2</v>
          </cell>
          <cell r="AW171">
            <v>-190.16239495928562</v>
          </cell>
          <cell r="AX171">
            <v>-2.1195300656205458E-2</v>
          </cell>
          <cell r="AY171">
            <v>-570.48718487785686</v>
          </cell>
          <cell r="AZ171">
            <v>-2.7580368088731325E-2</v>
          </cell>
          <cell r="BA171">
            <v>-2194.6685697557141</v>
          </cell>
          <cell r="BB171">
            <v>-2.635630039117938E-2</v>
          </cell>
        </row>
        <row r="172">
          <cell r="S172" t="str">
            <v>Utilities</v>
          </cell>
          <cell r="T172">
            <v>-28.536486250000003</v>
          </cell>
          <cell r="U172">
            <v>-28.928408590478099</v>
          </cell>
          <cell r="V172">
            <v>-5.5673876643032643E-3</v>
          </cell>
          <cell r="W172">
            <v>-29.184723702955175</v>
          </cell>
          <cell r="X172">
            <v>-4.6690191428544253E-3</v>
          </cell>
          <cell r="Y172">
            <v>-36.67656407176689</v>
          </cell>
          <cell r="Z172">
            <v>-4.5674954917823982E-3</v>
          </cell>
          <cell r="AA172">
            <v>-94.789696365200157</v>
          </cell>
          <cell r="AB172">
            <v>-4.8668321771778581E-3</v>
          </cell>
          <cell r="AC172">
            <v>-29.501756124702581</v>
          </cell>
          <cell r="AD172">
            <v>-4.966566807573832E-3</v>
          </cell>
          <cell r="AE172">
            <v>-29.60003955332262</v>
          </cell>
          <cell r="AF172">
            <v>-4.9440260118400053E-3</v>
          </cell>
          <cell r="AG172">
            <v>-37.210363778459687</v>
          </cell>
          <cell r="AH172">
            <v>-4.4982445387934632E-3</v>
          </cell>
          <cell r="AI172">
            <v>-96.312159456484892</v>
          </cell>
          <cell r="AJ172">
            <v>-4.768094252654554E-3</v>
          </cell>
          <cell r="AK172">
            <v>-29.873829357435646</v>
          </cell>
          <cell r="AL172">
            <v>-4.5734699477150281E-3</v>
          </cell>
          <cell r="AM172">
            <v>-30.021273779201358</v>
          </cell>
          <cell r="AN172">
            <v>-4.094217302008098E-3</v>
          </cell>
          <cell r="AO172">
            <v>-37.800096809206678</v>
          </cell>
          <cell r="AP172">
            <v>-4.1795204149635652E-3</v>
          </cell>
          <cell r="AQ172">
            <v>-97.695199945843683</v>
          </cell>
          <cell r="AR172">
            <v>-4.2645438760296828E-3</v>
          </cell>
          <cell r="AS172">
            <v>-30.395797368059153</v>
          </cell>
          <cell r="AT172">
            <v>-4.747568651793291E-3</v>
          </cell>
          <cell r="AU172">
            <v>-30.60432838257697</v>
          </cell>
          <cell r="AV172">
            <v>-5.7632740869632496E-3</v>
          </cell>
          <cell r="AW172">
            <v>-38.595593184889744</v>
          </cell>
          <cell r="AX172">
            <v>-4.3018242472886324E-3</v>
          </cell>
          <cell r="AY172">
            <v>-99.595718935525866</v>
          </cell>
          <cell r="AZ172">
            <v>-4.8149838613671036E-3</v>
          </cell>
          <cell r="BA172">
            <v>-388.39277470305461</v>
          </cell>
          <cell r="BB172">
            <v>-4.664301836234337E-3</v>
          </cell>
        </row>
        <row r="173">
          <cell r="S173" t="str">
            <v>Advertising</v>
          </cell>
          <cell r="U173">
            <v>-101.32291866995726</v>
          </cell>
          <cell r="V173">
            <v>-1.95E-2</v>
          </cell>
          <cell r="W173">
            <v>-121.88900811824533</v>
          </cell>
          <cell r="X173">
            <v>-1.95E-2</v>
          </cell>
          <cell r="Y173">
            <v>-156.58318671276032</v>
          </cell>
          <cell r="Z173">
            <v>-1.95E-2</v>
          </cell>
          <cell r="AA173">
            <v>-379.79511350096288</v>
          </cell>
          <cell r="AB173">
            <v>-1.9499999999999997E-2</v>
          </cell>
          <cell r="AC173">
            <v>-115.83137139208779</v>
          </cell>
          <cell r="AD173">
            <v>-1.95E-2</v>
          </cell>
          <cell r="AE173">
            <v>-116.74711457979888</v>
          </cell>
          <cell r="AF173">
            <v>-1.95E-2</v>
          </cell>
          <cell r="AG173">
            <v>-161.30783629530904</v>
          </cell>
          <cell r="AH173">
            <v>-1.95E-2</v>
          </cell>
          <cell r="AI173">
            <v>-393.88632226719574</v>
          </cell>
          <cell r="AJ173">
            <v>-1.9500000000000003E-2</v>
          </cell>
          <cell r="AK173">
            <v>-127.37367450310687</v>
          </cell>
          <cell r="AL173">
            <v>-1.95E-2</v>
          </cell>
          <cell r="AM173">
            <v>-142.98577615977956</v>
          </cell>
          <cell r="AN173">
            <v>-1.95E-2</v>
          </cell>
          <cell r="AO173">
            <v>-176.36039894446975</v>
          </cell>
          <cell r="AP173">
            <v>-1.95E-2</v>
          </cell>
          <cell r="AQ173">
            <v>-446.7198496073562</v>
          </cell>
          <cell r="AR173">
            <v>-1.95E-2</v>
          </cell>
          <cell r="AS173">
            <v>-124.8466514440538</v>
          </cell>
          <cell r="AT173">
            <v>-1.95E-2</v>
          </cell>
          <cell r="AU173">
            <v>-103.54954396671859</v>
          </cell>
          <cell r="AV173">
            <v>-1.95E-2</v>
          </cell>
          <cell r="AW173">
            <v>-174.95230484595228</v>
          </cell>
          <cell r="AX173">
            <v>-1.95E-2</v>
          </cell>
          <cell r="AY173">
            <v>-403.34850025672466</v>
          </cell>
          <cell r="AZ173">
            <v>-1.95E-2</v>
          </cell>
          <cell r="BA173">
            <v>-1623.7497856322395</v>
          </cell>
          <cell r="BB173">
            <v>-1.95E-2</v>
          </cell>
        </row>
        <row r="174">
          <cell r="S174" t="str">
            <v>Other Expenses:</v>
          </cell>
        </row>
        <row r="175">
          <cell r="S175" t="str">
            <v>Depreciation and Amortization</v>
          </cell>
          <cell r="U175">
            <v>-84.593979750000003</v>
          </cell>
          <cell r="V175">
            <v>-1.6280448952504457E-2</v>
          </cell>
          <cell r="W175">
            <v>-84.593979750000003</v>
          </cell>
          <cell r="X175">
            <v>-1.3533481243236709E-2</v>
          </cell>
          <cell r="Y175">
            <v>-84.593979750000003</v>
          </cell>
          <cell r="Z175">
            <v>-1.0534864181497539E-2</v>
          </cell>
          <cell r="AA175">
            <v>-253.78193924999999</v>
          </cell>
          <cell r="AB175">
            <v>-1.3030046041817895E-2</v>
          </cell>
          <cell r="AC175">
            <v>-84.593979750000003</v>
          </cell>
          <cell r="AD175">
            <v>-1.4241242120333559E-2</v>
          </cell>
          <cell r="AE175">
            <v>-84.593979750000003</v>
          </cell>
          <cell r="AF175">
            <v>-1.412953640064037E-2</v>
          </cell>
          <cell r="AG175">
            <v>-84.593979750000003</v>
          </cell>
          <cell r="AH175">
            <v>-1.0226301728485656E-2</v>
          </cell>
          <cell r="AI175">
            <v>-253.78193924999999</v>
          </cell>
          <cell r="AJ175">
            <v>-1.2563898606303928E-2</v>
          </cell>
          <cell r="AK175">
            <v>-84.593979750000003</v>
          </cell>
          <cell r="AL175">
            <v>-1.2950734220082218E-2</v>
          </cell>
          <cell r="AM175">
            <v>-84.593979750000003</v>
          </cell>
          <cell r="AN175">
            <v>-1.1536690217925402E-2</v>
          </cell>
          <cell r="AO175">
            <v>-84.593979750000003</v>
          </cell>
          <cell r="AP175">
            <v>-9.3534751281913395E-3</v>
          </cell>
          <cell r="AQ175">
            <v>-253.78193924999999</v>
          </cell>
          <cell r="AR175">
            <v>-1.1077967141430351E-2</v>
          </cell>
          <cell r="AS175">
            <v>-84.593979750000003</v>
          </cell>
          <cell r="AT175">
            <v>-1.3212870237566683E-2</v>
          </cell>
          <cell r="AU175">
            <v>-84.593979750000003</v>
          </cell>
          <cell r="AV175">
            <v>-1.5930370544704527E-2</v>
          </cell>
          <cell r="AW175">
            <v>-84.593979750000003</v>
          </cell>
          <cell r="AX175">
            <v>-9.4287560634167024E-3</v>
          </cell>
          <cell r="AY175">
            <v>-253.78193924999999</v>
          </cell>
          <cell r="AZ175">
            <v>-1.2269161313913906E-2</v>
          </cell>
          <cell r="BA175">
            <v>-1015.1277570000001</v>
          </cell>
          <cell r="BB175">
            <v>-1.2190912317067636E-2</v>
          </cell>
        </row>
        <row r="176">
          <cell r="S176" t="str">
            <v>Delivery</v>
          </cell>
          <cell r="U176">
            <v>-1.1110289366183339</v>
          </cell>
          <cell r="V176">
            <v>-2.1382195211557114E-4</v>
          </cell>
          <cell r="W176">
            <v>-1.336540802937124</v>
          </cell>
          <cell r="X176">
            <v>-2.1382195211557114E-4</v>
          </cell>
          <cell r="Y176">
            <v>-1.716970392379455</v>
          </cell>
          <cell r="Z176">
            <v>-2.1382195211557114E-4</v>
          </cell>
          <cell r="AA176">
            <v>-4.1645401319349133</v>
          </cell>
          <cell r="AB176">
            <v>-2.1382195211557117E-4</v>
          </cell>
          <cell r="AC176">
            <v>-1.2701174331938425</v>
          </cell>
          <cell r="AD176">
            <v>-2.1382195211557114E-4</v>
          </cell>
          <cell r="AE176">
            <v>-1.2801587663237359</v>
          </cell>
          <cell r="AF176">
            <v>-2.1382195211557114E-4</v>
          </cell>
          <cell r="AG176">
            <v>-1.7687772537539466</v>
          </cell>
          <cell r="AH176">
            <v>-2.1382195211557114E-4</v>
          </cell>
          <cell r="AI176">
            <v>-4.3190534532715255</v>
          </cell>
          <cell r="AJ176">
            <v>-2.1382195211557114E-4</v>
          </cell>
          <cell r="AK176">
            <v>-1.3966814220711621</v>
          </cell>
          <cell r="AL176">
            <v>-2.1382195211557114E-4</v>
          </cell>
          <cell r="AM176">
            <v>-1.5678716811920081</v>
          </cell>
          <cell r="AN176">
            <v>-2.1382195211557114E-4</v>
          </cell>
          <cell r="AO176">
            <v>-1.9338320399070481</v>
          </cell>
          <cell r="AP176">
            <v>-2.1382195211557114E-4</v>
          </cell>
          <cell r="AQ176">
            <v>-4.8983851431702181</v>
          </cell>
          <cell r="AR176">
            <v>-2.1382195211557112E-4</v>
          </cell>
          <cell r="AS176">
            <v>-1.3689720372748653</v>
          </cell>
          <cell r="AT176">
            <v>-2.1382195211557114E-4</v>
          </cell>
          <cell r="AU176">
            <v>-1.1354443913662016</v>
          </cell>
          <cell r="AV176">
            <v>-2.1382195211557114E-4</v>
          </cell>
          <cell r="AW176">
            <v>-1.9183919666297444</v>
          </cell>
          <cell r="AX176">
            <v>-2.1382195211557114E-4</v>
          </cell>
          <cell r="AY176">
            <v>-4.4228083952708115</v>
          </cell>
          <cell r="AZ176">
            <v>-2.1382195211557114E-4</v>
          </cell>
          <cell r="BA176">
            <v>-17.804787123647465</v>
          </cell>
          <cell r="BB176">
            <v>-2.1382195211557112E-4</v>
          </cell>
        </row>
        <row r="177">
          <cell r="S177" t="str">
            <v>Bank Comisions</v>
          </cell>
          <cell r="U177">
            <v>-57.156518224078454</v>
          </cell>
          <cell r="V177">
            <v>-1.0999999999999999E-2</v>
          </cell>
          <cell r="W177">
            <v>-68.757902015420441</v>
          </cell>
          <cell r="X177">
            <v>-1.0999999999999999E-2</v>
          </cell>
          <cell r="Y177">
            <v>-88.328977120018635</v>
          </cell>
          <cell r="Z177">
            <v>-1.0999999999999999E-2</v>
          </cell>
          <cell r="AA177">
            <v>-214.24339735951753</v>
          </cell>
          <cell r="AB177">
            <v>-1.0999999999999999E-2</v>
          </cell>
          <cell r="AC177">
            <v>-65.340773605793103</v>
          </cell>
          <cell r="AD177">
            <v>-1.0999999999999999E-2</v>
          </cell>
          <cell r="AE177">
            <v>-65.857346686040387</v>
          </cell>
          <cell r="AF177">
            <v>-1.0999999999999999E-2</v>
          </cell>
          <cell r="AG177">
            <v>-90.994164064020481</v>
          </cell>
          <cell r="AH177">
            <v>-1.0999999999999999E-2</v>
          </cell>
          <cell r="AI177">
            <v>-222.19228435585399</v>
          </cell>
          <cell r="AJ177">
            <v>-1.0999999999999999E-2</v>
          </cell>
          <cell r="AK177">
            <v>-71.851816386367972</v>
          </cell>
          <cell r="AL177">
            <v>-1.0999999999999999E-2</v>
          </cell>
          <cell r="AM177">
            <v>-80.65864296192693</v>
          </cell>
          <cell r="AN177">
            <v>-1.0999999999999999E-2</v>
          </cell>
          <cell r="AO177">
            <v>-99.485353250726533</v>
          </cell>
          <cell r="AP177">
            <v>-1.0999999999999999E-2</v>
          </cell>
          <cell r="AQ177">
            <v>-251.99581259902143</v>
          </cell>
          <cell r="AR177">
            <v>-1.0999999999999999E-2</v>
          </cell>
          <cell r="AS177">
            <v>-70.426316199209836</v>
          </cell>
          <cell r="AT177">
            <v>-1.0999999999999999E-2</v>
          </cell>
          <cell r="AU177">
            <v>-58.41256326327715</v>
          </cell>
          <cell r="AV177">
            <v>-1.0999999999999999E-2</v>
          </cell>
          <cell r="AW177">
            <v>-98.691043759255123</v>
          </cell>
          <cell r="AX177">
            <v>-1.0999999999999999E-2</v>
          </cell>
          <cell r="AY177">
            <v>-227.52992322174214</v>
          </cell>
          <cell r="AZ177">
            <v>-1.1000000000000001E-2</v>
          </cell>
          <cell r="BA177">
            <v>-915.96141753613506</v>
          </cell>
          <cell r="BB177">
            <v>-1.0999999999999999E-2</v>
          </cell>
        </row>
        <row r="178">
          <cell r="S178" t="str">
            <v>Bad Checks</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S179" t="str">
            <v>Others</v>
          </cell>
          <cell r="U179">
            <v>-5.7739860145991706</v>
          </cell>
          <cell r="V179">
            <v>-1.1112266480541892E-3</v>
          </cell>
          <cell r="W179">
            <v>-5.8251454093562041</v>
          </cell>
          <cell r="X179">
            <v>-9.3191615253978644E-4</v>
          </cell>
          <cell r="Y179">
            <v>-7.3204845455493652</v>
          </cell>
          <cell r="Z179">
            <v>-9.1165246815467723E-4</v>
          </cell>
          <cell r="AA179">
            <v>-18.91961596950474</v>
          </cell>
          <cell r="AB179">
            <v>-9.7139878395093417E-4</v>
          </cell>
          <cell r="AC179">
            <v>-5.8884237180685117</v>
          </cell>
          <cell r="AD179">
            <v>-9.9130538749867035E-4</v>
          </cell>
          <cell r="AE179">
            <v>-5.9080406679793249</v>
          </cell>
          <cell r="AF179">
            <v>-9.8680634155502668E-4</v>
          </cell>
          <cell r="AG179">
            <v>-7.4270286726278192</v>
          </cell>
          <cell r="AH179">
            <v>-8.9783027559247079E-4</v>
          </cell>
          <cell r="AI179">
            <v>-19.223493058675658</v>
          </cell>
          <cell r="AJ179">
            <v>-9.516911186113427E-4</v>
          </cell>
          <cell r="AK179">
            <v>-5.9626879360771916</v>
          </cell>
          <cell r="AL179">
            <v>-9.1284494387942894E-4</v>
          </cell>
          <cell r="AM179">
            <v>-5.9921172089161443</v>
          </cell>
          <cell r="AN179">
            <v>-8.1718817571962434E-4</v>
          </cell>
          <cell r="AO179">
            <v>-7.5447368507749282</v>
          </cell>
          <cell r="AP179">
            <v>-8.3421431041577089E-4</v>
          </cell>
          <cell r="AQ179">
            <v>-19.499541995768265</v>
          </cell>
          <cell r="AR179">
            <v>-8.5118462779680266E-4</v>
          </cell>
          <cell r="AS179">
            <v>-6.0668705074752012</v>
          </cell>
          <cell r="AT179">
            <v>-9.4759429690255425E-4</v>
          </cell>
          <cell r="AU179">
            <v>-6.108492401665135</v>
          </cell>
          <cell r="AV179">
            <v>-1.1503247360582735E-3</v>
          </cell>
          <cell r="AW179">
            <v>-7.7035145081594472</v>
          </cell>
          <cell r="AX179">
            <v>-8.5862562966163003E-4</v>
          </cell>
          <cell r="AY179">
            <v>-19.878877417299783</v>
          </cell>
          <cell r="AZ179">
            <v>-9.610500829694929E-4</v>
          </cell>
          <cell r="BA179">
            <v>-77.521528441248435</v>
          </cell>
          <cell r="BB179">
            <v>-9.3097459841433978E-4</v>
          </cell>
        </row>
        <row r="180">
          <cell r="S180" t="str">
            <v>Waste Colection</v>
          </cell>
          <cell r="T180">
            <v>-0.45</v>
          </cell>
          <cell r="U180">
            <v>-0.45618033529671664</v>
          </cell>
          <cell r="V180">
            <v>-8.7793725793289243E-5</v>
          </cell>
          <cell r="W180">
            <v>-0.46022224149372376</v>
          </cell>
          <cell r="X180">
            <v>-7.3627096057927988E-5</v>
          </cell>
          <cell r="Y180">
            <v>-0.57836321149367498</v>
          </cell>
          <cell r="Z180">
            <v>-7.2026140615054842E-5</v>
          </cell>
          <cell r="AA180">
            <v>-1.4947657882841154</v>
          </cell>
          <cell r="AB180">
            <v>-7.6746466279815228E-5</v>
          </cell>
          <cell r="AC180">
            <v>-0.46522161627786812</v>
          </cell>
          <cell r="AD180">
            <v>-7.8319210144809764E-5</v>
          </cell>
          <cell r="AE180">
            <v>-0.46677147572768102</v>
          </cell>
          <cell r="AF180">
            <v>-7.7963757900572012E-5</v>
          </cell>
          <cell r="AG180">
            <v>-0.58678085148997128</v>
          </cell>
          <cell r="AH180">
            <v>-7.0934102563417674E-5</v>
          </cell>
          <cell r="AI180">
            <v>-1.5187739434955205</v>
          </cell>
          <cell r="AJ180">
            <v>-7.5189439754326772E-5</v>
          </cell>
          <cell r="AK180">
            <v>-0.47108894532682838</v>
          </cell>
          <cell r="AL180">
            <v>-7.2120353516605862E-5</v>
          </cell>
          <cell r="AM180">
            <v>-0.47341403851501201</v>
          </cell>
          <cell r="AN180">
            <v>-6.4562881700393085E-5</v>
          </cell>
          <cell r="AO180">
            <v>-0.59608052004450984</v>
          </cell>
          <cell r="AP180">
            <v>-6.5908050846084958E-5</v>
          </cell>
          <cell r="AQ180">
            <v>-1.5405835038863502</v>
          </cell>
          <cell r="AR180">
            <v>-6.7248810081281722E-5</v>
          </cell>
          <cell r="AS180">
            <v>-0.47932000792937912</v>
          </cell>
          <cell r="AT180">
            <v>-7.4865765693454315E-5</v>
          </cell>
          <cell r="AU180">
            <v>-0.48260839304136943</v>
          </cell>
          <cell r="AV180">
            <v>-9.0882714725729828E-5</v>
          </cell>
          <cell r="AW180">
            <v>-0.60862492953912228</v>
          </cell>
          <cell r="AX180">
            <v>-6.7836694900721498E-5</v>
          </cell>
          <cell r="AY180">
            <v>-1.5705533305098709</v>
          </cell>
          <cell r="AZ180">
            <v>-7.592885538299925E-5</v>
          </cell>
          <cell r="BA180">
            <v>-6.1246765661758564</v>
          </cell>
          <cell r="BB180">
            <v>-7.3552707502853507E-5</v>
          </cell>
        </row>
        <row r="181">
          <cell r="S181" t="str">
            <v>Recruitment</v>
          </cell>
          <cell r="T181">
            <v>-0.28360750000000001</v>
          </cell>
          <cell r="U181">
            <v>-0.28750258765036346</v>
          </cell>
          <cell r="V181">
            <v>-5.5331020195378392E-5</v>
          </cell>
          <cell r="W181">
            <v>-0.29004995412095835</v>
          </cell>
          <cell r="X181">
            <v>-4.6402659211664023E-5</v>
          </cell>
          <cell r="Y181">
            <v>-0.36450698778598323</v>
          </cell>
          <cell r="Z181">
            <v>-4.5393674832187042E-5</v>
          </cell>
          <cell r="AA181">
            <v>-0.9420595295573051</v>
          </cell>
          <cell r="AB181">
            <v>-4.8368607634339331E-5</v>
          </cell>
          <cell r="AC181">
            <v>-0.29320075453005667</v>
          </cell>
          <cell r="AD181">
            <v>-4.9359811980320302E-5</v>
          </cell>
          <cell r="AE181">
            <v>-0.29417753622764065</v>
          </cell>
          <cell r="AF181">
            <v>-4.9135792152858835E-5</v>
          </cell>
          <cell r="AG181">
            <v>-0.36981211186431556</v>
          </cell>
          <cell r="AH181">
            <v>-4.4705429983898835E-5</v>
          </cell>
          <cell r="AI181">
            <v>-0.95719040262201294</v>
          </cell>
          <cell r="AJ181">
            <v>-4.738730896694495E-5</v>
          </cell>
          <cell r="AK181">
            <v>-0.29689857347061888</v>
          </cell>
          <cell r="AL181">
            <v>-4.5453051466579554E-5</v>
          </cell>
          <cell r="AM181">
            <v>-0.29836393761810281</v>
          </cell>
          <cell r="AN181">
            <v>-4.0690038826320514E-5</v>
          </cell>
          <cell r="AO181">
            <v>-0.37567312464116298</v>
          </cell>
          <cell r="AP181">
            <v>-4.1537816734068985E-5</v>
          </cell>
          <cell r="AQ181">
            <v>-0.97093563572988462</v>
          </cell>
          <cell r="AR181">
            <v>-4.2382815344726903E-5</v>
          </cell>
          <cell r="AS181">
            <v>-0.30208610921962531</v>
          </cell>
          <cell r="AT181">
            <v>-4.7183316986458544E-5</v>
          </cell>
          <cell r="AU181">
            <v>-0.30415857739884489</v>
          </cell>
          <cell r="AV181">
            <v>-5.7277821147949835E-5</v>
          </cell>
          <cell r="AW181">
            <v>-0.38357909934281476</v>
          </cell>
          <cell r="AX181">
            <v>-4.2753323220125275E-5</v>
          </cell>
          <cell r="AY181">
            <v>-0.98982378596128495</v>
          </cell>
          <cell r="AZ181">
            <v>-4.7853317451186578E-5</v>
          </cell>
          <cell r="BA181">
            <v>-3.8600093538704883</v>
          </cell>
          <cell r="BB181">
            <v>-4.6355776651367851E-5</v>
          </cell>
        </row>
        <row r="182">
          <cell r="S182" t="str">
            <v>Suscriptions</v>
          </cell>
          <cell r="T182">
            <v>-1.35467</v>
          </cell>
          <cell r="U182">
            <v>-1.3732751440364515</v>
          </cell>
          <cell r="V182">
            <v>-2.6429228115643365E-4</v>
          </cell>
          <cell r="W182">
            <v>-1.3854428086317838</v>
          </cell>
          <cell r="X182">
            <v>-2.2164537381509622E-4</v>
          </cell>
          <cell r="Y182">
            <v>-1.7410917593647481</v>
          </cell>
          <cell r="Z182">
            <v>-2.1682589312665854E-4</v>
          </cell>
          <cell r="AA182">
            <v>-4.4998097120329836</v>
          </cell>
          <cell r="AB182">
            <v>-2.3103585661172734E-4</v>
          </cell>
          <cell r="AC182">
            <v>-1.4004928153847547</v>
          </cell>
          <cell r="AD182">
            <v>-2.357704097930432E-4</v>
          </cell>
          <cell r="AE182">
            <v>-1.4051584778311503</v>
          </cell>
          <cell r="AF182">
            <v>-2.3470036425592863E-4</v>
          </cell>
          <cell r="AG182">
            <v>-1.766432035750932</v>
          </cell>
          <cell r="AH182">
            <v>-2.1353844604352228E-4</v>
          </cell>
          <cell r="AI182">
            <v>-4.572083328966837</v>
          </cell>
          <cell r="AJ182">
            <v>-2.2634861855998632E-4</v>
          </cell>
          <cell r="AK182">
            <v>-1.4181556923686547</v>
          </cell>
          <cell r="AL182">
            <v>-2.1710950955186768E-4</v>
          </cell>
          <cell r="AM182">
            <v>-1.4251551012336252</v>
          </cell>
          <cell r="AN182">
            <v>-1.9435866434015889E-4</v>
          </cell>
          <cell r="AO182">
            <v>-1.794427551308214</v>
          </cell>
          <cell r="AP182">
            <v>-1.9840813164370209E-4</v>
          </cell>
          <cell r="AQ182">
            <v>-4.6377383449104936</v>
          </cell>
          <cell r="AR182">
            <v>-2.0244432345068868E-4</v>
          </cell>
          <cell r="AS182">
            <v>-1.4429343003148711</v>
          </cell>
          <cell r="AT182">
            <v>-2.2537423735989281E-4</v>
          </cell>
          <cell r="AU182">
            <v>-1.452833581780782</v>
          </cell>
          <cell r="AV182">
            <v>-2.7359130479445427E-4</v>
          </cell>
          <cell r="AW182">
            <v>-1.8321909628861397</v>
          </cell>
          <cell r="AX182">
            <v>-2.042140788470231E-4</v>
          </cell>
          <cell r="AY182">
            <v>-4.7279588449817931</v>
          </cell>
          <cell r="AZ182">
            <v>-2.2857453893708354E-4</v>
          </cell>
          <cell r="BA182">
            <v>-18.437590230892113</v>
          </cell>
          <cell r="BB182">
            <v>-2.2142143616197911E-4</v>
          </cell>
        </row>
        <row r="183">
          <cell r="S183" t="str">
            <v>Training</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S184" t="str">
            <v>Others</v>
          </cell>
          <cell r="T184">
            <v>-3.6074825000000001</v>
          </cell>
          <cell r="U184">
            <v>-3.6570279476156391</v>
          </cell>
          <cell r="V184">
            <v>-7.0380962090908783E-4</v>
          </cell>
          <cell r="W184">
            <v>-3.6894304051097384</v>
          </cell>
          <cell r="X184">
            <v>-5.9024102345509824E-4</v>
          </cell>
          <cell r="Y184">
            <v>-4.6365225869049587</v>
          </cell>
          <cell r="Z184">
            <v>-5.7740675958077689E-4</v>
          </cell>
          <cell r="AA184">
            <v>-11.982980939630336</v>
          </cell>
          <cell r="AB184">
            <v>-6.1524785342505228E-4</v>
          </cell>
          <cell r="AC184">
            <v>-3.7295085318758323</v>
          </cell>
          <cell r="AD184">
            <v>-6.2785595558049708E-4</v>
          </cell>
          <cell r="AE184">
            <v>-3.7419331781928533</v>
          </cell>
          <cell r="AF184">
            <v>-6.2500642724566723E-4</v>
          </cell>
          <cell r="AG184">
            <v>-4.7040036735226005</v>
          </cell>
          <cell r="AH184">
            <v>-5.6865229700163206E-4</v>
          </cell>
          <cell r="AI184">
            <v>-12.175445383591285</v>
          </cell>
          <cell r="AJ184">
            <v>-6.0276575133008463E-4</v>
          </cell>
          <cell r="AK184">
            <v>-3.7765447249110893</v>
          </cell>
          <cell r="AL184">
            <v>-5.7816202934437579E-4</v>
          </cell>
          <cell r="AM184">
            <v>-3.7951841315494041</v>
          </cell>
          <cell r="AN184">
            <v>-5.1757659085275177E-4</v>
          </cell>
          <cell r="AO184">
            <v>-4.7785556547810417</v>
          </cell>
          <cell r="AP184">
            <v>-5.2836031119191497E-4</v>
          </cell>
          <cell r="AQ184">
            <v>-12.350284511241535</v>
          </cell>
          <cell r="AR184">
            <v>-5.391086789201053E-4</v>
          </cell>
          <cell r="AS184">
            <v>-3.8425300900113251</v>
          </cell>
          <cell r="AT184">
            <v>-6.0017097686274848E-4</v>
          </cell>
          <cell r="AU184">
            <v>-3.8688918494441382</v>
          </cell>
          <cell r="AV184">
            <v>-7.2857289539013934E-4</v>
          </cell>
          <cell r="AW184">
            <v>-4.8791195163913708</v>
          </cell>
          <cell r="AX184">
            <v>-5.4382153269376008E-4</v>
          </cell>
          <cell r="AY184">
            <v>-12.590541455846834</v>
          </cell>
          <cell r="AZ184">
            <v>-6.0869337119822352E-4</v>
          </cell>
          <cell r="BA184">
            <v>-49.099252290309991</v>
          </cell>
          <cell r="BB184">
            <v>-5.8964467809813944E-4</v>
          </cell>
        </row>
        <row r="185">
          <cell r="S185" t="str">
            <v>Relocation</v>
          </cell>
          <cell r="T185">
            <v>-0.73898374999999994</v>
          </cell>
          <cell r="U185">
            <v>-0.7491330107862777</v>
          </cell>
          <cell r="V185">
            <v>-1.4417363714043686E-4</v>
          </cell>
          <cell r="W185">
            <v>-0.75577057300541672</v>
          </cell>
          <cell r="X185">
            <v>-1.2090939454777296E-4</v>
          </cell>
          <cell r="Y185">
            <v>-0.94978003309253112</v>
          </cell>
          <cell r="Z185">
            <v>-1.1828032775497895E-4</v>
          </cell>
          <cell r="AA185">
            <v>-2.4546836168842256</v>
          </cell>
          <cell r="AB185">
            <v>-1.2603198100156977E-4</v>
          </cell>
          <cell r="AC185">
            <v>-0.76398047684017778</v>
          </cell>
          <cell r="AD185">
            <v>-1.2861471913299901E-4</v>
          </cell>
          <cell r="AE185">
            <v>-0.76652563450283484</v>
          </cell>
          <cell r="AF185">
            <v>-1.280310003943485E-4</v>
          </cell>
          <cell r="AG185">
            <v>-0.96360336458278228</v>
          </cell>
          <cell r="AH185">
            <v>-1.1648699803377557E-4</v>
          </cell>
          <cell r="AI185">
            <v>-2.4941094759257947</v>
          </cell>
          <cell r="AJ185">
            <v>-1.2347505366678104E-4</v>
          </cell>
          <cell r="AK185">
            <v>-0.77361572311369908</v>
          </cell>
          <cell r="AL185">
            <v>-1.1843504287339352E-4</v>
          </cell>
          <cell r="AM185">
            <v>-0.77743395885437327</v>
          </cell>
          <cell r="AN185">
            <v>-1.0602426762169523E-4</v>
          </cell>
          <cell r="AO185">
            <v>-0.97887515112098233</v>
          </cell>
          <cell r="AP185">
            <v>-1.0823328570984564E-4</v>
          </cell>
          <cell r="AQ185">
            <v>-2.5299248330890549</v>
          </cell>
          <cell r="AR185">
            <v>-1.1043506190422972E-4</v>
          </cell>
          <cell r="AS185">
            <v>-0.78713265979929392</v>
          </cell>
          <cell r="AT185">
            <v>-1.2294352061948936E-4</v>
          </cell>
          <cell r="AU185">
            <v>-0.79253280015818905</v>
          </cell>
          <cell r="AV185">
            <v>-1.4924633186266678E-4</v>
          </cell>
          <cell r="AW185">
            <v>-0.99947540616512509</v>
          </cell>
          <cell r="AX185">
            <v>-1.1140047818964676E-4</v>
          </cell>
          <cell r="AY185">
            <v>-2.5791408661226081</v>
          </cell>
          <cell r="AZ185">
            <v>-1.2468931174252547E-4</v>
          </cell>
          <cell r="BA185">
            <v>-10.057858792021683</v>
          </cell>
          <cell r="BB185">
            <v>-1.2078723469580404E-4</v>
          </cell>
        </row>
        <row r="186">
          <cell r="S186" t="str">
            <v>Supplies</v>
          </cell>
          <cell r="T186">
            <v>-18.639744999999998</v>
          </cell>
          <cell r="U186">
            <v>-15.588141333839578</v>
          </cell>
          <cell r="V186">
            <v>-3.0000000000000001E-3</v>
          </cell>
          <cell r="W186">
            <v>-18.752155095114666</v>
          </cell>
          <cell r="X186">
            <v>-3.0000000000000001E-3</v>
          </cell>
          <cell r="Y186">
            <v>-24.08972103273236</v>
          </cell>
          <cell r="Z186">
            <v>-3.0000000000000001E-3</v>
          </cell>
          <cell r="AA186">
            <v>-58.43001746168661</v>
          </cell>
          <cell r="AB186">
            <v>-3.0000000000000001E-3</v>
          </cell>
          <cell r="AC186">
            <v>-17.82021098339812</v>
          </cell>
          <cell r="AD186">
            <v>-3.0000000000000001E-3</v>
          </cell>
          <cell r="AE186">
            <v>-17.961094550738288</v>
          </cell>
          <cell r="AF186">
            <v>-3.0000000000000001E-3</v>
          </cell>
          <cell r="AG186">
            <v>-24.816590199278313</v>
          </cell>
          <cell r="AH186">
            <v>-3.0000000000000001E-3</v>
          </cell>
          <cell r="AI186">
            <v>-60.597895733414724</v>
          </cell>
          <cell r="AJ186">
            <v>-3.0000000000000001E-3</v>
          </cell>
          <cell r="AK186">
            <v>-19.595949923554901</v>
          </cell>
          <cell r="AL186">
            <v>-3.0000000000000001E-3</v>
          </cell>
          <cell r="AM186">
            <v>-21.997811716889164</v>
          </cell>
          <cell r="AN186">
            <v>-3.0000000000000001E-3</v>
          </cell>
          <cell r="AO186">
            <v>-27.132369068379965</v>
          </cell>
          <cell r="AP186">
            <v>-3.0000000000000001E-3</v>
          </cell>
          <cell r="AQ186">
            <v>-68.72613070882403</v>
          </cell>
          <cell r="AR186">
            <v>-3.0000000000000001E-3</v>
          </cell>
          <cell r="AS186">
            <v>-19.207177145239047</v>
          </cell>
          <cell r="AT186">
            <v>-3.0000000000000001E-3</v>
          </cell>
          <cell r="AU186">
            <v>-15.930699071802859</v>
          </cell>
          <cell r="AV186">
            <v>-3.0000000000000001E-3</v>
          </cell>
          <cell r="AW186">
            <v>-26.915739207069581</v>
          </cell>
          <cell r="AX186">
            <v>-3.0000000000000001E-3</v>
          </cell>
          <cell r="AY186">
            <v>-62.053615424111484</v>
          </cell>
          <cell r="AZ186">
            <v>-2.9999999999999996E-3</v>
          </cell>
          <cell r="BA186">
            <v>-249.80765932803686</v>
          </cell>
          <cell r="BB186">
            <v>-3.0000000000000001E-3</v>
          </cell>
        </row>
        <row r="187">
          <cell r="S187" t="str">
            <v>Insurance</v>
          </cell>
          <cell r="T187">
            <v>-7.1848450000000001</v>
          </cell>
          <cell r="U187">
            <v>-7.2835222247887508</v>
          </cell>
          <cell r="V187">
            <v>-1.4017429151050782E-3</v>
          </cell>
          <cell r="W187">
            <v>-7.3480566015221633</v>
          </cell>
          <cell r="X187">
            <v>-1.1755539399473857E-3</v>
          </cell>
          <cell r="Y187">
            <v>-9.2343333961872744</v>
          </cell>
          <cell r="Z187">
            <v>-1.1499925694830528E-3</v>
          </cell>
          <cell r="AA187">
            <v>-23.865912222498189</v>
          </cell>
          <cell r="AB187">
            <v>-1.2253588100404422E-3</v>
          </cell>
          <cell r="AC187">
            <v>-7.427878230235466</v>
          </cell>
          <cell r="AD187">
            <v>-1.2504697453619683E-3</v>
          </cell>
          <cell r="AE187">
            <v>-7.4526237856103341</v>
          </cell>
          <cell r="AF187">
            <v>-1.2447944802958563E-3</v>
          </cell>
          <cell r="AG187">
            <v>-9.3687321487188058</v>
          </cell>
          <cell r="AH187">
            <v>-1.1325567380716861E-3</v>
          </cell>
          <cell r="AI187">
            <v>-24.249234164564605</v>
          </cell>
          <cell r="AJ187">
            <v>-1.2004988228259464E-3</v>
          </cell>
          <cell r="AK187">
            <v>-7.5215578964149694</v>
          </cell>
          <cell r="AL187">
            <v>-1.1514968030267067E-3</v>
          </cell>
          <cell r="AM187">
            <v>-7.5586810834542035</v>
          </cell>
          <cell r="AN187">
            <v>-1.0308317728236905E-3</v>
          </cell>
          <cell r="AO187">
            <v>-9.5172136534204359</v>
          </cell>
          <cell r="AP187">
            <v>-1.0523091768471985E-3</v>
          </cell>
          <cell r="AQ187">
            <v>-24.597452633289606</v>
          </cell>
          <cell r="AR187">
            <v>-1.0737161708187701E-3</v>
          </cell>
          <cell r="AS187">
            <v>-7.6529776941585776</v>
          </cell>
          <cell r="AT187">
            <v>-1.1953309384750818E-3</v>
          </cell>
          <cell r="AU187">
            <v>-7.7054811104473737</v>
          </cell>
          <cell r="AV187">
            <v>-1.4510627077413032E-3</v>
          </cell>
          <cell r="AW187">
            <v>-9.7175017374989228</v>
          </cell>
          <cell r="AX187">
            <v>-1.0831025292754987E-3</v>
          </cell>
          <cell r="AY187">
            <v>-25.075960542104873</v>
          </cell>
          <cell r="AZ187">
            <v>-1.2123045710094782E-3</v>
          </cell>
          <cell r="BA187">
            <v>-97.78855956245728</v>
          </cell>
          <cell r="BB187">
            <v>-1.1743662283074214E-3</v>
          </cell>
        </row>
        <row r="188">
          <cell r="S188" t="str">
            <v>Maintenance</v>
          </cell>
          <cell r="T188">
            <v>-12.204286249999999</v>
          </cell>
          <cell r="U188">
            <v>-12.371900874626906</v>
          </cell>
          <cell r="V188">
            <v>-2.3810216900784667E-3</v>
          </cell>
          <cell r="W188">
            <v>-12.481519941791181</v>
          </cell>
          <cell r="X188">
            <v>-1.9968136801048878E-3</v>
          </cell>
          <cell r="Y188">
            <v>-15.685578198973554</v>
          </cell>
          <cell r="Z188">
            <v>-1.953394750108623E-3</v>
          </cell>
          <cell r="AA188">
            <v>-40.538999015391639</v>
          </cell>
          <cell r="AB188">
            <v>-2.0814129847885276E-3</v>
          </cell>
          <cell r="AC188">
            <v>-12.617106166095025</v>
          </cell>
          <cell r="AD188">
            <v>-2.1240667988470271E-3</v>
          </cell>
          <cell r="AE188">
            <v>-12.659139340256768</v>
          </cell>
          <cell r="AF188">
            <v>-2.1144267078761774E-3</v>
          </cell>
          <cell r="AG188">
            <v>-15.91386995022744</v>
          </cell>
          <cell r="AH188">
            <v>-1.9237779834906845E-3</v>
          </cell>
          <cell r="AI188">
            <v>-41.190115456579235</v>
          </cell>
          <cell r="AJ188">
            <v>-2.0391854349754079E-3</v>
          </cell>
          <cell r="AK188">
            <v>-12.776231862176029</v>
          </cell>
          <cell r="AL188">
            <v>-1.95594986392856E-3</v>
          </cell>
          <cell r="AM188">
            <v>-12.839289868457179</v>
          </cell>
          <cell r="AN188">
            <v>-1.7509864208810752E-3</v>
          </cell>
          <cell r="AO188">
            <v>-16.166082877049025</v>
          </cell>
          <cell r="AP188">
            <v>-1.7874682637892792E-3</v>
          </cell>
          <cell r="AQ188">
            <v>-41.781604607682233</v>
          </cell>
          <cell r="AR188">
            <v>-1.8238305071196618E-3</v>
          </cell>
          <cell r="AS188">
            <v>-12.999463515827582</v>
          </cell>
          <cell r="AT188">
            <v>-2.0304071885518804E-3</v>
          </cell>
          <cell r="AU188">
            <v>-13.088646611843068</v>
          </cell>
          <cell r="AV188">
            <v>-2.4647970348664378E-3</v>
          </cell>
          <cell r="AW188">
            <v>-16.506295242181174</v>
          </cell>
          <cell r="AX188">
            <v>-1.8397743173829344E-3</v>
          </cell>
          <cell r="AY188">
            <v>-42.594405369851827</v>
          </cell>
          <cell r="AZ188">
            <v>-2.0592388571755026E-3</v>
          </cell>
          <cell r="BA188">
            <v>-166.10512444950493</v>
          </cell>
          <cell r="BB188">
            <v>-1.9947962151718821E-3</v>
          </cell>
        </row>
        <row r="189">
          <cell r="S189" t="str">
            <v>Courier</v>
          </cell>
          <cell r="T189">
            <v>-2.3600025000000002</v>
          </cell>
          <cell r="U189">
            <v>-2.3924149594468656</v>
          </cell>
          <cell r="V189">
            <v>-4.6042980523661571E-4</v>
          </cell>
          <cell r="W189">
            <v>-2.4136125344017598</v>
          </cell>
          <cell r="X189">
            <v>-3.8613362392100046E-4</v>
          </cell>
          <cell r="Y189">
            <v>-3.033196944518004</v>
          </cell>
          <cell r="Z189">
            <v>-3.7773749314862437E-4</v>
          </cell>
          <cell r="AA189">
            <v>-7.8392244383666299</v>
          </cell>
          <cell r="AB189">
            <v>-4.0249300508117704E-4</v>
          </cell>
          <cell r="AC189">
            <v>-2.4398315054884656</v>
          </cell>
          <cell r="AD189">
            <v>-4.1074118164394755E-4</v>
          </cell>
          <cell r="AE189">
            <v>-2.4479596658800369</v>
          </cell>
          <cell r="AF189">
            <v>-4.0887703012165494E-4</v>
          </cell>
          <cell r="AG189">
            <v>-3.0773428365965798</v>
          </cell>
          <cell r="AH189">
            <v>-3.7201035418871583E-4</v>
          </cell>
          <cell r="AI189">
            <v>-7.9651340079650819</v>
          </cell>
          <cell r="AJ189">
            <v>-3.9432725731957898E-4</v>
          </cell>
          <cell r="AK189">
            <v>-2.4706024193192855</v>
          </cell>
          <cell r="AL189">
            <v>-3.7823158800016367E-4</v>
          </cell>
          <cell r="AM189">
            <v>-2.4827962542900548</v>
          </cell>
          <cell r="AN189">
            <v>-3.3859680493362652E-4</v>
          </cell>
          <cell r="AO189">
            <v>-3.1261144833474304</v>
          </cell>
          <cell r="AP189">
            <v>-3.4565147725975037E-4</v>
          </cell>
          <cell r="AQ189">
            <v>-8.0795131569567715</v>
          </cell>
          <cell r="AR189">
            <v>-3.5268302203077798E-4</v>
          </cell>
          <cell r="AS189">
            <v>-2.5137698155852326</v>
          </cell>
          <cell r="AT189">
            <v>-3.9262976489103655E-4</v>
          </cell>
          <cell r="AU189">
            <v>-2.5310155868858102</v>
          </cell>
          <cell r="AV189">
            <v>-4.7662985324335385E-4</v>
          </cell>
          <cell r="AW189">
            <v>-3.1919030117214504</v>
          </cell>
          <cell r="AX189">
            <v>-3.5576615457208894E-4</v>
          </cell>
          <cell r="AY189">
            <v>-8.2366884141924928</v>
          </cell>
          <cell r="AZ189">
            <v>-3.982050856133704E-4</v>
          </cell>
          <cell r="BA189">
            <v>-32.120560017480969</v>
          </cell>
          <cell r="BB189">
            <v>-3.857434968633401E-4</v>
          </cell>
        </row>
        <row r="190">
          <cell r="S190" t="str">
            <v>Employees Benefits</v>
          </cell>
          <cell r="T190">
            <v>-0.36104375</v>
          </cell>
          <cell r="U190">
            <v>-0.36600235318174207</v>
          </cell>
          <cell r="V190">
            <v>-7.0438613304179705E-5</v>
          </cell>
          <cell r="W190">
            <v>-0.36924525311622136</v>
          </cell>
          <cell r="X190">
            <v>-5.9072450805254522E-5</v>
          </cell>
          <cell r="Y190">
            <v>-0.46403205053271002</v>
          </cell>
          <cell r="Z190">
            <v>-5.7787973123748236E-5</v>
          </cell>
          <cell r="AA190">
            <v>-1.1992796568306734</v>
          </cell>
          <cell r="AB190">
            <v>-6.1575182188695641E-5</v>
          </cell>
          <cell r="AC190">
            <v>-0.37325634871560565</v>
          </cell>
          <cell r="AD190">
            <v>-6.2837025172711458E-5</v>
          </cell>
          <cell r="AE190">
            <v>-0.3744998310883465</v>
          </cell>
          <cell r="AF190">
            <v>-6.2551838925588101E-5</v>
          </cell>
          <cell r="AG190">
            <v>-0.47078568677807181</v>
          </cell>
          <cell r="AH190">
            <v>-5.6911809760846516E-5</v>
          </cell>
          <cell r="AI190">
            <v>-1.218541866582024</v>
          </cell>
          <cell r="AJ190">
            <v>-6.0325949531780476E-5</v>
          </cell>
          <cell r="AK190">
            <v>-0.37796382089854019</v>
          </cell>
          <cell r="AL190">
            <v>-5.7863561966580148E-5</v>
          </cell>
          <cell r="AM190">
            <v>-0.37982928837356522</v>
          </cell>
          <cell r="AN190">
            <v>-5.1800055377591766E-5</v>
          </cell>
          <cell r="AO190">
            <v>-0.47824699168626666</v>
          </cell>
          <cell r="AP190">
            <v>-5.2879310739247084E-5</v>
          </cell>
          <cell r="AQ190">
            <v>-1.2360401009583719</v>
          </cell>
          <cell r="AR190">
            <v>-5.3955027943963896E-5</v>
          </cell>
          <cell r="AS190">
            <v>-0.38456776247300611</v>
          </cell>
          <cell r="AT190">
            <v>-6.0066259539080213E-5</v>
          </cell>
          <cell r="AU190">
            <v>-0.38720609778917764</v>
          </cell>
          <cell r="AV190">
            <v>-7.2916969188350497E-5</v>
          </cell>
          <cell r="AW190">
            <v>-0.48831161534286771</v>
          </cell>
          <cell r="AX190">
            <v>-5.4426699365694145E-5</v>
          </cell>
          <cell r="AY190">
            <v>-1.2600854756050515</v>
          </cell>
          <cell r="AZ190">
            <v>-6.0919197068190512E-5</v>
          </cell>
          <cell r="BA190">
            <v>-4.913947099976121</v>
          </cell>
          <cell r="BB190">
            <v>-5.9012767421074154E-5</v>
          </cell>
        </row>
        <row r="191">
          <cell r="S191" t="str">
            <v>Inventory Charge</v>
          </cell>
          <cell r="T191">
            <v>-2.4330700000000003</v>
          </cell>
          <cell r="U191">
            <v>-2.466485974223072</v>
          </cell>
          <cell r="V191">
            <v>-4.7468506759084056E-4</v>
          </cell>
          <cell r="W191">
            <v>-2.488339842469188</v>
          </cell>
          <cell r="X191">
            <v>-3.9808861912369529E-4</v>
          </cell>
          <cell r="Y191">
            <v>-3.1271070644198136</v>
          </cell>
          <cell r="Z191">
            <v>-3.8943253765838114E-4</v>
          </cell>
          <cell r="AA191">
            <v>-8.0819328811120741</v>
          </cell>
          <cell r="AB191">
            <v>-4.1495449935873349E-4</v>
          </cell>
          <cell r="AC191">
            <v>-2.5153705731493172</v>
          </cell>
          <cell r="AD191">
            <v>-4.2345804583784956E-4</v>
          </cell>
          <cell r="AE191">
            <v>-2.5237503876638865</v>
          </cell>
          <cell r="AF191">
            <v>-4.2153617874476614E-4</v>
          </cell>
          <cell r="AG191">
            <v>-3.1726197474104545</v>
          </cell>
          <cell r="AH191">
            <v>-3.8352808205327705E-4</v>
          </cell>
          <cell r="AI191">
            <v>-8.2117407082236582</v>
          </cell>
          <cell r="AJ191">
            <v>-4.0653593374013298E-4</v>
          </cell>
          <cell r="AK191">
            <v>-2.5470941782363257</v>
          </cell>
          <cell r="AL191">
            <v>-3.8994193006810726E-4</v>
          </cell>
          <cell r="AM191">
            <v>-2.5596655437549343</v>
          </cell>
          <cell r="AN191">
            <v>-3.4908002350838983E-4</v>
          </cell>
          <cell r="AO191">
            <v>-3.222901402010435</v>
          </cell>
          <cell r="AP191">
            <v>-3.5635311393796438E-4</v>
          </cell>
          <cell r="AQ191">
            <v>-8.3296611240016958</v>
          </cell>
          <cell r="AR191">
            <v>-3.636023607654759E-4</v>
          </cell>
          <cell r="AS191">
            <v>-2.591598070428299</v>
          </cell>
          <cell r="AT191">
            <v>-4.0478588563505093E-4</v>
          </cell>
          <cell r="AU191">
            <v>-2.6093777841270329</v>
          </cell>
          <cell r="AV191">
            <v>-4.9138668159495887E-4</v>
          </cell>
          <cell r="AW191">
            <v>-3.2907267940305611</v>
          </cell>
          <cell r="AX191">
            <v>-3.6678094947132999E-4</v>
          </cell>
          <cell r="AY191">
            <v>-8.4917026485858926</v>
          </cell>
          <cell r="AZ191">
            <v>-4.1053382259269771E-4</v>
          </cell>
          <cell r="BA191">
            <v>-33.115037361923321</v>
          </cell>
          <cell r="BB191">
            <v>-3.9768641343103963E-4</v>
          </cell>
        </row>
        <row r="192">
          <cell r="S192" t="str">
            <v>Sign</v>
          </cell>
          <cell r="T192">
            <v>-3.2185900000000003</v>
          </cell>
          <cell r="U192">
            <v>-3.2627943675170203</v>
          </cell>
          <cell r="V192">
            <v>-6.2793779533560625E-4</v>
          </cell>
          <cell r="W192">
            <v>-3.2917037872206318</v>
          </cell>
          <cell r="X192">
            <v>-5.2661207800241429E-4</v>
          </cell>
          <cell r="Y192">
            <v>-4.136697886403172</v>
          </cell>
          <cell r="Z192">
            <v>-5.1516136871602081E-4</v>
          </cell>
          <cell r="AA192">
            <v>-10.691196041140824</v>
          </cell>
          <cell r="AB192">
            <v>-5.4892313089677887E-4</v>
          </cell>
          <cell r="AC192">
            <v>-3.3274614265239637</v>
          </cell>
          <cell r="AD192">
            <v>-5.6017205906662947E-4</v>
          </cell>
          <cell r="AE192">
            <v>-3.3385466756941264</v>
          </cell>
          <cell r="AF192">
            <v>-5.5762971453600461E-4</v>
          </cell>
          <cell r="AG192">
            <v>-4.1969044017713477</v>
          </cell>
          <cell r="AH192">
            <v>-5.0735065148797885E-4</v>
          </cell>
          <cell r="AI192">
            <v>-10.862912503989438</v>
          </cell>
          <cell r="AJ192">
            <v>-5.3778661977528573E-4</v>
          </cell>
          <cell r="AK192">
            <v>-3.3694270411988372</v>
          </cell>
          <cell r="AL192">
            <v>-5.1583521916669442E-4</v>
          </cell>
          <cell r="AM192">
            <v>-3.386057089386739</v>
          </cell>
          <cell r="AN192">
            <v>-4.6178098980459599E-4</v>
          </cell>
          <cell r="AO192">
            <v>-4.2634195578001313</v>
          </cell>
          <cell r="AP192">
            <v>-4.7140220749489024E-4</v>
          </cell>
          <cell r="AQ192">
            <v>-11.018903688385707</v>
          </cell>
          <cell r="AR192">
            <v>-4.8099188364336123E-4</v>
          </cell>
          <cell r="AS192">
            <v>-3.4282990762698229</v>
          </cell>
          <cell r="AT192">
            <v>-5.3547156622954473E-4</v>
          </cell>
          <cell r="AU192">
            <v>-3.4518189950200475</v>
          </cell>
          <cell r="AV192">
            <v>-6.5003154842019296E-4</v>
          </cell>
          <cell r="AW192">
            <v>-4.3531424710340527</v>
          </cell>
          <cell r="AX192">
            <v>-4.8519668409002938E-4</v>
          </cell>
          <cell r="AY192">
            <v>-11.233260542323924</v>
          </cell>
          <cell r="AZ192">
            <v>-5.4307523254926127E-4</v>
          </cell>
          <cell r="BA192">
            <v>-43.806272775839894</v>
          </cell>
          <cell r="BB192">
            <v>-5.2608001964802068E-4</v>
          </cell>
        </row>
        <row r="193">
          <cell r="S193" t="str">
            <v>Security</v>
          </cell>
          <cell r="T193">
            <v>-25.683342499999998</v>
          </cell>
          <cell r="U193">
            <v>-26.036079540423135</v>
          </cell>
          <cell r="V193">
            <v>-5.010747397555847E-3</v>
          </cell>
          <cell r="W193">
            <v>-26.266767676446705</v>
          </cell>
          <cell r="X193">
            <v>-4.2021998340803649E-3</v>
          </cell>
          <cell r="Y193">
            <v>-33.009556555982201</v>
          </cell>
          <cell r="Z193">
            <v>-4.1108267519324752E-3</v>
          </cell>
          <cell r="AA193">
            <v>-85.312403772852036</v>
          </cell>
          <cell r="AB193">
            <v>-4.3802350647315445E-3</v>
          </cell>
          <cell r="AC193">
            <v>-26.552102465040136</v>
          </cell>
          <cell r="AD193">
            <v>-4.4699979966191629E-3</v>
          </cell>
          <cell r="AE193">
            <v>-26.640559289654373</v>
          </cell>
          <cell r="AF193">
            <v>-4.4497108816610488E-3</v>
          </cell>
          <cell r="AG193">
            <v>-33.489985736130144</v>
          </cell>
          <cell r="AH193">
            <v>-4.0484996690364084E-3</v>
          </cell>
          <cell r="AI193">
            <v>-86.68264749082465</v>
          </cell>
          <cell r="AJ193">
            <v>-4.2913691857633107E-3</v>
          </cell>
          <cell r="AK193">
            <v>-26.886974957317126</v>
          </cell>
          <cell r="AL193">
            <v>-4.1162038679734836E-3</v>
          </cell>
          <cell r="AM193">
            <v>-27.019677545531653</v>
          </cell>
          <cell r="AN193">
            <v>-3.6848680077737287E-3</v>
          </cell>
          <cell r="AO193">
            <v>-34.020755897513915</v>
          </cell>
          <cell r="AP193">
            <v>-3.7616423186387E-3</v>
          </cell>
          <cell r="AQ193">
            <v>-87.927408400362694</v>
          </cell>
          <cell r="AR193">
            <v>-3.8381649378555803E-3</v>
          </cell>
          <cell r="AS193">
            <v>-27.35675540167324</v>
          </cell>
          <cell r="AT193">
            <v>-4.2728957818438601E-3</v>
          </cell>
          <cell r="AU193">
            <v>-27.544437004124681</v>
          </cell>
          <cell r="AV193">
            <v>-5.1870486436238058E-3</v>
          </cell>
          <cell r="AW193">
            <v>-34.736716709759207</v>
          </cell>
          <cell r="AX193">
            <v>-3.8717179315627412E-3</v>
          </cell>
          <cell r="AY193">
            <v>-89.637909115557136</v>
          </cell>
          <cell r="AZ193">
            <v>-4.3335706631878624E-3</v>
          </cell>
          <cell r="BA193">
            <v>-349.56036877959656</v>
          </cell>
          <cell r="BB193">
            <v>-4.1979541746624592E-3</v>
          </cell>
        </row>
        <row r="194">
          <cell r="S194" t="str">
            <v>Travel</v>
          </cell>
          <cell r="T194">
            <v>-3.7732237500000001</v>
          </cell>
          <cell r="U194">
            <v>-3.8250455009434101</v>
          </cell>
          <cell r="V194">
            <v>-7.3614526947605899E-4</v>
          </cell>
          <cell r="W194">
            <v>-3.858936648627453</v>
          </cell>
          <cell r="X194">
            <v>-6.1735890553178945E-4</v>
          </cell>
          <cell r="Y194">
            <v>-4.849541790520461</v>
          </cell>
          <cell r="Z194">
            <v>-6.0393498753236565E-4</v>
          </cell>
          <cell r="AA194">
            <v>-12.533523940091325</v>
          </cell>
          <cell r="AB194">
            <v>-6.4351464287905108E-4</v>
          </cell>
          <cell r="AC194">
            <v>-3.9008561145623082</v>
          </cell>
          <cell r="AD194">
            <v>-6.5670200844363804E-4</v>
          </cell>
          <cell r="AE194">
            <v>-3.9138515956405211</v>
          </cell>
          <cell r="AF194">
            <v>-6.5372156211041877E-4</v>
          </cell>
          <cell r="AG194">
            <v>-4.9201232108604049</v>
          </cell>
          <cell r="AH194">
            <v>-5.9477831217160759E-4</v>
          </cell>
          <cell r="AI194">
            <v>-12.734830921063235</v>
          </cell>
          <cell r="AJ194">
            <v>-6.3045906628937762E-4</v>
          </cell>
          <cell r="AK194">
            <v>-3.9500533263769788</v>
          </cell>
          <cell r="AL194">
            <v>-6.0472495721611839E-4</v>
          </cell>
          <cell r="AM194">
            <v>-3.9695490971294625</v>
          </cell>
          <cell r="AN194">
            <v>-5.4135599688969686E-4</v>
          </cell>
          <cell r="AO194">
            <v>-4.9981003892095464</v>
          </cell>
          <cell r="AP194">
            <v>-5.5263516170812313E-4</v>
          </cell>
          <cell r="AQ194">
            <v>-12.917702812715989</v>
          </cell>
          <cell r="AR194">
            <v>-5.6387734968429254E-4</v>
          </cell>
          <cell r="AS194">
            <v>-4.019070306154048</v>
          </cell>
          <cell r="AT194">
            <v>-6.27745078169949E-4</v>
          </cell>
          <cell r="AU194">
            <v>-4.0466432234956224</v>
          </cell>
          <cell r="AV194">
            <v>-7.6204626148355242E-4</v>
          </cell>
          <cell r="AW194">
            <v>-5.1032845310646504</v>
          </cell>
          <cell r="AX194">
            <v>-5.6880672960201383E-4</v>
          </cell>
          <cell r="AY194">
            <v>-13.168998060714323</v>
          </cell>
          <cell r="AZ194">
            <v>-6.3665902320321813E-4</v>
          </cell>
          <cell r="BA194">
            <v>-51.355055734584866</v>
          </cell>
          <cell r="BB194">
            <v>-6.1673516183682235E-4</v>
          </cell>
        </row>
        <row r="195">
          <cell r="S195" t="str">
            <v>Uniforms</v>
          </cell>
          <cell r="T195">
            <v>-0.77510749999999995</v>
          </cell>
          <cell r="U195">
            <v>-0.78575288720222169</v>
          </cell>
          <cell r="V195">
            <v>-1.5122127847849319E-4</v>
          </cell>
          <cell r="W195">
            <v>-0.7927149134413255</v>
          </cell>
          <cell r="X195">
            <v>-1.2681980968382316E-4</v>
          </cell>
          <cell r="Y195">
            <v>-0.99620813989518597</v>
          </cell>
          <cell r="Z195">
            <v>-1.2406222619285249E-4</v>
          </cell>
          <cell r="AA195">
            <v>-2.5746759405387332</v>
          </cell>
          <cell r="AB195">
            <v>-1.3219280358218197E-4</v>
          </cell>
          <cell r="AC195">
            <v>-0.80132614208688369</v>
          </cell>
          <cell r="AD195">
            <v>-1.3490179372737361E-4</v>
          </cell>
          <cell r="AE195">
            <v>-0.80399571471687437</v>
          </cell>
          <cell r="AF195">
            <v>-1.3428954105981691E-4</v>
          </cell>
          <cell r="AG195">
            <v>-1.0107071974361397</v>
          </cell>
          <cell r="AH195">
            <v>-1.2218123311705391E-4</v>
          </cell>
          <cell r="AI195">
            <v>-2.6160290542398976</v>
          </cell>
          <cell r="AJ195">
            <v>-1.2951088594305961E-4</v>
          </cell>
          <cell r="AK195">
            <v>-0.81143238819981023</v>
          </cell>
          <cell r="AL195">
            <v>-1.2422450425193904E-4</v>
          </cell>
          <cell r="AM195">
            <v>-0.8154372707961659</v>
          </cell>
          <cell r="AN195">
            <v>-1.112070529501943E-4</v>
          </cell>
          <cell r="AO195">
            <v>-1.0267255148675554</v>
          </cell>
          <cell r="AP195">
            <v>-1.1352405449151512E-4</v>
          </cell>
          <cell r="AQ195">
            <v>-2.6535951738635317</v>
          </cell>
          <cell r="AR195">
            <v>-1.1583346013350461E-4</v>
          </cell>
          <cell r="AS195">
            <v>-0.82561007343582482</v>
          </cell>
          <cell r="AT195">
            <v>-1.289533699605314E-4</v>
          </cell>
          <cell r="AU195">
            <v>-0.83127418890958493</v>
          </cell>
          <cell r="AV195">
            <v>-1.5654194178727474E-4</v>
          </cell>
          <cell r="AW195">
            <v>-1.0483327723838782</v>
          </cell>
          <cell r="AX195">
            <v>-1.168460688728022E-4</v>
          </cell>
          <cell r="AY195">
            <v>-2.7052170347292881</v>
          </cell>
          <cell r="AZ195">
            <v>-1.3078450060839575E-4</v>
          </cell>
          <cell r="BA195">
            <v>-10.549517203371451</v>
          </cell>
          <cell r="BB195">
            <v>-1.2669167829059563E-4</v>
          </cell>
        </row>
        <row r="196">
          <cell r="S196" t="str">
            <v>License</v>
          </cell>
          <cell r="T196">
            <v>-0.08</v>
          </cell>
          <cell r="U196">
            <v>-8.1098726274971847E-2</v>
          </cell>
          <cell r="V196">
            <v>-1.5607773474362533E-5</v>
          </cell>
          <cell r="W196">
            <v>-8.1817287376661996E-2</v>
          </cell>
          <cell r="X196">
            <v>-1.3089261521409418E-5</v>
          </cell>
          <cell r="Y196">
            <v>-0.10282012648776444</v>
          </cell>
          <cell r="Z196">
            <v>-1.2804647220454193E-5</v>
          </cell>
          <cell r="AA196">
            <v>-0.26573614013939828</v>
          </cell>
          <cell r="AB196">
            <v>-1.3643816227522708E-5</v>
          </cell>
          <cell r="AC196">
            <v>-8.2706065116065444E-2</v>
          </cell>
          <cell r="AD196">
            <v>-1.3923415136855068E-5</v>
          </cell>
          <cell r="AE196">
            <v>-8.298159568492107E-2</v>
          </cell>
          <cell r="AF196">
            <v>-1.3860223626768358E-5</v>
          </cell>
          <cell r="AG196">
            <v>-0.10431659582043934</v>
          </cell>
          <cell r="AH196">
            <v>-1.2610507122385366E-5</v>
          </cell>
          <cell r="AI196">
            <v>-0.27000425662142585</v>
          </cell>
          <cell r="AJ196">
            <v>-1.3367011511880314E-5</v>
          </cell>
          <cell r="AK196">
            <v>-8.3749145835880598E-2</v>
          </cell>
          <cell r="AL196">
            <v>-1.2821396180729931E-5</v>
          </cell>
          <cell r="AM196">
            <v>-8.4162495736002138E-2</v>
          </cell>
          <cell r="AN196">
            <v>-1.1477845635625438E-5</v>
          </cell>
          <cell r="AO196">
            <v>-0.10596987023013509</v>
          </cell>
          <cell r="AP196">
            <v>-1.1716986817081772E-5</v>
          </cell>
          <cell r="AQ196">
            <v>-0.27388151180201781</v>
          </cell>
          <cell r="AR196">
            <v>-1.1955344014450083E-5</v>
          </cell>
          <cell r="AS196">
            <v>-8.5212445854111835E-2</v>
          </cell>
          <cell r="AT196">
            <v>-1.33094694566141E-5</v>
          </cell>
          <cell r="AU196">
            <v>-8.5797047651799019E-2</v>
          </cell>
          <cell r="AV196">
            <v>-1.6156927062351971E-5</v>
          </cell>
          <cell r="AW196">
            <v>-0.10819998747362175</v>
          </cell>
          <cell r="AX196">
            <v>-1.2059856871239379E-5</v>
          </cell>
          <cell r="AY196">
            <v>-0.27920948097953258</v>
          </cell>
          <cell r="AZ196">
            <v>-1.3498463179199864E-5</v>
          </cell>
          <cell r="BA196">
            <v>-1.0888313895423742</v>
          </cell>
          <cell r="BB196">
            <v>-1.3076036889396177E-5</v>
          </cell>
        </row>
        <row r="197">
          <cell r="S197" t="str">
            <v>Telephone</v>
          </cell>
          <cell r="T197">
            <v>-11.1267625</v>
          </cell>
          <cell r="U197">
            <v>-11.279578328926517</v>
          </cell>
          <cell r="V197">
            <v>-2.1707998575378963E-3</v>
          </cell>
          <cell r="W197">
            <v>-11.379519062929576</v>
          </cell>
          <cell r="X197">
            <v>-1.8205138031138909E-3</v>
          </cell>
          <cell r="Y197">
            <v>-14.300689095616425</v>
          </cell>
          <cell r="Z197">
            <v>-1.7809283564784869E-3</v>
          </cell>
          <cell r="AA197">
            <v>-36.95978648747252</v>
          </cell>
          <cell r="AB197">
            <v>-1.897643784466139E-3</v>
          </cell>
          <cell r="AC197">
            <v>-11.503134298199939</v>
          </cell>
          <cell r="AD197">
            <v>-1.9365316677086416E-3</v>
          </cell>
          <cell r="AE197">
            <v>-11.541456338214269</v>
          </cell>
          <cell r="AF197">
            <v>-1.9277427061492518E-3</v>
          </cell>
          <cell r="AG197">
            <v>-14.508824831281512</v>
          </cell>
          <cell r="AH197">
            <v>-1.7539264719417546E-3</v>
          </cell>
          <cell r="AI197">
            <v>-37.553415467695721</v>
          </cell>
          <cell r="AJ197">
            <v>-1.8591445303432271E-3</v>
          </cell>
          <cell r="AK197">
            <v>-11.648210691171343</v>
          </cell>
          <cell r="AL197">
            <v>-1.7832578777673628E-3</v>
          </cell>
          <cell r="AM197">
            <v>-11.70570126827198</v>
          </cell>
          <cell r="AN197">
            <v>-1.5963907799908222E-3</v>
          </cell>
          <cell r="AO197">
            <v>-14.738769727581669</v>
          </cell>
          <cell r="AP197">
            <v>-1.6296516191162478E-3</v>
          </cell>
          <cell r="AQ197">
            <v>-38.092681687024992</v>
          </cell>
          <cell r="AR197">
            <v>-1.6628034181822831E-3</v>
          </cell>
          <cell r="AS197">
            <v>-11.851733088285151</v>
          </cell>
          <cell r="AT197">
            <v>-1.8511413205593644E-3</v>
          </cell>
          <cell r="AU197">
            <v>-11.93304215528438</v>
          </cell>
          <cell r="AV197">
            <v>-2.2471786269076637E-3</v>
          </cell>
          <cell r="AW197">
            <v>-15.048944539024552</v>
          </cell>
          <cell r="AX197">
            <v>-1.6773395398784205E-3</v>
          </cell>
          <cell r="AY197">
            <v>-38.833719782594081</v>
          </cell>
          <cell r="AZ197">
            <v>-1.8774274238743979E-3</v>
          </cell>
          <cell r="BA197">
            <v>-151.43960342478729</v>
          </cell>
          <cell r="BB197">
            <v>-1.8186744613693756E-3</v>
          </cell>
        </row>
        <row r="198">
          <cell r="S198" t="str">
            <v>Display Expenses</v>
          </cell>
          <cell r="T198">
            <v>-2.0776725000000003</v>
          </cell>
          <cell r="U198">
            <v>-2.1062074170817056</v>
          </cell>
          <cell r="V198">
            <v>-4.0534802167390609E-4</v>
          </cell>
          <cell r="W198">
            <v>-2.1248691000885973</v>
          </cell>
          <cell r="X198">
            <v>-3.3993998385425641E-4</v>
          </cell>
          <cell r="Y198">
            <v>-2.6703318656268724</v>
          </cell>
          <cell r="Z198">
            <v>-3.32548292526739E-4</v>
          </cell>
          <cell r="AA198">
            <v>-6.9014083827971753</v>
          </cell>
          <cell r="AB198">
            <v>-3.5434227213722091E-4</v>
          </cell>
          <cell r="AC198">
            <v>-2.1479514634357315</v>
          </cell>
          <cell r="AD198">
            <v>-3.6160370919909398E-4</v>
          </cell>
          <cell r="AE198">
            <v>-2.1551072420084898</v>
          </cell>
          <cell r="AF198">
            <v>-3.5996256841483605E-4</v>
          </cell>
          <cell r="AG198">
            <v>-2.7091965303717718</v>
          </cell>
          <cell r="AH198">
            <v>-3.2750629824042756E-4</v>
          </cell>
          <cell r="AI198">
            <v>-7.0122552358159931</v>
          </cell>
          <cell r="AJ198">
            <v>-3.4715340281771441E-4</v>
          </cell>
          <cell r="AK198">
            <v>-2.175041215021233</v>
          </cell>
          <cell r="AL198">
            <v>-3.3298327820384513E-4</v>
          </cell>
          <cell r="AM198">
            <v>-2.1857762865257362</v>
          </cell>
          <cell r="AN198">
            <v>-2.9809005295479987E-4</v>
          </cell>
          <cell r="AO198">
            <v>-2.7521335650715044</v>
          </cell>
          <cell r="AP198">
            <v>-3.0430076615891661E-4</v>
          </cell>
          <cell r="AQ198">
            <v>-7.1129510666184732</v>
          </cell>
          <cell r="AR198">
            <v>-3.1049111858578174E-4</v>
          </cell>
          <cell r="AS198">
            <v>-2.2130444426103399</v>
          </cell>
          <cell r="AT198">
            <v>-3.456589834949633E-4</v>
          </cell>
          <cell r="AU198">
            <v>-2.2282270810916551</v>
          </cell>
          <cell r="AV198">
            <v>-4.1961003802443099E-4</v>
          </cell>
          <cell r="AW198">
            <v>-2.8100517309286048</v>
          </cell>
          <cell r="AX198">
            <v>-3.1320541219137624E-4</v>
          </cell>
          <cell r="AY198">
            <v>-7.2513232546306003</v>
          </cell>
          <cell r="AZ198">
            <v>-3.505673217460767E-4</v>
          </cell>
          <cell r="BA198">
            <v>-28.277937939862245</v>
          </cell>
          <cell r="BB198">
            <v>-3.3959652817604989E-4</v>
          </cell>
        </row>
        <row r="199">
          <cell r="S199" t="str">
            <v>Administrative Services</v>
          </cell>
          <cell r="T199">
            <v>-6.9983399999999998</v>
          </cell>
          <cell r="U199">
            <v>-7.0944557504898302</v>
          </cell>
          <cell r="V199">
            <v>-1.3653563177071283E-3</v>
          </cell>
          <cell r="W199">
            <v>-7.157314936744859</v>
          </cell>
          <cell r="X199">
            <v>-1.1450387809467549E-3</v>
          </cell>
          <cell r="Y199">
            <v>-8.9946275500547674</v>
          </cell>
          <cell r="Z199">
            <v>-1.1201409353599175E-3</v>
          </cell>
          <cell r="AA199">
            <v>-23.246398237289455</v>
          </cell>
          <cell r="AB199">
            <v>-1.1935508107215156E-3</v>
          </cell>
          <cell r="AC199">
            <v>-7.2350645468045682</v>
          </cell>
          <cell r="AD199">
            <v>-1.2180099136107289E-3</v>
          </cell>
          <cell r="AE199">
            <v>-7.2591677543201314</v>
          </cell>
          <cell r="AF199">
            <v>-1.2124819677019759E-3</v>
          </cell>
          <cell r="AG199">
            <v>-9.1255375649251675</v>
          </cell>
          <cell r="AH199">
            <v>-1.1031577051859298E-3</v>
          </cell>
          <cell r="AI199">
            <v>-23.619769866049868</v>
          </cell>
          <cell r="AJ199">
            <v>-1.1693361418006561E-3</v>
          </cell>
          <cell r="AK199">
            <v>-7.3263124658634577</v>
          </cell>
          <cell r="AL199">
            <v>-1.1216061218431187E-3</v>
          </cell>
          <cell r="AM199">
            <v>-7.3624720051136645</v>
          </cell>
          <cell r="AN199">
            <v>-1.0040733278202866E-3</v>
          </cell>
          <cell r="AO199">
            <v>-9.2701647703295436</v>
          </cell>
          <cell r="AP199">
            <v>-1.0249932190182004E-3</v>
          </cell>
          <cell r="AQ199">
            <v>-23.958949241306669</v>
          </cell>
          <cell r="AR199">
            <v>-1.0458445278760825E-3</v>
          </cell>
          <cell r="AS199">
            <v>-7.4543208539833126</v>
          </cell>
          <cell r="AT199">
            <v>-1.1643024059625089E-3</v>
          </cell>
          <cell r="AU199">
            <v>-7.5054613807936388</v>
          </cell>
          <cell r="AV199">
            <v>-1.4133958617192537E-3</v>
          </cell>
          <cell r="AW199">
            <v>-9.4652537542018251</v>
          </cell>
          <cell r="AX199">
            <v>-1.0549872342033675E-3</v>
          </cell>
          <cell r="AY199">
            <v>-24.425035988978777</v>
          </cell>
          <cell r="AZ199">
            <v>-1.18083543506902E-3</v>
          </cell>
          <cell r="BA199">
            <v>-95.250153333624766</v>
          </cell>
          <cell r="BB199">
            <v>-1.1438819000567108E-3</v>
          </cell>
        </row>
        <row r="200">
          <cell r="S200" t="str">
            <v>Collect Multure Services</v>
          </cell>
          <cell r="T200">
            <v>0</v>
          </cell>
        </row>
        <row r="201">
          <cell r="S201" t="str">
            <v>Fees</v>
          </cell>
          <cell r="T201">
            <v>-1.625</v>
          </cell>
          <cell r="U201">
            <v>-1.6473178774603656</v>
          </cell>
          <cell r="V201">
            <v>-3.1703289869798893E-4</v>
          </cell>
          <cell r="W201">
            <v>-1.6619136498384468</v>
          </cell>
          <cell r="X201">
            <v>-2.6587562465362884E-4</v>
          </cell>
          <cell r="Y201">
            <v>-2.0885338192827154</v>
          </cell>
          <cell r="Z201">
            <v>-2.6009439666547585E-4</v>
          </cell>
          <cell r="AA201">
            <v>-5.3977653465815276</v>
          </cell>
          <cell r="AB201">
            <v>-2.7714001712155498E-4</v>
          </cell>
          <cell r="AC201">
            <v>-1.6799669476700794</v>
          </cell>
          <cell r="AD201">
            <v>-2.8281936996736861E-4</v>
          </cell>
          <cell r="AE201">
            <v>-1.6855636623499592</v>
          </cell>
          <cell r="AF201">
            <v>-2.8153579241873227E-4</v>
          </cell>
          <cell r="AG201">
            <v>-2.118930852602674</v>
          </cell>
          <cell r="AH201">
            <v>-2.5615092592345273E-4</v>
          </cell>
          <cell r="AI201">
            <v>-5.4844614626227131</v>
          </cell>
          <cell r="AJ201">
            <v>-2.7151742133506887E-4</v>
          </cell>
          <cell r="AK201">
            <v>-1.7011545247913247</v>
          </cell>
          <cell r="AL201">
            <v>-2.6043460992107673E-4</v>
          </cell>
          <cell r="AM201">
            <v>-1.7095506946375434</v>
          </cell>
          <cell r="AN201">
            <v>-2.3314373947364172E-4</v>
          </cell>
          <cell r="AO201">
            <v>-2.1525129890496189</v>
          </cell>
          <cell r="AP201">
            <v>-2.3800129472197347E-4</v>
          </cell>
          <cell r="AQ201">
            <v>-5.5632182084784869</v>
          </cell>
          <cell r="AR201">
            <v>-2.4284292529351732E-4</v>
          </cell>
          <cell r="AS201">
            <v>-1.7308778064116468</v>
          </cell>
          <cell r="AT201">
            <v>-2.7034859833747392E-4</v>
          </cell>
          <cell r="AU201">
            <v>-1.7427525304271674</v>
          </cell>
          <cell r="AV201">
            <v>-3.2818758095402438E-4</v>
          </cell>
          <cell r="AW201">
            <v>-2.1978122455579414</v>
          </cell>
          <cell r="AX201">
            <v>-2.4496584269704982E-4</v>
          </cell>
          <cell r="AY201">
            <v>-5.6714425823967556</v>
          </cell>
          <cell r="AZ201">
            <v>-2.7418753332749725E-4</v>
          </cell>
          <cell r="BA201">
            <v>-22.116887600079487</v>
          </cell>
          <cell r="BB201">
            <v>-2.6560699931585998E-4</v>
          </cell>
        </row>
        <row r="202">
          <cell r="S202" t="str">
            <v xml:space="preserve">  Other Expenses</v>
          </cell>
          <cell r="U202">
            <v>-245.9714440525083</v>
          </cell>
          <cell r="V202">
            <v>-4.7338185891067121E-2</v>
          </cell>
          <cell r="W202">
            <v>-261.73782488184855</v>
          </cell>
          <cell r="X202">
            <v>-4.1873239137730382E-2</v>
          </cell>
          <cell r="Y202">
            <v>-309.69316735827317</v>
          </cell>
          <cell r="Z202">
            <v>-3.856746621566997E-2</v>
          </cell>
          <cell r="AA202">
            <v>-817.40243629263</v>
          </cell>
          <cell r="AB202">
            <v>-4.1968279583107046E-2</v>
          </cell>
          <cell r="AC202">
            <v>-258.28149826041732</v>
          </cell>
          <cell r="AD202">
            <v>-4.3481218909423795E-2</v>
          </cell>
          <cell r="AE202">
            <v>-259.24634893436757</v>
          </cell>
          <cell r="AF202">
            <v>-4.3301316888348207E-2</v>
          </cell>
          <cell r="AG202">
            <v>-314.75202059519438</v>
          </cell>
          <cell r="AH202">
            <v>-3.804938769601969E-2</v>
          </cell>
          <cell r="AI202">
            <v>-832.27986778997933</v>
          </cell>
          <cell r="AJ202">
            <v>-4.1203404394670053E-2</v>
          </cell>
          <cell r="AK202">
            <v>-267.8205370740061</v>
          </cell>
          <cell r="AL202">
            <v>-4.1001411738465103E-2</v>
          </cell>
          <cell r="AM202">
            <v>-279.64650306923738</v>
          </cell>
          <cell r="AN202">
            <v>-3.8137407484200039E-2</v>
          </cell>
          <cell r="AO202">
            <v>-327.50825780007671</v>
          </cell>
          <cell r="AP202">
            <v>-3.6212273647171618E-2</v>
          </cell>
          <cell r="AQ202">
            <v>-874.97529794332013</v>
          </cell>
          <cell r="AR202">
            <v>-3.8194000837194451E-2</v>
          </cell>
          <cell r="AS202">
            <v>-267.5577486521484</v>
          </cell>
          <cell r="AT202">
            <v>-4.179027661831123E-2</v>
          </cell>
          <cell r="AU202">
            <v>-252.66489247616059</v>
          </cell>
          <cell r="AV202">
            <v>-4.7580754241357992E-2</v>
          </cell>
          <cell r="AW202">
            <v>-328.88862173948235</v>
          </cell>
          <cell r="AX202">
            <v>-3.665758007342014E-2</v>
          </cell>
          <cell r="AY202">
            <v>-849.11126286779131</v>
          </cell>
          <cell r="AZ202">
            <v>-4.1050529790945665E-2</v>
          </cell>
          <cell r="BA202">
            <v>-3373.7688648937205</v>
          </cell>
          <cell r="BB202">
            <v>-4.0516398183733392E-2</v>
          </cell>
        </row>
        <row r="204">
          <cell r="S204" t="str">
            <v>Total Store Exp.</v>
          </cell>
          <cell r="U204">
            <v>-863.00282674780442</v>
          </cell>
          <cell r="V204">
            <v>-0.16608833758923228</v>
          </cell>
          <cell r="W204">
            <v>-899.83866552432039</v>
          </cell>
          <cell r="X204">
            <v>-0.14395764022217597</v>
          </cell>
          <cell r="Y204">
            <v>-997.20115612682434</v>
          </cell>
          <cell r="Z204">
            <v>-0.12418589091652726</v>
          </cell>
          <cell r="AA204">
            <v>-2760.0426483989495</v>
          </cell>
          <cell r="AB204">
            <v>-0.14171017406637343</v>
          </cell>
          <cell r="AC204">
            <v>-890.94731132642801</v>
          </cell>
          <cell r="AD204">
            <v>-0.14998935402444949</v>
          </cell>
          <cell r="AE204">
            <v>-893.86351325078795</v>
          </cell>
          <cell r="AF204">
            <v>-0.14929995119045444</v>
          </cell>
          <cell r="AG204">
            <v>-1008.87556255913</v>
          </cell>
          <cell r="AH204">
            <v>-0.12195981250338762</v>
          </cell>
          <cell r="AI204">
            <v>-2793.6863871363457</v>
          </cell>
          <cell r="AJ204">
            <v>-0.13830610881736569</v>
          </cell>
          <cell r="AK204">
            <v>-928.14864272223178</v>
          </cell>
          <cell r="AL204">
            <v>-0.14209292935678053</v>
          </cell>
          <cell r="AM204">
            <v>-967.87627144034172</v>
          </cell>
          <cell r="AN204">
            <v>-0.13199625725006633</v>
          </cell>
          <cell r="AO204">
            <v>-1064.3892139382685</v>
          </cell>
          <cell r="AP204">
            <v>-0.11768849353947938</v>
          </cell>
          <cell r="AQ204">
            <v>-2960.4141281008419</v>
          </cell>
          <cell r="AR204">
            <v>-0.12922657354202288</v>
          </cell>
          <cell r="AS204">
            <v>-926.3839063975837</v>
          </cell>
          <cell r="AT204">
            <v>-0.14469339758662192</v>
          </cell>
          <cell r="AU204">
            <v>-890.60346968449812</v>
          </cell>
          <cell r="AV204">
            <v>-0.16771457404418402</v>
          </cell>
          <cell r="AW204">
            <v>-1053.9237319533995</v>
          </cell>
          <cell r="AX204">
            <v>-0.11746923134957929</v>
          </cell>
          <cell r="AY204">
            <v>-2870.9111080354814</v>
          </cell>
          <cell r="AZ204">
            <v>-0.13879502854494261</v>
          </cell>
          <cell r="BA204">
            <v>-11385.054271671619</v>
          </cell>
          <cell r="BB204">
            <v>-0.13672584302214585</v>
          </cell>
        </row>
        <row r="206">
          <cell r="S206" t="str">
            <v>Operating Profit</v>
          </cell>
          <cell r="U206">
            <v>525.22737918436246</v>
          </cell>
          <cell r="V206">
            <v>0.10108210490320045</v>
          </cell>
          <cell r="W206">
            <v>731.8492419107057</v>
          </cell>
          <cell r="X206">
            <v>0.11708242143880859</v>
          </cell>
          <cell r="Y206">
            <v>1000.494336913014</v>
          </cell>
          <cell r="Z206">
            <v>0.12459600535268635</v>
          </cell>
          <cell r="AA206">
            <v>2257.570958008082</v>
          </cell>
          <cell r="AB206">
            <v>0.115911532603344</v>
          </cell>
          <cell r="AC206">
            <v>577.96756106934845</v>
          </cell>
          <cell r="AD206">
            <v>9.7299784207011047E-2</v>
          </cell>
          <cell r="AE206">
            <v>591.54189526585083</v>
          </cell>
          <cell r="AF206">
            <v>9.8803871934664847E-2</v>
          </cell>
          <cell r="AG206">
            <v>1086.7192480300353</v>
          </cell>
          <cell r="AH206">
            <v>0.13137009226130164</v>
          </cell>
          <cell r="AI206">
            <v>2256.2287043652345</v>
          </cell>
          <cell r="AJ206">
            <v>0.11169836891486866</v>
          </cell>
          <cell r="AK206">
            <v>674.44484634860407</v>
          </cell>
          <cell r="AL206">
            <v>0.10325268981289369</v>
          </cell>
          <cell r="AM206">
            <v>837.04965410194609</v>
          </cell>
          <cell r="AN206">
            <v>0.11415448930212746</v>
          </cell>
          <cell r="AO206">
            <v>1215.3931806521648</v>
          </cell>
          <cell r="AP206">
            <v>0.13438485717068285</v>
          </cell>
          <cell r="AQ206">
            <v>2726.8876811027149</v>
          </cell>
          <cell r="AR206">
            <v>0.11903278940535197</v>
          </cell>
          <cell r="AS206">
            <v>709.44370931733613</v>
          </cell>
          <cell r="AT206">
            <v>0.11080915804848322</v>
          </cell>
          <cell r="AU206">
            <v>486.17689850840316</v>
          </cell>
          <cell r="AV206">
            <v>9.155472016333488E-2</v>
          </cell>
          <cell r="AW206">
            <v>1343.9931416956447</v>
          </cell>
          <cell r="AX206">
            <v>0.14980006285793965</v>
          </cell>
          <cell r="AY206">
            <v>2539.6137495213839</v>
          </cell>
          <cell r="AZ206">
            <v>0.12277836184874061</v>
          </cell>
          <cell r="BA206">
            <v>9780.3010929974171</v>
          </cell>
          <cell r="BB206">
            <v>0.11745397782404669</v>
          </cell>
        </row>
        <row r="207">
          <cell r="S207" t="str">
            <v>In USD at 6.1</v>
          </cell>
          <cell r="U207">
            <v>86.102849046616797</v>
          </cell>
          <cell r="W207">
            <v>119.97528555913209</v>
          </cell>
          <cell r="X207">
            <v>1.9193839580132557E-2</v>
          </cell>
          <cell r="Y207">
            <v>164.01546506770723</v>
          </cell>
          <cell r="AA207">
            <v>370.09359967345608</v>
          </cell>
          <cell r="AB207">
            <v>1.9001890590712132E-2</v>
          </cell>
          <cell r="AC207">
            <v>94.748780503171886</v>
          </cell>
          <cell r="AE207">
            <v>96.974081191123091</v>
          </cell>
          <cell r="AG207">
            <v>178.15069639836645</v>
          </cell>
          <cell r="AK207">
            <v>110.56472890960723</v>
          </cell>
          <cell r="AM207">
            <v>137.22125477081084</v>
          </cell>
          <cell r="AO207">
            <v>199.24478371346964</v>
          </cell>
          <cell r="AS207">
            <v>116.3022474290715</v>
          </cell>
          <cell r="AU207">
            <v>79.701130903016917</v>
          </cell>
          <cell r="AW207">
            <v>220.32674454026963</v>
          </cell>
          <cell r="BA207">
            <v>1603.3280480323635</v>
          </cell>
        </row>
        <row r="209">
          <cell r="S209" t="str">
            <v>Pre-Open Exp.</v>
          </cell>
          <cell r="U209">
            <v>0</v>
          </cell>
          <cell r="W209">
            <v>0</v>
          </cell>
          <cell r="X209" t="str">
            <v xml:space="preserve"> </v>
          </cell>
          <cell r="Y209">
            <v>0</v>
          </cell>
          <cell r="Z209" t="str">
            <v xml:space="preserve"> </v>
          </cell>
          <cell r="AA209">
            <v>0</v>
          </cell>
          <cell r="AB209">
            <v>0</v>
          </cell>
          <cell r="AC209">
            <v>0</v>
          </cell>
          <cell r="AD209" t="str">
            <v xml:space="preserve"> </v>
          </cell>
          <cell r="AE209">
            <v>0</v>
          </cell>
          <cell r="AF209" t="str">
            <v xml:space="preserve"> </v>
          </cell>
          <cell r="AG209">
            <v>0</v>
          </cell>
          <cell r="AH209" t="str">
            <v xml:space="preserve"> </v>
          </cell>
          <cell r="AI209">
            <v>0</v>
          </cell>
          <cell r="AJ209">
            <v>0</v>
          </cell>
          <cell r="AK209">
            <v>0</v>
          </cell>
          <cell r="AL209" t="str">
            <v xml:space="preserve"> </v>
          </cell>
          <cell r="AM209">
            <v>0</v>
          </cell>
          <cell r="AN209" t="str">
            <v xml:space="preserve"> </v>
          </cell>
          <cell r="AO209">
            <v>0</v>
          </cell>
          <cell r="AP209" t="str">
            <v xml:space="preserve"> </v>
          </cell>
          <cell r="AQ209">
            <v>0</v>
          </cell>
          <cell r="AR209">
            <v>0</v>
          </cell>
          <cell r="AS209">
            <v>0</v>
          </cell>
          <cell r="AT209" t="str">
            <v xml:space="preserve"> </v>
          </cell>
          <cell r="AU209">
            <v>0</v>
          </cell>
          <cell r="AV209" t="str">
            <v xml:space="preserve"> </v>
          </cell>
          <cell r="AW209">
            <v>0</v>
          </cell>
          <cell r="AY209">
            <v>0</v>
          </cell>
          <cell r="AZ209">
            <v>0</v>
          </cell>
          <cell r="BA209">
            <v>0</v>
          </cell>
          <cell r="BB209">
            <v>0</v>
          </cell>
        </row>
        <row r="211">
          <cell r="S211" t="str">
            <v>Op. Prft w/o Pre</v>
          </cell>
          <cell r="U211">
            <v>525.22737918436246</v>
          </cell>
          <cell r="V211">
            <v>0.10108210490320045</v>
          </cell>
          <cell r="W211">
            <v>731.8492419107057</v>
          </cell>
          <cell r="X211">
            <v>0.11708242143880859</v>
          </cell>
          <cell r="Y211">
            <v>1000.494336913014</v>
          </cell>
          <cell r="Z211">
            <v>0.12459600535268635</v>
          </cell>
          <cell r="AA211">
            <v>2257.570958008082</v>
          </cell>
          <cell r="AB211">
            <v>0.115911532603344</v>
          </cell>
          <cell r="AC211">
            <v>577.96756106934845</v>
          </cell>
          <cell r="AD211">
            <v>9.7299784207011047E-2</v>
          </cell>
          <cell r="AE211">
            <v>591.54189526585083</v>
          </cell>
          <cell r="AF211">
            <v>9.8803871934664847E-2</v>
          </cell>
          <cell r="AG211">
            <v>1086.7192480300353</v>
          </cell>
          <cell r="AH211">
            <v>0.13137009226130164</v>
          </cell>
          <cell r="AI211">
            <v>2256.2287043652345</v>
          </cell>
          <cell r="AJ211">
            <v>0.11169836891486866</v>
          </cell>
          <cell r="AK211">
            <v>674.44484634860407</v>
          </cell>
          <cell r="AL211">
            <v>0.10325268981289369</v>
          </cell>
          <cell r="AM211">
            <v>837.04965410194609</v>
          </cell>
          <cell r="AN211">
            <v>0.11415448930212746</v>
          </cell>
          <cell r="AO211">
            <v>1215.3931806521648</v>
          </cell>
          <cell r="AP211">
            <v>0.13438485717068285</v>
          </cell>
          <cell r="AQ211">
            <v>2726.8876811027149</v>
          </cell>
          <cell r="AR211">
            <v>0.11903278940535197</v>
          </cell>
          <cell r="AS211">
            <v>709.44370931733613</v>
          </cell>
          <cell r="AT211">
            <v>0.11080915804848322</v>
          </cell>
          <cell r="AU211">
            <v>486.17689850840316</v>
          </cell>
          <cell r="AV211">
            <v>9.155472016333488E-2</v>
          </cell>
          <cell r="AW211">
            <v>1343.9931416956447</v>
          </cell>
          <cell r="AX211">
            <v>0.14980006285793965</v>
          </cell>
          <cell r="AY211">
            <v>2539.6137495213839</v>
          </cell>
          <cell r="AZ211">
            <v>0.12277836184874061</v>
          </cell>
          <cell r="BA211">
            <v>9780.3010929974171</v>
          </cell>
          <cell r="BB211">
            <v>0.11745397782404669</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
      <sheetName val="Cash_Flow"/>
      <sheetName val="Margen"/>
      <sheetName val="Margen2"/>
      <sheetName val="PREMISAS"/>
      <sheetName val="Proyectos2000"/>
      <sheetName val="St_op_plan"/>
      <sheetName val="Payroll"/>
      <sheetName val="Worksheet"/>
      <sheetName val="Autos"/>
      <sheetName val="PRESUP ORD"/>
      <sheetName val="2000 ORD"/>
      <sheetName val="ACOXPA"/>
      <sheetName val="Base"/>
      <sheetName val="Base1"/>
    </sheetNames>
    <sheetDataSet>
      <sheetData sheetId="0" refreshError="1"/>
      <sheetData sheetId="1" refreshError="1"/>
      <sheetData sheetId="2" refreshError="1"/>
      <sheetData sheetId="3" refreshError="1"/>
      <sheetData sheetId="4" refreshError="1"/>
      <sheetData sheetId="5" refreshError="1"/>
      <sheetData sheetId="6" refreshError="1">
        <row r="7">
          <cell r="Z7" t="str">
            <v>PROGRAMA DE DESEMBOLSOS (CAPEX)</v>
          </cell>
        </row>
        <row r="10">
          <cell r="AG10">
            <v>1999</v>
          </cell>
          <cell r="AH10">
            <v>2000</v>
          </cell>
          <cell r="AS10">
            <v>2000</v>
          </cell>
          <cell r="AT10">
            <v>2001</v>
          </cell>
        </row>
        <row r="11">
          <cell r="AA11" t="str">
            <v>STORE</v>
          </cell>
          <cell r="AB11" t="str">
            <v>OP. DATE</v>
          </cell>
          <cell r="AC11" t="str">
            <v>KIND</v>
          </cell>
          <cell r="AD11" t="str">
            <v>INVESTMENT</v>
          </cell>
          <cell r="AE11" t="str">
            <v>$ pesos</v>
          </cell>
          <cell r="AG11" t="str">
            <v>DEC</v>
          </cell>
          <cell r="AH11" t="str">
            <v>JAN</v>
          </cell>
          <cell r="AI11" t="str">
            <v>FEB</v>
          </cell>
          <cell r="AJ11" t="str">
            <v>MAR</v>
          </cell>
          <cell r="AK11" t="str">
            <v>APR</v>
          </cell>
          <cell r="AL11" t="str">
            <v>MAY</v>
          </cell>
          <cell r="AM11" t="str">
            <v>JUNE</v>
          </cell>
          <cell r="AN11" t="str">
            <v>JULY</v>
          </cell>
          <cell r="AO11" t="str">
            <v>AUG</v>
          </cell>
          <cell r="AP11" t="str">
            <v>SEP</v>
          </cell>
          <cell r="AQ11" t="str">
            <v>OCT</v>
          </cell>
          <cell r="AR11" t="str">
            <v>NOV</v>
          </cell>
          <cell r="AS11" t="str">
            <v>DEC</v>
          </cell>
          <cell r="AT11" t="str">
            <v>JAN</v>
          </cell>
          <cell r="AU11" t="str">
            <v>FEB</v>
          </cell>
          <cell r="AV11" t="str">
            <v>TOTAL</v>
          </cell>
        </row>
        <row r="13">
          <cell r="Z13" t="str">
            <v>1.-</v>
          </cell>
          <cell r="AA13" t="str">
            <v>VILLAHERMOSA</v>
          </cell>
          <cell r="AB13" t="str">
            <v>FEBRUARY</v>
          </cell>
          <cell r="AC13" t="str">
            <v>LEASE BUILDING</v>
          </cell>
          <cell r="AD13" t="str">
            <v>REAL STATE</v>
          </cell>
          <cell r="AE13">
            <v>3500</v>
          </cell>
          <cell r="AG13">
            <v>700</v>
          </cell>
          <cell r="AH13">
            <v>700</v>
          </cell>
          <cell r="AI13">
            <v>700</v>
          </cell>
          <cell r="AJ13">
            <v>700</v>
          </cell>
          <cell r="AK13">
            <v>700</v>
          </cell>
          <cell r="AV13">
            <v>3500</v>
          </cell>
        </row>
        <row r="14">
          <cell r="AD14" t="str">
            <v>FIXED ASSETS</v>
          </cell>
          <cell r="AE14">
            <v>4500</v>
          </cell>
          <cell r="AG14">
            <v>900</v>
          </cell>
          <cell r="AH14">
            <v>900</v>
          </cell>
          <cell r="AI14">
            <v>900</v>
          </cell>
          <cell r="AJ14">
            <v>900</v>
          </cell>
          <cell r="AK14">
            <v>900</v>
          </cell>
          <cell r="AV14">
            <v>4500</v>
          </cell>
        </row>
        <row r="15">
          <cell r="AD15" t="str">
            <v>INVENTORY</v>
          </cell>
          <cell r="AE15">
            <v>11000</v>
          </cell>
          <cell r="AG15">
            <v>2200</v>
          </cell>
          <cell r="AH15">
            <v>2200</v>
          </cell>
          <cell r="AI15">
            <v>2200</v>
          </cell>
          <cell r="AJ15">
            <v>2200</v>
          </cell>
          <cell r="AK15">
            <v>2200</v>
          </cell>
          <cell r="AV15">
            <v>11000</v>
          </cell>
        </row>
        <row r="17">
          <cell r="Z17" t="str">
            <v>2.-</v>
          </cell>
          <cell r="AA17" t="str">
            <v>TAMPICO</v>
          </cell>
          <cell r="AB17" t="str">
            <v>MARCH</v>
          </cell>
          <cell r="AC17" t="str">
            <v>LEASE LAND</v>
          </cell>
          <cell r="AD17" t="str">
            <v>REAL STATE</v>
          </cell>
          <cell r="AE17">
            <v>10000</v>
          </cell>
          <cell r="AH17">
            <v>2000</v>
          </cell>
          <cell r="AI17">
            <v>2000</v>
          </cell>
          <cell r="AJ17">
            <v>2000</v>
          </cell>
          <cell r="AK17">
            <v>2000</v>
          </cell>
          <cell r="AL17">
            <v>2000</v>
          </cell>
          <cell r="AV17">
            <v>10000</v>
          </cell>
        </row>
        <row r="18">
          <cell r="AD18" t="str">
            <v>FIXED ASSETS</v>
          </cell>
          <cell r="AE18">
            <v>4500</v>
          </cell>
          <cell r="AH18">
            <v>900</v>
          </cell>
          <cell r="AI18">
            <v>900</v>
          </cell>
          <cell r="AJ18">
            <v>900</v>
          </cell>
          <cell r="AK18">
            <v>900</v>
          </cell>
          <cell r="AL18">
            <v>900</v>
          </cell>
          <cell r="AV18">
            <v>4500</v>
          </cell>
        </row>
        <row r="19">
          <cell r="AD19" t="str">
            <v>INVENTORY</v>
          </cell>
          <cell r="AE19">
            <v>11000</v>
          </cell>
          <cell r="AH19">
            <v>2200</v>
          </cell>
          <cell r="AI19">
            <v>2200</v>
          </cell>
          <cell r="AJ19">
            <v>2200</v>
          </cell>
          <cell r="AK19">
            <v>2200</v>
          </cell>
          <cell r="AL19">
            <v>2200</v>
          </cell>
          <cell r="AV19">
            <v>11000</v>
          </cell>
        </row>
        <row r="21">
          <cell r="Z21" t="str">
            <v>3.-</v>
          </cell>
          <cell r="AA21" t="str">
            <v>ACAPULCO</v>
          </cell>
          <cell r="AB21" t="str">
            <v>MAY</v>
          </cell>
          <cell r="AC21" t="str">
            <v>LEASE BUILDING</v>
          </cell>
          <cell r="AD21" t="str">
            <v>REAL STATE</v>
          </cell>
          <cell r="AE21">
            <v>3500</v>
          </cell>
          <cell r="AJ21">
            <v>700</v>
          </cell>
          <cell r="AK21">
            <v>700</v>
          </cell>
          <cell r="AL21">
            <v>700</v>
          </cell>
          <cell r="AM21">
            <v>700</v>
          </cell>
          <cell r="AN21">
            <v>700</v>
          </cell>
          <cell r="AV21">
            <v>3500</v>
          </cell>
        </row>
        <row r="22">
          <cell r="AD22" t="str">
            <v>FIXED ASSETS</v>
          </cell>
          <cell r="AE22">
            <v>4500</v>
          </cell>
          <cell r="AJ22">
            <v>900</v>
          </cell>
          <cell r="AK22">
            <v>900</v>
          </cell>
          <cell r="AL22">
            <v>900</v>
          </cell>
          <cell r="AM22">
            <v>900</v>
          </cell>
          <cell r="AN22">
            <v>900</v>
          </cell>
          <cell r="AV22">
            <v>4500</v>
          </cell>
        </row>
        <row r="23">
          <cell r="AD23" t="str">
            <v>INVENTORY</v>
          </cell>
          <cell r="AE23">
            <v>11000</v>
          </cell>
          <cell r="AJ23">
            <v>2200</v>
          </cell>
          <cell r="AK23">
            <v>2200</v>
          </cell>
          <cell r="AL23">
            <v>2200</v>
          </cell>
          <cell r="AM23">
            <v>2200</v>
          </cell>
          <cell r="AN23">
            <v>2200</v>
          </cell>
          <cell r="AV23">
            <v>11000</v>
          </cell>
        </row>
        <row r="25">
          <cell r="Z25" t="str">
            <v>5.-</v>
          </cell>
          <cell r="AA25" t="str">
            <v>LEON 2</v>
          </cell>
          <cell r="AB25" t="str">
            <v>JULY</v>
          </cell>
          <cell r="AC25" t="str">
            <v>PURCHASE</v>
          </cell>
          <cell r="AD25" t="str">
            <v>REAL STATE</v>
          </cell>
          <cell r="AE25">
            <v>12000</v>
          </cell>
          <cell r="AL25">
            <v>2400</v>
          </cell>
          <cell r="AM25">
            <v>2400</v>
          </cell>
          <cell r="AN25">
            <v>2400</v>
          </cell>
          <cell r="AO25">
            <v>2400</v>
          </cell>
          <cell r="AP25">
            <v>2400</v>
          </cell>
          <cell r="AV25">
            <v>12000</v>
          </cell>
        </row>
        <row r="26">
          <cell r="AD26" t="str">
            <v>LAND</v>
          </cell>
          <cell r="AE26">
            <v>6800</v>
          </cell>
          <cell r="AL26">
            <v>1360</v>
          </cell>
          <cell r="AM26">
            <v>1360</v>
          </cell>
          <cell r="AN26">
            <v>1360</v>
          </cell>
          <cell r="AO26">
            <v>1360</v>
          </cell>
          <cell r="AP26">
            <v>1360</v>
          </cell>
          <cell r="AV26">
            <v>6800</v>
          </cell>
        </row>
        <row r="27">
          <cell r="AD27" t="str">
            <v>FIXED ASSETS</v>
          </cell>
          <cell r="AE27">
            <v>4500</v>
          </cell>
          <cell r="AL27">
            <v>900</v>
          </cell>
          <cell r="AM27">
            <v>900</v>
          </cell>
          <cell r="AN27">
            <v>900</v>
          </cell>
          <cell r="AO27">
            <v>900</v>
          </cell>
          <cell r="AP27">
            <v>900</v>
          </cell>
          <cell r="AV27">
            <v>4500</v>
          </cell>
        </row>
        <row r="28">
          <cell r="AD28" t="str">
            <v>INVENTORY</v>
          </cell>
          <cell r="AE28">
            <v>10000</v>
          </cell>
          <cell r="AL28">
            <v>2000</v>
          </cell>
          <cell r="AM28">
            <v>2000</v>
          </cell>
          <cell r="AN28">
            <v>2000</v>
          </cell>
          <cell r="AO28">
            <v>2000</v>
          </cell>
          <cell r="AP28">
            <v>2000</v>
          </cell>
          <cell r="AV28">
            <v>10000</v>
          </cell>
        </row>
        <row r="30">
          <cell r="Z30" t="str">
            <v>6.-</v>
          </cell>
          <cell r="AA30" t="str">
            <v>GUADALAJARA</v>
          </cell>
          <cell r="AB30" t="str">
            <v>NOVEMBER</v>
          </cell>
          <cell r="AC30" t="str">
            <v>PURCHASE</v>
          </cell>
          <cell r="AD30" t="str">
            <v>REAL STATE</v>
          </cell>
          <cell r="AE30">
            <v>10000</v>
          </cell>
          <cell r="AP30">
            <v>2000</v>
          </cell>
          <cell r="AQ30">
            <v>2000</v>
          </cell>
          <cell r="AR30">
            <v>2000</v>
          </cell>
          <cell r="AS30">
            <v>2000</v>
          </cell>
          <cell r="AT30">
            <v>2000</v>
          </cell>
          <cell r="AV30">
            <v>10000</v>
          </cell>
        </row>
        <row r="31">
          <cell r="AD31" t="str">
            <v>LAND</v>
          </cell>
          <cell r="AE31">
            <v>21000</v>
          </cell>
          <cell r="AP31">
            <v>4200</v>
          </cell>
          <cell r="AQ31">
            <v>4200</v>
          </cell>
          <cell r="AR31">
            <v>4200</v>
          </cell>
          <cell r="AS31">
            <v>4200</v>
          </cell>
          <cell r="AT31">
            <v>4200</v>
          </cell>
          <cell r="AV31">
            <v>21000</v>
          </cell>
        </row>
        <row r="32">
          <cell r="AD32" t="str">
            <v>FIXED ASSETS</v>
          </cell>
          <cell r="AE32">
            <v>4500</v>
          </cell>
          <cell r="AP32">
            <v>900</v>
          </cell>
          <cell r="AQ32">
            <v>900</v>
          </cell>
          <cell r="AR32">
            <v>900</v>
          </cell>
          <cell r="AS32">
            <v>900</v>
          </cell>
          <cell r="AT32">
            <v>900</v>
          </cell>
          <cell r="AV32">
            <v>4500</v>
          </cell>
        </row>
        <row r="33">
          <cell r="AD33" t="str">
            <v>INVENTORY</v>
          </cell>
          <cell r="AE33">
            <v>10000</v>
          </cell>
          <cell r="AP33">
            <v>2000</v>
          </cell>
          <cell r="AQ33">
            <v>2000</v>
          </cell>
          <cell r="AR33">
            <v>2000</v>
          </cell>
          <cell r="AS33">
            <v>2000</v>
          </cell>
          <cell r="AT33">
            <v>2000</v>
          </cell>
          <cell r="AV33">
            <v>10000</v>
          </cell>
        </row>
        <row r="35">
          <cell r="Z35" t="str">
            <v>7.-</v>
          </cell>
          <cell r="AA35" t="str">
            <v>DF-1</v>
          </cell>
          <cell r="AB35" t="str">
            <v>NOVEMBER</v>
          </cell>
          <cell r="AC35" t="str">
            <v>PURCHASE</v>
          </cell>
          <cell r="AD35" t="str">
            <v>REAL STATE</v>
          </cell>
          <cell r="AE35">
            <v>10000</v>
          </cell>
          <cell r="AP35">
            <v>2000</v>
          </cell>
          <cell r="AQ35">
            <v>2000</v>
          </cell>
          <cell r="AR35">
            <v>2000</v>
          </cell>
          <cell r="AS35">
            <v>2000</v>
          </cell>
          <cell r="AT35">
            <v>2000</v>
          </cell>
          <cell r="AV35">
            <v>10000</v>
          </cell>
        </row>
        <row r="36">
          <cell r="AD36" t="str">
            <v>LAND</v>
          </cell>
          <cell r="AE36">
            <v>21000</v>
          </cell>
          <cell r="AP36">
            <v>4200</v>
          </cell>
          <cell r="AQ36">
            <v>4200</v>
          </cell>
          <cell r="AR36">
            <v>4200</v>
          </cell>
          <cell r="AS36">
            <v>4200</v>
          </cell>
          <cell r="AT36">
            <v>4200</v>
          </cell>
          <cell r="AV36">
            <v>21000</v>
          </cell>
        </row>
        <row r="37">
          <cell r="AD37" t="str">
            <v>FIXED ASSETS</v>
          </cell>
          <cell r="AE37">
            <v>4500</v>
          </cell>
          <cell r="AP37">
            <v>900</v>
          </cell>
          <cell r="AQ37">
            <v>900</v>
          </cell>
          <cell r="AR37">
            <v>900</v>
          </cell>
          <cell r="AS37">
            <v>900</v>
          </cell>
          <cell r="AT37">
            <v>900</v>
          </cell>
          <cell r="AV37">
            <v>4500</v>
          </cell>
        </row>
        <row r="38">
          <cell r="AD38" t="str">
            <v>INVENTORY</v>
          </cell>
          <cell r="AE38">
            <v>10000</v>
          </cell>
          <cell r="AP38">
            <v>2000</v>
          </cell>
          <cell r="AQ38">
            <v>2000</v>
          </cell>
          <cell r="AR38">
            <v>2000</v>
          </cell>
          <cell r="AS38">
            <v>2000</v>
          </cell>
          <cell r="AT38">
            <v>2000</v>
          </cell>
          <cell r="AV38">
            <v>10000</v>
          </cell>
        </row>
        <row r="40">
          <cell r="Z40" t="str">
            <v>4.-</v>
          </cell>
          <cell r="AA40" t="str">
            <v>ATIZAPAN</v>
          </cell>
          <cell r="AB40" t="str">
            <v>DECEMBER</v>
          </cell>
          <cell r="AC40" t="str">
            <v>PURCHASE</v>
          </cell>
          <cell r="AD40" t="str">
            <v>REAL STATE</v>
          </cell>
          <cell r="AE40">
            <v>10000</v>
          </cell>
          <cell r="AQ40">
            <v>2000</v>
          </cell>
          <cell r="AR40">
            <v>2000</v>
          </cell>
          <cell r="AS40">
            <v>2000</v>
          </cell>
          <cell r="AT40">
            <v>2000</v>
          </cell>
          <cell r="AU40">
            <v>2000</v>
          </cell>
          <cell r="AV40">
            <v>10000</v>
          </cell>
        </row>
        <row r="41">
          <cell r="AD41" t="str">
            <v>LAND</v>
          </cell>
          <cell r="AE41">
            <v>0</v>
          </cell>
          <cell r="AQ41">
            <v>0</v>
          </cell>
          <cell r="AR41">
            <v>0</v>
          </cell>
          <cell r="AS41">
            <v>0</v>
          </cell>
          <cell r="AT41">
            <v>0</v>
          </cell>
          <cell r="AU41">
            <v>0</v>
          </cell>
          <cell r="AV41">
            <v>0</v>
          </cell>
        </row>
        <row r="42">
          <cell r="AD42" t="str">
            <v>FIXED ASSETS</v>
          </cell>
          <cell r="AE42">
            <v>4500</v>
          </cell>
          <cell r="AQ42">
            <v>900</v>
          </cell>
          <cell r="AR42">
            <v>900</v>
          </cell>
          <cell r="AS42">
            <v>900</v>
          </cell>
          <cell r="AT42">
            <v>900</v>
          </cell>
          <cell r="AU42">
            <v>900</v>
          </cell>
          <cell r="AV42">
            <v>4500</v>
          </cell>
        </row>
        <row r="43">
          <cell r="AD43" t="str">
            <v>INVENTORY</v>
          </cell>
          <cell r="AE43">
            <v>10000</v>
          </cell>
          <cell r="AQ43">
            <v>2000</v>
          </cell>
          <cell r="AR43">
            <v>2000</v>
          </cell>
          <cell r="AS43">
            <v>2000</v>
          </cell>
          <cell r="AT43">
            <v>2000</v>
          </cell>
          <cell r="AU43">
            <v>2000</v>
          </cell>
          <cell r="AV43">
            <v>10000</v>
          </cell>
        </row>
        <row r="45">
          <cell r="Z45" t="str">
            <v>8.-</v>
          </cell>
          <cell r="AA45" t="str">
            <v>PROVINCIA-1</v>
          </cell>
          <cell r="AB45" t="str">
            <v>DECEMBER</v>
          </cell>
          <cell r="AC45" t="str">
            <v>LEASE LAND</v>
          </cell>
          <cell r="AD45" t="str">
            <v>REAL STATE</v>
          </cell>
          <cell r="AE45">
            <v>4000</v>
          </cell>
          <cell r="AQ45">
            <v>800</v>
          </cell>
          <cell r="AR45">
            <v>800</v>
          </cell>
          <cell r="AS45">
            <v>800</v>
          </cell>
          <cell r="AT45">
            <v>800</v>
          </cell>
          <cell r="AU45">
            <v>800</v>
          </cell>
          <cell r="AV45">
            <v>4000</v>
          </cell>
        </row>
        <row r="46">
          <cell r="AD46" t="str">
            <v>FIXED ASSETS</v>
          </cell>
          <cell r="AE46">
            <v>4500</v>
          </cell>
          <cell r="AQ46">
            <v>900</v>
          </cell>
          <cell r="AR46">
            <v>900</v>
          </cell>
          <cell r="AS46">
            <v>900</v>
          </cell>
          <cell r="AT46">
            <v>900</v>
          </cell>
          <cell r="AU46">
            <v>900</v>
          </cell>
          <cell r="AV46">
            <v>4500</v>
          </cell>
        </row>
        <row r="47">
          <cell r="AD47" t="str">
            <v>INVENTORY</v>
          </cell>
          <cell r="AE47">
            <v>11000</v>
          </cell>
          <cell r="AQ47">
            <v>2200</v>
          </cell>
          <cell r="AR47">
            <v>2200</v>
          </cell>
          <cell r="AS47">
            <v>2200</v>
          </cell>
          <cell r="AT47">
            <v>2200</v>
          </cell>
          <cell r="AU47">
            <v>2200</v>
          </cell>
          <cell r="AV47">
            <v>11000</v>
          </cell>
        </row>
        <row r="49">
          <cell r="Z49" t="str">
            <v>9.-</v>
          </cell>
          <cell r="AA49" t="str">
            <v>SANTA FE</v>
          </cell>
          <cell r="AB49" t="str">
            <v>DECEMBER</v>
          </cell>
          <cell r="AC49" t="str">
            <v>PURCHASE</v>
          </cell>
          <cell r="AD49" t="str">
            <v>REAL STATE</v>
          </cell>
          <cell r="AE49">
            <v>50000</v>
          </cell>
          <cell r="AQ49">
            <v>10000</v>
          </cell>
          <cell r="AR49">
            <v>10000</v>
          </cell>
          <cell r="AS49">
            <v>10000</v>
          </cell>
          <cell r="AT49">
            <v>10000</v>
          </cell>
          <cell r="AU49">
            <v>10000</v>
          </cell>
          <cell r="AV49">
            <v>50000</v>
          </cell>
        </row>
        <row r="50">
          <cell r="AD50" t="str">
            <v>LAND</v>
          </cell>
          <cell r="AE50">
            <v>0</v>
          </cell>
          <cell r="AQ50">
            <v>0</v>
          </cell>
          <cell r="AR50">
            <v>0</v>
          </cell>
          <cell r="AS50">
            <v>0</v>
          </cell>
          <cell r="AT50">
            <v>0</v>
          </cell>
          <cell r="AU50">
            <v>0</v>
          </cell>
          <cell r="AV50">
            <v>0</v>
          </cell>
        </row>
        <row r="51">
          <cell r="AD51" t="str">
            <v>FIXED ASSETS</v>
          </cell>
          <cell r="AE51">
            <v>4500</v>
          </cell>
          <cell r="AQ51">
            <v>900</v>
          </cell>
          <cell r="AR51">
            <v>900</v>
          </cell>
          <cell r="AS51">
            <v>900</v>
          </cell>
          <cell r="AT51">
            <v>900</v>
          </cell>
          <cell r="AU51">
            <v>900</v>
          </cell>
          <cell r="AV51">
            <v>4500</v>
          </cell>
        </row>
        <row r="52">
          <cell r="AD52" t="str">
            <v>INVENTORY</v>
          </cell>
          <cell r="AE52">
            <v>11000</v>
          </cell>
          <cell r="AQ52">
            <v>2200</v>
          </cell>
          <cell r="AR52">
            <v>2200</v>
          </cell>
          <cell r="AS52">
            <v>2200</v>
          </cell>
          <cell r="AT52">
            <v>2200</v>
          </cell>
          <cell r="AU52">
            <v>2200</v>
          </cell>
          <cell r="AV52">
            <v>11000</v>
          </cell>
        </row>
        <row r="55">
          <cell r="AA55" t="str">
            <v>TOTAL INVESTMENT 2000</v>
          </cell>
          <cell r="AD55" t="str">
            <v>REAL STATE</v>
          </cell>
          <cell r="AE55">
            <v>113000</v>
          </cell>
          <cell r="AG55">
            <v>700</v>
          </cell>
          <cell r="AH55">
            <v>2700</v>
          </cell>
          <cell r="AI55">
            <v>2700</v>
          </cell>
          <cell r="AJ55">
            <v>3400</v>
          </cell>
          <cell r="AK55">
            <v>3400</v>
          </cell>
          <cell r="AL55">
            <v>5100</v>
          </cell>
          <cell r="AM55">
            <v>3100</v>
          </cell>
          <cell r="AN55">
            <v>3100</v>
          </cell>
          <cell r="AO55">
            <v>2400</v>
          </cell>
          <cell r="AP55">
            <v>6400</v>
          </cell>
          <cell r="AQ55">
            <v>16800</v>
          </cell>
          <cell r="AR55">
            <v>16800</v>
          </cell>
          <cell r="AS55">
            <v>16800</v>
          </cell>
          <cell r="AT55">
            <v>16800</v>
          </cell>
          <cell r="AU55">
            <v>12800</v>
          </cell>
          <cell r="AV55">
            <v>113000</v>
          </cell>
        </row>
        <row r="56">
          <cell r="AD56" t="str">
            <v>LAND</v>
          </cell>
          <cell r="AE56">
            <v>48800</v>
          </cell>
          <cell r="AG56">
            <v>0</v>
          </cell>
          <cell r="AH56">
            <v>0</v>
          </cell>
          <cell r="AI56">
            <v>0</v>
          </cell>
          <cell r="AJ56">
            <v>0</v>
          </cell>
          <cell r="AK56">
            <v>0</v>
          </cell>
          <cell r="AL56">
            <v>1360</v>
          </cell>
          <cell r="AM56">
            <v>1360</v>
          </cell>
          <cell r="AN56">
            <v>1360</v>
          </cell>
          <cell r="AO56">
            <v>1360</v>
          </cell>
          <cell r="AP56">
            <v>9760</v>
          </cell>
          <cell r="AQ56">
            <v>8400</v>
          </cell>
          <cell r="AR56">
            <v>8400</v>
          </cell>
          <cell r="AS56">
            <v>8400</v>
          </cell>
          <cell r="AT56">
            <v>8400</v>
          </cell>
          <cell r="AU56">
            <v>0</v>
          </cell>
          <cell r="AV56">
            <v>48800</v>
          </cell>
        </row>
        <row r="57">
          <cell r="AD57" t="str">
            <v>FIXED ASSETS</v>
          </cell>
          <cell r="AE57">
            <v>40500</v>
          </cell>
          <cell r="AG57">
            <v>900</v>
          </cell>
          <cell r="AH57">
            <v>1800</v>
          </cell>
          <cell r="AI57">
            <v>1800</v>
          </cell>
          <cell r="AJ57">
            <v>2700</v>
          </cell>
          <cell r="AK57">
            <v>2700</v>
          </cell>
          <cell r="AL57">
            <v>2700</v>
          </cell>
          <cell r="AM57">
            <v>1800</v>
          </cell>
          <cell r="AN57">
            <v>1800</v>
          </cell>
          <cell r="AO57">
            <v>900</v>
          </cell>
          <cell r="AP57">
            <v>2700</v>
          </cell>
          <cell r="AQ57">
            <v>4500</v>
          </cell>
          <cell r="AR57">
            <v>4500</v>
          </cell>
          <cell r="AS57">
            <v>4500</v>
          </cell>
          <cell r="AT57">
            <v>4500</v>
          </cell>
          <cell r="AU57">
            <v>2700</v>
          </cell>
          <cell r="AV57">
            <v>40500</v>
          </cell>
        </row>
        <row r="58">
          <cell r="AD58" t="str">
            <v>INVENTORY</v>
          </cell>
          <cell r="AE58">
            <v>95000</v>
          </cell>
          <cell r="AG58">
            <v>2200</v>
          </cell>
          <cell r="AH58">
            <v>4400</v>
          </cell>
          <cell r="AI58">
            <v>4400</v>
          </cell>
          <cell r="AJ58">
            <v>6600</v>
          </cell>
          <cell r="AK58">
            <v>6600</v>
          </cell>
          <cell r="AL58">
            <v>6400</v>
          </cell>
          <cell r="AM58">
            <v>4200</v>
          </cell>
          <cell r="AN58">
            <v>4200</v>
          </cell>
          <cell r="AO58">
            <v>2000</v>
          </cell>
          <cell r="AP58">
            <v>6000</v>
          </cell>
          <cell r="AQ58">
            <v>10400</v>
          </cell>
          <cell r="AR58">
            <v>10400</v>
          </cell>
          <cell r="AS58">
            <v>10400</v>
          </cell>
          <cell r="AT58">
            <v>10400</v>
          </cell>
          <cell r="AU58">
            <v>6400</v>
          </cell>
          <cell r="AV58">
            <v>95000</v>
          </cell>
        </row>
        <row r="60">
          <cell r="AE60">
            <v>297300</v>
          </cell>
          <cell r="AG60">
            <v>3800</v>
          </cell>
          <cell r="AH60">
            <v>8900</v>
          </cell>
          <cell r="AI60">
            <v>8900</v>
          </cell>
          <cell r="AJ60">
            <v>12700</v>
          </cell>
          <cell r="AK60">
            <v>12700</v>
          </cell>
          <cell r="AL60">
            <v>15560</v>
          </cell>
          <cell r="AM60">
            <v>10460</v>
          </cell>
          <cell r="AN60">
            <v>10460</v>
          </cell>
          <cell r="AO60">
            <v>6660</v>
          </cell>
          <cell r="AP60">
            <v>24860</v>
          </cell>
          <cell r="AQ60">
            <v>40100</v>
          </cell>
          <cell r="AR60">
            <v>40100</v>
          </cell>
          <cell r="AS60">
            <v>40100</v>
          </cell>
          <cell r="AT60">
            <v>40100</v>
          </cell>
          <cell r="AU60">
            <v>21900</v>
          </cell>
          <cell r="AV60">
            <v>297300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VAIRE"/>
      <sheetName val="INMAPFRE"/>
      <sheetName val="RENOVACION 2000-2001 (2)"/>
      <sheetName val="RCE"/>
      <sheetName val="MNCOUN"/>
      <sheetName val="TRASMERCANCIA"/>
      <sheetName val="AUTOS RELACION"/>
      <sheetName val="AUMAPF"/>
      <sheetName val="GRUPODEU"/>
      <sheetName val="St_op_plan"/>
      <sheetName val="CONSOL"/>
      <sheetName val="CUADRO RESUMEN"/>
      <sheetName val="P&amp;L2000"/>
    </sheetNames>
    <sheetDataSet>
      <sheetData sheetId="0" refreshError="1"/>
      <sheetData sheetId="1">
        <row r="105">
          <cell r="H105" t="str">
            <v>$100.000.000, 30 DIAS</v>
          </cell>
        </row>
        <row r="109">
          <cell r="H109" t="str">
            <v>$ 50.000.000, 30 DIAS</v>
          </cell>
        </row>
        <row r="113">
          <cell r="H113" t="str">
            <v>SI, AMIT NO</v>
          </cell>
        </row>
        <row r="114">
          <cell r="H114" t="str">
            <v>SI</v>
          </cell>
        </row>
        <row r="115">
          <cell r="H115" t="str">
            <v>SI</v>
          </cell>
        </row>
        <row r="119">
          <cell r="H119" t="str">
            <v>10 DIAS</v>
          </cell>
        </row>
        <row r="120">
          <cell r="H120" t="str">
            <v>30 DIAS</v>
          </cell>
        </row>
        <row r="123">
          <cell r="H123" t="str">
            <v>30 DIAS Inicio Vigencia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ST"/>
      <sheetName val="VENCEN"/>
      <sheetName val="becton"/>
      <sheetName val="fonsantander"/>
      <sheetName val="abbott"/>
      <sheetName val="disan"/>
      <sheetName val="biovet"/>
      <sheetName val="efectimedicos"/>
      <sheetName val="bancredito"/>
      <sheetName val="logistico_7901"/>
      <sheetName val="logistico_8001"/>
      <sheetName val="lineasaereas"/>
      <sheetName val="eliot_303"/>
      <sheetName val="eliot_403"/>
      <sheetName val="eliot_503"/>
      <sheetName val="ramo_409"/>
      <sheetName val="ramo_8001"/>
      <sheetName val="ladrillera"/>
      <sheetName val="deterg_902"/>
      <sheetName val="deterg_802"/>
      <sheetName val="grasco_702"/>
      <sheetName val="grasco_602"/>
      <sheetName val="raza_702"/>
      <sheetName val="raza_602"/>
      <sheetName val="carulla_3001"/>
      <sheetName val="greif"/>
      <sheetName val="litoprint"/>
      <sheetName val="unisys_602"/>
      <sheetName val="fonaon_903"/>
      <sheetName val="groupseb"/>
      <sheetName val="intertek"/>
      <sheetName val="eterna_802"/>
      <sheetName val="fondomecq_607"/>
      <sheetName val="pizantex"/>
      <sheetName val="donmagolo"/>
      <sheetName val="santaclara"/>
      <sheetName val="nalco"/>
      <sheetName val="merck_905"/>
      <sheetName val="elmomerck"/>
      <sheetName val="merck_601"/>
      <sheetName val="kuehneynagel"/>
      <sheetName val="agfa_2901"/>
      <sheetName val="benqcolombia"/>
      <sheetName val="daimlerchrysler"/>
      <sheetName val="mariaauxiliadora"/>
      <sheetName val="nestle"/>
      <sheetName val="ingeocc"/>
      <sheetName val="BAT"/>
      <sheetName val="metapet_301"/>
      <sheetName val="transmeta_5201"/>
      <sheetName val="metapetroleum_5001"/>
      <sheetName val="codensa"/>
      <sheetName val="emgesa"/>
      <sheetName val="multiservicios"/>
      <sheetName val="betania"/>
      <sheetName val="countryclub"/>
      <sheetName val="fonaon_6003"/>
      <sheetName val="carulla_22601"/>
      <sheetName val="cemex_8304"/>
      <sheetName val="arquediocesis"/>
      <sheetName val="corpecol"/>
      <sheetName val="domecq_4807"/>
      <sheetName val="flsabana"/>
      <sheetName val="agrosuba"/>
      <sheetName val="flcolombianas"/>
      <sheetName val="IFI"/>
      <sheetName val="cafeterasder"/>
      <sheetName val="socovig"/>
      <sheetName val="master"/>
      <sheetName val="continental"/>
      <sheetName val="eterna_107"/>
      <sheetName val="boehring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G"/>
      <sheetName val="Producción"/>
      <sheetName val="Siniestralidad"/>
      <sheetName val="Solicitud de Cotizacion"/>
      <sheetName val="Relación de Veh."/>
      <sheetName val="Solicitud_de_Cotizacion"/>
      <sheetName val="Relación_de_Veh_"/>
      <sheetName val="Solicitud_de_Cotizacion1"/>
      <sheetName val="Relación_de_Veh_1"/>
      <sheetName val="Solicitud_de_Cotizacion4"/>
      <sheetName val="Relación_de_Veh_4"/>
      <sheetName val="Solicitud_de_Cotizacion2"/>
      <sheetName val="Relación_de_Veh_2"/>
      <sheetName val="Solicitud_de_Cotizacion3"/>
      <sheetName val="Relación_de_Veh_3"/>
      <sheetName val="Solicitud_de_Cotizacion5"/>
      <sheetName val="Relación_de_Veh_5"/>
      <sheetName val="Solicitud_de_Cotizacion6"/>
      <sheetName val="Relación_de_Veh_6"/>
      <sheetName val="Solicitud_de_Cotizacion7"/>
      <sheetName val="Relación_de_Veh_7"/>
      <sheetName val="Solicitud_de_Cotizacion8"/>
      <sheetName val="Relación_de_Veh_8"/>
      <sheetName val="Solicitud_de_Cotizacion9"/>
      <sheetName val="Relación_de_Veh_9"/>
      <sheetName val="Solicitud_de_Cotizacion10"/>
      <sheetName val="Relación_de_Veh_10"/>
      <sheetName val="Solicitud_de_Cotizacion11"/>
      <sheetName val="Relación_de_Veh_11"/>
      <sheetName val="Solicitud_de_Cotizacion12"/>
      <sheetName val="Relación_de_Veh_12"/>
      <sheetName val="Casos Pendientes"/>
      <sheetName val="Cerrados"/>
      <sheetName val="Indicador"/>
      <sheetName val="Control de Cobros"/>
      <sheetName val="Clientes cambio de intermediari"/>
      <sheetName val="Planillas ABC"/>
      <sheetName val="Entrega Polizas Ana"/>
      <sheetName val="VACACIONES MARGARITA"/>
      <sheetName val="DISTRIBUCIÓN"/>
      <sheetName val="INF.DISTRI VACACIONES ALEIDA"/>
      <sheetName val="INF.DISTRIBUCIÓN"/>
      <sheetName val="INF. RAMOS Y CIAS"/>
      <sheetName val="INF. GRUPO EMPRESARIAL"/>
      <sheetName val="INF.RENOVACIONES"/>
      <sheetName val="NO RENOVADAS"/>
      <sheetName val="MODALIDAD COBROS"/>
      <sheetName val="ABC"/>
      <sheetName val="Condiciones"/>
      <sheetName val="Base de Datos"/>
      <sheetName val="1. Información general"/>
      <sheetName val="2. Coberturas Vida "/>
      <sheetName val="3. Condiciones Económicas"/>
      <sheetName val="Anexo 1. Base de Datos"/>
      <sheetName val="Anexo 2. Reqs de Asegurabilidad"/>
      <sheetName val="Anexo 5. Exclusiones "/>
      <sheetName val="Valores respuestas"/>
      <sheetName val="Base Asegurados"/>
      <sheetName val="FICHAST"/>
      <sheetName val="Base"/>
      <sheetName val="Base1"/>
      <sheetName val="P&amp;L2000"/>
      <sheetName val="PRESUP ORD"/>
      <sheetName val="2000 ORD"/>
    </sheetNames>
    <sheetDataSet>
      <sheetData sheetId="0" refreshError="1"/>
      <sheetData sheetId="1"/>
      <sheetData sheetId="2">
        <row r="42">
          <cell r="I42">
            <v>41862055</v>
          </cell>
        </row>
      </sheetData>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ow r="42">
          <cell r="I42" t="str">
            <v>TORRES</v>
          </cell>
        </row>
      </sheetData>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CUENTA"/>
      <sheetName val="PARQUE AUTOMOTOR"/>
      <sheetName val="PYG"/>
      <sheetName val="VALIDACIONES"/>
      <sheetName val="obligatorias y complementarias"/>
      <sheetName val="siniestralidad"/>
    </sheetNames>
    <sheetDataSet>
      <sheetData sheetId="0"/>
      <sheetData sheetId="1"/>
      <sheetData sheetId="2"/>
      <sheetData sheetId="3">
        <row r="2">
          <cell r="F2" t="str">
            <v>AUTOMOVIL</v>
          </cell>
        </row>
        <row r="3">
          <cell r="F3" t="str">
            <v>CAMION</v>
          </cell>
        </row>
        <row r="4">
          <cell r="F4" t="str">
            <v>CAMIONETA</v>
          </cell>
        </row>
        <row r="5">
          <cell r="F5" t="str">
            <v>PICK UP</v>
          </cell>
        </row>
        <row r="6">
          <cell r="F6" t="str">
            <v>VOLQUETA</v>
          </cell>
        </row>
        <row r="7">
          <cell r="F7" t="str">
            <v>FURGON</v>
          </cell>
        </row>
        <row r="8">
          <cell r="F8" t="str">
            <v>MOTOCICLETA</v>
          </cell>
        </row>
        <row r="9">
          <cell r="F9" t="str">
            <v>AMBULANCIA</v>
          </cell>
        </row>
        <row r="10">
          <cell r="F10" t="str">
            <v>BOMBEROS</v>
          </cell>
        </row>
        <row r="11">
          <cell r="F11" t="str">
            <v>CAMPERO</v>
          </cell>
        </row>
        <row r="12">
          <cell r="F12" t="str">
            <v>MONTERO</v>
          </cell>
        </row>
        <row r="13">
          <cell r="F13" t="str">
            <v>BUS</v>
          </cell>
        </row>
        <row r="14">
          <cell r="F14" t="str">
            <v>BUSETA</v>
          </cell>
        </row>
        <row r="15">
          <cell r="F15" t="str">
            <v>MICROBUS</v>
          </cell>
        </row>
        <row r="16">
          <cell r="F16" t="str">
            <v>CHASIS</v>
          </cell>
        </row>
        <row r="17">
          <cell r="F17" t="str">
            <v>CARROTANQUE</v>
          </cell>
        </row>
        <row r="18">
          <cell r="F18" t="str">
            <v>GRUA</v>
          </cell>
        </row>
        <row r="19">
          <cell r="F19" t="str">
            <v>REMOLCADOR</v>
          </cell>
        </row>
        <row r="20">
          <cell r="F20" t="str">
            <v>REMOLQUE</v>
          </cell>
        </row>
        <row r="21">
          <cell r="F21" t="str">
            <v>SELECCIONE</v>
          </cell>
        </row>
      </sheetData>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lCotizacion"/>
      <sheetName val="ResumenCotizacion"/>
      <sheetName val="solCotizacionCSV"/>
      <sheetName val="Tarifa"/>
      <sheetName val="DetalleCotizacion"/>
      <sheetName val="Cotizacion"/>
      <sheetName val="Listas"/>
    </sheetNames>
    <sheetDataSet>
      <sheetData sheetId="0"/>
      <sheetData sheetId="1"/>
      <sheetData sheetId="2"/>
      <sheetData sheetId="3"/>
      <sheetData sheetId="4"/>
      <sheetData sheetId="5"/>
      <sheetData sheetId="6">
        <row r="2">
          <cell r="N2" t="str">
            <v>Si</v>
          </cell>
        </row>
        <row r="3">
          <cell r="N3" t="str">
            <v>No</v>
          </cell>
        </row>
        <row r="18">
          <cell r="A18" t="str">
            <v>Automóvil</v>
          </cell>
        </row>
        <row r="19">
          <cell r="A19" t="str">
            <v>Bus</v>
          </cell>
        </row>
        <row r="20">
          <cell r="A20" t="str">
            <v>Buseta</v>
          </cell>
        </row>
        <row r="21">
          <cell r="A21" t="str">
            <v>Camión</v>
          </cell>
        </row>
        <row r="22">
          <cell r="A22" t="str">
            <v>Camioneta</v>
          </cell>
        </row>
        <row r="23">
          <cell r="A23" t="str">
            <v>Campero</v>
          </cell>
        </row>
        <row r="24">
          <cell r="A24" t="str">
            <v>Maquinaria Agrícola</v>
          </cell>
        </row>
        <row r="25">
          <cell r="A25" t="str">
            <v>Maquinaria Industrial</v>
          </cell>
        </row>
        <row r="26">
          <cell r="A26" t="str">
            <v>Microbús</v>
          </cell>
        </row>
        <row r="27">
          <cell r="A27" t="str">
            <v>Motocarro</v>
          </cell>
        </row>
        <row r="28">
          <cell r="A28" t="str">
            <v>Motocicleta</v>
          </cell>
        </row>
        <row r="29">
          <cell r="A29" t="str">
            <v>Motociclo</v>
          </cell>
        </row>
        <row r="30">
          <cell r="A30" t="str">
            <v>Tracto camión</v>
          </cell>
        </row>
        <row r="31">
          <cell r="A31" t="str">
            <v>Volqueta</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NTAS_MEX"/>
      <sheetName val="CONSOL"/>
      <sheetName val="VENTAS_CA"/>
      <sheetName val="VENTAS_CA (2)"/>
      <sheetName val="VENTAS_CONSOL"/>
      <sheetName val="META"/>
      <sheetName val="VALIDACIONES"/>
      <sheetName val="PRESUP ORD"/>
      <sheetName val="St_op_plan"/>
      <sheetName val="2000 ORD"/>
      <sheetName val="FICHAST"/>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l meta"/>
      <sheetName val="Comparative P&amp;l_ANUAL"/>
      <sheetName val="Comparative P&amp;l_4T"/>
      <sheetName val="Budget2001"/>
      <sheetName val="VENTAS"/>
      <sheetName val="Margen"/>
      <sheetName val="INVENT"/>
      <sheetName val="OPPROFIT"/>
      <sheetName val="cash_flow2001"/>
      <sheetName val="operatingprofit"/>
      <sheetName val="CROSS DOCK"/>
      <sheetName val="TMK_YTD DEC"/>
      <sheetName val="p&amp;l  3T_01"/>
      <sheetName val="Financial_Highlights"/>
      <sheetName val="Ventas R"/>
      <sheetName val="ANUAL"/>
      <sheetName val="MENSUAL "/>
      <sheetName val="Comp_P&amp;L_02-01"/>
      <sheetName val="Internet"/>
      <sheetName val="tmk"/>
      <sheetName val="ppto.vs.meta"/>
      <sheetName val="VENTAS_CA"/>
      <sheetName val="St_op_plan"/>
      <sheetName val="INMAPFRE"/>
      <sheetName val="Siniestr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ntas_dic"/>
      <sheetName val="anual"/>
      <sheetName val="ventas_dic (2)"/>
      <sheetName val="INF30052003"/>
      <sheetName val="VENTAS"/>
      <sheetName val="INMAPFRE"/>
      <sheetName val="FICHAST"/>
      <sheetName val="Listas"/>
      <sheetName val="ventas_dic_(2)"/>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37F18-08E8-4ABA-A112-A13DD0B95984}">
  <sheetPr>
    <tabColor rgb="FFFFFF00"/>
  </sheetPr>
  <dimension ref="B2:U25"/>
  <sheetViews>
    <sheetView zoomScale="85" zoomScaleNormal="85" workbookViewId="0">
      <selection activeCell="F21" sqref="F21"/>
    </sheetView>
  </sheetViews>
  <sheetFormatPr baseColWidth="10" defaultColWidth="11.42578125" defaultRowHeight="14.25"/>
  <cols>
    <col min="1" max="1" width="11.42578125" style="192"/>
    <col min="2" max="2" width="11.28515625" style="192" customWidth="1"/>
    <col min="3" max="3" width="44" style="192" customWidth="1"/>
    <col min="4" max="4" width="24.28515625" style="192" bestFit="1" customWidth="1"/>
    <col min="5" max="5" width="18.42578125" style="192" customWidth="1"/>
    <col min="6" max="6" width="22.5703125" style="192" bestFit="1" customWidth="1"/>
    <col min="7" max="7" width="21.5703125" style="192" bestFit="1" customWidth="1"/>
    <col min="8" max="8" width="13.140625" style="192" customWidth="1"/>
    <col min="9" max="9" width="16.42578125" style="192" bestFit="1" customWidth="1"/>
    <col min="10" max="12" width="11.42578125" style="192"/>
    <col min="13" max="13" width="17" style="211" customWidth="1"/>
    <col min="14" max="14" width="59.28515625" style="211" bestFit="1" customWidth="1"/>
    <col min="15" max="15" width="74.28515625" style="211" bestFit="1" customWidth="1"/>
    <col min="16" max="16" width="73.42578125" style="211" bestFit="1" customWidth="1"/>
    <col min="17" max="17" width="17.85546875" style="211" bestFit="1" customWidth="1"/>
    <col min="18" max="18" width="24.85546875" style="211" bestFit="1" customWidth="1"/>
    <col min="19" max="19" width="12.42578125" style="211" bestFit="1" customWidth="1"/>
    <col min="20" max="20" width="21.7109375" style="192" bestFit="1" customWidth="1"/>
    <col min="21" max="16384" width="11.42578125" style="192"/>
  </cols>
  <sheetData>
    <row r="2" spans="2:18" ht="28.5">
      <c r="B2" s="259" t="s">
        <v>36</v>
      </c>
      <c r="C2" s="193" t="s">
        <v>9</v>
      </c>
      <c r="D2" s="193" t="s">
        <v>0</v>
      </c>
      <c r="E2" s="193" t="s">
        <v>1671</v>
      </c>
      <c r="F2" s="194" t="s">
        <v>20</v>
      </c>
      <c r="G2" s="194" t="s">
        <v>1672</v>
      </c>
      <c r="H2" s="194" t="s">
        <v>1668</v>
      </c>
      <c r="I2" s="194" t="s">
        <v>3</v>
      </c>
      <c r="M2" s="262" t="s">
        <v>37</v>
      </c>
      <c r="N2" s="218" t="s">
        <v>9</v>
      </c>
      <c r="O2" s="219" t="s">
        <v>15</v>
      </c>
      <c r="P2" s="219" t="s">
        <v>34</v>
      </c>
      <c r="Q2" s="220" t="s">
        <v>16</v>
      </c>
      <c r="R2" s="220" t="s">
        <v>1670</v>
      </c>
    </row>
    <row r="3" spans="2:18" ht="21" customHeight="1">
      <c r="B3" s="259"/>
      <c r="C3" s="212" t="s">
        <v>7</v>
      </c>
      <c r="D3" s="196">
        <v>17942800000</v>
      </c>
      <c r="E3" s="197">
        <f>+R3</f>
        <v>2.2837499999999999</v>
      </c>
      <c r="F3" s="199">
        <f>ROUND((+D3*E3/100),0)</f>
        <v>409768695</v>
      </c>
      <c r="G3" s="199">
        <f>ROUND((F3)/365*26,0)</f>
        <v>29189003</v>
      </c>
      <c r="H3" s="199">
        <f>ROUND((+G3*0.19),0)</f>
        <v>5545911</v>
      </c>
      <c r="I3" s="213">
        <f>+G3+H3</f>
        <v>34734914</v>
      </c>
      <c r="M3" s="262"/>
      <c r="N3" s="263" t="s">
        <v>22</v>
      </c>
      <c r="O3" s="221" t="s">
        <v>41</v>
      </c>
      <c r="P3" s="221" t="s">
        <v>43</v>
      </c>
      <c r="Q3" s="222">
        <v>2.0030000000000001</v>
      </c>
      <c r="R3" s="264">
        <f>+TRIMMEAN((Q3:Q8),0)</f>
        <v>2.2837499999999999</v>
      </c>
    </row>
    <row r="4" spans="2:18" ht="21" customHeight="1">
      <c r="B4" s="259"/>
      <c r="C4" s="260" t="s">
        <v>1676</v>
      </c>
      <c r="D4" s="260"/>
      <c r="E4" s="260"/>
      <c r="F4" s="260"/>
      <c r="G4" s="260"/>
      <c r="H4" s="260"/>
      <c r="I4" s="213">
        <f>+I3*10%</f>
        <v>3473491.4000000004</v>
      </c>
      <c r="M4" s="262"/>
      <c r="N4" s="263"/>
      <c r="O4" s="223" t="s">
        <v>46</v>
      </c>
      <c r="P4" s="223" t="s">
        <v>47</v>
      </c>
      <c r="Q4" s="224">
        <v>2.6</v>
      </c>
      <c r="R4" s="264"/>
    </row>
    <row r="5" spans="2:18" ht="21" customHeight="1">
      <c r="B5" s="259"/>
      <c r="C5" s="261" t="s">
        <v>1651</v>
      </c>
      <c r="D5" s="261"/>
      <c r="E5" s="261"/>
      <c r="F5" s="261"/>
      <c r="G5" s="261"/>
      <c r="H5" s="261"/>
      <c r="I5" s="215">
        <f>+I3+I4</f>
        <v>38208405.399999999</v>
      </c>
      <c r="J5" s="192">
        <f>+I5/1750905</f>
        <v>21.822089376636654</v>
      </c>
      <c r="M5" s="262"/>
      <c r="N5" s="263"/>
      <c r="O5" s="223" t="s">
        <v>50</v>
      </c>
      <c r="P5" s="223" t="s">
        <v>51</v>
      </c>
      <c r="Q5" s="224">
        <v>1.42</v>
      </c>
      <c r="R5" s="264"/>
    </row>
    <row r="6" spans="2:18" ht="28.5">
      <c r="M6" s="262"/>
      <c r="N6" s="263"/>
      <c r="O6" s="223" t="s">
        <v>48</v>
      </c>
      <c r="P6" s="223" t="s">
        <v>1669</v>
      </c>
      <c r="Q6" s="224">
        <v>3.5</v>
      </c>
      <c r="R6" s="264"/>
    </row>
    <row r="7" spans="2:18">
      <c r="H7" s="192" t="s">
        <v>1675</v>
      </c>
      <c r="M7" s="262"/>
      <c r="N7" s="263"/>
      <c r="O7" s="223" t="s">
        <v>52</v>
      </c>
      <c r="P7" s="223" t="s">
        <v>53</v>
      </c>
      <c r="Q7" s="224">
        <v>1.8574999999999999</v>
      </c>
      <c r="R7" s="264"/>
    </row>
    <row r="8" spans="2:18">
      <c r="M8" s="262"/>
      <c r="N8" s="263"/>
      <c r="O8" s="223" t="s">
        <v>54</v>
      </c>
      <c r="P8" s="223" t="s">
        <v>55</v>
      </c>
      <c r="Q8" s="224">
        <v>2.3220000000000001</v>
      </c>
      <c r="R8" s="264"/>
    </row>
    <row r="9" spans="2:18" ht="57">
      <c r="B9" s="259" t="s">
        <v>37</v>
      </c>
      <c r="C9" s="193" t="s">
        <v>9</v>
      </c>
      <c r="D9" s="193" t="s">
        <v>0</v>
      </c>
      <c r="E9" s="193" t="s">
        <v>1678</v>
      </c>
      <c r="F9" s="194" t="s">
        <v>20</v>
      </c>
      <c r="G9" s="194" t="s">
        <v>1667</v>
      </c>
      <c r="H9" s="194" t="s">
        <v>1668</v>
      </c>
      <c r="I9" s="194" t="s">
        <v>3</v>
      </c>
    </row>
    <row r="10" spans="2:18" ht="21" customHeight="1">
      <c r="B10" s="259"/>
      <c r="C10" s="195" t="s">
        <v>1644</v>
      </c>
      <c r="D10" s="196">
        <v>824021468</v>
      </c>
      <c r="E10" s="197">
        <v>18.899999999999999</v>
      </c>
      <c r="F10" s="198">
        <f>+D10*E10/100</f>
        <v>155740057.45199999</v>
      </c>
      <c r="G10" s="197">
        <f>ROUND((F10)/365*43,0)</f>
        <v>18347459</v>
      </c>
      <c r="H10" s="199">
        <f>ROUND((+G10*0.19),0)</f>
        <v>3486017</v>
      </c>
      <c r="I10" s="213">
        <f>+G10+H10</f>
        <v>21833476</v>
      </c>
    </row>
    <row r="11" spans="2:18" ht="21" customHeight="1">
      <c r="B11" s="259"/>
      <c r="C11" s="195" t="s">
        <v>1677</v>
      </c>
      <c r="D11" s="196">
        <f>8500000000*17</f>
        <v>144500000000</v>
      </c>
      <c r="E11" s="200">
        <f>+T21</f>
        <v>4524555</v>
      </c>
      <c r="F11" s="198">
        <f>E11*17</f>
        <v>76917435</v>
      </c>
      <c r="G11" s="197">
        <f>ROUND((F11)/365*43,0)</f>
        <v>9061506</v>
      </c>
      <c r="H11" s="199">
        <f t="shared" ref="H11" si="0">ROUND((+G11*0.19),0)</f>
        <v>1721686</v>
      </c>
      <c r="I11" s="213">
        <f t="shared" ref="I11" si="1">+G11+H11</f>
        <v>10783192</v>
      </c>
    </row>
    <row r="12" spans="2:18" ht="21" customHeight="1">
      <c r="B12" s="259"/>
      <c r="C12" s="261" t="s">
        <v>1652</v>
      </c>
      <c r="D12" s="261"/>
      <c r="E12" s="261"/>
      <c r="F12" s="261"/>
      <c r="G12" s="261"/>
      <c r="H12" s="261"/>
      <c r="I12" s="216">
        <f>SUM(I10:I11)</f>
        <v>32616668</v>
      </c>
      <c r="J12" s="192">
        <f>+I12/1750905</f>
        <v>18.62846242371802</v>
      </c>
    </row>
    <row r="13" spans="2:18">
      <c r="B13" s="201"/>
      <c r="C13" s="202"/>
      <c r="D13" s="203"/>
      <c r="E13" s="203"/>
      <c r="F13" s="204"/>
      <c r="I13" s="214"/>
    </row>
    <row r="14" spans="2:18" ht="21" customHeight="1">
      <c r="B14" s="201"/>
      <c r="C14" s="261" t="s">
        <v>30</v>
      </c>
      <c r="D14" s="261"/>
      <c r="E14" s="261"/>
      <c r="F14" s="261"/>
      <c r="G14" s="261"/>
      <c r="H14" s="261"/>
      <c r="I14" s="216">
        <f>+I5+I12</f>
        <v>70825073.400000006</v>
      </c>
      <c r="J14" s="192">
        <f>+I14/1750905</f>
        <v>40.450551800354674</v>
      </c>
    </row>
    <row r="15" spans="2:18">
      <c r="B15" s="201"/>
      <c r="C15" s="202"/>
      <c r="D15" s="203"/>
      <c r="E15" s="203"/>
      <c r="F15" s="204"/>
    </row>
    <row r="16" spans="2:18">
      <c r="B16" s="201"/>
      <c r="C16" s="202"/>
      <c r="D16" s="203"/>
      <c r="E16" s="203"/>
      <c r="F16" s="204"/>
      <c r="J16" s="207"/>
    </row>
    <row r="17" spans="2:21">
      <c r="B17" s="201"/>
      <c r="C17" s="202"/>
      <c r="D17" s="203"/>
      <c r="E17" s="203"/>
      <c r="F17" s="204"/>
    </row>
    <row r="18" spans="2:21">
      <c r="B18" s="201"/>
      <c r="C18" s="202"/>
      <c r="D18" s="203"/>
      <c r="E18" s="203"/>
      <c r="F18" s="204"/>
      <c r="J18" s="207"/>
      <c r="M18" s="258" t="s">
        <v>1658</v>
      </c>
      <c r="N18" s="258"/>
      <c r="O18" s="258"/>
      <c r="P18" s="258"/>
      <c r="Q18" s="258"/>
      <c r="R18" s="258"/>
    </row>
    <row r="19" spans="2:21">
      <c r="F19" s="205"/>
      <c r="M19" s="258"/>
      <c r="N19" s="258"/>
      <c r="O19" s="258"/>
      <c r="P19" s="258"/>
      <c r="Q19" s="258"/>
      <c r="R19" s="258"/>
      <c r="T19" s="208">
        <f>17.09%*5.2%+17.09%</f>
        <v>0.1797868</v>
      </c>
      <c r="U19" s="192">
        <v>2024</v>
      </c>
    </row>
    <row r="20" spans="2:21" ht="42.75">
      <c r="M20" s="217" t="s">
        <v>1659</v>
      </c>
      <c r="N20" s="225" t="s">
        <v>1660</v>
      </c>
      <c r="O20" s="217" t="s">
        <v>42</v>
      </c>
      <c r="P20" s="225" t="s">
        <v>1665</v>
      </c>
      <c r="Q20" s="225" t="s">
        <v>1664</v>
      </c>
      <c r="R20" s="217" t="s">
        <v>1673</v>
      </c>
      <c r="T20" s="209">
        <f>17.98%*5.1%+17.98%</f>
        <v>0.18896980000000002</v>
      </c>
      <c r="U20" s="192">
        <v>2025</v>
      </c>
    </row>
    <row r="21" spans="2:21" ht="42.75">
      <c r="M21" s="217" t="s">
        <v>1659</v>
      </c>
      <c r="N21" s="225" t="s">
        <v>1661</v>
      </c>
      <c r="O21" s="217" t="s">
        <v>1662</v>
      </c>
      <c r="P21" s="225" t="s">
        <v>1666</v>
      </c>
      <c r="Q21" s="225" t="s">
        <v>1663</v>
      </c>
      <c r="R21" s="217" t="s">
        <v>1674</v>
      </c>
      <c r="T21" s="210">
        <f>4305000*5.1%+4305000</f>
        <v>4524555</v>
      </c>
      <c r="U21" s="192">
        <v>2025</v>
      </c>
    </row>
    <row r="23" spans="2:21">
      <c r="T23" s="192">
        <f>+T21*17</f>
        <v>76917435</v>
      </c>
    </row>
    <row r="25" spans="2:21">
      <c r="H25" s="206"/>
      <c r="I25" s="206"/>
    </row>
  </sheetData>
  <mergeCells count="10">
    <mergeCell ref="M18:R19"/>
    <mergeCell ref="B9:B12"/>
    <mergeCell ref="C4:H4"/>
    <mergeCell ref="C12:H12"/>
    <mergeCell ref="B2:B5"/>
    <mergeCell ref="M2:M8"/>
    <mergeCell ref="C5:H5"/>
    <mergeCell ref="C14:H14"/>
    <mergeCell ref="N3:N8"/>
    <mergeCell ref="R3:R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pageSetUpPr fitToPage="1"/>
  </sheetPr>
  <dimension ref="B1:P26"/>
  <sheetViews>
    <sheetView showGridLines="0" tabSelected="1" topLeftCell="A7" zoomScaleNormal="100" workbookViewId="0">
      <selection activeCell="C20" sqref="C20"/>
    </sheetView>
  </sheetViews>
  <sheetFormatPr baseColWidth="10" defaultColWidth="12.42578125" defaultRowHeight="12.75"/>
  <cols>
    <col min="1" max="1" width="4.28515625" style="2" customWidth="1"/>
    <col min="2" max="2" width="15.7109375" style="2" customWidth="1"/>
    <col min="3" max="3" width="52.5703125" style="2" customWidth="1"/>
    <col min="4" max="5" width="11" style="2" bestFit="1" customWidth="1"/>
    <col min="6" max="7" width="7.140625" style="3" customWidth="1"/>
    <col min="8" max="8" width="9" style="3" bestFit="1" customWidth="1"/>
    <col min="9" max="9" width="10.85546875" style="4" bestFit="1" customWidth="1"/>
    <col min="10" max="10" width="11" style="4" customWidth="1"/>
    <col min="11" max="11" width="12.85546875" style="4" bestFit="1" customWidth="1"/>
    <col min="12" max="12" width="9.85546875" style="4" bestFit="1" customWidth="1"/>
    <col min="13" max="13" width="11.7109375" style="4" bestFit="1" customWidth="1"/>
    <col min="14" max="14" width="1.42578125" style="2" bestFit="1" customWidth="1"/>
    <col min="15" max="15" width="12" style="2" bestFit="1" customWidth="1"/>
    <col min="16" max="16" width="13" style="2" bestFit="1" customWidth="1"/>
    <col min="17" max="16384" width="12.42578125" style="2"/>
  </cols>
  <sheetData>
    <row r="1" spans="2:16" ht="25.15" customHeight="1"/>
    <row r="2" spans="2:16" ht="20.25">
      <c r="C2" s="227" t="s">
        <v>41</v>
      </c>
      <c r="D2" s="227"/>
      <c r="E2" s="227"/>
      <c r="F2" s="227"/>
      <c r="G2" s="227"/>
      <c r="H2" s="227"/>
      <c r="I2" s="227"/>
      <c r="J2" s="227"/>
      <c r="K2" s="227"/>
      <c r="L2" s="227"/>
      <c r="M2" s="227"/>
    </row>
    <row r="3" spans="2:16" ht="15.75">
      <c r="B3"/>
      <c r="C3" s="226" t="s">
        <v>1</v>
      </c>
      <c r="D3" s="226"/>
      <c r="E3" s="226"/>
      <c r="F3" s="226"/>
      <c r="G3" s="226"/>
      <c r="H3" s="226"/>
      <c r="I3" s="226"/>
      <c r="J3" s="226"/>
      <c r="K3" s="226"/>
      <c r="L3" s="226"/>
      <c r="M3" s="226"/>
      <c r="P3"/>
    </row>
    <row r="4" spans="2:16" ht="15.75">
      <c r="C4" s="233" t="s">
        <v>1656</v>
      </c>
      <c r="D4" s="233"/>
      <c r="E4" s="233"/>
      <c r="F4" s="233"/>
      <c r="G4" s="233"/>
      <c r="H4" s="233"/>
      <c r="I4" s="233"/>
      <c r="J4" s="233"/>
      <c r="K4" s="233"/>
      <c r="L4" s="233"/>
      <c r="M4" s="233"/>
    </row>
    <row r="5" spans="2:16">
      <c r="I5" s="228"/>
      <c r="J5" s="228"/>
      <c r="K5" s="10"/>
    </row>
    <row r="6" spans="2:16">
      <c r="D6" s="138"/>
      <c r="E6" s="7"/>
      <c r="I6" s="61"/>
      <c r="J6" s="61"/>
    </row>
    <row r="7" spans="2:16" ht="18.600000000000001" customHeight="1">
      <c r="C7" s="148" t="s">
        <v>1647</v>
      </c>
      <c r="D7" s="148" t="s">
        <v>36</v>
      </c>
      <c r="E7" s="153" t="s">
        <v>37</v>
      </c>
      <c r="F7" s="155"/>
      <c r="G7" s="156"/>
      <c r="H7" s="157"/>
      <c r="I7" s="158"/>
      <c r="J7" s="156"/>
      <c r="K7" s="158"/>
      <c r="L7" s="158"/>
    </row>
    <row r="8" spans="2:16" ht="16.899999999999999" customHeight="1">
      <c r="C8" s="147" t="s">
        <v>1648</v>
      </c>
      <c r="D8" s="181">
        <v>46346</v>
      </c>
      <c r="E8" s="182">
        <v>46329</v>
      </c>
      <c r="F8" s="159"/>
      <c r="G8" s="183"/>
      <c r="H8" s="157"/>
      <c r="I8" s="158"/>
      <c r="J8" s="160"/>
      <c r="K8" s="161"/>
      <c r="L8" s="162"/>
      <c r="M8" s="9" t="s">
        <v>19</v>
      </c>
    </row>
    <row r="9" spans="2:16" ht="16.899999999999999" customHeight="1">
      <c r="C9" s="147" t="s">
        <v>1649</v>
      </c>
      <c r="D9" s="146">
        <v>46372</v>
      </c>
      <c r="E9" s="154">
        <v>46372</v>
      </c>
      <c r="F9" s="159"/>
      <c r="G9" s="183"/>
      <c r="H9" s="157"/>
      <c r="I9" s="158"/>
      <c r="J9" s="160"/>
      <c r="K9" s="190"/>
      <c r="L9" s="163"/>
      <c r="M9" s="9"/>
    </row>
    <row r="10" spans="2:16" ht="16.899999999999999" customHeight="1">
      <c r="C10" s="147" t="s">
        <v>39</v>
      </c>
      <c r="D10" s="151">
        <f>+D9-D8</f>
        <v>26</v>
      </c>
      <c r="E10" s="169">
        <f>+E9-E8</f>
        <v>43</v>
      </c>
      <c r="F10" s="164"/>
      <c r="G10" s="165"/>
      <c r="H10" s="157"/>
      <c r="I10" s="158"/>
      <c r="J10" s="165"/>
      <c r="K10" s="161"/>
      <c r="L10" s="158"/>
      <c r="M10" s="28" t="s">
        <v>19</v>
      </c>
      <c r="N10" s="2" t="s">
        <v>19</v>
      </c>
    </row>
    <row r="11" spans="2:16" ht="16.899999999999999" customHeight="1">
      <c r="C11" s="147" t="s">
        <v>40</v>
      </c>
      <c r="D11" s="149">
        <f>+M16</f>
        <v>38208405.399999999</v>
      </c>
      <c r="E11" s="150">
        <f>+M21</f>
        <v>32616668.04109589</v>
      </c>
      <c r="F11" s="229">
        <f>+D11+E11</f>
        <v>70825073.441095889</v>
      </c>
      <c r="G11" s="230"/>
      <c r="H11" s="157"/>
      <c r="I11" s="158"/>
      <c r="J11" s="167"/>
      <c r="K11" s="166"/>
      <c r="L11" s="158"/>
      <c r="M11" s="28"/>
      <c r="N11" s="2" t="s">
        <v>19</v>
      </c>
    </row>
    <row r="12" spans="2:16" ht="13.5" thickBot="1">
      <c r="E12" s="114"/>
      <c r="F12" s="157"/>
      <c r="G12" s="168"/>
      <c r="H12" s="157"/>
      <c r="I12" s="158"/>
      <c r="J12" s="158"/>
      <c r="K12" s="158"/>
      <c r="L12" s="158"/>
      <c r="M12" s="10"/>
    </row>
    <row r="13" spans="2:16" ht="28.9" customHeight="1" thickBot="1">
      <c r="B13" s="236" t="s">
        <v>36</v>
      </c>
      <c r="C13" s="17" t="s">
        <v>9</v>
      </c>
      <c r="D13" s="239" t="s">
        <v>0</v>
      </c>
      <c r="E13" s="240"/>
      <c r="F13" s="239" t="s">
        <v>11</v>
      </c>
      <c r="G13" s="240"/>
      <c r="H13" s="18" t="s">
        <v>10</v>
      </c>
      <c r="I13" s="241" t="s">
        <v>20</v>
      </c>
      <c r="J13" s="242"/>
      <c r="K13" s="19" t="s">
        <v>38</v>
      </c>
      <c r="L13" s="19" t="s">
        <v>12</v>
      </c>
      <c r="M13" s="20" t="s">
        <v>3</v>
      </c>
      <c r="O13" s="138"/>
      <c r="P13" s="7"/>
    </row>
    <row r="14" spans="2:16" ht="18.600000000000001" customHeight="1">
      <c r="B14" s="237"/>
      <c r="C14" s="144" t="s">
        <v>7</v>
      </c>
      <c r="D14" s="248">
        <f>+'3.PARQUE AUTOMOR (31-08-26 437)'!Q439</f>
        <v>17942800000</v>
      </c>
      <c r="E14" s="249"/>
      <c r="F14" s="37" t="s">
        <v>13</v>
      </c>
      <c r="G14" s="38">
        <f>+'PROPUESTA PNN(estu.mercado)'!E3</f>
        <v>2.2837499999999999</v>
      </c>
      <c r="H14" s="12" t="s">
        <v>8</v>
      </c>
      <c r="I14" s="13">
        <f>ROUND((+D14*G14/100),0)</f>
        <v>409768695</v>
      </c>
      <c r="J14" s="184"/>
      <c r="K14" s="13">
        <f>ROUND((I14+J14)/365*$D$10,0)</f>
        <v>29189003</v>
      </c>
      <c r="L14" s="13">
        <f>ROUND((+K14*0.19),0)</f>
        <v>5545911</v>
      </c>
      <c r="M14" s="14">
        <f>+K14+L14</f>
        <v>34734914</v>
      </c>
    </row>
    <row r="15" spans="2:16" ht="18.600000000000001" customHeight="1">
      <c r="B15" s="237"/>
      <c r="C15" s="253" t="s">
        <v>1655</v>
      </c>
      <c r="D15" s="254"/>
      <c r="E15" s="254"/>
      <c r="F15" s="254"/>
      <c r="G15" s="254"/>
      <c r="H15" s="254"/>
      <c r="I15" s="255"/>
      <c r="J15" s="36"/>
      <c r="K15" s="13"/>
      <c r="L15" s="13"/>
      <c r="M15" s="14">
        <f>+M14*10%</f>
        <v>3473491.4000000004</v>
      </c>
    </row>
    <row r="16" spans="2:16" ht="18.600000000000001" customHeight="1" thickBot="1">
      <c r="B16" s="238"/>
      <c r="C16" s="234" t="s">
        <v>1651</v>
      </c>
      <c r="D16" s="235"/>
      <c r="E16" s="235"/>
      <c r="F16" s="235"/>
      <c r="G16" s="235"/>
      <c r="H16" s="235"/>
      <c r="I16" s="235"/>
      <c r="J16" s="235"/>
      <c r="K16" s="235"/>
      <c r="L16" s="235"/>
      <c r="M16" s="15">
        <f>SUM(M14:M15)</f>
        <v>38208405.399999999</v>
      </c>
    </row>
    <row r="17" spans="2:16" ht="18.600000000000001" customHeight="1" thickBot="1">
      <c r="P17" s="139"/>
    </row>
    <row r="18" spans="2:16" ht="37.5" customHeight="1" thickBot="1">
      <c r="B18" s="243" t="s">
        <v>37</v>
      </c>
      <c r="C18" s="17" t="s">
        <v>9</v>
      </c>
      <c r="D18" s="239" t="s">
        <v>0</v>
      </c>
      <c r="E18" s="240"/>
      <c r="F18" s="239" t="s">
        <v>11</v>
      </c>
      <c r="G18" s="240"/>
      <c r="H18" s="18" t="s">
        <v>10</v>
      </c>
      <c r="I18" s="250" t="s">
        <v>20</v>
      </c>
      <c r="J18" s="251"/>
      <c r="K18" s="19" t="s">
        <v>38</v>
      </c>
      <c r="L18" s="19" t="s">
        <v>12</v>
      </c>
      <c r="M18" s="20" t="s">
        <v>3</v>
      </c>
    </row>
    <row r="19" spans="2:16" ht="18.600000000000001" customHeight="1">
      <c r="B19" s="244"/>
      <c r="C19" s="145" t="s">
        <v>1644</v>
      </c>
      <c r="D19" s="248">
        <f>+'4.DRONES'!I23</f>
        <v>824021468</v>
      </c>
      <c r="E19" s="249"/>
      <c r="F19" s="256">
        <f>+'PROPUESTA PNN(estu.mercado)'!E10</f>
        <v>18.899999999999999</v>
      </c>
      <c r="G19" s="257"/>
      <c r="H19" s="6" t="s">
        <v>13</v>
      </c>
      <c r="I19" s="252">
        <f>+D19*F19/100</f>
        <v>155740057.45199999</v>
      </c>
      <c r="J19" s="252"/>
      <c r="K19" s="13">
        <f>ROUND((I19+J19)/365*$E$10,0)</f>
        <v>18347459</v>
      </c>
      <c r="L19" s="13">
        <f>ROUND((+K19*0.19),0)</f>
        <v>3486017</v>
      </c>
      <c r="M19" s="14">
        <f t="shared" ref="M19" si="0">+K19+L19</f>
        <v>21833476</v>
      </c>
      <c r="O19" s="7"/>
    </row>
    <row r="20" spans="2:16" ht="34.5" customHeight="1">
      <c r="B20" s="244"/>
      <c r="C20" s="286" t="s">
        <v>1679</v>
      </c>
      <c r="D20" s="287">
        <f>(33333*424882.74)*17</f>
        <v>240764478331.14001</v>
      </c>
      <c r="E20" s="288"/>
      <c r="F20" s="289">
        <f>+'2.TASAS PROMEDIO'!E21</f>
        <v>4524555</v>
      </c>
      <c r="G20" s="290"/>
      <c r="H20" s="291"/>
      <c r="I20" s="292">
        <f>+F20*'4.DRONES'!B22</f>
        <v>76917435</v>
      </c>
      <c r="J20" s="292"/>
      <c r="K20" s="293">
        <f>+I20/365*E10</f>
        <v>9061506.0410958901</v>
      </c>
      <c r="L20" s="294">
        <f t="shared" ref="L20" si="1">ROUND((+K20*0.19),0)</f>
        <v>1721686</v>
      </c>
      <c r="M20" s="295">
        <f t="shared" ref="M20" si="2">+K20+L20</f>
        <v>10783192.04109589</v>
      </c>
    </row>
    <row r="21" spans="2:16" ht="18.600000000000001" customHeight="1" thickBot="1">
      <c r="B21" s="245"/>
      <c r="C21" s="246" t="s">
        <v>1652</v>
      </c>
      <c r="D21" s="247"/>
      <c r="E21" s="247"/>
      <c r="F21" s="247"/>
      <c r="G21" s="247"/>
      <c r="H21" s="247"/>
      <c r="I21" s="247"/>
      <c r="J21" s="247"/>
      <c r="K21" s="247"/>
      <c r="L21" s="247"/>
      <c r="M21" s="15">
        <f>SUM(M19:M20)</f>
        <v>32616668.04109589</v>
      </c>
      <c r="N21" s="2" t="s">
        <v>19</v>
      </c>
    </row>
    <row r="22" spans="2:16" ht="12" customHeight="1"/>
    <row r="23" spans="2:16" ht="16.5" thickBot="1">
      <c r="C23" s="231" t="s">
        <v>30</v>
      </c>
      <c r="D23" s="232"/>
      <c r="E23" s="232"/>
      <c r="F23" s="232"/>
      <c r="G23" s="232"/>
      <c r="H23" s="232"/>
      <c r="I23" s="232"/>
      <c r="J23" s="232"/>
      <c r="K23" s="232"/>
      <c r="L23" s="232"/>
      <c r="M23" s="16">
        <f>+M21+M16</f>
        <v>70825073.441095889</v>
      </c>
    </row>
    <row r="24" spans="2:16">
      <c r="C24" s="7"/>
    </row>
    <row r="26" spans="2:16">
      <c r="K26" s="152"/>
    </row>
  </sheetData>
  <mergeCells count="24">
    <mergeCell ref="B13:B16"/>
    <mergeCell ref="D13:E13"/>
    <mergeCell ref="F13:G13"/>
    <mergeCell ref="I13:J13"/>
    <mergeCell ref="B18:B21"/>
    <mergeCell ref="C21:L21"/>
    <mergeCell ref="D14:E14"/>
    <mergeCell ref="D18:E18"/>
    <mergeCell ref="D19:E19"/>
    <mergeCell ref="I18:J18"/>
    <mergeCell ref="D20:E20"/>
    <mergeCell ref="I20:J20"/>
    <mergeCell ref="I19:J19"/>
    <mergeCell ref="C15:I15"/>
    <mergeCell ref="F18:G18"/>
    <mergeCell ref="F19:G19"/>
    <mergeCell ref="C3:M3"/>
    <mergeCell ref="C2:M2"/>
    <mergeCell ref="I5:J5"/>
    <mergeCell ref="F11:G11"/>
    <mergeCell ref="C23:L23"/>
    <mergeCell ref="C4:M4"/>
    <mergeCell ref="C16:L16"/>
    <mergeCell ref="F20:G20"/>
  </mergeCells>
  <pageMargins left="0.70866141732283472" right="0.70866141732283472" top="0.74803149606299213" bottom="0.74803149606299213" header="0.31496062992125984" footer="0.31496062992125984"/>
  <pageSetup scale="6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59999389629810485"/>
  </sheetPr>
  <dimension ref="B2:L30"/>
  <sheetViews>
    <sheetView showGridLines="0" topLeftCell="A13" zoomScale="80" zoomScaleNormal="80" workbookViewId="0">
      <selection activeCell="E22" sqref="E22"/>
    </sheetView>
  </sheetViews>
  <sheetFormatPr baseColWidth="10" defaultRowHeight="15"/>
  <cols>
    <col min="2" max="2" width="60.42578125" customWidth="1"/>
    <col min="3" max="3" width="51.140625" customWidth="1"/>
    <col min="4" max="4" width="22.28515625" customWidth="1"/>
    <col min="5" max="5" width="23.28515625" customWidth="1"/>
    <col min="6" max="6" width="17.7109375" customWidth="1"/>
    <col min="9" max="9" width="14.7109375" bestFit="1" customWidth="1"/>
    <col min="10" max="10" width="13.85546875" bestFit="1" customWidth="1"/>
    <col min="11" max="11" width="40.140625" customWidth="1"/>
  </cols>
  <sheetData>
    <row r="2" spans="2:12" ht="20.25">
      <c r="B2" s="227" t="s">
        <v>41</v>
      </c>
      <c r="C2" s="227"/>
      <c r="D2" s="227"/>
      <c r="E2" s="227"/>
      <c r="F2" s="227"/>
      <c r="G2" s="227"/>
      <c r="H2" s="29"/>
      <c r="I2" s="29"/>
      <c r="J2" s="29"/>
      <c r="K2" s="29"/>
      <c r="L2" s="29"/>
    </row>
    <row r="3" spans="2:12" ht="16.5">
      <c r="B3" s="265" t="s">
        <v>1</v>
      </c>
      <c r="C3" s="265"/>
      <c r="D3" s="265"/>
      <c r="E3" s="265"/>
      <c r="F3" s="265"/>
      <c r="G3" s="265"/>
    </row>
    <row r="4" spans="2:12" ht="16.5">
      <c r="B4" s="265" t="s">
        <v>14</v>
      </c>
      <c r="C4" s="265"/>
      <c r="D4" s="265"/>
      <c r="E4" s="265"/>
      <c r="F4" s="265"/>
      <c r="G4" s="265"/>
    </row>
    <row r="5" spans="2:12" ht="16.5">
      <c r="B5" s="5"/>
      <c r="C5" s="5"/>
      <c r="D5" s="21"/>
      <c r="E5" s="5"/>
      <c r="F5" s="5"/>
      <c r="G5" s="5"/>
    </row>
    <row r="6" spans="2:12" ht="17.25" thickBot="1">
      <c r="B6" s="5"/>
      <c r="C6" s="5"/>
      <c r="D6" s="21"/>
      <c r="E6" s="5"/>
      <c r="F6" s="5"/>
      <c r="G6" s="5"/>
    </row>
    <row r="7" spans="2:12" ht="22.9" customHeight="1" thickBot="1">
      <c r="B7" s="271" t="s">
        <v>36</v>
      </c>
      <c r="C7" s="272"/>
      <c r="D7" s="272"/>
      <c r="E7" s="272"/>
      <c r="F7" s="272"/>
      <c r="G7" s="273"/>
    </row>
    <row r="8" spans="2:12" ht="22.15" customHeight="1" thickBot="1">
      <c r="B8" s="266" t="s">
        <v>15</v>
      </c>
      <c r="C8" s="266" t="s">
        <v>34</v>
      </c>
      <c r="D8" s="267" t="s">
        <v>9</v>
      </c>
      <c r="E8" s="268" t="s">
        <v>16</v>
      </c>
      <c r="F8" s="269" t="s">
        <v>17</v>
      </c>
      <c r="G8" s="270"/>
    </row>
    <row r="9" spans="2:12" ht="41.45" customHeight="1" thickBot="1">
      <c r="B9" s="266"/>
      <c r="C9" s="266"/>
      <c r="D9" s="267"/>
      <c r="E9" s="268"/>
      <c r="F9" s="30" t="s">
        <v>35</v>
      </c>
      <c r="G9" s="31" t="s">
        <v>18</v>
      </c>
    </row>
    <row r="10" spans="2:12" ht="18" customHeight="1">
      <c r="B10" s="32" t="s">
        <v>41</v>
      </c>
      <c r="C10" s="32" t="s">
        <v>43</v>
      </c>
      <c r="D10" s="274" t="s">
        <v>22</v>
      </c>
      <c r="E10" s="33">
        <v>2.0030000000000001</v>
      </c>
      <c r="F10" s="280">
        <f>+TRIMMEAN((E10:E15),0)</f>
        <v>2.2837499999999999</v>
      </c>
      <c r="G10" s="277" t="s">
        <v>13</v>
      </c>
    </row>
    <row r="11" spans="2:12" ht="18" customHeight="1">
      <c r="B11" s="22" t="s">
        <v>46</v>
      </c>
      <c r="C11" s="22" t="s">
        <v>47</v>
      </c>
      <c r="D11" s="275"/>
      <c r="E11" s="25">
        <v>2.6</v>
      </c>
      <c r="F11" s="281"/>
      <c r="G11" s="278"/>
    </row>
    <row r="12" spans="2:12" ht="18" customHeight="1">
      <c r="B12" s="23" t="s">
        <v>50</v>
      </c>
      <c r="C12" s="23" t="s">
        <v>51</v>
      </c>
      <c r="D12" s="275"/>
      <c r="E12" s="26">
        <v>1.42</v>
      </c>
      <c r="F12" s="281"/>
      <c r="G12" s="278"/>
    </row>
    <row r="13" spans="2:12" ht="27">
      <c r="B13" s="24" t="s">
        <v>48</v>
      </c>
      <c r="C13" s="24" t="s">
        <v>49</v>
      </c>
      <c r="D13" s="275"/>
      <c r="E13" s="27">
        <v>3.5</v>
      </c>
      <c r="F13" s="282"/>
      <c r="G13" s="278"/>
    </row>
    <row r="14" spans="2:12" ht="18" customHeight="1">
      <c r="B14" s="23" t="s">
        <v>52</v>
      </c>
      <c r="C14" s="23" t="s">
        <v>53</v>
      </c>
      <c r="D14" s="275"/>
      <c r="E14" s="26">
        <v>1.8574999999999999</v>
      </c>
      <c r="F14" s="283"/>
      <c r="G14" s="278"/>
    </row>
    <row r="15" spans="2:12" ht="18" customHeight="1" thickBot="1">
      <c r="B15" s="34" t="s">
        <v>54</v>
      </c>
      <c r="C15" s="34" t="s">
        <v>55</v>
      </c>
      <c r="D15" s="276"/>
      <c r="E15" s="35">
        <v>2.3220000000000001</v>
      </c>
      <c r="F15" s="284"/>
      <c r="G15" s="279"/>
    </row>
    <row r="16" spans="2:12" ht="18" customHeight="1"/>
    <row r="17" spans="2:7" ht="15.6" customHeight="1" thickBot="1">
      <c r="B17" s="1"/>
      <c r="C17" s="1"/>
      <c r="D17" s="1"/>
      <c r="E17" s="1"/>
      <c r="F17" s="1"/>
      <c r="G17" s="1"/>
    </row>
    <row r="18" spans="2:7" ht="22.9" customHeight="1" thickBot="1">
      <c r="B18" s="271" t="s">
        <v>37</v>
      </c>
      <c r="C18" s="272"/>
      <c r="D18" s="272"/>
      <c r="E18" s="272"/>
      <c r="F18" s="272"/>
      <c r="G18" s="273"/>
    </row>
    <row r="19" spans="2:7" ht="36" customHeight="1" thickBot="1">
      <c r="B19" s="32" t="s">
        <v>41</v>
      </c>
      <c r="C19" s="32" t="s">
        <v>45</v>
      </c>
      <c r="D19" s="274" t="s">
        <v>42</v>
      </c>
      <c r="E19" s="191">
        <v>17.09</v>
      </c>
      <c r="F19" s="142"/>
      <c r="G19" s="277" t="s">
        <v>13</v>
      </c>
    </row>
    <row r="20" spans="2:7" ht="53.25" customHeight="1">
      <c r="B20" s="32" t="s">
        <v>41</v>
      </c>
      <c r="C20" s="32" t="s">
        <v>44</v>
      </c>
      <c r="D20" s="275"/>
      <c r="E20" s="178">
        <v>4305000</v>
      </c>
      <c r="F20" s="143" t="s">
        <v>1646</v>
      </c>
      <c r="G20" s="278"/>
    </row>
    <row r="21" spans="2:7" ht="18.600000000000001" customHeight="1">
      <c r="B21" s="23"/>
      <c r="C21" s="23"/>
      <c r="D21" s="275"/>
      <c r="E21" s="179">
        <f>+E20*F28+E20</f>
        <v>4524555</v>
      </c>
      <c r="F21" s="26"/>
      <c r="G21" s="278"/>
    </row>
    <row r="22" spans="2:7" ht="18.600000000000001" customHeight="1">
      <c r="B22" s="24"/>
      <c r="C22" s="24"/>
      <c r="D22" s="275"/>
      <c r="E22" s="179">
        <f>+E21*F29+E21</f>
        <v>4759831.8600000003</v>
      </c>
      <c r="F22" s="27"/>
      <c r="G22" s="278"/>
    </row>
    <row r="23" spans="2:7" ht="18.600000000000001" customHeight="1">
      <c r="B23" s="23"/>
      <c r="C23" s="23"/>
      <c r="D23" s="275"/>
      <c r="E23" s="179"/>
      <c r="F23" s="26"/>
      <c r="G23" s="278"/>
    </row>
    <row r="24" spans="2:7" ht="18.600000000000001" customHeight="1" thickBot="1">
      <c r="B24" s="34"/>
      <c r="C24" s="34"/>
      <c r="D24" s="276"/>
      <c r="E24" s="180"/>
      <c r="F24" s="35"/>
      <c r="G24" s="279"/>
    </row>
    <row r="26" spans="2:7" ht="15.75" thickBot="1"/>
    <row r="27" spans="2:7" ht="15.75" thickBot="1">
      <c r="C27" s="189"/>
      <c r="D27" s="188"/>
      <c r="E27" s="170" t="s">
        <v>1653</v>
      </c>
      <c r="F27" s="171" t="s">
        <v>1654</v>
      </c>
    </row>
    <row r="28" spans="2:7" ht="15.75" thickBot="1">
      <c r="C28" s="189"/>
      <c r="D28" s="188"/>
      <c r="E28" s="172">
        <v>2025</v>
      </c>
      <c r="F28" s="175">
        <v>5.0999999999999997E-2</v>
      </c>
    </row>
    <row r="29" spans="2:7" ht="15.75" thickBot="1">
      <c r="C29" s="189"/>
      <c r="D29" s="188"/>
      <c r="E29" s="173">
        <v>2024</v>
      </c>
      <c r="F29" s="176">
        <v>5.1999999999999998E-2</v>
      </c>
    </row>
    <row r="30" spans="2:7" ht="15.75" thickBot="1">
      <c r="D30" s="188"/>
      <c r="E30" s="174">
        <v>2023</v>
      </c>
      <c r="F30" s="177">
        <v>9.2799999999999994E-2</v>
      </c>
    </row>
  </sheetData>
  <mergeCells count="15">
    <mergeCell ref="D19:D24"/>
    <mergeCell ref="G19:G24"/>
    <mergeCell ref="B18:G18"/>
    <mergeCell ref="D10:D15"/>
    <mergeCell ref="F10:F15"/>
    <mergeCell ref="G10:G15"/>
    <mergeCell ref="B2:G2"/>
    <mergeCell ref="B3:G3"/>
    <mergeCell ref="B4:G4"/>
    <mergeCell ref="B8:B9"/>
    <mergeCell ref="D8:D9"/>
    <mergeCell ref="E8:E9"/>
    <mergeCell ref="F8:G8"/>
    <mergeCell ref="B7:G7"/>
    <mergeCell ref="C8:C9"/>
  </mergeCells>
  <phoneticPr fontId="45" type="noConversion"/>
  <pageMargins left="0.70866141732283472" right="0.70866141732283472" top="0.74803149606299213" bottom="0.74803149606299213" header="0.31496062992125984" footer="0.31496062992125984"/>
  <pageSetup scale="7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7D691-A2F7-47FB-80F2-2FFF36010D6A}">
  <sheetPr>
    <tabColor theme="5" tint="0.59999389629810485"/>
  </sheetPr>
  <dimension ref="A1:Q746"/>
  <sheetViews>
    <sheetView topLeftCell="B1" zoomScale="70" zoomScaleNormal="70" workbookViewId="0">
      <pane ySplit="1" topLeftCell="A169" activePane="bottomLeft" state="frozen"/>
      <selection activeCell="F9" sqref="F9"/>
      <selection pane="bottomLeft" activeCell="N210" sqref="N210"/>
    </sheetView>
  </sheetViews>
  <sheetFormatPr baseColWidth="10" defaultRowHeight="15"/>
  <cols>
    <col min="1" max="1" width="11.5703125" style="56"/>
    <col min="2" max="2" width="12.7109375" customWidth="1"/>
    <col min="4" max="4" width="30" customWidth="1"/>
    <col min="5" max="5" width="22.5703125" hidden="1" customWidth="1"/>
    <col min="6" max="7" width="11.5703125" style="8"/>
    <col min="8" max="8" width="22.140625" customWidth="1"/>
    <col min="9" max="9" width="20.7109375" customWidth="1"/>
    <col min="10" max="10" width="23" customWidth="1"/>
    <col min="11" max="14" width="11.5703125" customWidth="1"/>
    <col min="15" max="15" width="33.42578125" customWidth="1"/>
    <col min="16" max="16" width="16.28515625" customWidth="1"/>
    <col min="17" max="17" width="21.85546875" style="11" customWidth="1"/>
  </cols>
  <sheetData>
    <row r="1" spans="1:17" ht="51">
      <c r="A1" s="54" t="s">
        <v>21</v>
      </c>
      <c r="B1" s="52" t="s">
        <v>31</v>
      </c>
      <c r="C1" s="52" t="s">
        <v>32</v>
      </c>
      <c r="D1" s="52" t="s">
        <v>6</v>
      </c>
      <c r="E1" s="52" t="s">
        <v>1584</v>
      </c>
      <c r="F1" s="52" t="s">
        <v>33</v>
      </c>
      <c r="G1" s="52" t="s">
        <v>5</v>
      </c>
      <c r="H1" s="52" t="s">
        <v>56</v>
      </c>
      <c r="I1" s="52" t="s">
        <v>57</v>
      </c>
      <c r="J1" s="51" t="s">
        <v>58</v>
      </c>
      <c r="K1" s="39" t="s">
        <v>59</v>
      </c>
      <c r="L1" s="39" t="s">
        <v>60</v>
      </c>
      <c r="M1" s="39" t="s">
        <v>23</v>
      </c>
      <c r="N1" s="39" t="s">
        <v>61</v>
      </c>
      <c r="O1" s="108" t="s">
        <v>62</v>
      </c>
      <c r="P1" s="111" t="s">
        <v>24</v>
      </c>
      <c r="Q1" s="112" t="s">
        <v>1599</v>
      </c>
    </row>
    <row r="2" spans="1:17" ht="15.75" thickBot="1">
      <c r="A2" s="62">
        <v>1</v>
      </c>
      <c r="B2" s="63" t="s">
        <v>63</v>
      </c>
      <c r="C2" s="63" t="s">
        <v>64</v>
      </c>
      <c r="D2" s="63" t="s">
        <v>29</v>
      </c>
      <c r="E2" s="63"/>
      <c r="F2" s="65">
        <v>149</v>
      </c>
      <c r="G2" s="64">
        <v>2023</v>
      </c>
      <c r="H2" s="65" t="s">
        <v>65</v>
      </c>
      <c r="I2" s="65" t="s">
        <v>66</v>
      </c>
      <c r="J2" s="66">
        <v>15681500018920</v>
      </c>
      <c r="K2" s="67">
        <v>46392</v>
      </c>
      <c r="L2" s="68">
        <v>46756</v>
      </c>
      <c r="M2" s="68" t="s">
        <v>26</v>
      </c>
      <c r="N2" s="69" t="s">
        <v>67</v>
      </c>
      <c r="O2" s="109" t="s">
        <v>68</v>
      </c>
      <c r="P2" s="69" t="s">
        <v>1512</v>
      </c>
      <c r="Q2" s="57">
        <v>9800000</v>
      </c>
    </row>
    <row r="3" spans="1:17" ht="15.75" thickBot="1">
      <c r="A3" s="70">
        <f>+A2+1</f>
        <v>2</v>
      </c>
      <c r="B3" s="41" t="s">
        <v>69</v>
      </c>
      <c r="C3" s="41" t="s">
        <v>25</v>
      </c>
      <c r="D3" s="41" t="s">
        <v>27</v>
      </c>
      <c r="E3" s="41"/>
      <c r="F3" s="42">
        <v>2776</v>
      </c>
      <c r="G3" s="55">
        <v>2023</v>
      </c>
      <c r="H3" s="42" t="s">
        <v>70</v>
      </c>
      <c r="I3" s="42" t="s">
        <v>71</v>
      </c>
      <c r="J3" s="66">
        <v>15681500018930</v>
      </c>
      <c r="K3" s="67">
        <v>46392</v>
      </c>
      <c r="L3" s="68">
        <v>46756</v>
      </c>
      <c r="M3" s="68" t="s">
        <v>26</v>
      </c>
      <c r="N3" s="69" t="s">
        <v>72</v>
      </c>
      <c r="O3" s="109" t="s">
        <v>73</v>
      </c>
      <c r="P3" s="69" t="s">
        <v>1535</v>
      </c>
      <c r="Q3" s="57">
        <v>142700000</v>
      </c>
    </row>
    <row r="4" spans="1:17" ht="15.75" thickBot="1">
      <c r="A4" s="70">
        <f t="shared" ref="A4:A67" si="0">+A3+1</f>
        <v>3</v>
      </c>
      <c r="B4" s="41" t="s">
        <v>74</v>
      </c>
      <c r="C4" s="41" t="s">
        <v>25</v>
      </c>
      <c r="D4" s="41" t="s">
        <v>27</v>
      </c>
      <c r="E4" s="41"/>
      <c r="F4" s="42">
        <v>2776</v>
      </c>
      <c r="G4" s="55">
        <v>2023</v>
      </c>
      <c r="H4" s="42" t="s">
        <v>75</v>
      </c>
      <c r="I4" s="42" t="s">
        <v>76</v>
      </c>
      <c r="J4" s="66">
        <v>15681500018940</v>
      </c>
      <c r="K4" s="67">
        <v>46392</v>
      </c>
      <c r="L4" s="68">
        <v>46756</v>
      </c>
      <c r="M4" s="68" t="s">
        <v>26</v>
      </c>
      <c r="N4" s="69" t="s">
        <v>67</v>
      </c>
      <c r="O4" s="109" t="s">
        <v>77</v>
      </c>
      <c r="P4" s="69" t="s">
        <v>1536</v>
      </c>
      <c r="Q4" s="57">
        <v>126200000</v>
      </c>
    </row>
    <row r="5" spans="1:17" ht="15.75" thickBot="1">
      <c r="A5" s="70">
        <f t="shared" si="0"/>
        <v>4</v>
      </c>
      <c r="B5" s="41" t="s">
        <v>78</v>
      </c>
      <c r="C5" s="41" t="s">
        <v>25</v>
      </c>
      <c r="D5" s="41" t="s">
        <v>27</v>
      </c>
      <c r="E5" s="41"/>
      <c r="F5" s="42">
        <v>2776</v>
      </c>
      <c r="G5" s="55">
        <v>2023</v>
      </c>
      <c r="H5" s="42" t="s">
        <v>79</v>
      </c>
      <c r="I5" s="42" t="s">
        <v>80</v>
      </c>
      <c r="J5" s="66">
        <v>15681500018950</v>
      </c>
      <c r="K5" s="67">
        <v>46392</v>
      </c>
      <c r="L5" s="68">
        <v>46756</v>
      </c>
      <c r="M5" s="68" t="s">
        <v>26</v>
      </c>
      <c r="N5" s="69" t="s">
        <v>67</v>
      </c>
      <c r="O5" s="109" t="s">
        <v>77</v>
      </c>
      <c r="P5" s="69" t="s">
        <v>1536</v>
      </c>
      <c r="Q5" s="57">
        <v>126200000</v>
      </c>
    </row>
    <row r="6" spans="1:17" ht="15.75" thickBot="1">
      <c r="A6" s="70">
        <f t="shared" si="0"/>
        <v>5</v>
      </c>
      <c r="B6" s="41" t="s">
        <v>81</v>
      </c>
      <c r="C6" s="41" t="s">
        <v>25</v>
      </c>
      <c r="D6" s="41" t="s">
        <v>27</v>
      </c>
      <c r="E6" s="41"/>
      <c r="F6" s="42">
        <v>2776</v>
      </c>
      <c r="G6" s="55">
        <v>2023</v>
      </c>
      <c r="H6" s="42" t="s">
        <v>82</v>
      </c>
      <c r="I6" s="42" t="s">
        <v>83</v>
      </c>
      <c r="J6" s="66">
        <v>15681500018960</v>
      </c>
      <c r="K6" s="67">
        <v>46392</v>
      </c>
      <c r="L6" s="68">
        <v>46756</v>
      </c>
      <c r="M6" s="68" t="s">
        <v>26</v>
      </c>
      <c r="N6" s="69" t="s">
        <v>67</v>
      </c>
      <c r="O6" s="109" t="s">
        <v>77</v>
      </c>
      <c r="P6" s="69" t="s">
        <v>1536</v>
      </c>
      <c r="Q6" s="57">
        <v>126200000</v>
      </c>
    </row>
    <row r="7" spans="1:17" ht="15.75" thickBot="1">
      <c r="A7" s="70">
        <f t="shared" si="0"/>
        <v>6</v>
      </c>
      <c r="B7" s="41" t="s">
        <v>84</v>
      </c>
      <c r="C7" s="41" t="s">
        <v>64</v>
      </c>
      <c r="D7" s="41" t="s">
        <v>29</v>
      </c>
      <c r="E7" s="41"/>
      <c r="F7" s="42">
        <v>249</v>
      </c>
      <c r="G7" s="55">
        <v>2023</v>
      </c>
      <c r="H7" s="42" t="s">
        <v>85</v>
      </c>
      <c r="I7" s="42" t="s">
        <v>86</v>
      </c>
      <c r="J7" s="66">
        <v>15681500018970</v>
      </c>
      <c r="K7" s="67">
        <v>46392</v>
      </c>
      <c r="L7" s="68">
        <v>46756</v>
      </c>
      <c r="M7" s="68" t="s">
        <v>26</v>
      </c>
      <c r="N7" s="69" t="s">
        <v>72</v>
      </c>
      <c r="O7" s="109" t="s">
        <v>87</v>
      </c>
      <c r="P7" s="69" t="s">
        <v>1514</v>
      </c>
      <c r="Q7" s="57">
        <v>20500000</v>
      </c>
    </row>
    <row r="8" spans="1:17" ht="15.75" thickBot="1">
      <c r="A8" s="70">
        <f t="shared" si="0"/>
        <v>7</v>
      </c>
      <c r="B8" s="41" t="s">
        <v>88</v>
      </c>
      <c r="C8" s="41" t="s">
        <v>64</v>
      </c>
      <c r="D8" s="41" t="s">
        <v>29</v>
      </c>
      <c r="E8" s="41"/>
      <c r="F8" s="42">
        <v>249</v>
      </c>
      <c r="G8" s="55">
        <v>2023</v>
      </c>
      <c r="H8" s="42" t="s">
        <v>89</v>
      </c>
      <c r="I8" s="42" t="s">
        <v>90</v>
      </c>
      <c r="J8" s="66">
        <v>15681500018980</v>
      </c>
      <c r="K8" s="67">
        <v>46392</v>
      </c>
      <c r="L8" s="68">
        <v>46756</v>
      </c>
      <c r="M8" s="68" t="s">
        <v>26</v>
      </c>
      <c r="N8" s="69" t="s">
        <v>72</v>
      </c>
      <c r="O8" s="109" t="s">
        <v>91</v>
      </c>
      <c r="P8" s="69" t="s">
        <v>1514</v>
      </c>
      <c r="Q8" s="57">
        <v>20500000</v>
      </c>
    </row>
    <row r="9" spans="1:17" ht="15.75" thickBot="1">
      <c r="A9" s="70">
        <f t="shared" si="0"/>
        <v>8</v>
      </c>
      <c r="B9" s="41" t="s">
        <v>92</v>
      </c>
      <c r="C9" s="41" t="s">
        <v>93</v>
      </c>
      <c r="D9" s="41" t="s">
        <v>29</v>
      </c>
      <c r="E9" s="41"/>
      <c r="F9" s="42">
        <v>184</v>
      </c>
      <c r="G9" s="55">
        <v>2023</v>
      </c>
      <c r="H9" s="42" t="s">
        <v>94</v>
      </c>
      <c r="I9" s="42" t="s">
        <v>95</v>
      </c>
      <c r="J9" s="66">
        <v>15681500018990</v>
      </c>
      <c r="K9" s="67">
        <v>46392</v>
      </c>
      <c r="L9" s="68">
        <v>46756</v>
      </c>
      <c r="M9" s="68" t="s">
        <v>26</v>
      </c>
      <c r="N9" s="69" t="s">
        <v>67</v>
      </c>
      <c r="O9" s="109" t="s">
        <v>77</v>
      </c>
      <c r="P9" s="69" t="s">
        <v>1518</v>
      </c>
      <c r="Q9" s="57">
        <v>14300000</v>
      </c>
    </row>
    <row r="10" spans="1:17" ht="15.75" thickBot="1">
      <c r="A10" s="70">
        <f t="shared" si="0"/>
        <v>9</v>
      </c>
      <c r="B10" s="41" t="s">
        <v>96</v>
      </c>
      <c r="C10" s="41" t="s">
        <v>93</v>
      </c>
      <c r="D10" s="41" t="s">
        <v>29</v>
      </c>
      <c r="E10" s="41"/>
      <c r="F10" s="42">
        <v>184</v>
      </c>
      <c r="G10" s="55">
        <v>2023</v>
      </c>
      <c r="H10" s="42" t="s">
        <v>97</v>
      </c>
      <c r="I10" s="42" t="s">
        <v>98</v>
      </c>
      <c r="J10" s="66">
        <v>15681500019000</v>
      </c>
      <c r="K10" s="67">
        <v>46392</v>
      </c>
      <c r="L10" s="68">
        <v>46756</v>
      </c>
      <c r="M10" s="68" t="s">
        <v>26</v>
      </c>
      <c r="N10" s="69" t="s">
        <v>67</v>
      </c>
      <c r="O10" s="109" t="s">
        <v>77</v>
      </c>
      <c r="P10" s="69" t="s">
        <v>1518</v>
      </c>
      <c r="Q10" s="57">
        <v>14300000</v>
      </c>
    </row>
    <row r="11" spans="1:17" ht="15.75" thickBot="1">
      <c r="A11" s="70">
        <f t="shared" si="0"/>
        <v>10</v>
      </c>
      <c r="B11" s="41" t="s">
        <v>99</v>
      </c>
      <c r="C11" s="41" t="s">
        <v>93</v>
      </c>
      <c r="D11" s="41" t="s">
        <v>29</v>
      </c>
      <c r="E11" s="41"/>
      <c r="F11" s="42">
        <v>184</v>
      </c>
      <c r="G11" s="55">
        <v>2023</v>
      </c>
      <c r="H11" s="42" t="s">
        <v>100</v>
      </c>
      <c r="I11" s="42" t="s">
        <v>101</v>
      </c>
      <c r="J11" s="66">
        <v>15681500019010</v>
      </c>
      <c r="K11" s="67">
        <v>46392</v>
      </c>
      <c r="L11" s="68">
        <v>46756</v>
      </c>
      <c r="M11" s="68" t="s">
        <v>26</v>
      </c>
      <c r="N11" s="69" t="s">
        <v>67</v>
      </c>
      <c r="O11" s="109" t="s">
        <v>77</v>
      </c>
      <c r="P11" s="69" t="s">
        <v>1518</v>
      </c>
      <c r="Q11" s="57">
        <v>14300000</v>
      </c>
    </row>
    <row r="12" spans="1:17" ht="15.75" thickBot="1">
      <c r="A12" s="70">
        <f t="shared" si="0"/>
        <v>11</v>
      </c>
      <c r="B12" s="41" t="s">
        <v>102</v>
      </c>
      <c r="C12" s="41" t="s">
        <v>93</v>
      </c>
      <c r="D12" s="41" t="s">
        <v>29</v>
      </c>
      <c r="E12" s="41"/>
      <c r="F12" s="42">
        <v>184</v>
      </c>
      <c r="G12" s="55">
        <v>2023</v>
      </c>
      <c r="H12" s="42" t="s">
        <v>103</v>
      </c>
      <c r="I12" s="42" t="s">
        <v>104</v>
      </c>
      <c r="J12" s="66">
        <v>15681500019020</v>
      </c>
      <c r="K12" s="67">
        <v>46392</v>
      </c>
      <c r="L12" s="68">
        <v>46756</v>
      </c>
      <c r="M12" s="68" t="s">
        <v>26</v>
      </c>
      <c r="N12" s="69" t="s">
        <v>67</v>
      </c>
      <c r="O12" s="109" t="s">
        <v>77</v>
      </c>
      <c r="P12" s="69" t="s">
        <v>1518</v>
      </c>
      <c r="Q12" s="57">
        <v>14300000</v>
      </c>
    </row>
    <row r="13" spans="1:17" ht="15.75" thickBot="1">
      <c r="A13" s="70">
        <f t="shared" si="0"/>
        <v>12</v>
      </c>
      <c r="B13" s="40" t="s">
        <v>105</v>
      </c>
      <c r="C13" s="41" t="s">
        <v>64</v>
      </c>
      <c r="D13" s="41" t="s">
        <v>29</v>
      </c>
      <c r="E13" s="41"/>
      <c r="F13" s="42">
        <v>249</v>
      </c>
      <c r="G13" s="55">
        <v>2024</v>
      </c>
      <c r="H13" s="42" t="s">
        <v>106</v>
      </c>
      <c r="I13" s="42" t="s">
        <v>107</v>
      </c>
      <c r="J13" s="66">
        <v>15681500019030</v>
      </c>
      <c r="K13" s="67">
        <v>46397</v>
      </c>
      <c r="L13" s="68">
        <v>46761.999305555553</v>
      </c>
      <c r="M13" s="68" t="s">
        <v>26</v>
      </c>
      <c r="N13" s="69" t="s">
        <v>72</v>
      </c>
      <c r="O13" s="109" t="s">
        <v>108</v>
      </c>
      <c r="P13" s="69" t="s">
        <v>1514</v>
      </c>
      <c r="Q13" s="57">
        <v>22500000</v>
      </c>
    </row>
    <row r="14" spans="1:17" ht="15.75" thickBot="1">
      <c r="A14" s="70">
        <f t="shared" si="0"/>
        <v>13</v>
      </c>
      <c r="B14" s="40" t="s">
        <v>109</v>
      </c>
      <c r="C14" s="41" t="s">
        <v>64</v>
      </c>
      <c r="D14" s="41" t="s">
        <v>29</v>
      </c>
      <c r="E14" s="41"/>
      <c r="F14" s="42">
        <v>249</v>
      </c>
      <c r="G14" s="55">
        <v>2024</v>
      </c>
      <c r="H14" s="42" t="s">
        <v>110</v>
      </c>
      <c r="I14" s="42" t="s">
        <v>111</v>
      </c>
      <c r="J14" s="66">
        <v>15681500019040</v>
      </c>
      <c r="K14" s="67">
        <v>46397</v>
      </c>
      <c r="L14" s="68">
        <v>46761.999305555553</v>
      </c>
      <c r="M14" s="68" t="s">
        <v>26</v>
      </c>
      <c r="N14" s="69" t="s">
        <v>72</v>
      </c>
      <c r="O14" s="109" t="s">
        <v>87</v>
      </c>
      <c r="P14" s="69" t="s">
        <v>1514</v>
      </c>
      <c r="Q14" s="57">
        <v>22500000</v>
      </c>
    </row>
    <row r="15" spans="1:17" ht="15.75" thickBot="1">
      <c r="A15" s="70">
        <f t="shared" si="0"/>
        <v>14</v>
      </c>
      <c r="B15" s="41" t="s">
        <v>112</v>
      </c>
      <c r="C15" s="41" t="s">
        <v>64</v>
      </c>
      <c r="D15" s="41" t="s">
        <v>29</v>
      </c>
      <c r="E15" s="41"/>
      <c r="F15" s="42">
        <v>249</v>
      </c>
      <c r="G15" s="55">
        <v>2023</v>
      </c>
      <c r="H15" s="42" t="s">
        <v>113</v>
      </c>
      <c r="I15" s="42" t="s">
        <v>114</v>
      </c>
      <c r="J15" s="66">
        <v>15681500019050</v>
      </c>
      <c r="K15" s="67">
        <v>46398</v>
      </c>
      <c r="L15" s="68">
        <v>46762.999305555553</v>
      </c>
      <c r="M15" s="68" t="s">
        <v>26</v>
      </c>
      <c r="N15" s="69" t="s">
        <v>72</v>
      </c>
      <c r="O15" s="109" t="s">
        <v>115</v>
      </c>
      <c r="P15" s="69" t="s">
        <v>1514</v>
      </c>
      <c r="Q15" s="57">
        <v>20500000</v>
      </c>
    </row>
    <row r="16" spans="1:17" ht="15.75" thickBot="1">
      <c r="A16" s="70">
        <f t="shared" si="0"/>
        <v>15</v>
      </c>
      <c r="B16" s="41" t="s">
        <v>116</v>
      </c>
      <c r="C16" s="41" t="s">
        <v>64</v>
      </c>
      <c r="D16" s="41" t="s">
        <v>29</v>
      </c>
      <c r="E16" s="41"/>
      <c r="F16" s="42">
        <v>249</v>
      </c>
      <c r="G16" s="55">
        <v>2023</v>
      </c>
      <c r="H16" s="42" t="s">
        <v>117</v>
      </c>
      <c r="I16" s="42" t="s">
        <v>118</v>
      </c>
      <c r="J16" s="66">
        <v>15681500019060</v>
      </c>
      <c r="K16" s="67">
        <v>46398</v>
      </c>
      <c r="L16" s="68">
        <v>46762.999305555553</v>
      </c>
      <c r="M16" s="68" t="s">
        <v>26</v>
      </c>
      <c r="N16" s="69" t="s">
        <v>72</v>
      </c>
      <c r="O16" s="109" t="s">
        <v>115</v>
      </c>
      <c r="P16" s="69" t="s">
        <v>1514</v>
      </c>
      <c r="Q16" s="57">
        <v>20500000</v>
      </c>
    </row>
    <row r="17" spans="1:17" ht="15.75" thickBot="1">
      <c r="A17" s="70">
        <f t="shared" si="0"/>
        <v>16</v>
      </c>
      <c r="B17" s="41" t="s">
        <v>119</v>
      </c>
      <c r="C17" s="41" t="s">
        <v>64</v>
      </c>
      <c r="D17" s="41" t="s">
        <v>29</v>
      </c>
      <c r="E17" s="41"/>
      <c r="F17" s="42">
        <v>124</v>
      </c>
      <c r="G17" s="55">
        <v>2023</v>
      </c>
      <c r="H17" s="42" t="s">
        <v>120</v>
      </c>
      <c r="I17" s="42" t="s">
        <v>121</v>
      </c>
      <c r="J17" s="66">
        <v>15681500019080</v>
      </c>
      <c r="K17" s="67">
        <v>46416</v>
      </c>
      <c r="L17" s="68">
        <v>46780.999305555553</v>
      </c>
      <c r="M17" s="68" t="s">
        <v>28</v>
      </c>
      <c r="N17" s="69" t="s">
        <v>72</v>
      </c>
      <c r="O17" s="109" t="s">
        <v>73</v>
      </c>
      <c r="P17" s="69" t="s">
        <v>1516</v>
      </c>
      <c r="Q17" s="57">
        <v>9200000</v>
      </c>
    </row>
    <row r="18" spans="1:17" ht="15.75" thickBot="1">
      <c r="A18" s="70">
        <f t="shared" si="0"/>
        <v>17</v>
      </c>
      <c r="B18" s="41" t="s">
        <v>122</v>
      </c>
      <c r="C18" s="41" t="s">
        <v>64</v>
      </c>
      <c r="D18" s="41" t="s">
        <v>29</v>
      </c>
      <c r="E18" s="41"/>
      <c r="F18" s="42">
        <v>124</v>
      </c>
      <c r="G18" s="55">
        <v>2023</v>
      </c>
      <c r="H18" s="42" t="s">
        <v>123</v>
      </c>
      <c r="I18" s="42" t="s">
        <v>124</v>
      </c>
      <c r="J18" s="66">
        <v>15681500019090</v>
      </c>
      <c r="K18" s="67">
        <v>46416</v>
      </c>
      <c r="L18" s="68">
        <v>46780.999305555553</v>
      </c>
      <c r="M18" s="68" t="s">
        <v>28</v>
      </c>
      <c r="N18" s="69" t="s">
        <v>72</v>
      </c>
      <c r="O18" s="109" t="s">
        <v>73</v>
      </c>
      <c r="P18" s="69" t="s">
        <v>1516</v>
      </c>
      <c r="Q18" s="57">
        <v>9200000</v>
      </c>
    </row>
    <row r="19" spans="1:17" ht="15.75" thickBot="1">
      <c r="A19" s="70">
        <f t="shared" si="0"/>
        <v>18</v>
      </c>
      <c r="B19" s="41" t="s">
        <v>125</v>
      </c>
      <c r="C19" s="41" t="s">
        <v>64</v>
      </c>
      <c r="D19" s="41" t="s">
        <v>29</v>
      </c>
      <c r="E19" s="41"/>
      <c r="F19" s="42">
        <v>124</v>
      </c>
      <c r="G19" s="55">
        <v>2013</v>
      </c>
      <c r="H19" s="42" t="s">
        <v>126</v>
      </c>
      <c r="I19" s="42" t="s">
        <v>127</v>
      </c>
      <c r="J19" s="66">
        <v>15681500019100</v>
      </c>
      <c r="K19" s="67">
        <v>46416</v>
      </c>
      <c r="L19" s="68">
        <v>46780.999305555553</v>
      </c>
      <c r="M19" s="68" t="s">
        <v>26</v>
      </c>
      <c r="N19" s="69" t="s">
        <v>128</v>
      </c>
      <c r="O19" s="109" t="s">
        <v>129</v>
      </c>
      <c r="P19" s="69" t="s">
        <v>1505</v>
      </c>
      <c r="Q19" s="57">
        <v>5800000</v>
      </c>
    </row>
    <row r="20" spans="1:17" ht="15.75" thickBot="1">
      <c r="A20" s="70">
        <f t="shared" si="0"/>
        <v>19</v>
      </c>
      <c r="B20" s="41" t="s">
        <v>130</v>
      </c>
      <c r="C20" s="41" t="s">
        <v>64</v>
      </c>
      <c r="D20" s="41" t="s">
        <v>29</v>
      </c>
      <c r="E20" s="41"/>
      <c r="F20" s="42">
        <v>124</v>
      </c>
      <c r="G20" s="55">
        <v>2013</v>
      </c>
      <c r="H20" s="42" t="s">
        <v>131</v>
      </c>
      <c r="I20" s="42" t="s">
        <v>132</v>
      </c>
      <c r="J20" s="66">
        <v>15681500019110</v>
      </c>
      <c r="K20" s="67">
        <v>46416</v>
      </c>
      <c r="L20" s="68">
        <v>46780.999305555553</v>
      </c>
      <c r="M20" s="68" t="s">
        <v>26</v>
      </c>
      <c r="N20" s="69" t="s">
        <v>133</v>
      </c>
      <c r="O20" s="109" t="s">
        <v>134</v>
      </c>
      <c r="P20" s="69" t="s">
        <v>1505</v>
      </c>
      <c r="Q20" s="57">
        <v>5800000</v>
      </c>
    </row>
    <row r="21" spans="1:17" ht="15.75" thickBot="1">
      <c r="A21" s="70">
        <f t="shared" si="0"/>
        <v>20</v>
      </c>
      <c r="B21" s="41" t="s">
        <v>135</v>
      </c>
      <c r="C21" s="41" t="s">
        <v>64</v>
      </c>
      <c r="D21" s="41" t="s">
        <v>29</v>
      </c>
      <c r="E21" s="41"/>
      <c r="F21" s="42">
        <v>124</v>
      </c>
      <c r="G21" s="55">
        <v>2013</v>
      </c>
      <c r="H21" s="42" t="s">
        <v>136</v>
      </c>
      <c r="I21" s="42" t="s">
        <v>137</v>
      </c>
      <c r="J21" s="66">
        <v>15681500019120</v>
      </c>
      <c r="K21" s="67">
        <v>46416</v>
      </c>
      <c r="L21" s="68">
        <v>46780.999305555553</v>
      </c>
      <c r="M21" s="68" t="s">
        <v>26</v>
      </c>
      <c r="N21" s="69" t="s">
        <v>133</v>
      </c>
      <c r="O21" s="109" t="s">
        <v>134</v>
      </c>
      <c r="P21" s="69" t="s">
        <v>1505</v>
      </c>
      <c r="Q21" s="57">
        <v>5800000</v>
      </c>
    </row>
    <row r="22" spans="1:17" ht="15.75" thickBot="1">
      <c r="A22" s="70">
        <f t="shared" si="0"/>
        <v>21</v>
      </c>
      <c r="B22" s="41" t="s">
        <v>138</v>
      </c>
      <c r="C22" s="41" t="s">
        <v>64</v>
      </c>
      <c r="D22" s="41" t="s">
        <v>29</v>
      </c>
      <c r="E22" s="41"/>
      <c r="F22" s="42">
        <v>124</v>
      </c>
      <c r="G22" s="55">
        <v>2013</v>
      </c>
      <c r="H22" s="42" t="s">
        <v>139</v>
      </c>
      <c r="I22" s="42" t="s">
        <v>140</v>
      </c>
      <c r="J22" s="66">
        <v>15681500019130</v>
      </c>
      <c r="K22" s="67">
        <v>46416</v>
      </c>
      <c r="L22" s="68">
        <v>46780.999305555553</v>
      </c>
      <c r="M22" s="68" t="s">
        <v>26</v>
      </c>
      <c r="N22" s="69" t="s">
        <v>133</v>
      </c>
      <c r="O22" s="109" t="s">
        <v>134</v>
      </c>
      <c r="P22" s="69" t="s">
        <v>1505</v>
      </c>
      <c r="Q22" s="57">
        <v>5800000</v>
      </c>
    </row>
    <row r="23" spans="1:17" ht="15.75" thickBot="1">
      <c r="A23" s="70">
        <f t="shared" si="0"/>
        <v>22</v>
      </c>
      <c r="B23" s="41" t="s">
        <v>141</v>
      </c>
      <c r="C23" s="41" t="s">
        <v>64</v>
      </c>
      <c r="D23" s="41" t="s">
        <v>29</v>
      </c>
      <c r="E23" s="41"/>
      <c r="F23" s="42">
        <v>124</v>
      </c>
      <c r="G23" s="55">
        <v>2013</v>
      </c>
      <c r="H23" s="42" t="s">
        <v>142</v>
      </c>
      <c r="I23" s="42" t="s">
        <v>143</v>
      </c>
      <c r="J23" s="66">
        <v>15681500019150</v>
      </c>
      <c r="K23" s="67">
        <v>46416</v>
      </c>
      <c r="L23" s="68">
        <v>46780.999305555553</v>
      </c>
      <c r="M23" s="68" t="s">
        <v>26</v>
      </c>
      <c r="N23" s="69" t="s">
        <v>133</v>
      </c>
      <c r="O23" s="109" t="s">
        <v>134</v>
      </c>
      <c r="P23" s="69" t="s">
        <v>1505</v>
      </c>
      <c r="Q23" s="57">
        <v>5800000</v>
      </c>
    </row>
    <row r="24" spans="1:17" ht="15.75" thickBot="1">
      <c r="A24" s="70">
        <f t="shared" si="0"/>
        <v>23</v>
      </c>
      <c r="B24" s="41" t="s">
        <v>144</v>
      </c>
      <c r="C24" s="41" t="s">
        <v>64</v>
      </c>
      <c r="D24" s="41" t="s">
        <v>29</v>
      </c>
      <c r="E24" s="41"/>
      <c r="F24" s="42">
        <v>124</v>
      </c>
      <c r="G24" s="55">
        <v>2013</v>
      </c>
      <c r="H24" s="42" t="s">
        <v>145</v>
      </c>
      <c r="I24" s="42" t="s">
        <v>146</v>
      </c>
      <c r="J24" s="66">
        <v>15681500019160</v>
      </c>
      <c r="K24" s="67">
        <v>46416</v>
      </c>
      <c r="L24" s="68">
        <v>46780.999305555553</v>
      </c>
      <c r="M24" s="68" t="s">
        <v>26</v>
      </c>
      <c r="N24" s="69" t="s">
        <v>133</v>
      </c>
      <c r="O24" s="109" t="s">
        <v>147</v>
      </c>
      <c r="P24" s="69" t="s">
        <v>1505</v>
      </c>
      <c r="Q24" s="57">
        <v>5800000</v>
      </c>
    </row>
    <row r="25" spans="1:17" ht="15.75" thickBot="1">
      <c r="A25" s="70">
        <f t="shared" si="0"/>
        <v>24</v>
      </c>
      <c r="B25" s="41" t="s">
        <v>148</v>
      </c>
      <c r="C25" s="41" t="s">
        <v>64</v>
      </c>
      <c r="D25" s="41" t="s">
        <v>29</v>
      </c>
      <c r="E25" s="41"/>
      <c r="F25" s="42">
        <v>124</v>
      </c>
      <c r="G25" s="55">
        <v>2013</v>
      </c>
      <c r="H25" s="42" t="s">
        <v>149</v>
      </c>
      <c r="I25" s="42" t="s">
        <v>150</v>
      </c>
      <c r="J25" s="66">
        <v>15681500019170</v>
      </c>
      <c r="K25" s="67">
        <v>46416</v>
      </c>
      <c r="L25" s="68">
        <v>46780.999305555553</v>
      </c>
      <c r="M25" s="68" t="s">
        <v>26</v>
      </c>
      <c r="N25" s="69" t="s">
        <v>133</v>
      </c>
      <c r="O25" s="109" t="s">
        <v>134</v>
      </c>
      <c r="P25" s="69" t="s">
        <v>1505</v>
      </c>
      <c r="Q25" s="57">
        <v>5800000</v>
      </c>
    </row>
    <row r="26" spans="1:17" ht="15.75" thickBot="1">
      <c r="A26" s="70">
        <f t="shared" si="0"/>
        <v>25</v>
      </c>
      <c r="B26" s="41" t="s">
        <v>151</v>
      </c>
      <c r="C26" s="41" t="s">
        <v>64</v>
      </c>
      <c r="D26" s="41" t="s">
        <v>29</v>
      </c>
      <c r="E26" s="41"/>
      <c r="F26" s="42">
        <v>124</v>
      </c>
      <c r="G26" s="55">
        <v>2013</v>
      </c>
      <c r="H26" s="42" t="s">
        <v>152</v>
      </c>
      <c r="I26" s="42" t="s">
        <v>153</v>
      </c>
      <c r="J26" s="66">
        <v>15681500019200</v>
      </c>
      <c r="K26" s="67">
        <v>46416</v>
      </c>
      <c r="L26" s="68">
        <v>46780.999305555553</v>
      </c>
      <c r="M26" s="68" t="s">
        <v>26</v>
      </c>
      <c r="N26" s="69" t="s">
        <v>133</v>
      </c>
      <c r="O26" s="109" t="s">
        <v>154</v>
      </c>
      <c r="P26" s="69" t="s">
        <v>1505</v>
      </c>
      <c r="Q26" s="57">
        <v>5800000</v>
      </c>
    </row>
    <row r="27" spans="1:17" ht="15.75" thickBot="1">
      <c r="A27" s="70">
        <f t="shared" si="0"/>
        <v>26</v>
      </c>
      <c r="B27" s="41" t="s">
        <v>155</v>
      </c>
      <c r="C27" s="41" t="s">
        <v>64</v>
      </c>
      <c r="D27" s="41" t="s">
        <v>29</v>
      </c>
      <c r="E27" s="41"/>
      <c r="F27" s="42">
        <v>124</v>
      </c>
      <c r="G27" s="55">
        <v>2013</v>
      </c>
      <c r="H27" s="42" t="s">
        <v>156</v>
      </c>
      <c r="I27" s="42" t="s">
        <v>157</v>
      </c>
      <c r="J27" s="66">
        <v>15681500019210</v>
      </c>
      <c r="K27" s="67">
        <v>46416</v>
      </c>
      <c r="L27" s="68">
        <v>46780.999305555553</v>
      </c>
      <c r="M27" s="68" t="s">
        <v>26</v>
      </c>
      <c r="N27" s="69" t="s">
        <v>133</v>
      </c>
      <c r="O27" s="109" t="s">
        <v>158</v>
      </c>
      <c r="P27" s="69" t="s">
        <v>1505</v>
      </c>
      <c r="Q27" s="57">
        <v>5800000</v>
      </c>
    </row>
    <row r="28" spans="1:17" ht="15.75" thickBot="1">
      <c r="A28" s="70">
        <f t="shared" si="0"/>
        <v>27</v>
      </c>
      <c r="B28" s="41" t="s">
        <v>159</v>
      </c>
      <c r="C28" s="41" t="s">
        <v>64</v>
      </c>
      <c r="D28" s="41" t="s">
        <v>29</v>
      </c>
      <c r="E28" s="41"/>
      <c r="F28" s="42">
        <v>124</v>
      </c>
      <c r="G28" s="55">
        <v>2013</v>
      </c>
      <c r="H28" s="42" t="s">
        <v>160</v>
      </c>
      <c r="I28" s="42" t="s">
        <v>161</v>
      </c>
      <c r="J28" s="66">
        <v>15681500019230</v>
      </c>
      <c r="K28" s="67">
        <v>46416</v>
      </c>
      <c r="L28" s="68">
        <v>46780.999305555553</v>
      </c>
      <c r="M28" s="68" t="s">
        <v>26</v>
      </c>
      <c r="N28" s="69" t="s">
        <v>133</v>
      </c>
      <c r="O28" s="109" t="s">
        <v>134</v>
      </c>
      <c r="P28" s="69" t="s">
        <v>1505</v>
      </c>
      <c r="Q28" s="57">
        <v>5800000</v>
      </c>
    </row>
    <row r="29" spans="1:17" ht="15.75" thickBot="1">
      <c r="A29" s="70">
        <f t="shared" si="0"/>
        <v>28</v>
      </c>
      <c r="B29" s="41" t="s">
        <v>162</v>
      </c>
      <c r="C29" s="41" t="s">
        <v>64</v>
      </c>
      <c r="D29" s="41" t="s">
        <v>29</v>
      </c>
      <c r="E29" s="41"/>
      <c r="F29" s="42">
        <v>124</v>
      </c>
      <c r="G29" s="55">
        <v>2013</v>
      </c>
      <c r="H29" s="42" t="s">
        <v>163</v>
      </c>
      <c r="I29" s="42" t="s">
        <v>164</v>
      </c>
      <c r="J29" s="66">
        <v>15681500019270</v>
      </c>
      <c r="K29" s="67">
        <v>46416</v>
      </c>
      <c r="L29" s="68">
        <v>46780.999305555553</v>
      </c>
      <c r="M29" s="68" t="s">
        <v>26</v>
      </c>
      <c r="N29" s="69" t="s">
        <v>133</v>
      </c>
      <c r="O29" s="109" t="s">
        <v>147</v>
      </c>
      <c r="P29" s="69" t="s">
        <v>1505</v>
      </c>
      <c r="Q29" s="57">
        <v>5800000</v>
      </c>
    </row>
    <row r="30" spans="1:17" ht="15.75" thickBot="1">
      <c r="A30" s="70">
        <f t="shared" si="0"/>
        <v>29</v>
      </c>
      <c r="B30" s="41" t="s">
        <v>165</v>
      </c>
      <c r="C30" s="41" t="s">
        <v>64</v>
      </c>
      <c r="D30" s="41" t="s">
        <v>29</v>
      </c>
      <c r="E30" s="41"/>
      <c r="F30" s="42">
        <v>124</v>
      </c>
      <c r="G30" s="55">
        <v>2013</v>
      </c>
      <c r="H30" s="42" t="s">
        <v>166</v>
      </c>
      <c r="I30" s="42" t="s">
        <v>167</v>
      </c>
      <c r="J30" s="66">
        <v>15681500019280</v>
      </c>
      <c r="K30" s="67">
        <v>46416</v>
      </c>
      <c r="L30" s="68">
        <v>46780.999305555553</v>
      </c>
      <c r="M30" s="68" t="s">
        <v>26</v>
      </c>
      <c r="N30" s="69" t="s">
        <v>133</v>
      </c>
      <c r="O30" s="109" t="s">
        <v>147</v>
      </c>
      <c r="P30" s="69" t="s">
        <v>1505</v>
      </c>
      <c r="Q30" s="57">
        <v>5800000</v>
      </c>
    </row>
    <row r="31" spans="1:17" ht="15.75" thickBot="1">
      <c r="A31" s="70">
        <f t="shared" si="0"/>
        <v>30</v>
      </c>
      <c r="B31" s="41" t="s">
        <v>168</v>
      </c>
      <c r="C31" s="41" t="s">
        <v>64</v>
      </c>
      <c r="D31" s="41" t="s">
        <v>29</v>
      </c>
      <c r="E31" s="41"/>
      <c r="F31" s="42">
        <v>124</v>
      </c>
      <c r="G31" s="55">
        <v>2013</v>
      </c>
      <c r="H31" s="42" t="s">
        <v>169</v>
      </c>
      <c r="I31" s="42" t="s">
        <v>170</v>
      </c>
      <c r="J31" s="66">
        <v>15681500019290</v>
      </c>
      <c r="K31" s="67">
        <v>46416</v>
      </c>
      <c r="L31" s="68">
        <v>46780.999305555553</v>
      </c>
      <c r="M31" s="68" t="s">
        <v>26</v>
      </c>
      <c r="N31" s="69" t="s">
        <v>133</v>
      </c>
      <c r="O31" s="109" t="s">
        <v>147</v>
      </c>
      <c r="P31" s="69" t="s">
        <v>1505</v>
      </c>
      <c r="Q31" s="57">
        <v>5800000</v>
      </c>
    </row>
    <row r="32" spans="1:17" ht="15.75" thickBot="1">
      <c r="A32" s="70">
        <f t="shared" si="0"/>
        <v>31</v>
      </c>
      <c r="B32" s="41" t="s">
        <v>171</v>
      </c>
      <c r="C32" s="41" t="s">
        <v>64</v>
      </c>
      <c r="D32" s="41" t="s">
        <v>29</v>
      </c>
      <c r="E32" s="41"/>
      <c r="F32" s="42">
        <v>124</v>
      </c>
      <c r="G32" s="55">
        <v>2013</v>
      </c>
      <c r="H32" s="42" t="s">
        <v>172</v>
      </c>
      <c r="I32" s="42" t="s">
        <v>173</v>
      </c>
      <c r="J32" s="66">
        <v>15681500019300</v>
      </c>
      <c r="K32" s="67">
        <v>46416</v>
      </c>
      <c r="L32" s="68">
        <v>46780.999305555553</v>
      </c>
      <c r="M32" s="68" t="s">
        <v>26</v>
      </c>
      <c r="N32" s="69" t="s">
        <v>133</v>
      </c>
      <c r="O32" s="109" t="s">
        <v>134</v>
      </c>
      <c r="P32" s="69" t="s">
        <v>1505</v>
      </c>
      <c r="Q32" s="57">
        <v>5800000</v>
      </c>
    </row>
    <row r="33" spans="1:17" ht="15.75" thickBot="1">
      <c r="A33" s="70">
        <f t="shared" si="0"/>
        <v>32</v>
      </c>
      <c r="B33" s="41" t="s">
        <v>174</v>
      </c>
      <c r="C33" s="41" t="s">
        <v>64</v>
      </c>
      <c r="D33" s="41" t="s">
        <v>29</v>
      </c>
      <c r="E33" s="41"/>
      <c r="F33" s="42">
        <v>124</v>
      </c>
      <c r="G33" s="55">
        <v>2013</v>
      </c>
      <c r="H33" s="42" t="s">
        <v>175</v>
      </c>
      <c r="I33" s="42" t="s">
        <v>176</v>
      </c>
      <c r="J33" s="66">
        <v>15681500019310</v>
      </c>
      <c r="K33" s="67">
        <v>46416</v>
      </c>
      <c r="L33" s="68">
        <v>46780.999305555553</v>
      </c>
      <c r="M33" s="68" t="s">
        <v>26</v>
      </c>
      <c r="N33" s="69" t="s">
        <v>133</v>
      </c>
      <c r="O33" s="109" t="s">
        <v>158</v>
      </c>
      <c r="P33" s="69" t="s">
        <v>1505</v>
      </c>
      <c r="Q33" s="57">
        <v>5800000</v>
      </c>
    </row>
    <row r="34" spans="1:17" ht="15.75" thickBot="1">
      <c r="A34" s="70">
        <f t="shared" si="0"/>
        <v>33</v>
      </c>
      <c r="B34" s="41" t="s">
        <v>177</v>
      </c>
      <c r="C34" s="41" t="s">
        <v>64</v>
      </c>
      <c r="D34" s="41" t="s">
        <v>29</v>
      </c>
      <c r="E34" s="41"/>
      <c r="F34" s="42">
        <v>124</v>
      </c>
      <c r="G34" s="55">
        <v>2013</v>
      </c>
      <c r="H34" s="42" t="s">
        <v>178</v>
      </c>
      <c r="I34" s="42" t="s">
        <v>179</v>
      </c>
      <c r="J34" s="66">
        <v>15681500019320</v>
      </c>
      <c r="K34" s="67">
        <v>46416</v>
      </c>
      <c r="L34" s="68">
        <v>46780.999305555553</v>
      </c>
      <c r="M34" s="68" t="s">
        <v>26</v>
      </c>
      <c r="N34" s="69" t="s">
        <v>133</v>
      </c>
      <c r="O34" s="109" t="s">
        <v>158</v>
      </c>
      <c r="P34" s="69" t="s">
        <v>1505</v>
      </c>
      <c r="Q34" s="57">
        <v>5800000</v>
      </c>
    </row>
    <row r="35" spans="1:17" ht="15.75" thickBot="1">
      <c r="A35" s="70">
        <f t="shared" si="0"/>
        <v>34</v>
      </c>
      <c r="B35" s="41" t="s">
        <v>180</v>
      </c>
      <c r="C35" s="41" t="s">
        <v>64</v>
      </c>
      <c r="D35" s="41" t="s">
        <v>29</v>
      </c>
      <c r="E35" s="41"/>
      <c r="F35" s="42">
        <v>124</v>
      </c>
      <c r="G35" s="55">
        <v>2013</v>
      </c>
      <c r="H35" s="42" t="s">
        <v>181</v>
      </c>
      <c r="I35" s="42" t="s">
        <v>182</v>
      </c>
      <c r="J35" s="66">
        <v>15681500019330</v>
      </c>
      <c r="K35" s="67">
        <v>46416</v>
      </c>
      <c r="L35" s="68">
        <v>46780.999305555553</v>
      </c>
      <c r="M35" s="68" t="s">
        <v>26</v>
      </c>
      <c r="N35" s="69" t="s">
        <v>133</v>
      </c>
      <c r="O35" s="109" t="s">
        <v>183</v>
      </c>
      <c r="P35" s="69" t="s">
        <v>1505</v>
      </c>
      <c r="Q35" s="57">
        <v>5800000</v>
      </c>
    </row>
    <row r="36" spans="1:17" ht="15.75" thickBot="1">
      <c r="A36" s="70">
        <f t="shared" si="0"/>
        <v>35</v>
      </c>
      <c r="B36" s="41" t="s">
        <v>184</v>
      </c>
      <c r="C36" s="41" t="s">
        <v>64</v>
      </c>
      <c r="D36" s="41" t="s">
        <v>29</v>
      </c>
      <c r="E36" s="41"/>
      <c r="F36" s="42">
        <v>124</v>
      </c>
      <c r="G36" s="55">
        <v>2013</v>
      </c>
      <c r="H36" s="42" t="s">
        <v>185</v>
      </c>
      <c r="I36" s="42" t="s">
        <v>186</v>
      </c>
      <c r="J36" s="66">
        <v>15681500019340</v>
      </c>
      <c r="K36" s="67">
        <v>46416</v>
      </c>
      <c r="L36" s="68">
        <v>46780.999305555553</v>
      </c>
      <c r="M36" s="68" t="s">
        <v>26</v>
      </c>
      <c r="N36" s="69" t="s">
        <v>133</v>
      </c>
      <c r="O36" s="109" t="s">
        <v>183</v>
      </c>
      <c r="P36" s="69" t="s">
        <v>1505</v>
      </c>
      <c r="Q36" s="57">
        <v>5800000</v>
      </c>
    </row>
    <row r="37" spans="1:17" ht="15.75" thickBot="1">
      <c r="A37" s="70">
        <f t="shared" si="0"/>
        <v>36</v>
      </c>
      <c r="B37" s="41" t="s">
        <v>187</v>
      </c>
      <c r="C37" s="41" t="s">
        <v>64</v>
      </c>
      <c r="D37" s="41" t="s">
        <v>29</v>
      </c>
      <c r="E37" s="41"/>
      <c r="F37" s="42">
        <v>124</v>
      </c>
      <c r="G37" s="55">
        <v>2013</v>
      </c>
      <c r="H37" s="42" t="s">
        <v>188</v>
      </c>
      <c r="I37" s="42" t="s">
        <v>189</v>
      </c>
      <c r="J37" s="66">
        <v>15681500019350</v>
      </c>
      <c r="K37" s="67">
        <v>46416</v>
      </c>
      <c r="L37" s="68">
        <v>46780.999305555553</v>
      </c>
      <c r="M37" s="68" t="s">
        <v>26</v>
      </c>
      <c r="N37" s="69" t="s">
        <v>133</v>
      </c>
      <c r="O37" s="109" t="s">
        <v>183</v>
      </c>
      <c r="P37" s="69" t="s">
        <v>1505</v>
      </c>
      <c r="Q37" s="57">
        <v>5800000</v>
      </c>
    </row>
    <row r="38" spans="1:17" ht="15.75" thickBot="1">
      <c r="A38" s="70">
        <f t="shared" si="0"/>
        <v>37</v>
      </c>
      <c r="B38" s="41" t="s">
        <v>190</v>
      </c>
      <c r="C38" s="41" t="s">
        <v>64</v>
      </c>
      <c r="D38" s="41" t="s">
        <v>29</v>
      </c>
      <c r="E38" s="41"/>
      <c r="F38" s="42">
        <v>124</v>
      </c>
      <c r="G38" s="55">
        <v>2013</v>
      </c>
      <c r="H38" s="42" t="s">
        <v>191</v>
      </c>
      <c r="I38" s="42" t="s">
        <v>192</v>
      </c>
      <c r="J38" s="66">
        <v>15681500019360</v>
      </c>
      <c r="K38" s="67">
        <v>46416</v>
      </c>
      <c r="L38" s="68">
        <v>46780.999305555553</v>
      </c>
      <c r="M38" s="68" t="s">
        <v>26</v>
      </c>
      <c r="N38" s="69" t="s">
        <v>133</v>
      </c>
      <c r="O38" s="109" t="s">
        <v>193</v>
      </c>
      <c r="P38" s="69" t="s">
        <v>1505</v>
      </c>
      <c r="Q38" s="57">
        <v>5800000</v>
      </c>
    </row>
    <row r="39" spans="1:17" ht="15.75" thickBot="1">
      <c r="A39" s="70">
        <f t="shared" si="0"/>
        <v>38</v>
      </c>
      <c r="B39" s="41" t="s">
        <v>194</v>
      </c>
      <c r="C39" s="41" t="s">
        <v>64</v>
      </c>
      <c r="D39" s="41" t="s">
        <v>29</v>
      </c>
      <c r="E39" s="41"/>
      <c r="F39" s="42">
        <v>124</v>
      </c>
      <c r="G39" s="55">
        <v>2013</v>
      </c>
      <c r="H39" s="42" t="s">
        <v>195</v>
      </c>
      <c r="I39" s="42" t="s">
        <v>196</v>
      </c>
      <c r="J39" s="66">
        <v>15681500019370</v>
      </c>
      <c r="K39" s="67">
        <v>46416</v>
      </c>
      <c r="L39" s="68">
        <v>46780.999305555553</v>
      </c>
      <c r="M39" s="68" t="s">
        <v>26</v>
      </c>
      <c r="N39" s="69" t="s">
        <v>133</v>
      </c>
      <c r="O39" s="109" t="s">
        <v>197</v>
      </c>
      <c r="P39" s="69" t="s">
        <v>1505</v>
      </c>
      <c r="Q39" s="57">
        <v>5800000</v>
      </c>
    </row>
    <row r="40" spans="1:17" ht="15.75" thickBot="1">
      <c r="A40" s="70">
        <f t="shared" si="0"/>
        <v>39</v>
      </c>
      <c r="B40" s="41" t="s">
        <v>198</v>
      </c>
      <c r="C40" s="41" t="s">
        <v>64</v>
      </c>
      <c r="D40" s="41" t="s">
        <v>29</v>
      </c>
      <c r="E40" s="41"/>
      <c r="F40" s="42">
        <v>124</v>
      </c>
      <c r="G40" s="55">
        <v>2014</v>
      </c>
      <c r="H40" s="42" t="s">
        <v>199</v>
      </c>
      <c r="I40" s="42" t="s">
        <v>200</v>
      </c>
      <c r="J40" s="66">
        <v>15681500019380</v>
      </c>
      <c r="K40" s="67">
        <v>46416</v>
      </c>
      <c r="L40" s="68">
        <v>46780.999305555553</v>
      </c>
      <c r="M40" s="68" t="s">
        <v>26</v>
      </c>
      <c r="N40" s="69" t="s">
        <v>133</v>
      </c>
      <c r="O40" s="109" t="s">
        <v>201</v>
      </c>
      <c r="P40" s="69" t="s">
        <v>1505</v>
      </c>
      <c r="Q40" s="57">
        <v>6300000</v>
      </c>
    </row>
    <row r="41" spans="1:17" ht="15.75" thickBot="1">
      <c r="A41" s="70">
        <f t="shared" si="0"/>
        <v>40</v>
      </c>
      <c r="B41" s="41" t="s">
        <v>202</v>
      </c>
      <c r="C41" s="41" t="s">
        <v>64</v>
      </c>
      <c r="D41" s="41" t="s">
        <v>29</v>
      </c>
      <c r="E41" s="41"/>
      <c r="F41" s="42">
        <v>124</v>
      </c>
      <c r="G41" s="55">
        <v>2013</v>
      </c>
      <c r="H41" s="42" t="s">
        <v>203</v>
      </c>
      <c r="I41" s="42" t="s">
        <v>204</v>
      </c>
      <c r="J41" s="66">
        <v>15681500019390</v>
      </c>
      <c r="K41" s="67">
        <v>46416</v>
      </c>
      <c r="L41" s="68">
        <v>46780.999305555553</v>
      </c>
      <c r="M41" s="68" t="s">
        <v>26</v>
      </c>
      <c r="N41" s="69" t="s">
        <v>72</v>
      </c>
      <c r="O41" s="109" t="s">
        <v>205</v>
      </c>
      <c r="P41" s="69" t="s">
        <v>1505</v>
      </c>
      <c r="Q41" s="57">
        <v>5800000</v>
      </c>
    </row>
    <row r="42" spans="1:17" ht="15.75" thickBot="1">
      <c r="A42" s="70">
        <f t="shared" si="0"/>
        <v>41</v>
      </c>
      <c r="B42" s="41" t="s">
        <v>206</v>
      </c>
      <c r="C42" s="41" t="s">
        <v>64</v>
      </c>
      <c r="D42" s="41" t="s">
        <v>29</v>
      </c>
      <c r="E42" s="41"/>
      <c r="F42" s="42">
        <v>124</v>
      </c>
      <c r="G42" s="55">
        <v>2013</v>
      </c>
      <c r="H42" s="42" t="s">
        <v>207</v>
      </c>
      <c r="I42" s="42" t="s">
        <v>208</v>
      </c>
      <c r="J42" s="66">
        <v>15681500019400</v>
      </c>
      <c r="K42" s="67">
        <v>46416</v>
      </c>
      <c r="L42" s="68">
        <v>46780.999305555553</v>
      </c>
      <c r="M42" s="68" t="s">
        <v>26</v>
      </c>
      <c r="N42" s="69" t="s">
        <v>72</v>
      </c>
      <c r="O42" s="109" t="s">
        <v>205</v>
      </c>
      <c r="P42" s="69" t="s">
        <v>1505</v>
      </c>
      <c r="Q42" s="57">
        <v>5800000</v>
      </c>
    </row>
    <row r="43" spans="1:17" ht="15.75" thickBot="1">
      <c r="A43" s="70">
        <f t="shared" si="0"/>
        <v>42</v>
      </c>
      <c r="B43" s="41" t="s">
        <v>209</v>
      </c>
      <c r="C43" s="41" t="s">
        <v>64</v>
      </c>
      <c r="D43" s="41" t="s">
        <v>29</v>
      </c>
      <c r="E43" s="41"/>
      <c r="F43" s="42">
        <v>124</v>
      </c>
      <c r="G43" s="55">
        <v>2013</v>
      </c>
      <c r="H43" s="42" t="s">
        <v>210</v>
      </c>
      <c r="I43" s="42" t="s">
        <v>211</v>
      </c>
      <c r="J43" s="66">
        <v>15681500019680</v>
      </c>
      <c r="K43" s="67">
        <v>46416</v>
      </c>
      <c r="L43" s="68">
        <v>46780.999305555553</v>
      </c>
      <c r="M43" s="68" t="s">
        <v>26</v>
      </c>
      <c r="N43" s="69" t="s">
        <v>72</v>
      </c>
      <c r="O43" s="109" t="s">
        <v>212</v>
      </c>
      <c r="P43" s="69" t="s">
        <v>1505</v>
      </c>
      <c r="Q43" s="57">
        <v>5800000</v>
      </c>
    </row>
    <row r="44" spans="1:17" ht="15.75" thickBot="1">
      <c r="A44" s="70">
        <f t="shared" si="0"/>
        <v>43</v>
      </c>
      <c r="B44" s="41" t="s">
        <v>213</v>
      </c>
      <c r="C44" s="41" t="s">
        <v>64</v>
      </c>
      <c r="D44" s="41" t="s">
        <v>29</v>
      </c>
      <c r="E44" s="41"/>
      <c r="F44" s="42">
        <v>124</v>
      </c>
      <c r="G44" s="55">
        <v>2013</v>
      </c>
      <c r="H44" s="42" t="s">
        <v>214</v>
      </c>
      <c r="I44" s="42" t="s">
        <v>215</v>
      </c>
      <c r="J44" s="66">
        <v>15681500019410</v>
      </c>
      <c r="K44" s="67">
        <v>46416</v>
      </c>
      <c r="L44" s="68">
        <v>46780.999305555553</v>
      </c>
      <c r="M44" s="68" t="s">
        <v>26</v>
      </c>
      <c r="N44" s="69" t="s">
        <v>72</v>
      </c>
      <c r="O44" s="109" t="s">
        <v>216</v>
      </c>
      <c r="P44" s="69" t="s">
        <v>1505</v>
      </c>
      <c r="Q44" s="57">
        <v>5800000</v>
      </c>
    </row>
    <row r="45" spans="1:17" ht="15.75" thickBot="1">
      <c r="A45" s="70">
        <f t="shared" si="0"/>
        <v>44</v>
      </c>
      <c r="B45" s="41" t="s">
        <v>217</v>
      </c>
      <c r="C45" s="41" t="s">
        <v>64</v>
      </c>
      <c r="D45" s="41" t="s">
        <v>29</v>
      </c>
      <c r="E45" s="41"/>
      <c r="F45" s="42">
        <v>124</v>
      </c>
      <c r="G45" s="55">
        <v>2013</v>
      </c>
      <c r="H45" s="42" t="s">
        <v>218</v>
      </c>
      <c r="I45" s="42" t="s">
        <v>219</v>
      </c>
      <c r="J45" s="66">
        <v>15681500019420</v>
      </c>
      <c r="K45" s="67">
        <v>46416</v>
      </c>
      <c r="L45" s="68">
        <v>46780.999305555553</v>
      </c>
      <c r="M45" s="68" t="s">
        <v>26</v>
      </c>
      <c r="N45" s="69" t="s">
        <v>72</v>
      </c>
      <c r="O45" s="109" t="s">
        <v>108</v>
      </c>
      <c r="P45" s="69" t="s">
        <v>1505</v>
      </c>
      <c r="Q45" s="57">
        <v>5800000</v>
      </c>
    </row>
    <row r="46" spans="1:17" ht="15.75" thickBot="1">
      <c r="A46" s="70">
        <f t="shared" si="0"/>
        <v>45</v>
      </c>
      <c r="B46" s="41" t="s">
        <v>220</v>
      </c>
      <c r="C46" s="41" t="s">
        <v>64</v>
      </c>
      <c r="D46" s="41" t="s">
        <v>29</v>
      </c>
      <c r="E46" s="41"/>
      <c r="F46" s="42">
        <v>124</v>
      </c>
      <c r="G46" s="55">
        <v>2013</v>
      </c>
      <c r="H46" s="42" t="s">
        <v>221</v>
      </c>
      <c r="I46" s="42" t="s">
        <v>222</v>
      </c>
      <c r="J46" s="66">
        <v>15681500019430</v>
      </c>
      <c r="K46" s="67">
        <v>46416</v>
      </c>
      <c r="L46" s="68">
        <v>46780.999305555553</v>
      </c>
      <c r="M46" s="68" t="s">
        <v>26</v>
      </c>
      <c r="N46" s="69" t="s">
        <v>72</v>
      </c>
      <c r="O46" s="109" t="s">
        <v>108</v>
      </c>
      <c r="P46" s="69" t="s">
        <v>1505</v>
      </c>
      <c r="Q46" s="57">
        <v>5800000</v>
      </c>
    </row>
    <row r="47" spans="1:17" ht="15.75" thickBot="1">
      <c r="A47" s="70">
        <f t="shared" si="0"/>
        <v>46</v>
      </c>
      <c r="B47" s="41" t="s">
        <v>223</v>
      </c>
      <c r="C47" s="41" t="s">
        <v>64</v>
      </c>
      <c r="D47" s="41" t="s">
        <v>29</v>
      </c>
      <c r="E47" s="41"/>
      <c r="F47" s="42">
        <v>124</v>
      </c>
      <c r="G47" s="55">
        <v>2013</v>
      </c>
      <c r="H47" s="42" t="s">
        <v>224</v>
      </c>
      <c r="I47" s="42" t="s">
        <v>225</v>
      </c>
      <c r="J47" s="66">
        <v>15681500018330</v>
      </c>
      <c r="K47" s="67">
        <v>46416</v>
      </c>
      <c r="L47" s="68">
        <v>46780.999305555553</v>
      </c>
      <c r="M47" s="68" t="s">
        <v>26</v>
      </c>
      <c r="N47" s="69" t="s">
        <v>72</v>
      </c>
      <c r="O47" s="109" t="s">
        <v>73</v>
      </c>
      <c r="P47" s="69" t="s">
        <v>1505</v>
      </c>
      <c r="Q47" s="57">
        <v>5800000</v>
      </c>
    </row>
    <row r="48" spans="1:17" ht="15.75" thickBot="1">
      <c r="A48" s="70">
        <f t="shared" si="0"/>
        <v>47</v>
      </c>
      <c r="B48" s="41" t="s">
        <v>226</v>
      </c>
      <c r="C48" s="41" t="s">
        <v>64</v>
      </c>
      <c r="D48" s="41" t="s">
        <v>29</v>
      </c>
      <c r="E48" s="41"/>
      <c r="F48" s="42">
        <v>124</v>
      </c>
      <c r="G48" s="55">
        <v>2013</v>
      </c>
      <c r="H48" s="42" t="s">
        <v>227</v>
      </c>
      <c r="I48" s="42" t="s">
        <v>228</v>
      </c>
      <c r="J48" s="66">
        <v>15681500018340</v>
      </c>
      <c r="K48" s="67">
        <v>46416</v>
      </c>
      <c r="L48" s="68">
        <v>46780.999305555553</v>
      </c>
      <c r="M48" s="68" t="s">
        <v>26</v>
      </c>
      <c r="N48" s="69" t="s">
        <v>72</v>
      </c>
      <c r="O48" s="109" t="s">
        <v>73</v>
      </c>
      <c r="P48" s="69" t="s">
        <v>1505</v>
      </c>
      <c r="Q48" s="57">
        <v>5800000</v>
      </c>
    </row>
    <row r="49" spans="1:17" ht="15.75" thickBot="1">
      <c r="A49" s="70">
        <f t="shared" si="0"/>
        <v>48</v>
      </c>
      <c r="B49" s="41" t="s">
        <v>229</v>
      </c>
      <c r="C49" s="41" t="s">
        <v>64</v>
      </c>
      <c r="D49" s="41" t="s">
        <v>29</v>
      </c>
      <c r="E49" s="41"/>
      <c r="F49" s="42">
        <v>124</v>
      </c>
      <c r="G49" s="55">
        <v>2013</v>
      </c>
      <c r="H49" s="42" t="s">
        <v>230</v>
      </c>
      <c r="I49" s="42" t="s">
        <v>231</v>
      </c>
      <c r="J49" s="66">
        <v>15681500018360</v>
      </c>
      <c r="K49" s="67">
        <v>46416</v>
      </c>
      <c r="L49" s="68">
        <v>46780.999305555553</v>
      </c>
      <c r="M49" s="68" t="s">
        <v>26</v>
      </c>
      <c r="N49" s="69" t="s">
        <v>72</v>
      </c>
      <c r="O49" s="109" t="s">
        <v>115</v>
      </c>
      <c r="P49" s="69" t="s">
        <v>1505</v>
      </c>
      <c r="Q49" s="57">
        <v>5800000</v>
      </c>
    </row>
    <row r="50" spans="1:17" ht="15.75" thickBot="1">
      <c r="A50" s="70">
        <f t="shared" si="0"/>
        <v>49</v>
      </c>
      <c r="B50" s="41" t="s">
        <v>232</v>
      </c>
      <c r="C50" s="41" t="s">
        <v>64</v>
      </c>
      <c r="D50" s="41" t="s">
        <v>29</v>
      </c>
      <c r="E50" s="41"/>
      <c r="F50" s="42">
        <v>124</v>
      </c>
      <c r="G50" s="55">
        <v>2013</v>
      </c>
      <c r="H50" s="42" t="s">
        <v>233</v>
      </c>
      <c r="I50" s="42" t="s">
        <v>234</v>
      </c>
      <c r="J50" s="66">
        <v>15681500018380</v>
      </c>
      <c r="K50" s="67">
        <v>46416</v>
      </c>
      <c r="L50" s="68">
        <v>46780.999305555553</v>
      </c>
      <c r="M50" s="68" t="s">
        <v>26</v>
      </c>
      <c r="N50" s="69" t="s">
        <v>72</v>
      </c>
      <c r="O50" s="109" t="s">
        <v>91</v>
      </c>
      <c r="P50" s="69" t="s">
        <v>1505</v>
      </c>
      <c r="Q50" s="57">
        <v>5800000</v>
      </c>
    </row>
    <row r="51" spans="1:17" ht="15.75" thickBot="1">
      <c r="A51" s="70">
        <f t="shared" si="0"/>
        <v>50</v>
      </c>
      <c r="B51" s="41" t="s">
        <v>235</v>
      </c>
      <c r="C51" s="41" t="s">
        <v>64</v>
      </c>
      <c r="D51" s="41" t="s">
        <v>29</v>
      </c>
      <c r="E51" s="41"/>
      <c r="F51" s="42">
        <v>124</v>
      </c>
      <c r="G51" s="55">
        <v>2013</v>
      </c>
      <c r="H51" s="42" t="s">
        <v>236</v>
      </c>
      <c r="I51" s="42" t="s">
        <v>237</v>
      </c>
      <c r="J51" s="66">
        <v>15681500018390</v>
      </c>
      <c r="K51" s="67">
        <v>46416</v>
      </c>
      <c r="L51" s="68">
        <v>46780.999305555553</v>
      </c>
      <c r="M51" s="68" t="s">
        <v>26</v>
      </c>
      <c r="N51" s="69" t="s">
        <v>72</v>
      </c>
      <c r="O51" s="109" t="s">
        <v>238</v>
      </c>
      <c r="P51" s="69" t="s">
        <v>1505</v>
      </c>
      <c r="Q51" s="57">
        <v>5800000</v>
      </c>
    </row>
    <row r="52" spans="1:17" ht="15.75" thickBot="1">
      <c r="A52" s="70">
        <f t="shared" si="0"/>
        <v>51</v>
      </c>
      <c r="B52" s="41" t="s">
        <v>239</v>
      </c>
      <c r="C52" s="41" t="s">
        <v>64</v>
      </c>
      <c r="D52" s="41" t="s">
        <v>29</v>
      </c>
      <c r="E52" s="41"/>
      <c r="F52" s="42">
        <v>124</v>
      </c>
      <c r="G52" s="55">
        <v>2013</v>
      </c>
      <c r="H52" s="42" t="s">
        <v>240</v>
      </c>
      <c r="I52" s="42" t="s">
        <v>241</v>
      </c>
      <c r="J52" s="66">
        <v>15681500018410</v>
      </c>
      <c r="K52" s="67">
        <v>46416</v>
      </c>
      <c r="L52" s="68">
        <v>46780.999305555553</v>
      </c>
      <c r="M52" s="68" t="s">
        <v>26</v>
      </c>
      <c r="N52" s="69" t="s">
        <v>72</v>
      </c>
      <c r="O52" s="109" t="s">
        <v>242</v>
      </c>
      <c r="P52" s="69" t="s">
        <v>1505</v>
      </c>
      <c r="Q52" s="57">
        <v>5800000</v>
      </c>
    </row>
    <row r="53" spans="1:17" ht="15.75" thickBot="1">
      <c r="A53" s="70">
        <f t="shared" si="0"/>
        <v>52</v>
      </c>
      <c r="B53" s="41" t="s">
        <v>243</v>
      </c>
      <c r="C53" s="41" t="s">
        <v>64</v>
      </c>
      <c r="D53" s="41" t="s">
        <v>29</v>
      </c>
      <c r="E53" s="41"/>
      <c r="F53" s="42">
        <v>149</v>
      </c>
      <c r="G53" s="55">
        <v>2020</v>
      </c>
      <c r="H53" s="42" t="s">
        <v>244</v>
      </c>
      <c r="I53" s="42" t="s">
        <v>245</v>
      </c>
      <c r="J53" s="66">
        <v>15681500018430</v>
      </c>
      <c r="K53" s="67">
        <v>46416</v>
      </c>
      <c r="L53" s="68">
        <v>46780.999305555553</v>
      </c>
      <c r="M53" s="68" t="s">
        <v>26</v>
      </c>
      <c r="N53" s="69" t="s">
        <v>128</v>
      </c>
      <c r="O53" s="109" t="s">
        <v>246</v>
      </c>
      <c r="P53" s="69" t="s">
        <v>1514</v>
      </c>
      <c r="Q53" s="57">
        <v>16300000</v>
      </c>
    </row>
    <row r="54" spans="1:17" ht="15.75" thickBot="1">
      <c r="A54" s="70">
        <f t="shared" si="0"/>
        <v>53</v>
      </c>
      <c r="B54" s="41" t="s">
        <v>247</v>
      </c>
      <c r="C54" s="41" t="s">
        <v>64</v>
      </c>
      <c r="D54" s="41" t="s">
        <v>29</v>
      </c>
      <c r="E54" s="41"/>
      <c r="F54" s="42">
        <v>149</v>
      </c>
      <c r="G54" s="55">
        <v>2020</v>
      </c>
      <c r="H54" s="42" t="s">
        <v>248</v>
      </c>
      <c r="I54" s="42" t="s">
        <v>249</v>
      </c>
      <c r="J54" s="66">
        <v>15681500018440</v>
      </c>
      <c r="K54" s="67">
        <v>46416</v>
      </c>
      <c r="L54" s="68">
        <v>46780.999305555553</v>
      </c>
      <c r="M54" s="68" t="s">
        <v>26</v>
      </c>
      <c r="N54" s="69" t="s">
        <v>128</v>
      </c>
      <c r="O54" s="109" t="s">
        <v>246</v>
      </c>
      <c r="P54" s="69" t="s">
        <v>1514</v>
      </c>
      <c r="Q54" s="57">
        <v>16300000</v>
      </c>
    </row>
    <row r="55" spans="1:17" ht="15.75" thickBot="1">
      <c r="A55" s="70">
        <f t="shared" si="0"/>
        <v>54</v>
      </c>
      <c r="B55" s="41" t="s">
        <v>250</v>
      </c>
      <c r="C55" s="41" t="s">
        <v>251</v>
      </c>
      <c r="D55" s="41" t="s">
        <v>2</v>
      </c>
      <c r="E55" s="41"/>
      <c r="F55" s="42">
        <v>2393</v>
      </c>
      <c r="G55" s="55">
        <v>2019</v>
      </c>
      <c r="H55" s="42" t="s">
        <v>252</v>
      </c>
      <c r="I55" s="42" t="s">
        <v>253</v>
      </c>
      <c r="J55" s="66">
        <v>15681500018460</v>
      </c>
      <c r="K55" s="67">
        <v>46416</v>
      </c>
      <c r="L55" s="68">
        <v>46780.999305555553</v>
      </c>
      <c r="M55" s="68" t="s">
        <v>26</v>
      </c>
      <c r="N55" s="69" t="s">
        <v>72</v>
      </c>
      <c r="O55" s="109" t="s">
        <v>254</v>
      </c>
      <c r="P55" s="69" t="s">
        <v>1521</v>
      </c>
      <c r="Q55" s="57">
        <v>67200000</v>
      </c>
    </row>
    <row r="56" spans="1:17" ht="15.75" thickBot="1">
      <c r="A56" s="70">
        <f t="shared" si="0"/>
        <v>55</v>
      </c>
      <c r="B56" s="41" t="s">
        <v>255</v>
      </c>
      <c r="C56" s="41" t="s">
        <v>93</v>
      </c>
      <c r="D56" s="41" t="s">
        <v>29</v>
      </c>
      <c r="E56" s="41"/>
      <c r="F56" s="42">
        <v>249</v>
      </c>
      <c r="G56" s="55">
        <v>2014</v>
      </c>
      <c r="H56" s="42" t="s">
        <v>256</v>
      </c>
      <c r="I56" s="42" t="s">
        <v>257</v>
      </c>
      <c r="J56" s="66">
        <v>15681500018480</v>
      </c>
      <c r="K56" s="67">
        <v>46416</v>
      </c>
      <c r="L56" s="68">
        <v>46780.999305555553</v>
      </c>
      <c r="M56" s="68" t="s">
        <v>26</v>
      </c>
      <c r="N56" s="69" t="s">
        <v>133</v>
      </c>
      <c r="O56" s="109" t="s">
        <v>154</v>
      </c>
      <c r="P56" s="69" t="s">
        <v>1530</v>
      </c>
      <c r="Q56" s="57">
        <v>7300000</v>
      </c>
    </row>
    <row r="57" spans="1:17" ht="15.75" thickBot="1">
      <c r="A57" s="70">
        <f t="shared" si="0"/>
        <v>56</v>
      </c>
      <c r="B57" s="41" t="s">
        <v>258</v>
      </c>
      <c r="C57" s="41" t="s">
        <v>93</v>
      </c>
      <c r="D57" s="41" t="s">
        <v>29</v>
      </c>
      <c r="E57" s="41"/>
      <c r="F57" s="42">
        <v>249</v>
      </c>
      <c r="G57" s="55">
        <v>2014</v>
      </c>
      <c r="H57" s="42" t="s">
        <v>259</v>
      </c>
      <c r="I57" s="42" t="s">
        <v>260</v>
      </c>
      <c r="J57" s="66">
        <v>15681500018510</v>
      </c>
      <c r="K57" s="67">
        <v>46416</v>
      </c>
      <c r="L57" s="68">
        <v>46780.999305555553</v>
      </c>
      <c r="M57" s="68" t="s">
        <v>26</v>
      </c>
      <c r="N57" s="69" t="s">
        <v>133</v>
      </c>
      <c r="O57" s="109" t="s">
        <v>154</v>
      </c>
      <c r="P57" s="69" t="s">
        <v>1530</v>
      </c>
      <c r="Q57" s="57">
        <v>7300000</v>
      </c>
    </row>
    <row r="58" spans="1:17" ht="15.75" thickBot="1">
      <c r="A58" s="70">
        <f t="shared" si="0"/>
        <v>57</v>
      </c>
      <c r="B58" s="41" t="s">
        <v>261</v>
      </c>
      <c r="C58" s="41" t="s">
        <v>262</v>
      </c>
      <c r="D58" s="41" t="s">
        <v>29</v>
      </c>
      <c r="E58" s="41"/>
      <c r="F58" s="42">
        <v>181</v>
      </c>
      <c r="G58" s="55">
        <v>2017</v>
      </c>
      <c r="H58" s="42" t="s">
        <v>263</v>
      </c>
      <c r="I58" s="42" t="s">
        <v>264</v>
      </c>
      <c r="J58" s="66">
        <v>15681500018530</v>
      </c>
      <c r="K58" s="67">
        <v>46416</v>
      </c>
      <c r="L58" s="68">
        <v>46780.999305555553</v>
      </c>
      <c r="M58" s="68" t="s">
        <v>28</v>
      </c>
      <c r="N58" s="69" t="s">
        <v>67</v>
      </c>
      <c r="O58" s="109" t="s">
        <v>265</v>
      </c>
      <c r="P58" s="69" t="s">
        <v>1534</v>
      </c>
      <c r="Q58" s="57">
        <v>3300000</v>
      </c>
    </row>
    <row r="59" spans="1:17" ht="15.75" thickBot="1">
      <c r="A59" s="70">
        <f t="shared" si="0"/>
        <v>58</v>
      </c>
      <c r="B59" s="41" t="s">
        <v>266</v>
      </c>
      <c r="C59" s="41" t="s">
        <v>64</v>
      </c>
      <c r="D59" s="41" t="s">
        <v>29</v>
      </c>
      <c r="E59" s="41"/>
      <c r="F59" s="42">
        <v>124</v>
      </c>
      <c r="G59" s="55">
        <v>2013</v>
      </c>
      <c r="H59" s="42" t="s">
        <v>267</v>
      </c>
      <c r="I59" s="42" t="s">
        <v>268</v>
      </c>
      <c r="J59" s="66">
        <v>15681500018550</v>
      </c>
      <c r="K59" s="67">
        <v>46416</v>
      </c>
      <c r="L59" s="68">
        <v>46780.999305555553</v>
      </c>
      <c r="M59" s="68" t="s">
        <v>26</v>
      </c>
      <c r="N59" s="69" t="s">
        <v>269</v>
      </c>
      <c r="O59" s="109" t="s">
        <v>270</v>
      </c>
      <c r="P59" s="69" t="s">
        <v>1505</v>
      </c>
      <c r="Q59" s="57">
        <v>5800000</v>
      </c>
    </row>
    <row r="60" spans="1:17" ht="15.75" thickBot="1">
      <c r="A60" s="70">
        <f t="shared" si="0"/>
        <v>59</v>
      </c>
      <c r="B60" s="41" t="s">
        <v>271</v>
      </c>
      <c r="C60" s="41" t="s">
        <v>64</v>
      </c>
      <c r="D60" s="41" t="s">
        <v>29</v>
      </c>
      <c r="E60" s="41"/>
      <c r="F60" s="42">
        <v>124</v>
      </c>
      <c r="G60" s="55">
        <v>2013</v>
      </c>
      <c r="H60" s="42" t="s">
        <v>272</v>
      </c>
      <c r="I60" s="42" t="s">
        <v>273</v>
      </c>
      <c r="J60" s="66">
        <v>15681500018580</v>
      </c>
      <c r="K60" s="67">
        <v>46416</v>
      </c>
      <c r="L60" s="68">
        <v>46780.999305555553</v>
      </c>
      <c r="M60" s="68" t="s">
        <v>26</v>
      </c>
      <c r="N60" s="69" t="s">
        <v>269</v>
      </c>
      <c r="O60" s="109" t="s">
        <v>270</v>
      </c>
      <c r="P60" s="69" t="s">
        <v>1505</v>
      </c>
      <c r="Q60" s="57">
        <v>5800000</v>
      </c>
    </row>
    <row r="61" spans="1:17" ht="15.75" thickBot="1">
      <c r="A61" s="70">
        <f t="shared" si="0"/>
        <v>60</v>
      </c>
      <c r="B61" s="41" t="s">
        <v>274</v>
      </c>
      <c r="C61" s="41" t="s">
        <v>64</v>
      </c>
      <c r="D61" s="41" t="s">
        <v>29</v>
      </c>
      <c r="E61" s="41"/>
      <c r="F61" s="42">
        <v>124</v>
      </c>
      <c r="G61" s="55">
        <v>2013</v>
      </c>
      <c r="H61" s="42" t="s">
        <v>275</v>
      </c>
      <c r="I61" s="42" t="s">
        <v>276</v>
      </c>
      <c r="J61" s="66">
        <v>15681500018600</v>
      </c>
      <c r="K61" s="67">
        <v>46416</v>
      </c>
      <c r="L61" s="68">
        <v>46780.999305555553</v>
      </c>
      <c r="M61" s="68" t="s">
        <v>26</v>
      </c>
      <c r="N61" s="69" t="s">
        <v>269</v>
      </c>
      <c r="O61" s="109" t="s">
        <v>277</v>
      </c>
      <c r="P61" s="69" t="s">
        <v>1505</v>
      </c>
      <c r="Q61" s="57">
        <v>5800000</v>
      </c>
    </row>
    <row r="62" spans="1:17" ht="15.75" thickBot="1">
      <c r="A62" s="70">
        <f t="shared" si="0"/>
        <v>61</v>
      </c>
      <c r="B62" s="41" t="s">
        <v>278</v>
      </c>
      <c r="C62" s="41" t="s">
        <v>4</v>
      </c>
      <c r="D62" s="41" t="s">
        <v>27</v>
      </c>
      <c r="E62" s="41"/>
      <c r="F62" s="42">
        <v>2393</v>
      </c>
      <c r="G62" s="55">
        <v>2020</v>
      </c>
      <c r="H62" s="42" t="s">
        <v>279</v>
      </c>
      <c r="I62" s="42" t="s">
        <v>280</v>
      </c>
      <c r="J62" s="66">
        <v>15681500018640</v>
      </c>
      <c r="K62" s="67">
        <v>46416</v>
      </c>
      <c r="L62" s="68">
        <v>46780.999305555553</v>
      </c>
      <c r="M62" s="68" t="s">
        <v>26</v>
      </c>
      <c r="N62" s="69" t="s">
        <v>128</v>
      </c>
      <c r="O62" s="109" t="s">
        <v>281</v>
      </c>
      <c r="P62" s="69" t="s">
        <v>1520</v>
      </c>
      <c r="Q62" s="57">
        <v>171900000</v>
      </c>
    </row>
    <row r="63" spans="1:17" ht="15.75" thickBot="1">
      <c r="A63" s="70">
        <f t="shared" si="0"/>
        <v>62</v>
      </c>
      <c r="B63" s="41" t="s">
        <v>282</v>
      </c>
      <c r="C63" s="41" t="s">
        <v>283</v>
      </c>
      <c r="D63" s="41" t="s">
        <v>27</v>
      </c>
      <c r="E63" s="41"/>
      <c r="F63" s="42">
        <v>2393</v>
      </c>
      <c r="G63" s="55">
        <v>2020</v>
      </c>
      <c r="H63" s="42" t="s">
        <v>284</v>
      </c>
      <c r="I63" s="42" t="s">
        <v>285</v>
      </c>
      <c r="J63" s="66">
        <v>15681500018670</v>
      </c>
      <c r="K63" s="67">
        <v>46416</v>
      </c>
      <c r="L63" s="68">
        <v>46780.999305555553</v>
      </c>
      <c r="M63" s="68" t="s">
        <v>26</v>
      </c>
      <c r="N63" s="69" t="s">
        <v>128</v>
      </c>
      <c r="O63" s="109" t="s">
        <v>281</v>
      </c>
      <c r="P63" s="69" t="s">
        <v>1520</v>
      </c>
      <c r="Q63" s="57">
        <v>171900000</v>
      </c>
    </row>
    <row r="64" spans="1:17" ht="15.75" thickBot="1">
      <c r="A64" s="70">
        <f t="shared" si="0"/>
        <v>63</v>
      </c>
      <c r="B64" s="41" t="s">
        <v>286</v>
      </c>
      <c r="C64" s="41" t="s">
        <v>283</v>
      </c>
      <c r="D64" s="41" t="s">
        <v>27</v>
      </c>
      <c r="E64" s="41"/>
      <c r="F64" s="42">
        <v>2494</v>
      </c>
      <c r="G64" s="55">
        <v>2015</v>
      </c>
      <c r="H64" s="42" t="s">
        <v>287</v>
      </c>
      <c r="I64" s="42" t="s">
        <v>288</v>
      </c>
      <c r="J64" s="66">
        <v>15681500018690</v>
      </c>
      <c r="K64" s="67">
        <v>46416</v>
      </c>
      <c r="L64" s="68">
        <v>46780.999305555553</v>
      </c>
      <c r="M64" s="68" t="s">
        <v>26</v>
      </c>
      <c r="N64" s="69" t="s">
        <v>128</v>
      </c>
      <c r="O64" s="109" t="s">
        <v>281</v>
      </c>
      <c r="P64" s="69" t="s">
        <v>1556</v>
      </c>
      <c r="Q64" s="57">
        <v>119300000</v>
      </c>
    </row>
    <row r="65" spans="1:17" ht="15.75" thickBot="1">
      <c r="A65" s="70">
        <f t="shared" si="0"/>
        <v>64</v>
      </c>
      <c r="B65" s="41" t="s">
        <v>289</v>
      </c>
      <c r="C65" s="41" t="s">
        <v>4</v>
      </c>
      <c r="D65" s="41" t="s">
        <v>27</v>
      </c>
      <c r="E65" s="41"/>
      <c r="F65" s="42">
        <v>2494</v>
      </c>
      <c r="G65" s="55">
        <v>2015</v>
      </c>
      <c r="H65" s="42" t="s">
        <v>290</v>
      </c>
      <c r="I65" s="42" t="s">
        <v>291</v>
      </c>
      <c r="J65" s="66">
        <v>15681500018730</v>
      </c>
      <c r="K65" s="67">
        <v>46416</v>
      </c>
      <c r="L65" s="68">
        <v>46780.999305555553</v>
      </c>
      <c r="M65" s="68" t="s">
        <v>26</v>
      </c>
      <c r="N65" s="69" t="s">
        <v>292</v>
      </c>
      <c r="O65" s="109" t="s">
        <v>293</v>
      </c>
      <c r="P65" s="69" t="s">
        <v>1556</v>
      </c>
      <c r="Q65" s="57">
        <v>119300000</v>
      </c>
    </row>
    <row r="66" spans="1:17" ht="15.75" thickBot="1">
      <c r="A66" s="70">
        <f t="shared" si="0"/>
        <v>65</v>
      </c>
      <c r="B66" s="41" t="s">
        <v>294</v>
      </c>
      <c r="C66" s="41" t="s">
        <v>25</v>
      </c>
      <c r="D66" s="41" t="s">
        <v>27</v>
      </c>
      <c r="E66" s="41"/>
      <c r="F66" s="42">
        <v>2500</v>
      </c>
      <c r="G66" s="55" t="s">
        <v>295</v>
      </c>
      <c r="H66" s="42" t="s">
        <v>296</v>
      </c>
      <c r="I66" s="42" t="s">
        <v>297</v>
      </c>
      <c r="J66" s="66">
        <v>15681500018740</v>
      </c>
      <c r="K66" s="67">
        <v>46416</v>
      </c>
      <c r="L66" s="68">
        <v>46780.999305555553</v>
      </c>
      <c r="M66" s="68" t="s">
        <v>26</v>
      </c>
      <c r="N66" s="69" t="s">
        <v>133</v>
      </c>
      <c r="O66" s="109" t="s">
        <v>197</v>
      </c>
      <c r="P66" s="69" t="s">
        <v>1560</v>
      </c>
      <c r="Q66" s="57">
        <v>88400000</v>
      </c>
    </row>
    <row r="67" spans="1:17" ht="15.75" thickBot="1">
      <c r="A67" s="70">
        <f t="shared" si="0"/>
        <v>66</v>
      </c>
      <c r="B67" s="41" t="s">
        <v>298</v>
      </c>
      <c r="C67" s="41" t="s">
        <v>25</v>
      </c>
      <c r="D67" s="41" t="s">
        <v>27</v>
      </c>
      <c r="E67" s="41"/>
      <c r="F67" s="42">
        <v>2500</v>
      </c>
      <c r="G67" s="55" t="s">
        <v>299</v>
      </c>
      <c r="H67" s="42" t="s">
        <v>300</v>
      </c>
      <c r="I67" s="42" t="s">
        <v>301</v>
      </c>
      <c r="J67" s="66">
        <v>15681500019140</v>
      </c>
      <c r="K67" s="67">
        <v>46416</v>
      </c>
      <c r="L67" s="68">
        <v>46780.999305555553</v>
      </c>
      <c r="M67" s="68" t="s">
        <v>26</v>
      </c>
      <c r="N67" s="69" t="s">
        <v>269</v>
      </c>
      <c r="O67" s="109" t="s">
        <v>302</v>
      </c>
      <c r="P67" s="69" t="s">
        <v>1570</v>
      </c>
      <c r="Q67" s="57">
        <v>84500000</v>
      </c>
    </row>
    <row r="68" spans="1:17" ht="15.75" thickBot="1">
      <c r="A68" s="70">
        <f t="shared" ref="A68:A131" si="1">+A67+1</f>
        <v>67</v>
      </c>
      <c r="B68" s="41" t="s">
        <v>303</v>
      </c>
      <c r="C68" s="41" t="s">
        <v>304</v>
      </c>
      <c r="D68" s="41" t="s">
        <v>27</v>
      </c>
      <c r="E68" s="41"/>
      <c r="F68" s="42">
        <v>2488</v>
      </c>
      <c r="G68" s="55" t="s">
        <v>295</v>
      </c>
      <c r="H68" s="42" t="s">
        <v>305</v>
      </c>
      <c r="I68" s="42" t="s">
        <v>306</v>
      </c>
      <c r="J68" s="66">
        <v>15681500019180</v>
      </c>
      <c r="K68" s="67">
        <v>46416</v>
      </c>
      <c r="L68" s="68">
        <v>46780.999305555553</v>
      </c>
      <c r="M68" s="68" t="s">
        <v>26</v>
      </c>
      <c r="N68" s="69" t="s">
        <v>269</v>
      </c>
      <c r="O68" s="109" t="s">
        <v>307</v>
      </c>
      <c r="P68" s="69" t="s">
        <v>1571</v>
      </c>
      <c r="Q68" s="57">
        <v>92400000</v>
      </c>
    </row>
    <row r="69" spans="1:17" ht="15.75" thickBot="1">
      <c r="A69" s="70">
        <f t="shared" si="1"/>
        <v>68</v>
      </c>
      <c r="B69" s="41" t="s">
        <v>308</v>
      </c>
      <c r="C69" s="41" t="s">
        <v>64</v>
      </c>
      <c r="D69" s="41" t="s">
        <v>29</v>
      </c>
      <c r="E69" s="41"/>
      <c r="F69" s="42">
        <v>124</v>
      </c>
      <c r="G69" s="55" t="s">
        <v>309</v>
      </c>
      <c r="H69" s="42" t="s">
        <v>310</v>
      </c>
      <c r="I69" s="42" t="s">
        <v>311</v>
      </c>
      <c r="J69" s="66">
        <v>15681500019190</v>
      </c>
      <c r="K69" s="67">
        <v>46416</v>
      </c>
      <c r="L69" s="68">
        <v>46780.999305555553</v>
      </c>
      <c r="M69" s="68" t="s">
        <v>26</v>
      </c>
      <c r="N69" s="69" t="s">
        <v>292</v>
      </c>
      <c r="O69" s="109" t="s">
        <v>312</v>
      </c>
      <c r="P69" s="69" t="s">
        <v>1516</v>
      </c>
      <c r="Q69" s="57">
        <v>7000000</v>
      </c>
    </row>
    <row r="70" spans="1:17" ht="15.75" thickBot="1">
      <c r="A70" s="70">
        <f t="shared" si="1"/>
        <v>69</v>
      </c>
      <c r="B70" s="41" t="s">
        <v>313</v>
      </c>
      <c r="C70" s="41" t="s">
        <v>64</v>
      </c>
      <c r="D70" s="41" t="s">
        <v>29</v>
      </c>
      <c r="E70" s="41"/>
      <c r="F70" s="42">
        <v>124</v>
      </c>
      <c r="G70" s="55" t="s">
        <v>309</v>
      </c>
      <c r="H70" s="42" t="s">
        <v>314</v>
      </c>
      <c r="I70" s="42" t="s">
        <v>315</v>
      </c>
      <c r="J70" s="66">
        <v>15681500019220</v>
      </c>
      <c r="K70" s="67">
        <v>46416</v>
      </c>
      <c r="L70" s="68">
        <v>46780.999305555553</v>
      </c>
      <c r="M70" s="68" t="s">
        <v>26</v>
      </c>
      <c r="N70" s="69" t="s">
        <v>292</v>
      </c>
      <c r="O70" s="109" t="s">
        <v>312</v>
      </c>
      <c r="P70" s="69" t="s">
        <v>1516</v>
      </c>
      <c r="Q70" s="57">
        <v>7000000</v>
      </c>
    </row>
    <row r="71" spans="1:17" ht="15.75" thickBot="1">
      <c r="A71" s="70">
        <f t="shared" si="1"/>
        <v>70</v>
      </c>
      <c r="B71" s="41" t="s">
        <v>316</v>
      </c>
      <c r="C71" s="41" t="s">
        <v>64</v>
      </c>
      <c r="D71" s="41" t="s">
        <v>29</v>
      </c>
      <c r="E71" s="41"/>
      <c r="F71" s="42">
        <v>124</v>
      </c>
      <c r="G71" s="55" t="s">
        <v>317</v>
      </c>
      <c r="H71" s="42" t="s">
        <v>318</v>
      </c>
      <c r="I71" s="42" t="s">
        <v>319</v>
      </c>
      <c r="J71" s="66">
        <v>15681500019240</v>
      </c>
      <c r="K71" s="67">
        <v>46416</v>
      </c>
      <c r="L71" s="68">
        <v>46780.999305555553</v>
      </c>
      <c r="M71" s="68" t="s">
        <v>28</v>
      </c>
      <c r="N71" s="69" t="s">
        <v>269</v>
      </c>
      <c r="O71" s="109" t="s">
        <v>320</v>
      </c>
      <c r="P71" s="69" t="s">
        <v>1516</v>
      </c>
      <c r="Q71" s="57">
        <v>6800000</v>
      </c>
    </row>
    <row r="72" spans="1:17" ht="15.75" thickBot="1">
      <c r="A72" s="70">
        <f t="shared" si="1"/>
        <v>71</v>
      </c>
      <c r="B72" s="41" t="s">
        <v>321</v>
      </c>
      <c r="C72" s="41" t="s">
        <v>64</v>
      </c>
      <c r="D72" s="41" t="s">
        <v>29</v>
      </c>
      <c r="E72" s="41"/>
      <c r="F72" s="42">
        <v>249</v>
      </c>
      <c r="G72" s="55" t="s">
        <v>322</v>
      </c>
      <c r="H72" s="42" t="s">
        <v>323</v>
      </c>
      <c r="I72" s="42" t="s">
        <v>324</v>
      </c>
      <c r="J72" s="66">
        <v>15681500019250</v>
      </c>
      <c r="K72" s="67">
        <v>46416</v>
      </c>
      <c r="L72" s="68">
        <v>46780.999305555553</v>
      </c>
      <c r="M72" s="68" t="s">
        <v>26</v>
      </c>
      <c r="N72" s="69" t="s">
        <v>269</v>
      </c>
      <c r="O72" s="109" t="s">
        <v>325</v>
      </c>
      <c r="P72" s="69" t="s">
        <v>1517</v>
      </c>
      <c r="Q72" s="57">
        <v>15400000</v>
      </c>
    </row>
    <row r="73" spans="1:17" ht="15.75" thickBot="1">
      <c r="A73" s="70">
        <f t="shared" si="1"/>
        <v>72</v>
      </c>
      <c r="B73" s="41" t="s">
        <v>326</v>
      </c>
      <c r="C73" s="41" t="s">
        <v>64</v>
      </c>
      <c r="D73" s="41" t="s">
        <v>29</v>
      </c>
      <c r="E73" s="41"/>
      <c r="F73" s="42">
        <v>249</v>
      </c>
      <c r="G73" s="55">
        <v>2018</v>
      </c>
      <c r="H73" s="42" t="s">
        <v>327</v>
      </c>
      <c r="I73" s="42" t="s">
        <v>328</v>
      </c>
      <c r="J73" s="66">
        <v>15681500019260</v>
      </c>
      <c r="K73" s="67">
        <v>46416</v>
      </c>
      <c r="L73" s="68">
        <v>46780.999305555553</v>
      </c>
      <c r="M73" s="68" t="s">
        <v>26</v>
      </c>
      <c r="N73" s="69" t="s">
        <v>269</v>
      </c>
      <c r="O73" s="109" t="s">
        <v>325</v>
      </c>
      <c r="P73" s="69" t="s">
        <v>1517</v>
      </c>
      <c r="Q73" s="57">
        <v>15400000</v>
      </c>
    </row>
    <row r="74" spans="1:17" ht="15.75" thickBot="1">
      <c r="A74" s="70">
        <f t="shared" si="1"/>
        <v>73</v>
      </c>
      <c r="B74" s="41" t="s">
        <v>329</v>
      </c>
      <c r="C74" s="41" t="s">
        <v>64</v>
      </c>
      <c r="D74" s="41" t="s">
        <v>29</v>
      </c>
      <c r="E74" s="41"/>
      <c r="F74" s="42">
        <v>249</v>
      </c>
      <c r="G74" s="55">
        <v>2018</v>
      </c>
      <c r="H74" s="42" t="s">
        <v>330</v>
      </c>
      <c r="I74" s="42" t="s">
        <v>331</v>
      </c>
      <c r="J74" s="66">
        <v>15681500019440</v>
      </c>
      <c r="K74" s="67">
        <v>46416</v>
      </c>
      <c r="L74" s="68">
        <v>46780.999305555553</v>
      </c>
      <c r="M74" s="68" t="s">
        <v>26</v>
      </c>
      <c r="N74" s="69" t="s">
        <v>67</v>
      </c>
      <c r="O74" s="109" t="s">
        <v>265</v>
      </c>
      <c r="P74" s="69" t="s">
        <v>1517</v>
      </c>
      <c r="Q74" s="57">
        <v>15400000</v>
      </c>
    </row>
    <row r="75" spans="1:17" ht="15.75" thickBot="1">
      <c r="A75" s="70">
        <f t="shared" si="1"/>
        <v>74</v>
      </c>
      <c r="B75" s="41" t="s">
        <v>332</v>
      </c>
      <c r="C75" s="41" t="s">
        <v>64</v>
      </c>
      <c r="D75" s="41" t="s">
        <v>29</v>
      </c>
      <c r="E75" s="41"/>
      <c r="F75" s="42">
        <v>124</v>
      </c>
      <c r="G75" s="55">
        <v>2013</v>
      </c>
      <c r="H75" s="42" t="s">
        <v>333</v>
      </c>
      <c r="I75" s="42" t="s">
        <v>334</v>
      </c>
      <c r="J75" s="66">
        <v>15681500019450</v>
      </c>
      <c r="K75" s="67">
        <v>46416</v>
      </c>
      <c r="L75" s="68">
        <v>46780.999305555553</v>
      </c>
      <c r="M75" s="68" t="s">
        <v>26</v>
      </c>
      <c r="N75" s="69" t="s">
        <v>128</v>
      </c>
      <c r="O75" s="109" t="s">
        <v>246</v>
      </c>
      <c r="P75" s="69" t="s">
        <v>1505</v>
      </c>
      <c r="Q75" s="57">
        <v>5800000</v>
      </c>
    </row>
    <row r="76" spans="1:17" ht="15.75" thickBot="1">
      <c r="A76" s="70">
        <f t="shared" si="1"/>
        <v>75</v>
      </c>
      <c r="B76" s="41" t="s">
        <v>335</v>
      </c>
      <c r="C76" s="41" t="s">
        <v>64</v>
      </c>
      <c r="D76" s="41" t="s">
        <v>29</v>
      </c>
      <c r="E76" s="41"/>
      <c r="F76" s="42">
        <v>124</v>
      </c>
      <c r="G76" s="55">
        <v>2013</v>
      </c>
      <c r="H76" s="42" t="s">
        <v>336</v>
      </c>
      <c r="I76" s="42" t="s">
        <v>337</v>
      </c>
      <c r="J76" s="66">
        <v>15681500019460</v>
      </c>
      <c r="K76" s="67">
        <v>46416</v>
      </c>
      <c r="L76" s="68">
        <v>46780.999305555553</v>
      </c>
      <c r="M76" s="68" t="s">
        <v>26</v>
      </c>
      <c r="N76" s="69" t="s">
        <v>128</v>
      </c>
      <c r="O76" s="109" t="s">
        <v>338</v>
      </c>
      <c r="P76" s="69" t="s">
        <v>1505</v>
      </c>
      <c r="Q76" s="57">
        <v>5800000</v>
      </c>
    </row>
    <row r="77" spans="1:17" ht="15.75" thickBot="1">
      <c r="A77" s="70">
        <f t="shared" si="1"/>
        <v>76</v>
      </c>
      <c r="B77" s="41" t="s">
        <v>339</v>
      </c>
      <c r="C77" s="41" t="s">
        <v>64</v>
      </c>
      <c r="D77" s="41" t="s">
        <v>29</v>
      </c>
      <c r="E77" s="41"/>
      <c r="F77" s="42">
        <v>124</v>
      </c>
      <c r="G77" s="55">
        <v>2013</v>
      </c>
      <c r="H77" s="42" t="s">
        <v>340</v>
      </c>
      <c r="I77" s="42" t="s">
        <v>341</v>
      </c>
      <c r="J77" s="66">
        <v>15681500019470</v>
      </c>
      <c r="K77" s="67">
        <v>46416</v>
      </c>
      <c r="L77" s="68">
        <v>46780.999305555553</v>
      </c>
      <c r="M77" s="68" t="s">
        <v>26</v>
      </c>
      <c r="N77" s="69" t="s">
        <v>128</v>
      </c>
      <c r="O77" s="109" t="s">
        <v>246</v>
      </c>
      <c r="P77" s="69" t="s">
        <v>1505</v>
      </c>
      <c r="Q77" s="57">
        <v>5800000</v>
      </c>
    </row>
    <row r="78" spans="1:17" ht="15.75" thickBot="1">
      <c r="A78" s="70">
        <f t="shared" si="1"/>
        <v>77</v>
      </c>
      <c r="B78" s="41" t="s">
        <v>342</v>
      </c>
      <c r="C78" s="41" t="s">
        <v>64</v>
      </c>
      <c r="D78" s="41" t="s">
        <v>29</v>
      </c>
      <c r="E78" s="41"/>
      <c r="F78" s="42">
        <v>124</v>
      </c>
      <c r="G78" s="55">
        <v>2013</v>
      </c>
      <c r="H78" s="42" t="s">
        <v>343</v>
      </c>
      <c r="I78" s="42" t="s">
        <v>344</v>
      </c>
      <c r="J78" s="66">
        <v>15681500019480</v>
      </c>
      <c r="K78" s="67">
        <v>46416</v>
      </c>
      <c r="L78" s="68">
        <v>46780.999305555553</v>
      </c>
      <c r="M78" s="68" t="s">
        <v>26</v>
      </c>
      <c r="N78" s="69" t="s">
        <v>72</v>
      </c>
      <c r="O78" s="109" t="s">
        <v>87</v>
      </c>
      <c r="P78" s="69" t="s">
        <v>1505</v>
      </c>
      <c r="Q78" s="57">
        <v>5800000</v>
      </c>
    </row>
    <row r="79" spans="1:17" ht="15.75" thickBot="1">
      <c r="A79" s="70">
        <f t="shared" si="1"/>
        <v>78</v>
      </c>
      <c r="B79" s="41" t="s">
        <v>345</v>
      </c>
      <c r="C79" s="41" t="s">
        <v>64</v>
      </c>
      <c r="D79" s="41" t="s">
        <v>29</v>
      </c>
      <c r="E79" s="41"/>
      <c r="F79" s="42">
        <v>124</v>
      </c>
      <c r="G79" s="55">
        <v>2013</v>
      </c>
      <c r="H79" s="42" t="s">
        <v>346</v>
      </c>
      <c r="I79" s="42" t="s">
        <v>347</v>
      </c>
      <c r="J79" s="66">
        <v>15681500019490</v>
      </c>
      <c r="K79" s="67">
        <v>46051</v>
      </c>
      <c r="L79" s="68">
        <v>46415.999305555597</v>
      </c>
      <c r="M79" s="68" t="s">
        <v>26</v>
      </c>
      <c r="N79" s="69" t="s">
        <v>128</v>
      </c>
      <c r="O79" s="109" t="s">
        <v>348</v>
      </c>
      <c r="P79" s="69" t="s">
        <v>1505</v>
      </c>
      <c r="Q79" s="57">
        <v>5800000</v>
      </c>
    </row>
    <row r="80" spans="1:17" ht="15.75" thickBot="1">
      <c r="A80" s="70">
        <f t="shared" si="1"/>
        <v>79</v>
      </c>
      <c r="B80" s="41" t="s">
        <v>349</v>
      </c>
      <c r="C80" s="41" t="s">
        <v>64</v>
      </c>
      <c r="D80" s="41" t="s">
        <v>29</v>
      </c>
      <c r="E80" s="41"/>
      <c r="F80" s="42">
        <v>124</v>
      </c>
      <c r="G80" s="55">
        <v>2013</v>
      </c>
      <c r="H80" s="42" t="s">
        <v>350</v>
      </c>
      <c r="I80" s="42" t="s">
        <v>351</v>
      </c>
      <c r="J80" s="66">
        <v>15681500019500</v>
      </c>
      <c r="K80" s="67">
        <v>46416</v>
      </c>
      <c r="L80" s="68">
        <v>46780.999305555553</v>
      </c>
      <c r="M80" s="68" t="s">
        <v>26</v>
      </c>
      <c r="N80" s="69" t="s">
        <v>128</v>
      </c>
      <c r="O80" s="109" t="s">
        <v>348</v>
      </c>
      <c r="P80" s="69" t="s">
        <v>1505</v>
      </c>
      <c r="Q80" s="57">
        <v>5800000</v>
      </c>
    </row>
    <row r="81" spans="1:17" ht="15.75" thickBot="1">
      <c r="A81" s="70">
        <f t="shared" si="1"/>
        <v>80</v>
      </c>
      <c r="B81" s="41" t="s">
        <v>352</v>
      </c>
      <c r="C81" s="41" t="s">
        <v>64</v>
      </c>
      <c r="D81" s="41" t="s">
        <v>29</v>
      </c>
      <c r="E81" s="41"/>
      <c r="F81" s="42">
        <v>124</v>
      </c>
      <c r="G81" s="55">
        <v>2013</v>
      </c>
      <c r="H81" s="42" t="s">
        <v>353</v>
      </c>
      <c r="I81" s="42" t="s">
        <v>354</v>
      </c>
      <c r="J81" s="66">
        <v>15681500019510</v>
      </c>
      <c r="K81" s="67">
        <v>46416</v>
      </c>
      <c r="L81" s="68">
        <v>46780.999305555553</v>
      </c>
      <c r="M81" s="68" t="s">
        <v>26</v>
      </c>
      <c r="N81" s="69" t="s">
        <v>128</v>
      </c>
      <c r="O81" s="109" t="s">
        <v>348</v>
      </c>
      <c r="P81" s="69" t="s">
        <v>1505</v>
      </c>
      <c r="Q81" s="57">
        <v>5800000</v>
      </c>
    </row>
    <row r="82" spans="1:17" ht="15.75" thickBot="1">
      <c r="A82" s="70">
        <f t="shared" si="1"/>
        <v>81</v>
      </c>
      <c r="B82" s="41" t="s">
        <v>355</v>
      </c>
      <c r="C82" s="41" t="s">
        <v>64</v>
      </c>
      <c r="D82" s="41" t="s">
        <v>29</v>
      </c>
      <c r="E82" s="41"/>
      <c r="F82" s="42">
        <v>124</v>
      </c>
      <c r="G82" s="55">
        <v>2013</v>
      </c>
      <c r="H82" s="42" t="s">
        <v>356</v>
      </c>
      <c r="I82" s="42" t="s">
        <v>357</v>
      </c>
      <c r="J82" s="66">
        <v>15681500019520</v>
      </c>
      <c r="K82" s="67">
        <v>46416</v>
      </c>
      <c r="L82" s="68">
        <v>46780.999305555553</v>
      </c>
      <c r="M82" s="68" t="s">
        <v>26</v>
      </c>
      <c r="N82" s="69" t="s">
        <v>128</v>
      </c>
      <c r="O82" s="109" t="s">
        <v>358</v>
      </c>
      <c r="P82" s="69" t="s">
        <v>1505</v>
      </c>
      <c r="Q82" s="57">
        <v>5800000</v>
      </c>
    </row>
    <row r="83" spans="1:17" ht="15.75" thickBot="1">
      <c r="A83" s="70">
        <f t="shared" si="1"/>
        <v>82</v>
      </c>
      <c r="B83" s="41" t="s">
        <v>359</v>
      </c>
      <c r="C83" s="41" t="s">
        <v>64</v>
      </c>
      <c r="D83" s="41" t="s">
        <v>29</v>
      </c>
      <c r="E83" s="41"/>
      <c r="F83" s="42">
        <v>124</v>
      </c>
      <c r="G83" s="55">
        <v>2013</v>
      </c>
      <c r="H83" s="42" t="s">
        <v>360</v>
      </c>
      <c r="I83" s="42" t="s">
        <v>361</v>
      </c>
      <c r="J83" s="66">
        <v>15681500019550</v>
      </c>
      <c r="K83" s="67">
        <v>46416</v>
      </c>
      <c r="L83" s="68">
        <v>46780.999305555553</v>
      </c>
      <c r="M83" s="68" t="s">
        <v>26</v>
      </c>
      <c r="N83" s="69" t="s">
        <v>128</v>
      </c>
      <c r="O83" s="109" t="s">
        <v>338</v>
      </c>
      <c r="P83" s="69" t="s">
        <v>1505</v>
      </c>
      <c r="Q83" s="57">
        <v>5800000</v>
      </c>
    </row>
    <row r="84" spans="1:17" ht="15.75" thickBot="1">
      <c r="A84" s="70">
        <f t="shared" si="1"/>
        <v>83</v>
      </c>
      <c r="B84" s="41" t="s">
        <v>362</v>
      </c>
      <c r="C84" s="41" t="s">
        <v>64</v>
      </c>
      <c r="D84" s="41" t="s">
        <v>29</v>
      </c>
      <c r="E84" s="41"/>
      <c r="F84" s="42">
        <v>124</v>
      </c>
      <c r="G84" s="55">
        <v>2013</v>
      </c>
      <c r="H84" s="42" t="s">
        <v>363</v>
      </c>
      <c r="I84" s="42" t="s">
        <v>364</v>
      </c>
      <c r="J84" s="66">
        <v>15681500019560</v>
      </c>
      <c r="K84" s="67">
        <v>46416</v>
      </c>
      <c r="L84" s="68">
        <v>46780.999305555553</v>
      </c>
      <c r="M84" s="68" t="s">
        <v>26</v>
      </c>
      <c r="N84" s="69" t="s">
        <v>128</v>
      </c>
      <c r="O84" s="109" t="s">
        <v>129</v>
      </c>
      <c r="P84" s="69" t="s">
        <v>1505</v>
      </c>
      <c r="Q84" s="57">
        <v>5800000</v>
      </c>
    </row>
    <row r="85" spans="1:17" ht="15.75" thickBot="1">
      <c r="A85" s="70">
        <f t="shared" si="1"/>
        <v>84</v>
      </c>
      <c r="B85" s="41" t="s">
        <v>365</v>
      </c>
      <c r="C85" s="41" t="s">
        <v>93</v>
      </c>
      <c r="D85" s="41" t="s">
        <v>29</v>
      </c>
      <c r="E85" s="41"/>
      <c r="F85" s="42">
        <v>149</v>
      </c>
      <c r="G85" s="55">
        <v>2019</v>
      </c>
      <c r="H85" s="42" t="s">
        <v>366</v>
      </c>
      <c r="I85" s="42" t="s">
        <v>367</v>
      </c>
      <c r="J85" s="66">
        <v>15681500019570</v>
      </c>
      <c r="K85" s="67">
        <v>46416</v>
      </c>
      <c r="L85" s="68">
        <v>46780.999305555553</v>
      </c>
      <c r="M85" s="68" t="s">
        <v>26</v>
      </c>
      <c r="N85" s="69" t="s">
        <v>292</v>
      </c>
      <c r="O85" s="109" t="s">
        <v>368</v>
      </c>
      <c r="P85" s="69" t="s">
        <v>1509</v>
      </c>
      <c r="Q85" s="57">
        <v>7100000</v>
      </c>
    </row>
    <row r="86" spans="1:17">
      <c r="A86" s="71">
        <f t="shared" si="1"/>
        <v>85</v>
      </c>
      <c r="B86" s="72" t="s">
        <v>369</v>
      </c>
      <c r="C86" s="72" t="s">
        <v>64</v>
      </c>
      <c r="D86" s="72" t="s">
        <v>29</v>
      </c>
      <c r="E86" s="72"/>
      <c r="F86" s="74">
        <v>125</v>
      </c>
      <c r="G86" s="73">
        <v>2015</v>
      </c>
      <c r="H86" s="74" t="s">
        <v>370</v>
      </c>
      <c r="I86" s="74" t="s">
        <v>371</v>
      </c>
      <c r="J86" s="66">
        <v>15681500019580</v>
      </c>
      <c r="K86" s="67">
        <v>46416</v>
      </c>
      <c r="L86" s="68">
        <v>46780.999305555553</v>
      </c>
      <c r="M86" s="68" t="s">
        <v>26</v>
      </c>
      <c r="N86" s="69" t="s">
        <v>72</v>
      </c>
      <c r="O86" s="109" t="s">
        <v>372</v>
      </c>
      <c r="P86" s="69" t="s">
        <v>1517</v>
      </c>
      <c r="Q86" s="57">
        <v>12300000</v>
      </c>
    </row>
    <row r="87" spans="1:17">
      <c r="A87" s="55">
        <f t="shared" si="1"/>
        <v>86</v>
      </c>
      <c r="B87" s="40" t="s">
        <v>373</v>
      </c>
      <c r="C87" s="41" t="s">
        <v>4</v>
      </c>
      <c r="D87" s="41" t="s">
        <v>27</v>
      </c>
      <c r="E87" s="41" t="s">
        <v>1594</v>
      </c>
      <c r="F87" s="42">
        <v>2393</v>
      </c>
      <c r="G87" s="42">
        <v>2023</v>
      </c>
      <c r="H87" s="42" t="s">
        <v>374</v>
      </c>
      <c r="I87" s="42" t="s">
        <v>375</v>
      </c>
      <c r="J87" s="75">
        <v>15681500019690</v>
      </c>
      <c r="K87" s="67">
        <v>46417</v>
      </c>
      <c r="L87" s="68">
        <v>46781.999305555553</v>
      </c>
      <c r="M87" s="68" t="s">
        <v>26</v>
      </c>
      <c r="N87" s="69" t="s">
        <v>269</v>
      </c>
      <c r="O87" s="109" t="s">
        <v>270</v>
      </c>
      <c r="P87" s="69" t="s">
        <v>1539</v>
      </c>
      <c r="Q87" s="57">
        <v>186400000</v>
      </c>
    </row>
    <row r="88" spans="1:17">
      <c r="A88" s="55">
        <f t="shared" si="1"/>
        <v>87</v>
      </c>
      <c r="B88" s="40" t="s">
        <v>376</v>
      </c>
      <c r="C88" s="41" t="s">
        <v>4</v>
      </c>
      <c r="D88" s="41" t="s">
        <v>27</v>
      </c>
      <c r="E88" s="41" t="s">
        <v>1594</v>
      </c>
      <c r="F88" s="42">
        <v>2393</v>
      </c>
      <c r="G88" s="42">
        <v>2023</v>
      </c>
      <c r="H88" s="42" t="s">
        <v>377</v>
      </c>
      <c r="I88" s="42" t="s">
        <v>378</v>
      </c>
      <c r="J88" s="75">
        <v>15681500019700</v>
      </c>
      <c r="K88" s="67">
        <v>46417</v>
      </c>
      <c r="L88" s="68">
        <v>46781.999305555553</v>
      </c>
      <c r="M88" s="68" t="s">
        <v>26</v>
      </c>
      <c r="N88" s="69" t="s">
        <v>269</v>
      </c>
      <c r="O88" s="109" t="s">
        <v>270</v>
      </c>
      <c r="P88" s="69" t="s">
        <v>1539</v>
      </c>
      <c r="Q88" s="57">
        <v>186400000</v>
      </c>
    </row>
    <row r="89" spans="1:17">
      <c r="A89" s="55">
        <f t="shared" si="1"/>
        <v>88</v>
      </c>
      <c r="B89" s="40" t="s">
        <v>379</v>
      </c>
      <c r="C89" s="41" t="s">
        <v>283</v>
      </c>
      <c r="D89" s="41" t="s">
        <v>27</v>
      </c>
      <c r="E89" s="41" t="s">
        <v>1594</v>
      </c>
      <c r="F89" s="42">
        <v>2393</v>
      </c>
      <c r="G89" s="42">
        <v>2023</v>
      </c>
      <c r="H89" s="42" t="s">
        <v>380</v>
      </c>
      <c r="I89" s="42" t="s">
        <v>381</v>
      </c>
      <c r="J89" s="75">
        <v>15681500019600</v>
      </c>
      <c r="K89" s="67">
        <v>46417</v>
      </c>
      <c r="L89" s="68">
        <v>46781.999305555553</v>
      </c>
      <c r="M89" s="68" t="s">
        <v>26</v>
      </c>
      <c r="N89" s="69" t="s">
        <v>269</v>
      </c>
      <c r="O89" s="109" t="s">
        <v>270</v>
      </c>
      <c r="P89" s="69" t="s">
        <v>1539</v>
      </c>
      <c r="Q89" s="57">
        <v>186400000</v>
      </c>
    </row>
    <row r="90" spans="1:17" ht="15.75" thickBot="1">
      <c r="A90" s="62">
        <f t="shared" si="1"/>
        <v>89</v>
      </c>
      <c r="B90" s="63" t="s">
        <v>382</v>
      </c>
      <c r="C90" s="63" t="s">
        <v>383</v>
      </c>
      <c r="D90" s="63" t="s">
        <v>2</v>
      </c>
      <c r="E90" s="63"/>
      <c r="F90" s="65">
        <v>1999</v>
      </c>
      <c r="G90" s="64">
        <v>2014</v>
      </c>
      <c r="H90" s="65" t="s">
        <v>384</v>
      </c>
      <c r="I90" s="65" t="s">
        <v>385</v>
      </c>
      <c r="J90" s="66">
        <v>15681500019610</v>
      </c>
      <c r="K90" s="67">
        <v>46417</v>
      </c>
      <c r="L90" s="68">
        <v>46781.999305555553</v>
      </c>
      <c r="M90" s="68" t="s">
        <v>26</v>
      </c>
      <c r="N90" s="69" t="s">
        <v>72</v>
      </c>
      <c r="O90" s="109" t="s">
        <v>372</v>
      </c>
      <c r="P90" s="69" t="s">
        <v>1551</v>
      </c>
      <c r="Q90" s="57">
        <v>49500000</v>
      </c>
    </row>
    <row r="91" spans="1:17" ht="15.75" thickBot="1">
      <c r="A91" s="70">
        <f t="shared" si="1"/>
        <v>90</v>
      </c>
      <c r="B91" s="41" t="s">
        <v>386</v>
      </c>
      <c r="C91" s="41" t="s">
        <v>387</v>
      </c>
      <c r="D91" s="41" t="s">
        <v>27</v>
      </c>
      <c r="E91" s="41"/>
      <c r="F91" s="42">
        <v>2999</v>
      </c>
      <c r="G91" s="55">
        <v>2011</v>
      </c>
      <c r="H91" s="42">
        <v>893941</v>
      </c>
      <c r="I91" s="42" t="s">
        <v>388</v>
      </c>
      <c r="J91" s="66">
        <v>15681500019620</v>
      </c>
      <c r="K91" s="67">
        <v>46417</v>
      </c>
      <c r="L91" s="68">
        <v>46781.999305555553</v>
      </c>
      <c r="M91" s="68" t="s">
        <v>26</v>
      </c>
      <c r="N91" s="69" t="s">
        <v>72</v>
      </c>
      <c r="O91" s="109" t="s">
        <v>242</v>
      </c>
      <c r="P91" s="69" t="s">
        <v>1575</v>
      </c>
      <c r="Q91" s="57">
        <v>75500000</v>
      </c>
    </row>
    <row r="92" spans="1:17" ht="15.75" thickBot="1">
      <c r="A92" s="70">
        <f t="shared" si="1"/>
        <v>91</v>
      </c>
      <c r="B92" s="40" t="s">
        <v>389</v>
      </c>
      <c r="C92" s="41" t="s">
        <v>4</v>
      </c>
      <c r="D92" s="41" t="s">
        <v>27</v>
      </c>
      <c r="E92" s="41"/>
      <c r="F92" s="42">
        <v>2393</v>
      </c>
      <c r="G92" s="55">
        <v>2023</v>
      </c>
      <c r="H92" s="42" t="s">
        <v>390</v>
      </c>
      <c r="I92" s="42" t="s">
        <v>391</v>
      </c>
      <c r="J92" s="66">
        <v>15681500019630</v>
      </c>
      <c r="K92" s="67">
        <v>46419</v>
      </c>
      <c r="L92" s="68">
        <v>46783.999305555553</v>
      </c>
      <c r="M92" s="68" t="s">
        <v>26</v>
      </c>
      <c r="N92" s="69" t="s">
        <v>72</v>
      </c>
      <c r="O92" s="109" t="s">
        <v>87</v>
      </c>
      <c r="P92" s="69" t="s">
        <v>1539</v>
      </c>
      <c r="Q92" s="57">
        <v>186400000</v>
      </c>
    </row>
    <row r="93" spans="1:17" ht="15.75" thickBot="1">
      <c r="A93" s="70">
        <f t="shared" si="1"/>
        <v>92</v>
      </c>
      <c r="B93" s="40" t="s">
        <v>392</v>
      </c>
      <c r="C93" s="41" t="s">
        <v>4</v>
      </c>
      <c r="D93" s="41" t="s">
        <v>27</v>
      </c>
      <c r="E93" s="41"/>
      <c r="F93" s="42">
        <v>2400</v>
      </c>
      <c r="G93" s="55">
        <v>2023</v>
      </c>
      <c r="H93" s="42" t="s">
        <v>393</v>
      </c>
      <c r="I93" s="42" t="s">
        <v>394</v>
      </c>
      <c r="J93" s="66">
        <v>15681500019640</v>
      </c>
      <c r="K93" s="67">
        <v>46419</v>
      </c>
      <c r="L93" s="68">
        <v>46783.999305555553</v>
      </c>
      <c r="M93" s="68" t="s">
        <v>26</v>
      </c>
      <c r="N93" s="69" t="s">
        <v>72</v>
      </c>
      <c r="O93" s="109" t="s">
        <v>205</v>
      </c>
      <c r="P93" s="69" t="s">
        <v>1539</v>
      </c>
      <c r="Q93" s="57">
        <v>186400000</v>
      </c>
    </row>
    <row r="94" spans="1:17" ht="15.75" thickBot="1">
      <c r="A94" s="70">
        <f t="shared" si="1"/>
        <v>93</v>
      </c>
      <c r="B94" s="41" t="s">
        <v>395</v>
      </c>
      <c r="C94" s="41" t="s">
        <v>64</v>
      </c>
      <c r="D94" s="41" t="s">
        <v>29</v>
      </c>
      <c r="E94" s="41"/>
      <c r="F94" s="42">
        <v>124</v>
      </c>
      <c r="G94" s="55">
        <v>2013</v>
      </c>
      <c r="H94" s="42" t="s">
        <v>396</v>
      </c>
      <c r="I94" s="42" t="s">
        <v>397</v>
      </c>
      <c r="J94" s="66">
        <v>7008004348206000</v>
      </c>
      <c r="K94" s="67">
        <v>46055</v>
      </c>
      <c r="L94" s="68">
        <v>46419.999305555597</v>
      </c>
      <c r="M94" s="68" t="s">
        <v>26</v>
      </c>
      <c r="N94" s="69" t="s">
        <v>292</v>
      </c>
      <c r="O94" s="109" t="s">
        <v>398</v>
      </c>
      <c r="P94" s="69" t="s">
        <v>1505</v>
      </c>
      <c r="Q94" s="57">
        <v>5800000</v>
      </c>
    </row>
    <row r="95" spans="1:17" ht="18.600000000000001" customHeight="1" thickBot="1">
      <c r="A95" s="70">
        <f t="shared" si="1"/>
        <v>94</v>
      </c>
      <c r="B95" s="41" t="s">
        <v>399</v>
      </c>
      <c r="C95" s="41" t="s">
        <v>400</v>
      </c>
      <c r="D95" s="41" t="s">
        <v>2</v>
      </c>
      <c r="E95" s="41"/>
      <c r="F95" s="42">
        <v>1984</v>
      </c>
      <c r="G95" s="55">
        <v>2015</v>
      </c>
      <c r="H95" s="42" t="s">
        <v>401</v>
      </c>
      <c r="I95" s="42" t="s">
        <v>402</v>
      </c>
      <c r="J95" s="66">
        <v>7008004348207000</v>
      </c>
      <c r="K95" s="67">
        <v>46055</v>
      </c>
      <c r="L95" s="68">
        <v>46419.999305555597</v>
      </c>
      <c r="M95" s="68" t="s">
        <v>26</v>
      </c>
      <c r="N95" s="69" t="s">
        <v>403</v>
      </c>
      <c r="O95" s="110" t="s">
        <v>404</v>
      </c>
      <c r="P95" s="69" t="s">
        <v>1573</v>
      </c>
      <c r="Q95" s="57">
        <v>78800000</v>
      </c>
    </row>
    <row r="96" spans="1:17" ht="15.75" thickBot="1">
      <c r="A96" s="70">
        <f t="shared" si="1"/>
        <v>95</v>
      </c>
      <c r="B96" s="41" t="s">
        <v>405</v>
      </c>
      <c r="C96" s="41" t="s">
        <v>64</v>
      </c>
      <c r="D96" s="41" t="s">
        <v>29</v>
      </c>
      <c r="E96" s="41"/>
      <c r="F96" s="42">
        <v>124</v>
      </c>
      <c r="G96" s="55" t="s">
        <v>406</v>
      </c>
      <c r="H96" s="42" t="s">
        <v>407</v>
      </c>
      <c r="I96" s="42" t="s">
        <v>408</v>
      </c>
      <c r="J96" s="66">
        <v>7008004348208000</v>
      </c>
      <c r="K96" s="67">
        <v>46057</v>
      </c>
      <c r="L96" s="68">
        <v>46421.999305555597</v>
      </c>
      <c r="M96" s="68" t="s">
        <v>26</v>
      </c>
      <c r="N96" s="69" t="s">
        <v>72</v>
      </c>
      <c r="O96" s="109" t="s">
        <v>73</v>
      </c>
      <c r="P96" s="69" t="s">
        <v>1505</v>
      </c>
      <c r="Q96" s="57">
        <v>5800000</v>
      </c>
    </row>
    <row r="97" spans="1:17" ht="15.75" thickBot="1">
      <c r="A97" s="70">
        <f t="shared" si="1"/>
        <v>96</v>
      </c>
      <c r="B97" s="41" t="s">
        <v>409</v>
      </c>
      <c r="C97" s="41" t="s">
        <v>93</v>
      </c>
      <c r="D97" s="41" t="s">
        <v>29</v>
      </c>
      <c r="E97" s="41"/>
      <c r="F97" s="42">
        <v>249</v>
      </c>
      <c r="G97" s="55" t="s">
        <v>299</v>
      </c>
      <c r="H97" s="42" t="s">
        <v>410</v>
      </c>
      <c r="I97" s="42" t="s">
        <v>411</v>
      </c>
      <c r="J97" s="66">
        <v>7008004348209000</v>
      </c>
      <c r="K97" s="67">
        <v>46058</v>
      </c>
      <c r="L97" s="68">
        <v>46422.999305555597</v>
      </c>
      <c r="M97" s="68" t="s">
        <v>28</v>
      </c>
      <c r="N97" s="69" t="s">
        <v>269</v>
      </c>
      <c r="O97" s="109" t="s">
        <v>412</v>
      </c>
      <c r="P97" s="69" t="s">
        <v>1530</v>
      </c>
      <c r="Q97" s="57">
        <v>7800000</v>
      </c>
    </row>
    <row r="98" spans="1:17" ht="15.75" thickBot="1">
      <c r="A98" s="70">
        <f t="shared" si="1"/>
        <v>97</v>
      </c>
      <c r="B98" s="41" t="s">
        <v>413</v>
      </c>
      <c r="C98" s="41" t="s">
        <v>64</v>
      </c>
      <c r="D98" s="41" t="s">
        <v>29</v>
      </c>
      <c r="E98" s="41"/>
      <c r="F98" s="42">
        <v>124</v>
      </c>
      <c r="G98" s="55" t="s">
        <v>406</v>
      </c>
      <c r="H98" s="42" t="s">
        <v>414</v>
      </c>
      <c r="I98" s="42" t="s">
        <v>415</v>
      </c>
      <c r="J98" s="66">
        <v>7008004348210000</v>
      </c>
      <c r="K98" s="67">
        <v>46059</v>
      </c>
      <c r="L98" s="68">
        <v>46423.999305555597</v>
      </c>
      <c r="M98" s="68" t="s">
        <v>26</v>
      </c>
      <c r="N98" s="69" t="s">
        <v>292</v>
      </c>
      <c r="O98" s="109" t="s">
        <v>416</v>
      </c>
      <c r="P98" s="69" t="s">
        <v>1505</v>
      </c>
      <c r="Q98" s="57">
        <v>5800000</v>
      </c>
    </row>
    <row r="99" spans="1:17" ht="15.75" thickBot="1">
      <c r="A99" s="70">
        <f t="shared" si="1"/>
        <v>98</v>
      </c>
      <c r="B99" s="41" t="s">
        <v>417</v>
      </c>
      <c r="C99" s="41" t="s">
        <v>64</v>
      </c>
      <c r="D99" s="41" t="s">
        <v>29</v>
      </c>
      <c r="E99" s="41"/>
      <c r="F99" s="42">
        <v>124</v>
      </c>
      <c r="G99" s="55" t="s">
        <v>406</v>
      </c>
      <c r="H99" s="42" t="s">
        <v>418</v>
      </c>
      <c r="I99" s="42" t="s">
        <v>419</v>
      </c>
      <c r="J99" s="66">
        <v>7008004348211000</v>
      </c>
      <c r="K99" s="67">
        <v>46059</v>
      </c>
      <c r="L99" s="68">
        <v>46423.999305555597</v>
      </c>
      <c r="M99" s="68" t="s">
        <v>26</v>
      </c>
      <c r="N99" s="69" t="s">
        <v>292</v>
      </c>
      <c r="O99" s="109" t="s">
        <v>416</v>
      </c>
      <c r="P99" s="69" t="s">
        <v>1505</v>
      </c>
      <c r="Q99" s="57">
        <v>5800000</v>
      </c>
    </row>
    <row r="100" spans="1:17" ht="15.75" thickBot="1">
      <c r="A100" s="70">
        <f t="shared" si="1"/>
        <v>99</v>
      </c>
      <c r="B100" s="41" t="s">
        <v>420</v>
      </c>
      <c r="C100" s="41" t="s">
        <v>64</v>
      </c>
      <c r="D100" s="41" t="s">
        <v>29</v>
      </c>
      <c r="E100" s="41"/>
      <c r="F100" s="42">
        <v>124</v>
      </c>
      <c r="G100" s="55" t="s">
        <v>406</v>
      </c>
      <c r="H100" s="42" t="s">
        <v>421</v>
      </c>
      <c r="I100" s="42" t="s">
        <v>422</v>
      </c>
      <c r="J100" s="66">
        <v>7008004348212000</v>
      </c>
      <c r="K100" s="67">
        <v>46059</v>
      </c>
      <c r="L100" s="68">
        <v>46423.999305555597</v>
      </c>
      <c r="M100" s="68" t="s">
        <v>26</v>
      </c>
      <c r="N100" s="69" t="s">
        <v>292</v>
      </c>
      <c r="O100" s="109" t="s">
        <v>423</v>
      </c>
      <c r="P100" s="69" t="s">
        <v>1505</v>
      </c>
      <c r="Q100" s="57">
        <v>5800000</v>
      </c>
    </row>
    <row r="101" spans="1:17" ht="15.75" thickBot="1">
      <c r="A101" s="70">
        <f t="shared" si="1"/>
        <v>100</v>
      </c>
      <c r="B101" s="41" t="s">
        <v>424</v>
      </c>
      <c r="C101" s="41" t="s">
        <v>383</v>
      </c>
      <c r="D101" s="41" t="s">
        <v>27</v>
      </c>
      <c r="E101" s="41"/>
      <c r="F101" s="42">
        <v>3198</v>
      </c>
      <c r="G101" s="55" t="s">
        <v>425</v>
      </c>
      <c r="H101" s="42" t="s">
        <v>426</v>
      </c>
      <c r="I101" s="42" t="s">
        <v>427</v>
      </c>
      <c r="J101" s="66">
        <v>7008004348213000</v>
      </c>
      <c r="K101" s="67">
        <v>46061</v>
      </c>
      <c r="L101" s="68">
        <v>46425.999305555597</v>
      </c>
      <c r="M101" s="68" t="s">
        <v>26</v>
      </c>
      <c r="N101" s="69" t="s">
        <v>72</v>
      </c>
      <c r="O101" s="109" t="s">
        <v>216</v>
      </c>
      <c r="P101" s="69" t="s">
        <v>1537</v>
      </c>
      <c r="Q101" s="57">
        <v>95600000</v>
      </c>
    </row>
    <row r="102" spans="1:17" ht="15.75" thickBot="1">
      <c r="A102" s="70">
        <f t="shared" si="1"/>
        <v>101</v>
      </c>
      <c r="B102" s="41" t="s">
        <v>428</v>
      </c>
      <c r="C102" s="41" t="s">
        <v>262</v>
      </c>
      <c r="D102" s="41" t="s">
        <v>29</v>
      </c>
      <c r="E102" s="41"/>
      <c r="F102" s="42">
        <v>181</v>
      </c>
      <c r="G102" s="55" t="s">
        <v>425</v>
      </c>
      <c r="H102" s="42" t="s">
        <v>429</v>
      </c>
      <c r="I102" s="42" t="s">
        <v>430</v>
      </c>
      <c r="J102" s="66">
        <v>7008004348214000</v>
      </c>
      <c r="K102" s="67">
        <v>46062</v>
      </c>
      <c r="L102" s="68">
        <v>46426.999305555597</v>
      </c>
      <c r="M102" s="68" t="s">
        <v>28</v>
      </c>
      <c r="N102" s="69" t="s">
        <v>72</v>
      </c>
      <c r="O102" s="109" t="s">
        <v>216</v>
      </c>
      <c r="P102" s="69" t="s">
        <v>1511</v>
      </c>
      <c r="Q102" s="57">
        <v>4400000</v>
      </c>
    </row>
    <row r="103" spans="1:17" ht="15.75" thickBot="1">
      <c r="A103" s="70">
        <f t="shared" si="1"/>
        <v>102</v>
      </c>
      <c r="B103" s="41" t="s">
        <v>431</v>
      </c>
      <c r="C103" s="41" t="s">
        <v>262</v>
      </c>
      <c r="D103" s="41" t="s">
        <v>29</v>
      </c>
      <c r="E103" s="41"/>
      <c r="F103" s="42">
        <v>181</v>
      </c>
      <c r="G103" s="55" t="s">
        <v>425</v>
      </c>
      <c r="H103" s="42" t="s">
        <v>432</v>
      </c>
      <c r="I103" s="42" t="s">
        <v>433</v>
      </c>
      <c r="J103" s="66">
        <v>7008004348215000</v>
      </c>
      <c r="K103" s="67">
        <v>46062</v>
      </c>
      <c r="L103" s="68">
        <v>46426.999305555597</v>
      </c>
      <c r="M103" s="68" t="s">
        <v>28</v>
      </c>
      <c r="N103" s="69" t="s">
        <v>72</v>
      </c>
      <c r="O103" s="109" t="s">
        <v>212</v>
      </c>
      <c r="P103" s="69" t="s">
        <v>1511</v>
      </c>
      <c r="Q103" s="57">
        <v>4400000</v>
      </c>
    </row>
    <row r="104" spans="1:17" ht="15.75" thickBot="1">
      <c r="A104" s="70">
        <f t="shared" si="1"/>
        <v>103</v>
      </c>
      <c r="B104" s="41" t="s">
        <v>434</v>
      </c>
      <c r="C104" s="41" t="s">
        <v>262</v>
      </c>
      <c r="D104" s="41" t="s">
        <v>29</v>
      </c>
      <c r="E104" s="41"/>
      <c r="F104" s="42">
        <v>181</v>
      </c>
      <c r="G104" s="55" t="s">
        <v>425</v>
      </c>
      <c r="H104" s="42" t="s">
        <v>435</v>
      </c>
      <c r="I104" s="42" t="s">
        <v>436</v>
      </c>
      <c r="J104" s="66">
        <v>7008004348216000</v>
      </c>
      <c r="K104" s="67">
        <v>46062</v>
      </c>
      <c r="L104" s="68">
        <v>46426.999305555597</v>
      </c>
      <c r="M104" s="68" t="s">
        <v>28</v>
      </c>
      <c r="N104" s="69" t="s">
        <v>72</v>
      </c>
      <c r="O104" s="109" t="s">
        <v>73</v>
      </c>
      <c r="P104" s="69" t="s">
        <v>1511</v>
      </c>
      <c r="Q104" s="57">
        <v>4400000</v>
      </c>
    </row>
    <row r="105" spans="1:17" ht="15.75" thickBot="1">
      <c r="A105" s="70">
        <f t="shared" si="1"/>
        <v>104</v>
      </c>
      <c r="B105" s="41" t="s">
        <v>437</v>
      </c>
      <c r="C105" s="41" t="s">
        <v>4</v>
      </c>
      <c r="D105" s="41" t="s">
        <v>27</v>
      </c>
      <c r="E105" s="41"/>
      <c r="F105" s="42">
        <v>2393</v>
      </c>
      <c r="G105" s="55">
        <v>2017</v>
      </c>
      <c r="H105" s="42" t="s">
        <v>438</v>
      </c>
      <c r="I105" s="42" t="s">
        <v>439</v>
      </c>
      <c r="J105" s="66">
        <v>7008004348217000</v>
      </c>
      <c r="K105" s="67">
        <v>46063</v>
      </c>
      <c r="L105" s="68">
        <v>46427.999305555597</v>
      </c>
      <c r="M105" s="68" t="s">
        <v>26</v>
      </c>
      <c r="N105" s="69" t="s">
        <v>292</v>
      </c>
      <c r="O105" s="109" t="s">
        <v>440</v>
      </c>
      <c r="P105" s="69" t="s">
        <v>1562</v>
      </c>
      <c r="Q105" s="57">
        <v>162200000</v>
      </c>
    </row>
    <row r="106" spans="1:17" ht="15.75" thickBot="1">
      <c r="A106" s="70">
        <f t="shared" si="1"/>
        <v>105</v>
      </c>
      <c r="B106" s="41" t="s">
        <v>441</v>
      </c>
      <c r="C106" s="41" t="s">
        <v>4</v>
      </c>
      <c r="D106" s="41" t="s">
        <v>27</v>
      </c>
      <c r="E106" s="41"/>
      <c r="F106" s="42">
        <v>2393</v>
      </c>
      <c r="G106" s="55">
        <v>2017</v>
      </c>
      <c r="H106" s="42" t="s">
        <v>442</v>
      </c>
      <c r="I106" s="42" t="s">
        <v>443</v>
      </c>
      <c r="J106" s="66">
        <v>7008004348218000</v>
      </c>
      <c r="K106" s="67">
        <v>46063</v>
      </c>
      <c r="L106" s="68">
        <v>46427.999305555597</v>
      </c>
      <c r="M106" s="68" t="s">
        <v>26</v>
      </c>
      <c r="N106" s="69" t="s">
        <v>292</v>
      </c>
      <c r="O106" s="109" t="s">
        <v>416</v>
      </c>
      <c r="P106" s="69" t="s">
        <v>1562</v>
      </c>
      <c r="Q106" s="57">
        <v>162200000</v>
      </c>
    </row>
    <row r="107" spans="1:17" ht="15.75" thickBot="1">
      <c r="A107" s="70">
        <f t="shared" si="1"/>
        <v>106</v>
      </c>
      <c r="B107" s="41" t="s">
        <v>444</v>
      </c>
      <c r="C107" s="41" t="s">
        <v>64</v>
      </c>
      <c r="D107" s="41" t="s">
        <v>29</v>
      </c>
      <c r="E107" s="41"/>
      <c r="F107" s="42">
        <v>124</v>
      </c>
      <c r="G107" s="55" t="s">
        <v>425</v>
      </c>
      <c r="H107" s="42" t="s">
        <v>445</v>
      </c>
      <c r="I107" s="42" t="s">
        <v>446</v>
      </c>
      <c r="J107" s="66">
        <v>7008004348219000</v>
      </c>
      <c r="K107" s="67">
        <v>46063</v>
      </c>
      <c r="L107" s="68">
        <v>46427.999305555597</v>
      </c>
      <c r="M107" s="68" t="s">
        <v>26</v>
      </c>
      <c r="N107" s="69" t="s">
        <v>128</v>
      </c>
      <c r="O107" s="109" t="s">
        <v>447</v>
      </c>
      <c r="P107" s="69" t="s">
        <v>1516</v>
      </c>
      <c r="Q107" s="57">
        <v>5900000</v>
      </c>
    </row>
    <row r="108" spans="1:17" ht="15.75" thickBot="1">
      <c r="A108" s="70">
        <f t="shared" si="1"/>
        <v>107</v>
      </c>
      <c r="B108" s="41" t="s">
        <v>448</v>
      </c>
      <c r="C108" s="41" t="s">
        <v>64</v>
      </c>
      <c r="D108" s="41" t="s">
        <v>29</v>
      </c>
      <c r="E108" s="41"/>
      <c r="F108" s="42">
        <v>124</v>
      </c>
      <c r="G108" s="55" t="s">
        <v>425</v>
      </c>
      <c r="H108" s="42" t="s">
        <v>449</v>
      </c>
      <c r="I108" s="42" t="s">
        <v>450</v>
      </c>
      <c r="J108" s="66">
        <v>7008004348220000</v>
      </c>
      <c r="K108" s="67">
        <v>46063</v>
      </c>
      <c r="L108" s="68">
        <v>46427.999305555597</v>
      </c>
      <c r="M108" s="68" t="s">
        <v>26</v>
      </c>
      <c r="N108" s="69" t="s">
        <v>128</v>
      </c>
      <c r="O108" s="109" t="s">
        <v>447</v>
      </c>
      <c r="P108" s="69" t="s">
        <v>1516</v>
      </c>
      <c r="Q108" s="57">
        <v>5900000</v>
      </c>
    </row>
    <row r="109" spans="1:17" ht="15.75" thickBot="1">
      <c r="A109" s="70">
        <f t="shared" si="1"/>
        <v>108</v>
      </c>
      <c r="B109" s="41" t="s">
        <v>451</v>
      </c>
      <c r="C109" s="41" t="s">
        <v>262</v>
      </c>
      <c r="D109" s="41" t="s">
        <v>29</v>
      </c>
      <c r="E109" s="41"/>
      <c r="F109" s="42">
        <v>181</v>
      </c>
      <c r="G109" s="55" t="s">
        <v>425</v>
      </c>
      <c r="H109" s="42" t="s">
        <v>452</v>
      </c>
      <c r="I109" s="42" t="s">
        <v>453</v>
      </c>
      <c r="J109" s="66">
        <v>7008004348221000</v>
      </c>
      <c r="K109" s="67">
        <v>46065</v>
      </c>
      <c r="L109" s="68">
        <v>46429.999305555597</v>
      </c>
      <c r="M109" s="68" t="s">
        <v>28</v>
      </c>
      <c r="N109" s="69" t="s">
        <v>72</v>
      </c>
      <c r="O109" s="109" t="s">
        <v>254</v>
      </c>
      <c r="P109" s="69" t="s">
        <v>1511</v>
      </c>
      <c r="Q109" s="57">
        <v>4400000</v>
      </c>
    </row>
    <row r="110" spans="1:17" ht="15.75" thickBot="1">
      <c r="A110" s="70">
        <f t="shared" si="1"/>
        <v>109</v>
      </c>
      <c r="B110" s="41" t="s">
        <v>454</v>
      </c>
      <c r="C110" s="41" t="s">
        <v>262</v>
      </c>
      <c r="D110" s="41" t="s">
        <v>29</v>
      </c>
      <c r="E110" s="41"/>
      <c r="F110" s="42">
        <v>181</v>
      </c>
      <c r="G110" s="55" t="s">
        <v>425</v>
      </c>
      <c r="H110" s="42" t="s">
        <v>455</v>
      </c>
      <c r="I110" s="42" t="s">
        <v>456</v>
      </c>
      <c r="J110" s="66">
        <v>7008004348222000</v>
      </c>
      <c r="K110" s="67">
        <v>46065</v>
      </c>
      <c r="L110" s="68">
        <v>46429.999305555597</v>
      </c>
      <c r="M110" s="68" t="s">
        <v>28</v>
      </c>
      <c r="N110" s="69" t="s">
        <v>72</v>
      </c>
      <c r="O110" s="109" t="s">
        <v>91</v>
      </c>
      <c r="P110" s="69" t="s">
        <v>1511</v>
      </c>
      <c r="Q110" s="57">
        <v>4400000</v>
      </c>
    </row>
    <row r="111" spans="1:17" ht="15.75" thickBot="1">
      <c r="A111" s="70">
        <f t="shared" si="1"/>
        <v>110</v>
      </c>
      <c r="B111" s="41" t="s">
        <v>457</v>
      </c>
      <c r="C111" s="41" t="s">
        <v>262</v>
      </c>
      <c r="D111" s="41" t="s">
        <v>29</v>
      </c>
      <c r="E111" s="41"/>
      <c r="F111" s="42">
        <v>181</v>
      </c>
      <c r="G111" s="55" t="s">
        <v>425</v>
      </c>
      <c r="H111" s="42" t="s">
        <v>458</v>
      </c>
      <c r="I111" s="42" t="s">
        <v>459</v>
      </c>
      <c r="J111" s="66">
        <v>7008004348223000</v>
      </c>
      <c r="K111" s="67">
        <v>46065</v>
      </c>
      <c r="L111" s="68">
        <v>46429.999305555597</v>
      </c>
      <c r="M111" s="68" t="s">
        <v>28</v>
      </c>
      <c r="N111" s="69" t="s">
        <v>72</v>
      </c>
      <c r="O111" s="109" t="s">
        <v>115</v>
      </c>
      <c r="P111" s="69" t="s">
        <v>1511</v>
      </c>
      <c r="Q111" s="57">
        <v>4400000</v>
      </c>
    </row>
    <row r="112" spans="1:17" ht="15.75" thickBot="1">
      <c r="A112" s="70">
        <f t="shared" si="1"/>
        <v>111</v>
      </c>
      <c r="B112" s="41" t="s">
        <v>460</v>
      </c>
      <c r="C112" s="41" t="s">
        <v>262</v>
      </c>
      <c r="D112" s="41" t="s">
        <v>29</v>
      </c>
      <c r="E112" s="41"/>
      <c r="F112" s="42">
        <v>181</v>
      </c>
      <c r="G112" s="55" t="s">
        <v>425</v>
      </c>
      <c r="H112" s="42" t="s">
        <v>461</v>
      </c>
      <c r="I112" s="42" t="s">
        <v>462</v>
      </c>
      <c r="J112" s="66">
        <v>7008004348224000</v>
      </c>
      <c r="K112" s="67">
        <v>46065</v>
      </c>
      <c r="L112" s="68">
        <v>46429.999305555597</v>
      </c>
      <c r="M112" s="68" t="s">
        <v>28</v>
      </c>
      <c r="N112" s="69" t="s">
        <v>72</v>
      </c>
      <c r="O112" s="109" t="s">
        <v>87</v>
      </c>
      <c r="P112" s="69" t="s">
        <v>1511</v>
      </c>
      <c r="Q112" s="57">
        <v>4400000</v>
      </c>
    </row>
    <row r="113" spans="1:17" ht="15.75" thickBot="1">
      <c r="A113" s="70">
        <f t="shared" si="1"/>
        <v>112</v>
      </c>
      <c r="B113" s="41" t="s">
        <v>463</v>
      </c>
      <c r="C113" s="41" t="s">
        <v>64</v>
      </c>
      <c r="D113" s="41" t="s">
        <v>29</v>
      </c>
      <c r="E113" s="41"/>
      <c r="F113" s="42">
        <v>124</v>
      </c>
      <c r="G113" s="55" t="s">
        <v>406</v>
      </c>
      <c r="H113" s="42" t="s">
        <v>464</v>
      </c>
      <c r="I113" s="42" t="s">
        <v>465</v>
      </c>
      <c r="J113" s="66">
        <v>7008004348225000</v>
      </c>
      <c r="K113" s="67">
        <v>46066</v>
      </c>
      <c r="L113" s="68">
        <v>46430.999305555597</v>
      </c>
      <c r="M113" s="68" t="s">
        <v>26</v>
      </c>
      <c r="N113" s="69" t="s">
        <v>292</v>
      </c>
      <c r="O113" s="109" t="s">
        <v>312</v>
      </c>
      <c r="P113" s="69" t="s">
        <v>1505</v>
      </c>
      <c r="Q113" s="57">
        <v>5800000</v>
      </c>
    </row>
    <row r="114" spans="1:17" ht="15.75" thickBot="1">
      <c r="A114" s="70">
        <f t="shared" si="1"/>
        <v>113</v>
      </c>
      <c r="B114" s="41" t="s">
        <v>466</v>
      </c>
      <c r="C114" s="41" t="s">
        <v>64</v>
      </c>
      <c r="D114" s="41" t="s">
        <v>29</v>
      </c>
      <c r="E114" s="41"/>
      <c r="F114" s="42">
        <v>124</v>
      </c>
      <c r="G114" s="55">
        <v>2013</v>
      </c>
      <c r="H114" s="42" t="s">
        <v>467</v>
      </c>
      <c r="I114" s="42" t="s">
        <v>468</v>
      </c>
      <c r="J114" s="66">
        <v>7008004348226000</v>
      </c>
      <c r="K114" s="67">
        <v>46066</v>
      </c>
      <c r="L114" s="68">
        <v>46430.999305555597</v>
      </c>
      <c r="M114" s="68" t="s">
        <v>26</v>
      </c>
      <c r="N114" s="69" t="s">
        <v>292</v>
      </c>
      <c r="O114" s="109" t="s">
        <v>312</v>
      </c>
      <c r="P114" s="69" t="s">
        <v>1505</v>
      </c>
      <c r="Q114" s="57">
        <v>5800000</v>
      </c>
    </row>
    <row r="115" spans="1:17" ht="15.75" thickBot="1">
      <c r="A115" s="70">
        <f t="shared" si="1"/>
        <v>114</v>
      </c>
      <c r="B115" s="41" t="s">
        <v>469</v>
      </c>
      <c r="C115" s="41" t="s">
        <v>64</v>
      </c>
      <c r="D115" s="41" t="s">
        <v>29</v>
      </c>
      <c r="E115" s="41"/>
      <c r="F115" s="42">
        <v>124</v>
      </c>
      <c r="G115" s="55">
        <v>2013</v>
      </c>
      <c r="H115" s="42" t="s">
        <v>470</v>
      </c>
      <c r="I115" s="42" t="s">
        <v>471</v>
      </c>
      <c r="J115" s="66">
        <v>7008004348227000</v>
      </c>
      <c r="K115" s="67">
        <v>46066</v>
      </c>
      <c r="L115" s="68">
        <v>46430.999305555597</v>
      </c>
      <c r="M115" s="68" t="s">
        <v>26</v>
      </c>
      <c r="N115" s="69" t="s">
        <v>292</v>
      </c>
      <c r="O115" s="109" t="s">
        <v>293</v>
      </c>
      <c r="P115" s="69" t="s">
        <v>1505</v>
      </c>
      <c r="Q115" s="57">
        <v>5800000</v>
      </c>
    </row>
    <row r="116" spans="1:17" ht="15.75" thickBot="1">
      <c r="A116" s="70">
        <f t="shared" si="1"/>
        <v>115</v>
      </c>
      <c r="B116" s="41" t="s">
        <v>472</v>
      </c>
      <c r="C116" s="41" t="s">
        <v>473</v>
      </c>
      <c r="D116" s="41" t="s">
        <v>27</v>
      </c>
      <c r="E116" s="41"/>
      <c r="F116" s="42">
        <v>2360</v>
      </c>
      <c r="G116" s="55">
        <v>2024</v>
      </c>
      <c r="H116" s="42" t="s">
        <v>474</v>
      </c>
      <c r="I116" s="42" t="s">
        <v>475</v>
      </c>
      <c r="J116" s="66">
        <v>7008004348228000</v>
      </c>
      <c r="K116" s="67">
        <v>46068</v>
      </c>
      <c r="L116" s="68">
        <v>46432.999305555597</v>
      </c>
      <c r="M116" s="68" t="s">
        <v>26</v>
      </c>
      <c r="N116" s="69" t="s">
        <v>72</v>
      </c>
      <c r="O116" s="109" t="s">
        <v>73</v>
      </c>
      <c r="P116" s="69" t="s">
        <v>1558</v>
      </c>
      <c r="Q116" s="57">
        <v>124300000</v>
      </c>
    </row>
    <row r="117" spans="1:17" ht="15.75" thickBot="1">
      <c r="A117" s="70">
        <f t="shared" si="1"/>
        <v>116</v>
      </c>
      <c r="B117" s="41" t="s">
        <v>476</v>
      </c>
      <c r="C117" s="41" t="s">
        <v>473</v>
      </c>
      <c r="D117" s="41" t="s">
        <v>27</v>
      </c>
      <c r="E117" s="41"/>
      <c r="F117" s="42">
        <v>2477</v>
      </c>
      <c r="G117" s="55">
        <v>2018</v>
      </c>
      <c r="H117" s="42" t="s">
        <v>477</v>
      </c>
      <c r="I117" s="42" t="s">
        <v>478</v>
      </c>
      <c r="J117" s="66">
        <v>7008004348229000</v>
      </c>
      <c r="K117" s="67">
        <v>46078</v>
      </c>
      <c r="L117" s="68">
        <v>46442.999305555597</v>
      </c>
      <c r="M117" s="68" t="s">
        <v>26</v>
      </c>
      <c r="N117" s="69" t="s">
        <v>72</v>
      </c>
      <c r="O117" s="109" t="s">
        <v>479</v>
      </c>
      <c r="P117" s="69" t="s">
        <v>1550</v>
      </c>
      <c r="Q117" s="57">
        <v>106700000</v>
      </c>
    </row>
    <row r="118" spans="1:17" ht="15.75" thickBot="1">
      <c r="A118" s="70">
        <f t="shared" si="1"/>
        <v>117</v>
      </c>
      <c r="B118" s="41" t="s">
        <v>480</v>
      </c>
      <c r="C118" s="41" t="s">
        <v>64</v>
      </c>
      <c r="D118" s="41" t="s">
        <v>29</v>
      </c>
      <c r="E118" s="41"/>
      <c r="F118" s="42">
        <v>124</v>
      </c>
      <c r="G118" s="55">
        <v>2013</v>
      </c>
      <c r="H118" s="42" t="s">
        <v>481</v>
      </c>
      <c r="I118" s="42" t="s">
        <v>482</v>
      </c>
      <c r="J118" s="66">
        <v>7008004348230000</v>
      </c>
      <c r="K118" s="67">
        <v>46083</v>
      </c>
      <c r="L118" s="68">
        <v>46447.999305555597</v>
      </c>
      <c r="M118" s="68" t="s">
        <v>26</v>
      </c>
      <c r="N118" s="69" t="s">
        <v>292</v>
      </c>
      <c r="O118" s="109" t="s">
        <v>483</v>
      </c>
      <c r="P118" s="69" t="s">
        <v>1505</v>
      </c>
      <c r="Q118" s="57">
        <v>5800000</v>
      </c>
    </row>
    <row r="119" spans="1:17" ht="15.75" thickBot="1">
      <c r="A119" s="70">
        <f t="shared" si="1"/>
        <v>118</v>
      </c>
      <c r="B119" s="41" t="s">
        <v>484</v>
      </c>
      <c r="C119" s="41" t="s">
        <v>64</v>
      </c>
      <c r="D119" s="41" t="s">
        <v>29</v>
      </c>
      <c r="E119" s="41"/>
      <c r="F119" s="42">
        <v>124</v>
      </c>
      <c r="G119" s="55">
        <v>2013</v>
      </c>
      <c r="H119" s="42" t="s">
        <v>485</v>
      </c>
      <c r="I119" s="42" t="s">
        <v>486</v>
      </c>
      <c r="J119" s="66">
        <v>7008004348231000</v>
      </c>
      <c r="K119" s="67">
        <v>46083</v>
      </c>
      <c r="L119" s="68">
        <v>46447.999305555597</v>
      </c>
      <c r="M119" s="68" t="s">
        <v>26</v>
      </c>
      <c r="N119" s="69" t="s">
        <v>292</v>
      </c>
      <c r="O119" s="109" t="s">
        <v>483</v>
      </c>
      <c r="P119" s="69" t="s">
        <v>1505</v>
      </c>
      <c r="Q119" s="57">
        <v>5800000</v>
      </c>
    </row>
    <row r="120" spans="1:17" ht="15.75" thickBot="1">
      <c r="A120" s="70">
        <f t="shared" si="1"/>
        <v>119</v>
      </c>
      <c r="B120" s="41" t="s">
        <v>487</v>
      </c>
      <c r="C120" s="41" t="s">
        <v>4</v>
      </c>
      <c r="D120" s="41" t="s">
        <v>27</v>
      </c>
      <c r="E120" s="41"/>
      <c r="F120" s="42">
        <v>2393</v>
      </c>
      <c r="G120" s="55">
        <v>2017</v>
      </c>
      <c r="H120" s="42" t="s">
        <v>488</v>
      </c>
      <c r="I120" s="42" t="s">
        <v>489</v>
      </c>
      <c r="J120" s="66">
        <v>7008004348232000</v>
      </c>
      <c r="K120" s="67">
        <v>46097</v>
      </c>
      <c r="L120" s="68">
        <v>46461.999305555597</v>
      </c>
      <c r="M120" s="68" t="s">
        <v>26</v>
      </c>
      <c r="N120" s="69" t="s">
        <v>269</v>
      </c>
      <c r="O120" s="109" t="s">
        <v>270</v>
      </c>
      <c r="P120" s="69" t="s">
        <v>1520</v>
      </c>
      <c r="Q120" s="57">
        <v>139800000</v>
      </c>
    </row>
    <row r="121" spans="1:17" ht="15.75" thickBot="1">
      <c r="A121" s="70">
        <f t="shared" si="1"/>
        <v>120</v>
      </c>
      <c r="B121" s="41" t="s">
        <v>490</v>
      </c>
      <c r="C121" s="41" t="s">
        <v>64</v>
      </c>
      <c r="D121" s="41" t="s">
        <v>29</v>
      </c>
      <c r="E121" s="41"/>
      <c r="F121" s="42">
        <v>124</v>
      </c>
      <c r="G121" s="55">
        <v>2019</v>
      </c>
      <c r="H121" s="42" t="s">
        <v>491</v>
      </c>
      <c r="I121" s="42" t="s">
        <v>492</v>
      </c>
      <c r="J121" s="66">
        <v>7008004348233000</v>
      </c>
      <c r="K121" s="67">
        <v>46098</v>
      </c>
      <c r="L121" s="68">
        <v>46462.999305555597</v>
      </c>
      <c r="M121" s="68" t="s">
        <v>26</v>
      </c>
      <c r="N121" s="69" t="s">
        <v>292</v>
      </c>
      <c r="O121" s="109" t="s">
        <v>493</v>
      </c>
      <c r="P121" s="69" t="s">
        <v>1507</v>
      </c>
      <c r="Q121" s="57">
        <v>6600000</v>
      </c>
    </row>
    <row r="122" spans="1:17" ht="15.75" thickBot="1">
      <c r="A122" s="70">
        <f t="shared" si="1"/>
        <v>121</v>
      </c>
      <c r="B122" s="41" t="s">
        <v>494</v>
      </c>
      <c r="C122" s="41" t="s">
        <v>64</v>
      </c>
      <c r="D122" s="41" t="s">
        <v>29</v>
      </c>
      <c r="E122" s="41"/>
      <c r="F122" s="42">
        <v>149</v>
      </c>
      <c r="G122" s="55">
        <v>2022</v>
      </c>
      <c r="H122" s="42" t="s">
        <v>495</v>
      </c>
      <c r="I122" s="42" t="s">
        <v>496</v>
      </c>
      <c r="J122" s="66">
        <v>7008004348234000</v>
      </c>
      <c r="K122" s="67">
        <v>46106</v>
      </c>
      <c r="L122" s="68">
        <v>46470.999305555597</v>
      </c>
      <c r="M122" s="68" t="s">
        <v>26</v>
      </c>
      <c r="N122" s="69" t="s">
        <v>133</v>
      </c>
      <c r="O122" s="109" t="s">
        <v>158</v>
      </c>
      <c r="P122" s="69" t="s">
        <v>1513</v>
      </c>
      <c r="Q122" s="57">
        <v>11500000</v>
      </c>
    </row>
    <row r="123" spans="1:17" ht="15.75" thickBot="1">
      <c r="A123" s="70">
        <f t="shared" si="1"/>
        <v>122</v>
      </c>
      <c r="B123" s="41" t="s">
        <v>497</v>
      </c>
      <c r="C123" s="41" t="s">
        <v>64</v>
      </c>
      <c r="D123" s="41" t="s">
        <v>29</v>
      </c>
      <c r="E123" s="41"/>
      <c r="F123" s="42">
        <v>249</v>
      </c>
      <c r="G123" s="55">
        <v>2022</v>
      </c>
      <c r="H123" s="42" t="s">
        <v>498</v>
      </c>
      <c r="I123" s="42" t="s">
        <v>499</v>
      </c>
      <c r="J123" s="66">
        <v>7008004348235000</v>
      </c>
      <c r="K123" s="67">
        <v>46106</v>
      </c>
      <c r="L123" s="68">
        <v>46470.999305555597</v>
      </c>
      <c r="M123" s="68" t="s">
        <v>26</v>
      </c>
      <c r="N123" s="69" t="s">
        <v>133</v>
      </c>
      <c r="O123" s="109" t="s">
        <v>134</v>
      </c>
      <c r="P123" s="69" t="s">
        <v>1514</v>
      </c>
      <c r="Q123" s="57">
        <v>19000000</v>
      </c>
    </row>
    <row r="124" spans="1:17" ht="15.75" thickBot="1">
      <c r="A124" s="70">
        <f t="shared" si="1"/>
        <v>123</v>
      </c>
      <c r="B124" s="41" t="s">
        <v>500</v>
      </c>
      <c r="C124" s="41" t="s">
        <v>64</v>
      </c>
      <c r="D124" s="41" t="s">
        <v>29</v>
      </c>
      <c r="E124" s="41"/>
      <c r="F124" s="42">
        <v>249</v>
      </c>
      <c r="G124" s="55">
        <v>2022</v>
      </c>
      <c r="H124" s="42" t="s">
        <v>501</v>
      </c>
      <c r="I124" s="42" t="s">
        <v>502</v>
      </c>
      <c r="J124" s="66">
        <v>7008004348236000</v>
      </c>
      <c r="K124" s="67">
        <v>46106</v>
      </c>
      <c r="L124" s="68">
        <v>46470.999305555597</v>
      </c>
      <c r="M124" s="68" t="s">
        <v>26</v>
      </c>
      <c r="N124" s="69" t="s">
        <v>133</v>
      </c>
      <c r="O124" s="109" t="s">
        <v>134</v>
      </c>
      <c r="P124" s="69" t="s">
        <v>1514</v>
      </c>
      <c r="Q124" s="57">
        <v>19000000</v>
      </c>
    </row>
    <row r="125" spans="1:17" ht="15.75" thickBot="1">
      <c r="A125" s="70">
        <f t="shared" si="1"/>
        <v>124</v>
      </c>
      <c r="B125" s="41" t="s">
        <v>503</v>
      </c>
      <c r="C125" s="41" t="s">
        <v>64</v>
      </c>
      <c r="D125" s="41" t="s">
        <v>29</v>
      </c>
      <c r="E125" s="41"/>
      <c r="F125" s="42">
        <v>249</v>
      </c>
      <c r="G125" s="55">
        <v>2022</v>
      </c>
      <c r="H125" s="42" t="s">
        <v>504</v>
      </c>
      <c r="I125" s="42" t="s">
        <v>505</v>
      </c>
      <c r="J125" s="66">
        <v>7008004348237000</v>
      </c>
      <c r="K125" s="67">
        <v>46106</v>
      </c>
      <c r="L125" s="68">
        <v>46470.999305555597</v>
      </c>
      <c r="M125" s="68" t="s">
        <v>26</v>
      </c>
      <c r="N125" s="69" t="s">
        <v>133</v>
      </c>
      <c r="O125" s="109" t="s">
        <v>154</v>
      </c>
      <c r="P125" s="69" t="s">
        <v>1514</v>
      </c>
      <c r="Q125" s="57">
        <v>19000000</v>
      </c>
    </row>
    <row r="126" spans="1:17" ht="15.75" thickBot="1">
      <c r="A126" s="70">
        <f t="shared" si="1"/>
        <v>125</v>
      </c>
      <c r="B126" s="41" t="s">
        <v>506</v>
      </c>
      <c r="C126" s="41" t="s">
        <v>64</v>
      </c>
      <c r="D126" s="41" t="s">
        <v>29</v>
      </c>
      <c r="E126" s="41"/>
      <c r="F126" s="42">
        <v>149</v>
      </c>
      <c r="G126" s="55">
        <v>2022</v>
      </c>
      <c r="H126" s="42" t="s">
        <v>507</v>
      </c>
      <c r="I126" s="42" t="s">
        <v>508</v>
      </c>
      <c r="J126" s="66">
        <v>7008004348238000</v>
      </c>
      <c r="K126" s="67">
        <v>46106</v>
      </c>
      <c r="L126" s="68">
        <v>46470.999305555597</v>
      </c>
      <c r="M126" s="68" t="s">
        <v>26</v>
      </c>
      <c r="N126" s="69" t="s">
        <v>133</v>
      </c>
      <c r="O126" s="109" t="s">
        <v>158</v>
      </c>
      <c r="P126" s="69" t="s">
        <v>1513</v>
      </c>
      <c r="Q126" s="57">
        <v>11500000</v>
      </c>
    </row>
    <row r="127" spans="1:17" ht="15.75" thickBot="1">
      <c r="A127" s="70">
        <f t="shared" si="1"/>
        <v>126</v>
      </c>
      <c r="B127" s="41" t="s">
        <v>509</v>
      </c>
      <c r="C127" s="41" t="s">
        <v>64</v>
      </c>
      <c r="D127" s="41" t="s">
        <v>29</v>
      </c>
      <c r="E127" s="41"/>
      <c r="F127" s="42">
        <v>249</v>
      </c>
      <c r="G127" s="55">
        <v>2022</v>
      </c>
      <c r="H127" s="42" t="s">
        <v>510</v>
      </c>
      <c r="I127" s="42" t="s">
        <v>511</v>
      </c>
      <c r="J127" s="66">
        <v>7008004348239000</v>
      </c>
      <c r="K127" s="67">
        <v>46106</v>
      </c>
      <c r="L127" s="68">
        <v>46470.999305555597</v>
      </c>
      <c r="M127" s="68" t="s">
        <v>26</v>
      </c>
      <c r="N127" s="69" t="s">
        <v>133</v>
      </c>
      <c r="O127" s="109" t="s">
        <v>154</v>
      </c>
      <c r="P127" s="69" t="s">
        <v>1514</v>
      </c>
      <c r="Q127" s="57">
        <v>19000000</v>
      </c>
    </row>
    <row r="128" spans="1:17" ht="15.75" thickBot="1">
      <c r="A128" s="70">
        <f t="shared" si="1"/>
        <v>127</v>
      </c>
      <c r="B128" s="41" t="s">
        <v>512</v>
      </c>
      <c r="C128" s="41" t="s">
        <v>64</v>
      </c>
      <c r="D128" s="41" t="s">
        <v>29</v>
      </c>
      <c r="E128" s="41"/>
      <c r="F128" s="42">
        <v>249</v>
      </c>
      <c r="G128" s="55">
        <v>2022</v>
      </c>
      <c r="H128" s="42" t="s">
        <v>513</v>
      </c>
      <c r="I128" s="42" t="s">
        <v>514</v>
      </c>
      <c r="J128" s="66">
        <v>7008004348240000</v>
      </c>
      <c r="K128" s="67">
        <v>46106</v>
      </c>
      <c r="L128" s="68">
        <v>46470.999305555597</v>
      </c>
      <c r="M128" s="68" t="s">
        <v>26</v>
      </c>
      <c r="N128" s="69" t="s">
        <v>133</v>
      </c>
      <c r="O128" s="109" t="s">
        <v>154</v>
      </c>
      <c r="P128" s="69" t="s">
        <v>1514</v>
      </c>
      <c r="Q128" s="57">
        <v>19000000</v>
      </c>
    </row>
    <row r="129" spans="1:17" ht="15.75" thickBot="1">
      <c r="A129" s="70">
        <f t="shared" si="1"/>
        <v>128</v>
      </c>
      <c r="B129" s="41" t="s">
        <v>515</v>
      </c>
      <c r="C129" s="41" t="s">
        <v>64</v>
      </c>
      <c r="D129" s="41" t="s">
        <v>29</v>
      </c>
      <c r="E129" s="41"/>
      <c r="F129" s="42">
        <v>249</v>
      </c>
      <c r="G129" s="55">
        <v>2022</v>
      </c>
      <c r="H129" s="42" t="s">
        <v>516</v>
      </c>
      <c r="I129" s="42" t="s">
        <v>517</v>
      </c>
      <c r="J129" s="66">
        <v>7008004348241000</v>
      </c>
      <c r="K129" s="67">
        <v>46106</v>
      </c>
      <c r="L129" s="68">
        <v>46470.999305555597</v>
      </c>
      <c r="M129" s="68" t="s">
        <v>26</v>
      </c>
      <c r="N129" s="69" t="s">
        <v>133</v>
      </c>
      <c r="O129" s="109" t="s">
        <v>183</v>
      </c>
      <c r="P129" s="69" t="s">
        <v>1514</v>
      </c>
      <c r="Q129" s="57">
        <v>19000000</v>
      </c>
    </row>
    <row r="130" spans="1:17" ht="15.75" thickBot="1">
      <c r="A130" s="70">
        <f t="shared" si="1"/>
        <v>129</v>
      </c>
      <c r="B130" s="41" t="s">
        <v>518</v>
      </c>
      <c r="C130" s="41" t="s">
        <v>93</v>
      </c>
      <c r="D130" s="41" t="s">
        <v>29</v>
      </c>
      <c r="E130" s="41"/>
      <c r="F130" s="42">
        <v>149</v>
      </c>
      <c r="G130" s="55">
        <v>2018</v>
      </c>
      <c r="H130" s="42" t="s">
        <v>519</v>
      </c>
      <c r="I130" s="42" t="s">
        <v>520</v>
      </c>
      <c r="J130" s="66">
        <v>7008004348242000</v>
      </c>
      <c r="K130" s="67">
        <v>46107</v>
      </c>
      <c r="L130" s="68">
        <v>46471.999305555597</v>
      </c>
      <c r="M130" s="68" t="s">
        <v>26</v>
      </c>
      <c r="N130" s="69" t="s">
        <v>128</v>
      </c>
      <c r="O130" s="109" t="s">
        <v>447</v>
      </c>
      <c r="P130" s="69" t="s">
        <v>1509</v>
      </c>
      <c r="Q130" s="57">
        <v>7000000</v>
      </c>
    </row>
    <row r="131" spans="1:17" ht="15.75" thickBot="1">
      <c r="A131" s="70">
        <f t="shared" si="1"/>
        <v>130</v>
      </c>
      <c r="B131" s="41" t="s">
        <v>521</v>
      </c>
      <c r="C131" s="41" t="s">
        <v>93</v>
      </c>
      <c r="D131" s="41" t="s">
        <v>29</v>
      </c>
      <c r="E131" s="41"/>
      <c r="F131" s="42">
        <v>149</v>
      </c>
      <c r="G131" s="55">
        <v>2018</v>
      </c>
      <c r="H131" s="42" t="s">
        <v>522</v>
      </c>
      <c r="I131" s="42" t="s">
        <v>523</v>
      </c>
      <c r="J131" s="66">
        <v>7008004348243000</v>
      </c>
      <c r="K131" s="67">
        <v>46107</v>
      </c>
      <c r="L131" s="68">
        <v>46471.999305555597</v>
      </c>
      <c r="M131" s="68" t="s">
        <v>26</v>
      </c>
      <c r="N131" s="69" t="s">
        <v>128</v>
      </c>
      <c r="O131" s="109" t="s">
        <v>447</v>
      </c>
      <c r="P131" s="69" t="s">
        <v>1509</v>
      </c>
      <c r="Q131" s="57">
        <v>7000000</v>
      </c>
    </row>
    <row r="132" spans="1:17" ht="17.25" thickBot="1">
      <c r="A132" s="70">
        <f t="shared" ref="A132:A195" si="2">+A131+1</f>
        <v>131</v>
      </c>
      <c r="B132" s="47" t="s">
        <v>524</v>
      </c>
      <c r="C132" s="47" t="s">
        <v>304</v>
      </c>
      <c r="D132" s="47" t="s">
        <v>525</v>
      </c>
      <c r="E132" s="47"/>
      <c r="F132" s="47">
        <v>2488</v>
      </c>
      <c r="G132" s="76" t="s">
        <v>322</v>
      </c>
      <c r="H132" s="48" t="s">
        <v>526</v>
      </c>
      <c r="I132" s="48" t="s">
        <v>527</v>
      </c>
      <c r="J132" s="66">
        <v>7008004348244000</v>
      </c>
      <c r="K132" s="67">
        <v>46124</v>
      </c>
      <c r="L132" s="68">
        <v>46488.999305555597</v>
      </c>
      <c r="M132" s="77" t="s">
        <v>528</v>
      </c>
      <c r="N132" s="69" t="s">
        <v>67</v>
      </c>
      <c r="O132" s="109" t="s">
        <v>265</v>
      </c>
      <c r="P132" s="69" t="s">
        <v>1563</v>
      </c>
      <c r="Q132" s="57">
        <v>92700000</v>
      </c>
    </row>
    <row r="133" spans="1:17" ht="17.25" thickBot="1">
      <c r="A133" s="70">
        <f t="shared" si="2"/>
        <v>132</v>
      </c>
      <c r="B133" s="47" t="s">
        <v>529</v>
      </c>
      <c r="C133" s="47" t="s">
        <v>251</v>
      </c>
      <c r="D133" s="47" t="s">
        <v>29</v>
      </c>
      <c r="E133" s="47"/>
      <c r="F133" s="47">
        <v>199</v>
      </c>
      <c r="G133" s="76" t="s">
        <v>425</v>
      </c>
      <c r="H133" s="48" t="s">
        <v>530</v>
      </c>
      <c r="I133" s="48" t="s">
        <v>531</v>
      </c>
      <c r="J133" s="66">
        <v>7008004348245000</v>
      </c>
      <c r="K133" s="67">
        <v>46135</v>
      </c>
      <c r="L133" s="68">
        <v>46499.999305555597</v>
      </c>
      <c r="M133" s="77" t="s">
        <v>528</v>
      </c>
      <c r="N133" s="69" t="s">
        <v>133</v>
      </c>
      <c r="O133" s="109" t="s">
        <v>197</v>
      </c>
      <c r="P133" s="69" t="s">
        <v>1510</v>
      </c>
      <c r="Q133" s="57">
        <v>9300000</v>
      </c>
    </row>
    <row r="134" spans="1:17" ht="17.25" thickBot="1">
      <c r="A134" s="70">
        <f t="shared" si="2"/>
        <v>133</v>
      </c>
      <c r="B134" s="47" t="s">
        <v>532</v>
      </c>
      <c r="C134" s="47" t="s">
        <v>93</v>
      </c>
      <c r="D134" s="47" t="s">
        <v>29</v>
      </c>
      <c r="E134" s="47"/>
      <c r="F134" s="47">
        <v>149</v>
      </c>
      <c r="G134" s="76" t="s">
        <v>309</v>
      </c>
      <c r="H134" s="48" t="s">
        <v>533</v>
      </c>
      <c r="I134" s="48" t="s">
        <v>534</v>
      </c>
      <c r="J134" s="66">
        <v>7008004348246000</v>
      </c>
      <c r="K134" s="67">
        <v>46135</v>
      </c>
      <c r="L134" s="68">
        <v>46499.999305555597</v>
      </c>
      <c r="M134" s="77" t="s">
        <v>528</v>
      </c>
      <c r="N134" s="69" t="s">
        <v>72</v>
      </c>
      <c r="O134" s="109" t="s">
        <v>216</v>
      </c>
      <c r="P134" s="69" t="s">
        <v>1509</v>
      </c>
      <c r="Q134" s="57">
        <v>7800000</v>
      </c>
    </row>
    <row r="135" spans="1:17" ht="17.25" thickBot="1">
      <c r="A135" s="70">
        <f t="shared" si="2"/>
        <v>134</v>
      </c>
      <c r="B135" s="47" t="s">
        <v>535</v>
      </c>
      <c r="C135" s="47" t="s">
        <v>93</v>
      </c>
      <c r="D135" s="47" t="s">
        <v>29</v>
      </c>
      <c r="E135" s="47"/>
      <c r="F135" s="47">
        <v>149</v>
      </c>
      <c r="G135" s="76" t="s">
        <v>309</v>
      </c>
      <c r="H135" s="48" t="s">
        <v>536</v>
      </c>
      <c r="I135" s="48" t="s">
        <v>537</v>
      </c>
      <c r="J135" s="66">
        <v>7008004348247000</v>
      </c>
      <c r="K135" s="67">
        <v>46135</v>
      </c>
      <c r="L135" s="68">
        <v>46499.999305555597</v>
      </c>
      <c r="M135" s="77" t="s">
        <v>528</v>
      </c>
      <c r="N135" s="69" t="s">
        <v>72</v>
      </c>
      <c r="O135" s="109" t="s">
        <v>216</v>
      </c>
      <c r="P135" s="69" t="s">
        <v>1509</v>
      </c>
      <c r="Q135" s="57">
        <v>7800000</v>
      </c>
    </row>
    <row r="136" spans="1:17" ht="17.25" thickBot="1">
      <c r="A136" s="70">
        <f t="shared" si="2"/>
        <v>135</v>
      </c>
      <c r="B136" s="47" t="s">
        <v>538</v>
      </c>
      <c r="C136" s="47" t="s">
        <v>93</v>
      </c>
      <c r="D136" s="47" t="s">
        <v>29</v>
      </c>
      <c r="E136" s="47"/>
      <c r="F136" s="47">
        <v>149</v>
      </c>
      <c r="G136" s="76" t="s">
        <v>309</v>
      </c>
      <c r="H136" s="48" t="s">
        <v>539</v>
      </c>
      <c r="I136" s="48" t="s">
        <v>540</v>
      </c>
      <c r="J136" s="66">
        <v>7008004348248000</v>
      </c>
      <c r="K136" s="67">
        <v>46135</v>
      </c>
      <c r="L136" s="68">
        <v>46499.999305555597</v>
      </c>
      <c r="M136" s="77" t="s">
        <v>528</v>
      </c>
      <c r="N136" s="69" t="s">
        <v>72</v>
      </c>
      <c r="O136" s="109" t="s">
        <v>216</v>
      </c>
      <c r="P136" s="69" t="s">
        <v>1509</v>
      </c>
      <c r="Q136" s="57">
        <v>7800000</v>
      </c>
    </row>
    <row r="137" spans="1:17" ht="17.25" thickBot="1">
      <c r="A137" s="70">
        <f t="shared" si="2"/>
        <v>136</v>
      </c>
      <c r="B137" s="47" t="s">
        <v>541</v>
      </c>
      <c r="C137" s="47" t="s">
        <v>93</v>
      </c>
      <c r="D137" s="47" t="s">
        <v>29</v>
      </c>
      <c r="E137" s="47"/>
      <c r="F137" s="47">
        <v>149</v>
      </c>
      <c r="G137" s="76" t="s">
        <v>309</v>
      </c>
      <c r="H137" s="48" t="s">
        <v>542</v>
      </c>
      <c r="I137" s="48" t="s">
        <v>543</v>
      </c>
      <c r="J137" s="66">
        <v>7008004348249000</v>
      </c>
      <c r="K137" s="67">
        <v>46136</v>
      </c>
      <c r="L137" s="68">
        <v>46500.999305555597</v>
      </c>
      <c r="M137" s="77" t="s">
        <v>528</v>
      </c>
      <c r="N137" s="69" t="s">
        <v>128</v>
      </c>
      <c r="O137" s="109" t="s">
        <v>129</v>
      </c>
      <c r="P137" s="69" t="s">
        <v>1509</v>
      </c>
      <c r="Q137" s="57">
        <v>7800000</v>
      </c>
    </row>
    <row r="138" spans="1:17" ht="17.25" thickBot="1">
      <c r="A138" s="70">
        <f t="shared" si="2"/>
        <v>137</v>
      </c>
      <c r="B138" s="47" t="s">
        <v>544</v>
      </c>
      <c r="C138" s="47" t="s">
        <v>93</v>
      </c>
      <c r="D138" s="47" t="s">
        <v>29</v>
      </c>
      <c r="E138" s="47"/>
      <c r="F138" s="47">
        <v>149</v>
      </c>
      <c r="G138" s="76" t="s">
        <v>309</v>
      </c>
      <c r="H138" s="48" t="s">
        <v>545</v>
      </c>
      <c r="I138" s="48" t="s">
        <v>546</v>
      </c>
      <c r="J138" s="66">
        <v>7008004348250000</v>
      </c>
      <c r="K138" s="67">
        <v>46136</v>
      </c>
      <c r="L138" s="68">
        <v>46500.999305555597</v>
      </c>
      <c r="M138" s="77" t="s">
        <v>528</v>
      </c>
      <c r="N138" s="69" t="s">
        <v>128</v>
      </c>
      <c r="O138" s="109" t="s">
        <v>358</v>
      </c>
      <c r="P138" s="69" t="s">
        <v>1509</v>
      </c>
      <c r="Q138" s="57">
        <v>7800000</v>
      </c>
    </row>
    <row r="139" spans="1:17" ht="17.25" thickBot="1">
      <c r="A139" s="70">
        <f t="shared" si="2"/>
        <v>138</v>
      </c>
      <c r="B139" s="47" t="s">
        <v>547</v>
      </c>
      <c r="C139" s="47" t="s">
        <v>93</v>
      </c>
      <c r="D139" s="47" t="s">
        <v>29</v>
      </c>
      <c r="E139" s="47"/>
      <c r="F139" s="47">
        <v>149</v>
      </c>
      <c r="G139" s="76" t="s">
        <v>309</v>
      </c>
      <c r="H139" s="48" t="s">
        <v>548</v>
      </c>
      <c r="I139" s="48" t="s">
        <v>549</v>
      </c>
      <c r="J139" s="66">
        <v>7008004348251000</v>
      </c>
      <c r="K139" s="67">
        <v>46136</v>
      </c>
      <c r="L139" s="68">
        <v>46500.999305555597</v>
      </c>
      <c r="M139" s="77" t="s">
        <v>528</v>
      </c>
      <c r="N139" s="69" t="s">
        <v>128</v>
      </c>
      <c r="O139" s="109" t="s">
        <v>281</v>
      </c>
      <c r="P139" s="69" t="s">
        <v>1509</v>
      </c>
      <c r="Q139" s="57">
        <v>7800000</v>
      </c>
    </row>
    <row r="140" spans="1:17" ht="17.25" thickBot="1">
      <c r="A140" s="70">
        <f t="shared" si="2"/>
        <v>139</v>
      </c>
      <c r="B140" s="47" t="s">
        <v>550</v>
      </c>
      <c r="C140" s="47" t="s">
        <v>93</v>
      </c>
      <c r="D140" s="47" t="s">
        <v>29</v>
      </c>
      <c r="E140" s="47"/>
      <c r="F140" s="47">
        <v>149</v>
      </c>
      <c r="G140" s="76" t="s">
        <v>309</v>
      </c>
      <c r="H140" s="48" t="s">
        <v>551</v>
      </c>
      <c r="I140" s="48" t="s">
        <v>552</v>
      </c>
      <c r="J140" s="66">
        <v>7008004348252000</v>
      </c>
      <c r="K140" s="67">
        <v>46136</v>
      </c>
      <c r="L140" s="68">
        <v>46500.999305555597</v>
      </c>
      <c r="M140" s="77" t="s">
        <v>528</v>
      </c>
      <c r="N140" s="69" t="s">
        <v>72</v>
      </c>
      <c r="O140" s="109" t="s">
        <v>254</v>
      </c>
      <c r="P140" s="69" t="s">
        <v>1509</v>
      </c>
      <c r="Q140" s="57">
        <v>7800000</v>
      </c>
    </row>
    <row r="141" spans="1:17" ht="17.25" thickBot="1">
      <c r="A141" s="70">
        <f t="shared" si="2"/>
        <v>140</v>
      </c>
      <c r="B141" s="47" t="s">
        <v>553</v>
      </c>
      <c r="C141" s="47" t="s">
        <v>93</v>
      </c>
      <c r="D141" s="47" t="s">
        <v>29</v>
      </c>
      <c r="E141" s="47"/>
      <c r="F141" s="47">
        <v>149</v>
      </c>
      <c r="G141" s="76" t="s">
        <v>309</v>
      </c>
      <c r="H141" s="48" t="s">
        <v>554</v>
      </c>
      <c r="I141" s="48" t="s">
        <v>555</v>
      </c>
      <c r="J141" s="66">
        <v>7008004348253000</v>
      </c>
      <c r="K141" s="67">
        <v>46136</v>
      </c>
      <c r="L141" s="68">
        <v>46500.999305555597</v>
      </c>
      <c r="M141" s="77" t="s">
        <v>528</v>
      </c>
      <c r="N141" s="69" t="s">
        <v>72</v>
      </c>
      <c r="O141" s="109" t="s">
        <v>254</v>
      </c>
      <c r="P141" s="69" t="s">
        <v>1509</v>
      </c>
      <c r="Q141" s="57">
        <v>7800000</v>
      </c>
    </row>
    <row r="142" spans="1:17" ht="17.25" thickBot="1">
      <c r="A142" s="70">
        <f t="shared" si="2"/>
        <v>141</v>
      </c>
      <c r="B142" s="47" t="s">
        <v>556</v>
      </c>
      <c r="C142" s="47" t="s">
        <v>93</v>
      </c>
      <c r="D142" s="47" t="s">
        <v>29</v>
      </c>
      <c r="E142" s="47"/>
      <c r="F142" s="47">
        <v>149</v>
      </c>
      <c r="G142" s="76" t="s">
        <v>309</v>
      </c>
      <c r="H142" s="48" t="s">
        <v>557</v>
      </c>
      <c r="I142" s="48" t="s">
        <v>558</v>
      </c>
      <c r="J142" s="66">
        <v>7008004348254000</v>
      </c>
      <c r="K142" s="67">
        <v>46136</v>
      </c>
      <c r="L142" s="68">
        <v>46500.999305555597</v>
      </c>
      <c r="M142" s="77" t="s">
        <v>528</v>
      </c>
      <c r="N142" s="69" t="s">
        <v>72</v>
      </c>
      <c r="O142" s="109" t="s">
        <v>254</v>
      </c>
      <c r="P142" s="69" t="s">
        <v>1509</v>
      </c>
      <c r="Q142" s="57">
        <v>7800000</v>
      </c>
    </row>
    <row r="143" spans="1:17" ht="17.25" thickBot="1">
      <c r="A143" s="70">
        <f t="shared" si="2"/>
        <v>142</v>
      </c>
      <c r="B143" s="47" t="s">
        <v>559</v>
      </c>
      <c r="C143" s="47" t="s">
        <v>93</v>
      </c>
      <c r="D143" s="47" t="s">
        <v>29</v>
      </c>
      <c r="E143" s="47"/>
      <c r="F143" s="47">
        <v>149</v>
      </c>
      <c r="G143" s="76" t="s">
        <v>309</v>
      </c>
      <c r="H143" s="48" t="s">
        <v>560</v>
      </c>
      <c r="I143" s="48" t="s">
        <v>561</v>
      </c>
      <c r="J143" s="66">
        <v>7008004348255000</v>
      </c>
      <c r="K143" s="67">
        <v>46139</v>
      </c>
      <c r="L143" s="68">
        <v>46503.999305555597</v>
      </c>
      <c r="M143" s="77" t="s">
        <v>528</v>
      </c>
      <c r="N143" s="69" t="s">
        <v>128</v>
      </c>
      <c r="O143" s="109" t="s">
        <v>281</v>
      </c>
      <c r="P143" s="69" t="s">
        <v>1509</v>
      </c>
      <c r="Q143" s="57">
        <v>7800000</v>
      </c>
    </row>
    <row r="144" spans="1:17" ht="17.25" thickBot="1">
      <c r="A144" s="70">
        <f t="shared" si="2"/>
        <v>143</v>
      </c>
      <c r="B144" s="47" t="s">
        <v>562</v>
      </c>
      <c r="C144" s="47" t="s">
        <v>93</v>
      </c>
      <c r="D144" s="47" t="s">
        <v>29</v>
      </c>
      <c r="E144" s="47"/>
      <c r="F144" s="47">
        <v>149</v>
      </c>
      <c r="G144" s="76" t="s">
        <v>309</v>
      </c>
      <c r="H144" s="48" t="s">
        <v>563</v>
      </c>
      <c r="I144" s="48" t="s">
        <v>564</v>
      </c>
      <c r="J144" s="66">
        <v>7008004348256000</v>
      </c>
      <c r="K144" s="67">
        <v>46139</v>
      </c>
      <c r="L144" s="68">
        <v>46503.999305555597</v>
      </c>
      <c r="M144" s="77" t="s">
        <v>528</v>
      </c>
      <c r="N144" s="69" t="s">
        <v>128</v>
      </c>
      <c r="O144" s="109" t="s">
        <v>281</v>
      </c>
      <c r="P144" s="69" t="s">
        <v>1509</v>
      </c>
      <c r="Q144" s="57">
        <v>7800000</v>
      </c>
    </row>
    <row r="145" spans="1:17" ht="17.25" thickBot="1">
      <c r="A145" s="70">
        <f t="shared" si="2"/>
        <v>144</v>
      </c>
      <c r="B145" s="47" t="s">
        <v>565</v>
      </c>
      <c r="C145" s="47" t="s">
        <v>93</v>
      </c>
      <c r="D145" s="47" t="s">
        <v>29</v>
      </c>
      <c r="E145" s="47"/>
      <c r="F145" s="47">
        <v>149</v>
      </c>
      <c r="G145" s="76" t="s">
        <v>309</v>
      </c>
      <c r="H145" s="48" t="s">
        <v>566</v>
      </c>
      <c r="I145" s="48" t="s">
        <v>567</v>
      </c>
      <c r="J145" s="66">
        <v>7008004348257000</v>
      </c>
      <c r="K145" s="67">
        <v>46139</v>
      </c>
      <c r="L145" s="68">
        <v>46503.999305555597</v>
      </c>
      <c r="M145" s="77" t="s">
        <v>528</v>
      </c>
      <c r="N145" s="69" t="s">
        <v>128</v>
      </c>
      <c r="O145" s="109" t="s">
        <v>358</v>
      </c>
      <c r="P145" s="69" t="s">
        <v>1509</v>
      </c>
      <c r="Q145" s="57">
        <v>7800000</v>
      </c>
    </row>
    <row r="146" spans="1:17" ht="17.25" thickBot="1">
      <c r="A146" s="70">
        <f t="shared" si="2"/>
        <v>145</v>
      </c>
      <c r="B146" s="47" t="s">
        <v>568</v>
      </c>
      <c r="C146" s="47" t="s">
        <v>93</v>
      </c>
      <c r="D146" s="47" t="s">
        <v>29</v>
      </c>
      <c r="E146" s="47"/>
      <c r="F146" s="47">
        <v>149</v>
      </c>
      <c r="G146" s="76" t="s">
        <v>309</v>
      </c>
      <c r="H146" s="48" t="s">
        <v>569</v>
      </c>
      <c r="I146" s="48" t="s">
        <v>570</v>
      </c>
      <c r="J146" s="66">
        <v>7008004348258000</v>
      </c>
      <c r="K146" s="67">
        <v>46139</v>
      </c>
      <c r="L146" s="68">
        <v>46503.999305555597</v>
      </c>
      <c r="M146" s="77" t="s">
        <v>528</v>
      </c>
      <c r="N146" s="69" t="s">
        <v>128</v>
      </c>
      <c r="O146" s="109" t="s">
        <v>447</v>
      </c>
      <c r="P146" s="69" t="s">
        <v>1509</v>
      </c>
      <c r="Q146" s="57">
        <v>7800000</v>
      </c>
    </row>
    <row r="147" spans="1:17" ht="17.25" thickBot="1">
      <c r="A147" s="70">
        <f t="shared" si="2"/>
        <v>146</v>
      </c>
      <c r="B147" s="47" t="s">
        <v>571</v>
      </c>
      <c r="C147" s="47" t="s">
        <v>93</v>
      </c>
      <c r="D147" s="47" t="s">
        <v>29</v>
      </c>
      <c r="E147" s="47"/>
      <c r="F147" s="47">
        <v>149</v>
      </c>
      <c r="G147" s="76" t="s">
        <v>309</v>
      </c>
      <c r="H147" s="48" t="s">
        <v>572</v>
      </c>
      <c r="I147" s="48" t="s">
        <v>573</v>
      </c>
      <c r="J147" s="66">
        <v>7008004348259000</v>
      </c>
      <c r="K147" s="67">
        <v>46139</v>
      </c>
      <c r="L147" s="68">
        <v>46503.999305555597</v>
      </c>
      <c r="M147" s="77" t="s">
        <v>528</v>
      </c>
      <c r="N147" s="69" t="s">
        <v>128</v>
      </c>
      <c r="O147" s="109" t="s">
        <v>447</v>
      </c>
      <c r="P147" s="69" t="s">
        <v>1509</v>
      </c>
      <c r="Q147" s="57">
        <v>7800000</v>
      </c>
    </row>
    <row r="148" spans="1:17" ht="17.25" thickBot="1">
      <c r="A148" s="70">
        <f t="shared" si="2"/>
        <v>147</v>
      </c>
      <c r="B148" s="47" t="s">
        <v>574</v>
      </c>
      <c r="C148" s="47" t="s">
        <v>93</v>
      </c>
      <c r="D148" s="47" t="s">
        <v>29</v>
      </c>
      <c r="E148" s="47"/>
      <c r="F148" s="47">
        <v>149</v>
      </c>
      <c r="G148" s="76" t="s">
        <v>309</v>
      </c>
      <c r="H148" s="48" t="s">
        <v>575</v>
      </c>
      <c r="I148" s="48" t="s">
        <v>576</v>
      </c>
      <c r="J148" s="66">
        <v>7008004348260000</v>
      </c>
      <c r="K148" s="67">
        <v>46139</v>
      </c>
      <c r="L148" s="68">
        <v>46503.999305555597</v>
      </c>
      <c r="M148" s="77" t="s">
        <v>528</v>
      </c>
      <c r="N148" s="69" t="s">
        <v>128</v>
      </c>
      <c r="O148" s="109" t="s">
        <v>447</v>
      </c>
      <c r="P148" s="69" t="s">
        <v>1509</v>
      </c>
      <c r="Q148" s="57">
        <v>7800000</v>
      </c>
    </row>
    <row r="149" spans="1:17" ht="17.25" thickBot="1">
      <c r="A149" s="70">
        <f t="shared" si="2"/>
        <v>148</v>
      </c>
      <c r="B149" s="47" t="s">
        <v>577</v>
      </c>
      <c r="C149" s="47" t="s">
        <v>93</v>
      </c>
      <c r="D149" s="47" t="s">
        <v>29</v>
      </c>
      <c r="E149" s="47"/>
      <c r="F149" s="47">
        <v>149</v>
      </c>
      <c r="G149" s="76" t="s">
        <v>309</v>
      </c>
      <c r="H149" s="48" t="s">
        <v>578</v>
      </c>
      <c r="I149" s="48" t="s">
        <v>579</v>
      </c>
      <c r="J149" s="66">
        <v>7008004348261000</v>
      </c>
      <c r="K149" s="67">
        <v>46139</v>
      </c>
      <c r="L149" s="68">
        <v>46503.999305555597</v>
      </c>
      <c r="M149" s="77" t="s">
        <v>528</v>
      </c>
      <c r="N149" s="69" t="s">
        <v>128</v>
      </c>
      <c r="O149" s="109" t="s">
        <v>447</v>
      </c>
      <c r="P149" s="69" t="s">
        <v>1509</v>
      </c>
      <c r="Q149" s="57">
        <v>7800000</v>
      </c>
    </row>
    <row r="150" spans="1:17" ht="17.25" thickBot="1">
      <c r="A150" s="70">
        <f t="shared" si="2"/>
        <v>149</v>
      </c>
      <c r="B150" s="47" t="s">
        <v>580</v>
      </c>
      <c r="C150" s="47" t="s">
        <v>93</v>
      </c>
      <c r="D150" s="47" t="s">
        <v>29</v>
      </c>
      <c r="E150" s="47"/>
      <c r="F150" s="47">
        <v>149</v>
      </c>
      <c r="G150" s="76" t="s">
        <v>309</v>
      </c>
      <c r="H150" s="48" t="s">
        <v>581</v>
      </c>
      <c r="I150" s="48" t="s">
        <v>582</v>
      </c>
      <c r="J150" s="66">
        <v>7008004348262000</v>
      </c>
      <c r="K150" s="67">
        <v>46139</v>
      </c>
      <c r="L150" s="68">
        <v>46503.999305555597</v>
      </c>
      <c r="M150" s="77" t="s">
        <v>528</v>
      </c>
      <c r="N150" s="69" t="s">
        <v>128</v>
      </c>
      <c r="O150" s="109" t="s">
        <v>447</v>
      </c>
      <c r="P150" s="69" t="s">
        <v>1509</v>
      </c>
      <c r="Q150" s="57">
        <v>7800000</v>
      </c>
    </row>
    <row r="151" spans="1:17" ht="17.25" thickBot="1">
      <c r="A151" s="70">
        <f t="shared" si="2"/>
        <v>150</v>
      </c>
      <c r="B151" s="47" t="s">
        <v>583</v>
      </c>
      <c r="C151" s="47" t="s">
        <v>93</v>
      </c>
      <c r="D151" s="47" t="s">
        <v>29</v>
      </c>
      <c r="E151" s="47"/>
      <c r="F151" s="47">
        <v>149</v>
      </c>
      <c r="G151" s="76" t="s">
        <v>425</v>
      </c>
      <c r="H151" s="48" t="s">
        <v>584</v>
      </c>
      <c r="I151" s="48" t="s">
        <v>585</v>
      </c>
      <c r="J151" s="66">
        <v>7008004348263000</v>
      </c>
      <c r="K151" s="67">
        <v>46140</v>
      </c>
      <c r="L151" s="68">
        <v>46504.999305555597</v>
      </c>
      <c r="M151" s="77" t="s">
        <v>528</v>
      </c>
      <c r="N151" s="69" t="s">
        <v>269</v>
      </c>
      <c r="O151" s="109" t="s">
        <v>586</v>
      </c>
      <c r="P151" s="69" t="s">
        <v>1509</v>
      </c>
      <c r="Q151" s="57">
        <v>6800000</v>
      </c>
    </row>
    <row r="152" spans="1:17" ht="17.25" thickBot="1">
      <c r="A152" s="70">
        <f t="shared" si="2"/>
        <v>151</v>
      </c>
      <c r="B152" s="47" t="s">
        <v>587</v>
      </c>
      <c r="C152" s="47" t="s">
        <v>64</v>
      </c>
      <c r="D152" s="47" t="s">
        <v>29</v>
      </c>
      <c r="E152" s="47"/>
      <c r="F152" s="47">
        <v>123</v>
      </c>
      <c r="G152" s="76" t="s">
        <v>588</v>
      </c>
      <c r="H152" s="48" t="s">
        <v>589</v>
      </c>
      <c r="I152" s="48" t="s">
        <v>590</v>
      </c>
      <c r="J152" s="66">
        <v>7008004348264000</v>
      </c>
      <c r="K152" s="67">
        <v>46141</v>
      </c>
      <c r="L152" s="68">
        <v>46505.999305555597</v>
      </c>
      <c r="M152" s="77" t="s">
        <v>591</v>
      </c>
      <c r="N152" s="69" t="s">
        <v>128</v>
      </c>
      <c r="O152" s="109" t="s">
        <v>129</v>
      </c>
      <c r="P152" s="69" t="s">
        <v>1538</v>
      </c>
      <c r="Q152" s="57">
        <v>2700000</v>
      </c>
    </row>
    <row r="153" spans="1:17" ht="17.25" thickBot="1">
      <c r="A153" s="70">
        <f t="shared" si="2"/>
        <v>152</v>
      </c>
      <c r="B153" s="47" t="s">
        <v>592</v>
      </c>
      <c r="C153" s="47" t="s">
        <v>64</v>
      </c>
      <c r="D153" s="47" t="s">
        <v>29</v>
      </c>
      <c r="E153" s="47"/>
      <c r="F153" s="47">
        <v>123</v>
      </c>
      <c r="G153" s="76" t="s">
        <v>588</v>
      </c>
      <c r="H153" s="48" t="s">
        <v>593</v>
      </c>
      <c r="I153" s="48" t="s">
        <v>594</v>
      </c>
      <c r="J153" s="66">
        <v>7008004348265000</v>
      </c>
      <c r="K153" s="67">
        <v>46141</v>
      </c>
      <c r="L153" s="68">
        <v>46505.999305555597</v>
      </c>
      <c r="M153" s="77" t="s">
        <v>591</v>
      </c>
      <c r="N153" s="69" t="s">
        <v>128</v>
      </c>
      <c r="O153" s="109" t="s">
        <v>129</v>
      </c>
      <c r="P153" s="69" t="s">
        <v>1538</v>
      </c>
      <c r="Q153" s="57">
        <v>2700000</v>
      </c>
    </row>
    <row r="154" spans="1:17" ht="17.25" thickBot="1">
      <c r="A154" s="70">
        <f t="shared" si="2"/>
        <v>153</v>
      </c>
      <c r="B154" s="47" t="s">
        <v>595</v>
      </c>
      <c r="C154" s="47" t="s">
        <v>4</v>
      </c>
      <c r="D154" s="47" t="s">
        <v>525</v>
      </c>
      <c r="E154" s="47"/>
      <c r="F154" s="47">
        <v>2600</v>
      </c>
      <c r="G154" s="76" t="s">
        <v>596</v>
      </c>
      <c r="H154" s="48" t="s">
        <v>597</v>
      </c>
      <c r="I154" s="48" t="s">
        <v>598</v>
      </c>
      <c r="J154" s="66">
        <v>7008004348267000</v>
      </c>
      <c r="K154" s="67">
        <v>46141</v>
      </c>
      <c r="L154" s="68">
        <v>46505.999305555597</v>
      </c>
      <c r="M154" s="77" t="s">
        <v>528</v>
      </c>
      <c r="N154" s="69" t="s">
        <v>128</v>
      </c>
      <c r="O154" s="109" t="s">
        <v>338</v>
      </c>
      <c r="P154" s="69" t="s">
        <v>1553</v>
      </c>
      <c r="Q154" s="57">
        <v>48100000</v>
      </c>
    </row>
    <row r="155" spans="1:17" ht="17.25" thickBot="1">
      <c r="A155" s="70">
        <f t="shared" si="2"/>
        <v>154</v>
      </c>
      <c r="B155" s="47" t="s">
        <v>599</v>
      </c>
      <c r="C155" s="47" t="s">
        <v>64</v>
      </c>
      <c r="D155" s="47" t="s">
        <v>29</v>
      </c>
      <c r="E155" s="47"/>
      <c r="F155" s="47">
        <v>123</v>
      </c>
      <c r="G155" s="76" t="s">
        <v>600</v>
      </c>
      <c r="H155" s="48" t="s">
        <v>601</v>
      </c>
      <c r="I155" s="48" t="s">
        <v>602</v>
      </c>
      <c r="J155" s="66">
        <v>7008004348268000</v>
      </c>
      <c r="K155" s="67">
        <v>46142</v>
      </c>
      <c r="L155" s="68">
        <v>46506.999305555597</v>
      </c>
      <c r="M155" s="77" t="s">
        <v>528</v>
      </c>
      <c r="N155" s="69" t="s">
        <v>292</v>
      </c>
      <c r="O155" s="109" t="s">
        <v>603</v>
      </c>
      <c r="P155" s="69" t="s">
        <v>1505</v>
      </c>
      <c r="Q155" s="57">
        <v>4700000</v>
      </c>
    </row>
    <row r="156" spans="1:17" ht="17.25" thickBot="1">
      <c r="A156" s="70">
        <f t="shared" si="2"/>
        <v>155</v>
      </c>
      <c r="B156" s="47" t="s">
        <v>604</v>
      </c>
      <c r="C156" s="47" t="s">
        <v>64</v>
      </c>
      <c r="D156" s="47" t="s">
        <v>29</v>
      </c>
      <c r="E156" s="47"/>
      <c r="F156" s="47">
        <v>124</v>
      </c>
      <c r="G156" s="76" t="s">
        <v>406</v>
      </c>
      <c r="H156" s="48" t="s">
        <v>605</v>
      </c>
      <c r="I156" s="48" t="s">
        <v>606</v>
      </c>
      <c r="J156" s="66">
        <v>7008004348269000</v>
      </c>
      <c r="K156" s="67">
        <v>46142</v>
      </c>
      <c r="L156" s="68">
        <v>46506.999305555597</v>
      </c>
      <c r="M156" s="77" t="s">
        <v>528</v>
      </c>
      <c r="N156" s="69" t="s">
        <v>72</v>
      </c>
      <c r="O156" s="109" t="s">
        <v>115</v>
      </c>
      <c r="P156" s="69" t="s">
        <v>1505</v>
      </c>
      <c r="Q156" s="57">
        <v>5800000</v>
      </c>
    </row>
    <row r="157" spans="1:17" ht="17.25" thickBot="1">
      <c r="A157" s="70">
        <f t="shared" si="2"/>
        <v>156</v>
      </c>
      <c r="B157" s="47" t="s">
        <v>607</v>
      </c>
      <c r="C157" s="47" t="s">
        <v>93</v>
      </c>
      <c r="D157" s="47" t="s">
        <v>29</v>
      </c>
      <c r="E157" s="47"/>
      <c r="F157" s="47">
        <v>124</v>
      </c>
      <c r="G157" s="76" t="s">
        <v>608</v>
      </c>
      <c r="H157" s="48" t="s">
        <v>410</v>
      </c>
      <c r="I157" s="48" t="s">
        <v>411</v>
      </c>
      <c r="J157" s="66">
        <v>7008004348270000</v>
      </c>
      <c r="K157" s="67">
        <v>46142</v>
      </c>
      <c r="L157" s="68">
        <v>46506.999305555597</v>
      </c>
      <c r="M157" s="77" t="s">
        <v>591</v>
      </c>
      <c r="N157" s="69" t="s">
        <v>72</v>
      </c>
      <c r="O157" s="109" t="s">
        <v>115</v>
      </c>
      <c r="P157" s="69" t="s">
        <v>1531</v>
      </c>
      <c r="Q157" s="57">
        <v>1400000</v>
      </c>
    </row>
    <row r="158" spans="1:17" ht="17.25" thickBot="1">
      <c r="A158" s="70">
        <f t="shared" si="2"/>
        <v>157</v>
      </c>
      <c r="B158" s="47" t="s">
        <v>609</v>
      </c>
      <c r="C158" s="47" t="s">
        <v>64</v>
      </c>
      <c r="D158" s="47" t="s">
        <v>29</v>
      </c>
      <c r="E158" s="47"/>
      <c r="F158" s="47">
        <v>124</v>
      </c>
      <c r="G158" s="76" t="s">
        <v>610</v>
      </c>
      <c r="H158" s="48" t="s">
        <v>611</v>
      </c>
      <c r="I158" s="48" t="s">
        <v>612</v>
      </c>
      <c r="J158" s="66">
        <v>7008004348271000</v>
      </c>
      <c r="K158" s="67">
        <v>46142</v>
      </c>
      <c r="L158" s="68">
        <v>46506.999305555597</v>
      </c>
      <c r="M158" s="77" t="s">
        <v>591</v>
      </c>
      <c r="N158" s="69" t="s">
        <v>67</v>
      </c>
      <c r="O158" s="109" t="s">
        <v>613</v>
      </c>
      <c r="P158" s="69" t="s">
        <v>1532</v>
      </c>
      <c r="Q158" s="57">
        <v>1400000</v>
      </c>
    </row>
    <row r="159" spans="1:17" ht="17.25" thickBot="1">
      <c r="A159" s="70">
        <f t="shared" si="2"/>
        <v>158</v>
      </c>
      <c r="B159" s="47" t="s">
        <v>614</v>
      </c>
      <c r="C159" s="47" t="s">
        <v>64</v>
      </c>
      <c r="D159" s="47" t="s">
        <v>29</v>
      </c>
      <c r="E159" s="47"/>
      <c r="F159" s="47">
        <v>123</v>
      </c>
      <c r="G159" s="76" t="s">
        <v>588</v>
      </c>
      <c r="H159" s="48" t="s">
        <v>615</v>
      </c>
      <c r="I159" s="48" t="s">
        <v>616</v>
      </c>
      <c r="J159" s="66">
        <v>7008004348272000</v>
      </c>
      <c r="K159" s="67">
        <v>46142</v>
      </c>
      <c r="L159" s="68">
        <v>46506.999305555597</v>
      </c>
      <c r="M159" s="77" t="s">
        <v>591</v>
      </c>
      <c r="N159" s="69" t="s">
        <v>292</v>
      </c>
      <c r="O159" s="109" t="s">
        <v>423</v>
      </c>
      <c r="P159" s="69" t="s">
        <v>1538</v>
      </c>
      <c r="Q159" s="57">
        <v>2700000</v>
      </c>
    </row>
    <row r="160" spans="1:17" ht="17.25" thickBot="1">
      <c r="A160" s="70">
        <f t="shared" si="2"/>
        <v>159</v>
      </c>
      <c r="B160" s="47" t="s">
        <v>617</v>
      </c>
      <c r="C160" s="47" t="s">
        <v>473</v>
      </c>
      <c r="D160" s="47" t="s">
        <v>525</v>
      </c>
      <c r="E160" s="47"/>
      <c r="F160" s="47">
        <v>2400</v>
      </c>
      <c r="G160" s="76" t="s">
        <v>608</v>
      </c>
      <c r="H160" s="48" t="s">
        <v>618</v>
      </c>
      <c r="I160" s="48" t="s">
        <v>619</v>
      </c>
      <c r="J160" s="66">
        <v>7008004348273000</v>
      </c>
      <c r="K160" s="67">
        <v>46142</v>
      </c>
      <c r="L160" s="68">
        <v>46506.999305555597</v>
      </c>
      <c r="M160" s="77" t="s">
        <v>528</v>
      </c>
      <c r="N160" s="69" t="s">
        <v>72</v>
      </c>
      <c r="O160" s="109" t="s">
        <v>73</v>
      </c>
      <c r="P160" s="69" t="s">
        <v>1564</v>
      </c>
      <c r="Q160" s="57">
        <v>41500000</v>
      </c>
    </row>
    <row r="161" spans="1:17" ht="17.25" thickBot="1">
      <c r="A161" s="70">
        <f t="shared" si="2"/>
        <v>160</v>
      </c>
      <c r="B161" s="47" t="s">
        <v>620</v>
      </c>
      <c r="C161" s="47" t="s">
        <v>473</v>
      </c>
      <c r="D161" s="47" t="s">
        <v>525</v>
      </c>
      <c r="E161" s="47"/>
      <c r="F161" s="47">
        <v>2400</v>
      </c>
      <c r="G161" s="76" t="s">
        <v>608</v>
      </c>
      <c r="H161" s="48" t="s">
        <v>621</v>
      </c>
      <c r="I161" s="48" t="s">
        <v>622</v>
      </c>
      <c r="J161" s="66">
        <v>7008004348274000</v>
      </c>
      <c r="K161" s="67">
        <v>46142</v>
      </c>
      <c r="L161" s="68">
        <v>46506.999305555597</v>
      </c>
      <c r="M161" s="77" t="s">
        <v>528</v>
      </c>
      <c r="N161" s="69" t="s">
        <v>72</v>
      </c>
      <c r="O161" s="109" t="s">
        <v>212</v>
      </c>
      <c r="P161" s="69" t="s">
        <v>1564</v>
      </c>
      <c r="Q161" s="57">
        <v>41500000</v>
      </c>
    </row>
    <row r="162" spans="1:17" ht="17.25" thickBot="1">
      <c r="A162" s="70">
        <f t="shared" si="2"/>
        <v>161</v>
      </c>
      <c r="B162" s="47" t="s">
        <v>623</v>
      </c>
      <c r="C162" s="47" t="s">
        <v>4</v>
      </c>
      <c r="D162" s="47" t="s">
        <v>525</v>
      </c>
      <c r="E162" s="47"/>
      <c r="F162" s="47">
        <v>2438</v>
      </c>
      <c r="G162" s="76" t="s">
        <v>610</v>
      </c>
      <c r="H162" s="48" t="s">
        <v>624</v>
      </c>
      <c r="I162" s="48" t="s">
        <v>625</v>
      </c>
      <c r="J162" s="66">
        <v>7008004348275000</v>
      </c>
      <c r="K162" s="67">
        <v>46142</v>
      </c>
      <c r="L162" s="68">
        <v>46506.999305555597</v>
      </c>
      <c r="M162" s="77" t="s">
        <v>528</v>
      </c>
      <c r="N162" s="69" t="s">
        <v>72</v>
      </c>
      <c r="O162" s="109" t="s">
        <v>108</v>
      </c>
      <c r="P162" s="69" t="s">
        <v>1553</v>
      </c>
      <c r="Q162" s="57">
        <v>55300000</v>
      </c>
    </row>
    <row r="163" spans="1:17" ht="17.25" thickBot="1">
      <c r="A163" s="70">
        <f t="shared" si="2"/>
        <v>162</v>
      </c>
      <c r="B163" s="47" t="s">
        <v>626</v>
      </c>
      <c r="C163" s="47" t="s">
        <v>473</v>
      </c>
      <c r="D163" s="47" t="s">
        <v>525</v>
      </c>
      <c r="E163" s="47"/>
      <c r="F163" s="47">
        <v>3500</v>
      </c>
      <c r="G163" s="76" t="s">
        <v>608</v>
      </c>
      <c r="H163" s="48" t="s">
        <v>627</v>
      </c>
      <c r="I163" s="48" t="s">
        <v>628</v>
      </c>
      <c r="J163" s="66">
        <v>7008004348276000</v>
      </c>
      <c r="K163" s="67">
        <v>46142</v>
      </c>
      <c r="L163" s="68">
        <v>46506.999305555597</v>
      </c>
      <c r="M163" s="77" t="s">
        <v>528</v>
      </c>
      <c r="N163" s="69" t="s">
        <v>72</v>
      </c>
      <c r="O163" s="109" t="s">
        <v>205</v>
      </c>
      <c r="P163" s="69" t="s">
        <v>1564</v>
      </c>
      <c r="Q163" s="57">
        <v>41500000</v>
      </c>
    </row>
    <row r="164" spans="1:17" ht="17.25" thickBot="1">
      <c r="A164" s="70">
        <f t="shared" si="2"/>
        <v>163</v>
      </c>
      <c r="B164" s="47" t="s">
        <v>629</v>
      </c>
      <c r="C164" s="47" t="s">
        <v>64</v>
      </c>
      <c r="D164" s="47" t="s">
        <v>29</v>
      </c>
      <c r="E164" s="47"/>
      <c r="F164" s="47">
        <v>225</v>
      </c>
      <c r="G164" s="76" t="s">
        <v>610</v>
      </c>
      <c r="H164" s="48" t="s">
        <v>630</v>
      </c>
      <c r="I164" s="48" t="s">
        <v>631</v>
      </c>
      <c r="J164" s="66">
        <v>7008004348277000</v>
      </c>
      <c r="K164" s="67">
        <v>46142</v>
      </c>
      <c r="L164" s="68">
        <v>46506.999305555597</v>
      </c>
      <c r="M164" s="77" t="s">
        <v>528</v>
      </c>
      <c r="N164" s="69" t="s">
        <v>72</v>
      </c>
      <c r="O164" s="109" t="s">
        <v>205</v>
      </c>
      <c r="P164" s="69" t="s">
        <v>1505</v>
      </c>
      <c r="Q164" s="57">
        <v>3000000</v>
      </c>
    </row>
    <row r="165" spans="1:17" ht="17.25" thickBot="1">
      <c r="A165" s="70">
        <f t="shared" si="2"/>
        <v>164</v>
      </c>
      <c r="B165" s="47" t="s">
        <v>632</v>
      </c>
      <c r="C165" s="47" t="s">
        <v>473</v>
      </c>
      <c r="D165" s="47" t="s">
        <v>525</v>
      </c>
      <c r="E165" s="47"/>
      <c r="F165" s="47">
        <v>2000</v>
      </c>
      <c r="G165" s="76" t="s">
        <v>633</v>
      </c>
      <c r="H165" s="48" t="s">
        <v>634</v>
      </c>
      <c r="I165" s="48" t="s">
        <v>635</v>
      </c>
      <c r="J165" s="66">
        <v>7008004348278000</v>
      </c>
      <c r="K165" s="67">
        <v>46142</v>
      </c>
      <c r="L165" s="68">
        <v>46506.999305555597</v>
      </c>
      <c r="M165" s="77" t="s">
        <v>591</v>
      </c>
      <c r="N165" s="69" t="s">
        <v>72</v>
      </c>
      <c r="O165" s="109" t="s">
        <v>216</v>
      </c>
      <c r="P165" s="69" t="s">
        <v>1508</v>
      </c>
      <c r="Q165" s="57">
        <v>23800000</v>
      </c>
    </row>
    <row r="166" spans="1:17" ht="17.25" thickBot="1">
      <c r="A166" s="70">
        <f t="shared" si="2"/>
        <v>165</v>
      </c>
      <c r="B166" s="47" t="s">
        <v>636</v>
      </c>
      <c r="C166" s="47" t="s">
        <v>64</v>
      </c>
      <c r="D166" s="47" t="s">
        <v>29</v>
      </c>
      <c r="E166" s="47"/>
      <c r="F166" s="47">
        <v>125</v>
      </c>
      <c r="G166" s="76" t="s">
        <v>637</v>
      </c>
      <c r="H166" s="48" t="s">
        <v>638</v>
      </c>
      <c r="I166" s="48" t="s">
        <v>639</v>
      </c>
      <c r="J166" s="66">
        <v>7008004348279000</v>
      </c>
      <c r="K166" s="67">
        <v>46142</v>
      </c>
      <c r="L166" s="68">
        <v>46506.999305555597</v>
      </c>
      <c r="M166" s="77" t="s">
        <v>591</v>
      </c>
      <c r="N166" s="69" t="s">
        <v>292</v>
      </c>
      <c r="O166" s="109" t="s">
        <v>423</v>
      </c>
      <c r="P166" s="69" t="s">
        <v>1505</v>
      </c>
      <c r="Q166" s="57">
        <v>4000000</v>
      </c>
    </row>
    <row r="167" spans="1:17" ht="17.25" thickBot="1">
      <c r="A167" s="70">
        <f t="shared" si="2"/>
        <v>166</v>
      </c>
      <c r="B167" s="47" t="s">
        <v>640</v>
      </c>
      <c r="C167" s="47" t="s">
        <v>64</v>
      </c>
      <c r="D167" s="47" t="s">
        <v>29</v>
      </c>
      <c r="E167" s="47"/>
      <c r="F167" s="47">
        <v>125</v>
      </c>
      <c r="G167" s="76" t="s">
        <v>588</v>
      </c>
      <c r="H167" s="48" t="s">
        <v>641</v>
      </c>
      <c r="I167" s="48" t="s">
        <v>642</v>
      </c>
      <c r="J167" s="66">
        <v>7008004348280000</v>
      </c>
      <c r="K167" s="67">
        <v>46143</v>
      </c>
      <c r="L167" s="68">
        <v>46507.999305555597</v>
      </c>
      <c r="M167" s="77" t="s">
        <v>528</v>
      </c>
      <c r="N167" s="69" t="s">
        <v>133</v>
      </c>
      <c r="O167" s="109" t="s">
        <v>201</v>
      </c>
      <c r="P167" s="69" t="s">
        <v>1505</v>
      </c>
      <c r="Q167" s="57">
        <v>4300000</v>
      </c>
    </row>
    <row r="168" spans="1:17" ht="17.25" thickBot="1">
      <c r="A168" s="70">
        <f t="shared" si="2"/>
        <v>167</v>
      </c>
      <c r="B168" s="47" t="s">
        <v>643</v>
      </c>
      <c r="C168" s="47" t="s">
        <v>64</v>
      </c>
      <c r="D168" s="47" t="s">
        <v>29</v>
      </c>
      <c r="E168" s="47"/>
      <c r="F168" s="47">
        <v>125</v>
      </c>
      <c r="G168" s="76" t="s">
        <v>588</v>
      </c>
      <c r="H168" s="48" t="s">
        <v>644</v>
      </c>
      <c r="I168" s="48" t="s">
        <v>645</v>
      </c>
      <c r="J168" s="66">
        <v>7008004348281000</v>
      </c>
      <c r="K168" s="67">
        <v>46143</v>
      </c>
      <c r="L168" s="68">
        <v>46507.999305555597</v>
      </c>
      <c r="M168" s="77" t="s">
        <v>528</v>
      </c>
      <c r="N168" s="69" t="s">
        <v>133</v>
      </c>
      <c r="O168" s="109" t="s">
        <v>201</v>
      </c>
      <c r="P168" s="69" t="s">
        <v>1505</v>
      </c>
      <c r="Q168" s="57">
        <v>4300000</v>
      </c>
    </row>
    <row r="169" spans="1:17" ht="17.25" thickBot="1">
      <c r="A169" s="70">
        <f t="shared" si="2"/>
        <v>168</v>
      </c>
      <c r="B169" s="47" t="s">
        <v>646</v>
      </c>
      <c r="C169" s="47" t="s">
        <v>647</v>
      </c>
      <c r="D169" s="47" t="s">
        <v>29</v>
      </c>
      <c r="E169" s="47"/>
      <c r="F169" s="47">
        <v>144</v>
      </c>
      <c r="G169" s="76" t="s">
        <v>648</v>
      </c>
      <c r="H169" s="48" t="s">
        <v>649</v>
      </c>
      <c r="I169" s="48" t="s">
        <v>650</v>
      </c>
      <c r="J169" s="66">
        <v>7008004348282000</v>
      </c>
      <c r="K169" s="67">
        <v>46143</v>
      </c>
      <c r="L169" s="68">
        <v>46507.999305555597</v>
      </c>
      <c r="M169" s="77" t="s">
        <v>528</v>
      </c>
      <c r="N169" s="69" t="s">
        <v>133</v>
      </c>
      <c r="O169" s="109" t="s">
        <v>193</v>
      </c>
      <c r="P169" s="69" t="s">
        <v>1515</v>
      </c>
      <c r="Q169" s="57">
        <v>5200000</v>
      </c>
    </row>
    <row r="170" spans="1:17" ht="17.25" thickBot="1">
      <c r="A170" s="70">
        <f t="shared" si="2"/>
        <v>169</v>
      </c>
      <c r="B170" s="47" t="s">
        <v>651</v>
      </c>
      <c r="C170" s="47" t="s">
        <v>64</v>
      </c>
      <c r="D170" s="47" t="s">
        <v>29</v>
      </c>
      <c r="E170" s="47"/>
      <c r="F170" s="47">
        <v>124</v>
      </c>
      <c r="G170" s="76" t="s">
        <v>652</v>
      </c>
      <c r="H170" s="48" t="s">
        <v>653</v>
      </c>
      <c r="I170" s="48" t="s">
        <v>654</v>
      </c>
      <c r="J170" s="66">
        <v>7008004348283000</v>
      </c>
      <c r="K170" s="67">
        <v>46146</v>
      </c>
      <c r="L170" s="68">
        <v>46510.999305555597</v>
      </c>
      <c r="M170" s="77" t="s">
        <v>528</v>
      </c>
      <c r="N170" s="69" t="s">
        <v>72</v>
      </c>
      <c r="O170" s="109" t="s">
        <v>73</v>
      </c>
      <c r="P170" s="69" t="s">
        <v>1516</v>
      </c>
      <c r="Q170" s="57">
        <v>6200000</v>
      </c>
    </row>
    <row r="171" spans="1:17" ht="17.25" thickBot="1">
      <c r="A171" s="70">
        <f t="shared" si="2"/>
        <v>170</v>
      </c>
      <c r="B171" s="47" t="s">
        <v>655</v>
      </c>
      <c r="C171" s="47" t="s">
        <v>64</v>
      </c>
      <c r="D171" s="47" t="s">
        <v>29</v>
      </c>
      <c r="E171" s="47"/>
      <c r="F171" s="47">
        <v>124</v>
      </c>
      <c r="G171" s="76" t="s">
        <v>652</v>
      </c>
      <c r="H171" s="48" t="s">
        <v>656</v>
      </c>
      <c r="I171" s="48" t="s">
        <v>657</v>
      </c>
      <c r="J171" s="66">
        <v>7008004348284000</v>
      </c>
      <c r="K171" s="67">
        <v>46146</v>
      </c>
      <c r="L171" s="68">
        <v>46510.999305555597</v>
      </c>
      <c r="M171" s="77" t="s">
        <v>528</v>
      </c>
      <c r="N171" s="69" t="s">
        <v>72</v>
      </c>
      <c r="O171" s="109" t="s">
        <v>73</v>
      </c>
      <c r="P171" s="69" t="s">
        <v>1516</v>
      </c>
      <c r="Q171" s="57">
        <v>6200000</v>
      </c>
    </row>
    <row r="172" spans="1:17" ht="14.45" customHeight="1" thickBot="1">
      <c r="A172" s="70">
        <f t="shared" si="2"/>
        <v>171</v>
      </c>
      <c r="B172" s="47" t="s">
        <v>658</v>
      </c>
      <c r="C172" s="47" t="s">
        <v>64</v>
      </c>
      <c r="D172" s="47" t="s">
        <v>29</v>
      </c>
      <c r="E172" s="47"/>
      <c r="F172" s="47">
        <v>249</v>
      </c>
      <c r="G172" s="76" t="s">
        <v>322</v>
      </c>
      <c r="H172" s="48" t="s">
        <v>659</v>
      </c>
      <c r="I172" s="48" t="s">
        <v>660</v>
      </c>
      <c r="J172" s="66">
        <v>15681500017920</v>
      </c>
      <c r="K172" s="78">
        <v>46154</v>
      </c>
      <c r="L172" s="77">
        <v>46518</v>
      </c>
      <c r="M172" s="77" t="s">
        <v>528</v>
      </c>
      <c r="N172" s="69" t="s">
        <v>269</v>
      </c>
      <c r="O172" s="109" t="s">
        <v>325</v>
      </c>
      <c r="P172" s="69" t="s">
        <v>1517</v>
      </c>
      <c r="Q172" s="57">
        <v>15400000</v>
      </c>
    </row>
    <row r="173" spans="1:17" ht="17.25" thickBot="1">
      <c r="A173" s="70">
        <f t="shared" si="2"/>
        <v>172</v>
      </c>
      <c r="B173" s="47" t="s">
        <v>661</v>
      </c>
      <c r="C173" s="47" t="s">
        <v>4</v>
      </c>
      <c r="D173" s="47" t="s">
        <v>525</v>
      </c>
      <c r="E173" s="47"/>
      <c r="F173" s="47">
        <v>2694</v>
      </c>
      <c r="G173" s="76" t="s">
        <v>317</v>
      </c>
      <c r="H173" s="48" t="s">
        <v>662</v>
      </c>
      <c r="I173" s="48" t="s">
        <v>663</v>
      </c>
      <c r="J173" s="66">
        <v>15681500017940</v>
      </c>
      <c r="K173" s="78">
        <v>46154</v>
      </c>
      <c r="L173" s="77">
        <v>46518</v>
      </c>
      <c r="M173" s="77" t="s">
        <v>528</v>
      </c>
      <c r="N173" s="69" t="s">
        <v>72</v>
      </c>
      <c r="O173" s="109" t="s">
        <v>238</v>
      </c>
      <c r="P173" s="69" t="s">
        <v>1523</v>
      </c>
      <c r="Q173" s="57">
        <v>163300000</v>
      </c>
    </row>
    <row r="174" spans="1:17" ht="17.25" thickBot="1">
      <c r="A174" s="70">
        <f t="shared" si="2"/>
        <v>173</v>
      </c>
      <c r="B174" s="47" t="s">
        <v>664</v>
      </c>
      <c r="C174" s="47" t="s">
        <v>64</v>
      </c>
      <c r="D174" s="47" t="s">
        <v>29</v>
      </c>
      <c r="E174" s="47"/>
      <c r="F174" s="47">
        <v>124</v>
      </c>
      <c r="G174" s="76" t="s">
        <v>665</v>
      </c>
      <c r="H174" s="48" t="s">
        <v>666</v>
      </c>
      <c r="I174" s="48" t="s">
        <v>667</v>
      </c>
      <c r="J174" s="66">
        <v>15681500017950</v>
      </c>
      <c r="K174" s="78">
        <v>46155</v>
      </c>
      <c r="L174" s="77">
        <v>46519</v>
      </c>
      <c r="M174" s="77" t="s">
        <v>528</v>
      </c>
      <c r="N174" s="69" t="s">
        <v>72</v>
      </c>
      <c r="O174" s="109" t="s">
        <v>73</v>
      </c>
      <c r="P174" s="69" t="s">
        <v>1516</v>
      </c>
      <c r="Q174" s="57">
        <v>9200000</v>
      </c>
    </row>
    <row r="175" spans="1:17" ht="17.25" thickBot="1">
      <c r="A175" s="70">
        <f t="shared" si="2"/>
        <v>174</v>
      </c>
      <c r="B175" s="47" t="s">
        <v>668</v>
      </c>
      <c r="C175" s="47" t="s">
        <v>64</v>
      </c>
      <c r="D175" s="47" t="s">
        <v>29</v>
      </c>
      <c r="E175" s="47"/>
      <c r="F175" s="47">
        <v>124</v>
      </c>
      <c r="G175" s="76" t="s">
        <v>665</v>
      </c>
      <c r="H175" s="48" t="s">
        <v>669</v>
      </c>
      <c r="I175" s="48" t="s">
        <v>670</v>
      </c>
      <c r="J175" s="66">
        <v>15681500017960</v>
      </c>
      <c r="K175" s="78">
        <v>46155</v>
      </c>
      <c r="L175" s="77">
        <v>46519</v>
      </c>
      <c r="M175" s="77" t="s">
        <v>528</v>
      </c>
      <c r="N175" s="69" t="s">
        <v>72</v>
      </c>
      <c r="O175" s="109" t="s">
        <v>73</v>
      </c>
      <c r="P175" s="69" t="s">
        <v>1516</v>
      </c>
      <c r="Q175" s="57">
        <v>9200000</v>
      </c>
    </row>
    <row r="176" spans="1:17" ht="17.25" thickBot="1">
      <c r="A176" s="70">
        <f t="shared" si="2"/>
        <v>175</v>
      </c>
      <c r="B176" s="47" t="s">
        <v>671</v>
      </c>
      <c r="C176" s="47" t="s">
        <v>64</v>
      </c>
      <c r="D176" s="47" t="s">
        <v>29</v>
      </c>
      <c r="E176" s="47"/>
      <c r="F176" s="47">
        <v>124</v>
      </c>
      <c r="G176" s="76" t="s">
        <v>665</v>
      </c>
      <c r="H176" s="48" t="s">
        <v>672</v>
      </c>
      <c r="I176" s="48" t="s">
        <v>673</v>
      </c>
      <c r="J176" s="66">
        <v>15681500017970</v>
      </c>
      <c r="K176" s="78">
        <v>46155</v>
      </c>
      <c r="L176" s="77">
        <v>46519</v>
      </c>
      <c r="M176" s="77" t="s">
        <v>528</v>
      </c>
      <c r="N176" s="69" t="s">
        <v>72</v>
      </c>
      <c r="O176" s="109" t="s">
        <v>73</v>
      </c>
      <c r="P176" s="69" t="s">
        <v>1516</v>
      </c>
      <c r="Q176" s="57">
        <v>9200000</v>
      </c>
    </row>
    <row r="177" spans="1:17" ht="17.25" thickBot="1">
      <c r="A177" s="70">
        <f t="shared" si="2"/>
        <v>176</v>
      </c>
      <c r="B177" s="47" t="s">
        <v>674</v>
      </c>
      <c r="C177" s="47" t="s">
        <v>64</v>
      </c>
      <c r="D177" s="47" t="s">
        <v>29</v>
      </c>
      <c r="E177" s="47"/>
      <c r="F177" s="47">
        <v>124</v>
      </c>
      <c r="G177" s="76" t="s">
        <v>665</v>
      </c>
      <c r="H177" s="48" t="s">
        <v>675</v>
      </c>
      <c r="I177" s="48" t="s">
        <v>676</v>
      </c>
      <c r="J177" s="66">
        <v>15681500017980</v>
      </c>
      <c r="K177" s="78">
        <v>46155</v>
      </c>
      <c r="L177" s="77">
        <v>46519</v>
      </c>
      <c r="M177" s="77" t="s">
        <v>528</v>
      </c>
      <c r="N177" s="69" t="s">
        <v>72</v>
      </c>
      <c r="O177" s="109" t="s">
        <v>73</v>
      </c>
      <c r="P177" s="69" t="s">
        <v>1516</v>
      </c>
      <c r="Q177" s="57">
        <v>9200000</v>
      </c>
    </row>
    <row r="178" spans="1:17" ht="17.25" thickBot="1">
      <c r="A178" s="70">
        <f t="shared" si="2"/>
        <v>177</v>
      </c>
      <c r="B178" s="47" t="s">
        <v>677</v>
      </c>
      <c r="C178" s="79" t="s">
        <v>64</v>
      </c>
      <c r="D178" s="47" t="s">
        <v>29</v>
      </c>
      <c r="E178" s="47"/>
      <c r="F178" s="47">
        <v>149</v>
      </c>
      <c r="G178" s="80">
        <v>2024</v>
      </c>
      <c r="H178" s="50" t="s">
        <v>678</v>
      </c>
      <c r="I178" s="81" t="s">
        <v>679</v>
      </c>
      <c r="J178" s="66">
        <v>15681500017990</v>
      </c>
      <c r="K178" s="78">
        <v>46159</v>
      </c>
      <c r="L178" s="77">
        <v>46523</v>
      </c>
      <c r="M178" s="77" t="s">
        <v>528</v>
      </c>
      <c r="N178" s="69" t="s">
        <v>133</v>
      </c>
      <c r="O178" s="109" t="s">
        <v>193</v>
      </c>
      <c r="P178" s="69" t="s">
        <v>1513</v>
      </c>
      <c r="Q178" s="57">
        <v>12500000</v>
      </c>
    </row>
    <row r="179" spans="1:17" ht="17.25" thickBot="1">
      <c r="A179" s="70">
        <f t="shared" si="2"/>
        <v>178</v>
      </c>
      <c r="B179" s="47" t="s">
        <v>680</v>
      </c>
      <c r="C179" s="79" t="s">
        <v>64</v>
      </c>
      <c r="D179" s="47" t="s">
        <v>29</v>
      </c>
      <c r="E179" s="47"/>
      <c r="F179" s="47">
        <v>149</v>
      </c>
      <c r="G179" s="80">
        <v>2024</v>
      </c>
      <c r="H179" s="50" t="s">
        <v>681</v>
      </c>
      <c r="I179" s="81" t="s">
        <v>682</v>
      </c>
      <c r="J179" s="66">
        <v>15681500018000</v>
      </c>
      <c r="K179" s="78">
        <v>46159</v>
      </c>
      <c r="L179" s="77">
        <v>46523</v>
      </c>
      <c r="M179" s="77" t="s">
        <v>528</v>
      </c>
      <c r="N179" s="69" t="s">
        <v>133</v>
      </c>
      <c r="O179" s="109" t="s">
        <v>193</v>
      </c>
      <c r="P179" s="69" t="s">
        <v>1513</v>
      </c>
      <c r="Q179" s="57">
        <v>12500000</v>
      </c>
    </row>
    <row r="180" spans="1:17" ht="17.25" thickBot="1">
      <c r="A180" s="70">
        <f t="shared" si="2"/>
        <v>179</v>
      </c>
      <c r="B180" s="47" t="s">
        <v>683</v>
      </c>
      <c r="C180" s="47" t="s">
        <v>400</v>
      </c>
      <c r="D180" s="47" t="s">
        <v>525</v>
      </c>
      <c r="E180" s="47"/>
      <c r="F180" s="47">
        <v>1968</v>
      </c>
      <c r="G180" s="76" t="s">
        <v>317</v>
      </c>
      <c r="H180" s="48" t="s">
        <v>684</v>
      </c>
      <c r="I180" s="48" t="s">
        <v>685</v>
      </c>
      <c r="J180" s="66">
        <v>15681500018010</v>
      </c>
      <c r="K180" s="78">
        <v>46165</v>
      </c>
      <c r="L180" s="77">
        <v>46529</v>
      </c>
      <c r="M180" s="77" t="s">
        <v>528</v>
      </c>
      <c r="N180" s="69" t="s">
        <v>128</v>
      </c>
      <c r="O180" s="109" t="s">
        <v>440</v>
      </c>
      <c r="P180" s="69" t="s">
        <v>1527</v>
      </c>
      <c r="Q180" s="57">
        <v>122700000</v>
      </c>
    </row>
    <row r="181" spans="1:17" ht="17.25" thickBot="1">
      <c r="A181" s="70">
        <f t="shared" si="2"/>
        <v>180</v>
      </c>
      <c r="B181" s="47" t="s">
        <v>686</v>
      </c>
      <c r="C181" s="47" t="s">
        <v>25</v>
      </c>
      <c r="D181" s="47" t="s">
        <v>525</v>
      </c>
      <c r="E181" s="47"/>
      <c r="F181" s="47">
        <v>2776</v>
      </c>
      <c r="G181" s="76" t="s">
        <v>665</v>
      </c>
      <c r="H181" s="48" t="s">
        <v>687</v>
      </c>
      <c r="I181" s="48" t="s">
        <v>688</v>
      </c>
      <c r="J181" s="66">
        <v>15681500018020</v>
      </c>
      <c r="K181" s="78">
        <v>46172</v>
      </c>
      <c r="L181" s="77">
        <v>46536</v>
      </c>
      <c r="M181" s="77" t="s">
        <v>528</v>
      </c>
      <c r="N181" s="69" t="s">
        <v>292</v>
      </c>
      <c r="O181" s="109" t="s">
        <v>423</v>
      </c>
      <c r="P181" s="69" t="s">
        <v>1535</v>
      </c>
      <c r="Q181" s="57">
        <v>142700000</v>
      </c>
    </row>
    <row r="182" spans="1:17" ht="17.25" thickBot="1">
      <c r="A182" s="70">
        <f t="shared" si="2"/>
        <v>181</v>
      </c>
      <c r="B182" s="47" t="s">
        <v>689</v>
      </c>
      <c r="C182" s="47" t="s">
        <v>25</v>
      </c>
      <c r="D182" s="47" t="s">
        <v>525</v>
      </c>
      <c r="E182" s="47"/>
      <c r="F182" s="47">
        <v>2776</v>
      </c>
      <c r="G182" s="76" t="s">
        <v>665</v>
      </c>
      <c r="H182" s="48" t="s">
        <v>690</v>
      </c>
      <c r="I182" s="48" t="s">
        <v>691</v>
      </c>
      <c r="J182" s="66">
        <v>15681500018030</v>
      </c>
      <c r="K182" s="78">
        <v>46172</v>
      </c>
      <c r="L182" s="77">
        <v>46536</v>
      </c>
      <c r="M182" s="77" t="s">
        <v>528</v>
      </c>
      <c r="N182" s="69" t="s">
        <v>128</v>
      </c>
      <c r="O182" s="109" t="s">
        <v>692</v>
      </c>
      <c r="P182" s="69" t="s">
        <v>1536</v>
      </c>
      <c r="Q182" s="57">
        <v>126200000</v>
      </c>
    </row>
    <row r="183" spans="1:17" ht="17.25" thickBot="1">
      <c r="A183" s="70">
        <f t="shared" si="2"/>
        <v>182</v>
      </c>
      <c r="B183" s="47" t="s">
        <v>693</v>
      </c>
      <c r="C183" s="47" t="s">
        <v>25</v>
      </c>
      <c r="D183" s="47" t="s">
        <v>525</v>
      </c>
      <c r="E183" s="47"/>
      <c r="F183" s="47">
        <v>2776</v>
      </c>
      <c r="G183" s="76" t="s">
        <v>665</v>
      </c>
      <c r="H183" s="48" t="s">
        <v>694</v>
      </c>
      <c r="I183" s="48" t="s">
        <v>695</v>
      </c>
      <c r="J183" s="66">
        <v>15681500018040</v>
      </c>
      <c r="K183" s="78">
        <v>46172</v>
      </c>
      <c r="L183" s="77">
        <v>46536</v>
      </c>
      <c r="M183" s="77" t="s">
        <v>528</v>
      </c>
      <c r="N183" s="69" t="s">
        <v>292</v>
      </c>
      <c r="O183" s="109" t="s">
        <v>312</v>
      </c>
      <c r="P183" s="69" t="s">
        <v>1535</v>
      </c>
      <c r="Q183" s="57">
        <v>142700000</v>
      </c>
    </row>
    <row r="184" spans="1:17" ht="17.25" thickBot="1">
      <c r="A184" s="70">
        <f t="shared" si="2"/>
        <v>183</v>
      </c>
      <c r="B184" s="47" t="s">
        <v>696</v>
      </c>
      <c r="C184" s="47" t="s">
        <v>25</v>
      </c>
      <c r="D184" s="47" t="s">
        <v>525</v>
      </c>
      <c r="E184" s="47"/>
      <c r="F184" s="47">
        <v>2776</v>
      </c>
      <c r="G184" s="76" t="s">
        <v>665</v>
      </c>
      <c r="H184" s="48" t="s">
        <v>697</v>
      </c>
      <c r="I184" s="48" t="s">
        <v>698</v>
      </c>
      <c r="J184" s="66">
        <v>15681500018050</v>
      </c>
      <c r="K184" s="78">
        <v>46172</v>
      </c>
      <c r="L184" s="77">
        <v>46536</v>
      </c>
      <c r="M184" s="77" t="s">
        <v>528</v>
      </c>
      <c r="N184" s="69" t="s">
        <v>292</v>
      </c>
      <c r="O184" s="109" t="s">
        <v>699</v>
      </c>
      <c r="P184" s="69" t="s">
        <v>1535</v>
      </c>
      <c r="Q184" s="57">
        <v>142700000</v>
      </c>
    </row>
    <row r="185" spans="1:17" ht="17.25" thickBot="1">
      <c r="A185" s="70">
        <f t="shared" si="2"/>
        <v>184</v>
      </c>
      <c r="B185" s="47" t="s">
        <v>700</v>
      </c>
      <c r="C185" s="47" t="s">
        <v>25</v>
      </c>
      <c r="D185" s="47" t="s">
        <v>525</v>
      </c>
      <c r="E185" s="47"/>
      <c r="F185" s="47">
        <v>2776</v>
      </c>
      <c r="G185" s="76" t="s">
        <v>665</v>
      </c>
      <c r="H185" s="48" t="s">
        <v>701</v>
      </c>
      <c r="I185" s="48" t="s">
        <v>702</v>
      </c>
      <c r="J185" s="66">
        <v>15681500018060</v>
      </c>
      <c r="K185" s="78">
        <v>46172</v>
      </c>
      <c r="L185" s="77">
        <v>46536</v>
      </c>
      <c r="M185" s="77" t="s">
        <v>528</v>
      </c>
      <c r="N185" s="69" t="s">
        <v>292</v>
      </c>
      <c r="O185" s="109" t="s">
        <v>312</v>
      </c>
      <c r="P185" s="69" t="s">
        <v>1535</v>
      </c>
      <c r="Q185" s="57">
        <v>142700000</v>
      </c>
    </row>
    <row r="186" spans="1:17" ht="17.25" thickBot="1">
      <c r="A186" s="70">
        <f t="shared" si="2"/>
        <v>185</v>
      </c>
      <c r="B186" s="47" t="s">
        <v>703</v>
      </c>
      <c r="C186" s="47" t="s">
        <v>25</v>
      </c>
      <c r="D186" s="47" t="s">
        <v>525</v>
      </c>
      <c r="E186" s="47"/>
      <c r="F186" s="47">
        <v>2776</v>
      </c>
      <c r="G186" s="76" t="s">
        <v>665</v>
      </c>
      <c r="H186" s="48" t="s">
        <v>704</v>
      </c>
      <c r="I186" s="48" t="s">
        <v>705</v>
      </c>
      <c r="J186" s="66">
        <v>15681500018070</v>
      </c>
      <c r="K186" s="78">
        <v>46172</v>
      </c>
      <c r="L186" s="77">
        <v>46536</v>
      </c>
      <c r="M186" s="77" t="s">
        <v>528</v>
      </c>
      <c r="N186" s="69" t="s">
        <v>128</v>
      </c>
      <c r="O186" s="109" t="s">
        <v>692</v>
      </c>
      <c r="P186" s="69" t="s">
        <v>1536</v>
      </c>
      <c r="Q186" s="57">
        <v>126200000</v>
      </c>
    </row>
    <row r="187" spans="1:17" ht="17.25" thickBot="1">
      <c r="A187" s="70">
        <f t="shared" si="2"/>
        <v>186</v>
      </c>
      <c r="B187" s="47" t="s">
        <v>706</v>
      </c>
      <c r="C187" s="47" t="s">
        <v>304</v>
      </c>
      <c r="D187" s="47" t="s">
        <v>27</v>
      </c>
      <c r="E187" s="47"/>
      <c r="F187" s="47">
        <v>1598</v>
      </c>
      <c r="G187" s="76">
        <v>2025</v>
      </c>
      <c r="H187" s="48" t="s">
        <v>707</v>
      </c>
      <c r="I187" s="48" t="s">
        <v>708</v>
      </c>
      <c r="J187" s="66">
        <v>15681500018080</v>
      </c>
      <c r="K187" s="78">
        <v>46172</v>
      </c>
      <c r="L187" s="77">
        <v>46536</v>
      </c>
      <c r="M187" s="77" t="s">
        <v>528</v>
      </c>
      <c r="N187" s="69" t="s">
        <v>72</v>
      </c>
      <c r="O187" s="109" t="s">
        <v>115</v>
      </c>
      <c r="P187" s="69" t="s">
        <v>1543</v>
      </c>
      <c r="Q187" s="57">
        <v>89200000</v>
      </c>
    </row>
    <row r="188" spans="1:17" ht="17.25" thickBot="1">
      <c r="A188" s="70">
        <f t="shared" si="2"/>
        <v>187</v>
      </c>
      <c r="B188" s="47" t="s">
        <v>709</v>
      </c>
      <c r="C188" s="47" t="s">
        <v>64</v>
      </c>
      <c r="D188" s="47" t="s">
        <v>29</v>
      </c>
      <c r="E188" s="47"/>
      <c r="F188" s="47">
        <v>123</v>
      </c>
      <c r="G188" s="76" t="s">
        <v>710</v>
      </c>
      <c r="H188" s="48" t="s">
        <v>711</v>
      </c>
      <c r="I188" s="48" t="s">
        <v>712</v>
      </c>
      <c r="J188" s="82">
        <v>15681500018090</v>
      </c>
      <c r="K188" s="78">
        <v>46178</v>
      </c>
      <c r="L188" s="77">
        <v>46542</v>
      </c>
      <c r="M188" s="77" t="s">
        <v>591</v>
      </c>
      <c r="N188" s="69" t="s">
        <v>72</v>
      </c>
      <c r="O188" s="109" t="s">
        <v>372</v>
      </c>
      <c r="P188" s="69" t="s">
        <v>1581</v>
      </c>
      <c r="Q188" s="57">
        <v>3400000</v>
      </c>
    </row>
    <row r="189" spans="1:17" ht="17.25" thickBot="1">
      <c r="A189" s="70">
        <f t="shared" si="2"/>
        <v>188</v>
      </c>
      <c r="B189" s="47" t="s">
        <v>713</v>
      </c>
      <c r="C189" s="47" t="s">
        <v>93</v>
      </c>
      <c r="D189" s="47" t="s">
        <v>29</v>
      </c>
      <c r="E189" s="47"/>
      <c r="F189" s="47">
        <v>149</v>
      </c>
      <c r="G189" s="76" t="s">
        <v>652</v>
      </c>
      <c r="H189" s="48" t="s">
        <v>714</v>
      </c>
      <c r="I189" s="48" t="s">
        <v>715</v>
      </c>
      <c r="J189" s="82">
        <v>15681500018100</v>
      </c>
      <c r="K189" s="78">
        <v>46181</v>
      </c>
      <c r="L189" s="77">
        <v>46545</v>
      </c>
      <c r="M189" s="77" t="s">
        <v>528</v>
      </c>
      <c r="N189" s="69" t="s">
        <v>292</v>
      </c>
      <c r="O189" s="109" t="s">
        <v>423</v>
      </c>
      <c r="P189" s="69" t="s">
        <v>1509</v>
      </c>
      <c r="Q189" s="57">
        <v>7100000</v>
      </c>
    </row>
    <row r="190" spans="1:17" ht="17.25" thickBot="1">
      <c r="A190" s="70">
        <f t="shared" si="2"/>
        <v>189</v>
      </c>
      <c r="B190" s="47" t="s">
        <v>716</v>
      </c>
      <c r="C190" s="47" t="s">
        <v>25</v>
      </c>
      <c r="D190" s="47" t="s">
        <v>525</v>
      </c>
      <c r="E190" s="47"/>
      <c r="F190" s="47">
        <v>3000</v>
      </c>
      <c r="G190" s="76" t="s">
        <v>717</v>
      </c>
      <c r="H190" s="48" t="s">
        <v>718</v>
      </c>
      <c r="I190" s="48" t="s">
        <v>719</v>
      </c>
      <c r="J190" s="82">
        <v>15681500018170</v>
      </c>
      <c r="K190" s="78">
        <v>46190</v>
      </c>
      <c r="L190" s="77">
        <v>46554</v>
      </c>
      <c r="M190" s="77" t="s">
        <v>528</v>
      </c>
      <c r="N190" s="69" t="s">
        <v>292</v>
      </c>
      <c r="O190" s="109" t="s">
        <v>312</v>
      </c>
      <c r="P190" s="69" t="s">
        <v>1546</v>
      </c>
      <c r="Q190" s="57">
        <v>48800000</v>
      </c>
    </row>
    <row r="191" spans="1:17" ht="17.25" thickBot="1">
      <c r="A191" s="70">
        <f t="shared" si="2"/>
        <v>190</v>
      </c>
      <c r="B191" s="47" t="s">
        <v>720</v>
      </c>
      <c r="C191" s="47" t="s">
        <v>25</v>
      </c>
      <c r="D191" s="47" t="s">
        <v>525</v>
      </c>
      <c r="E191" s="47"/>
      <c r="F191" s="47">
        <v>3000</v>
      </c>
      <c r="G191" s="76" t="s">
        <v>717</v>
      </c>
      <c r="H191" s="48" t="s">
        <v>721</v>
      </c>
      <c r="I191" s="48" t="s">
        <v>722</v>
      </c>
      <c r="J191" s="82">
        <v>15681500018130</v>
      </c>
      <c r="K191" s="78">
        <v>46190</v>
      </c>
      <c r="L191" s="77">
        <v>46554</v>
      </c>
      <c r="M191" s="77" t="s">
        <v>528</v>
      </c>
      <c r="N191" s="69" t="s">
        <v>72</v>
      </c>
      <c r="O191" s="109" t="s">
        <v>115</v>
      </c>
      <c r="P191" s="69" t="s">
        <v>1575</v>
      </c>
      <c r="Q191" s="57">
        <v>61200000</v>
      </c>
    </row>
    <row r="192" spans="1:17" ht="17.25" thickBot="1">
      <c r="A192" s="70">
        <f t="shared" si="2"/>
        <v>191</v>
      </c>
      <c r="B192" s="47" t="s">
        <v>723</v>
      </c>
      <c r="C192" s="47" t="s">
        <v>25</v>
      </c>
      <c r="D192" s="47" t="s">
        <v>525</v>
      </c>
      <c r="E192" s="47"/>
      <c r="F192" s="47">
        <v>3000</v>
      </c>
      <c r="G192" s="76" t="s">
        <v>717</v>
      </c>
      <c r="H192" s="48" t="s">
        <v>724</v>
      </c>
      <c r="I192" s="48" t="s">
        <v>725</v>
      </c>
      <c r="J192" s="82">
        <v>15681500018110</v>
      </c>
      <c r="K192" s="78">
        <v>46190</v>
      </c>
      <c r="L192" s="77">
        <v>46554</v>
      </c>
      <c r="M192" s="77" t="s">
        <v>528</v>
      </c>
      <c r="N192" s="69" t="s">
        <v>133</v>
      </c>
      <c r="O192" s="109" t="s">
        <v>158</v>
      </c>
      <c r="P192" s="69" t="s">
        <v>1575</v>
      </c>
      <c r="Q192" s="57">
        <v>61200000</v>
      </c>
    </row>
    <row r="193" spans="1:17" ht="17.25" thickBot="1">
      <c r="A193" s="70">
        <f t="shared" si="2"/>
        <v>192</v>
      </c>
      <c r="B193" s="47" t="s">
        <v>726</v>
      </c>
      <c r="C193" s="47" t="s">
        <v>64</v>
      </c>
      <c r="D193" s="47" t="s">
        <v>29</v>
      </c>
      <c r="E193" s="47"/>
      <c r="F193" s="47">
        <v>124</v>
      </c>
      <c r="G193" s="76">
        <v>2025</v>
      </c>
      <c r="H193" s="48" t="s">
        <v>727</v>
      </c>
      <c r="I193" s="48" t="s">
        <v>728</v>
      </c>
      <c r="J193" s="66">
        <v>15651503568540</v>
      </c>
      <c r="K193" s="78">
        <v>46195</v>
      </c>
      <c r="L193" s="77">
        <v>46559</v>
      </c>
      <c r="M193" s="77" t="s">
        <v>591</v>
      </c>
      <c r="N193" s="69" t="s">
        <v>128</v>
      </c>
      <c r="O193" s="109" t="s">
        <v>338</v>
      </c>
      <c r="P193" s="69" t="s">
        <v>1516</v>
      </c>
      <c r="Q193" s="57">
        <v>9800000</v>
      </c>
    </row>
    <row r="194" spans="1:17" ht="17.25" thickBot="1">
      <c r="A194" s="70">
        <f t="shared" si="2"/>
        <v>193</v>
      </c>
      <c r="B194" s="47" t="s">
        <v>729</v>
      </c>
      <c r="C194" s="47" t="s">
        <v>64</v>
      </c>
      <c r="D194" s="47" t="s">
        <v>29</v>
      </c>
      <c r="E194" s="47"/>
      <c r="F194" s="47">
        <v>124</v>
      </c>
      <c r="G194" s="76">
        <v>2025</v>
      </c>
      <c r="H194" s="48" t="s">
        <v>730</v>
      </c>
      <c r="I194" s="48" t="s">
        <v>731</v>
      </c>
      <c r="J194" s="66">
        <v>15651503568550</v>
      </c>
      <c r="K194" s="78">
        <v>46195</v>
      </c>
      <c r="L194" s="77">
        <v>46559</v>
      </c>
      <c r="M194" s="77" t="s">
        <v>591</v>
      </c>
      <c r="N194" s="69" t="s">
        <v>128</v>
      </c>
      <c r="O194" s="109" t="s">
        <v>338</v>
      </c>
      <c r="P194" s="69" t="s">
        <v>1516</v>
      </c>
      <c r="Q194" s="57">
        <v>9800000</v>
      </c>
    </row>
    <row r="195" spans="1:17" ht="17.25" thickBot="1">
      <c r="A195" s="70">
        <f t="shared" si="2"/>
        <v>194</v>
      </c>
      <c r="B195" s="47" t="s">
        <v>732</v>
      </c>
      <c r="C195" s="47" t="s">
        <v>64</v>
      </c>
      <c r="D195" s="47" t="s">
        <v>29</v>
      </c>
      <c r="E195" s="47"/>
      <c r="F195" s="47">
        <v>124</v>
      </c>
      <c r="G195" s="76">
        <v>2025</v>
      </c>
      <c r="H195" s="48" t="s">
        <v>733</v>
      </c>
      <c r="I195" s="48" t="s">
        <v>734</v>
      </c>
      <c r="J195" s="66">
        <v>15651503568560</v>
      </c>
      <c r="K195" s="77">
        <v>46196</v>
      </c>
      <c r="L195" s="77">
        <v>46560</v>
      </c>
      <c r="M195" s="77" t="s">
        <v>591</v>
      </c>
      <c r="N195" s="69" t="s">
        <v>128</v>
      </c>
      <c r="O195" s="109" t="s">
        <v>338</v>
      </c>
      <c r="P195" s="69" t="s">
        <v>1516</v>
      </c>
      <c r="Q195" s="57">
        <v>9800000</v>
      </c>
    </row>
    <row r="196" spans="1:17" ht="17.25" thickBot="1">
      <c r="A196" s="70">
        <f t="shared" ref="A196:A259" si="3">+A195+1</f>
        <v>195</v>
      </c>
      <c r="B196" s="47" t="s">
        <v>735</v>
      </c>
      <c r="C196" s="47" t="s">
        <v>64</v>
      </c>
      <c r="D196" s="47" t="s">
        <v>29</v>
      </c>
      <c r="E196" s="47"/>
      <c r="F196" s="47">
        <v>124</v>
      </c>
      <c r="G196" s="76" t="s">
        <v>736</v>
      </c>
      <c r="H196" s="48" t="s">
        <v>737</v>
      </c>
      <c r="I196" s="48" t="s">
        <v>738</v>
      </c>
      <c r="J196" s="66">
        <v>15651503568570</v>
      </c>
      <c r="K196" s="78">
        <v>46198</v>
      </c>
      <c r="L196" s="77">
        <v>46562.999305555553</v>
      </c>
      <c r="M196" s="77" t="s">
        <v>528</v>
      </c>
      <c r="N196" s="69" t="s">
        <v>292</v>
      </c>
      <c r="O196" s="109" t="s">
        <v>493</v>
      </c>
      <c r="P196" s="69" t="s">
        <v>1505</v>
      </c>
      <c r="Q196" s="57">
        <v>6300000</v>
      </c>
    </row>
    <row r="197" spans="1:17" ht="17.25" thickBot="1">
      <c r="A197" s="70">
        <f t="shared" si="3"/>
        <v>196</v>
      </c>
      <c r="B197" s="47" t="s">
        <v>739</v>
      </c>
      <c r="C197" s="47" t="s">
        <v>25</v>
      </c>
      <c r="D197" s="47" t="s">
        <v>525</v>
      </c>
      <c r="E197" s="47"/>
      <c r="F197" s="47">
        <v>2999</v>
      </c>
      <c r="G197" s="76" t="s">
        <v>648</v>
      </c>
      <c r="H197" s="48" t="s">
        <v>740</v>
      </c>
      <c r="I197" s="48" t="s">
        <v>741</v>
      </c>
      <c r="J197" s="66">
        <v>15651503568580</v>
      </c>
      <c r="K197" s="78">
        <v>46200</v>
      </c>
      <c r="L197" s="77">
        <v>46564</v>
      </c>
      <c r="M197" s="77" t="s">
        <v>528</v>
      </c>
      <c r="N197" s="69" t="s">
        <v>269</v>
      </c>
      <c r="O197" s="109" t="s">
        <v>586</v>
      </c>
      <c r="P197" s="69" t="s">
        <v>1568</v>
      </c>
      <c r="Q197" s="57">
        <v>74000000</v>
      </c>
    </row>
    <row r="198" spans="1:17" ht="17.25" thickBot="1">
      <c r="A198" s="70">
        <f t="shared" si="3"/>
        <v>197</v>
      </c>
      <c r="B198" s="47" t="s">
        <v>742</v>
      </c>
      <c r="C198" s="47" t="s">
        <v>25</v>
      </c>
      <c r="D198" s="47" t="s">
        <v>525</v>
      </c>
      <c r="E198" s="47"/>
      <c r="F198" s="47">
        <v>1590</v>
      </c>
      <c r="G198" s="76" t="s">
        <v>648</v>
      </c>
      <c r="H198" s="48" t="s">
        <v>743</v>
      </c>
      <c r="I198" s="48" t="s">
        <v>744</v>
      </c>
      <c r="J198" s="66">
        <v>15651503568590</v>
      </c>
      <c r="K198" s="78">
        <v>46200</v>
      </c>
      <c r="L198" s="77">
        <v>46564</v>
      </c>
      <c r="M198" s="77" t="s">
        <v>528</v>
      </c>
      <c r="N198" s="69" t="s">
        <v>269</v>
      </c>
      <c r="O198" s="110" t="s">
        <v>325</v>
      </c>
      <c r="P198" s="69" t="s">
        <v>1568</v>
      </c>
      <c r="Q198" s="58">
        <v>74000000</v>
      </c>
    </row>
    <row r="199" spans="1:17" ht="31.5" thickBot="1">
      <c r="A199" s="70">
        <f t="shared" si="3"/>
        <v>198</v>
      </c>
      <c r="B199" s="47" t="s">
        <v>745</v>
      </c>
      <c r="C199" s="47" t="s">
        <v>746</v>
      </c>
      <c r="D199" s="47" t="s">
        <v>525</v>
      </c>
      <c r="E199" s="47"/>
      <c r="F199" s="47">
        <v>1998</v>
      </c>
      <c r="G199" s="76" t="s">
        <v>406</v>
      </c>
      <c r="H199" s="48" t="s">
        <v>747</v>
      </c>
      <c r="I199" s="48" t="s">
        <v>748</v>
      </c>
      <c r="J199" s="66">
        <v>15651503568630</v>
      </c>
      <c r="K199" s="78">
        <v>46200</v>
      </c>
      <c r="L199" s="77">
        <v>46564</v>
      </c>
      <c r="M199" s="77" t="s">
        <v>528</v>
      </c>
      <c r="N199" s="69" t="s">
        <v>403</v>
      </c>
      <c r="O199" s="110" t="s">
        <v>404</v>
      </c>
      <c r="P199" s="69" t="s">
        <v>1578</v>
      </c>
      <c r="Q199" s="57">
        <v>35200000</v>
      </c>
    </row>
    <row r="200" spans="1:17" ht="17.25" thickBot="1">
      <c r="A200" s="70">
        <f t="shared" si="3"/>
        <v>199</v>
      </c>
      <c r="B200" s="47" t="s">
        <v>749</v>
      </c>
      <c r="C200" s="47" t="s">
        <v>64</v>
      </c>
      <c r="D200" s="47" t="s">
        <v>29</v>
      </c>
      <c r="E200" s="47"/>
      <c r="F200" s="47">
        <v>149</v>
      </c>
      <c r="G200" s="76" t="s">
        <v>317</v>
      </c>
      <c r="H200" s="48" t="s">
        <v>750</v>
      </c>
      <c r="I200" s="48" t="s">
        <v>751</v>
      </c>
      <c r="J200" s="66">
        <v>15651503568640</v>
      </c>
      <c r="K200" s="78">
        <v>46207</v>
      </c>
      <c r="L200" s="77">
        <v>46571</v>
      </c>
      <c r="M200" s="77" t="s">
        <v>528</v>
      </c>
      <c r="N200" s="69" t="s">
        <v>292</v>
      </c>
      <c r="O200" s="110" t="s">
        <v>423</v>
      </c>
      <c r="P200" s="69" t="s">
        <v>1509</v>
      </c>
      <c r="Q200" s="57">
        <v>7500000</v>
      </c>
    </row>
    <row r="201" spans="1:17" ht="31.5" thickBot="1">
      <c r="A201" s="70">
        <f t="shared" si="3"/>
        <v>200</v>
      </c>
      <c r="B201" s="47" t="s">
        <v>752</v>
      </c>
      <c r="C201" s="47" t="s">
        <v>93</v>
      </c>
      <c r="D201" s="47" t="s">
        <v>29</v>
      </c>
      <c r="E201" s="47"/>
      <c r="F201" s="47">
        <v>149</v>
      </c>
      <c r="G201" s="76" t="s">
        <v>317</v>
      </c>
      <c r="H201" s="48" t="s">
        <v>753</v>
      </c>
      <c r="I201" s="48" t="s">
        <v>754</v>
      </c>
      <c r="J201" s="66">
        <v>15651503568650</v>
      </c>
      <c r="K201" s="78">
        <v>46208</v>
      </c>
      <c r="L201" s="77">
        <v>46572</v>
      </c>
      <c r="M201" s="77" t="s">
        <v>528</v>
      </c>
      <c r="N201" s="69" t="s">
        <v>292</v>
      </c>
      <c r="O201" s="110" t="s">
        <v>699</v>
      </c>
      <c r="P201" s="69" t="s">
        <v>1509</v>
      </c>
      <c r="Q201" s="57">
        <v>7500000</v>
      </c>
    </row>
    <row r="202" spans="1:17" ht="31.5" thickBot="1">
      <c r="A202" s="70">
        <f t="shared" si="3"/>
        <v>201</v>
      </c>
      <c r="B202" s="47" t="s">
        <v>755</v>
      </c>
      <c r="C202" s="47" t="s">
        <v>93</v>
      </c>
      <c r="D202" s="47" t="s">
        <v>29</v>
      </c>
      <c r="E202" s="47"/>
      <c r="F202" s="47">
        <v>149</v>
      </c>
      <c r="G202" s="76" t="s">
        <v>317</v>
      </c>
      <c r="H202" s="48" t="s">
        <v>756</v>
      </c>
      <c r="I202" s="48" t="s">
        <v>757</v>
      </c>
      <c r="J202" s="66">
        <v>15651503568660</v>
      </c>
      <c r="K202" s="78">
        <v>46208</v>
      </c>
      <c r="L202" s="77">
        <v>46572</v>
      </c>
      <c r="M202" s="77" t="s">
        <v>528</v>
      </c>
      <c r="N202" s="69" t="s">
        <v>292</v>
      </c>
      <c r="O202" s="110" t="s">
        <v>699</v>
      </c>
      <c r="P202" s="69" t="s">
        <v>1509</v>
      </c>
      <c r="Q202" s="57">
        <v>7500000</v>
      </c>
    </row>
    <row r="203" spans="1:17" ht="31.5" thickBot="1">
      <c r="A203" s="70">
        <f t="shared" si="3"/>
        <v>202</v>
      </c>
      <c r="B203" s="47" t="s">
        <v>758</v>
      </c>
      <c r="C203" s="47" t="s">
        <v>93</v>
      </c>
      <c r="D203" s="47" t="s">
        <v>29</v>
      </c>
      <c r="E203" s="47"/>
      <c r="F203" s="47">
        <v>149</v>
      </c>
      <c r="G203" s="76" t="s">
        <v>317</v>
      </c>
      <c r="H203" s="48" t="s">
        <v>759</v>
      </c>
      <c r="I203" s="48" t="s">
        <v>760</v>
      </c>
      <c r="J203" s="66">
        <v>15651503568670</v>
      </c>
      <c r="K203" s="78">
        <v>46208</v>
      </c>
      <c r="L203" s="77">
        <v>46572</v>
      </c>
      <c r="M203" s="77" t="s">
        <v>528</v>
      </c>
      <c r="N203" s="69" t="s">
        <v>292</v>
      </c>
      <c r="O203" s="110" t="s">
        <v>699</v>
      </c>
      <c r="P203" s="69" t="s">
        <v>1509</v>
      </c>
      <c r="Q203" s="57">
        <v>7500000</v>
      </c>
    </row>
    <row r="204" spans="1:17" ht="17.25" thickBot="1">
      <c r="A204" s="70">
        <f t="shared" si="3"/>
        <v>203</v>
      </c>
      <c r="B204" s="47" t="s">
        <v>761</v>
      </c>
      <c r="C204" s="47" t="s">
        <v>64</v>
      </c>
      <c r="D204" s="47" t="s">
        <v>29</v>
      </c>
      <c r="E204" s="47"/>
      <c r="F204" s="47">
        <v>124</v>
      </c>
      <c r="G204" s="76" t="s">
        <v>736</v>
      </c>
      <c r="H204" s="48" t="s">
        <v>762</v>
      </c>
      <c r="I204" s="48" t="s">
        <v>763</v>
      </c>
      <c r="J204" s="66">
        <v>15651503568680</v>
      </c>
      <c r="K204" s="78">
        <v>46212</v>
      </c>
      <c r="L204" s="77">
        <v>46576</v>
      </c>
      <c r="M204" s="47" t="s">
        <v>528</v>
      </c>
      <c r="N204" s="69" t="s">
        <v>292</v>
      </c>
      <c r="O204" s="110" t="s">
        <v>312</v>
      </c>
      <c r="P204" s="69" t="s">
        <v>1505</v>
      </c>
      <c r="Q204" s="57">
        <v>6300000</v>
      </c>
    </row>
    <row r="205" spans="1:17" ht="17.25" thickBot="1">
      <c r="A205" s="70">
        <f t="shared" si="3"/>
        <v>204</v>
      </c>
      <c r="B205" s="47" t="s">
        <v>764</v>
      </c>
      <c r="C205" s="47" t="s">
        <v>64</v>
      </c>
      <c r="D205" s="47" t="s">
        <v>29</v>
      </c>
      <c r="E205" s="47"/>
      <c r="F205" s="47">
        <v>124</v>
      </c>
      <c r="G205" s="76" t="s">
        <v>736</v>
      </c>
      <c r="H205" s="48" t="s">
        <v>765</v>
      </c>
      <c r="I205" s="48" t="s">
        <v>766</v>
      </c>
      <c r="J205" s="66">
        <v>15651503568690</v>
      </c>
      <c r="K205" s="78">
        <v>46212</v>
      </c>
      <c r="L205" s="77">
        <v>46576</v>
      </c>
      <c r="M205" s="77" t="s">
        <v>528</v>
      </c>
      <c r="N205" s="69" t="s">
        <v>292</v>
      </c>
      <c r="O205" s="110" t="s">
        <v>312</v>
      </c>
      <c r="P205" s="69" t="s">
        <v>1505</v>
      </c>
      <c r="Q205" s="57">
        <v>6300000</v>
      </c>
    </row>
    <row r="206" spans="1:17" ht="17.25" thickBot="1">
      <c r="A206" s="70">
        <f t="shared" si="3"/>
        <v>205</v>
      </c>
      <c r="B206" s="47" t="s">
        <v>767</v>
      </c>
      <c r="C206" s="47" t="s">
        <v>64</v>
      </c>
      <c r="D206" s="47" t="s">
        <v>29</v>
      </c>
      <c r="E206" s="47"/>
      <c r="F206" s="47">
        <v>124</v>
      </c>
      <c r="G206" s="76" t="s">
        <v>736</v>
      </c>
      <c r="H206" s="48" t="s">
        <v>768</v>
      </c>
      <c r="I206" s="48" t="s">
        <v>769</v>
      </c>
      <c r="J206" s="66">
        <v>15651503568700</v>
      </c>
      <c r="K206" s="78">
        <v>46212</v>
      </c>
      <c r="L206" s="77">
        <v>46576</v>
      </c>
      <c r="M206" s="77" t="s">
        <v>528</v>
      </c>
      <c r="N206" s="69" t="s">
        <v>292</v>
      </c>
      <c r="O206" s="110" t="s">
        <v>312</v>
      </c>
      <c r="P206" s="69" t="s">
        <v>1505</v>
      </c>
      <c r="Q206" s="57">
        <v>6300000</v>
      </c>
    </row>
    <row r="207" spans="1:17" ht="33.75" thickBot="1">
      <c r="A207" s="70">
        <f t="shared" si="3"/>
        <v>206</v>
      </c>
      <c r="B207" s="83" t="s">
        <v>770</v>
      </c>
      <c r="C207" s="79" t="s">
        <v>25</v>
      </c>
      <c r="D207" s="84" t="s">
        <v>525</v>
      </c>
      <c r="E207" s="84"/>
      <c r="F207" s="47">
        <v>2776</v>
      </c>
      <c r="G207" s="80">
        <v>2023</v>
      </c>
      <c r="H207" s="47" t="s">
        <v>771</v>
      </c>
      <c r="I207" s="47" t="s">
        <v>772</v>
      </c>
      <c r="J207" s="66">
        <v>15651503568710</v>
      </c>
      <c r="K207" s="78">
        <v>46212</v>
      </c>
      <c r="L207" s="77">
        <v>46576</v>
      </c>
      <c r="M207" s="77" t="s">
        <v>591</v>
      </c>
      <c r="N207" s="69" t="s">
        <v>128</v>
      </c>
      <c r="O207" s="110" t="s">
        <v>692</v>
      </c>
      <c r="P207" s="69" t="s">
        <v>1529</v>
      </c>
      <c r="Q207" s="57">
        <v>151600000</v>
      </c>
    </row>
    <row r="208" spans="1:17" ht="17.25" thickBot="1">
      <c r="A208" s="70">
        <f t="shared" si="3"/>
        <v>207</v>
      </c>
      <c r="B208" s="47" t="s">
        <v>773</v>
      </c>
      <c r="C208" s="47" t="s">
        <v>93</v>
      </c>
      <c r="D208" s="47" t="s">
        <v>29</v>
      </c>
      <c r="E208" s="47"/>
      <c r="F208" s="47">
        <v>149</v>
      </c>
      <c r="G208" s="76" t="s">
        <v>295</v>
      </c>
      <c r="H208" s="48" t="s">
        <v>774</v>
      </c>
      <c r="I208" s="48" t="s">
        <v>775</v>
      </c>
      <c r="J208" s="66">
        <v>15651503568720</v>
      </c>
      <c r="K208" s="78">
        <v>46213</v>
      </c>
      <c r="L208" s="77">
        <v>46577</v>
      </c>
      <c r="M208" s="77" t="s">
        <v>528</v>
      </c>
      <c r="N208" s="69" t="s">
        <v>269</v>
      </c>
      <c r="O208" s="110" t="s">
        <v>586</v>
      </c>
      <c r="P208" s="69" t="s">
        <v>1509</v>
      </c>
      <c r="Q208" s="57">
        <v>6700000</v>
      </c>
    </row>
    <row r="209" spans="1:17" ht="31.5" thickBot="1">
      <c r="A209" s="70">
        <f t="shared" si="3"/>
        <v>208</v>
      </c>
      <c r="B209" s="47" t="s">
        <v>776</v>
      </c>
      <c r="C209" s="47" t="s">
        <v>93</v>
      </c>
      <c r="D209" s="47" t="s">
        <v>29</v>
      </c>
      <c r="E209" s="47"/>
      <c r="F209" s="47">
        <v>149</v>
      </c>
      <c r="G209" s="76" t="s">
        <v>295</v>
      </c>
      <c r="H209" s="48" t="s">
        <v>777</v>
      </c>
      <c r="I209" s="48" t="s">
        <v>778</v>
      </c>
      <c r="J209" s="66">
        <v>15651503568740</v>
      </c>
      <c r="K209" s="78">
        <v>46213</v>
      </c>
      <c r="L209" s="77">
        <v>46577</v>
      </c>
      <c r="M209" s="77" t="s">
        <v>528</v>
      </c>
      <c r="N209" s="69" t="s">
        <v>269</v>
      </c>
      <c r="O209" s="110" t="s">
        <v>277</v>
      </c>
      <c r="P209" s="69" t="s">
        <v>1509</v>
      </c>
      <c r="Q209" s="57">
        <v>6700000</v>
      </c>
    </row>
    <row r="210" spans="1:17" ht="17.25" thickBot="1">
      <c r="A210" s="70">
        <f t="shared" si="3"/>
        <v>209</v>
      </c>
      <c r="B210" s="47" t="s">
        <v>779</v>
      </c>
      <c r="C210" s="47" t="s">
        <v>93</v>
      </c>
      <c r="D210" s="47" t="s">
        <v>29</v>
      </c>
      <c r="E210" s="47"/>
      <c r="F210" s="47">
        <v>149</v>
      </c>
      <c r="G210" s="76" t="s">
        <v>295</v>
      </c>
      <c r="H210" s="48" t="s">
        <v>780</v>
      </c>
      <c r="I210" s="48" t="s">
        <v>781</v>
      </c>
      <c r="J210" s="66">
        <v>15651503568750</v>
      </c>
      <c r="K210" s="78">
        <v>46213</v>
      </c>
      <c r="L210" s="77">
        <v>46577</v>
      </c>
      <c r="M210" s="77" t="s">
        <v>528</v>
      </c>
      <c r="N210" s="69" t="s">
        <v>269</v>
      </c>
      <c r="O210" s="110" t="s">
        <v>782</v>
      </c>
      <c r="P210" s="69" t="s">
        <v>1509</v>
      </c>
      <c r="Q210" s="57">
        <v>6700000</v>
      </c>
    </row>
    <row r="211" spans="1:17" ht="17.25" thickBot="1">
      <c r="A211" s="70">
        <f t="shared" si="3"/>
        <v>210</v>
      </c>
      <c r="B211" s="47" t="s">
        <v>783</v>
      </c>
      <c r="C211" s="47" t="s">
        <v>93</v>
      </c>
      <c r="D211" s="47" t="s">
        <v>29</v>
      </c>
      <c r="E211" s="47"/>
      <c r="F211" s="47">
        <v>149</v>
      </c>
      <c r="G211" s="76" t="s">
        <v>295</v>
      </c>
      <c r="H211" s="48" t="s">
        <v>784</v>
      </c>
      <c r="I211" s="48" t="s">
        <v>785</v>
      </c>
      <c r="J211" s="66">
        <v>15651503568760</v>
      </c>
      <c r="K211" s="78">
        <v>46213</v>
      </c>
      <c r="L211" s="77">
        <v>46577</v>
      </c>
      <c r="M211" s="77" t="s">
        <v>528</v>
      </c>
      <c r="N211" s="69" t="s">
        <v>269</v>
      </c>
      <c r="O211" s="110" t="s">
        <v>782</v>
      </c>
      <c r="P211" s="69" t="s">
        <v>1509</v>
      </c>
      <c r="Q211" s="57">
        <v>6700000</v>
      </c>
    </row>
    <row r="212" spans="1:17" ht="17.25" thickBot="1">
      <c r="A212" s="70">
        <f t="shared" si="3"/>
        <v>211</v>
      </c>
      <c r="B212" s="47" t="s">
        <v>786</v>
      </c>
      <c r="C212" s="47" t="s">
        <v>93</v>
      </c>
      <c r="D212" s="47" t="s">
        <v>29</v>
      </c>
      <c r="E212" s="47"/>
      <c r="F212" s="47">
        <v>149</v>
      </c>
      <c r="G212" s="76" t="s">
        <v>295</v>
      </c>
      <c r="H212" s="48" t="s">
        <v>787</v>
      </c>
      <c r="I212" s="48" t="s">
        <v>788</v>
      </c>
      <c r="J212" s="66">
        <v>15651503568770</v>
      </c>
      <c r="K212" s="78">
        <v>46213</v>
      </c>
      <c r="L212" s="77">
        <v>46577</v>
      </c>
      <c r="M212" s="77" t="s">
        <v>528</v>
      </c>
      <c r="N212" s="69" t="s">
        <v>269</v>
      </c>
      <c r="O212" s="110" t="s">
        <v>789</v>
      </c>
      <c r="P212" s="69" t="s">
        <v>1509</v>
      </c>
      <c r="Q212" s="57">
        <v>6700000</v>
      </c>
    </row>
    <row r="213" spans="1:17" ht="17.25" thickBot="1">
      <c r="A213" s="70">
        <f t="shared" si="3"/>
        <v>212</v>
      </c>
      <c r="B213" s="47" t="s">
        <v>790</v>
      </c>
      <c r="C213" s="47" t="s">
        <v>93</v>
      </c>
      <c r="D213" s="47" t="s">
        <v>29</v>
      </c>
      <c r="E213" s="47"/>
      <c r="F213" s="47">
        <v>149</v>
      </c>
      <c r="G213" s="76" t="s">
        <v>317</v>
      </c>
      <c r="H213" s="48" t="s">
        <v>791</v>
      </c>
      <c r="I213" s="48" t="s">
        <v>792</v>
      </c>
      <c r="J213" s="66">
        <v>15651503568780</v>
      </c>
      <c r="K213" s="78">
        <v>46214</v>
      </c>
      <c r="L213" s="77">
        <v>46578</v>
      </c>
      <c r="M213" s="77" t="s">
        <v>528</v>
      </c>
      <c r="N213" s="69" t="s">
        <v>292</v>
      </c>
      <c r="O213" s="110" t="s">
        <v>493</v>
      </c>
      <c r="P213" s="69" t="s">
        <v>1509</v>
      </c>
      <c r="Q213" s="57">
        <v>7500000</v>
      </c>
    </row>
    <row r="214" spans="1:17" ht="17.25" thickBot="1">
      <c r="A214" s="70">
        <f t="shared" si="3"/>
        <v>213</v>
      </c>
      <c r="B214" s="47" t="s">
        <v>793</v>
      </c>
      <c r="C214" s="47" t="s">
        <v>93</v>
      </c>
      <c r="D214" s="47" t="s">
        <v>29</v>
      </c>
      <c r="E214" s="47"/>
      <c r="F214" s="47">
        <v>149</v>
      </c>
      <c r="G214" s="76" t="s">
        <v>317</v>
      </c>
      <c r="H214" s="48" t="s">
        <v>794</v>
      </c>
      <c r="I214" s="48" t="s">
        <v>795</v>
      </c>
      <c r="J214" s="66">
        <v>15651503568790</v>
      </c>
      <c r="K214" s="78">
        <v>46214</v>
      </c>
      <c r="L214" s="77">
        <v>46578</v>
      </c>
      <c r="M214" s="77" t="s">
        <v>528</v>
      </c>
      <c r="N214" s="69" t="s">
        <v>292</v>
      </c>
      <c r="O214" s="110" t="s">
        <v>493</v>
      </c>
      <c r="P214" s="69" t="s">
        <v>1509</v>
      </c>
      <c r="Q214" s="57">
        <v>7500000</v>
      </c>
    </row>
    <row r="215" spans="1:17" ht="17.25" thickBot="1">
      <c r="A215" s="70">
        <f t="shared" si="3"/>
        <v>214</v>
      </c>
      <c r="B215" s="47" t="s">
        <v>796</v>
      </c>
      <c r="C215" s="47" t="s">
        <v>93</v>
      </c>
      <c r="D215" s="47" t="s">
        <v>29</v>
      </c>
      <c r="E215" s="47"/>
      <c r="F215" s="47">
        <v>149</v>
      </c>
      <c r="G215" s="76" t="s">
        <v>295</v>
      </c>
      <c r="H215" s="48" t="s">
        <v>797</v>
      </c>
      <c r="I215" s="48" t="s">
        <v>798</v>
      </c>
      <c r="J215" s="66">
        <v>15651503568800</v>
      </c>
      <c r="K215" s="78">
        <v>46216</v>
      </c>
      <c r="L215" s="77">
        <v>46580</v>
      </c>
      <c r="M215" s="77" t="s">
        <v>528</v>
      </c>
      <c r="N215" s="69" t="s">
        <v>269</v>
      </c>
      <c r="O215" s="110" t="s">
        <v>789</v>
      </c>
      <c r="P215" s="69" t="s">
        <v>1509</v>
      </c>
      <c r="Q215" s="57">
        <v>6700000</v>
      </c>
    </row>
    <row r="216" spans="1:17" ht="17.25" thickBot="1">
      <c r="A216" s="70">
        <f t="shared" si="3"/>
        <v>215</v>
      </c>
      <c r="B216" s="47" t="s">
        <v>799</v>
      </c>
      <c r="C216" s="47" t="s">
        <v>93</v>
      </c>
      <c r="D216" s="47" t="s">
        <v>29</v>
      </c>
      <c r="E216" s="47"/>
      <c r="F216" s="47">
        <v>149</v>
      </c>
      <c r="G216" s="76" t="s">
        <v>295</v>
      </c>
      <c r="H216" s="48" t="s">
        <v>800</v>
      </c>
      <c r="I216" s="48" t="s">
        <v>801</v>
      </c>
      <c r="J216" s="66">
        <v>15651503568810</v>
      </c>
      <c r="K216" s="78">
        <v>46216</v>
      </c>
      <c r="L216" s="77">
        <v>46580</v>
      </c>
      <c r="M216" s="77" t="s">
        <v>528</v>
      </c>
      <c r="N216" s="69" t="s">
        <v>269</v>
      </c>
      <c r="O216" s="110" t="s">
        <v>325</v>
      </c>
      <c r="P216" s="69" t="s">
        <v>1509</v>
      </c>
      <c r="Q216" s="57">
        <v>6700000</v>
      </c>
    </row>
    <row r="217" spans="1:17" ht="17.25" thickBot="1">
      <c r="A217" s="70">
        <f t="shared" si="3"/>
        <v>216</v>
      </c>
      <c r="B217" s="47" t="s">
        <v>802</v>
      </c>
      <c r="C217" s="47" t="s">
        <v>93</v>
      </c>
      <c r="D217" s="47" t="s">
        <v>29</v>
      </c>
      <c r="E217" s="47"/>
      <c r="F217" s="47">
        <v>149</v>
      </c>
      <c r="G217" s="76" t="s">
        <v>295</v>
      </c>
      <c r="H217" s="48" t="s">
        <v>803</v>
      </c>
      <c r="I217" s="48" t="s">
        <v>804</v>
      </c>
      <c r="J217" s="66">
        <v>15651503568820</v>
      </c>
      <c r="K217" s="78">
        <v>46216</v>
      </c>
      <c r="L217" s="77">
        <v>46580</v>
      </c>
      <c r="M217" s="77" t="s">
        <v>528</v>
      </c>
      <c r="N217" s="69" t="s">
        <v>269</v>
      </c>
      <c r="O217" s="110" t="s">
        <v>320</v>
      </c>
      <c r="P217" s="69" t="s">
        <v>1509</v>
      </c>
      <c r="Q217" s="57">
        <v>6700000</v>
      </c>
    </row>
    <row r="218" spans="1:17" ht="17.25" thickBot="1">
      <c r="A218" s="70">
        <f t="shared" si="3"/>
        <v>217</v>
      </c>
      <c r="B218" s="47" t="s">
        <v>805</v>
      </c>
      <c r="C218" s="47" t="s">
        <v>93</v>
      </c>
      <c r="D218" s="47" t="s">
        <v>29</v>
      </c>
      <c r="E218" s="47"/>
      <c r="F218" s="47">
        <v>149</v>
      </c>
      <c r="G218" s="76" t="s">
        <v>295</v>
      </c>
      <c r="H218" s="48" t="s">
        <v>806</v>
      </c>
      <c r="I218" s="48" t="s">
        <v>807</v>
      </c>
      <c r="J218" s="66">
        <v>15651503568830</v>
      </c>
      <c r="K218" s="78">
        <v>46216</v>
      </c>
      <c r="L218" s="77">
        <v>46580</v>
      </c>
      <c r="M218" s="77" t="s">
        <v>528</v>
      </c>
      <c r="N218" s="69" t="s">
        <v>269</v>
      </c>
      <c r="O218" s="110" t="s">
        <v>586</v>
      </c>
      <c r="P218" s="69" t="s">
        <v>1509</v>
      </c>
      <c r="Q218" s="57">
        <v>6700000</v>
      </c>
    </row>
    <row r="219" spans="1:17" ht="17.25" thickBot="1">
      <c r="A219" s="70">
        <f t="shared" si="3"/>
        <v>218</v>
      </c>
      <c r="B219" s="47" t="s">
        <v>808</v>
      </c>
      <c r="C219" s="47" t="s">
        <v>64</v>
      </c>
      <c r="D219" s="47" t="s">
        <v>29</v>
      </c>
      <c r="E219" s="47"/>
      <c r="F219" s="47">
        <v>124</v>
      </c>
      <c r="G219" s="76" t="s">
        <v>299</v>
      </c>
      <c r="H219" s="48" t="s">
        <v>809</v>
      </c>
      <c r="I219" s="48" t="s">
        <v>810</v>
      </c>
      <c r="J219" s="66">
        <v>15651503568840</v>
      </c>
      <c r="K219" s="78">
        <v>46216</v>
      </c>
      <c r="L219" s="77">
        <v>46580</v>
      </c>
      <c r="M219" s="77" t="s">
        <v>528</v>
      </c>
      <c r="N219" s="69" t="s">
        <v>72</v>
      </c>
      <c r="O219" s="110" t="s">
        <v>479</v>
      </c>
      <c r="P219" s="69" t="s">
        <v>1505</v>
      </c>
      <c r="Q219" s="57">
        <v>6800000</v>
      </c>
    </row>
    <row r="220" spans="1:17" ht="17.25" thickBot="1">
      <c r="A220" s="70">
        <f t="shared" si="3"/>
        <v>219</v>
      </c>
      <c r="B220" s="47" t="s">
        <v>811</v>
      </c>
      <c r="C220" s="47" t="s">
        <v>93</v>
      </c>
      <c r="D220" s="47" t="s">
        <v>29</v>
      </c>
      <c r="E220" s="47"/>
      <c r="F220" s="47">
        <v>124</v>
      </c>
      <c r="G220" s="76" t="s">
        <v>309</v>
      </c>
      <c r="H220" s="48" t="s">
        <v>812</v>
      </c>
      <c r="I220" s="48" t="s">
        <v>813</v>
      </c>
      <c r="J220" s="66">
        <v>15651503568850</v>
      </c>
      <c r="K220" s="78">
        <v>46222</v>
      </c>
      <c r="L220" s="77">
        <v>46586</v>
      </c>
      <c r="M220" s="77" t="s">
        <v>591</v>
      </c>
      <c r="N220" s="69" t="s">
        <v>269</v>
      </c>
      <c r="O220" s="110" t="s">
        <v>586</v>
      </c>
      <c r="P220" s="69" t="s">
        <v>1542</v>
      </c>
      <c r="Q220" s="57">
        <v>5600000</v>
      </c>
    </row>
    <row r="221" spans="1:17" ht="17.25" thickBot="1">
      <c r="A221" s="70">
        <f t="shared" si="3"/>
        <v>220</v>
      </c>
      <c r="B221" s="47" t="s">
        <v>814</v>
      </c>
      <c r="C221" s="47" t="s">
        <v>4</v>
      </c>
      <c r="D221" s="47" t="s">
        <v>525</v>
      </c>
      <c r="E221" s="47"/>
      <c r="F221" s="47">
        <v>2438</v>
      </c>
      <c r="G221" s="76" t="s">
        <v>815</v>
      </c>
      <c r="H221" s="48" t="s">
        <v>816</v>
      </c>
      <c r="I221" s="48" t="s">
        <v>817</v>
      </c>
      <c r="J221" s="66">
        <v>15651503568870</v>
      </c>
      <c r="K221" s="78">
        <v>46223</v>
      </c>
      <c r="L221" s="77">
        <v>46587</v>
      </c>
      <c r="M221" s="77" t="s">
        <v>528</v>
      </c>
      <c r="N221" s="69" t="s">
        <v>128</v>
      </c>
      <c r="O221" s="110" t="s">
        <v>129</v>
      </c>
      <c r="P221" s="69" t="s">
        <v>1544</v>
      </c>
      <c r="Q221" s="57">
        <v>65500000</v>
      </c>
    </row>
    <row r="222" spans="1:17" ht="30.75">
      <c r="A222" s="71">
        <f t="shared" si="3"/>
        <v>221</v>
      </c>
      <c r="B222" s="85" t="s">
        <v>818</v>
      </c>
      <c r="C222" s="85" t="s">
        <v>304</v>
      </c>
      <c r="D222" s="85" t="s">
        <v>819</v>
      </c>
      <c r="E222" s="85"/>
      <c r="F222" s="85">
        <v>2953</v>
      </c>
      <c r="G222" s="86" t="s">
        <v>648</v>
      </c>
      <c r="H222" s="87" t="s">
        <v>820</v>
      </c>
      <c r="I222" s="87" t="s">
        <v>821</v>
      </c>
      <c r="J222" s="66">
        <v>15651503568880</v>
      </c>
      <c r="K222" s="78">
        <v>46223</v>
      </c>
      <c r="L222" s="77">
        <v>46587</v>
      </c>
      <c r="M222" s="77" t="s">
        <v>528</v>
      </c>
      <c r="N222" s="69" t="s">
        <v>403</v>
      </c>
      <c r="O222" s="110" t="s">
        <v>404</v>
      </c>
      <c r="P222" s="69" t="s">
        <v>1549</v>
      </c>
      <c r="Q222" s="57">
        <v>71200000</v>
      </c>
    </row>
    <row r="223" spans="1:17">
      <c r="A223" s="55">
        <f t="shared" si="3"/>
        <v>222</v>
      </c>
      <c r="B223" s="43" t="s">
        <v>822</v>
      </c>
      <c r="C223" s="44" t="s">
        <v>64</v>
      </c>
      <c r="D223" s="44" t="s">
        <v>29</v>
      </c>
      <c r="E223" s="44" t="s">
        <v>1595</v>
      </c>
      <c r="F223" s="45">
        <v>124</v>
      </c>
      <c r="G223" s="45">
        <v>2026</v>
      </c>
      <c r="H223" s="45" t="s">
        <v>823</v>
      </c>
      <c r="I223" s="44" t="s">
        <v>824</v>
      </c>
      <c r="J223" s="75">
        <v>15651503568890</v>
      </c>
      <c r="K223" s="78">
        <v>46232</v>
      </c>
      <c r="L223" s="88">
        <v>46596</v>
      </c>
      <c r="M223" s="89" t="s">
        <v>825</v>
      </c>
      <c r="N223" s="69" t="s">
        <v>128</v>
      </c>
      <c r="O223" s="110">
        <v>0</v>
      </c>
      <c r="P223" s="69" t="s">
        <v>1516</v>
      </c>
      <c r="Q223" s="57">
        <v>10000000</v>
      </c>
    </row>
    <row r="224" spans="1:17">
      <c r="A224" s="55">
        <f t="shared" si="3"/>
        <v>223</v>
      </c>
      <c r="B224" s="43" t="s">
        <v>826</v>
      </c>
      <c r="C224" s="44" t="s">
        <v>64</v>
      </c>
      <c r="D224" s="44" t="s">
        <v>29</v>
      </c>
      <c r="E224" s="44" t="s">
        <v>1595</v>
      </c>
      <c r="F224" s="45">
        <v>124</v>
      </c>
      <c r="G224" s="45">
        <v>2026</v>
      </c>
      <c r="H224" s="44" t="s">
        <v>1606</v>
      </c>
      <c r="I224" s="44" t="s">
        <v>1607</v>
      </c>
      <c r="J224" s="75">
        <v>15651503568900</v>
      </c>
      <c r="K224" s="78">
        <v>46232</v>
      </c>
      <c r="L224" s="88">
        <v>46596</v>
      </c>
      <c r="M224" s="89" t="s">
        <v>825</v>
      </c>
      <c r="N224" s="69" t="s">
        <v>128</v>
      </c>
      <c r="O224" s="110">
        <v>0</v>
      </c>
      <c r="P224" s="69" t="s">
        <v>1516</v>
      </c>
      <c r="Q224" s="57">
        <v>10000000</v>
      </c>
    </row>
    <row r="225" spans="1:17" ht="17.25" thickBot="1">
      <c r="A225" s="62">
        <f t="shared" si="3"/>
        <v>224</v>
      </c>
      <c r="B225" s="90" t="s">
        <v>827</v>
      </c>
      <c r="C225" s="90" t="s">
        <v>64</v>
      </c>
      <c r="D225" s="90" t="s">
        <v>29</v>
      </c>
      <c r="E225" s="90"/>
      <c r="F225" s="90">
        <v>124</v>
      </c>
      <c r="G225" s="91" t="s">
        <v>600</v>
      </c>
      <c r="H225" s="92" t="s">
        <v>828</v>
      </c>
      <c r="I225" s="92" t="s">
        <v>829</v>
      </c>
      <c r="J225" s="66">
        <v>15651503568910</v>
      </c>
      <c r="K225" s="78">
        <v>46238</v>
      </c>
      <c r="L225" s="77">
        <v>46602</v>
      </c>
      <c r="M225" s="77" t="s">
        <v>528</v>
      </c>
      <c r="N225" s="69" t="s">
        <v>72</v>
      </c>
      <c r="O225" s="110" t="s">
        <v>254</v>
      </c>
      <c r="P225" s="69" t="s">
        <v>1505</v>
      </c>
      <c r="Q225" s="57">
        <v>4700000</v>
      </c>
    </row>
    <row r="226" spans="1:17" ht="31.5" thickBot="1">
      <c r="A226" s="70">
        <f t="shared" si="3"/>
        <v>225</v>
      </c>
      <c r="B226" s="47" t="s">
        <v>830</v>
      </c>
      <c r="C226" s="47" t="s">
        <v>64</v>
      </c>
      <c r="D226" s="47" t="s">
        <v>29</v>
      </c>
      <c r="E226" s="47"/>
      <c r="F226" s="47">
        <v>249</v>
      </c>
      <c r="G226" s="76" t="s">
        <v>406</v>
      </c>
      <c r="H226" s="48" t="s">
        <v>831</v>
      </c>
      <c r="I226" s="48" t="s">
        <v>832</v>
      </c>
      <c r="J226" s="66">
        <v>15651503568920</v>
      </c>
      <c r="K226" s="78">
        <v>46238</v>
      </c>
      <c r="L226" s="77">
        <v>46602</v>
      </c>
      <c r="M226" s="77" t="s">
        <v>591</v>
      </c>
      <c r="N226" s="69" t="s">
        <v>72</v>
      </c>
      <c r="O226" s="110" t="s">
        <v>91</v>
      </c>
      <c r="P226" s="69" t="s">
        <v>1517</v>
      </c>
      <c r="Q226" s="57">
        <v>10600000</v>
      </c>
    </row>
    <row r="227" spans="1:17" ht="17.25" thickBot="1">
      <c r="A227" s="70">
        <f t="shared" si="3"/>
        <v>226</v>
      </c>
      <c r="B227" s="47" t="s">
        <v>833</v>
      </c>
      <c r="C227" s="47" t="s">
        <v>64</v>
      </c>
      <c r="D227" s="47" t="s">
        <v>29</v>
      </c>
      <c r="E227" s="47"/>
      <c r="F227" s="47">
        <v>249</v>
      </c>
      <c r="G227" s="76" t="s">
        <v>406</v>
      </c>
      <c r="H227" s="48" t="s">
        <v>834</v>
      </c>
      <c r="I227" s="48" t="s">
        <v>835</v>
      </c>
      <c r="J227" s="66">
        <v>15651503568930</v>
      </c>
      <c r="K227" s="78">
        <v>46238</v>
      </c>
      <c r="L227" s="77">
        <v>46602</v>
      </c>
      <c r="M227" s="77" t="s">
        <v>591</v>
      </c>
      <c r="N227" s="69" t="s">
        <v>72</v>
      </c>
      <c r="O227" s="110" t="s">
        <v>254</v>
      </c>
      <c r="P227" s="69" t="s">
        <v>1517</v>
      </c>
      <c r="Q227" s="57">
        <v>10600000</v>
      </c>
    </row>
    <row r="228" spans="1:17" ht="31.5" thickBot="1">
      <c r="A228" s="70">
        <f t="shared" si="3"/>
        <v>227</v>
      </c>
      <c r="B228" s="47" t="s">
        <v>836</v>
      </c>
      <c r="C228" s="47" t="s">
        <v>746</v>
      </c>
      <c r="D228" s="47" t="s">
        <v>525</v>
      </c>
      <c r="E228" s="47"/>
      <c r="F228" s="47">
        <v>1998</v>
      </c>
      <c r="G228" s="76" t="s">
        <v>299</v>
      </c>
      <c r="H228" s="48" t="s">
        <v>837</v>
      </c>
      <c r="I228" s="48" t="s">
        <v>838</v>
      </c>
      <c r="J228" s="66">
        <v>15651503568940</v>
      </c>
      <c r="K228" s="78">
        <v>46239</v>
      </c>
      <c r="L228" s="77">
        <v>46603</v>
      </c>
      <c r="M228" s="77" t="s">
        <v>528</v>
      </c>
      <c r="N228" s="69" t="s">
        <v>403</v>
      </c>
      <c r="O228" s="110" t="s">
        <v>404</v>
      </c>
      <c r="P228" s="69" t="s">
        <v>1552</v>
      </c>
      <c r="Q228" s="57">
        <v>42000000</v>
      </c>
    </row>
    <row r="229" spans="1:17" ht="17.25" thickBot="1">
      <c r="A229" s="70">
        <f t="shared" si="3"/>
        <v>228</v>
      </c>
      <c r="B229" s="83" t="s">
        <v>839</v>
      </c>
      <c r="C229" s="79" t="s">
        <v>64</v>
      </c>
      <c r="D229" s="47" t="s">
        <v>29</v>
      </c>
      <c r="E229" s="47"/>
      <c r="F229" s="47">
        <v>149</v>
      </c>
      <c r="G229" s="80">
        <v>2022</v>
      </c>
      <c r="H229" s="48" t="s">
        <v>840</v>
      </c>
      <c r="I229" s="79" t="s">
        <v>841</v>
      </c>
      <c r="J229" s="66">
        <v>15651503568950</v>
      </c>
      <c r="K229" s="78">
        <v>46240</v>
      </c>
      <c r="L229" s="77">
        <v>46604</v>
      </c>
      <c r="M229" s="77" t="s">
        <v>528</v>
      </c>
      <c r="N229" s="69" t="s">
        <v>292</v>
      </c>
      <c r="O229" s="110" t="s">
        <v>293</v>
      </c>
      <c r="P229" s="69" t="s">
        <v>1513</v>
      </c>
      <c r="Q229" s="57">
        <v>11500000</v>
      </c>
    </row>
    <row r="230" spans="1:17" ht="17.25" thickBot="1">
      <c r="A230" s="70">
        <f t="shared" si="3"/>
        <v>229</v>
      </c>
      <c r="B230" s="47" t="s">
        <v>842</v>
      </c>
      <c r="C230" s="79" t="s">
        <v>64</v>
      </c>
      <c r="D230" s="47" t="s">
        <v>29</v>
      </c>
      <c r="E230" s="47"/>
      <c r="F230" s="47">
        <v>149</v>
      </c>
      <c r="G230" s="80">
        <v>2022</v>
      </c>
      <c r="H230" s="48" t="s">
        <v>843</v>
      </c>
      <c r="I230" s="79" t="s">
        <v>844</v>
      </c>
      <c r="J230" s="66">
        <v>15651503568960</v>
      </c>
      <c r="K230" s="78">
        <v>46240</v>
      </c>
      <c r="L230" s="77">
        <v>46604</v>
      </c>
      <c r="M230" s="77" t="s">
        <v>528</v>
      </c>
      <c r="N230" s="69" t="s">
        <v>292</v>
      </c>
      <c r="O230" s="110" t="s">
        <v>293</v>
      </c>
      <c r="P230" s="69" t="s">
        <v>1513</v>
      </c>
      <c r="Q230" s="57">
        <v>11500000</v>
      </c>
    </row>
    <row r="231" spans="1:17" ht="17.25" thickBot="1">
      <c r="A231" s="70">
        <f t="shared" si="3"/>
        <v>230</v>
      </c>
      <c r="B231" s="47" t="s">
        <v>845</v>
      </c>
      <c r="C231" s="79" t="s">
        <v>64</v>
      </c>
      <c r="D231" s="47" t="s">
        <v>29</v>
      </c>
      <c r="E231" s="47"/>
      <c r="F231" s="47">
        <v>149</v>
      </c>
      <c r="G231" s="80">
        <v>2022</v>
      </c>
      <c r="H231" s="48" t="s">
        <v>846</v>
      </c>
      <c r="I231" s="79" t="s">
        <v>847</v>
      </c>
      <c r="J231" s="66">
        <v>15651503568970</v>
      </c>
      <c r="K231" s="78">
        <v>46240</v>
      </c>
      <c r="L231" s="77">
        <v>46604</v>
      </c>
      <c r="M231" s="77" t="s">
        <v>528</v>
      </c>
      <c r="N231" s="69" t="s">
        <v>292</v>
      </c>
      <c r="O231" s="110" t="s">
        <v>293</v>
      </c>
      <c r="P231" s="69" t="s">
        <v>1513</v>
      </c>
      <c r="Q231" s="57">
        <v>11500000</v>
      </c>
    </row>
    <row r="232" spans="1:17" ht="33.75" thickBot="1">
      <c r="A232" s="70">
        <f t="shared" si="3"/>
        <v>231</v>
      </c>
      <c r="B232" s="47" t="s">
        <v>848</v>
      </c>
      <c r="C232" s="79" t="s">
        <v>25</v>
      </c>
      <c r="D232" s="84" t="s">
        <v>525</v>
      </c>
      <c r="E232" s="84"/>
      <c r="F232" s="47">
        <v>2776</v>
      </c>
      <c r="G232" s="80">
        <v>2023</v>
      </c>
      <c r="H232" s="47" t="s">
        <v>849</v>
      </c>
      <c r="I232" s="47" t="s">
        <v>850</v>
      </c>
      <c r="J232" s="66">
        <v>15651503568980</v>
      </c>
      <c r="K232" s="78">
        <v>46240</v>
      </c>
      <c r="L232" s="77">
        <v>46604</v>
      </c>
      <c r="M232" s="77" t="s">
        <v>591</v>
      </c>
      <c r="N232" s="69" t="s">
        <v>128</v>
      </c>
      <c r="O232" s="110" t="s">
        <v>246</v>
      </c>
      <c r="P232" s="69" t="s">
        <v>1529</v>
      </c>
      <c r="Q232" s="57">
        <v>151600000</v>
      </c>
    </row>
    <row r="233" spans="1:17" ht="17.25" thickBot="1">
      <c r="A233" s="70">
        <f t="shared" si="3"/>
        <v>232</v>
      </c>
      <c r="B233" s="47" t="s">
        <v>851</v>
      </c>
      <c r="C233" s="47" t="s">
        <v>64</v>
      </c>
      <c r="D233" s="47" t="s">
        <v>29</v>
      </c>
      <c r="E233" s="47"/>
      <c r="F233" s="47">
        <v>123</v>
      </c>
      <c r="G233" s="76" t="s">
        <v>588</v>
      </c>
      <c r="H233" s="48" t="s">
        <v>852</v>
      </c>
      <c r="I233" s="48" t="s">
        <v>853</v>
      </c>
      <c r="J233" s="66">
        <v>15651503568990</v>
      </c>
      <c r="K233" s="78">
        <v>46244</v>
      </c>
      <c r="L233" s="77">
        <v>46608</v>
      </c>
      <c r="M233" s="77" t="s">
        <v>591</v>
      </c>
      <c r="N233" s="69" t="s">
        <v>269</v>
      </c>
      <c r="O233" s="110" t="s">
        <v>270</v>
      </c>
      <c r="P233" s="69" t="s">
        <v>1505</v>
      </c>
      <c r="Q233" s="57">
        <v>4300000</v>
      </c>
    </row>
    <row r="234" spans="1:17" ht="17.25" thickBot="1">
      <c r="A234" s="70">
        <f t="shared" si="3"/>
        <v>233</v>
      </c>
      <c r="B234" s="47" t="s">
        <v>854</v>
      </c>
      <c r="C234" s="47" t="s">
        <v>25</v>
      </c>
      <c r="D234" s="47" t="s">
        <v>525</v>
      </c>
      <c r="E234" s="47"/>
      <c r="F234" s="47">
        <v>2000</v>
      </c>
      <c r="G234" s="76" t="s">
        <v>637</v>
      </c>
      <c r="H234" s="48" t="s">
        <v>855</v>
      </c>
      <c r="I234" s="48" t="s">
        <v>856</v>
      </c>
      <c r="J234" s="66">
        <v>15651503569000</v>
      </c>
      <c r="K234" s="78">
        <v>46248</v>
      </c>
      <c r="L234" s="77">
        <v>46612</v>
      </c>
      <c r="M234" s="77" t="s">
        <v>528</v>
      </c>
      <c r="N234" s="69" t="s">
        <v>269</v>
      </c>
      <c r="O234" s="110" t="s">
        <v>440</v>
      </c>
      <c r="P234" s="69" t="s">
        <v>1545</v>
      </c>
      <c r="Q234" s="57">
        <v>39600000</v>
      </c>
    </row>
    <row r="235" spans="1:17" ht="17.25" thickBot="1">
      <c r="A235" s="70">
        <f t="shared" si="3"/>
        <v>234</v>
      </c>
      <c r="B235" s="47" t="s">
        <v>857</v>
      </c>
      <c r="C235" s="47" t="s">
        <v>93</v>
      </c>
      <c r="D235" s="47" t="s">
        <v>29</v>
      </c>
      <c r="E235" s="47"/>
      <c r="F235" s="47">
        <v>420</v>
      </c>
      <c r="G235" s="76" t="s">
        <v>736</v>
      </c>
      <c r="H235" s="48" t="s">
        <v>858</v>
      </c>
      <c r="I235" s="48" t="s">
        <v>859</v>
      </c>
      <c r="J235" s="66">
        <v>15651503582290</v>
      </c>
      <c r="K235" s="78">
        <v>46252</v>
      </c>
      <c r="L235" s="77">
        <v>46616</v>
      </c>
      <c r="M235" s="77" t="s">
        <v>528</v>
      </c>
      <c r="N235" s="69" t="s">
        <v>269</v>
      </c>
      <c r="O235" s="110" t="s">
        <v>320</v>
      </c>
      <c r="P235" s="69" t="s">
        <v>1583</v>
      </c>
      <c r="Q235" s="57">
        <v>24000000</v>
      </c>
    </row>
    <row r="236" spans="1:17" ht="17.25" thickBot="1">
      <c r="A236" s="70">
        <f t="shared" si="3"/>
        <v>235</v>
      </c>
      <c r="B236" s="47" t="s">
        <v>860</v>
      </c>
      <c r="C236" s="47" t="s">
        <v>64</v>
      </c>
      <c r="D236" s="47" t="s">
        <v>29</v>
      </c>
      <c r="E236" s="47"/>
      <c r="F236" s="47">
        <v>149</v>
      </c>
      <c r="G236" s="76" t="s">
        <v>665</v>
      </c>
      <c r="H236" s="48" t="s">
        <v>861</v>
      </c>
      <c r="I236" s="48" t="s">
        <v>862</v>
      </c>
      <c r="J236" s="66">
        <v>15651503569010</v>
      </c>
      <c r="K236" s="78">
        <v>46254</v>
      </c>
      <c r="L236" s="77">
        <v>46618</v>
      </c>
      <c r="M236" s="77" t="s">
        <v>528</v>
      </c>
      <c r="N236" s="69" t="s">
        <v>67</v>
      </c>
      <c r="O236" s="110" t="s">
        <v>613</v>
      </c>
      <c r="P236" s="69" t="s">
        <v>1513</v>
      </c>
      <c r="Q236" s="57">
        <v>12400000</v>
      </c>
    </row>
    <row r="237" spans="1:17" ht="17.25" thickBot="1">
      <c r="A237" s="70">
        <f t="shared" si="3"/>
        <v>236</v>
      </c>
      <c r="B237" s="47" t="s">
        <v>863</v>
      </c>
      <c r="C237" s="47" t="s">
        <v>64</v>
      </c>
      <c r="D237" s="47" t="s">
        <v>29</v>
      </c>
      <c r="E237" s="47"/>
      <c r="F237" s="47">
        <v>149</v>
      </c>
      <c r="G237" s="76" t="s">
        <v>665</v>
      </c>
      <c r="H237" s="48" t="s">
        <v>864</v>
      </c>
      <c r="I237" s="48" t="s">
        <v>865</v>
      </c>
      <c r="J237" s="66">
        <v>15651503569020</v>
      </c>
      <c r="K237" s="78">
        <v>46254</v>
      </c>
      <c r="L237" s="77">
        <v>46618</v>
      </c>
      <c r="M237" s="77" t="s">
        <v>528</v>
      </c>
      <c r="N237" s="69" t="s">
        <v>67</v>
      </c>
      <c r="O237" s="110" t="s">
        <v>613</v>
      </c>
      <c r="P237" s="69" t="s">
        <v>1513</v>
      </c>
      <c r="Q237" s="57">
        <v>12400000</v>
      </c>
    </row>
    <row r="238" spans="1:17" ht="17.25" thickBot="1">
      <c r="A238" s="70">
        <f t="shared" si="3"/>
        <v>237</v>
      </c>
      <c r="B238" s="47" t="s">
        <v>866</v>
      </c>
      <c r="C238" s="47" t="s">
        <v>64</v>
      </c>
      <c r="D238" s="47" t="s">
        <v>29</v>
      </c>
      <c r="E238" s="47"/>
      <c r="F238" s="47">
        <v>149</v>
      </c>
      <c r="G238" s="76" t="s">
        <v>665</v>
      </c>
      <c r="H238" s="48" t="s">
        <v>867</v>
      </c>
      <c r="I238" s="48" t="s">
        <v>868</v>
      </c>
      <c r="J238" s="66">
        <v>15651503569030</v>
      </c>
      <c r="K238" s="78">
        <v>46254</v>
      </c>
      <c r="L238" s="77">
        <v>46618</v>
      </c>
      <c r="M238" s="77" t="s">
        <v>528</v>
      </c>
      <c r="N238" s="69" t="s">
        <v>67</v>
      </c>
      <c r="O238" s="110" t="s">
        <v>613</v>
      </c>
      <c r="P238" s="69" t="s">
        <v>1513</v>
      </c>
      <c r="Q238" s="57">
        <v>12400000</v>
      </c>
    </row>
    <row r="239" spans="1:17" ht="17.25" thickBot="1">
      <c r="A239" s="70">
        <f t="shared" si="3"/>
        <v>238</v>
      </c>
      <c r="B239" s="47" t="s">
        <v>869</v>
      </c>
      <c r="C239" s="47" t="s">
        <v>64</v>
      </c>
      <c r="D239" s="47" t="s">
        <v>29</v>
      </c>
      <c r="E239" s="47"/>
      <c r="F239" s="47">
        <v>149</v>
      </c>
      <c r="G239" s="76" t="s">
        <v>665</v>
      </c>
      <c r="H239" s="48" t="s">
        <v>870</v>
      </c>
      <c r="I239" s="48" t="s">
        <v>871</v>
      </c>
      <c r="J239" s="66">
        <v>15651503569040</v>
      </c>
      <c r="K239" s="78">
        <v>46254</v>
      </c>
      <c r="L239" s="77">
        <v>46618</v>
      </c>
      <c r="M239" s="77" t="s">
        <v>528</v>
      </c>
      <c r="N239" s="69" t="s">
        <v>67</v>
      </c>
      <c r="O239" s="110" t="s">
        <v>613</v>
      </c>
      <c r="P239" s="69" t="s">
        <v>1513</v>
      </c>
      <c r="Q239" s="57">
        <v>12400000</v>
      </c>
    </row>
    <row r="240" spans="1:17" ht="17.25" thickBot="1">
      <c r="A240" s="70">
        <f t="shared" si="3"/>
        <v>239</v>
      </c>
      <c r="B240" s="47" t="s">
        <v>872</v>
      </c>
      <c r="C240" s="47" t="s">
        <v>64</v>
      </c>
      <c r="D240" s="47" t="s">
        <v>29</v>
      </c>
      <c r="E240" s="47"/>
      <c r="F240" s="47">
        <v>149</v>
      </c>
      <c r="G240" s="76" t="s">
        <v>665</v>
      </c>
      <c r="H240" s="48" t="s">
        <v>873</v>
      </c>
      <c r="I240" s="48" t="s">
        <v>874</v>
      </c>
      <c r="J240" s="66">
        <v>15651503569050</v>
      </c>
      <c r="K240" s="78">
        <v>46254</v>
      </c>
      <c r="L240" s="77">
        <v>46618</v>
      </c>
      <c r="M240" s="77" t="s">
        <v>528</v>
      </c>
      <c r="N240" s="69" t="s">
        <v>67</v>
      </c>
      <c r="O240" s="110" t="s">
        <v>875</v>
      </c>
      <c r="P240" s="69" t="s">
        <v>1513</v>
      </c>
      <c r="Q240" s="57">
        <v>12400000</v>
      </c>
    </row>
    <row r="241" spans="1:17" ht="17.25" thickBot="1">
      <c r="A241" s="70">
        <f t="shared" si="3"/>
        <v>240</v>
      </c>
      <c r="B241" s="47" t="s">
        <v>876</v>
      </c>
      <c r="C241" s="47" t="s">
        <v>64</v>
      </c>
      <c r="D241" s="47" t="s">
        <v>29</v>
      </c>
      <c r="E241" s="47"/>
      <c r="F241" s="47">
        <v>149</v>
      </c>
      <c r="G241" s="76" t="s">
        <v>665</v>
      </c>
      <c r="H241" s="48" t="s">
        <v>877</v>
      </c>
      <c r="I241" s="48" t="s">
        <v>878</v>
      </c>
      <c r="J241" s="66">
        <v>15651503569060</v>
      </c>
      <c r="K241" s="78">
        <v>46254</v>
      </c>
      <c r="L241" s="77">
        <v>46618</v>
      </c>
      <c r="M241" s="77" t="s">
        <v>528</v>
      </c>
      <c r="N241" s="69" t="s">
        <v>67</v>
      </c>
      <c r="O241" s="110" t="s">
        <v>875</v>
      </c>
      <c r="P241" s="69" t="s">
        <v>1513</v>
      </c>
      <c r="Q241" s="57">
        <v>12400000</v>
      </c>
    </row>
    <row r="242" spans="1:17" ht="17.25" thickBot="1">
      <c r="A242" s="70">
        <f t="shared" si="3"/>
        <v>241</v>
      </c>
      <c r="B242" s="47" t="s">
        <v>879</v>
      </c>
      <c r="C242" s="47" t="s">
        <v>64</v>
      </c>
      <c r="D242" s="47" t="s">
        <v>29</v>
      </c>
      <c r="E242" s="47"/>
      <c r="F242" s="47">
        <v>149</v>
      </c>
      <c r="G242" s="76" t="s">
        <v>665</v>
      </c>
      <c r="H242" s="48" t="s">
        <v>880</v>
      </c>
      <c r="I242" s="48" t="s">
        <v>881</v>
      </c>
      <c r="J242" s="66">
        <v>15651503569070</v>
      </c>
      <c r="K242" s="78">
        <v>46254</v>
      </c>
      <c r="L242" s="77">
        <v>46618</v>
      </c>
      <c r="M242" s="77" t="s">
        <v>528</v>
      </c>
      <c r="N242" s="69" t="s">
        <v>67</v>
      </c>
      <c r="O242" s="110" t="s">
        <v>875</v>
      </c>
      <c r="P242" s="69" t="s">
        <v>1513</v>
      </c>
      <c r="Q242" s="57">
        <v>12400000</v>
      </c>
    </row>
    <row r="243" spans="1:17" ht="17.25" thickBot="1">
      <c r="A243" s="70">
        <f t="shared" si="3"/>
        <v>242</v>
      </c>
      <c r="B243" s="47" t="s">
        <v>882</v>
      </c>
      <c r="C243" s="47" t="s">
        <v>64</v>
      </c>
      <c r="D243" s="47" t="s">
        <v>29</v>
      </c>
      <c r="E243" s="47"/>
      <c r="F243" s="47">
        <v>149</v>
      </c>
      <c r="G243" s="76" t="s">
        <v>665</v>
      </c>
      <c r="H243" s="48" t="s">
        <v>883</v>
      </c>
      <c r="I243" s="48" t="s">
        <v>884</v>
      </c>
      <c r="J243" s="66">
        <v>15651503569080</v>
      </c>
      <c r="K243" s="78">
        <v>46254</v>
      </c>
      <c r="L243" s="77">
        <v>46618</v>
      </c>
      <c r="M243" s="77" t="s">
        <v>528</v>
      </c>
      <c r="N243" s="69" t="s">
        <v>67</v>
      </c>
      <c r="O243" s="110" t="s">
        <v>875</v>
      </c>
      <c r="P243" s="69" t="s">
        <v>1513</v>
      </c>
      <c r="Q243" s="57">
        <v>12400000</v>
      </c>
    </row>
    <row r="244" spans="1:17" ht="17.25" thickBot="1">
      <c r="A244" s="70">
        <f t="shared" si="3"/>
        <v>243</v>
      </c>
      <c r="B244" s="47" t="s">
        <v>885</v>
      </c>
      <c r="C244" s="47" t="s">
        <v>64</v>
      </c>
      <c r="D244" s="47" t="s">
        <v>29</v>
      </c>
      <c r="E244" s="47"/>
      <c r="F244" s="47">
        <v>149</v>
      </c>
      <c r="G244" s="76" t="s">
        <v>665</v>
      </c>
      <c r="H244" s="48" t="s">
        <v>886</v>
      </c>
      <c r="I244" s="48" t="s">
        <v>887</v>
      </c>
      <c r="J244" s="66">
        <v>15651503569090</v>
      </c>
      <c r="K244" s="78">
        <v>46254</v>
      </c>
      <c r="L244" s="77">
        <v>46618</v>
      </c>
      <c r="M244" s="77" t="s">
        <v>528</v>
      </c>
      <c r="N244" s="69" t="s">
        <v>67</v>
      </c>
      <c r="O244" s="110" t="s">
        <v>875</v>
      </c>
      <c r="P244" s="69" t="s">
        <v>1513</v>
      </c>
      <c r="Q244" s="57">
        <v>12400000</v>
      </c>
    </row>
    <row r="245" spans="1:17" ht="17.25" thickBot="1">
      <c r="A245" s="70">
        <f t="shared" si="3"/>
        <v>244</v>
      </c>
      <c r="B245" s="47" t="s">
        <v>888</v>
      </c>
      <c r="C245" s="47" t="s">
        <v>64</v>
      </c>
      <c r="D245" s="47" t="s">
        <v>29</v>
      </c>
      <c r="E245" s="47"/>
      <c r="F245" s="47">
        <v>149</v>
      </c>
      <c r="G245" s="76" t="s">
        <v>665</v>
      </c>
      <c r="H245" s="48" t="s">
        <v>889</v>
      </c>
      <c r="I245" s="48" t="s">
        <v>890</v>
      </c>
      <c r="J245" s="66">
        <v>15651503569100</v>
      </c>
      <c r="K245" s="78">
        <v>46254</v>
      </c>
      <c r="L245" s="77">
        <v>46618</v>
      </c>
      <c r="M245" s="77" t="s">
        <v>528</v>
      </c>
      <c r="N245" s="69" t="s">
        <v>128</v>
      </c>
      <c r="O245" s="110" t="s">
        <v>348</v>
      </c>
      <c r="P245" s="69" t="s">
        <v>1513</v>
      </c>
      <c r="Q245" s="57">
        <v>12400000</v>
      </c>
    </row>
    <row r="246" spans="1:17" ht="17.25" thickBot="1">
      <c r="A246" s="70">
        <f t="shared" si="3"/>
        <v>245</v>
      </c>
      <c r="B246" s="47" t="s">
        <v>891</v>
      </c>
      <c r="C246" s="47" t="s">
        <v>64</v>
      </c>
      <c r="D246" s="47" t="s">
        <v>29</v>
      </c>
      <c r="E246" s="47"/>
      <c r="F246" s="47">
        <v>149</v>
      </c>
      <c r="G246" s="76" t="s">
        <v>665</v>
      </c>
      <c r="H246" s="48" t="s">
        <v>892</v>
      </c>
      <c r="I246" s="48" t="s">
        <v>893</v>
      </c>
      <c r="J246" s="66">
        <v>15651503569110</v>
      </c>
      <c r="K246" s="78">
        <v>46254</v>
      </c>
      <c r="L246" s="77">
        <v>46618</v>
      </c>
      <c r="M246" s="77" t="s">
        <v>528</v>
      </c>
      <c r="N246" s="69" t="s">
        <v>128</v>
      </c>
      <c r="O246" s="110" t="s">
        <v>348</v>
      </c>
      <c r="P246" s="69" t="s">
        <v>1513</v>
      </c>
      <c r="Q246" s="57">
        <v>12400000</v>
      </c>
    </row>
    <row r="247" spans="1:17" ht="17.25" thickBot="1">
      <c r="A247" s="70">
        <f t="shared" si="3"/>
        <v>246</v>
      </c>
      <c r="B247" s="47" t="s">
        <v>894</v>
      </c>
      <c r="C247" s="47" t="s">
        <v>64</v>
      </c>
      <c r="D247" s="47" t="s">
        <v>29</v>
      </c>
      <c r="E247" s="47"/>
      <c r="F247" s="47">
        <v>149</v>
      </c>
      <c r="G247" s="76" t="s">
        <v>665</v>
      </c>
      <c r="H247" s="48" t="s">
        <v>895</v>
      </c>
      <c r="I247" s="48" t="s">
        <v>896</v>
      </c>
      <c r="J247" s="66">
        <v>15651503569120</v>
      </c>
      <c r="K247" s="78">
        <v>46254</v>
      </c>
      <c r="L247" s="77">
        <v>46618</v>
      </c>
      <c r="M247" s="77" t="s">
        <v>528</v>
      </c>
      <c r="N247" s="69" t="s">
        <v>128</v>
      </c>
      <c r="O247" s="110" t="s">
        <v>348</v>
      </c>
      <c r="P247" s="69" t="s">
        <v>1513</v>
      </c>
      <c r="Q247" s="57">
        <v>12400000</v>
      </c>
    </row>
    <row r="248" spans="1:17" ht="17.25" thickBot="1">
      <c r="A248" s="70">
        <f t="shared" si="3"/>
        <v>247</v>
      </c>
      <c r="B248" s="47" t="s">
        <v>897</v>
      </c>
      <c r="C248" s="47" t="s">
        <v>64</v>
      </c>
      <c r="D248" s="47" t="s">
        <v>29</v>
      </c>
      <c r="E248" s="47"/>
      <c r="F248" s="47">
        <v>149</v>
      </c>
      <c r="G248" s="76" t="s">
        <v>665</v>
      </c>
      <c r="H248" s="48" t="s">
        <v>898</v>
      </c>
      <c r="I248" s="48" t="s">
        <v>899</v>
      </c>
      <c r="J248" s="66">
        <v>15651503569130</v>
      </c>
      <c r="K248" s="78">
        <v>46254</v>
      </c>
      <c r="L248" s="77">
        <v>46618</v>
      </c>
      <c r="M248" s="77" t="s">
        <v>528</v>
      </c>
      <c r="N248" s="69" t="s">
        <v>128</v>
      </c>
      <c r="O248" s="110" t="s">
        <v>348</v>
      </c>
      <c r="P248" s="69" t="s">
        <v>1513</v>
      </c>
      <c r="Q248" s="57">
        <v>12400000</v>
      </c>
    </row>
    <row r="249" spans="1:17" ht="17.25" thickBot="1">
      <c r="A249" s="70">
        <f t="shared" si="3"/>
        <v>248</v>
      </c>
      <c r="B249" s="47" t="s">
        <v>900</v>
      </c>
      <c r="C249" s="47" t="s">
        <v>64</v>
      </c>
      <c r="D249" s="47" t="s">
        <v>29</v>
      </c>
      <c r="E249" s="47"/>
      <c r="F249" s="47">
        <v>149</v>
      </c>
      <c r="G249" s="76" t="s">
        <v>665</v>
      </c>
      <c r="H249" s="48" t="s">
        <v>901</v>
      </c>
      <c r="I249" s="48" t="s">
        <v>902</v>
      </c>
      <c r="J249" s="66">
        <v>15651503569150</v>
      </c>
      <c r="K249" s="78">
        <v>46254</v>
      </c>
      <c r="L249" s="77">
        <v>46618</v>
      </c>
      <c r="M249" s="77" t="s">
        <v>528</v>
      </c>
      <c r="N249" s="69" t="s">
        <v>67</v>
      </c>
      <c r="O249" s="110" t="s">
        <v>875</v>
      </c>
      <c r="P249" s="69" t="s">
        <v>1513</v>
      </c>
      <c r="Q249" s="57">
        <v>12400000</v>
      </c>
    </row>
    <row r="250" spans="1:17" ht="17.25" thickBot="1">
      <c r="A250" s="70">
        <f t="shared" si="3"/>
        <v>249</v>
      </c>
      <c r="B250" s="47" t="s">
        <v>903</v>
      </c>
      <c r="C250" s="47" t="s">
        <v>4</v>
      </c>
      <c r="D250" s="47" t="s">
        <v>525</v>
      </c>
      <c r="E250" s="47"/>
      <c r="F250" s="47">
        <v>2755</v>
      </c>
      <c r="G250" s="76" t="s">
        <v>317</v>
      </c>
      <c r="H250" s="48" t="s">
        <v>904</v>
      </c>
      <c r="I250" s="48" t="s">
        <v>905</v>
      </c>
      <c r="J250" s="66">
        <v>15651503569160</v>
      </c>
      <c r="K250" s="78">
        <v>46267</v>
      </c>
      <c r="L250" s="77">
        <v>46631</v>
      </c>
      <c r="M250" s="77" t="s">
        <v>528</v>
      </c>
      <c r="N250" s="69" t="s">
        <v>72</v>
      </c>
      <c r="O250" s="110" t="s">
        <v>372</v>
      </c>
      <c r="P250" s="69" t="s">
        <v>1522</v>
      </c>
      <c r="Q250" s="57">
        <v>192400000</v>
      </c>
    </row>
    <row r="251" spans="1:17" ht="17.25" thickBot="1">
      <c r="A251" s="70">
        <f t="shared" si="3"/>
        <v>250</v>
      </c>
      <c r="B251" s="47" t="s">
        <v>906</v>
      </c>
      <c r="C251" s="47" t="s">
        <v>4</v>
      </c>
      <c r="D251" s="47" t="s">
        <v>525</v>
      </c>
      <c r="E251" s="47"/>
      <c r="F251" s="47">
        <v>2694</v>
      </c>
      <c r="G251" s="76" t="s">
        <v>317</v>
      </c>
      <c r="H251" s="48" t="s">
        <v>907</v>
      </c>
      <c r="I251" s="48" t="s">
        <v>908</v>
      </c>
      <c r="J251" s="66">
        <v>15651503569170</v>
      </c>
      <c r="K251" s="78">
        <v>46267</v>
      </c>
      <c r="L251" s="77">
        <v>46631</v>
      </c>
      <c r="M251" s="77" t="s">
        <v>528</v>
      </c>
      <c r="N251" s="69" t="s">
        <v>72</v>
      </c>
      <c r="O251" s="110" t="s">
        <v>216</v>
      </c>
      <c r="P251" s="69" t="s">
        <v>1523</v>
      </c>
      <c r="Q251" s="57">
        <v>163300000</v>
      </c>
    </row>
    <row r="252" spans="1:17" ht="17.25" thickBot="1">
      <c r="A252" s="70">
        <f t="shared" si="3"/>
        <v>251</v>
      </c>
      <c r="B252" s="47" t="s">
        <v>909</v>
      </c>
      <c r="C252" s="47" t="s">
        <v>4</v>
      </c>
      <c r="D252" s="47" t="s">
        <v>525</v>
      </c>
      <c r="E252" s="47"/>
      <c r="F252" s="47">
        <v>2694</v>
      </c>
      <c r="G252" s="76" t="s">
        <v>317</v>
      </c>
      <c r="H252" s="48" t="s">
        <v>910</v>
      </c>
      <c r="I252" s="48" t="s">
        <v>911</v>
      </c>
      <c r="J252" s="66">
        <v>15651503569180</v>
      </c>
      <c r="K252" s="78">
        <v>46267</v>
      </c>
      <c r="L252" s="77">
        <v>46631</v>
      </c>
      <c r="M252" s="77" t="s">
        <v>528</v>
      </c>
      <c r="N252" s="69" t="s">
        <v>128</v>
      </c>
      <c r="O252" s="110" t="s">
        <v>358</v>
      </c>
      <c r="P252" s="69" t="s">
        <v>1523</v>
      </c>
      <c r="Q252" s="57">
        <v>163300000</v>
      </c>
    </row>
    <row r="253" spans="1:17" ht="17.25" thickBot="1">
      <c r="A253" s="70">
        <f t="shared" si="3"/>
        <v>252</v>
      </c>
      <c r="B253" s="47" t="s">
        <v>912</v>
      </c>
      <c r="C253" s="47" t="s">
        <v>4</v>
      </c>
      <c r="D253" s="47" t="s">
        <v>525</v>
      </c>
      <c r="E253" s="47"/>
      <c r="F253" s="47">
        <v>2694</v>
      </c>
      <c r="G253" s="76" t="s">
        <v>317</v>
      </c>
      <c r="H253" s="48" t="s">
        <v>913</v>
      </c>
      <c r="I253" s="48" t="s">
        <v>914</v>
      </c>
      <c r="J253" s="66">
        <v>15651503569190</v>
      </c>
      <c r="K253" s="78">
        <v>46267</v>
      </c>
      <c r="L253" s="77">
        <v>46631</v>
      </c>
      <c r="M253" s="77" t="s">
        <v>528</v>
      </c>
      <c r="N253" s="69" t="s">
        <v>128</v>
      </c>
      <c r="O253" s="110" t="s">
        <v>129</v>
      </c>
      <c r="P253" s="69" t="s">
        <v>1523</v>
      </c>
      <c r="Q253" s="57">
        <v>163300000</v>
      </c>
    </row>
    <row r="254" spans="1:17" ht="17.25" thickBot="1">
      <c r="A254" s="70">
        <f t="shared" si="3"/>
        <v>253</v>
      </c>
      <c r="B254" s="47" t="s">
        <v>915</v>
      </c>
      <c r="C254" s="47" t="s">
        <v>4</v>
      </c>
      <c r="D254" s="47" t="s">
        <v>525</v>
      </c>
      <c r="E254" s="47"/>
      <c r="F254" s="47">
        <v>2694</v>
      </c>
      <c r="G254" s="76" t="s">
        <v>317</v>
      </c>
      <c r="H254" s="48" t="s">
        <v>916</v>
      </c>
      <c r="I254" s="48" t="s">
        <v>917</v>
      </c>
      <c r="J254" s="66">
        <v>15651503569200</v>
      </c>
      <c r="K254" s="78">
        <v>46267</v>
      </c>
      <c r="L254" s="77">
        <v>46631</v>
      </c>
      <c r="M254" s="77" t="s">
        <v>528</v>
      </c>
      <c r="N254" s="69" t="s">
        <v>72</v>
      </c>
      <c r="O254" s="110" t="s">
        <v>254</v>
      </c>
      <c r="P254" s="69" t="s">
        <v>1523</v>
      </c>
      <c r="Q254" s="57">
        <v>163300000</v>
      </c>
    </row>
    <row r="255" spans="1:17" ht="17.25" thickBot="1">
      <c r="A255" s="70">
        <f t="shared" si="3"/>
        <v>254</v>
      </c>
      <c r="B255" s="47" t="s">
        <v>918</v>
      </c>
      <c r="C255" s="47" t="s">
        <v>4</v>
      </c>
      <c r="D255" s="47" t="s">
        <v>525</v>
      </c>
      <c r="E255" s="47"/>
      <c r="F255" s="47">
        <v>2694</v>
      </c>
      <c r="G255" s="76" t="s">
        <v>317</v>
      </c>
      <c r="H255" s="48" t="s">
        <v>919</v>
      </c>
      <c r="I255" s="48" t="s">
        <v>920</v>
      </c>
      <c r="J255" s="66">
        <v>15651503569220</v>
      </c>
      <c r="K255" s="78">
        <v>46268</v>
      </c>
      <c r="L255" s="77">
        <v>46632</v>
      </c>
      <c r="M255" s="77" t="s">
        <v>528</v>
      </c>
      <c r="N255" s="69" t="s">
        <v>67</v>
      </c>
      <c r="O255" s="110" t="s">
        <v>875</v>
      </c>
      <c r="P255" s="69" t="s">
        <v>1523</v>
      </c>
      <c r="Q255" s="57">
        <v>163300000</v>
      </c>
    </row>
    <row r="256" spans="1:17" ht="17.25" thickBot="1">
      <c r="A256" s="70">
        <f t="shared" si="3"/>
        <v>255</v>
      </c>
      <c r="B256" s="47" t="s">
        <v>921</v>
      </c>
      <c r="C256" s="47" t="s">
        <v>4</v>
      </c>
      <c r="D256" s="47" t="s">
        <v>525</v>
      </c>
      <c r="E256" s="47"/>
      <c r="F256" s="47">
        <v>2694</v>
      </c>
      <c r="G256" s="76" t="s">
        <v>317</v>
      </c>
      <c r="H256" s="48" t="s">
        <v>922</v>
      </c>
      <c r="I256" s="48" t="s">
        <v>923</v>
      </c>
      <c r="J256" s="66">
        <v>15651503569230</v>
      </c>
      <c r="K256" s="78">
        <v>46268</v>
      </c>
      <c r="L256" s="77">
        <v>46632</v>
      </c>
      <c r="M256" s="77" t="s">
        <v>528</v>
      </c>
      <c r="N256" s="69" t="s">
        <v>67</v>
      </c>
      <c r="O256" s="110" t="s">
        <v>613</v>
      </c>
      <c r="P256" s="69" t="s">
        <v>1523</v>
      </c>
      <c r="Q256" s="57">
        <v>163300000</v>
      </c>
    </row>
    <row r="257" spans="1:17" ht="17.25" thickBot="1">
      <c r="A257" s="70">
        <f t="shared" si="3"/>
        <v>256</v>
      </c>
      <c r="B257" s="47" t="s">
        <v>924</v>
      </c>
      <c r="C257" s="47" t="s">
        <v>4</v>
      </c>
      <c r="D257" s="47" t="s">
        <v>525</v>
      </c>
      <c r="E257" s="47"/>
      <c r="F257" s="47">
        <v>2487</v>
      </c>
      <c r="G257" s="76" t="s">
        <v>317</v>
      </c>
      <c r="H257" s="48" t="s">
        <v>925</v>
      </c>
      <c r="I257" s="48" t="s">
        <v>926</v>
      </c>
      <c r="J257" s="66">
        <v>15651503569240</v>
      </c>
      <c r="K257" s="78">
        <v>46268</v>
      </c>
      <c r="L257" s="77">
        <v>46632</v>
      </c>
      <c r="M257" s="77" t="s">
        <v>528</v>
      </c>
      <c r="N257" s="69" t="s">
        <v>67</v>
      </c>
      <c r="O257" s="110" t="s">
        <v>440</v>
      </c>
      <c r="P257" s="69" t="s">
        <v>1567</v>
      </c>
      <c r="Q257" s="57">
        <v>154000000</v>
      </c>
    </row>
    <row r="258" spans="1:17" ht="17.25" thickBot="1">
      <c r="A258" s="70">
        <f t="shared" si="3"/>
        <v>257</v>
      </c>
      <c r="B258" s="47" t="s">
        <v>927</v>
      </c>
      <c r="C258" s="47" t="s">
        <v>4</v>
      </c>
      <c r="D258" s="47" t="s">
        <v>525</v>
      </c>
      <c r="E258" s="47"/>
      <c r="F258" s="47">
        <v>2694</v>
      </c>
      <c r="G258" s="76" t="s">
        <v>317</v>
      </c>
      <c r="H258" s="48" t="s">
        <v>928</v>
      </c>
      <c r="I258" s="48" t="s">
        <v>929</v>
      </c>
      <c r="J258" s="66">
        <v>15651503569760</v>
      </c>
      <c r="K258" s="78">
        <v>46269</v>
      </c>
      <c r="L258" s="77">
        <v>46633</v>
      </c>
      <c r="M258" s="77" t="s">
        <v>528</v>
      </c>
      <c r="N258" s="69" t="s">
        <v>72</v>
      </c>
      <c r="O258" s="110" t="s">
        <v>115</v>
      </c>
      <c r="P258" s="69" t="s">
        <v>1523</v>
      </c>
      <c r="Q258" s="57">
        <v>163300000</v>
      </c>
    </row>
    <row r="259" spans="1:17" ht="17.25" thickBot="1">
      <c r="A259" s="70">
        <f t="shared" si="3"/>
        <v>258</v>
      </c>
      <c r="B259" s="47" t="s">
        <v>930</v>
      </c>
      <c r="C259" s="47" t="s">
        <v>4</v>
      </c>
      <c r="D259" s="47" t="s">
        <v>525</v>
      </c>
      <c r="E259" s="47"/>
      <c r="F259" s="47">
        <v>2694</v>
      </c>
      <c r="G259" s="76" t="s">
        <v>317</v>
      </c>
      <c r="H259" s="48" t="s">
        <v>931</v>
      </c>
      <c r="I259" s="48" t="s">
        <v>932</v>
      </c>
      <c r="J259" s="66">
        <v>15651503569250</v>
      </c>
      <c r="K259" s="78">
        <v>46270</v>
      </c>
      <c r="L259" s="77">
        <v>46634</v>
      </c>
      <c r="M259" s="77" t="s">
        <v>528</v>
      </c>
      <c r="N259" s="69" t="s">
        <v>133</v>
      </c>
      <c r="O259" s="110" t="s">
        <v>197</v>
      </c>
      <c r="P259" s="69" t="s">
        <v>1528</v>
      </c>
      <c r="Q259" s="57">
        <v>164800000</v>
      </c>
    </row>
    <row r="260" spans="1:17" ht="16.5">
      <c r="A260" s="71">
        <f t="shared" ref="A260:A323" si="4">+A259+1</f>
        <v>259</v>
      </c>
      <c r="B260" s="85" t="s">
        <v>933</v>
      </c>
      <c r="C260" s="85" t="s">
        <v>4</v>
      </c>
      <c r="D260" s="85" t="s">
        <v>525</v>
      </c>
      <c r="E260" s="85"/>
      <c r="F260" s="85">
        <v>2694</v>
      </c>
      <c r="G260" s="86" t="s">
        <v>317</v>
      </c>
      <c r="H260" s="87" t="s">
        <v>934</v>
      </c>
      <c r="I260" s="87" t="s">
        <v>935</v>
      </c>
      <c r="J260" s="66">
        <v>15651503569260</v>
      </c>
      <c r="K260" s="78">
        <v>46270</v>
      </c>
      <c r="L260" s="77">
        <v>46634</v>
      </c>
      <c r="M260" s="77" t="s">
        <v>528</v>
      </c>
      <c r="N260" s="69" t="s">
        <v>133</v>
      </c>
      <c r="O260" s="110" t="s">
        <v>201</v>
      </c>
      <c r="P260" s="69" t="s">
        <v>1528</v>
      </c>
      <c r="Q260" s="57">
        <v>164800000</v>
      </c>
    </row>
    <row r="261" spans="1:17">
      <c r="A261" s="55">
        <f t="shared" si="4"/>
        <v>260</v>
      </c>
      <c r="B261" s="46" t="s">
        <v>936</v>
      </c>
      <c r="C261" s="45" t="s">
        <v>262</v>
      </c>
      <c r="D261" s="45" t="s">
        <v>937</v>
      </c>
      <c r="E261" s="45" t="s">
        <v>1586</v>
      </c>
      <c r="F261" s="45">
        <v>197</v>
      </c>
      <c r="G261" s="45">
        <v>2026</v>
      </c>
      <c r="H261" s="45" t="s">
        <v>938</v>
      </c>
      <c r="I261" s="45" t="s">
        <v>939</v>
      </c>
      <c r="J261" s="75">
        <v>15651503569270</v>
      </c>
      <c r="K261" s="78">
        <v>46274</v>
      </c>
      <c r="L261" s="93">
        <v>46638</v>
      </c>
      <c r="M261" s="89" t="s">
        <v>528</v>
      </c>
      <c r="N261" s="69" t="s">
        <v>128</v>
      </c>
      <c r="O261" s="110" t="s">
        <v>692</v>
      </c>
      <c r="P261" s="69" t="s">
        <v>1601</v>
      </c>
      <c r="Q261" s="57">
        <v>14700000</v>
      </c>
    </row>
    <row r="262" spans="1:17">
      <c r="A262" s="55">
        <f t="shared" si="4"/>
        <v>261</v>
      </c>
      <c r="B262" s="46" t="s">
        <v>940</v>
      </c>
      <c r="C262" s="45" t="s">
        <v>262</v>
      </c>
      <c r="D262" s="45" t="s">
        <v>937</v>
      </c>
      <c r="E262" s="45" t="s">
        <v>1586</v>
      </c>
      <c r="F262" s="45">
        <v>197</v>
      </c>
      <c r="G262" s="45">
        <v>2026</v>
      </c>
      <c r="H262" s="45" t="s">
        <v>941</v>
      </c>
      <c r="I262" s="45" t="s">
        <v>942</v>
      </c>
      <c r="J262" s="75">
        <v>15651503569280</v>
      </c>
      <c r="K262" s="78">
        <v>46274</v>
      </c>
      <c r="L262" s="93">
        <v>46638</v>
      </c>
      <c r="M262" s="89" t="s">
        <v>528</v>
      </c>
      <c r="N262" s="69" t="s">
        <v>128</v>
      </c>
      <c r="O262" s="110" t="s">
        <v>358</v>
      </c>
      <c r="P262" s="69" t="s">
        <v>1601</v>
      </c>
      <c r="Q262" s="57">
        <v>14700000</v>
      </c>
    </row>
    <row r="263" spans="1:17">
      <c r="A263" s="55">
        <f t="shared" si="4"/>
        <v>262</v>
      </c>
      <c r="B263" s="46" t="s">
        <v>943</v>
      </c>
      <c r="C263" s="45" t="s">
        <v>262</v>
      </c>
      <c r="D263" s="45" t="s">
        <v>937</v>
      </c>
      <c r="E263" s="45" t="s">
        <v>1586</v>
      </c>
      <c r="F263" s="45">
        <v>197</v>
      </c>
      <c r="G263" s="45">
        <v>2026</v>
      </c>
      <c r="H263" s="45" t="s">
        <v>944</v>
      </c>
      <c r="I263" s="45" t="s">
        <v>945</v>
      </c>
      <c r="J263" s="75">
        <v>15651503569290</v>
      </c>
      <c r="K263" s="78">
        <v>46274</v>
      </c>
      <c r="L263" s="93">
        <v>46638</v>
      </c>
      <c r="M263" s="89" t="s">
        <v>528</v>
      </c>
      <c r="N263" s="69" t="s">
        <v>128</v>
      </c>
      <c r="O263" s="110" t="s">
        <v>129</v>
      </c>
      <c r="P263" s="69" t="s">
        <v>1601</v>
      </c>
      <c r="Q263" s="57">
        <v>14700000</v>
      </c>
    </row>
    <row r="264" spans="1:17" ht="17.25" thickBot="1">
      <c r="A264" s="62">
        <f t="shared" si="4"/>
        <v>263</v>
      </c>
      <c r="B264" s="90" t="s">
        <v>946</v>
      </c>
      <c r="C264" s="90" t="s">
        <v>4</v>
      </c>
      <c r="D264" s="90" t="s">
        <v>525</v>
      </c>
      <c r="E264" s="90"/>
      <c r="F264" s="90">
        <v>2694</v>
      </c>
      <c r="G264" s="91" t="s">
        <v>425</v>
      </c>
      <c r="H264" s="92" t="s">
        <v>947</v>
      </c>
      <c r="I264" s="92" t="s">
        <v>948</v>
      </c>
      <c r="J264" s="66">
        <v>15651503582330</v>
      </c>
      <c r="K264" s="78">
        <v>46276</v>
      </c>
      <c r="L264" s="77">
        <v>46640</v>
      </c>
      <c r="M264" s="77" t="s">
        <v>528</v>
      </c>
      <c r="N264" s="69" t="s">
        <v>269</v>
      </c>
      <c r="O264" s="110" t="s">
        <v>949</v>
      </c>
      <c r="P264" s="69" t="s">
        <v>1572</v>
      </c>
      <c r="Q264" s="57">
        <v>115800000</v>
      </c>
    </row>
    <row r="265" spans="1:17" ht="17.25" thickBot="1">
      <c r="A265" s="70">
        <f t="shared" si="4"/>
        <v>264</v>
      </c>
      <c r="B265" s="47" t="s">
        <v>950</v>
      </c>
      <c r="C265" s="47" t="s">
        <v>4</v>
      </c>
      <c r="D265" s="47" t="s">
        <v>525</v>
      </c>
      <c r="E265" s="47"/>
      <c r="F265" s="47">
        <v>2694</v>
      </c>
      <c r="G265" s="76" t="s">
        <v>425</v>
      </c>
      <c r="H265" s="48" t="s">
        <v>951</v>
      </c>
      <c r="I265" s="48" t="s">
        <v>952</v>
      </c>
      <c r="J265" s="66">
        <v>15651503582340</v>
      </c>
      <c r="K265" s="78">
        <v>46276</v>
      </c>
      <c r="L265" s="77">
        <v>46640</v>
      </c>
      <c r="M265" s="77" t="s">
        <v>528</v>
      </c>
      <c r="N265" s="69" t="s">
        <v>269</v>
      </c>
      <c r="O265" s="110" t="s">
        <v>789</v>
      </c>
      <c r="P265" s="69" t="s">
        <v>1572</v>
      </c>
      <c r="Q265" s="57">
        <v>115800000</v>
      </c>
    </row>
    <row r="266" spans="1:17" ht="17.25" thickBot="1">
      <c r="A266" s="70">
        <f t="shared" si="4"/>
        <v>265</v>
      </c>
      <c r="B266" s="47" t="s">
        <v>953</v>
      </c>
      <c r="C266" s="47" t="s">
        <v>4</v>
      </c>
      <c r="D266" s="47" t="s">
        <v>525</v>
      </c>
      <c r="E266" s="47"/>
      <c r="F266" s="47">
        <v>2393</v>
      </c>
      <c r="G266" s="76" t="s">
        <v>425</v>
      </c>
      <c r="H266" s="48" t="s">
        <v>954</v>
      </c>
      <c r="I266" s="48" t="s">
        <v>955</v>
      </c>
      <c r="J266" s="66">
        <v>15651503582350</v>
      </c>
      <c r="K266" s="78">
        <v>46276</v>
      </c>
      <c r="L266" s="77">
        <v>46640</v>
      </c>
      <c r="M266" s="77" t="s">
        <v>528</v>
      </c>
      <c r="N266" s="69" t="s">
        <v>269</v>
      </c>
      <c r="O266" s="110" t="s">
        <v>302</v>
      </c>
      <c r="P266" s="69" t="s">
        <v>1520</v>
      </c>
      <c r="Q266" s="57">
        <v>139800000</v>
      </c>
    </row>
    <row r="267" spans="1:17" ht="17.25" thickBot="1">
      <c r="A267" s="70">
        <f t="shared" si="4"/>
        <v>266</v>
      </c>
      <c r="B267" s="47" t="s">
        <v>956</v>
      </c>
      <c r="C267" s="47" t="s">
        <v>4</v>
      </c>
      <c r="D267" s="47" t="s">
        <v>525</v>
      </c>
      <c r="E267" s="47"/>
      <c r="F267" s="47">
        <v>2393</v>
      </c>
      <c r="G267" s="76" t="s">
        <v>425</v>
      </c>
      <c r="H267" s="48" t="s">
        <v>957</v>
      </c>
      <c r="I267" s="48" t="s">
        <v>958</v>
      </c>
      <c r="J267" s="66">
        <v>15651503582400</v>
      </c>
      <c r="K267" s="78">
        <v>46276</v>
      </c>
      <c r="L267" s="77">
        <v>46640</v>
      </c>
      <c r="M267" s="77" t="s">
        <v>528</v>
      </c>
      <c r="N267" s="69" t="s">
        <v>269</v>
      </c>
      <c r="O267" s="110" t="s">
        <v>320</v>
      </c>
      <c r="P267" s="69" t="s">
        <v>1520</v>
      </c>
      <c r="Q267" s="57">
        <v>139800000</v>
      </c>
    </row>
    <row r="268" spans="1:17" ht="17.25" thickBot="1">
      <c r="A268" s="70">
        <f t="shared" si="4"/>
        <v>267</v>
      </c>
      <c r="B268" s="47" t="s">
        <v>959</v>
      </c>
      <c r="C268" s="47" t="s">
        <v>4</v>
      </c>
      <c r="D268" s="47" t="s">
        <v>525</v>
      </c>
      <c r="E268" s="47"/>
      <c r="F268" s="47">
        <v>2393</v>
      </c>
      <c r="G268" s="76" t="s">
        <v>425</v>
      </c>
      <c r="H268" s="48" t="s">
        <v>960</v>
      </c>
      <c r="I268" s="48" t="s">
        <v>961</v>
      </c>
      <c r="J268" s="66">
        <v>15651503582420</v>
      </c>
      <c r="K268" s="78">
        <v>46276</v>
      </c>
      <c r="L268" s="77">
        <v>46640</v>
      </c>
      <c r="M268" s="77" t="s">
        <v>528</v>
      </c>
      <c r="N268" s="69" t="s">
        <v>269</v>
      </c>
      <c r="O268" s="110" t="s">
        <v>412</v>
      </c>
      <c r="P268" s="69" t="s">
        <v>1520</v>
      </c>
      <c r="Q268" s="57">
        <v>139800000</v>
      </c>
    </row>
    <row r="269" spans="1:17" ht="17.25" thickBot="1">
      <c r="A269" s="70">
        <f t="shared" si="4"/>
        <v>268</v>
      </c>
      <c r="B269" s="47" t="s">
        <v>962</v>
      </c>
      <c r="C269" s="47" t="s">
        <v>4</v>
      </c>
      <c r="D269" s="47" t="s">
        <v>525</v>
      </c>
      <c r="E269" s="47"/>
      <c r="F269" s="47">
        <v>2393</v>
      </c>
      <c r="G269" s="76" t="s">
        <v>425</v>
      </c>
      <c r="H269" s="48" t="s">
        <v>963</v>
      </c>
      <c r="I269" s="48" t="s">
        <v>964</v>
      </c>
      <c r="J269" s="66">
        <v>15651503582430</v>
      </c>
      <c r="K269" s="78">
        <v>46276</v>
      </c>
      <c r="L269" s="77">
        <v>46640</v>
      </c>
      <c r="M269" s="77" t="s">
        <v>528</v>
      </c>
      <c r="N269" s="69" t="s">
        <v>269</v>
      </c>
      <c r="O269" s="110" t="s">
        <v>965</v>
      </c>
      <c r="P269" s="69" t="s">
        <v>1520</v>
      </c>
      <c r="Q269" s="57">
        <v>139800000</v>
      </c>
    </row>
    <row r="270" spans="1:17" ht="17.25" thickBot="1">
      <c r="A270" s="70">
        <f t="shared" si="4"/>
        <v>269</v>
      </c>
      <c r="B270" s="47" t="s">
        <v>966</v>
      </c>
      <c r="C270" s="47" t="s">
        <v>4</v>
      </c>
      <c r="D270" s="47" t="s">
        <v>525</v>
      </c>
      <c r="E270" s="47"/>
      <c r="F270" s="47">
        <v>2393</v>
      </c>
      <c r="G270" s="76" t="s">
        <v>425</v>
      </c>
      <c r="H270" s="48" t="s">
        <v>967</v>
      </c>
      <c r="I270" s="48" t="s">
        <v>968</v>
      </c>
      <c r="J270" s="66">
        <v>15651503582450</v>
      </c>
      <c r="K270" s="78">
        <v>46276</v>
      </c>
      <c r="L270" s="77">
        <v>46640</v>
      </c>
      <c r="M270" s="77" t="s">
        <v>528</v>
      </c>
      <c r="N270" s="69" t="s">
        <v>269</v>
      </c>
      <c r="O270" s="110" t="s">
        <v>586</v>
      </c>
      <c r="P270" s="69" t="s">
        <v>1520</v>
      </c>
      <c r="Q270" s="57">
        <v>139800000</v>
      </c>
    </row>
    <row r="271" spans="1:17" ht="17.25" thickBot="1">
      <c r="A271" s="70">
        <f t="shared" si="4"/>
        <v>270</v>
      </c>
      <c r="B271" s="47" t="s">
        <v>969</v>
      </c>
      <c r="C271" s="47" t="s">
        <v>4</v>
      </c>
      <c r="D271" s="47" t="s">
        <v>525</v>
      </c>
      <c r="E271" s="47"/>
      <c r="F271" s="47">
        <v>2393</v>
      </c>
      <c r="G271" s="76" t="s">
        <v>425</v>
      </c>
      <c r="H271" s="48" t="s">
        <v>970</v>
      </c>
      <c r="I271" s="48" t="s">
        <v>971</v>
      </c>
      <c r="J271" s="66">
        <v>15651503582470</v>
      </c>
      <c r="K271" s="78">
        <v>46276</v>
      </c>
      <c r="L271" s="77">
        <v>46640</v>
      </c>
      <c r="M271" s="77" t="s">
        <v>528</v>
      </c>
      <c r="N271" s="69" t="s">
        <v>269</v>
      </c>
      <c r="O271" s="110" t="s">
        <v>782</v>
      </c>
      <c r="P271" s="69" t="s">
        <v>1520</v>
      </c>
      <c r="Q271" s="57">
        <v>139800000</v>
      </c>
    </row>
    <row r="272" spans="1:17" ht="17.25" thickBot="1">
      <c r="A272" s="70">
        <f t="shared" si="4"/>
        <v>271</v>
      </c>
      <c r="B272" s="47" t="s">
        <v>972</v>
      </c>
      <c r="C272" s="47" t="s">
        <v>64</v>
      </c>
      <c r="D272" s="47" t="s">
        <v>29</v>
      </c>
      <c r="E272" s="47"/>
      <c r="F272" s="47">
        <v>125</v>
      </c>
      <c r="G272" s="76">
        <v>2025</v>
      </c>
      <c r="H272" s="48" t="s">
        <v>973</v>
      </c>
      <c r="I272" s="48" t="s">
        <v>974</v>
      </c>
      <c r="J272" s="66">
        <v>15651503582490</v>
      </c>
      <c r="K272" s="78">
        <v>46276</v>
      </c>
      <c r="L272" s="77">
        <v>46640</v>
      </c>
      <c r="M272" s="77" t="s">
        <v>528</v>
      </c>
      <c r="N272" s="69" t="s">
        <v>72</v>
      </c>
      <c r="O272" s="110" t="s">
        <v>73</v>
      </c>
      <c r="P272" s="69" t="s">
        <v>1516</v>
      </c>
      <c r="Q272" s="57">
        <v>9800000</v>
      </c>
    </row>
    <row r="273" spans="1:17" ht="17.25" thickBot="1">
      <c r="A273" s="70">
        <f t="shared" si="4"/>
        <v>272</v>
      </c>
      <c r="B273" s="47" t="s">
        <v>975</v>
      </c>
      <c r="C273" s="47" t="s">
        <v>64</v>
      </c>
      <c r="D273" s="47" t="s">
        <v>29</v>
      </c>
      <c r="E273" s="47"/>
      <c r="F273" s="47">
        <v>124</v>
      </c>
      <c r="G273" s="76" t="s">
        <v>425</v>
      </c>
      <c r="H273" s="48" t="s">
        <v>976</v>
      </c>
      <c r="I273" s="48" t="s">
        <v>977</v>
      </c>
      <c r="J273" s="66">
        <v>15681500019740</v>
      </c>
      <c r="K273" s="78">
        <v>46277</v>
      </c>
      <c r="L273" s="77">
        <v>46641</v>
      </c>
      <c r="M273" s="77" t="s">
        <v>528</v>
      </c>
      <c r="N273" s="69" t="s">
        <v>269</v>
      </c>
      <c r="O273" s="110" t="s">
        <v>965</v>
      </c>
      <c r="P273" s="69" t="s">
        <v>1516</v>
      </c>
      <c r="Q273" s="57">
        <v>5900000</v>
      </c>
    </row>
    <row r="274" spans="1:17" ht="17.25" thickBot="1">
      <c r="A274" s="70">
        <f t="shared" si="4"/>
        <v>273</v>
      </c>
      <c r="B274" s="47" t="s">
        <v>978</v>
      </c>
      <c r="C274" s="47" t="s">
        <v>64</v>
      </c>
      <c r="D274" s="47" t="s">
        <v>29</v>
      </c>
      <c r="E274" s="47"/>
      <c r="F274" s="47">
        <v>249</v>
      </c>
      <c r="G274" s="76" t="s">
        <v>665</v>
      </c>
      <c r="H274" s="48" t="s">
        <v>979</v>
      </c>
      <c r="I274" s="48" t="s">
        <v>980</v>
      </c>
      <c r="J274" s="66">
        <v>15681500019710</v>
      </c>
      <c r="K274" s="78">
        <v>46281</v>
      </c>
      <c r="L274" s="77">
        <v>46645</v>
      </c>
      <c r="M274" s="77" t="s">
        <v>528</v>
      </c>
      <c r="N274" s="69" t="s">
        <v>133</v>
      </c>
      <c r="O274" s="110" t="s">
        <v>197</v>
      </c>
      <c r="P274" s="69" t="s">
        <v>1514</v>
      </c>
      <c r="Q274" s="57">
        <v>20500000</v>
      </c>
    </row>
    <row r="275" spans="1:17" ht="17.25" thickBot="1">
      <c r="A275" s="70">
        <f t="shared" si="4"/>
        <v>274</v>
      </c>
      <c r="B275" s="47" t="s">
        <v>981</v>
      </c>
      <c r="C275" s="47" t="s">
        <v>64</v>
      </c>
      <c r="D275" s="47" t="s">
        <v>29</v>
      </c>
      <c r="E275" s="47"/>
      <c r="F275" s="47">
        <v>249</v>
      </c>
      <c r="G275" s="76" t="s">
        <v>665</v>
      </c>
      <c r="H275" s="48" t="s">
        <v>982</v>
      </c>
      <c r="I275" s="48" t="s">
        <v>983</v>
      </c>
      <c r="J275" s="66">
        <v>15681500019720</v>
      </c>
      <c r="K275" s="78">
        <v>46281</v>
      </c>
      <c r="L275" s="77">
        <v>46645</v>
      </c>
      <c r="M275" s="77" t="s">
        <v>528</v>
      </c>
      <c r="N275" s="69" t="s">
        <v>133</v>
      </c>
      <c r="O275" s="110" t="s">
        <v>197</v>
      </c>
      <c r="P275" s="69" t="s">
        <v>1514</v>
      </c>
      <c r="Q275" s="57">
        <v>20500000</v>
      </c>
    </row>
    <row r="276" spans="1:17" ht="17.25" thickBot="1">
      <c r="A276" s="70">
        <f t="shared" si="4"/>
        <v>275</v>
      </c>
      <c r="B276" s="47" t="s">
        <v>984</v>
      </c>
      <c r="C276" s="47" t="s">
        <v>64</v>
      </c>
      <c r="D276" s="47" t="s">
        <v>29</v>
      </c>
      <c r="E276" s="47"/>
      <c r="F276" s="47">
        <v>249</v>
      </c>
      <c r="G276" s="76" t="s">
        <v>665</v>
      </c>
      <c r="H276" s="48" t="s">
        <v>985</v>
      </c>
      <c r="I276" s="48" t="s">
        <v>986</v>
      </c>
      <c r="J276" s="66">
        <v>15681500019730</v>
      </c>
      <c r="K276" s="78">
        <v>46281</v>
      </c>
      <c r="L276" s="77">
        <v>46645</v>
      </c>
      <c r="M276" s="77" t="s">
        <v>528</v>
      </c>
      <c r="N276" s="69" t="s">
        <v>133</v>
      </c>
      <c r="O276" s="110" t="s">
        <v>197</v>
      </c>
      <c r="P276" s="69" t="s">
        <v>1514</v>
      </c>
      <c r="Q276" s="57">
        <v>20500000</v>
      </c>
    </row>
    <row r="277" spans="1:17" ht="17.25" thickBot="1">
      <c r="A277" s="70">
        <f t="shared" si="4"/>
        <v>276</v>
      </c>
      <c r="B277" s="47" t="s">
        <v>987</v>
      </c>
      <c r="C277" s="47" t="s">
        <v>64</v>
      </c>
      <c r="D277" s="47" t="s">
        <v>29</v>
      </c>
      <c r="E277" s="47"/>
      <c r="F277" s="47">
        <v>149</v>
      </c>
      <c r="G277" s="76" t="s">
        <v>665</v>
      </c>
      <c r="H277" s="48" t="s">
        <v>988</v>
      </c>
      <c r="I277" s="48" t="s">
        <v>989</v>
      </c>
      <c r="J277" s="66">
        <v>15681500019750</v>
      </c>
      <c r="K277" s="78">
        <v>46281</v>
      </c>
      <c r="L277" s="77">
        <v>46645</v>
      </c>
      <c r="M277" s="77" t="s">
        <v>528</v>
      </c>
      <c r="N277" s="69" t="s">
        <v>133</v>
      </c>
      <c r="O277" s="110" t="s">
        <v>201</v>
      </c>
      <c r="P277" s="69" t="s">
        <v>1514</v>
      </c>
      <c r="Q277" s="57">
        <v>20500000</v>
      </c>
    </row>
    <row r="278" spans="1:17" ht="17.25" thickBot="1">
      <c r="A278" s="70">
        <f t="shared" si="4"/>
        <v>277</v>
      </c>
      <c r="B278" s="47" t="s">
        <v>990</v>
      </c>
      <c r="C278" s="47" t="s">
        <v>64</v>
      </c>
      <c r="D278" s="47" t="s">
        <v>29</v>
      </c>
      <c r="E278" s="47"/>
      <c r="F278" s="47">
        <v>149</v>
      </c>
      <c r="G278" s="76" t="s">
        <v>665</v>
      </c>
      <c r="H278" s="48" t="s">
        <v>991</v>
      </c>
      <c r="I278" s="48" t="s">
        <v>992</v>
      </c>
      <c r="J278" s="66">
        <v>15681500019760</v>
      </c>
      <c r="K278" s="78">
        <v>46281</v>
      </c>
      <c r="L278" s="77">
        <v>46645</v>
      </c>
      <c r="M278" s="77" t="s">
        <v>528</v>
      </c>
      <c r="N278" s="69" t="s">
        <v>133</v>
      </c>
      <c r="O278" s="110" t="s">
        <v>201</v>
      </c>
      <c r="P278" s="69" t="s">
        <v>1514</v>
      </c>
      <c r="Q278" s="57">
        <v>20500000</v>
      </c>
    </row>
    <row r="279" spans="1:17" ht="17.25" thickBot="1">
      <c r="A279" s="70">
        <f t="shared" si="4"/>
        <v>278</v>
      </c>
      <c r="B279" s="47" t="s">
        <v>993</v>
      </c>
      <c r="C279" s="47" t="s">
        <v>64</v>
      </c>
      <c r="D279" s="47" t="s">
        <v>29</v>
      </c>
      <c r="E279" s="47"/>
      <c r="F279" s="47">
        <v>149</v>
      </c>
      <c r="G279" s="76" t="s">
        <v>665</v>
      </c>
      <c r="H279" s="48" t="s">
        <v>994</v>
      </c>
      <c r="I279" s="48" t="s">
        <v>995</v>
      </c>
      <c r="J279" s="66">
        <v>15681500019770</v>
      </c>
      <c r="K279" s="78">
        <v>46281</v>
      </c>
      <c r="L279" s="77">
        <v>46645</v>
      </c>
      <c r="M279" s="77" t="s">
        <v>528</v>
      </c>
      <c r="N279" s="69" t="s">
        <v>133</v>
      </c>
      <c r="O279" s="110" t="s">
        <v>201</v>
      </c>
      <c r="P279" s="69" t="s">
        <v>1514</v>
      </c>
      <c r="Q279" s="57">
        <v>20500000</v>
      </c>
    </row>
    <row r="280" spans="1:17" ht="17.25" thickBot="1">
      <c r="A280" s="70">
        <f t="shared" si="4"/>
        <v>279</v>
      </c>
      <c r="B280" s="47" t="s">
        <v>996</v>
      </c>
      <c r="C280" s="47" t="s">
        <v>64</v>
      </c>
      <c r="D280" s="47" t="s">
        <v>29</v>
      </c>
      <c r="E280" s="47"/>
      <c r="F280" s="47">
        <v>249</v>
      </c>
      <c r="G280" s="76" t="s">
        <v>425</v>
      </c>
      <c r="H280" s="48" t="s">
        <v>997</v>
      </c>
      <c r="I280" s="48" t="s">
        <v>998</v>
      </c>
      <c r="J280" s="66">
        <v>15681500019780</v>
      </c>
      <c r="K280" s="78">
        <v>46281</v>
      </c>
      <c r="L280" s="77">
        <v>46645</v>
      </c>
      <c r="M280" s="77" t="s">
        <v>528</v>
      </c>
      <c r="N280" s="69" t="s">
        <v>133</v>
      </c>
      <c r="O280" s="110" t="s">
        <v>154</v>
      </c>
      <c r="P280" s="69" t="s">
        <v>1517</v>
      </c>
      <c r="Q280" s="57">
        <v>14300000</v>
      </c>
    </row>
    <row r="281" spans="1:17" ht="17.25" thickBot="1">
      <c r="A281" s="70">
        <f t="shared" si="4"/>
        <v>280</v>
      </c>
      <c r="B281" s="47" t="s">
        <v>999</v>
      </c>
      <c r="C281" s="47" t="s">
        <v>64</v>
      </c>
      <c r="D281" s="47" t="s">
        <v>29</v>
      </c>
      <c r="E281" s="47"/>
      <c r="F281" s="47">
        <v>124</v>
      </c>
      <c r="G281" s="76" t="s">
        <v>425</v>
      </c>
      <c r="H281" s="48" t="s">
        <v>1000</v>
      </c>
      <c r="I281" s="48" t="s">
        <v>1001</v>
      </c>
      <c r="J281" s="66">
        <v>15681500019790</v>
      </c>
      <c r="K281" s="78">
        <v>46281</v>
      </c>
      <c r="L281" s="77">
        <v>46645</v>
      </c>
      <c r="M281" s="77" t="s">
        <v>528</v>
      </c>
      <c r="N281" s="69" t="s">
        <v>133</v>
      </c>
      <c r="O281" s="110" t="s">
        <v>183</v>
      </c>
      <c r="P281" s="69" t="s">
        <v>1516</v>
      </c>
      <c r="Q281" s="57">
        <v>5900000</v>
      </c>
    </row>
    <row r="282" spans="1:17" ht="17.25" thickBot="1">
      <c r="A282" s="70">
        <f t="shared" si="4"/>
        <v>281</v>
      </c>
      <c r="B282" s="47" t="s">
        <v>1002</v>
      </c>
      <c r="C282" s="47" t="s">
        <v>64</v>
      </c>
      <c r="D282" s="47" t="s">
        <v>29</v>
      </c>
      <c r="E282" s="47"/>
      <c r="F282" s="47">
        <v>124</v>
      </c>
      <c r="G282" s="76" t="s">
        <v>425</v>
      </c>
      <c r="H282" s="48" t="s">
        <v>1003</v>
      </c>
      <c r="I282" s="48" t="s">
        <v>1004</v>
      </c>
      <c r="J282" s="66">
        <v>15681500019800</v>
      </c>
      <c r="K282" s="78">
        <v>46281</v>
      </c>
      <c r="L282" s="77">
        <v>46645</v>
      </c>
      <c r="M282" s="77" t="s">
        <v>528</v>
      </c>
      <c r="N282" s="69" t="s">
        <v>133</v>
      </c>
      <c r="O282" s="110" t="s">
        <v>158</v>
      </c>
      <c r="P282" s="69" t="s">
        <v>1516</v>
      </c>
      <c r="Q282" s="57">
        <v>5900000</v>
      </c>
    </row>
    <row r="283" spans="1:17" ht="17.25" thickBot="1">
      <c r="A283" s="70">
        <f t="shared" si="4"/>
        <v>282</v>
      </c>
      <c r="B283" s="47" t="s">
        <v>1005</v>
      </c>
      <c r="C283" s="47" t="s">
        <v>64</v>
      </c>
      <c r="D283" s="47" t="s">
        <v>29</v>
      </c>
      <c r="E283" s="47"/>
      <c r="F283" s="47">
        <v>249</v>
      </c>
      <c r="G283" s="76" t="s">
        <v>425</v>
      </c>
      <c r="H283" s="48" t="s">
        <v>1006</v>
      </c>
      <c r="I283" s="48" t="s">
        <v>1007</v>
      </c>
      <c r="J283" s="66">
        <v>15681500019810</v>
      </c>
      <c r="K283" s="78">
        <v>46281</v>
      </c>
      <c r="L283" s="77">
        <v>46645</v>
      </c>
      <c r="M283" s="77" t="s">
        <v>528</v>
      </c>
      <c r="N283" s="69" t="s">
        <v>133</v>
      </c>
      <c r="O283" s="110" t="s">
        <v>158</v>
      </c>
      <c r="P283" s="69" t="s">
        <v>1516</v>
      </c>
      <c r="Q283" s="57">
        <v>5900000</v>
      </c>
    </row>
    <row r="284" spans="1:17" ht="17.25" thickBot="1">
      <c r="A284" s="70">
        <f t="shared" si="4"/>
        <v>283</v>
      </c>
      <c r="B284" s="47" t="s">
        <v>1008</v>
      </c>
      <c r="C284" s="47" t="s">
        <v>64</v>
      </c>
      <c r="D284" s="47" t="s">
        <v>29</v>
      </c>
      <c r="E284" s="47"/>
      <c r="F284" s="47">
        <v>124</v>
      </c>
      <c r="G284" s="76" t="s">
        <v>425</v>
      </c>
      <c r="H284" s="48" t="s">
        <v>1009</v>
      </c>
      <c r="I284" s="48" t="s">
        <v>1010</v>
      </c>
      <c r="J284" s="66">
        <v>15681500019820</v>
      </c>
      <c r="K284" s="78">
        <v>46281</v>
      </c>
      <c r="L284" s="77">
        <v>46645</v>
      </c>
      <c r="M284" s="77" t="s">
        <v>528</v>
      </c>
      <c r="N284" s="69" t="s">
        <v>133</v>
      </c>
      <c r="O284" s="110" t="s">
        <v>183</v>
      </c>
      <c r="P284" s="69" t="s">
        <v>1516</v>
      </c>
      <c r="Q284" s="57">
        <v>5900000</v>
      </c>
    </row>
    <row r="285" spans="1:17" ht="17.25" thickBot="1">
      <c r="A285" s="70">
        <f t="shared" si="4"/>
        <v>284</v>
      </c>
      <c r="B285" s="47" t="s">
        <v>1011</v>
      </c>
      <c r="C285" s="47" t="s">
        <v>64</v>
      </c>
      <c r="D285" s="47" t="s">
        <v>29</v>
      </c>
      <c r="E285" s="47"/>
      <c r="F285" s="47">
        <v>124</v>
      </c>
      <c r="G285" s="76" t="s">
        <v>425</v>
      </c>
      <c r="H285" s="48" t="s">
        <v>1012</v>
      </c>
      <c r="I285" s="48" t="s">
        <v>1013</v>
      </c>
      <c r="J285" s="66">
        <v>15681500019830</v>
      </c>
      <c r="K285" s="78">
        <v>46281</v>
      </c>
      <c r="L285" s="77">
        <v>46645</v>
      </c>
      <c r="M285" s="77" t="s">
        <v>528</v>
      </c>
      <c r="N285" s="69" t="s">
        <v>133</v>
      </c>
      <c r="O285" s="110" t="s">
        <v>183</v>
      </c>
      <c r="P285" s="69" t="s">
        <v>1516</v>
      </c>
      <c r="Q285" s="57">
        <v>5900000</v>
      </c>
    </row>
    <row r="286" spans="1:17" ht="17.25" thickBot="1">
      <c r="A286" s="70">
        <f t="shared" si="4"/>
        <v>285</v>
      </c>
      <c r="B286" s="47" t="s">
        <v>1014</v>
      </c>
      <c r="C286" s="47" t="s">
        <v>64</v>
      </c>
      <c r="D286" s="47" t="s">
        <v>29</v>
      </c>
      <c r="E286" s="47"/>
      <c r="F286" s="47">
        <v>249</v>
      </c>
      <c r="G286" s="76" t="s">
        <v>425</v>
      </c>
      <c r="H286" s="48" t="s">
        <v>1015</v>
      </c>
      <c r="I286" s="48" t="s">
        <v>1016</v>
      </c>
      <c r="J286" s="66">
        <v>15681500019840</v>
      </c>
      <c r="K286" s="78">
        <v>46281</v>
      </c>
      <c r="L286" s="77">
        <v>46645</v>
      </c>
      <c r="M286" s="77" t="s">
        <v>528</v>
      </c>
      <c r="N286" s="69" t="s">
        <v>133</v>
      </c>
      <c r="O286" s="110" t="s">
        <v>154</v>
      </c>
      <c r="P286" s="69" t="s">
        <v>1517</v>
      </c>
      <c r="Q286" s="57">
        <v>14300000</v>
      </c>
    </row>
    <row r="287" spans="1:17" ht="17.25" thickBot="1">
      <c r="A287" s="70">
        <f t="shared" si="4"/>
        <v>286</v>
      </c>
      <c r="B287" s="47" t="s">
        <v>1017</v>
      </c>
      <c r="C287" s="47" t="s">
        <v>93</v>
      </c>
      <c r="D287" s="47" t="s">
        <v>29</v>
      </c>
      <c r="E287" s="47"/>
      <c r="F287" s="47">
        <v>125</v>
      </c>
      <c r="G287" s="76" t="s">
        <v>736</v>
      </c>
      <c r="H287" s="48" t="s">
        <v>1018</v>
      </c>
      <c r="I287" s="48" t="s">
        <v>1019</v>
      </c>
      <c r="J287" s="66">
        <v>15681500019850</v>
      </c>
      <c r="K287" s="78">
        <v>46281</v>
      </c>
      <c r="L287" s="77">
        <v>46645.999305555553</v>
      </c>
      <c r="M287" s="77" t="s">
        <v>591</v>
      </c>
      <c r="N287" s="69" t="s">
        <v>269</v>
      </c>
      <c r="O287" s="110" t="s">
        <v>782</v>
      </c>
      <c r="P287" s="69" t="s">
        <v>1506</v>
      </c>
      <c r="Q287" s="57">
        <v>5900000</v>
      </c>
    </row>
    <row r="288" spans="1:17" ht="17.25" thickBot="1">
      <c r="A288" s="70">
        <f t="shared" si="4"/>
        <v>287</v>
      </c>
      <c r="B288" s="47" t="s">
        <v>1020</v>
      </c>
      <c r="C288" s="47" t="s">
        <v>64</v>
      </c>
      <c r="D288" s="47" t="s">
        <v>29</v>
      </c>
      <c r="E288" s="47"/>
      <c r="F288" s="47">
        <v>249</v>
      </c>
      <c r="G288" s="76" t="s">
        <v>665</v>
      </c>
      <c r="H288" s="48" t="s">
        <v>1021</v>
      </c>
      <c r="I288" s="48" t="s">
        <v>1022</v>
      </c>
      <c r="J288" s="66">
        <v>15681500019860</v>
      </c>
      <c r="K288" s="78">
        <v>46282</v>
      </c>
      <c r="L288" s="77">
        <v>46646</v>
      </c>
      <c r="M288" s="77" t="s">
        <v>528</v>
      </c>
      <c r="N288" s="69" t="s">
        <v>133</v>
      </c>
      <c r="O288" s="110" t="s">
        <v>197</v>
      </c>
      <c r="P288" s="69" t="s">
        <v>1514</v>
      </c>
      <c r="Q288" s="57">
        <v>20500000</v>
      </c>
    </row>
    <row r="289" spans="1:17" ht="17.25" thickBot="1">
      <c r="A289" s="70">
        <f t="shared" si="4"/>
        <v>288</v>
      </c>
      <c r="B289" s="47" t="s">
        <v>1023</v>
      </c>
      <c r="C289" s="47" t="s">
        <v>4</v>
      </c>
      <c r="D289" s="47" t="s">
        <v>525</v>
      </c>
      <c r="E289" s="47"/>
      <c r="F289" s="47">
        <v>2694</v>
      </c>
      <c r="G289" s="76" t="s">
        <v>317</v>
      </c>
      <c r="H289" s="48" t="s">
        <v>1024</v>
      </c>
      <c r="I289" s="48" t="s">
        <v>1025</v>
      </c>
      <c r="J289" s="66">
        <v>15681500019870</v>
      </c>
      <c r="K289" s="78">
        <v>46282</v>
      </c>
      <c r="L289" s="77">
        <v>46646</v>
      </c>
      <c r="M289" s="77" t="s">
        <v>528</v>
      </c>
      <c r="N289" s="69" t="s">
        <v>72</v>
      </c>
      <c r="O289" s="110" t="s">
        <v>212</v>
      </c>
      <c r="P289" s="69" t="s">
        <v>1523</v>
      </c>
      <c r="Q289" s="57">
        <v>163300000</v>
      </c>
    </row>
    <row r="290" spans="1:17" ht="17.25" thickBot="1">
      <c r="A290" s="70">
        <f t="shared" si="4"/>
        <v>289</v>
      </c>
      <c r="B290" s="47" t="s">
        <v>1026</v>
      </c>
      <c r="C290" s="47" t="s">
        <v>4</v>
      </c>
      <c r="D290" s="47" t="s">
        <v>525</v>
      </c>
      <c r="E290" s="47"/>
      <c r="F290" s="47">
        <v>2393</v>
      </c>
      <c r="G290" s="76" t="s">
        <v>425</v>
      </c>
      <c r="H290" s="48" t="s">
        <v>1027</v>
      </c>
      <c r="I290" s="48" t="s">
        <v>1028</v>
      </c>
      <c r="J290" s="66">
        <v>15681500019880</v>
      </c>
      <c r="K290" s="78">
        <v>46285</v>
      </c>
      <c r="L290" s="77">
        <v>46649</v>
      </c>
      <c r="M290" s="77" t="s">
        <v>528</v>
      </c>
      <c r="N290" s="69" t="s">
        <v>133</v>
      </c>
      <c r="O290" s="110" t="s">
        <v>147</v>
      </c>
      <c r="P290" s="69" t="s">
        <v>1528</v>
      </c>
      <c r="Q290" s="57">
        <v>143400000</v>
      </c>
    </row>
    <row r="291" spans="1:17" ht="17.25" thickBot="1">
      <c r="A291" s="70">
        <f t="shared" si="4"/>
        <v>290</v>
      </c>
      <c r="B291" s="47" t="s">
        <v>1029</v>
      </c>
      <c r="C291" s="47" t="s">
        <v>4</v>
      </c>
      <c r="D291" s="47" t="s">
        <v>525</v>
      </c>
      <c r="E291" s="47"/>
      <c r="F291" s="47">
        <v>2393</v>
      </c>
      <c r="G291" s="76" t="s">
        <v>425</v>
      </c>
      <c r="H291" s="48" t="s">
        <v>1030</v>
      </c>
      <c r="I291" s="48" t="s">
        <v>1031</v>
      </c>
      <c r="J291" s="66">
        <v>15681500019890</v>
      </c>
      <c r="K291" s="78">
        <v>46285</v>
      </c>
      <c r="L291" s="77">
        <v>46649</v>
      </c>
      <c r="M291" s="77" t="s">
        <v>528</v>
      </c>
      <c r="N291" s="69" t="s">
        <v>133</v>
      </c>
      <c r="O291" s="110" t="s">
        <v>154</v>
      </c>
      <c r="P291" s="69" t="s">
        <v>1528</v>
      </c>
      <c r="Q291" s="57">
        <v>143400000</v>
      </c>
    </row>
    <row r="292" spans="1:17" ht="17.25" thickBot="1">
      <c r="A292" s="70">
        <f t="shared" si="4"/>
        <v>291</v>
      </c>
      <c r="B292" s="47" t="s">
        <v>1032</v>
      </c>
      <c r="C292" s="47" t="s">
        <v>4</v>
      </c>
      <c r="D292" s="47" t="s">
        <v>525</v>
      </c>
      <c r="E292" s="47"/>
      <c r="F292" s="47">
        <v>2393</v>
      </c>
      <c r="G292" s="76" t="s">
        <v>425</v>
      </c>
      <c r="H292" s="48" t="s">
        <v>1033</v>
      </c>
      <c r="I292" s="48" t="s">
        <v>1034</v>
      </c>
      <c r="J292" s="66">
        <v>15681500019900</v>
      </c>
      <c r="K292" s="78">
        <v>46285</v>
      </c>
      <c r="L292" s="77">
        <v>46649</v>
      </c>
      <c r="M292" s="77" t="s">
        <v>528</v>
      </c>
      <c r="N292" s="69" t="s">
        <v>133</v>
      </c>
      <c r="O292" s="110" t="s">
        <v>158</v>
      </c>
      <c r="P292" s="69" t="s">
        <v>1528</v>
      </c>
      <c r="Q292" s="57">
        <v>143400000</v>
      </c>
    </row>
    <row r="293" spans="1:17" ht="17.25" thickBot="1">
      <c r="A293" s="70">
        <f t="shared" si="4"/>
        <v>292</v>
      </c>
      <c r="B293" s="47" t="s">
        <v>1035</v>
      </c>
      <c r="C293" s="47" t="s">
        <v>4</v>
      </c>
      <c r="D293" s="47" t="s">
        <v>525</v>
      </c>
      <c r="E293" s="47"/>
      <c r="F293" s="47">
        <v>2393</v>
      </c>
      <c r="G293" s="76" t="s">
        <v>425</v>
      </c>
      <c r="H293" s="48" t="s">
        <v>1036</v>
      </c>
      <c r="I293" s="48" t="s">
        <v>1037</v>
      </c>
      <c r="J293" s="66">
        <v>15681500019910</v>
      </c>
      <c r="K293" s="78">
        <v>46285</v>
      </c>
      <c r="L293" s="77">
        <v>46649</v>
      </c>
      <c r="M293" s="77" t="s">
        <v>528</v>
      </c>
      <c r="N293" s="69" t="s">
        <v>133</v>
      </c>
      <c r="O293" s="110" t="s">
        <v>134</v>
      </c>
      <c r="P293" s="69" t="s">
        <v>1528</v>
      </c>
      <c r="Q293" s="57">
        <v>143400000</v>
      </c>
    </row>
    <row r="294" spans="1:17" ht="16.5">
      <c r="A294" s="71">
        <f t="shared" si="4"/>
        <v>293</v>
      </c>
      <c r="B294" s="85" t="s">
        <v>1038</v>
      </c>
      <c r="C294" s="85" t="s">
        <v>1039</v>
      </c>
      <c r="D294" s="85" t="s">
        <v>29</v>
      </c>
      <c r="E294" s="85"/>
      <c r="F294" s="85">
        <v>3198</v>
      </c>
      <c r="G294" s="86" t="s">
        <v>665</v>
      </c>
      <c r="H294" s="87" t="s">
        <v>1040</v>
      </c>
      <c r="I294" s="87" t="s">
        <v>1041</v>
      </c>
      <c r="J294" s="66">
        <v>15681500019920</v>
      </c>
      <c r="K294" s="78">
        <v>46287</v>
      </c>
      <c r="L294" s="77">
        <v>46651</v>
      </c>
      <c r="M294" s="77" t="s">
        <v>528</v>
      </c>
      <c r="N294" s="69" t="s">
        <v>133</v>
      </c>
      <c r="O294" s="110" t="s">
        <v>193</v>
      </c>
      <c r="P294" s="69" t="s">
        <v>1537</v>
      </c>
      <c r="Q294" s="57">
        <v>126700000</v>
      </c>
    </row>
    <row r="295" spans="1:17">
      <c r="A295" s="55">
        <f t="shared" si="4"/>
        <v>294</v>
      </c>
      <c r="B295" s="46" t="s">
        <v>1042</v>
      </c>
      <c r="C295" s="45" t="s">
        <v>262</v>
      </c>
      <c r="D295" s="45" t="s">
        <v>937</v>
      </c>
      <c r="E295" s="45" t="s">
        <v>1586</v>
      </c>
      <c r="F295" s="45">
        <v>197</v>
      </c>
      <c r="G295" s="45">
        <v>2026</v>
      </c>
      <c r="H295" s="45" t="s">
        <v>1043</v>
      </c>
      <c r="I295" s="45" t="s">
        <v>1044</v>
      </c>
      <c r="J295" s="75">
        <v>15681500019930</v>
      </c>
      <c r="K295" s="78">
        <v>46289</v>
      </c>
      <c r="L295" s="93">
        <v>46653</v>
      </c>
      <c r="M295" s="89" t="s">
        <v>528</v>
      </c>
      <c r="N295" s="69" t="s">
        <v>128</v>
      </c>
      <c r="O295" s="110" t="s">
        <v>440</v>
      </c>
      <c r="P295" s="69" t="s">
        <v>1601</v>
      </c>
      <c r="Q295" s="57">
        <v>14700000</v>
      </c>
    </row>
    <row r="296" spans="1:17" ht="17.25" thickBot="1">
      <c r="A296" s="62">
        <f t="shared" si="4"/>
        <v>295</v>
      </c>
      <c r="B296" s="90" t="s">
        <v>1045</v>
      </c>
      <c r="C296" s="90" t="s">
        <v>64</v>
      </c>
      <c r="D296" s="90" t="s">
        <v>29</v>
      </c>
      <c r="E296" s="90"/>
      <c r="F296" s="90">
        <v>124</v>
      </c>
      <c r="G296" s="91" t="s">
        <v>736</v>
      </c>
      <c r="H296" s="92" t="s">
        <v>1046</v>
      </c>
      <c r="I296" s="92" t="s">
        <v>1047</v>
      </c>
      <c r="J296" s="66">
        <v>15681500019940</v>
      </c>
      <c r="K296" s="78">
        <v>46290</v>
      </c>
      <c r="L296" s="77">
        <v>46654</v>
      </c>
      <c r="M296" s="77" t="s">
        <v>528</v>
      </c>
      <c r="N296" s="69" t="s">
        <v>292</v>
      </c>
      <c r="O296" s="110" t="s">
        <v>312</v>
      </c>
      <c r="P296" s="69" t="s">
        <v>1505</v>
      </c>
      <c r="Q296" s="57">
        <v>6300000</v>
      </c>
    </row>
    <row r="297" spans="1:17" ht="17.25" thickBot="1">
      <c r="A297" s="70">
        <f t="shared" si="4"/>
        <v>296</v>
      </c>
      <c r="B297" s="47" t="s">
        <v>1048</v>
      </c>
      <c r="C297" s="47" t="s">
        <v>64</v>
      </c>
      <c r="D297" s="47" t="s">
        <v>29</v>
      </c>
      <c r="E297" s="47"/>
      <c r="F297" s="47">
        <v>124</v>
      </c>
      <c r="G297" s="76" t="s">
        <v>736</v>
      </c>
      <c r="H297" s="48" t="s">
        <v>1049</v>
      </c>
      <c r="I297" s="48" t="s">
        <v>1050</v>
      </c>
      <c r="J297" s="66">
        <v>15681500019950</v>
      </c>
      <c r="K297" s="78">
        <v>46290</v>
      </c>
      <c r="L297" s="77">
        <v>46654</v>
      </c>
      <c r="M297" s="77" t="s">
        <v>528</v>
      </c>
      <c r="N297" s="69" t="s">
        <v>292</v>
      </c>
      <c r="O297" s="110" t="s">
        <v>312</v>
      </c>
      <c r="P297" s="69" t="s">
        <v>1505</v>
      </c>
      <c r="Q297" s="57">
        <v>6300000</v>
      </c>
    </row>
    <row r="298" spans="1:17" ht="17.25" thickBot="1">
      <c r="A298" s="70">
        <f t="shared" si="4"/>
        <v>297</v>
      </c>
      <c r="B298" s="47" t="s">
        <v>1051</v>
      </c>
      <c r="C298" s="47" t="s">
        <v>64</v>
      </c>
      <c r="D298" s="47" t="s">
        <v>29</v>
      </c>
      <c r="E298" s="47"/>
      <c r="F298" s="47">
        <v>124</v>
      </c>
      <c r="G298" s="76" t="s">
        <v>736</v>
      </c>
      <c r="H298" s="48" t="s">
        <v>1052</v>
      </c>
      <c r="I298" s="48" t="s">
        <v>1053</v>
      </c>
      <c r="J298" s="66">
        <v>15681500019960</v>
      </c>
      <c r="K298" s="78">
        <v>46290</v>
      </c>
      <c r="L298" s="77">
        <v>46654</v>
      </c>
      <c r="M298" s="77" t="s">
        <v>528</v>
      </c>
      <c r="N298" s="69" t="s">
        <v>292</v>
      </c>
      <c r="O298" s="110" t="s">
        <v>312</v>
      </c>
      <c r="P298" s="69" t="s">
        <v>1505</v>
      </c>
      <c r="Q298" s="57">
        <v>6300000</v>
      </c>
    </row>
    <row r="299" spans="1:17" ht="17.25" thickBot="1">
      <c r="A299" s="70">
        <f t="shared" si="4"/>
        <v>298</v>
      </c>
      <c r="B299" s="47" t="s">
        <v>1054</v>
      </c>
      <c r="C299" s="47" t="s">
        <v>25</v>
      </c>
      <c r="D299" s="47" t="s">
        <v>525</v>
      </c>
      <c r="E299" s="47"/>
      <c r="F299" s="47">
        <v>3000</v>
      </c>
      <c r="G299" s="76" t="s">
        <v>637</v>
      </c>
      <c r="H299" s="48" t="s">
        <v>1055</v>
      </c>
      <c r="I299" s="48" t="s">
        <v>1056</v>
      </c>
      <c r="J299" s="66">
        <v>15681500019970</v>
      </c>
      <c r="K299" s="78">
        <v>46295</v>
      </c>
      <c r="L299" s="77">
        <v>46659</v>
      </c>
      <c r="M299" s="77" t="s">
        <v>528</v>
      </c>
      <c r="N299" s="69" t="s">
        <v>128</v>
      </c>
      <c r="O299" s="110" t="s">
        <v>348</v>
      </c>
      <c r="P299" s="69" t="s">
        <v>1547</v>
      </c>
      <c r="Q299" s="57">
        <v>54000000</v>
      </c>
    </row>
    <row r="300" spans="1:17" ht="17.25" thickBot="1">
      <c r="A300" s="70">
        <f t="shared" si="4"/>
        <v>299</v>
      </c>
      <c r="B300" s="47" t="s">
        <v>1057</v>
      </c>
      <c r="C300" s="47" t="s">
        <v>25</v>
      </c>
      <c r="D300" s="47" t="s">
        <v>525</v>
      </c>
      <c r="E300" s="47"/>
      <c r="F300" s="47">
        <v>3000</v>
      </c>
      <c r="G300" s="76" t="s">
        <v>637</v>
      </c>
      <c r="H300" s="48" t="s">
        <v>1058</v>
      </c>
      <c r="I300" s="48" t="s">
        <v>1059</v>
      </c>
      <c r="J300" s="66">
        <v>15681500019980</v>
      </c>
      <c r="K300" s="78">
        <v>46295</v>
      </c>
      <c r="L300" s="77">
        <v>46659</v>
      </c>
      <c r="M300" s="77" t="s">
        <v>528</v>
      </c>
      <c r="N300" s="69" t="s">
        <v>292</v>
      </c>
      <c r="O300" s="110" t="s">
        <v>440</v>
      </c>
      <c r="P300" s="69" t="s">
        <v>1547</v>
      </c>
      <c r="Q300" s="57">
        <v>54000000</v>
      </c>
    </row>
    <row r="301" spans="1:17" ht="17.25" thickBot="1">
      <c r="A301" s="70">
        <f t="shared" si="4"/>
        <v>300</v>
      </c>
      <c r="B301" s="47" t="s">
        <v>1060</v>
      </c>
      <c r="C301" s="47" t="s">
        <v>64</v>
      </c>
      <c r="D301" s="47" t="s">
        <v>29</v>
      </c>
      <c r="E301" s="47"/>
      <c r="F301" s="47">
        <v>125</v>
      </c>
      <c r="G301" s="76" t="s">
        <v>637</v>
      </c>
      <c r="H301" s="48" t="s">
        <v>1061</v>
      </c>
      <c r="I301" s="48" t="s">
        <v>1062</v>
      </c>
      <c r="J301" s="66">
        <v>15681500019990</v>
      </c>
      <c r="K301" s="78">
        <v>46295</v>
      </c>
      <c r="L301" s="77">
        <v>46659</v>
      </c>
      <c r="M301" s="77" t="s">
        <v>528</v>
      </c>
      <c r="N301" s="69" t="s">
        <v>292</v>
      </c>
      <c r="O301" s="110" t="s">
        <v>1063</v>
      </c>
      <c r="P301" s="69" t="s">
        <v>1505</v>
      </c>
      <c r="Q301" s="57">
        <v>4000000</v>
      </c>
    </row>
    <row r="302" spans="1:17" ht="17.25" thickBot="1">
      <c r="A302" s="70">
        <f t="shared" si="4"/>
        <v>301</v>
      </c>
      <c r="B302" s="47" t="s">
        <v>1064</v>
      </c>
      <c r="C302" s="47" t="s">
        <v>64</v>
      </c>
      <c r="D302" s="47" t="s">
        <v>29</v>
      </c>
      <c r="E302" s="47"/>
      <c r="F302" s="47">
        <v>125</v>
      </c>
      <c r="G302" s="76" t="s">
        <v>637</v>
      </c>
      <c r="H302" s="48" t="s">
        <v>1065</v>
      </c>
      <c r="I302" s="48" t="s">
        <v>1066</v>
      </c>
      <c r="J302" s="66">
        <v>15681500020000</v>
      </c>
      <c r="K302" s="78">
        <v>46295</v>
      </c>
      <c r="L302" s="77">
        <v>46659</v>
      </c>
      <c r="M302" s="77" t="s">
        <v>591</v>
      </c>
      <c r="N302" s="69" t="s">
        <v>292</v>
      </c>
      <c r="O302" s="110" t="s">
        <v>398</v>
      </c>
      <c r="P302" s="69" t="s">
        <v>1505</v>
      </c>
      <c r="Q302" s="57">
        <v>4000000</v>
      </c>
    </row>
    <row r="303" spans="1:17" ht="17.25" thickBot="1">
      <c r="A303" s="70">
        <f t="shared" si="4"/>
        <v>302</v>
      </c>
      <c r="B303" s="47" t="s">
        <v>1067</v>
      </c>
      <c r="C303" s="47" t="s">
        <v>64</v>
      </c>
      <c r="D303" s="47" t="s">
        <v>29</v>
      </c>
      <c r="E303" s="47"/>
      <c r="F303" s="47">
        <v>125</v>
      </c>
      <c r="G303" s="76" t="s">
        <v>637</v>
      </c>
      <c r="H303" s="48" t="s">
        <v>1068</v>
      </c>
      <c r="I303" s="48" t="s">
        <v>1069</v>
      </c>
      <c r="J303" s="66">
        <v>15681500020010</v>
      </c>
      <c r="K303" s="78">
        <v>46295</v>
      </c>
      <c r="L303" s="77">
        <v>46659</v>
      </c>
      <c r="M303" s="77" t="s">
        <v>591</v>
      </c>
      <c r="N303" s="69" t="s">
        <v>128</v>
      </c>
      <c r="O303" s="110" t="s">
        <v>692</v>
      </c>
      <c r="P303" s="69" t="s">
        <v>1505</v>
      </c>
      <c r="Q303" s="57">
        <v>4000000</v>
      </c>
    </row>
    <row r="304" spans="1:17" ht="17.25" thickBot="1">
      <c r="A304" s="70">
        <f t="shared" si="4"/>
        <v>303</v>
      </c>
      <c r="B304" s="47" t="s">
        <v>1070</v>
      </c>
      <c r="C304" s="47" t="s">
        <v>64</v>
      </c>
      <c r="D304" s="47" t="s">
        <v>29</v>
      </c>
      <c r="E304" s="47"/>
      <c r="F304" s="47">
        <v>125</v>
      </c>
      <c r="G304" s="76" t="s">
        <v>637</v>
      </c>
      <c r="H304" s="48" t="s">
        <v>1071</v>
      </c>
      <c r="I304" s="48" t="s">
        <v>1072</v>
      </c>
      <c r="J304" s="66">
        <v>15681500020020</v>
      </c>
      <c r="K304" s="78">
        <v>46295</v>
      </c>
      <c r="L304" s="77">
        <v>46659</v>
      </c>
      <c r="M304" s="77" t="s">
        <v>591</v>
      </c>
      <c r="N304" s="69" t="s">
        <v>128</v>
      </c>
      <c r="O304" s="110" t="s">
        <v>692</v>
      </c>
      <c r="P304" s="69" t="s">
        <v>1505</v>
      </c>
      <c r="Q304" s="57">
        <v>4000000</v>
      </c>
    </row>
    <row r="305" spans="1:17" ht="17.25" thickBot="1">
      <c r="A305" s="70">
        <f t="shared" si="4"/>
        <v>304</v>
      </c>
      <c r="B305" s="47" t="s">
        <v>1073</v>
      </c>
      <c r="C305" s="47" t="s">
        <v>64</v>
      </c>
      <c r="D305" s="47" t="s">
        <v>29</v>
      </c>
      <c r="E305" s="47"/>
      <c r="F305" s="47">
        <v>125</v>
      </c>
      <c r="G305" s="76" t="s">
        <v>637</v>
      </c>
      <c r="H305" s="48" t="s">
        <v>1074</v>
      </c>
      <c r="I305" s="48" t="s">
        <v>1075</v>
      </c>
      <c r="J305" s="66">
        <v>15681500020030</v>
      </c>
      <c r="K305" s="78">
        <v>46296</v>
      </c>
      <c r="L305" s="77">
        <v>46660</v>
      </c>
      <c r="M305" s="77" t="s">
        <v>528</v>
      </c>
      <c r="N305" s="69" t="s">
        <v>133</v>
      </c>
      <c r="O305" s="110" t="s">
        <v>193</v>
      </c>
      <c r="P305" s="69" t="s">
        <v>1505</v>
      </c>
      <c r="Q305" s="57">
        <v>4000000</v>
      </c>
    </row>
    <row r="306" spans="1:17" ht="17.25" thickBot="1">
      <c r="A306" s="70">
        <f t="shared" si="4"/>
        <v>305</v>
      </c>
      <c r="B306" s="47" t="s">
        <v>1076</v>
      </c>
      <c r="C306" s="47" t="s">
        <v>64</v>
      </c>
      <c r="D306" s="47" t="s">
        <v>29</v>
      </c>
      <c r="E306" s="47"/>
      <c r="F306" s="47">
        <v>125</v>
      </c>
      <c r="G306" s="76" t="s">
        <v>637</v>
      </c>
      <c r="H306" s="48" t="s">
        <v>1077</v>
      </c>
      <c r="I306" s="48" t="s">
        <v>1078</v>
      </c>
      <c r="J306" s="66">
        <v>15681500020040</v>
      </c>
      <c r="K306" s="78">
        <v>46296</v>
      </c>
      <c r="L306" s="77">
        <v>46660</v>
      </c>
      <c r="M306" s="77" t="s">
        <v>528</v>
      </c>
      <c r="N306" s="69" t="s">
        <v>133</v>
      </c>
      <c r="O306" s="110" t="s">
        <v>197</v>
      </c>
      <c r="P306" s="69" t="s">
        <v>1505</v>
      </c>
      <c r="Q306" s="57">
        <v>4000000</v>
      </c>
    </row>
    <row r="307" spans="1:17" ht="17.25" thickBot="1">
      <c r="A307" s="70">
        <f t="shared" si="4"/>
        <v>306</v>
      </c>
      <c r="B307" s="47" t="s">
        <v>1079</v>
      </c>
      <c r="C307" s="47" t="s">
        <v>64</v>
      </c>
      <c r="D307" s="47" t="s">
        <v>29</v>
      </c>
      <c r="E307" s="47"/>
      <c r="F307" s="47">
        <v>125</v>
      </c>
      <c r="G307" s="76" t="s">
        <v>637</v>
      </c>
      <c r="H307" s="48" t="s">
        <v>1080</v>
      </c>
      <c r="I307" s="48" t="s">
        <v>1081</v>
      </c>
      <c r="J307" s="66">
        <v>15681500020050</v>
      </c>
      <c r="K307" s="78">
        <v>46296</v>
      </c>
      <c r="L307" s="77">
        <v>46660</v>
      </c>
      <c r="M307" s="77" t="s">
        <v>528</v>
      </c>
      <c r="N307" s="69" t="s">
        <v>133</v>
      </c>
      <c r="O307" s="110" t="s">
        <v>158</v>
      </c>
      <c r="P307" s="69" t="s">
        <v>1505</v>
      </c>
      <c r="Q307" s="57">
        <v>4000000</v>
      </c>
    </row>
    <row r="308" spans="1:17" ht="17.25" thickBot="1">
      <c r="A308" s="70">
        <f t="shared" si="4"/>
        <v>307</v>
      </c>
      <c r="B308" s="47" t="s">
        <v>1082</v>
      </c>
      <c r="C308" s="47" t="s">
        <v>1039</v>
      </c>
      <c r="D308" s="47" t="s">
        <v>27</v>
      </c>
      <c r="E308" s="47"/>
      <c r="F308" s="47">
        <v>1996</v>
      </c>
      <c r="G308" s="76">
        <v>2024</v>
      </c>
      <c r="H308" s="48" t="s">
        <v>1083</v>
      </c>
      <c r="I308" s="48" t="s">
        <v>1084</v>
      </c>
      <c r="J308" s="66">
        <v>15681500020060</v>
      </c>
      <c r="K308" s="78">
        <v>46297</v>
      </c>
      <c r="L308" s="77">
        <v>46661</v>
      </c>
      <c r="M308" s="77" t="s">
        <v>528</v>
      </c>
      <c r="N308" s="69" t="s">
        <v>72</v>
      </c>
      <c r="O308" s="110" t="s">
        <v>87</v>
      </c>
      <c r="P308" s="69" t="s">
        <v>1554</v>
      </c>
      <c r="Q308" s="57">
        <v>167100000</v>
      </c>
    </row>
    <row r="309" spans="1:17" ht="17.25" thickBot="1">
      <c r="A309" s="70">
        <f t="shared" si="4"/>
        <v>308</v>
      </c>
      <c r="B309" s="47" t="s">
        <v>1085</v>
      </c>
      <c r="C309" s="47" t="s">
        <v>473</v>
      </c>
      <c r="D309" s="47" t="s">
        <v>525</v>
      </c>
      <c r="E309" s="47"/>
      <c r="F309" s="47">
        <v>2400</v>
      </c>
      <c r="G309" s="76" t="s">
        <v>610</v>
      </c>
      <c r="H309" s="48" t="s">
        <v>1086</v>
      </c>
      <c r="I309" s="48" t="s">
        <v>1087</v>
      </c>
      <c r="J309" s="66">
        <v>15681500020070</v>
      </c>
      <c r="K309" s="78">
        <v>46299</v>
      </c>
      <c r="L309" s="77">
        <v>46663</v>
      </c>
      <c r="M309" s="77" t="s">
        <v>528</v>
      </c>
      <c r="N309" s="69" t="s">
        <v>133</v>
      </c>
      <c r="O309" s="110" t="s">
        <v>147</v>
      </c>
      <c r="P309" s="69" t="s">
        <v>1564</v>
      </c>
      <c r="Q309" s="57">
        <v>38800000</v>
      </c>
    </row>
    <row r="310" spans="1:17" ht="17.25" thickBot="1">
      <c r="A310" s="70">
        <f t="shared" si="4"/>
        <v>309</v>
      </c>
      <c r="B310" s="47" t="s">
        <v>1088</v>
      </c>
      <c r="C310" s="47" t="s">
        <v>93</v>
      </c>
      <c r="D310" s="47" t="s">
        <v>29</v>
      </c>
      <c r="E310" s="47"/>
      <c r="F310" s="47">
        <v>149</v>
      </c>
      <c r="G310" s="76" t="s">
        <v>322</v>
      </c>
      <c r="H310" s="48" t="s">
        <v>1089</v>
      </c>
      <c r="I310" s="48" t="s">
        <v>1090</v>
      </c>
      <c r="J310" s="66">
        <v>15681500020080</v>
      </c>
      <c r="K310" s="78">
        <v>46300</v>
      </c>
      <c r="L310" s="77">
        <v>46664</v>
      </c>
      <c r="M310" s="77" t="s">
        <v>591</v>
      </c>
      <c r="N310" s="69" t="s">
        <v>128</v>
      </c>
      <c r="O310" s="110" t="s">
        <v>447</v>
      </c>
      <c r="P310" s="69" t="s">
        <v>1509</v>
      </c>
      <c r="Q310" s="57">
        <v>7000000</v>
      </c>
    </row>
    <row r="311" spans="1:17" ht="17.25" thickBot="1">
      <c r="A311" s="70">
        <f t="shared" si="4"/>
        <v>310</v>
      </c>
      <c r="B311" s="47" t="s">
        <v>1091</v>
      </c>
      <c r="C311" s="47" t="s">
        <v>64</v>
      </c>
      <c r="D311" s="47" t="s">
        <v>29</v>
      </c>
      <c r="E311" s="47"/>
      <c r="F311" s="47">
        <v>249</v>
      </c>
      <c r="G311" s="76" t="s">
        <v>665</v>
      </c>
      <c r="H311" s="48" t="s">
        <v>1092</v>
      </c>
      <c r="I311" s="48" t="s">
        <v>1093</v>
      </c>
      <c r="J311" s="66">
        <v>15651503585430</v>
      </c>
      <c r="K311" s="78">
        <v>46313</v>
      </c>
      <c r="L311" s="77">
        <v>46677</v>
      </c>
      <c r="M311" s="77" t="s">
        <v>528</v>
      </c>
      <c r="N311" s="69" t="s">
        <v>72</v>
      </c>
      <c r="O311" s="110" t="s">
        <v>212</v>
      </c>
      <c r="P311" s="69" t="s">
        <v>1514</v>
      </c>
      <c r="Q311" s="57">
        <v>20500000</v>
      </c>
    </row>
    <row r="312" spans="1:17" ht="17.25" thickBot="1">
      <c r="A312" s="70">
        <f t="shared" si="4"/>
        <v>311</v>
      </c>
      <c r="B312" s="47" t="s">
        <v>1094</v>
      </c>
      <c r="C312" s="47" t="s">
        <v>64</v>
      </c>
      <c r="D312" s="47" t="s">
        <v>29</v>
      </c>
      <c r="E312" s="47"/>
      <c r="F312" s="47">
        <v>249</v>
      </c>
      <c r="G312" s="76" t="s">
        <v>665</v>
      </c>
      <c r="H312" s="48" t="s">
        <v>1095</v>
      </c>
      <c r="I312" s="48" t="s">
        <v>1096</v>
      </c>
      <c r="J312" s="66">
        <v>15651503585440</v>
      </c>
      <c r="K312" s="78">
        <v>46313</v>
      </c>
      <c r="L312" s="77">
        <v>46677</v>
      </c>
      <c r="M312" s="77" t="s">
        <v>528</v>
      </c>
      <c r="N312" s="69" t="s">
        <v>72</v>
      </c>
      <c r="O312" s="110" t="s">
        <v>212</v>
      </c>
      <c r="P312" s="69" t="s">
        <v>1514</v>
      </c>
      <c r="Q312" s="57">
        <v>20500000</v>
      </c>
    </row>
    <row r="313" spans="1:17" ht="17.25" thickBot="1">
      <c r="A313" s="70">
        <f t="shared" si="4"/>
        <v>312</v>
      </c>
      <c r="B313" s="47" t="s">
        <v>1097</v>
      </c>
      <c r="C313" s="47" t="s">
        <v>64</v>
      </c>
      <c r="D313" s="47" t="s">
        <v>29</v>
      </c>
      <c r="E313" s="47"/>
      <c r="F313" s="47">
        <v>249</v>
      </c>
      <c r="G313" s="76" t="s">
        <v>665</v>
      </c>
      <c r="H313" s="48" t="s">
        <v>1098</v>
      </c>
      <c r="I313" s="48" t="s">
        <v>1099</v>
      </c>
      <c r="J313" s="66">
        <v>15651503585450</v>
      </c>
      <c r="K313" s="78">
        <v>46313</v>
      </c>
      <c r="L313" s="77">
        <v>46677</v>
      </c>
      <c r="M313" s="77" t="s">
        <v>528</v>
      </c>
      <c r="N313" s="69" t="s">
        <v>72</v>
      </c>
      <c r="O313" s="110" t="s">
        <v>212</v>
      </c>
      <c r="P313" s="69" t="s">
        <v>1514</v>
      </c>
      <c r="Q313" s="57">
        <v>20500000</v>
      </c>
    </row>
    <row r="314" spans="1:17" ht="17.25" thickBot="1">
      <c r="A314" s="70">
        <f t="shared" si="4"/>
        <v>313</v>
      </c>
      <c r="B314" s="47" t="s">
        <v>1100</v>
      </c>
      <c r="C314" s="47" t="s">
        <v>64</v>
      </c>
      <c r="D314" s="47" t="s">
        <v>29</v>
      </c>
      <c r="E314" s="47"/>
      <c r="F314" s="47">
        <v>249</v>
      </c>
      <c r="G314" s="76" t="s">
        <v>665</v>
      </c>
      <c r="H314" s="48" t="s">
        <v>1101</v>
      </c>
      <c r="I314" s="48" t="s">
        <v>1102</v>
      </c>
      <c r="J314" s="66">
        <v>15651503585480</v>
      </c>
      <c r="K314" s="78">
        <v>46313</v>
      </c>
      <c r="L314" s="77">
        <v>46677</v>
      </c>
      <c r="M314" s="77" t="s">
        <v>528</v>
      </c>
      <c r="N314" s="69" t="s">
        <v>72</v>
      </c>
      <c r="O314" s="110" t="s">
        <v>212</v>
      </c>
      <c r="P314" s="69" t="s">
        <v>1514</v>
      </c>
      <c r="Q314" s="57">
        <v>20500000</v>
      </c>
    </row>
    <row r="315" spans="1:17" ht="16.5">
      <c r="A315" s="71">
        <f t="shared" si="4"/>
        <v>314</v>
      </c>
      <c r="B315" s="85" t="s">
        <v>1103</v>
      </c>
      <c r="C315" s="85" t="s">
        <v>64</v>
      </c>
      <c r="D315" s="85" t="s">
        <v>29</v>
      </c>
      <c r="E315" s="85"/>
      <c r="F315" s="85">
        <v>125</v>
      </c>
      <c r="G315" s="86" t="s">
        <v>637</v>
      </c>
      <c r="H315" s="87" t="s">
        <v>1104</v>
      </c>
      <c r="I315" s="87" t="s">
        <v>1105</v>
      </c>
      <c r="J315" s="66">
        <v>15651503585500</v>
      </c>
      <c r="K315" s="78">
        <v>46313</v>
      </c>
      <c r="L315" s="77">
        <v>46677</v>
      </c>
      <c r="M315" s="77" t="s">
        <v>591</v>
      </c>
      <c r="N315" s="69" t="s">
        <v>269</v>
      </c>
      <c r="O315" s="110" t="s">
        <v>270</v>
      </c>
      <c r="P315" s="69" t="s">
        <v>1505</v>
      </c>
      <c r="Q315" s="57">
        <v>4000000</v>
      </c>
    </row>
    <row r="316" spans="1:17" ht="16.5">
      <c r="A316" s="55">
        <f t="shared" si="4"/>
        <v>315</v>
      </c>
      <c r="B316" s="45" t="s">
        <v>1106</v>
      </c>
      <c r="C316" s="45" t="s">
        <v>1107</v>
      </c>
      <c r="D316" s="45" t="s">
        <v>29</v>
      </c>
      <c r="E316" s="45" t="s">
        <v>1588</v>
      </c>
      <c r="F316" s="45">
        <v>149</v>
      </c>
      <c r="G316" s="45">
        <v>2026</v>
      </c>
      <c r="H316" s="45" t="s">
        <v>1108</v>
      </c>
      <c r="I316" s="45" t="s">
        <v>1109</v>
      </c>
      <c r="J316" s="75">
        <v>15651503585540</v>
      </c>
      <c r="K316" s="78">
        <v>46313</v>
      </c>
      <c r="L316" s="77">
        <v>46677</v>
      </c>
      <c r="M316" s="89" t="s">
        <v>825</v>
      </c>
      <c r="N316" s="69" t="s">
        <v>128</v>
      </c>
      <c r="O316" s="110" t="s">
        <v>348</v>
      </c>
      <c r="P316" s="69" t="s">
        <v>1600</v>
      </c>
      <c r="Q316" s="57">
        <v>11000000</v>
      </c>
    </row>
    <row r="317" spans="1:17" ht="16.5">
      <c r="A317" s="55">
        <f t="shared" si="4"/>
        <v>316</v>
      </c>
      <c r="B317" s="46" t="s">
        <v>1110</v>
      </c>
      <c r="C317" s="45" t="s">
        <v>1107</v>
      </c>
      <c r="D317" s="45" t="s">
        <v>29</v>
      </c>
      <c r="E317" s="45" t="s">
        <v>1588</v>
      </c>
      <c r="F317" s="45">
        <v>149</v>
      </c>
      <c r="G317" s="45">
        <v>2026</v>
      </c>
      <c r="H317" s="45" t="s">
        <v>1111</v>
      </c>
      <c r="I317" s="45" t="s">
        <v>1112</v>
      </c>
      <c r="J317" s="75">
        <v>15651503585620</v>
      </c>
      <c r="K317" s="78">
        <v>46313</v>
      </c>
      <c r="L317" s="77">
        <v>46677</v>
      </c>
      <c r="M317" s="89" t="s">
        <v>825</v>
      </c>
      <c r="N317" s="69" t="s">
        <v>128</v>
      </c>
      <c r="O317" s="110" t="s">
        <v>348</v>
      </c>
      <c r="P317" s="69" t="s">
        <v>1600</v>
      </c>
      <c r="Q317" s="57">
        <v>11000000</v>
      </c>
    </row>
    <row r="318" spans="1:17" ht="17.25" thickBot="1">
      <c r="A318" s="62">
        <f t="shared" si="4"/>
        <v>317</v>
      </c>
      <c r="B318" s="90" t="s">
        <v>1113</v>
      </c>
      <c r="C318" s="90" t="s">
        <v>4</v>
      </c>
      <c r="D318" s="90" t="s">
        <v>525</v>
      </c>
      <c r="E318" s="90"/>
      <c r="F318" s="90">
        <v>2393</v>
      </c>
      <c r="G318" s="91" t="s">
        <v>317</v>
      </c>
      <c r="H318" s="92" t="s">
        <v>1114</v>
      </c>
      <c r="I318" s="92" t="s">
        <v>1115</v>
      </c>
      <c r="J318" s="66">
        <v>15651503585630</v>
      </c>
      <c r="K318" s="78">
        <v>46317</v>
      </c>
      <c r="L318" s="77">
        <v>46681</v>
      </c>
      <c r="M318" s="77" t="s">
        <v>528</v>
      </c>
      <c r="N318" s="69" t="s">
        <v>128</v>
      </c>
      <c r="O318" s="110" t="s">
        <v>348</v>
      </c>
      <c r="P318" s="69" t="s">
        <v>1533</v>
      </c>
      <c r="Q318" s="57">
        <v>165500000</v>
      </c>
    </row>
    <row r="319" spans="1:17" ht="17.25" thickBot="1">
      <c r="A319" s="70">
        <f t="shared" si="4"/>
        <v>318</v>
      </c>
      <c r="B319" s="47" t="s">
        <v>1116</v>
      </c>
      <c r="C319" s="47" t="s">
        <v>4</v>
      </c>
      <c r="D319" s="47" t="s">
        <v>525</v>
      </c>
      <c r="E319" s="47"/>
      <c r="F319" s="47">
        <v>2393</v>
      </c>
      <c r="G319" s="76" t="s">
        <v>317</v>
      </c>
      <c r="H319" s="48" t="s">
        <v>1117</v>
      </c>
      <c r="I319" s="48" t="s">
        <v>1118</v>
      </c>
      <c r="J319" s="66">
        <v>15651503585640</v>
      </c>
      <c r="K319" s="78">
        <v>46317</v>
      </c>
      <c r="L319" s="77">
        <v>46681</v>
      </c>
      <c r="M319" s="77" t="s">
        <v>528</v>
      </c>
      <c r="N319" s="69" t="s">
        <v>128</v>
      </c>
      <c r="O319" s="110" t="s">
        <v>447</v>
      </c>
      <c r="P319" s="69" t="s">
        <v>1533</v>
      </c>
      <c r="Q319" s="57">
        <v>165500000</v>
      </c>
    </row>
    <row r="320" spans="1:17" ht="30.75">
      <c r="A320" s="71">
        <f t="shared" si="4"/>
        <v>319</v>
      </c>
      <c r="B320" s="85" t="s">
        <v>1119</v>
      </c>
      <c r="C320" s="85" t="s">
        <v>25</v>
      </c>
      <c r="D320" s="85" t="s">
        <v>525</v>
      </c>
      <c r="E320" s="85"/>
      <c r="F320" s="85">
        <v>3000</v>
      </c>
      <c r="G320" s="86" t="s">
        <v>717</v>
      </c>
      <c r="H320" s="87" t="s">
        <v>1120</v>
      </c>
      <c r="I320" s="87" t="s">
        <v>1121</v>
      </c>
      <c r="J320" s="66">
        <v>15651503585670</v>
      </c>
      <c r="K320" s="78">
        <v>46317</v>
      </c>
      <c r="L320" s="77">
        <v>46681</v>
      </c>
      <c r="M320" s="77" t="s">
        <v>591</v>
      </c>
      <c r="N320" s="69" t="s">
        <v>72</v>
      </c>
      <c r="O320" s="110" t="s">
        <v>91</v>
      </c>
      <c r="P320" s="69" t="s">
        <v>1575</v>
      </c>
      <c r="Q320" s="57">
        <v>61200000</v>
      </c>
    </row>
    <row r="321" spans="1:17" ht="16.5">
      <c r="A321" s="55">
        <f t="shared" si="4"/>
        <v>320</v>
      </c>
      <c r="B321" s="46" t="s">
        <v>1122</v>
      </c>
      <c r="C321" s="45" t="s">
        <v>1107</v>
      </c>
      <c r="D321" s="45" t="s">
        <v>29</v>
      </c>
      <c r="E321" s="45" t="s">
        <v>1588</v>
      </c>
      <c r="F321" s="45">
        <v>149</v>
      </c>
      <c r="G321" s="45">
        <v>2026</v>
      </c>
      <c r="H321" s="45" t="s">
        <v>1123</v>
      </c>
      <c r="I321" s="45" t="s">
        <v>1124</v>
      </c>
      <c r="J321" s="75">
        <v>15651503585680</v>
      </c>
      <c r="K321" s="78">
        <v>46317</v>
      </c>
      <c r="L321" s="77">
        <v>46681</v>
      </c>
      <c r="M321" s="89" t="s">
        <v>825</v>
      </c>
      <c r="N321" s="69" t="s">
        <v>128</v>
      </c>
      <c r="O321" s="110" t="s">
        <v>358</v>
      </c>
      <c r="P321" s="69" t="s">
        <v>1600</v>
      </c>
      <c r="Q321" s="57">
        <v>11000000</v>
      </c>
    </row>
    <row r="322" spans="1:17" ht="17.25" thickBot="1">
      <c r="A322" s="62">
        <f t="shared" si="4"/>
        <v>321</v>
      </c>
      <c r="B322" s="90" t="s">
        <v>1125</v>
      </c>
      <c r="C322" s="90" t="s">
        <v>64</v>
      </c>
      <c r="D322" s="90" t="s">
        <v>29</v>
      </c>
      <c r="E322" s="90"/>
      <c r="F322" s="90">
        <v>125</v>
      </c>
      <c r="G322" s="91" t="s">
        <v>717</v>
      </c>
      <c r="H322" s="92" t="s">
        <v>1126</v>
      </c>
      <c r="I322" s="92" t="s">
        <v>1127</v>
      </c>
      <c r="J322" s="66">
        <v>15651503585700</v>
      </c>
      <c r="K322" s="78">
        <v>46319</v>
      </c>
      <c r="L322" s="77">
        <v>46683</v>
      </c>
      <c r="M322" s="77" t="s">
        <v>591</v>
      </c>
      <c r="N322" s="69" t="s">
        <v>72</v>
      </c>
      <c r="O322" s="110" t="s">
        <v>479</v>
      </c>
      <c r="P322" s="69" t="s">
        <v>1524</v>
      </c>
      <c r="Q322" s="57">
        <v>3400000</v>
      </c>
    </row>
    <row r="323" spans="1:17" ht="17.25" thickBot="1">
      <c r="A323" s="70">
        <f t="shared" si="4"/>
        <v>322</v>
      </c>
      <c r="B323" s="47" t="s">
        <v>1128</v>
      </c>
      <c r="C323" s="47" t="s">
        <v>93</v>
      </c>
      <c r="D323" s="47" t="s">
        <v>29</v>
      </c>
      <c r="E323" s="47"/>
      <c r="F323" s="47">
        <v>184</v>
      </c>
      <c r="G323" s="76">
        <v>2025</v>
      </c>
      <c r="H323" s="48" t="s">
        <v>1129</v>
      </c>
      <c r="I323" s="48" t="s">
        <v>1130</v>
      </c>
      <c r="J323" s="66">
        <v>15651503585710</v>
      </c>
      <c r="K323" s="78">
        <v>46321</v>
      </c>
      <c r="L323" s="77">
        <v>46685</v>
      </c>
      <c r="M323" s="77" t="s">
        <v>591</v>
      </c>
      <c r="N323" s="69" t="s">
        <v>72</v>
      </c>
      <c r="O323" s="110" t="s">
        <v>108</v>
      </c>
      <c r="P323" s="69" t="s">
        <v>1518</v>
      </c>
      <c r="Q323" s="57">
        <v>15600000</v>
      </c>
    </row>
    <row r="324" spans="1:17" ht="17.25" thickBot="1">
      <c r="A324" s="70">
        <f t="shared" ref="A324:A387" si="5">+A323+1</f>
        <v>323</v>
      </c>
      <c r="B324" s="47" t="s">
        <v>1131</v>
      </c>
      <c r="C324" s="47" t="s">
        <v>93</v>
      </c>
      <c r="D324" s="47" t="s">
        <v>29</v>
      </c>
      <c r="E324" s="47"/>
      <c r="F324" s="47">
        <v>184</v>
      </c>
      <c r="G324" s="76">
        <v>2025</v>
      </c>
      <c r="H324" s="48" t="s">
        <v>1132</v>
      </c>
      <c r="I324" s="48" t="s">
        <v>1133</v>
      </c>
      <c r="J324" s="66">
        <v>15651503585730</v>
      </c>
      <c r="K324" s="78">
        <v>46321</v>
      </c>
      <c r="L324" s="77">
        <v>46685</v>
      </c>
      <c r="M324" s="77" t="s">
        <v>528</v>
      </c>
      <c r="N324" s="69" t="s">
        <v>72</v>
      </c>
      <c r="O324" s="110" t="s">
        <v>87</v>
      </c>
      <c r="P324" s="69" t="s">
        <v>1518</v>
      </c>
      <c r="Q324" s="57">
        <v>15600000</v>
      </c>
    </row>
    <row r="325" spans="1:17" ht="16.5">
      <c r="A325" s="71">
        <f t="shared" si="5"/>
        <v>324</v>
      </c>
      <c r="B325" s="85" t="s">
        <v>1134</v>
      </c>
      <c r="C325" s="85" t="s">
        <v>93</v>
      </c>
      <c r="D325" s="85" t="s">
        <v>29</v>
      </c>
      <c r="E325" s="85"/>
      <c r="F325" s="85">
        <v>184</v>
      </c>
      <c r="G325" s="86">
        <v>2025</v>
      </c>
      <c r="H325" s="87" t="s">
        <v>1135</v>
      </c>
      <c r="I325" s="87" t="s">
        <v>1136</v>
      </c>
      <c r="J325" s="66">
        <v>15651503585770</v>
      </c>
      <c r="K325" s="78">
        <v>46321</v>
      </c>
      <c r="L325" s="77">
        <v>46685</v>
      </c>
      <c r="M325" s="77" t="s">
        <v>591</v>
      </c>
      <c r="N325" s="69" t="s">
        <v>72</v>
      </c>
      <c r="O325" s="110" t="s">
        <v>108</v>
      </c>
      <c r="P325" s="69" t="s">
        <v>1518</v>
      </c>
      <c r="Q325" s="57">
        <v>15600000</v>
      </c>
    </row>
    <row r="326" spans="1:17">
      <c r="A326" s="55">
        <f t="shared" si="5"/>
        <v>325</v>
      </c>
      <c r="B326" s="46" t="s">
        <v>1137</v>
      </c>
      <c r="C326" s="45" t="s">
        <v>304</v>
      </c>
      <c r="D326" s="45" t="s">
        <v>27</v>
      </c>
      <c r="E326" s="45" t="s">
        <v>1589</v>
      </c>
      <c r="F326" s="45">
        <v>2298</v>
      </c>
      <c r="G326" s="45">
        <v>2026</v>
      </c>
      <c r="H326" s="45" t="s">
        <v>1138</v>
      </c>
      <c r="I326" s="45" t="s">
        <v>1139</v>
      </c>
      <c r="J326" s="75">
        <v>15651503585810</v>
      </c>
      <c r="K326" s="78">
        <v>46325</v>
      </c>
      <c r="L326" s="93">
        <v>46689</v>
      </c>
      <c r="M326" s="89" t="s">
        <v>825</v>
      </c>
      <c r="N326" s="69" t="s">
        <v>269</v>
      </c>
      <c r="O326" s="110" t="s">
        <v>440</v>
      </c>
      <c r="P326" s="69" t="s">
        <v>1605</v>
      </c>
      <c r="Q326" s="57">
        <v>205500000</v>
      </c>
    </row>
    <row r="327" spans="1:17" ht="31.5" thickBot="1">
      <c r="A327" s="62">
        <f t="shared" si="5"/>
        <v>326</v>
      </c>
      <c r="B327" s="90" t="s">
        <v>1140</v>
      </c>
      <c r="C327" s="90" t="s">
        <v>64</v>
      </c>
      <c r="D327" s="90" t="s">
        <v>29</v>
      </c>
      <c r="E327" s="90"/>
      <c r="F327" s="90">
        <v>125</v>
      </c>
      <c r="G327" s="91" t="s">
        <v>637</v>
      </c>
      <c r="H327" s="92" t="s">
        <v>1141</v>
      </c>
      <c r="I327" s="92" t="s">
        <v>1142</v>
      </c>
      <c r="J327" s="66">
        <v>15651503585930</v>
      </c>
      <c r="K327" s="78">
        <v>46325</v>
      </c>
      <c r="L327" s="77">
        <v>46689.999305555553</v>
      </c>
      <c r="M327" s="77" t="s">
        <v>528</v>
      </c>
      <c r="N327" s="69" t="s">
        <v>72</v>
      </c>
      <c r="O327" s="110" t="s">
        <v>91</v>
      </c>
      <c r="P327" s="69" t="s">
        <v>1505</v>
      </c>
      <c r="Q327" s="57">
        <v>4000000</v>
      </c>
    </row>
    <row r="328" spans="1:17" ht="17.25" thickBot="1">
      <c r="A328" s="70">
        <f t="shared" si="5"/>
        <v>327</v>
      </c>
      <c r="B328" s="47" t="s">
        <v>1143</v>
      </c>
      <c r="C328" s="47" t="s">
        <v>64</v>
      </c>
      <c r="D328" s="47" t="s">
        <v>29</v>
      </c>
      <c r="E328" s="47"/>
      <c r="F328" s="47">
        <v>125</v>
      </c>
      <c r="G328" s="76" t="s">
        <v>637</v>
      </c>
      <c r="H328" s="48" t="s">
        <v>1144</v>
      </c>
      <c r="I328" s="48" t="s">
        <v>1145</v>
      </c>
      <c r="J328" s="66">
        <v>15651503585960</v>
      </c>
      <c r="K328" s="78">
        <v>46330</v>
      </c>
      <c r="L328" s="77">
        <v>46694</v>
      </c>
      <c r="M328" s="77" t="s">
        <v>591</v>
      </c>
      <c r="N328" s="69" t="s">
        <v>72</v>
      </c>
      <c r="O328" s="110" t="s">
        <v>115</v>
      </c>
      <c r="P328" s="69" t="s">
        <v>1505</v>
      </c>
      <c r="Q328" s="57">
        <v>4000000</v>
      </c>
    </row>
    <row r="329" spans="1:17" ht="30.75">
      <c r="A329" s="71">
        <f t="shared" si="5"/>
        <v>328</v>
      </c>
      <c r="B329" s="85" t="s">
        <v>1146</v>
      </c>
      <c r="C329" s="85" t="s">
        <v>64</v>
      </c>
      <c r="D329" s="85" t="s">
        <v>29</v>
      </c>
      <c r="E329" s="85"/>
      <c r="F329" s="85">
        <v>124</v>
      </c>
      <c r="G329" s="86" t="s">
        <v>736</v>
      </c>
      <c r="H329" s="87" t="s">
        <v>1147</v>
      </c>
      <c r="I329" s="87" t="s">
        <v>1148</v>
      </c>
      <c r="J329" s="66">
        <v>15651503585970</v>
      </c>
      <c r="K329" s="78">
        <v>46331</v>
      </c>
      <c r="L329" s="77">
        <v>46695</v>
      </c>
      <c r="M329" s="77" t="s">
        <v>528</v>
      </c>
      <c r="N329" s="69" t="s">
        <v>269</v>
      </c>
      <c r="O329" s="110" t="s">
        <v>1149</v>
      </c>
      <c r="P329" s="69" t="s">
        <v>1505</v>
      </c>
      <c r="Q329" s="57">
        <v>6300000</v>
      </c>
    </row>
    <row r="330" spans="1:17" ht="22.5">
      <c r="A330" s="55">
        <f t="shared" si="5"/>
        <v>329</v>
      </c>
      <c r="B330" s="43" t="s">
        <v>1150</v>
      </c>
      <c r="C330" s="44" t="s">
        <v>1151</v>
      </c>
      <c r="D330" s="44" t="s">
        <v>1152</v>
      </c>
      <c r="E330" s="44" t="s">
        <v>1587</v>
      </c>
      <c r="F330" s="45">
        <v>197</v>
      </c>
      <c r="G330" s="45">
        <v>2026</v>
      </c>
      <c r="H330" s="45" t="s">
        <v>1153</v>
      </c>
      <c r="I330" s="44" t="s">
        <v>1154</v>
      </c>
      <c r="J330" s="75">
        <v>15651503585980</v>
      </c>
      <c r="K330" s="78">
        <v>46334</v>
      </c>
      <c r="L330" s="88">
        <v>46698</v>
      </c>
      <c r="M330" s="89" t="s">
        <v>825</v>
      </c>
      <c r="N330" s="69" t="s">
        <v>72</v>
      </c>
      <c r="O330" s="110" t="s">
        <v>1155</v>
      </c>
      <c r="P330" s="69" t="s">
        <v>1602</v>
      </c>
      <c r="Q330" s="57">
        <v>17900000</v>
      </c>
    </row>
    <row r="331" spans="1:17" ht="17.25" thickBot="1">
      <c r="A331" s="62">
        <f t="shared" si="5"/>
        <v>330</v>
      </c>
      <c r="B331" s="90" t="s">
        <v>1156</v>
      </c>
      <c r="C331" s="90" t="s">
        <v>647</v>
      </c>
      <c r="D331" s="90" t="s">
        <v>29</v>
      </c>
      <c r="E331" s="90"/>
      <c r="F331" s="90">
        <v>149</v>
      </c>
      <c r="G331" s="91" t="s">
        <v>295</v>
      </c>
      <c r="H331" s="92" t="s">
        <v>1157</v>
      </c>
      <c r="I331" s="92" t="s">
        <v>1158</v>
      </c>
      <c r="J331" s="66">
        <v>15651503588060</v>
      </c>
      <c r="K331" s="78">
        <v>46347</v>
      </c>
      <c r="L331" s="77">
        <v>46711</v>
      </c>
      <c r="M331" s="77" t="s">
        <v>528</v>
      </c>
      <c r="N331" s="69" t="s">
        <v>67</v>
      </c>
      <c r="O331" s="110" t="s">
        <v>1159</v>
      </c>
      <c r="P331" s="69" t="s">
        <v>1515</v>
      </c>
      <c r="Q331" s="57">
        <v>7500000</v>
      </c>
    </row>
    <row r="332" spans="1:17" ht="17.25" thickBot="1">
      <c r="A332" s="70">
        <f t="shared" si="5"/>
        <v>331</v>
      </c>
      <c r="B332" s="47" t="s">
        <v>1160</v>
      </c>
      <c r="C332" s="47" t="s">
        <v>251</v>
      </c>
      <c r="D332" s="47" t="s">
        <v>525</v>
      </c>
      <c r="E332" s="47"/>
      <c r="F332" s="47">
        <v>2393</v>
      </c>
      <c r="G332" s="76" t="s">
        <v>425</v>
      </c>
      <c r="H332" s="48" t="s">
        <v>1161</v>
      </c>
      <c r="I332" s="48" t="s">
        <v>1162</v>
      </c>
      <c r="J332" s="66">
        <v>15651503588070</v>
      </c>
      <c r="K332" s="78">
        <v>46347</v>
      </c>
      <c r="L332" s="77">
        <v>46711</v>
      </c>
      <c r="M332" s="77" t="s">
        <v>528</v>
      </c>
      <c r="N332" s="69" t="s">
        <v>67</v>
      </c>
      <c r="O332" s="110" t="s">
        <v>875</v>
      </c>
      <c r="P332" s="69" t="s">
        <v>1566</v>
      </c>
      <c r="Q332" s="57">
        <v>63600000</v>
      </c>
    </row>
    <row r="333" spans="1:17" ht="17.25" thickBot="1">
      <c r="A333" s="70">
        <f t="shared" si="5"/>
        <v>332</v>
      </c>
      <c r="B333" s="47" t="s">
        <v>1163</v>
      </c>
      <c r="C333" s="47" t="s">
        <v>93</v>
      </c>
      <c r="D333" s="47" t="s">
        <v>29</v>
      </c>
      <c r="E333" s="47"/>
      <c r="F333" s="47">
        <v>125</v>
      </c>
      <c r="G333" s="76" t="s">
        <v>736</v>
      </c>
      <c r="H333" s="48" t="s">
        <v>1164</v>
      </c>
      <c r="I333" s="48" t="s">
        <v>1165</v>
      </c>
      <c r="J333" s="66">
        <v>15651503588100</v>
      </c>
      <c r="K333" s="78">
        <v>46352</v>
      </c>
      <c r="L333" s="77">
        <v>46716</v>
      </c>
      <c r="M333" s="77" t="s">
        <v>591</v>
      </c>
      <c r="N333" s="69" t="s">
        <v>269</v>
      </c>
      <c r="O333" s="110" t="s">
        <v>440</v>
      </c>
      <c r="P333" s="69" t="s">
        <v>1506</v>
      </c>
      <c r="Q333" s="57">
        <v>5900000</v>
      </c>
    </row>
    <row r="334" spans="1:17" ht="17.25" thickBot="1">
      <c r="A334" s="70">
        <f t="shared" si="5"/>
        <v>333</v>
      </c>
      <c r="B334" s="47" t="s">
        <v>1166</v>
      </c>
      <c r="C334" s="47" t="s">
        <v>93</v>
      </c>
      <c r="D334" s="47" t="s">
        <v>29</v>
      </c>
      <c r="E334" s="47"/>
      <c r="F334" s="47">
        <v>149</v>
      </c>
      <c r="G334" s="76" t="s">
        <v>295</v>
      </c>
      <c r="H334" s="48" t="s">
        <v>1167</v>
      </c>
      <c r="I334" s="48" t="s">
        <v>1168</v>
      </c>
      <c r="J334" s="66">
        <v>15651503588120</v>
      </c>
      <c r="K334" s="78">
        <v>46352</v>
      </c>
      <c r="L334" s="77">
        <v>46716</v>
      </c>
      <c r="M334" s="77" t="s">
        <v>591</v>
      </c>
      <c r="N334" s="69" t="s">
        <v>269</v>
      </c>
      <c r="O334" s="110" t="s">
        <v>782</v>
      </c>
      <c r="P334" s="69" t="s">
        <v>1509</v>
      </c>
      <c r="Q334" s="57">
        <v>6700000</v>
      </c>
    </row>
    <row r="335" spans="1:17" ht="17.25" thickBot="1">
      <c r="A335" s="70">
        <f t="shared" si="5"/>
        <v>334</v>
      </c>
      <c r="B335" s="47" t="s">
        <v>1169</v>
      </c>
      <c r="C335" s="47" t="s">
        <v>93</v>
      </c>
      <c r="D335" s="47" t="s">
        <v>29</v>
      </c>
      <c r="E335" s="47"/>
      <c r="F335" s="47">
        <v>149</v>
      </c>
      <c r="G335" s="76" t="s">
        <v>295</v>
      </c>
      <c r="H335" s="48" t="s">
        <v>1170</v>
      </c>
      <c r="I335" s="48" t="s">
        <v>1171</v>
      </c>
      <c r="J335" s="66">
        <v>15651503588150</v>
      </c>
      <c r="K335" s="78">
        <v>46352</v>
      </c>
      <c r="L335" s="77">
        <v>46716</v>
      </c>
      <c r="M335" s="77" t="s">
        <v>591</v>
      </c>
      <c r="N335" s="69" t="s">
        <v>269</v>
      </c>
      <c r="O335" s="110" t="s">
        <v>782</v>
      </c>
      <c r="P335" s="69" t="s">
        <v>1509</v>
      </c>
      <c r="Q335" s="57">
        <v>6700000</v>
      </c>
    </row>
    <row r="336" spans="1:17" ht="17.25" thickBot="1">
      <c r="A336" s="70">
        <f t="shared" si="5"/>
        <v>335</v>
      </c>
      <c r="B336" s="47" t="s">
        <v>1172</v>
      </c>
      <c r="C336" s="47" t="s">
        <v>4</v>
      </c>
      <c r="D336" s="47" t="s">
        <v>525</v>
      </c>
      <c r="E336" s="47"/>
      <c r="F336" s="47">
        <v>2393</v>
      </c>
      <c r="G336" s="76" t="s">
        <v>317</v>
      </c>
      <c r="H336" s="48" t="s">
        <v>1173</v>
      </c>
      <c r="I336" s="48" t="s">
        <v>1174</v>
      </c>
      <c r="J336" s="66">
        <v>15651503588170</v>
      </c>
      <c r="K336" s="78">
        <v>46353</v>
      </c>
      <c r="L336" s="77">
        <v>46717</v>
      </c>
      <c r="M336" s="77" t="s">
        <v>528</v>
      </c>
      <c r="N336" s="69" t="s">
        <v>269</v>
      </c>
      <c r="O336" s="110" t="s">
        <v>270</v>
      </c>
      <c r="P336" s="69" t="s">
        <v>1523</v>
      </c>
      <c r="Q336" s="57">
        <v>163300000</v>
      </c>
    </row>
    <row r="337" spans="1:17" ht="31.5" thickBot="1">
      <c r="A337" s="70">
        <f t="shared" si="5"/>
        <v>336</v>
      </c>
      <c r="B337" s="47" t="s">
        <v>1175</v>
      </c>
      <c r="C337" s="47" t="s">
        <v>4</v>
      </c>
      <c r="D337" s="47" t="s">
        <v>525</v>
      </c>
      <c r="E337" s="47"/>
      <c r="F337" s="47">
        <v>2393</v>
      </c>
      <c r="G337" s="76" t="s">
        <v>317</v>
      </c>
      <c r="H337" s="48" t="s">
        <v>1176</v>
      </c>
      <c r="I337" s="48" t="s">
        <v>1177</v>
      </c>
      <c r="J337" s="66">
        <v>15651503588190</v>
      </c>
      <c r="K337" s="78">
        <v>46353</v>
      </c>
      <c r="L337" s="77">
        <v>46717</v>
      </c>
      <c r="M337" s="77" t="s">
        <v>528</v>
      </c>
      <c r="N337" s="69" t="s">
        <v>269</v>
      </c>
      <c r="O337" s="110" t="s">
        <v>277</v>
      </c>
      <c r="P337" s="69" t="s">
        <v>1533</v>
      </c>
      <c r="Q337" s="57">
        <v>165500000</v>
      </c>
    </row>
    <row r="338" spans="1:17" ht="17.25" thickBot="1">
      <c r="A338" s="70">
        <f t="shared" si="5"/>
        <v>337</v>
      </c>
      <c r="B338" s="47" t="s">
        <v>1178</v>
      </c>
      <c r="C338" s="47" t="s">
        <v>64</v>
      </c>
      <c r="D338" s="47" t="s">
        <v>29</v>
      </c>
      <c r="E338" s="47"/>
      <c r="F338" s="47">
        <v>124</v>
      </c>
      <c r="G338" s="76" t="s">
        <v>652</v>
      </c>
      <c r="H338" s="48" t="s">
        <v>1179</v>
      </c>
      <c r="I338" s="48" t="s">
        <v>1180</v>
      </c>
      <c r="J338" s="66">
        <v>15651503588200</v>
      </c>
      <c r="K338" s="78">
        <v>46353</v>
      </c>
      <c r="L338" s="77">
        <v>46717</v>
      </c>
      <c r="M338" s="77" t="s">
        <v>528</v>
      </c>
      <c r="N338" s="69" t="s">
        <v>269</v>
      </c>
      <c r="O338" s="110" t="s">
        <v>270</v>
      </c>
      <c r="P338" s="69" t="s">
        <v>1516</v>
      </c>
      <c r="Q338" s="57">
        <v>6200000</v>
      </c>
    </row>
    <row r="339" spans="1:17" ht="17.25" thickBot="1">
      <c r="A339" s="70">
        <f t="shared" si="5"/>
        <v>338</v>
      </c>
      <c r="B339" s="47" t="s">
        <v>1181</v>
      </c>
      <c r="C339" s="47" t="s">
        <v>64</v>
      </c>
      <c r="D339" s="47" t="s">
        <v>29</v>
      </c>
      <c r="E339" s="47"/>
      <c r="F339" s="47">
        <v>125</v>
      </c>
      <c r="G339" s="76" t="s">
        <v>637</v>
      </c>
      <c r="H339" s="48" t="s">
        <v>1182</v>
      </c>
      <c r="I339" s="48" t="s">
        <v>1183</v>
      </c>
      <c r="J339" s="66">
        <v>15651503588220</v>
      </c>
      <c r="K339" s="78">
        <v>46356</v>
      </c>
      <c r="L339" s="77">
        <v>46720</v>
      </c>
      <c r="M339" s="77" t="s">
        <v>528</v>
      </c>
      <c r="N339" s="69" t="s">
        <v>128</v>
      </c>
      <c r="O339" s="110" t="s">
        <v>358</v>
      </c>
      <c r="P339" s="69" t="s">
        <v>1505</v>
      </c>
      <c r="Q339" s="57">
        <v>4000000</v>
      </c>
    </row>
    <row r="340" spans="1:17" ht="17.25" thickBot="1">
      <c r="A340" s="70">
        <f t="shared" si="5"/>
        <v>339</v>
      </c>
      <c r="B340" s="47" t="s">
        <v>1184</v>
      </c>
      <c r="C340" s="47" t="s">
        <v>64</v>
      </c>
      <c r="D340" s="47" t="s">
        <v>29</v>
      </c>
      <c r="E340" s="47"/>
      <c r="F340" s="47">
        <v>124</v>
      </c>
      <c r="G340" s="76" t="s">
        <v>637</v>
      </c>
      <c r="H340" s="48" t="s">
        <v>1185</v>
      </c>
      <c r="I340" s="48" t="s">
        <v>1186</v>
      </c>
      <c r="J340" s="66">
        <v>15651503588230</v>
      </c>
      <c r="K340" s="78">
        <v>46356</v>
      </c>
      <c r="L340" s="77">
        <v>46720</v>
      </c>
      <c r="M340" s="77" t="s">
        <v>528</v>
      </c>
      <c r="N340" s="69" t="s">
        <v>128</v>
      </c>
      <c r="O340" s="110" t="s">
        <v>692</v>
      </c>
      <c r="P340" s="69" t="s">
        <v>1505</v>
      </c>
      <c r="Q340" s="57">
        <v>4000000</v>
      </c>
    </row>
    <row r="341" spans="1:17" ht="17.25" thickBot="1">
      <c r="A341" s="70">
        <f t="shared" si="5"/>
        <v>340</v>
      </c>
      <c r="B341" s="47" t="s">
        <v>1187</v>
      </c>
      <c r="C341" s="47" t="s">
        <v>251</v>
      </c>
      <c r="D341" s="47" t="s">
        <v>29</v>
      </c>
      <c r="E341" s="47"/>
      <c r="F341" s="47">
        <v>199</v>
      </c>
      <c r="G341" s="76" t="s">
        <v>425</v>
      </c>
      <c r="H341" s="48" t="s">
        <v>1188</v>
      </c>
      <c r="I341" s="48" t="s">
        <v>1189</v>
      </c>
      <c r="J341" s="66">
        <v>15651503588240</v>
      </c>
      <c r="K341" s="78">
        <v>46358</v>
      </c>
      <c r="L341" s="77">
        <v>46722</v>
      </c>
      <c r="M341" s="77" t="s">
        <v>528</v>
      </c>
      <c r="N341" s="69" t="s">
        <v>133</v>
      </c>
      <c r="O341" s="110" t="s">
        <v>201</v>
      </c>
      <c r="P341" s="69" t="s">
        <v>1510</v>
      </c>
      <c r="Q341" s="57">
        <v>9300000</v>
      </c>
    </row>
    <row r="342" spans="1:17" ht="17.25" thickBot="1">
      <c r="A342" s="70">
        <f t="shared" si="5"/>
        <v>341</v>
      </c>
      <c r="B342" s="47" t="s">
        <v>1190</v>
      </c>
      <c r="C342" s="47" t="s">
        <v>251</v>
      </c>
      <c r="D342" s="47" t="s">
        <v>29</v>
      </c>
      <c r="E342" s="47"/>
      <c r="F342" s="47">
        <v>199</v>
      </c>
      <c r="G342" s="76" t="s">
        <v>425</v>
      </c>
      <c r="H342" s="48" t="s">
        <v>1191</v>
      </c>
      <c r="I342" s="48" t="s">
        <v>1192</v>
      </c>
      <c r="J342" s="66">
        <v>15651503588250</v>
      </c>
      <c r="K342" s="78">
        <v>46358</v>
      </c>
      <c r="L342" s="77">
        <v>46722</v>
      </c>
      <c r="M342" s="77" t="s">
        <v>528</v>
      </c>
      <c r="N342" s="69" t="s">
        <v>133</v>
      </c>
      <c r="O342" s="110" t="s">
        <v>201</v>
      </c>
      <c r="P342" s="69" t="s">
        <v>1510</v>
      </c>
      <c r="Q342" s="57">
        <v>9300000</v>
      </c>
    </row>
    <row r="343" spans="1:17" ht="17.25" thickBot="1">
      <c r="A343" s="70">
        <f t="shared" si="5"/>
        <v>342</v>
      </c>
      <c r="B343" s="47" t="s">
        <v>1193</v>
      </c>
      <c r="C343" s="47" t="s">
        <v>251</v>
      </c>
      <c r="D343" s="47" t="s">
        <v>29</v>
      </c>
      <c r="E343" s="47"/>
      <c r="F343" s="47">
        <v>199</v>
      </c>
      <c r="G343" s="76" t="s">
        <v>425</v>
      </c>
      <c r="H343" s="48" t="s">
        <v>1194</v>
      </c>
      <c r="I343" s="48" t="s">
        <v>1195</v>
      </c>
      <c r="J343" s="66">
        <v>15651503588260</v>
      </c>
      <c r="K343" s="78">
        <v>46358</v>
      </c>
      <c r="L343" s="77">
        <v>46722</v>
      </c>
      <c r="M343" s="77" t="s">
        <v>528</v>
      </c>
      <c r="N343" s="69" t="s">
        <v>133</v>
      </c>
      <c r="O343" s="110" t="s">
        <v>201</v>
      </c>
      <c r="P343" s="69" t="s">
        <v>1510</v>
      </c>
      <c r="Q343" s="57">
        <v>9300000</v>
      </c>
    </row>
    <row r="344" spans="1:17" ht="17.25" thickBot="1">
      <c r="A344" s="70">
        <f t="shared" si="5"/>
        <v>343</v>
      </c>
      <c r="B344" s="47" t="s">
        <v>1196</v>
      </c>
      <c r="C344" s="47" t="s">
        <v>251</v>
      </c>
      <c r="D344" s="47" t="s">
        <v>29</v>
      </c>
      <c r="E344" s="47"/>
      <c r="F344" s="47">
        <v>199</v>
      </c>
      <c r="G344" s="76" t="s">
        <v>425</v>
      </c>
      <c r="H344" s="48" t="s">
        <v>1197</v>
      </c>
      <c r="I344" s="48" t="s">
        <v>1198</v>
      </c>
      <c r="J344" s="66">
        <v>15651503588300</v>
      </c>
      <c r="K344" s="78">
        <v>46359</v>
      </c>
      <c r="L344" s="77">
        <v>46723</v>
      </c>
      <c r="M344" s="77" t="s">
        <v>528</v>
      </c>
      <c r="N344" s="69" t="s">
        <v>133</v>
      </c>
      <c r="O344" s="110" t="s">
        <v>201</v>
      </c>
      <c r="P344" s="69" t="s">
        <v>1510</v>
      </c>
      <c r="Q344" s="57">
        <v>9300000</v>
      </c>
    </row>
    <row r="345" spans="1:17" ht="17.25" thickBot="1">
      <c r="A345" s="70">
        <f t="shared" si="5"/>
        <v>344</v>
      </c>
      <c r="B345" s="47" t="s">
        <v>1199</v>
      </c>
      <c r="C345" s="47" t="s">
        <v>251</v>
      </c>
      <c r="D345" s="47" t="s">
        <v>29</v>
      </c>
      <c r="E345" s="47"/>
      <c r="F345" s="47">
        <v>199</v>
      </c>
      <c r="G345" s="76" t="s">
        <v>425</v>
      </c>
      <c r="H345" s="48" t="s">
        <v>1200</v>
      </c>
      <c r="I345" s="48" t="s">
        <v>1201</v>
      </c>
      <c r="J345" s="66">
        <v>15651503588320</v>
      </c>
      <c r="K345" s="78">
        <v>46359</v>
      </c>
      <c r="L345" s="77">
        <v>46723</v>
      </c>
      <c r="M345" s="77" t="s">
        <v>528</v>
      </c>
      <c r="N345" s="69" t="s">
        <v>133</v>
      </c>
      <c r="O345" s="110" t="s">
        <v>154</v>
      </c>
      <c r="P345" s="69" t="s">
        <v>1510</v>
      </c>
      <c r="Q345" s="57">
        <v>9300000</v>
      </c>
    </row>
    <row r="346" spans="1:17" ht="17.25" thickBot="1">
      <c r="A346" s="70">
        <f t="shared" si="5"/>
        <v>345</v>
      </c>
      <c r="B346" s="47" t="s">
        <v>1202</v>
      </c>
      <c r="C346" s="47" t="s">
        <v>25</v>
      </c>
      <c r="D346" s="47" t="s">
        <v>27</v>
      </c>
      <c r="E346" s="47"/>
      <c r="F346" s="47">
        <v>2800</v>
      </c>
      <c r="G346" s="76">
        <v>2025</v>
      </c>
      <c r="H346" s="48" t="s">
        <v>1203</v>
      </c>
      <c r="I346" s="48" t="s">
        <v>1204</v>
      </c>
      <c r="J346" s="66">
        <v>15651503588340</v>
      </c>
      <c r="K346" s="78">
        <v>46359</v>
      </c>
      <c r="L346" s="77">
        <v>46723</v>
      </c>
      <c r="M346" s="77" t="s">
        <v>528</v>
      </c>
      <c r="N346" s="69" t="s">
        <v>72</v>
      </c>
      <c r="O346" s="110" t="s">
        <v>108</v>
      </c>
      <c r="P346" s="69" t="s">
        <v>1525</v>
      </c>
      <c r="Q346" s="57">
        <v>227300000</v>
      </c>
    </row>
    <row r="347" spans="1:17" ht="31.5" thickBot="1">
      <c r="A347" s="70">
        <f t="shared" si="5"/>
        <v>346</v>
      </c>
      <c r="B347" s="47" t="s">
        <v>1205</v>
      </c>
      <c r="C347" s="47" t="s">
        <v>1206</v>
      </c>
      <c r="D347" s="47" t="s">
        <v>2</v>
      </c>
      <c r="E347" s="47"/>
      <c r="F347" s="47">
        <v>1333</v>
      </c>
      <c r="G347" s="76">
        <v>2025</v>
      </c>
      <c r="H347" s="48" t="s">
        <v>1207</v>
      </c>
      <c r="I347" s="48" t="s">
        <v>1208</v>
      </c>
      <c r="J347" s="66">
        <v>15651503588350</v>
      </c>
      <c r="K347" s="78">
        <v>46359</v>
      </c>
      <c r="L347" s="77">
        <v>46723</v>
      </c>
      <c r="M347" s="77" t="s">
        <v>528</v>
      </c>
      <c r="N347" s="69" t="s">
        <v>403</v>
      </c>
      <c r="O347" s="110" t="s">
        <v>1209</v>
      </c>
      <c r="P347" s="69" t="s">
        <v>1541</v>
      </c>
      <c r="Q347" s="57">
        <v>100500000</v>
      </c>
    </row>
    <row r="348" spans="1:17" ht="31.5" thickBot="1">
      <c r="A348" s="70">
        <f t="shared" si="5"/>
        <v>347</v>
      </c>
      <c r="B348" s="47" t="s">
        <v>1210</v>
      </c>
      <c r="C348" s="47" t="s">
        <v>1206</v>
      </c>
      <c r="D348" s="47" t="s">
        <v>2</v>
      </c>
      <c r="E348" s="47"/>
      <c r="F348" s="47">
        <v>1333</v>
      </c>
      <c r="G348" s="76">
        <v>2025</v>
      </c>
      <c r="H348" s="48" t="s">
        <v>1211</v>
      </c>
      <c r="I348" s="48" t="s">
        <v>1212</v>
      </c>
      <c r="J348" s="66">
        <v>15651503588370</v>
      </c>
      <c r="K348" s="78">
        <v>46359</v>
      </c>
      <c r="L348" s="77">
        <v>46723</v>
      </c>
      <c r="M348" s="77" t="s">
        <v>528</v>
      </c>
      <c r="N348" s="69" t="s">
        <v>403</v>
      </c>
      <c r="O348" s="110" t="s">
        <v>1213</v>
      </c>
      <c r="P348" s="69" t="s">
        <v>1541</v>
      </c>
      <c r="Q348" s="57">
        <v>100500000</v>
      </c>
    </row>
    <row r="349" spans="1:17" ht="17.25" thickBot="1">
      <c r="A349" s="70">
        <f t="shared" si="5"/>
        <v>348</v>
      </c>
      <c r="B349" s="47" t="s">
        <v>1214</v>
      </c>
      <c r="C349" s="47" t="s">
        <v>64</v>
      </c>
      <c r="D349" s="47" t="s">
        <v>29</v>
      </c>
      <c r="E349" s="47"/>
      <c r="F349" s="47">
        <v>124</v>
      </c>
      <c r="G349" s="76" t="s">
        <v>600</v>
      </c>
      <c r="H349" s="48" t="s">
        <v>1215</v>
      </c>
      <c r="I349" s="48" t="s">
        <v>1216</v>
      </c>
      <c r="J349" s="66">
        <v>15651503588380</v>
      </c>
      <c r="K349" s="78">
        <v>46360</v>
      </c>
      <c r="L349" s="77">
        <v>46724</v>
      </c>
      <c r="M349" s="77" t="s">
        <v>591</v>
      </c>
      <c r="N349" s="69" t="s">
        <v>72</v>
      </c>
      <c r="O349" s="110" t="s">
        <v>238</v>
      </c>
      <c r="P349" s="69" t="s">
        <v>1505</v>
      </c>
      <c r="Q349" s="57">
        <v>4700000</v>
      </c>
    </row>
    <row r="350" spans="1:17" ht="31.5" thickBot="1">
      <c r="A350" s="70">
        <f t="shared" si="5"/>
        <v>349</v>
      </c>
      <c r="B350" s="47" t="s">
        <v>1217</v>
      </c>
      <c r="C350" s="47" t="s">
        <v>25</v>
      </c>
      <c r="D350" s="47" t="s">
        <v>525</v>
      </c>
      <c r="E350" s="47"/>
      <c r="F350" s="47">
        <v>2999</v>
      </c>
      <c r="G350" s="76" t="s">
        <v>406</v>
      </c>
      <c r="H350" s="48" t="s">
        <v>1218</v>
      </c>
      <c r="I350" s="48" t="s">
        <v>1219</v>
      </c>
      <c r="J350" s="66">
        <v>15651503588410</v>
      </c>
      <c r="K350" s="78">
        <v>46360</v>
      </c>
      <c r="L350" s="77">
        <v>46724</v>
      </c>
      <c r="M350" s="77" t="s">
        <v>528</v>
      </c>
      <c r="N350" s="69" t="s">
        <v>72</v>
      </c>
      <c r="O350" s="110" t="s">
        <v>91</v>
      </c>
      <c r="P350" s="69" t="s">
        <v>1540</v>
      </c>
      <c r="Q350" s="57">
        <v>86100000</v>
      </c>
    </row>
    <row r="351" spans="1:17" ht="16.5">
      <c r="A351" s="71">
        <f t="shared" si="5"/>
        <v>350</v>
      </c>
      <c r="B351" s="85" t="s">
        <v>1220</v>
      </c>
      <c r="C351" s="85" t="s">
        <v>1039</v>
      </c>
      <c r="D351" s="85" t="s">
        <v>525</v>
      </c>
      <c r="E351" s="85"/>
      <c r="F351" s="85">
        <v>3198</v>
      </c>
      <c r="G351" s="86" t="s">
        <v>425</v>
      </c>
      <c r="H351" s="87" t="s">
        <v>1221</v>
      </c>
      <c r="I351" s="87" t="s">
        <v>1222</v>
      </c>
      <c r="J351" s="66">
        <v>15651503588430</v>
      </c>
      <c r="K351" s="78">
        <v>46362</v>
      </c>
      <c r="L351" s="77">
        <v>46726</v>
      </c>
      <c r="M351" s="77" t="s">
        <v>528</v>
      </c>
      <c r="N351" s="69" t="s">
        <v>133</v>
      </c>
      <c r="O351" s="110" t="s">
        <v>154</v>
      </c>
      <c r="P351" s="69" t="s">
        <v>1561</v>
      </c>
      <c r="Q351" s="57">
        <v>114300000</v>
      </c>
    </row>
    <row r="352" spans="1:17" ht="30.75">
      <c r="A352" s="55">
        <f t="shared" si="5"/>
        <v>351</v>
      </c>
      <c r="B352" s="47" t="s">
        <v>1223</v>
      </c>
      <c r="C352" s="42" t="s">
        <v>473</v>
      </c>
      <c r="D352" s="47" t="s">
        <v>27</v>
      </c>
      <c r="E352" s="47" t="s">
        <v>1596</v>
      </c>
      <c r="F352" s="47">
        <v>2442</v>
      </c>
      <c r="G352" s="47">
        <v>2026</v>
      </c>
      <c r="H352" s="42" t="s">
        <v>1224</v>
      </c>
      <c r="I352" s="42" t="s">
        <v>1225</v>
      </c>
      <c r="J352" s="75">
        <v>15651503588440</v>
      </c>
      <c r="K352" s="78">
        <v>46367</v>
      </c>
      <c r="L352" s="94">
        <v>46731</v>
      </c>
      <c r="M352" s="77" t="s">
        <v>26</v>
      </c>
      <c r="N352" s="69" t="s">
        <v>403</v>
      </c>
      <c r="O352" s="110" t="s">
        <v>1226</v>
      </c>
      <c r="P352" s="69" t="s">
        <v>1604</v>
      </c>
      <c r="Q352" s="57">
        <v>233700000</v>
      </c>
    </row>
    <row r="353" spans="1:17" ht="17.25" thickBot="1">
      <c r="A353" s="62">
        <f t="shared" si="5"/>
        <v>352</v>
      </c>
      <c r="B353" s="90" t="s">
        <v>1227</v>
      </c>
      <c r="C353" s="90" t="s">
        <v>1228</v>
      </c>
      <c r="D353" s="90" t="s">
        <v>525</v>
      </c>
      <c r="E353" s="90"/>
      <c r="F353" s="90">
        <v>2400</v>
      </c>
      <c r="G353" s="91" t="s">
        <v>736</v>
      </c>
      <c r="H353" s="92" t="s">
        <v>1229</v>
      </c>
      <c r="I353" s="92" t="s">
        <v>1229</v>
      </c>
      <c r="J353" s="66">
        <v>15651503588470</v>
      </c>
      <c r="K353" s="78">
        <v>46368</v>
      </c>
      <c r="L353" s="77">
        <v>46732</v>
      </c>
      <c r="M353" s="77" t="s">
        <v>528</v>
      </c>
      <c r="N353" s="69" t="s">
        <v>292</v>
      </c>
      <c r="O353" s="110" t="s">
        <v>440</v>
      </c>
      <c r="P353" s="69" t="s">
        <v>1548</v>
      </c>
      <c r="Q353" s="57">
        <v>49300000</v>
      </c>
    </row>
    <row r="354" spans="1:17" ht="17.25" thickBot="1">
      <c r="A354" s="70">
        <f t="shared" si="5"/>
        <v>353</v>
      </c>
      <c r="B354" s="47" t="s">
        <v>1230</v>
      </c>
      <c r="C354" s="47" t="s">
        <v>1039</v>
      </c>
      <c r="D354" s="47" t="s">
        <v>525</v>
      </c>
      <c r="E354" s="47"/>
      <c r="F354" s="47">
        <v>3198</v>
      </c>
      <c r="G354" s="76" t="s">
        <v>425</v>
      </c>
      <c r="H354" s="48" t="s">
        <v>1231</v>
      </c>
      <c r="I354" s="48" t="s">
        <v>1232</v>
      </c>
      <c r="J354" s="66">
        <v>15651503588490</v>
      </c>
      <c r="K354" s="78">
        <v>46371</v>
      </c>
      <c r="L354" s="77">
        <v>46735</v>
      </c>
      <c r="M354" s="77" t="s">
        <v>528</v>
      </c>
      <c r="N354" s="69" t="s">
        <v>72</v>
      </c>
      <c r="O354" s="110" t="s">
        <v>212</v>
      </c>
      <c r="P354" s="69" t="s">
        <v>1537</v>
      </c>
      <c r="Q354" s="57">
        <v>95600000</v>
      </c>
    </row>
    <row r="355" spans="1:17" ht="17.25" thickBot="1">
      <c r="A355" s="70">
        <f t="shared" si="5"/>
        <v>354</v>
      </c>
      <c r="B355" s="47" t="s">
        <v>1233</v>
      </c>
      <c r="C355" s="47" t="s">
        <v>1234</v>
      </c>
      <c r="D355" s="47" t="s">
        <v>525</v>
      </c>
      <c r="E355" s="47"/>
      <c r="F355" s="47">
        <v>2179</v>
      </c>
      <c r="G355" s="76" t="s">
        <v>299</v>
      </c>
      <c r="H355" s="48" t="s">
        <v>1235</v>
      </c>
      <c r="I355" s="48" t="s">
        <v>1236</v>
      </c>
      <c r="J355" s="66">
        <v>15651503588500</v>
      </c>
      <c r="K355" s="78">
        <v>46372</v>
      </c>
      <c r="L355" s="77">
        <v>46736</v>
      </c>
      <c r="M355" s="77" t="s">
        <v>528</v>
      </c>
      <c r="N355" s="69" t="s">
        <v>133</v>
      </c>
      <c r="O355" s="110" t="s">
        <v>134</v>
      </c>
      <c r="P355" s="69" t="s">
        <v>1577</v>
      </c>
      <c r="Q355" s="57">
        <v>54500000</v>
      </c>
    </row>
    <row r="356" spans="1:17" ht="17.25" thickBot="1">
      <c r="A356" s="70">
        <f t="shared" si="5"/>
        <v>355</v>
      </c>
      <c r="B356" s="47" t="s">
        <v>1237</v>
      </c>
      <c r="C356" s="47" t="s">
        <v>4</v>
      </c>
      <c r="D356" s="47" t="s">
        <v>525</v>
      </c>
      <c r="E356" s="47"/>
      <c r="F356" s="47">
        <v>2393</v>
      </c>
      <c r="G356" s="76" t="s">
        <v>322</v>
      </c>
      <c r="H356" s="48" t="s">
        <v>1238</v>
      </c>
      <c r="I356" s="48" t="s">
        <v>1239</v>
      </c>
      <c r="J356" s="66">
        <v>15651503588550</v>
      </c>
      <c r="K356" s="78">
        <v>46375</v>
      </c>
      <c r="L356" s="77">
        <v>46739</v>
      </c>
      <c r="M356" s="77" t="s">
        <v>528</v>
      </c>
      <c r="N356" s="69" t="s">
        <v>269</v>
      </c>
      <c r="O356" s="110" t="s">
        <v>325</v>
      </c>
      <c r="P356" s="69" t="s">
        <v>1579</v>
      </c>
      <c r="Q356" s="57">
        <v>169700000</v>
      </c>
    </row>
    <row r="357" spans="1:17" ht="31.5" thickBot="1">
      <c r="A357" s="70">
        <f t="shared" si="5"/>
        <v>356</v>
      </c>
      <c r="B357" s="47" t="s">
        <v>1240</v>
      </c>
      <c r="C357" s="47" t="s">
        <v>1241</v>
      </c>
      <c r="D357" s="47" t="s">
        <v>525</v>
      </c>
      <c r="E357" s="47"/>
      <c r="F357" s="47">
        <v>2497</v>
      </c>
      <c r="G357" s="76" t="s">
        <v>295</v>
      </c>
      <c r="H357" s="48" t="s">
        <v>1242</v>
      </c>
      <c r="I357" s="48" t="s">
        <v>1243</v>
      </c>
      <c r="J357" s="66">
        <v>15681500019650</v>
      </c>
      <c r="K357" s="78">
        <v>46375</v>
      </c>
      <c r="L357" s="77">
        <v>46739</v>
      </c>
      <c r="M357" s="77" t="s">
        <v>528</v>
      </c>
      <c r="N357" s="69" t="s">
        <v>269</v>
      </c>
      <c r="O357" s="110" t="s">
        <v>1149</v>
      </c>
      <c r="P357" s="69" t="s">
        <v>1580</v>
      </c>
      <c r="Q357" s="57">
        <v>57200000</v>
      </c>
    </row>
    <row r="358" spans="1:17" ht="17.25" thickBot="1">
      <c r="A358" s="70">
        <f t="shared" si="5"/>
        <v>357</v>
      </c>
      <c r="B358" s="47" t="s">
        <v>1244</v>
      </c>
      <c r="C358" s="47" t="s">
        <v>64</v>
      </c>
      <c r="D358" s="47" t="s">
        <v>29</v>
      </c>
      <c r="E358" s="47"/>
      <c r="F358" s="47">
        <v>249</v>
      </c>
      <c r="G358" s="76" t="s">
        <v>406</v>
      </c>
      <c r="H358" s="48" t="s">
        <v>1245</v>
      </c>
      <c r="I358" s="48" t="s">
        <v>1246</v>
      </c>
      <c r="J358" s="66">
        <v>15681500018190</v>
      </c>
      <c r="K358" s="78">
        <v>46375</v>
      </c>
      <c r="L358" s="77">
        <v>46739</v>
      </c>
      <c r="M358" s="77" t="s">
        <v>528</v>
      </c>
      <c r="N358" s="69" t="s">
        <v>133</v>
      </c>
      <c r="O358" s="110" t="s">
        <v>154</v>
      </c>
      <c r="P358" s="69" t="s">
        <v>1517</v>
      </c>
      <c r="Q358" s="57">
        <v>10600000</v>
      </c>
    </row>
    <row r="359" spans="1:17" ht="31.5" thickBot="1">
      <c r="A359" s="70">
        <f t="shared" si="5"/>
        <v>358</v>
      </c>
      <c r="B359" s="47" t="s">
        <v>1247</v>
      </c>
      <c r="C359" s="47" t="s">
        <v>1248</v>
      </c>
      <c r="D359" s="47" t="s">
        <v>525</v>
      </c>
      <c r="E359" s="47"/>
      <c r="F359" s="47">
        <v>1995</v>
      </c>
      <c r="G359" s="76" t="s">
        <v>652</v>
      </c>
      <c r="H359" s="48" t="s">
        <v>1249</v>
      </c>
      <c r="I359" s="48" t="s">
        <v>1250</v>
      </c>
      <c r="J359" s="66">
        <v>15681500018200</v>
      </c>
      <c r="K359" s="78">
        <v>46376</v>
      </c>
      <c r="L359" s="77">
        <v>46740</v>
      </c>
      <c r="M359" s="77" t="s">
        <v>528</v>
      </c>
      <c r="N359" s="69" t="s">
        <v>403</v>
      </c>
      <c r="O359" s="110" t="s">
        <v>404</v>
      </c>
      <c r="P359" s="69" t="s">
        <v>1526</v>
      </c>
      <c r="Q359" s="57">
        <v>86500000</v>
      </c>
    </row>
    <row r="360" spans="1:17" ht="17.25" thickBot="1">
      <c r="A360" s="70">
        <f t="shared" si="5"/>
        <v>359</v>
      </c>
      <c r="B360" s="47" t="s">
        <v>1251</v>
      </c>
      <c r="C360" s="47" t="s">
        <v>25</v>
      </c>
      <c r="D360" s="47" t="s">
        <v>27</v>
      </c>
      <c r="E360" s="47"/>
      <c r="F360" s="47">
        <v>2776</v>
      </c>
      <c r="G360" s="76">
        <v>2023</v>
      </c>
      <c r="H360" s="48" t="s">
        <v>1252</v>
      </c>
      <c r="I360" s="48" t="s">
        <v>1253</v>
      </c>
      <c r="J360" s="66">
        <v>15681500018210</v>
      </c>
      <c r="K360" s="78">
        <v>46376</v>
      </c>
      <c r="L360" s="77">
        <v>46740</v>
      </c>
      <c r="M360" s="77" t="s">
        <v>528</v>
      </c>
      <c r="N360" s="69" t="s">
        <v>133</v>
      </c>
      <c r="O360" s="110" t="s">
        <v>183</v>
      </c>
      <c r="P360" s="69" t="s">
        <v>1529</v>
      </c>
      <c r="Q360" s="57">
        <v>151600000</v>
      </c>
    </row>
    <row r="361" spans="1:17" ht="31.5" thickBot="1">
      <c r="A361" s="70">
        <f t="shared" si="5"/>
        <v>360</v>
      </c>
      <c r="B361" s="47" t="s">
        <v>1254</v>
      </c>
      <c r="C361" s="47" t="s">
        <v>1206</v>
      </c>
      <c r="D361" s="47" t="s">
        <v>2</v>
      </c>
      <c r="E361" s="47"/>
      <c r="F361" s="47">
        <v>1333</v>
      </c>
      <c r="G361" s="76">
        <v>2025</v>
      </c>
      <c r="H361" s="48" t="s">
        <v>1255</v>
      </c>
      <c r="I361" s="48" t="s">
        <v>1256</v>
      </c>
      <c r="J361" s="66">
        <v>15681500018220</v>
      </c>
      <c r="K361" s="78">
        <v>46376</v>
      </c>
      <c r="L361" s="77">
        <v>46740</v>
      </c>
      <c r="M361" s="77" t="s">
        <v>528</v>
      </c>
      <c r="N361" s="69" t="s">
        <v>403</v>
      </c>
      <c r="O361" s="110" t="s">
        <v>1257</v>
      </c>
      <c r="P361" s="69" t="s">
        <v>1541</v>
      </c>
      <c r="Q361" s="57">
        <v>100500000</v>
      </c>
    </row>
    <row r="362" spans="1:17" ht="17.25" thickBot="1">
      <c r="A362" s="70">
        <f t="shared" si="5"/>
        <v>361</v>
      </c>
      <c r="B362" s="47" t="s">
        <v>1258</v>
      </c>
      <c r="C362" s="47" t="s">
        <v>400</v>
      </c>
      <c r="D362" s="47" t="s">
        <v>525</v>
      </c>
      <c r="E362" s="47"/>
      <c r="F362" s="47">
        <v>1968</v>
      </c>
      <c r="G362" s="76" t="s">
        <v>736</v>
      </c>
      <c r="H362" s="48" t="s">
        <v>1259</v>
      </c>
      <c r="I362" s="48" t="s">
        <v>1260</v>
      </c>
      <c r="J362" s="66">
        <v>15681500018230</v>
      </c>
      <c r="K362" s="78">
        <v>46377</v>
      </c>
      <c r="L362" s="77">
        <v>46741</v>
      </c>
      <c r="M362" s="77" t="s">
        <v>528</v>
      </c>
      <c r="N362" s="69" t="s">
        <v>133</v>
      </c>
      <c r="O362" s="110" t="s">
        <v>440</v>
      </c>
      <c r="P362" s="69" t="s">
        <v>1576</v>
      </c>
      <c r="Q362" s="57">
        <v>79700000</v>
      </c>
    </row>
    <row r="363" spans="1:17" ht="31.5" thickBot="1">
      <c r="A363" s="70">
        <f t="shared" si="5"/>
        <v>362</v>
      </c>
      <c r="B363" s="47" t="s">
        <v>1261</v>
      </c>
      <c r="C363" s="47" t="s">
        <v>400</v>
      </c>
      <c r="D363" s="47" t="s">
        <v>525</v>
      </c>
      <c r="E363" s="47"/>
      <c r="F363" s="47">
        <v>1984</v>
      </c>
      <c r="G363" s="76" t="s">
        <v>295</v>
      </c>
      <c r="H363" s="48" t="s">
        <v>1262</v>
      </c>
      <c r="I363" s="48" t="s">
        <v>1263</v>
      </c>
      <c r="J363" s="66">
        <v>15681500019660</v>
      </c>
      <c r="K363" s="78">
        <v>46378</v>
      </c>
      <c r="L363" s="77">
        <v>46742</v>
      </c>
      <c r="M363" s="77" t="s">
        <v>528</v>
      </c>
      <c r="N363" s="69" t="s">
        <v>403</v>
      </c>
      <c r="O363" s="110" t="s">
        <v>404</v>
      </c>
      <c r="P363" s="69" t="s">
        <v>1555</v>
      </c>
      <c r="Q363" s="57">
        <v>70100000</v>
      </c>
    </row>
    <row r="364" spans="1:17" ht="17.25" thickBot="1">
      <c r="A364" s="70">
        <f t="shared" si="5"/>
        <v>363</v>
      </c>
      <c r="B364" s="47" t="s">
        <v>1264</v>
      </c>
      <c r="C364" s="47" t="s">
        <v>400</v>
      </c>
      <c r="D364" s="47" t="s">
        <v>525</v>
      </c>
      <c r="E364" s="47"/>
      <c r="F364" s="47">
        <v>1968</v>
      </c>
      <c r="G364" s="76" t="s">
        <v>736</v>
      </c>
      <c r="H364" s="48" t="s">
        <v>1265</v>
      </c>
      <c r="I364" s="48" t="s">
        <v>1266</v>
      </c>
      <c r="J364" s="66">
        <v>15681500018240</v>
      </c>
      <c r="K364" s="78">
        <v>46378</v>
      </c>
      <c r="L364" s="77">
        <v>46742</v>
      </c>
      <c r="M364" s="77" t="s">
        <v>528</v>
      </c>
      <c r="N364" s="69" t="s">
        <v>128</v>
      </c>
      <c r="O364" s="110" t="s">
        <v>246</v>
      </c>
      <c r="P364" s="69" t="s">
        <v>1573</v>
      </c>
      <c r="Q364" s="57">
        <v>73500000</v>
      </c>
    </row>
    <row r="365" spans="1:17" ht="17.25" thickBot="1">
      <c r="A365" s="70">
        <f t="shared" si="5"/>
        <v>364</v>
      </c>
      <c r="B365" s="47" t="s">
        <v>1267</v>
      </c>
      <c r="C365" s="47" t="s">
        <v>1234</v>
      </c>
      <c r="D365" s="47" t="s">
        <v>525</v>
      </c>
      <c r="E365" s="47"/>
      <c r="F365" s="47">
        <v>2179</v>
      </c>
      <c r="G365" s="76" t="s">
        <v>299</v>
      </c>
      <c r="H365" s="48" t="s">
        <v>1268</v>
      </c>
      <c r="I365" s="48" t="s">
        <v>1269</v>
      </c>
      <c r="J365" s="66">
        <v>15681500018270</v>
      </c>
      <c r="K365" s="78">
        <v>46379</v>
      </c>
      <c r="L365" s="77">
        <v>46743</v>
      </c>
      <c r="M365" s="77" t="s">
        <v>528</v>
      </c>
      <c r="N365" s="69" t="s">
        <v>133</v>
      </c>
      <c r="O365" s="110" t="s">
        <v>201</v>
      </c>
      <c r="P365" s="69" t="s">
        <v>1577</v>
      </c>
      <c r="Q365" s="57">
        <v>54500000</v>
      </c>
    </row>
    <row r="366" spans="1:17" ht="16.5">
      <c r="A366" s="71">
        <f t="shared" si="5"/>
        <v>365</v>
      </c>
      <c r="B366" s="85" t="s">
        <v>1270</v>
      </c>
      <c r="C366" s="85" t="s">
        <v>64</v>
      </c>
      <c r="D366" s="85" t="s">
        <v>29</v>
      </c>
      <c r="E366" s="85"/>
      <c r="F366" s="85">
        <v>124</v>
      </c>
      <c r="G366" s="86" t="s">
        <v>317</v>
      </c>
      <c r="H366" s="87" t="s">
        <v>1271</v>
      </c>
      <c r="I366" s="87" t="s">
        <v>1272</v>
      </c>
      <c r="J366" s="66">
        <v>15681500018280</v>
      </c>
      <c r="K366" s="78">
        <v>46379</v>
      </c>
      <c r="L366" s="77">
        <v>46743</v>
      </c>
      <c r="M366" s="77" t="s">
        <v>528</v>
      </c>
      <c r="N366" s="69" t="s">
        <v>128</v>
      </c>
      <c r="O366" s="110" t="s">
        <v>129</v>
      </c>
      <c r="P366" s="69" t="s">
        <v>1516</v>
      </c>
      <c r="Q366" s="57">
        <v>6800000</v>
      </c>
    </row>
    <row r="367" spans="1:17" ht="16.5">
      <c r="A367" s="55">
        <f t="shared" si="5"/>
        <v>366</v>
      </c>
      <c r="B367" s="47" t="s">
        <v>1273</v>
      </c>
      <c r="C367" s="47" t="s">
        <v>64</v>
      </c>
      <c r="D367" s="47" t="s">
        <v>29</v>
      </c>
      <c r="E367" s="47" t="s">
        <v>1592</v>
      </c>
      <c r="F367" s="47">
        <v>149</v>
      </c>
      <c r="G367" s="47">
        <v>2025</v>
      </c>
      <c r="H367" s="48" t="s">
        <v>1274</v>
      </c>
      <c r="I367" s="48" t="s">
        <v>1275</v>
      </c>
      <c r="J367" s="75">
        <v>15681500018290</v>
      </c>
      <c r="K367" s="78">
        <v>46380</v>
      </c>
      <c r="L367" s="77">
        <v>46744</v>
      </c>
      <c r="M367" s="77" t="s">
        <v>528</v>
      </c>
      <c r="N367" s="69" t="s">
        <v>128</v>
      </c>
      <c r="O367" s="110" t="s">
        <v>348</v>
      </c>
      <c r="P367" s="69" t="s">
        <v>1513</v>
      </c>
      <c r="Q367" s="57">
        <v>12500000</v>
      </c>
    </row>
    <row r="368" spans="1:17" ht="16.5">
      <c r="A368" s="55">
        <f t="shared" si="5"/>
        <v>367</v>
      </c>
      <c r="B368" s="47" t="s">
        <v>1276</v>
      </c>
      <c r="C368" s="47" t="s">
        <v>64</v>
      </c>
      <c r="D368" s="47" t="s">
        <v>29</v>
      </c>
      <c r="E368" s="47" t="s">
        <v>1592</v>
      </c>
      <c r="F368" s="47">
        <v>149</v>
      </c>
      <c r="G368" s="47">
        <v>2025</v>
      </c>
      <c r="H368" s="48" t="s">
        <v>1277</v>
      </c>
      <c r="I368" s="48" t="s">
        <v>1278</v>
      </c>
      <c r="J368" s="75">
        <v>15681500018300</v>
      </c>
      <c r="K368" s="78">
        <v>46380</v>
      </c>
      <c r="L368" s="77">
        <v>46744</v>
      </c>
      <c r="M368" s="77" t="s">
        <v>528</v>
      </c>
      <c r="N368" s="69" t="s">
        <v>128</v>
      </c>
      <c r="O368" s="110" t="s">
        <v>348</v>
      </c>
      <c r="P368" s="69" t="s">
        <v>1513</v>
      </c>
      <c r="Q368" s="57">
        <v>12500000</v>
      </c>
    </row>
    <row r="369" spans="1:17" ht="16.5">
      <c r="A369" s="55">
        <f t="shared" si="5"/>
        <v>368</v>
      </c>
      <c r="B369" s="47" t="s">
        <v>1279</v>
      </c>
      <c r="C369" s="47" t="s">
        <v>64</v>
      </c>
      <c r="D369" s="47" t="s">
        <v>29</v>
      </c>
      <c r="E369" s="47" t="s">
        <v>1592</v>
      </c>
      <c r="F369" s="47">
        <v>149</v>
      </c>
      <c r="G369" s="47">
        <v>2025</v>
      </c>
      <c r="H369" s="48" t="s">
        <v>1280</v>
      </c>
      <c r="I369" s="48" t="s">
        <v>1281</v>
      </c>
      <c r="J369" s="75">
        <v>15681500018310</v>
      </c>
      <c r="K369" s="78">
        <v>46380</v>
      </c>
      <c r="L369" s="77">
        <v>46744</v>
      </c>
      <c r="M369" s="77" t="s">
        <v>528</v>
      </c>
      <c r="N369" s="69" t="s">
        <v>128</v>
      </c>
      <c r="O369" s="110" t="s">
        <v>348</v>
      </c>
      <c r="P369" s="69" t="s">
        <v>1513</v>
      </c>
      <c r="Q369" s="57">
        <v>12500000</v>
      </c>
    </row>
    <row r="370" spans="1:17" ht="16.5">
      <c r="A370" s="55">
        <f t="shared" si="5"/>
        <v>369</v>
      </c>
      <c r="B370" s="47" t="s">
        <v>1282</v>
      </c>
      <c r="C370" s="47" t="s">
        <v>64</v>
      </c>
      <c r="D370" s="47" t="s">
        <v>29</v>
      </c>
      <c r="E370" s="47" t="s">
        <v>1592</v>
      </c>
      <c r="F370" s="47">
        <v>149</v>
      </c>
      <c r="G370" s="47">
        <v>2025</v>
      </c>
      <c r="H370" s="48" t="s">
        <v>1283</v>
      </c>
      <c r="I370" s="48" t="s">
        <v>1284</v>
      </c>
      <c r="J370" s="75">
        <v>15681500018320</v>
      </c>
      <c r="K370" s="78">
        <v>46380</v>
      </c>
      <c r="L370" s="77">
        <v>46744</v>
      </c>
      <c r="M370" s="77" t="s">
        <v>528</v>
      </c>
      <c r="N370" s="69" t="s">
        <v>128</v>
      </c>
      <c r="O370" s="110" t="s">
        <v>447</v>
      </c>
      <c r="P370" s="69" t="s">
        <v>1513</v>
      </c>
      <c r="Q370" s="57">
        <v>12500000</v>
      </c>
    </row>
    <row r="371" spans="1:17" ht="17.25" thickBot="1">
      <c r="A371" s="62">
        <f t="shared" si="5"/>
        <v>370</v>
      </c>
      <c r="B371" s="90" t="s">
        <v>1285</v>
      </c>
      <c r="C371" s="90" t="s">
        <v>64</v>
      </c>
      <c r="D371" s="90" t="s">
        <v>29</v>
      </c>
      <c r="E371" s="90"/>
      <c r="F371" s="90">
        <v>149</v>
      </c>
      <c r="G371" s="91">
        <v>2025</v>
      </c>
      <c r="H371" s="92" t="s">
        <v>1286</v>
      </c>
      <c r="I371" s="92" t="s">
        <v>1287</v>
      </c>
      <c r="J371" s="66">
        <v>15681500018350</v>
      </c>
      <c r="K371" s="78">
        <v>46380</v>
      </c>
      <c r="L371" s="77">
        <v>46744</v>
      </c>
      <c r="M371" s="77" t="s">
        <v>528</v>
      </c>
      <c r="N371" s="69" t="s">
        <v>128</v>
      </c>
      <c r="O371" s="110" t="s">
        <v>692</v>
      </c>
      <c r="P371" s="69" t="s">
        <v>1504</v>
      </c>
      <c r="Q371" s="57">
        <v>12200000</v>
      </c>
    </row>
    <row r="372" spans="1:17" ht="17.25" thickBot="1">
      <c r="A372" s="70">
        <f t="shared" si="5"/>
        <v>371</v>
      </c>
      <c r="B372" s="47" t="s">
        <v>1288</v>
      </c>
      <c r="C372" s="47" t="s">
        <v>64</v>
      </c>
      <c r="D372" s="47" t="s">
        <v>29</v>
      </c>
      <c r="E372" s="47"/>
      <c r="F372" s="47">
        <v>149</v>
      </c>
      <c r="G372" s="76">
        <v>2025</v>
      </c>
      <c r="H372" s="48" t="s">
        <v>1289</v>
      </c>
      <c r="I372" s="48" t="s">
        <v>1290</v>
      </c>
      <c r="J372" s="66">
        <v>15681500018370</v>
      </c>
      <c r="K372" s="78">
        <v>46380</v>
      </c>
      <c r="L372" s="77">
        <v>46744</v>
      </c>
      <c r="M372" s="77" t="s">
        <v>528</v>
      </c>
      <c r="N372" s="69" t="s">
        <v>128</v>
      </c>
      <c r="O372" s="110" t="s">
        <v>447</v>
      </c>
      <c r="P372" s="69" t="s">
        <v>1504</v>
      </c>
      <c r="Q372" s="57">
        <v>12200000</v>
      </c>
    </row>
    <row r="373" spans="1:17" ht="17.25" thickBot="1">
      <c r="A373" s="70">
        <f t="shared" si="5"/>
        <v>372</v>
      </c>
      <c r="B373" s="47" t="s">
        <v>1291</v>
      </c>
      <c r="C373" s="47" t="s">
        <v>64</v>
      </c>
      <c r="D373" s="47" t="s">
        <v>29</v>
      </c>
      <c r="E373" s="47"/>
      <c r="F373" s="47">
        <v>149</v>
      </c>
      <c r="G373" s="76">
        <v>2025</v>
      </c>
      <c r="H373" s="48" t="s">
        <v>1292</v>
      </c>
      <c r="I373" s="48" t="s">
        <v>1293</v>
      </c>
      <c r="J373" s="66">
        <v>15681500018400</v>
      </c>
      <c r="K373" s="78">
        <v>46380</v>
      </c>
      <c r="L373" s="77">
        <v>46744</v>
      </c>
      <c r="M373" s="77" t="s">
        <v>528</v>
      </c>
      <c r="N373" s="69" t="s">
        <v>128</v>
      </c>
      <c r="O373" s="110" t="s">
        <v>246</v>
      </c>
      <c r="P373" s="69" t="s">
        <v>1504</v>
      </c>
      <c r="Q373" s="57">
        <v>12200000</v>
      </c>
    </row>
    <row r="374" spans="1:17" ht="17.25" thickBot="1">
      <c r="A374" s="70">
        <f t="shared" si="5"/>
        <v>373</v>
      </c>
      <c r="B374" s="47" t="s">
        <v>1294</v>
      </c>
      <c r="C374" s="47" t="s">
        <v>64</v>
      </c>
      <c r="D374" s="47" t="s">
        <v>29</v>
      </c>
      <c r="E374" s="47"/>
      <c r="F374" s="47">
        <v>149</v>
      </c>
      <c r="G374" s="76">
        <v>2025</v>
      </c>
      <c r="H374" s="48" t="s">
        <v>1295</v>
      </c>
      <c r="I374" s="48" t="s">
        <v>1296</v>
      </c>
      <c r="J374" s="66">
        <v>15681500018420</v>
      </c>
      <c r="K374" s="78">
        <v>46380</v>
      </c>
      <c r="L374" s="77">
        <v>46744</v>
      </c>
      <c r="M374" s="77" t="s">
        <v>528</v>
      </c>
      <c r="N374" s="69" t="s">
        <v>128</v>
      </c>
      <c r="O374" s="110" t="s">
        <v>246</v>
      </c>
      <c r="P374" s="69" t="s">
        <v>1504</v>
      </c>
      <c r="Q374" s="57">
        <v>12200000</v>
      </c>
    </row>
    <row r="375" spans="1:17" ht="17.25" thickBot="1">
      <c r="A375" s="70">
        <f t="shared" si="5"/>
        <v>374</v>
      </c>
      <c r="B375" s="47" t="s">
        <v>1297</v>
      </c>
      <c r="C375" s="47" t="s">
        <v>25</v>
      </c>
      <c r="D375" s="47" t="s">
        <v>525</v>
      </c>
      <c r="E375" s="47"/>
      <c r="F375" s="47">
        <v>2500</v>
      </c>
      <c r="G375" s="76" t="s">
        <v>295</v>
      </c>
      <c r="H375" s="48" t="s">
        <v>1298</v>
      </c>
      <c r="I375" s="48" t="s">
        <v>1299</v>
      </c>
      <c r="J375" s="66">
        <v>15681500019670</v>
      </c>
      <c r="K375" s="78">
        <v>46380</v>
      </c>
      <c r="L375" s="77">
        <v>46744</v>
      </c>
      <c r="M375" s="77" t="s">
        <v>528</v>
      </c>
      <c r="N375" s="69" t="s">
        <v>67</v>
      </c>
      <c r="O375" s="110" t="s">
        <v>613</v>
      </c>
      <c r="P375" s="69" t="s">
        <v>1565</v>
      </c>
      <c r="Q375" s="57">
        <v>86900000</v>
      </c>
    </row>
    <row r="376" spans="1:17" ht="17.25" thickBot="1">
      <c r="A376" s="70">
        <f t="shared" si="5"/>
        <v>375</v>
      </c>
      <c r="B376" s="47" t="s">
        <v>1300</v>
      </c>
      <c r="C376" s="47" t="s">
        <v>64</v>
      </c>
      <c r="D376" s="47" t="s">
        <v>29</v>
      </c>
      <c r="E376" s="47"/>
      <c r="F376" s="47">
        <v>124</v>
      </c>
      <c r="G376" s="76" t="s">
        <v>317</v>
      </c>
      <c r="H376" s="48" t="s">
        <v>1301</v>
      </c>
      <c r="I376" s="48" t="s">
        <v>1302</v>
      </c>
      <c r="J376" s="66">
        <v>15681500018450</v>
      </c>
      <c r="K376" s="78">
        <v>46380</v>
      </c>
      <c r="L376" s="77">
        <v>46744</v>
      </c>
      <c r="M376" s="77" t="s">
        <v>528</v>
      </c>
      <c r="N376" s="69" t="s">
        <v>128</v>
      </c>
      <c r="O376" s="110" t="s">
        <v>281</v>
      </c>
      <c r="P376" s="69" t="s">
        <v>1516</v>
      </c>
      <c r="Q376" s="57">
        <v>6800000</v>
      </c>
    </row>
    <row r="377" spans="1:17" ht="17.25" thickBot="1">
      <c r="A377" s="70">
        <f t="shared" si="5"/>
        <v>376</v>
      </c>
      <c r="B377" s="47" t="s">
        <v>1303</v>
      </c>
      <c r="C377" s="47" t="s">
        <v>64</v>
      </c>
      <c r="D377" s="47" t="s">
        <v>29</v>
      </c>
      <c r="E377" s="47"/>
      <c r="F377" s="47">
        <v>124</v>
      </c>
      <c r="G377" s="76" t="s">
        <v>317</v>
      </c>
      <c r="H377" s="48" t="s">
        <v>1304</v>
      </c>
      <c r="I377" s="48" t="s">
        <v>1305</v>
      </c>
      <c r="J377" s="66">
        <v>15681500018470</v>
      </c>
      <c r="K377" s="78">
        <v>46380</v>
      </c>
      <c r="L377" s="77">
        <v>46744</v>
      </c>
      <c r="M377" s="77" t="s">
        <v>528</v>
      </c>
      <c r="N377" s="69" t="s">
        <v>128</v>
      </c>
      <c r="O377" s="110" t="s">
        <v>358</v>
      </c>
      <c r="P377" s="69" t="s">
        <v>1516</v>
      </c>
      <c r="Q377" s="57">
        <v>6800000</v>
      </c>
    </row>
    <row r="378" spans="1:17" ht="17.25" thickBot="1">
      <c r="A378" s="70">
        <f t="shared" si="5"/>
        <v>377</v>
      </c>
      <c r="B378" s="47" t="s">
        <v>1306</v>
      </c>
      <c r="C378" s="47" t="s">
        <v>64</v>
      </c>
      <c r="D378" s="47" t="s">
        <v>29</v>
      </c>
      <c r="E378" s="47"/>
      <c r="F378" s="47">
        <v>124</v>
      </c>
      <c r="G378" s="76" t="s">
        <v>317</v>
      </c>
      <c r="H378" s="48" t="s">
        <v>1307</v>
      </c>
      <c r="I378" s="48" t="s">
        <v>1308</v>
      </c>
      <c r="J378" s="66">
        <v>15681500018490</v>
      </c>
      <c r="K378" s="78">
        <v>46380</v>
      </c>
      <c r="L378" s="77">
        <v>46744</v>
      </c>
      <c r="M378" s="77" t="s">
        <v>528</v>
      </c>
      <c r="N378" s="69" t="s">
        <v>128</v>
      </c>
      <c r="O378" s="110" t="s">
        <v>358</v>
      </c>
      <c r="P378" s="69" t="s">
        <v>1516</v>
      </c>
      <c r="Q378" s="57">
        <v>6800000</v>
      </c>
    </row>
    <row r="379" spans="1:17" ht="17.25" thickBot="1">
      <c r="A379" s="70">
        <f t="shared" si="5"/>
        <v>378</v>
      </c>
      <c r="B379" s="47" t="s">
        <v>1309</v>
      </c>
      <c r="C379" s="47" t="s">
        <v>64</v>
      </c>
      <c r="D379" s="47" t="s">
        <v>29</v>
      </c>
      <c r="E379" s="47"/>
      <c r="F379" s="47">
        <v>149</v>
      </c>
      <c r="G379" s="76">
        <v>2025</v>
      </c>
      <c r="H379" s="48" t="s">
        <v>1310</v>
      </c>
      <c r="I379" s="48" t="s">
        <v>1311</v>
      </c>
      <c r="J379" s="66">
        <v>15681500018500</v>
      </c>
      <c r="K379" s="78">
        <v>46381</v>
      </c>
      <c r="L379" s="77">
        <v>46745</v>
      </c>
      <c r="M379" s="77" t="s">
        <v>528</v>
      </c>
      <c r="N379" s="69" t="s">
        <v>128</v>
      </c>
      <c r="O379" s="110" t="s">
        <v>246</v>
      </c>
      <c r="P379" s="69" t="s">
        <v>1504</v>
      </c>
      <c r="Q379" s="57">
        <v>12200000</v>
      </c>
    </row>
    <row r="380" spans="1:17" ht="17.25" thickBot="1">
      <c r="A380" s="70">
        <f t="shared" si="5"/>
        <v>379</v>
      </c>
      <c r="B380" s="47" t="s">
        <v>1312</v>
      </c>
      <c r="C380" s="47" t="s">
        <v>64</v>
      </c>
      <c r="D380" s="47" t="s">
        <v>29</v>
      </c>
      <c r="E380" s="47"/>
      <c r="F380" s="47">
        <v>149</v>
      </c>
      <c r="G380" s="76">
        <v>2025</v>
      </c>
      <c r="H380" s="48" t="s">
        <v>1313</v>
      </c>
      <c r="I380" s="48" t="s">
        <v>1314</v>
      </c>
      <c r="J380" s="66">
        <v>15681500018520</v>
      </c>
      <c r="K380" s="78">
        <v>46381</v>
      </c>
      <c r="L380" s="77">
        <v>46745</v>
      </c>
      <c r="M380" s="77" t="s">
        <v>528</v>
      </c>
      <c r="N380" s="69" t="s">
        <v>128</v>
      </c>
      <c r="O380" s="110" t="s">
        <v>1315</v>
      </c>
      <c r="P380" s="69" t="s">
        <v>1504</v>
      </c>
      <c r="Q380" s="57">
        <v>12200000</v>
      </c>
    </row>
    <row r="381" spans="1:17" ht="17.25" thickBot="1">
      <c r="A381" s="70">
        <f t="shared" si="5"/>
        <v>380</v>
      </c>
      <c r="B381" s="47" t="s">
        <v>1316</v>
      </c>
      <c r="C381" s="47" t="s">
        <v>64</v>
      </c>
      <c r="D381" s="47" t="s">
        <v>29</v>
      </c>
      <c r="E381" s="47"/>
      <c r="F381" s="47">
        <v>149</v>
      </c>
      <c r="G381" s="76">
        <v>2025</v>
      </c>
      <c r="H381" s="48" t="s">
        <v>1317</v>
      </c>
      <c r="I381" s="48" t="s">
        <v>1318</v>
      </c>
      <c r="J381" s="66">
        <v>15681500018540</v>
      </c>
      <c r="K381" s="78">
        <v>46381</v>
      </c>
      <c r="L381" s="77">
        <v>46745</v>
      </c>
      <c r="M381" s="77" t="s">
        <v>528</v>
      </c>
      <c r="N381" s="69" t="s">
        <v>128</v>
      </c>
      <c r="O381" s="110" t="s">
        <v>1315</v>
      </c>
      <c r="P381" s="69" t="s">
        <v>1504</v>
      </c>
      <c r="Q381" s="57">
        <v>12200000</v>
      </c>
    </row>
    <row r="382" spans="1:17" ht="17.25" thickBot="1">
      <c r="A382" s="70">
        <f t="shared" si="5"/>
        <v>381</v>
      </c>
      <c r="B382" s="47" t="s">
        <v>1319</v>
      </c>
      <c r="C382" s="47" t="s">
        <v>64</v>
      </c>
      <c r="D382" s="47" t="s">
        <v>29</v>
      </c>
      <c r="E382" s="47"/>
      <c r="F382" s="47">
        <v>149</v>
      </c>
      <c r="G382" s="76">
        <v>2025</v>
      </c>
      <c r="H382" s="48" t="s">
        <v>1320</v>
      </c>
      <c r="I382" s="48" t="s">
        <v>1321</v>
      </c>
      <c r="J382" s="66">
        <v>15681500018560</v>
      </c>
      <c r="K382" s="78">
        <v>46381</v>
      </c>
      <c r="L382" s="77">
        <v>46745</v>
      </c>
      <c r="M382" s="77" t="s">
        <v>528</v>
      </c>
      <c r="N382" s="69" t="s">
        <v>128</v>
      </c>
      <c r="O382" s="110" t="s">
        <v>692</v>
      </c>
      <c r="P382" s="69" t="s">
        <v>1504</v>
      </c>
      <c r="Q382" s="57">
        <v>12200000</v>
      </c>
    </row>
    <row r="383" spans="1:17" ht="17.25" thickBot="1">
      <c r="A383" s="70">
        <f t="shared" si="5"/>
        <v>382</v>
      </c>
      <c r="B383" s="47" t="s">
        <v>1322</v>
      </c>
      <c r="C383" s="47" t="s">
        <v>64</v>
      </c>
      <c r="D383" s="47" t="s">
        <v>29</v>
      </c>
      <c r="E383" s="47"/>
      <c r="F383" s="47">
        <v>149</v>
      </c>
      <c r="G383" s="76">
        <v>2025</v>
      </c>
      <c r="H383" s="48" t="s">
        <v>1323</v>
      </c>
      <c r="I383" s="48" t="s">
        <v>1324</v>
      </c>
      <c r="J383" s="66">
        <v>15681500018570</v>
      </c>
      <c r="K383" s="78">
        <v>46381</v>
      </c>
      <c r="L383" s="77">
        <v>46745</v>
      </c>
      <c r="M383" s="77" t="s">
        <v>528</v>
      </c>
      <c r="N383" s="69" t="s">
        <v>128</v>
      </c>
      <c r="O383" s="110" t="s">
        <v>692</v>
      </c>
      <c r="P383" s="69" t="s">
        <v>1504</v>
      </c>
      <c r="Q383" s="57">
        <v>12200000</v>
      </c>
    </row>
    <row r="384" spans="1:17" ht="17.25" thickBot="1">
      <c r="A384" s="70">
        <f t="shared" si="5"/>
        <v>383</v>
      </c>
      <c r="B384" s="47" t="s">
        <v>1325</v>
      </c>
      <c r="C384" s="47" t="s">
        <v>64</v>
      </c>
      <c r="D384" s="47" t="s">
        <v>29</v>
      </c>
      <c r="E384" s="47"/>
      <c r="F384" s="47">
        <v>149</v>
      </c>
      <c r="G384" s="76">
        <v>2025</v>
      </c>
      <c r="H384" s="48" t="s">
        <v>1326</v>
      </c>
      <c r="I384" s="48" t="s">
        <v>1327</v>
      </c>
      <c r="J384" s="66">
        <v>15681500018590</v>
      </c>
      <c r="K384" s="78">
        <v>46381</v>
      </c>
      <c r="L384" s="77">
        <v>46745</v>
      </c>
      <c r="M384" s="77" t="s">
        <v>528</v>
      </c>
      <c r="N384" s="69" t="s">
        <v>128</v>
      </c>
      <c r="O384" s="110" t="s">
        <v>692</v>
      </c>
      <c r="P384" s="69" t="s">
        <v>1504</v>
      </c>
      <c r="Q384" s="57">
        <v>12200000</v>
      </c>
    </row>
    <row r="385" spans="1:17" ht="17.25" thickBot="1">
      <c r="A385" s="70">
        <f t="shared" si="5"/>
        <v>384</v>
      </c>
      <c r="B385" s="47" t="s">
        <v>1328</v>
      </c>
      <c r="C385" s="47" t="s">
        <v>1039</v>
      </c>
      <c r="D385" s="47" t="s">
        <v>525</v>
      </c>
      <c r="E385" s="47"/>
      <c r="F385" s="47">
        <v>1999</v>
      </c>
      <c r="G385" s="76" t="s">
        <v>652</v>
      </c>
      <c r="H385" s="48" t="s">
        <v>1329</v>
      </c>
      <c r="I385" s="48" t="s">
        <v>1330</v>
      </c>
      <c r="J385" s="66">
        <v>15681500018610</v>
      </c>
      <c r="K385" s="78">
        <v>46381</v>
      </c>
      <c r="L385" s="77">
        <v>46745</v>
      </c>
      <c r="M385" s="77" t="s">
        <v>528</v>
      </c>
      <c r="N385" s="69" t="s">
        <v>128</v>
      </c>
      <c r="O385" s="110" t="s">
        <v>440</v>
      </c>
      <c r="P385" s="69" t="s">
        <v>1519</v>
      </c>
      <c r="Q385" s="57">
        <v>85100000</v>
      </c>
    </row>
    <row r="386" spans="1:17" ht="17.25" thickBot="1">
      <c r="A386" s="70">
        <f t="shared" si="5"/>
        <v>385</v>
      </c>
      <c r="B386" s="47" t="s">
        <v>1331</v>
      </c>
      <c r="C386" s="47" t="s">
        <v>473</v>
      </c>
      <c r="D386" s="47" t="s">
        <v>27</v>
      </c>
      <c r="E386" s="47"/>
      <c r="F386" s="47">
        <v>2442</v>
      </c>
      <c r="G386" s="76">
        <v>2025</v>
      </c>
      <c r="H386" s="48" t="s">
        <v>1332</v>
      </c>
      <c r="I386" s="48" t="s">
        <v>1333</v>
      </c>
      <c r="J386" s="66">
        <v>15681500018620</v>
      </c>
      <c r="K386" s="78">
        <v>46384</v>
      </c>
      <c r="L386" s="77">
        <v>46748</v>
      </c>
      <c r="M386" s="77" t="s">
        <v>528</v>
      </c>
      <c r="N386" s="69" t="s">
        <v>67</v>
      </c>
      <c r="O386" s="110" t="s">
        <v>613</v>
      </c>
      <c r="P386" s="69" t="s">
        <v>1557</v>
      </c>
      <c r="Q386" s="57">
        <v>188700000</v>
      </c>
    </row>
    <row r="387" spans="1:17" ht="17.25" thickBot="1">
      <c r="A387" s="70">
        <f t="shared" si="5"/>
        <v>386</v>
      </c>
      <c r="B387" s="47" t="s">
        <v>1334</v>
      </c>
      <c r="C387" s="47" t="s">
        <v>25</v>
      </c>
      <c r="D387" s="47" t="s">
        <v>525</v>
      </c>
      <c r="E387" s="47"/>
      <c r="F387" s="47">
        <v>2500</v>
      </c>
      <c r="G387" s="76" t="s">
        <v>425</v>
      </c>
      <c r="H387" s="48" t="s">
        <v>1335</v>
      </c>
      <c r="I387" s="48" t="s">
        <v>1336</v>
      </c>
      <c r="J387" s="66">
        <v>15681500018630</v>
      </c>
      <c r="K387" s="78">
        <v>46383</v>
      </c>
      <c r="L387" s="77">
        <v>46747</v>
      </c>
      <c r="M387" s="77" t="s">
        <v>528</v>
      </c>
      <c r="N387" s="69" t="s">
        <v>67</v>
      </c>
      <c r="O387" s="110" t="s">
        <v>68</v>
      </c>
      <c r="P387" s="69" t="s">
        <v>1565</v>
      </c>
      <c r="Q387" s="57">
        <v>93100000</v>
      </c>
    </row>
    <row r="388" spans="1:17" ht="17.25" thickBot="1">
      <c r="A388" s="70">
        <f t="shared" ref="A388:A438" si="6">+A387+1</f>
        <v>387</v>
      </c>
      <c r="B388" s="47" t="s">
        <v>1337</v>
      </c>
      <c r="C388" s="47" t="s">
        <v>304</v>
      </c>
      <c r="D388" s="47" t="s">
        <v>525</v>
      </c>
      <c r="E388" s="47"/>
      <c r="F388" s="47">
        <v>2488</v>
      </c>
      <c r="G388" s="76" t="s">
        <v>736</v>
      </c>
      <c r="H388" s="48" t="s">
        <v>1338</v>
      </c>
      <c r="I388" s="48" t="s">
        <v>1339</v>
      </c>
      <c r="J388" s="66">
        <v>15681500018650</v>
      </c>
      <c r="K388" s="78">
        <v>46383</v>
      </c>
      <c r="L388" s="77">
        <v>46747</v>
      </c>
      <c r="M388" s="77" t="s">
        <v>528</v>
      </c>
      <c r="N388" s="69" t="s">
        <v>269</v>
      </c>
      <c r="O388" s="110" t="s">
        <v>320</v>
      </c>
      <c r="P388" s="69" t="s">
        <v>1569</v>
      </c>
      <c r="Q388" s="57">
        <v>51400000</v>
      </c>
    </row>
    <row r="389" spans="1:17" ht="17.25" thickBot="1">
      <c r="A389" s="70">
        <f t="shared" si="6"/>
        <v>388</v>
      </c>
      <c r="B389" s="47" t="s">
        <v>1340</v>
      </c>
      <c r="C389" s="47" t="s">
        <v>4</v>
      </c>
      <c r="D389" s="47" t="s">
        <v>525</v>
      </c>
      <c r="E389" s="47"/>
      <c r="F389" s="47">
        <v>2694</v>
      </c>
      <c r="G389" s="76" t="s">
        <v>295</v>
      </c>
      <c r="H389" s="48" t="s">
        <v>1341</v>
      </c>
      <c r="I389" s="48" t="s">
        <v>1342</v>
      </c>
      <c r="J389" s="66">
        <v>15681500018660</v>
      </c>
      <c r="K389" s="78">
        <v>46383</v>
      </c>
      <c r="L389" s="77">
        <v>46747</v>
      </c>
      <c r="M389" s="77" t="s">
        <v>528</v>
      </c>
      <c r="N389" s="69" t="s">
        <v>128</v>
      </c>
      <c r="O389" s="110" t="s">
        <v>338</v>
      </c>
      <c r="P389" s="69" t="s">
        <v>1574</v>
      </c>
      <c r="Q389" s="57">
        <v>138000000</v>
      </c>
    </row>
    <row r="390" spans="1:17" ht="17.25" thickBot="1">
      <c r="A390" s="70">
        <f t="shared" si="6"/>
        <v>389</v>
      </c>
      <c r="B390" s="47" t="s">
        <v>1343</v>
      </c>
      <c r="C390" s="47" t="s">
        <v>4</v>
      </c>
      <c r="D390" s="47" t="s">
        <v>525</v>
      </c>
      <c r="E390" s="47"/>
      <c r="F390" s="47">
        <v>2694</v>
      </c>
      <c r="G390" s="76" t="s">
        <v>295</v>
      </c>
      <c r="H390" s="48" t="s">
        <v>1344</v>
      </c>
      <c r="I390" s="48" t="s">
        <v>1345</v>
      </c>
      <c r="J390" s="66">
        <v>15681500018680</v>
      </c>
      <c r="K390" s="78">
        <v>46383</v>
      </c>
      <c r="L390" s="77">
        <v>46747</v>
      </c>
      <c r="M390" s="77" t="s">
        <v>528</v>
      </c>
      <c r="N390" s="69" t="s">
        <v>128</v>
      </c>
      <c r="O390" s="110" t="s">
        <v>358</v>
      </c>
      <c r="P390" s="69" t="s">
        <v>1574</v>
      </c>
      <c r="Q390" s="57">
        <v>138000000</v>
      </c>
    </row>
    <row r="391" spans="1:17" ht="17.25" thickBot="1">
      <c r="A391" s="70">
        <f t="shared" si="6"/>
        <v>390</v>
      </c>
      <c r="B391" s="47" t="s">
        <v>1346</v>
      </c>
      <c r="C391" s="47" t="s">
        <v>4</v>
      </c>
      <c r="D391" s="47" t="s">
        <v>525</v>
      </c>
      <c r="E391" s="47"/>
      <c r="F391" s="47">
        <v>2393</v>
      </c>
      <c r="G391" s="76" t="s">
        <v>322</v>
      </c>
      <c r="H391" s="48" t="s">
        <v>1347</v>
      </c>
      <c r="I391" s="48" t="s">
        <v>1348</v>
      </c>
      <c r="J391" s="66">
        <v>15681500018700</v>
      </c>
      <c r="K391" s="78">
        <v>46383</v>
      </c>
      <c r="L391" s="77">
        <v>46747</v>
      </c>
      <c r="M391" s="77" t="s">
        <v>528</v>
      </c>
      <c r="N391" s="69" t="s">
        <v>128</v>
      </c>
      <c r="O391" s="110" t="s">
        <v>348</v>
      </c>
      <c r="P391" s="69" t="s">
        <v>1520</v>
      </c>
      <c r="Q391" s="57">
        <v>149700000</v>
      </c>
    </row>
    <row r="392" spans="1:17" ht="17.25" thickBot="1">
      <c r="A392" s="70">
        <f t="shared" si="6"/>
        <v>391</v>
      </c>
      <c r="B392" s="47" t="s">
        <v>1349</v>
      </c>
      <c r="C392" s="47" t="s">
        <v>4</v>
      </c>
      <c r="D392" s="47" t="s">
        <v>525</v>
      </c>
      <c r="E392" s="47"/>
      <c r="F392" s="47">
        <v>2393</v>
      </c>
      <c r="G392" s="76" t="s">
        <v>652</v>
      </c>
      <c r="H392" s="48" t="s">
        <v>1350</v>
      </c>
      <c r="I392" s="48" t="s">
        <v>1351</v>
      </c>
      <c r="J392" s="66">
        <v>15681500018710</v>
      </c>
      <c r="K392" s="78">
        <v>46384</v>
      </c>
      <c r="L392" s="77">
        <v>46748</v>
      </c>
      <c r="M392" s="77" t="s">
        <v>528</v>
      </c>
      <c r="N392" s="69" t="s">
        <v>128</v>
      </c>
      <c r="O392" s="110" t="s">
        <v>281</v>
      </c>
      <c r="P392" s="69" t="s">
        <v>1520</v>
      </c>
      <c r="Q392" s="57">
        <v>160400000</v>
      </c>
    </row>
    <row r="393" spans="1:17" ht="17.25" thickBot="1">
      <c r="A393" s="70">
        <f t="shared" si="6"/>
        <v>392</v>
      </c>
      <c r="B393" s="47" t="s">
        <v>1352</v>
      </c>
      <c r="C393" s="47" t="s">
        <v>64</v>
      </c>
      <c r="D393" s="47" t="s">
        <v>29</v>
      </c>
      <c r="E393" s="47"/>
      <c r="F393" s="47">
        <v>149</v>
      </c>
      <c r="G393" s="76">
        <v>2025</v>
      </c>
      <c r="H393" s="48" t="s">
        <v>1353</v>
      </c>
      <c r="I393" s="48" t="s">
        <v>1354</v>
      </c>
      <c r="J393" s="66">
        <v>15681500018720</v>
      </c>
      <c r="K393" s="78">
        <v>46384</v>
      </c>
      <c r="L393" s="77">
        <v>46748</v>
      </c>
      <c r="M393" s="77" t="s">
        <v>528</v>
      </c>
      <c r="N393" s="69" t="s">
        <v>128</v>
      </c>
      <c r="O393" s="110" t="s">
        <v>692</v>
      </c>
      <c r="P393" s="69" t="s">
        <v>1504</v>
      </c>
      <c r="Q393" s="57">
        <v>12200000</v>
      </c>
    </row>
    <row r="394" spans="1:17" ht="17.25" thickBot="1">
      <c r="A394" s="70">
        <f t="shared" si="6"/>
        <v>393</v>
      </c>
      <c r="B394" s="47" t="s">
        <v>1355</v>
      </c>
      <c r="C394" s="47" t="s">
        <v>473</v>
      </c>
      <c r="D394" s="47" t="s">
        <v>27</v>
      </c>
      <c r="E394" s="47"/>
      <c r="F394" s="47">
        <v>2442</v>
      </c>
      <c r="G394" s="76">
        <v>2025</v>
      </c>
      <c r="H394" s="48" t="s">
        <v>1356</v>
      </c>
      <c r="I394" s="48" t="s">
        <v>1357</v>
      </c>
      <c r="J394" s="66">
        <v>15681500018750</v>
      </c>
      <c r="K394" s="78">
        <v>46384</v>
      </c>
      <c r="L394" s="77">
        <v>46748</v>
      </c>
      <c r="M394" s="77" t="s">
        <v>528</v>
      </c>
      <c r="N394" s="69" t="s">
        <v>67</v>
      </c>
      <c r="O394" s="110" t="s">
        <v>77</v>
      </c>
      <c r="P394" s="69" t="s">
        <v>1557</v>
      </c>
      <c r="Q394" s="57">
        <v>188700000</v>
      </c>
    </row>
    <row r="395" spans="1:17" ht="17.25" thickBot="1">
      <c r="A395" s="70">
        <f t="shared" si="6"/>
        <v>394</v>
      </c>
      <c r="B395" s="47" t="s">
        <v>1358</v>
      </c>
      <c r="C395" s="47" t="s">
        <v>4</v>
      </c>
      <c r="D395" s="47" t="s">
        <v>27</v>
      </c>
      <c r="E395" s="47"/>
      <c r="F395" s="47">
        <v>2694</v>
      </c>
      <c r="G395" s="76">
        <v>2023</v>
      </c>
      <c r="H395" s="48" t="s">
        <v>1359</v>
      </c>
      <c r="I395" s="48" t="s">
        <v>1360</v>
      </c>
      <c r="J395" s="66">
        <v>15681500018760</v>
      </c>
      <c r="K395" s="78">
        <v>46384</v>
      </c>
      <c r="L395" s="77">
        <v>46748</v>
      </c>
      <c r="M395" s="77" t="s">
        <v>528</v>
      </c>
      <c r="N395" s="69" t="s">
        <v>67</v>
      </c>
      <c r="O395" s="110" t="s">
        <v>372</v>
      </c>
      <c r="P395" s="69" t="s">
        <v>1559</v>
      </c>
      <c r="Q395" s="57">
        <v>178000000</v>
      </c>
    </row>
    <row r="396" spans="1:17" ht="17.25" thickBot="1">
      <c r="A396" s="70">
        <f t="shared" si="6"/>
        <v>395</v>
      </c>
      <c r="B396" s="47" t="s">
        <v>1361</v>
      </c>
      <c r="C396" s="47" t="s">
        <v>4</v>
      </c>
      <c r="D396" s="47" t="s">
        <v>525</v>
      </c>
      <c r="E396" s="47"/>
      <c r="F396" s="47">
        <v>2694</v>
      </c>
      <c r="G396" s="76" t="s">
        <v>425</v>
      </c>
      <c r="H396" s="48" t="s">
        <v>1362</v>
      </c>
      <c r="I396" s="48" t="s">
        <v>1363</v>
      </c>
      <c r="J396" s="66">
        <v>15681500018770</v>
      </c>
      <c r="K396" s="78">
        <v>46384</v>
      </c>
      <c r="L396" s="77">
        <v>46748</v>
      </c>
      <c r="M396" s="77" t="s">
        <v>528</v>
      </c>
      <c r="N396" s="69" t="s">
        <v>128</v>
      </c>
      <c r="O396" s="110" t="s">
        <v>281</v>
      </c>
      <c r="P396" s="69" t="s">
        <v>1572</v>
      </c>
      <c r="Q396" s="57">
        <v>115800000</v>
      </c>
    </row>
    <row r="397" spans="1:17" ht="17.25" thickBot="1">
      <c r="A397" s="70">
        <f t="shared" si="6"/>
        <v>396</v>
      </c>
      <c r="B397" s="47" t="s">
        <v>1364</v>
      </c>
      <c r="C397" s="47" t="s">
        <v>64</v>
      </c>
      <c r="D397" s="47" t="s">
        <v>29</v>
      </c>
      <c r="E397" s="47"/>
      <c r="F397" s="47">
        <v>124</v>
      </c>
      <c r="G397" s="76" t="s">
        <v>425</v>
      </c>
      <c r="H397" s="48" t="s">
        <v>1365</v>
      </c>
      <c r="I397" s="48" t="s">
        <v>1366</v>
      </c>
      <c r="J397" s="66">
        <v>15681500018780</v>
      </c>
      <c r="K397" s="78">
        <v>46384</v>
      </c>
      <c r="L397" s="77">
        <v>46748</v>
      </c>
      <c r="M397" s="77" t="s">
        <v>528</v>
      </c>
      <c r="N397" s="69" t="s">
        <v>128</v>
      </c>
      <c r="O397" s="110" t="s">
        <v>358</v>
      </c>
      <c r="P397" s="69" t="s">
        <v>1516</v>
      </c>
      <c r="Q397" s="57">
        <v>5900000</v>
      </c>
    </row>
    <row r="398" spans="1:17" ht="17.25" thickBot="1">
      <c r="A398" s="70">
        <f t="shared" si="6"/>
        <v>397</v>
      </c>
      <c r="B398" s="47" t="s">
        <v>1367</v>
      </c>
      <c r="C398" s="47" t="s">
        <v>64</v>
      </c>
      <c r="D398" s="47" t="s">
        <v>29</v>
      </c>
      <c r="E398" s="47"/>
      <c r="F398" s="47">
        <v>124</v>
      </c>
      <c r="G398" s="76" t="s">
        <v>648</v>
      </c>
      <c r="H398" s="48" t="s">
        <v>1368</v>
      </c>
      <c r="I398" s="48" t="s">
        <v>1369</v>
      </c>
      <c r="J398" s="66">
        <v>15681500018790</v>
      </c>
      <c r="K398" s="78">
        <v>46749</v>
      </c>
      <c r="L398" s="77">
        <v>47114</v>
      </c>
      <c r="M398" s="77" t="s">
        <v>591</v>
      </c>
      <c r="N398" s="69" t="s">
        <v>269</v>
      </c>
      <c r="O398" s="110" t="s">
        <v>789</v>
      </c>
      <c r="P398" s="69" t="s">
        <v>1505</v>
      </c>
      <c r="Q398" s="57">
        <v>5000000</v>
      </c>
    </row>
    <row r="399" spans="1:17" ht="17.25" thickBot="1">
      <c r="A399" s="70">
        <f t="shared" si="6"/>
        <v>398</v>
      </c>
      <c r="B399" s="47" t="s">
        <v>1370</v>
      </c>
      <c r="C399" s="47" t="s">
        <v>4</v>
      </c>
      <c r="D399" s="47" t="s">
        <v>525</v>
      </c>
      <c r="E399" s="47"/>
      <c r="F399" s="47">
        <v>2694</v>
      </c>
      <c r="G399" s="76" t="s">
        <v>425</v>
      </c>
      <c r="H399" s="48" t="s">
        <v>1371</v>
      </c>
      <c r="I399" s="48" t="s">
        <v>1372</v>
      </c>
      <c r="J399" s="66">
        <v>15681500018800</v>
      </c>
      <c r="K399" s="78">
        <v>46385</v>
      </c>
      <c r="L399" s="77">
        <v>46749</v>
      </c>
      <c r="M399" s="77" t="s">
        <v>528</v>
      </c>
      <c r="N399" s="69" t="s">
        <v>128</v>
      </c>
      <c r="O399" s="110" t="s">
        <v>338</v>
      </c>
      <c r="P399" s="69" t="s">
        <v>1572</v>
      </c>
      <c r="Q399" s="57">
        <v>115800000</v>
      </c>
    </row>
    <row r="400" spans="1:17" ht="17.25" thickBot="1">
      <c r="A400" s="70">
        <f t="shared" si="6"/>
        <v>399</v>
      </c>
      <c r="B400" s="47" t="s">
        <v>1373</v>
      </c>
      <c r="C400" s="47" t="s">
        <v>64</v>
      </c>
      <c r="D400" s="47" t="s">
        <v>29</v>
      </c>
      <c r="E400" s="47"/>
      <c r="F400" s="47">
        <v>124</v>
      </c>
      <c r="G400" s="76" t="s">
        <v>425</v>
      </c>
      <c r="H400" s="48" t="s">
        <v>1374</v>
      </c>
      <c r="I400" s="48" t="s">
        <v>1375</v>
      </c>
      <c r="J400" s="66">
        <v>15681500018810</v>
      </c>
      <c r="K400" s="78">
        <v>46385</v>
      </c>
      <c r="L400" s="77">
        <v>46749</v>
      </c>
      <c r="M400" s="77" t="s">
        <v>528</v>
      </c>
      <c r="N400" s="69" t="s">
        <v>128</v>
      </c>
      <c r="O400" s="110" t="s">
        <v>129</v>
      </c>
      <c r="P400" s="69" t="s">
        <v>1516</v>
      </c>
      <c r="Q400" s="57">
        <v>5900000</v>
      </c>
    </row>
    <row r="401" spans="1:17" ht="17.25" thickBot="1">
      <c r="A401" s="70">
        <f t="shared" si="6"/>
        <v>400</v>
      </c>
      <c r="B401" s="47" t="s">
        <v>1376</v>
      </c>
      <c r="C401" s="47" t="s">
        <v>64</v>
      </c>
      <c r="D401" s="47" t="s">
        <v>29</v>
      </c>
      <c r="E401" s="47"/>
      <c r="F401" s="47">
        <v>124</v>
      </c>
      <c r="G401" s="76" t="s">
        <v>425</v>
      </c>
      <c r="H401" s="48" t="s">
        <v>1377</v>
      </c>
      <c r="I401" s="48" t="s">
        <v>1378</v>
      </c>
      <c r="J401" s="66">
        <v>15681500018820</v>
      </c>
      <c r="K401" s="78">
        <v>46385</v>
      </c>
      <c r="L401" s="77">
        <v>46749</v>
      </c>
      <c r="M401" s="77" t="s">
        <v>528</v>
      </c>
      <c r="N401" s="69" t="s">
        <v>128</v>
      </c>
      <c r="O401" s="110" t="s">
        <v>358</v>
      </c>
      <c r="P401" s="69" t="s">
        <v>1516</v>
      </c>
      <c r="Q401" s="57">
        <v>5900000</v>
      </c>
    </row>
    <row r="402" spans="1:17" ht="31.5" thickBot="1">
      <c r="A402" s="70">
        <f t="shared" si="6"/>
        <v>401</v>
      </c>
      <c r="B402" s="47" t="s">
        <v>1379</v>
      </c>
      <c r="C402" s="47" t="s">
        <v>251</v>
      </c>
      <c r="D402" s="47" t="s">
        <v>29</v>
      </c>
      <c r="E402" s="47"/>
      <c r="F402" s="47">
        <v>249</v>
      </c>
      <c r="G402" s="76">
        <v>2024</v>
      </c>
      <c r="H402" s="48" t="s">
        <v>1380</v>
      </c>
      <c r="I402" s="48" t="s">
        <v>1381</v>
      </c>
      <c r="J402" s="66">
        <v>15681500018830</v>
      </c>
      <c r="K402" s="78">
        <v>46385</v>
      </c>
      <c r="L402" s="77">
        <v>46749</v>
      </c>
      <c r="M402" s="77" t="s">
        <v>528</v>
      </c>
      <c r="N402" s="69" t="s">
        <v>72</v>
      </c>
      <c r="O402" s="110" t="s">
        <v>91</v>
      </c>
      <c r="P402" s="69" t="s">
        <v>1582</v>
      </c>
      <c r="Q402" s="57">
        <v>16900000</v>
      </c>
    </row>
    <row r="403" spans="1:17" ht="17.25" thickBot="1">
      <c r="A403" s="70">
        <f t="shared" si="6"/>
        <v>402</v>
      </c>
      <c r="B403" s="47" t="s">
        <v>1382</v>
      </c>
      <c r="C403" s="47" t="s">
        <v>251</v>
      </c>
      <c r="D403" s="47" t="s">
        <v>29</v>
      </c>
      <c r="E403" s="47"/>
      <c r="F403" s="47">
        <v>249</v>
      </c>
      <c r="G403" s="76">
        <v>2024</v>
      </c>
      <c r="H403" s="48" t="s">
        <v>1383</v>
      </c>
      <c r="I403" s="48" t="s">
        <v>1384</v>
      </c>
      <c r="J403" s="66">
        <v>15681500018840</v>
      </c>
      <c r="K403" s="78">
        <v>46386</v>
      </c>
      <c r="L403" s="77">
        <v>46750</v>
      </c>
      <c r="M403" s="77" t="s">
        <v>528</v>
      </c>
      <c r="N403" s="69" t="s">
        <v>72</v>
      </c>
      <c r="O403" s="110" t="s">
        <v>216</v>
      </c>
      <c r="P403" s="69" t="s">
        <v>1582</v>
      </c>
      <c r="Q403" s="57">
        <v>16900000</v>
      </c>
    </row>
    <row r="404" spans="1:17" ht="17.25" thickBot="1">
      <c r="A404" s="70">
        <f t="shared" si="6"/>
        <v>403</v>
      </c>
      <c r="B404" s="47" t="s">
        <v>1385</v>
      </c>
      <c r="C404" s="47" t="s">
        <v>64</v>
      </c>
      <c r="D404" s="47" t="s">
        <v>29</v>
      </c>
      <c r="E404" s="47"/>
      <c r="F404" s="47">
        <v>124</v>
      </c>
      <c r="G404" s="76" t="s">
        <v>425</v>
      </c>
      <c r="H404" s="48" t="s">
        <v>1386</v>
      </c>
      <c r="I404" s="48" t="s">
        <v>1387</v>
      </c>
      <c r="J404" s="66">
        <v>15681500018900</v>
      </c>
      <c r="K404" s="78">
        <v>46387</v>
      </c>
      <c r="L404" s="77">
        <v>46751</v>
      </c>
      <c r="M404" s="77" t="s">
        <v>528</v>
      </c>
      <c r="N404" s="69" t="s">
        <v>128</v>
      </c>
      <c r="O404" s="110" t="s">
        <v>338</v>
      </c>
      <c r="P404" s="69" t="s">
        <v>1516</v>
      </c>
      <c r="Q404" s="57">
        <v>5900000</v>
      </c>
    </row>
    <row r="405" spans="1:17" ht="16.5">
      <c r="A405" s="71">
        <f t="shared" si="6"/>
        <v>404</v>
      </c>
      <c r="B405" s="85" t="s">
        <v>1388</v>
      </c>
      <c r="C405" s="85" t="s">
        <v>64</v>
      </c>
      <c r="D405" s="85" t="s">
        <v>29</v>
      </c>
      <c r="E405" s="85"/>
      <c r="F405" s="85">
        <v>124</v>
      </c>
      <c r="G405" s="86" t="s">
        <v>425</v>
      </c>
      <c r="H405" s="87" t="s">
        <v>1389</v>
      </c>
      <c r="I405" s="87" t="s">
        <v>1390</v>
      </c>
      <c r="J405" s="66">
        <v>15681500018910</v>
      </c>
      <c r="K405" s="78">
        <v>46387</v>
      </c>
      <c r="L405" s="77">
        <v>46751</v>
      </c>
      <c r="M405" s="77" t="s">
        <v>528</v>
      </c>
      <c r="N405" s="69" t="s">
        <v>128</v>
      </c>
      <c r="O405" s="110" t="s">
        <v>338</v>
      </c>
      <c r="P405" s="69" t="s">
        <v>1516</v>
      </c>
      <c r="Q405" s="57">
        <v>5900000</v>
      </c>
    </row>
    <row r="406" spans="1:17" ht="16.5">
      <c r="A406" s="55">
        <f t="shared" si="6"/>
        <v>405</v>
      </c>
      <c r="B406" s="47" t="s">
        <v>1391</v>
      </c>
      <c r="C406" s="47" t="s">
        <v>304</v>
      </c>
      <c r="D406" s="47" t="s">
        <v>27</v>
      </c>
      <c r="E406" s="47" t="s">
        <v>1589</v>
      </c>
      <c r="F406" s="47">
        <v>2300</v>
      </c>
      <c r="G406" s="42">
        <v>2026</v>
      </c>
      <c r="H406" s="42" t="s">
        <v>1392</v>
      </c>
      <c r="I406" s="42" t="s">
        <v>1393</v>
      </c>
      <c r="J406" s="75">
        <v>15651503588080</v>
      </c>
      <c r="K406" s="78">
        <v>46351</v>
      </c>
      <c r="L406" s="94">
        <v>46715</v>
      </c>
      <c r="M406" s="77" t="s">
        <v>26</v>
      </c>
      <c r="N406" s="69" t="s">
        <v>292</v>
      </c>
      <c r="O406" s="110" t="s">
        <v>312</v>
      </c>
      <c r="P406" s="69" t="s">
        <v>1605</v>
      </c>
      <c r="Q406" s="57">
        <v>205500000</v>
      </c>
    </row>
    <row r="407" spans="1:17" ht="16.5">
      <c r="A407" s="55">
        <f t="shared" si="6"/>
        <v>406</v>
      </c>
      <c r="B407" s="47" t="s">
        <v>1394</v>
      </c>
      <c r="C407" s="47" t="s">
        <v>93</v>
      </c>
      <c r="D407" s="47" t="s">
        <v>29</v>
      </c>
      <c r="E407" s="47" t="s">
        <v>1593</v>
      </c>
      <c r="F407" s="47">
        <v>150</v>
      </c>
      <c r="G407" s="47">
        <v>2026</v>
      </c>
      <c r="H407" s="42" t="s">
        <v>1395</v>
      </c>
      <c r="I407" s="48" t="s">
        <v>1396</v>
      </c>
      <c r="J407" s="75">
        <v>15681500018250</v>
      </c>
      <c r="K407" s="78">
        <v>46378</v>
      </c>
      <c r="L407" s="94">
        <v>46742</v>
      </c>
      <c r="M407" s="77" t="s">
        <v>528</v>
      </c>
      <c r="N407" s="69" t="s">
        <v>128</v>
      </c>
      <c r="O407" s="110"/>
      <c r="P407" s="69" t="s">
        <v>1603</v>
      </c>
      <c r="Q407" s="57">
        <v>10300000</v>
      </c>
    </row>
    <row r="408" spans="1:17" ht="16.5">
      <c r="A408" s="55">
        <f t="shared" si="6"/>
        <v>407</v>
      </c>
      <c r="B408" s="42" t="s">
        <v>1397</v>
      </c>
      <c r="C408" s="47" t="s">
        <v>93</v>
      </c>
      <c r="D408" s="47" t="s">
        <v>29</v>
      </c>
      <c r="E408" s="47" t="s">
        <v>1593</v>
      </c>
      <c r="F408" s="47">
        <v>150</v>
      </c>
      <c r="G408" s="47">
        <v>2026</v>
      </c>
      <c r="H408" s="42" t="s">
        <v>1398</v>
      </c>
      <c r="I408" s="48" t="s">
        <v>1399</v>
      </c>
      <c r="J408" s="75">
        <v>15681500018260</v>
      </c>
      <c r="K408" s="78">
        <v>46378</v>
      </c>
      <c r="L408" s="94">
        <v>46742</v>
      </c>
      <c r="M408" s="77" t="s">
        <v>528</v>
      </c>
      <c r="N408" s="69" t="s">
        <v>128</v>
      </c>
      <c r="O408" s="110"/>
      <c r="P408" s="69" t="s">
        <v>1603</v>
      </c>
      <c r="Q408" s="57">
        <v>10300000</v>
      </c>
    </row>
    <row r="409" spans="1:17" ht="16.5">
      <c r="A409" s="55">
        <f t="shared" si="6"/>
        <v>408</v>
      </c>
      <c r="B409" s="40" t="s">
        <v>1400</v>
      </c>
      <c r="C409" s="47" t="s">
        <v>93</v>
      </c>
      <c r="D409" s="47" t="s">
        <v>29</v>
      </c>
      <c r="E409" s="47" t="s">
        <v>1593</v>
      </c>
      <c r="F409" s="47">
        <v>150</v>
      </c>
      <c r="G409" s="47">
        <v>2026</v>
      </c>
      <c r="H409" s="42" t="s">
        <v>1401</v>
      </c>
      <c r="I409" s="42" t="s">
        <v>1402</v>
      </c>
      <c r="J409" s="75">
        <v>15681500018850</v>
      </c>
      <c r="K409" s="78">
        <v>46386</v>
      </c>
      <c r="L409" s="94">
        <v>46750</v>
      </c>
      <c r="M409" s="77" t="s">
        <v>26</v>
      </c>
      <c r="N409" s="69" t="s">
        <v>133</v>
      </c>
      <c r="O409" s="110"/>
      <c r="P409" s="69" t="s">
        <v>1603</v>
      </c>
      <c r="Q409" s="57">
        <v>10300000</v>
      </c>
    </row>
    <row r="410" spans="1:17" ht="16.5">
      <c r="A410" s="55">
        <f t="shared" si="6"/>
        <v>409</v>
      </c>
      <c r="B410" s="40" t="s">
        <v>1403</v>
      </c>
      <c r="C410" s="47" t="s">
        <v>93</v>
      </c>
      <c r="D410" s="47" t="s">
        <v>29</v>
      </c>
      <c r="E410" s="47" t="s">
        <v>1593</v>
      </c>
      <c r="F410" s="47">
        <v>150</v>
      </c>
      <c r="G410" s="47">
        <v>2026</v>
      </c>
      <c r="H410" s="42" t="s">
        <v>1404</v>
      </c>
      <c r="I410" s="42" t="s">
        <v>1405</v>
      </c>
      <c r="J410" s="75">
        <v>15681500018860</v>
      </c>
      <c r="K410" s="78">
        <v>46386</v>
      </c>
      <c r="L410" s="94">
        <v>46750</v>
      </c>
      <c r="M410" s="77" t="s">
        <v>26</v>
      </c>
      <c r="N410" s="69" t="s">
        <v>133</v>
      </c>
      <c r="O410" s="110"/>
      <c r="P410" s="69" t="s">
        <v>1603</v>
      </c>
      <c r="Q410" s="57">
        <v>10300000</v>
      </c>
    </row>
    <row r="411" spans="1:17" ht="16.5">
      <c r="A411" s="55">
        <f t="shared" si="6"/>
        <v>410</v>
      </c>
      <c r="B411" s="40" t="s">
        <v>1406</v>
      </c>
      <c r="C411" s="47" t="s">
        <v>93</v>
      </c>
      <c r="D411" s="47" t="s">
        <v>29</v>
      </c>
      <c r="E411" s="47" t="s">
        <v>1593</v>
      </c>
      <c r="F411" s="47">
        <v>150</v>
      </c>
      <c r="G411" s="47">
        <v>2026</v>
      </c>
      <c r="H411" s="42" t="s">
        <v>1407</v>
      </c>
      <c r="I411" s="42" t="s">
        <v>1408</v>
      </c>
      <c r="J411" s="75" t="e">
        <v>#N/A</v>
      </c>
      <c r="K411" s="78">
        <v>46386</v>
      </c>
      <c r="L411" s="94">
        <v>46750</v>
      </c>
      <c r="M411" s="77" t="s">
        <v>26</v>
      </c>
      <c r="N411" s="69" t="s">
        <v>133</v>
      </c>
      <c r="O411" s="110"/>
      <c r="P411" s="69" t="s">
        <v>1603</v>
      </c>
      <c r="Q411" s="57">
        <v>10300000</v>
      </c>
    </row>
    <row r="412" spans="1:17" ht="16.5">
      <c r="A412" s="55">
        <f t="shared" si="6"/>
        <v>411</v>
      </c>
      <c r="B412" s="40" t="s">
        <v>1409</v>
      </c>
      <c r="C412" s="47" t="s">
        <v>93</v>
      </c>
      <c r="D412" s="47" t="s">
        <v>29</v>
      </c>
      <c r="E412" s="47" t="s">
        <v>1593</v>
      </c>
      <c r="F412" s="47">
        <v>150</v>
      </c>
      <c r="G412" s="47">
        <v>2026</v>
      </c>
      <c r="H412" s="42" t="s">
        <v>1410</v>
      </c>
      <c r="I412" s="42" t="s">
        <v>1411</v>
      </c>
      <c r="J412" s="75">
        <v>15681500018880</v>
      </c>
      <c r="K412" s="78">
        <v>46386</v>
      </c>
      <c r="L412" s="94">
        <v>46750</v>
      </c>
      <c r="M412" s="77" t="s">
        <v>26</v>
      </c>
      <c r="N412" s="69" t="s">
        <v>133</v>
      </c>
      <c r="O412" s="110"/>
      <c r="P412" s="69" t="s">
        <v>1603</v>
      </c>
      <c r="Q412" s="57">
        <v>10300000</v>
      </c>
    </row>
    <row r="413" spans="1:17" ht="16.5">
      <c r="A413" s="55">
        <f t="shared" si="6"/>
        <v>412</v>
      </c>
      <c r="B413" s="40" t="s">
        <v>1412</v>
      </c>
      <c r="C413" s="47" t="s">
        <v>93</v>
      </c>
      <c r="D413" s="47" t="s">
        <v>29</v>
      </c>
      <c r="E413" s="47" t="s">
        <v>1593</v>
      </c>
      <c r="F413" s="47">
        <v>150</v>
      </c>
      <c r="G413" s="47">
        <v>2026</v>
      </c>
      <c r="H413" s="42" t="s">
        <v>1413</v>
      </c>
      <c r="I413" s="42" t="s">
        <v>1414</v>
      </c>
      <c r="J413" s="75">
        <v>15681500018890</v>
      </c>
      <c r="K413" s="78">
        <v>46386</v>
      </c>
      <c r="L413" s="94">
        <v>46750</v>
      </c>
      <c r="M413" s="77" t="s">
        <v>26</v>
      </c>
      <c r="N413" s="69" t="s">
        <v>133</v>
      </c>
      <c r="O413" s="110"/>
      <c r="P413" s="69" t="s">
        <v>1603</v>
      </c>
      <c r="Q413" s="57">
        <v>10300000</v>
      </c>
    </row>
    <row r="414" spans="1:17" ht="16.5">
      <c r="A414" s="55">
        <f t="shared" si="6"/>
        <v>413</v>
      </c>
      <c r="B414" s="40" t="s">
        <v>1415</v>
      </c>
      <c r="C414" s="47" t="s">
        <v>93</v>
      </c>
      <c r="D414" s="47" t="s">
        <v>29</v>
      </c>
      <c r="E414" s="47" t="s">
        <v>1591</v>
      </c>
      <c r="F414" s="47">
        <v>184</v>
      </c>
      <c r="G414" s="47">
        <v>2026</v>
      </c>
      <c r="H414" s="53" t="s">
        <v>1416</v>
      </c>
      <c r="I414" s="53" t="s">
        <v>1417</v>
      </c>
      <c r="J414" s="75">
        <v>15651503588530</v>
      </c>
      <c r="K414" s="78">
        <v>46373</v>
      </c>
      <c r="L414" s="95">
        <v>46737</v>
      </c>
      <c r="M414" s="77" t="s">
        <v>528</v>
      </c>
      <c r="N414" s="69" t="s">
        <v>72</v>
      </c>
      <c r="O414" s="110" t="s">
        <v>1418</v>
      </c>
      <c r="P414" s="113" t="s">
        <v>1608</v>
      </c>
      <c r="Q414" s="57">
        <v>11800000</v>
      </c>
    </row>
    <row r="415" spans="1:17" ht="30.75">
      <c r="A415" s="96">
        <f t="shared" si="6"/>
        <v>414</v>
      </c>
      <c r="B415" s="97" t="s">
        <v>1419</v>
      </c>
      <c r="C415" s="97" t="s">
        <v>25</v>
      </c>
      <c r="D415" s="97" t="s">
        <v>525</v>
      </c>
      <c r="E415" s="97"/>
      <c r="F415" s="97">
        <v>2500</v>
      </c>
      <c r="G415" s="98" t="s">
        <v>717</v>
      </c>
      <c r="H415" s="99" t="s">
        <v>1420</v>
      </c>
      <c r="I415" s="99" t="s">
        <v>1421</v>
      </c>
      <c r="J415" s="69">
        <v>0</v>
      </c>
      <c r="K415" s="78"/>
      <c r="L415" s="77"/>
      <c r="M415" s="77" t="s">
        <v>528</v>
      </c>
      <c r="N415" s="69" t="s">
        <v>403</v>
      </c>
      <c r="O415" s="110" t="s">
        <v>1257</v>
      </c>
      <c r="P415" s="69" t="s">
        <v>1545</v>
      </c>
      <c r="Q415" s="57">
        <v>36900000</v>
      </c>
    </row>
    <row r="416" spans="1:17" ht="16.5">
      <c r="A416" s="55">
        <f t="shared" si="6"/>
        <v>415</v>
      </c>
      <c r="B416" s="40" t="s">
        <v>1422</v>
      </c>
      <c r="C416" s="47" t="s">
        <v>93</v>
      </c>
      <c r="D416" s="47" t="s">
        <v>29</v>
      </c>
      <c r="E416" s="47" t="s">
        <v>1590</v>
      </c>
      <c r="F416" s="47">
        <v>184</v>
      </c>
      <c r="G416" s="47">
        <v>2026</v>
      </c>
      <c r="H416" s="42" t="s">
        <v>1423</v>
      </c>
      <c r="I416" s="42" t="s">
        <v>1424</v>
      </c>
      <c r="J416" s="100" t="s">
        <v>1425</v>
      </c>
      <c r="K416" s="94">
        <v>46078</v>
      </c>
      <c r="L416" s="94">
        <v>46442</v>
      </c>
      <c r="M416" s="77" t="s">
        <v>26</v>
      </c>
      <c r="N416" s="69" t="s">
        <v>72</v>
      </c>
      <c r="O416" s="110" t="s">
        <v>1426</v>
      </c>
      <c r="P416" s="69" t="s">
        <v>1603</v>
      </c>
      <c r="Q416" s="57">
        <v>10300000</v>
      </c>
    </row>
    <row r="417" spans="1:17" ht="16.5">
      <c r="A417" s="55">
        <f t="shared" si="6"/>
        <v>416</v>
      </c>
      <c r="B417" s="40" t="s">
        <v>1427</v>
      </c>
      <c r="C417" s="47" t="s">
        <v>93</v>
      </c>
      <c r="D417" s="47" t="s">
        <v>29</v>
      </c>
      <c r="E417" s="47" t="s">
        <v>1590</v>
      </c>
      <c r="F417" s="47">
        <v>184</v>
      </c>
      <c r="G417" s="47">
        <v>2026</v>
      </c>
      <c r="H417" s="42" t="s">
        <v>1428</v>
      </c>
      <c r="I417" s="42" t="s">
        <v>1429</v>
      </c>
      <c r="J417" s="100" t="s">
        <v>1430</v>
      </c>
      <c r="K417" s="94">
        <v>46078</v>
      </c>
      <c r="L417" s="94">
        <v>46442</v>
      </c>
      <c r="M417" s="77" t="s">
        <v>26</v>
      </c>
      <c r="N417" s="69" t="s">
        <v>72</v>
      </c>
      <c r="O417" s="110" t="s">
        <v>1426</v>
      </c>
      <c r="P417" s="69" t="s">
        <v>1603</v>
      </c>
      <c r="Q417" s="57">
        <v>10300000</v>
      </c>
    </row>
    <row r="418" spans="1:17" ht="16.5">
      <c r="A418" s="55">
        <f t="shared" si="6"/>
        <v>417</v>
      </c>
      <c r="B418" s="40" t="s">
        <v>1431</v>
      </c>
      <c r="C418" s="47" t="s">
        <v>93</v>
      </c>
      <c r="D418" s="47" t="s">
        <v>29</v>
      </c>
      <c r="E418" s="47" t="s">
        <v>1590</v>
      </c>
      <c r="F418" s="47">
        <v>184</v>
      </c>
      <c r="G418" s="47">
        <v>2026</v>
      </c>
      <c r="H418" s="42" t="s">
        <v>1432</v>
      </c>
      <c r="I418" s="42" t="s">
        <v>1433</v>
      </c>
      <c r="J418" s="100" t="s">
        <v>1434</v>
      </c>
      <c r="K418" s="94">
        <v>46078</v>
      </c>
      <c r="L418" s="94">
        <v>46442</v>
      </c>
      <c r="M418" s="77" t="s">
        <v>26</v>
      </c>
      <c r="N418" s="69" t="s">
        <v>72</v>
      </c>
      <c r="O418" s="110" t="s">
        <v>1426</v>
      </c>
      <c r="P418" s="69" t="s">
        <v>1603</v>
      </c>
      <c r="Q418" s="57">
        <v>10300000</v>
      </c>
    </row>
    <row r="419" spans="1:17" ht="16.5">
      <c r="A419" s="55">
        <f t="shared" si="6"/>
        <v>418</v>
      </c>
      <c r="B419" s="40" t="s">
        <v>1435</v>
      </c>
      <c r="C419" s="47" t="s">
        <v>93</v>
      </c>
      <c r="D419" s="47" t="s">
        <v>29</v>
      </c>
      <c r="E419" s="47" t="s">
        <v>1590</v>
      </c>
      <c r="F419" s="47">
        <v>184</v>
      </c>
      <c r="G419" s="47">
        <v>2026</v>
      </c>
      <c r="H419" s="42" t="s">
        <v>1436</v>
      </c>
      <c r="I419" s="42" t="s">
        <v>1437</v>
      </c>
      <c r="J419" s="100" t="s">
        <v>1438</v>
      </c>
      <c r="K419" s="94">
        <v>46078</v>
      </c>
      <c r="L419" s="94">
        <v>46442</v>
      </c>
      <c r="M419" s="77" t="s">
        <v>26</v>
      </c>
      <c r="N419" s="69" t="s">
        <v>72</v>
      </c>
      <c r="O419" s="110" t="s">
        <v>1426</v>
      </c>
      <c r="P419" s="69" t="s">
        <v>1603</v>
      </c>
      <c r="Q419" s="57">
        <v>10300000</v>
      </c>
    </row>
    <row r="420" spans="1:17" ht="16.5">
      <c r="A420" s="55">
        <f t="shared" si="6"/>
        <v>419</v>
      </c>
      <c r="B420" s="40" t="s">
        <v>1439</v>
      </c>
      <c r="C420" s="47" t="s">
        <v>93</v>
      </c>
      <c r="D420" s="47" t="s">
        <v>29</v>
      </c>
      <c r="E420" s="47" t="s">
        <v>1590</v>
      </c>
      <c r="F420" s="47">
        <v>184</v>
      </c>
      <c r="G420" s="47">
        <v>2026</v>
      </c>
      <c r="H420" s="42" t="s">
        <v>1440</v>
      </c>
      <c r="I420" s="42" t="s">
        <v>1441</v>
      </c>
      <c r="J420" s="100" t="s">
        <v>1442</v>
      </c>
      <c r="K420" s="94">
        <v>46078</v>
      </c>
      <c r="L420" s="94">
        <v>46442</v>
      </c>
      <c r="M420" s="77" t="s">
        <v>26</v>
      </c>
      <c r="N420" s="69" t="s">
        <v>72</v>
      </c>
      <c r="O420" s="110" t="s">
        <v>1426</v>
      </c>
      <c r="P420" s="69" t="s">
        <v>1603</v>
      </c>
      <c r="Q420" s="57">
        <v>10300000</v>
      </c>
    </row>
    <row r="421" spans="1:17" ht="16.5">
      <c r="A421" s="55">
        <f t="shared" si="6"/>
        <v>420</v>
      </c>
      <c r="B421" s="40" t="s">
        <v>1443</v>
      </c>
      <c r="C421" s="47" t="s">
        <v>93</v>
      </c>
      <c r="D421" s="47" t="s">
        <v>29</v>
      </c>
      <c r="E421" s="47" t="s">
        <v>1590</v>
      </c>
      <c r="F421" s="47">
        <v>184</v>
      </c>
      <c r="G421" s="47">
        <v>2026</v>
      </c>
      <c r="H421" s="42" t="s">
        <v>1444</v>
      </c>
      <c r="I421" s="42" t="s">
        <v>1445</v>
      </c>
      <c r="J421" s="100" t="s">
        <v>1446</v>
      </c>
      <c r="K421" s="94">
        <v>46078</v>
      </c>
      <c r="L421" s="94">
        <v>46442</v>
      </c>
      <c r="M421" s="77" t="s">
        <v>26</v>
      </c>
      <c r="N421" s="69" t="s">
        <v>72</v>
      </c>
      <c r="O421" s="110" t="s">
        <v>1426</v>
      </c>
      <c r="P421" s="69" t="s">
        <v>1603</v>
      </c>
      <c r="Q421" s="57">
        <v>10300000</v>
      </c>
    </row>
    <row r="422" spans="1:17" ht="16.5">
      <c r="A422" s="55">
        <f t="shared" si="6"/>
        <v>421</v>
      </c>
      <c r="B422" s="40" t="s">
        <v>1447</v>
      </c>
      <c r="C422" s="47" t="s">
        <v>93</v>
      </c>
      <c r="D422" s="47" t="s">
        <v>29</v>
      </c>
      <c r="E422" s="47" t="s">
        <v>1593</v>
      </c>
      <c r="F422" s="47">
        <v>149</v>
      </c>
      <c r="G422" s="47">
        <v>2026</v>
      </c>
      <c r="H422" s="42" t="s">
        <v>1448</v>
      </c>
      <c r="I422" s="42" t="s">
        <v>1449</v>
      </c>
      <c r="J422" s="101" t="s">
        <v>1450</v>
      </c>
      <c r="K422" s="102">
        <v>46058</v>
      </c>
      <c r="L422" s="102">
        <v>46422</v>
      </c>
      <c r="M422" s="77" t="s">
        <v>26</v>
      </c>
      <c r="N422" s="69" t="s">
        <v>128</v>
      </c>
      <c r="O422" s="110" t="s">
        <v>281</v>
      </c>
      <c r="P422" s="69" t="s">
        <v>1603</v>
      </c>
      <c r="Q422" s="57">
        <v>10300000</v>
      </c>
    </row>
    <row r="423" spans="1:17" ht="16.5">
      <c r="A423" s="55">
        <f t="shared" si="6"/>
        <v>422</v>
      </c>
      <c r="B423" s="40" t="s">
        <v>1451</v>
      </c>
      <c r="C423" s="47" t="s">
        <v>93</v>
      </c>
      <c r="D423" s="47" t="s">
        <v>29</v>
      </c>
      <c r="E423" s="47" t="s">
        <v>1593</v>
      </c>
      <c r="F423" s="47">
        <v>149</v>
      </c>
      <c r="G423" s="47">
        <v>2026</v>
      </c>
      <c r="H423" s="42" t="s">
        <v>1452</v>
      </c>
      <c r="I423" s="42" t="s">
        <v>1453</v>
      </c>
      <c r="J423" s="103">
        <v>4308007554871000</v>
      </c>
      <c r="K423" s="102">
        <v>46058</v>
      </c>
      <c r="L423" s="102">
        <v>46422</v>
      </c>
      <c r="M423" s="77" t="s">
        <v>26</v>
      </c>
      <c r="N423" s="69" t="s">
        <v>128</v>
      </c>
      <c r="O423" s="110" t="s">
        <v>281</v>
      </c>
      <c r="P423" s="69" t="s">
        <v>1603</v>
      </c>
      <c r="Q423" s="57">
        <v>10300000</v>
      </c>
    </row>
    <row r="424" spans="1:17" ht="16.5">
      <c r="A424" s="55">
        <f t="shared" si="6"/>
        <v>423</v>
      </c>
      <c r="B424" s="40" t="s">
        <v>1454</v>
      </c>
      <c r="C424" s="47" t="s">
        <v>93</v>
      </c>
      <c r="D424" s="47" t="s">
        <v>29</v>
      </c>
      <c r="E424" s="47" t="s">
        <v>1593</v>
      </c>
      <c r="F424" s="47">
        <v>149</v>
      </c>
      <c r="G424" s="47">
        <v>2026</v>
      </c>
      <c r="H424" s="42" t="s">
        <v>1455</v>
      </c>
      <c r="I424" s="42" t="s">
        <v>1456</v>
      </c>
      <c r="J424" s="103">
        <v>4308007554898000</v>
      </c>
      <c r="K424" s="102">
        <v>46058</v>
      </c>
      <c r="L424" s="102">
        <v>46422</v>
      </c>
      <c r="M424" s="77" t="s">
        <v>26</v>
      </c>
      <c r="N424" s="69" t="s">
        <v>128</v>
      </c>
      <c r="O424" s="110" t="s">
        <v>281</v>
      </c>
      <c r="P424" s="69" t="s">
        <v>1603</v>
      </c>
      <c r="Q424" s="57">
        <v>10300000</v>
      </c>
    </row>
    <row r="425" spans="1:17" ht="16.5">
      <c r="A425" s="55">
        <f t="shared" si="6"/>
        <v>424</v>
      </c>
      <c r="B425" s="40" t="s">
        <v>1457</v>
      </c>
      <c r="C425" s="47" t="s">
        <v>4</v>
      </c>
      <c r="D425" s="47" t="s">
        <v>27</v>
      </c>
      <c r="E425" s="47" t="s">
        <v>1598</v>
      </c>
      <c r="F425" s="47">
        <v>2393</v>
      </c>
      <c r="G425" s="47">
        <v>2026</v>
      </c>
      <c r="H425" s="42" t="s">
        <v>1458</v>
      </c>
      <c r="I425" s="42" t="s">
        <v>1459</v>
      </c>
      <c r="J425" s="103">
        <v>10573200364530</v>
      </c>
      <c r="K425" s="102">
        <v>46149</v>
      </c>
      <c r="L425" s="102">
        <v>46513</v>
      </c>
      <c r="M425" s="77" t="s">
        <v>528</v>
      </c>
      <c r="N425" s="69" t="s">
        <v>128</v>
      </c>
      <c r="O425" s="110" t="s">
        <v>281</v>
      </c>
      <c r="P425" s="69" t="s">
        <v>1539</v>
      </c>
      <c r="Q425" s="57">
        <v>202900000</v>
      </c>
    </row>
    <row r="426" spans="1:17" ht="16.5">
      <c r="A426" s="55">
        <f t="shared" si="6"/>
        <v>425</v>
      </c>
      <c r="B426" s="40" t="s">
        <v>1460</v>
      </c>
      <c r="C426" s="47" t="s">
        <v>93</v>
      </c>
      <c r="D426" s="47" t="s">
        <v>29</v>
      </c>
      <c r="E426" s="47" t="s">
        <v>1593</v>
      </c>
      <c r="F426" s="47">
        <v>149</v>
      </c>
      <c r="G426" s="47">
        <v>2026</v>
      </c>
      <c r="H426" s="49" t="s">
        <v>1461</v>
      </c>
      <c r="I426" s="49" t="s">
        <v>1462</v>
      </c>
      <c r="J426" s="104">
        <v>4308007555009000</v>
      </c>
      <c r="K426" s="94">
        <v>46058</v>
      </c>
      <c r="L426" s="94">
        <v>46422</v>
      </c>
      <c r="M426" s="77" t="s">
        <v>528</v>
      </c>
      <c r="N426" s="69" t="s">
        <v>292</v>
      </c>
      <c r="O426" s="110" t="s">
        <v>1463</v>
      </c>
      <c r="P426" s="69" t="s">
        <v>1603</v>
      </c>
      <c r="Q426" s="57">
        <v>10300000</v>
      </c>
    </row>
    <row r="427" spans="1:17" ht="16.5">
      <c r="A427" s="55">
        <f t="shared" si="6"/>
        <v>426</v>
      </c>
      <c r="B427" s="40" t="s">
        <v>1464</v>
      </c>
      <c r="C427" s="47" t="s">
        <v>93</v>
      </c>
      <c r="D427" s="47" t="s">
        <v>29</v>
      </c>
      <c r="E427" s="47" t="s">
        <v>1593</v>
      </c>
      <c r="F427" s="47">
        <v>149</v>
      </c>
      <c r="G427" s="47">
        <v>2026</v>
      </c>
      <c r="H427" s="49" t="s">
        <v>1465</v>
      </c>
      <c r="I427" s="49" t="s">
        <v>1466</v>
      </c>
      <c r="J427" s="104">
        <v>4308007554969000</v>
      </c>
      <c r="K427" s="94">
        <v>46058</v>
      </c>
      <c r="L427" s="94">
        <v>46422</v>
      </c>
      <c r="M427" s="77" t="s">
        <v>528</v>
      </c>
      <c r="N427" s="69" t="s">
        <v>292</v>
      </c>
      <c r="O427" s="110" t="s">
        <v>1463</v>
      </c>
      <c r="P427" s="69" t="s">
        <v>1603</v>
      </c>
      <c r="Q427" s="57">
        <v>10300000</v>
      </c>
    </row>
    <row r="428" spans="1:17" ht="16.5">
      <c r="A428" s="55">
        <f t="shared" si="6"/>
        <v>427</v>
      </c>
      <c r="B428" s="40" t="s">
        <v>1467</v>
      </c>
      <c r="C428" s="47" t="s">
        <v>93</v>
      </c>
      <c r="D428" s="47" t="s">
        <v>29</v>
      </c>
      <c r="E428" s="47" t="s">
        <v>1593</v>
      </c>
      <c r="F428" s="47">
        <v>149</v>
      </c>
      <c r="G428" s="47">
        <v>2026</v>
      </c>
      <c r="H428" s="49" t="s">
        <v>1468</v>
      </c>
      <c r="I428" s="49" t="s">
        <v>1469</v>
      </c>
      <c r="J428" s="104">
        <v>4308007554934000</v>
      </c>
      <c r="K428" s="94">
        <v>46058</v>
      </c>
      <c r="L428" s="94">
        <v>46422</v>
      </c>
      <c r="M428" s="77" t="s">
        <v>528</v>
      </c>
      <c r="N428" s="69" t="s">
        <v>292</v>
      </c>
      <c r="O428" s="110" t="s">
        <v>1463</v>
      </c>
      <c r="P428" s="69" t="s">
        <v>1603</v>
      </c>
      <c r="Q428" s="57">
        <v>10300000</v>
      </c>
    </row>
    <row r="429" spans="1:17" ht="16.5">
      <c r="A429" s="55">
        <f t="shared" si="6"/>
        <v>428</v>
      </c>
      <c r="B429" s="40" t="s">
        <v>1470</v>
      </c>
      <c r="C429" s="47" t="s">
        <v>93</v>
      </c>
      <c r="D429" s="47" t="s">
        <v>29</v>
      </c>
      <c r="E429" s="47" t="s">
        <v>1593</v>
      </c>
      <c r="F429" s="47">
        <v>149</v>
      </c>
      <c r="G429" s="47">
        <v>2026</v>
      </c>
      <c r="H429" s="47" t="s">
        <v>1471</v>
      </c>
      <c r="I429" s="49" t="s">
        <v>1472</v>
      </c>
      <c r="J429" s="104">
        <v>4308007566777000</v>
      </c>
      <c r="K429" s="94">
        <v>46061</v>
      </c>
      <c r="L429" s="94">
        <v>46425</v>
      </c>
      <c r="M429" s="77" t="s">
        <v>528</v>
      </c>
      <c r="N429" s="69" t="s">
        <v>292</v>
      </c>
      <c r="O429" s="110" t="s">
        <v>1473</v>
      </c>
      <c r="P429" s="69" t="s">
        <v>1603</v>
      </c>
      <c r="Q429" s="57">
        <v>10300000</v>
      </c>
    </row>
    <row r="430" spans="1:17" ht="16.5">
      <c r="A430" s="55">
        <f t="shared" si="6"/>
        <v>429</v>
      </c>
      <c r="B430" s="40" t="s">
        <v>1474</v>
      </c>
      <c r="C430" s="47" t="s">
        <v>93</v>
      </c>
      <c r="D430" s="47" t="s">
        <v>29</v>
      </c>
      <c r="E430" s="47" t="s">
        <v>1593</v>
      </c>
      <c r="F430" s="47">
        <v>149</v>
      </c>
      <c r="G430" s="47">
        <v>2026</v>
      </c>
      <c r="H430" s="47" t="s">
        <v>1475</v>
      </c>
      <c r="I430" s="49" t="s">
        <v>1476</v>
      </c>
      <c r="J430" s="104">
        <v>4308007566760000</v>
      </c>
      <c r="K430" s="94">
        <v>46061</v>
      </c>
      <c r="L430" s="94">
        <v>46425</v>
      </c>
      <c r="M430" s="77" t="s">
        <v>528</v>
      </c>
      <c r="N430" s="69" t="s">
        <v>292</v>
      </c>
      <c r="O430" s="110" t="s">
        <v>1473</v>
      </c>
      <c r="P430" s="69" t="s">
        <v>1603</v>
      </c>
      <c r="Q430" s="57">
        <v>10300000</v>
      </c>
    </row>
    <row r="431" spans="1:17" ht="16.5">
      <c r="A431" s="55">
        <f t="shared" si="6"/>
        <v>430</v>
      </c>
      <c r="B431" s="40" t="s">
        <v>1477</v>
      </c>
      <c r="C431" s="47" t="s">
        <v>93</v>
      </c>
      <c r="D431" s="47" t="s">
        <v>29</v>
      </c>
      <c r="E431" s="47" t="s">
        <v>1593</v>
      </c>
      <c r="F431" s="47">
        <v>149</v>
      </c>
      <c r="G431" s="47">
        <v>2026</v>
      </c>
      <c r="H431" s="47" t="s">
        <v>1478</v>
      </c>
      <c r="I431" s="49" t="s">
        <v>1479</v>
      </c>
      <c r="J431" s="104">
        <v>4308007566747000</v>
      </c>
      <c r="K431" s="94">
        <v>46061</v>
      </c>
      <c r="L431" s="94">
        <v>46425</v>
      </c>
      <c r="M431" s="77" t="s">
        <v>528</v>
      </c>
      <c r="N431" s="69" t="s">
        <v>292</v>
      </c>
      <c r="O431" s="110" t="s">
        <v>1473</v>
      </c>
      <c r="P431" s="69" t="s">
        <v>1603</v>
      </c>
      <c r="Q431" s="57">
        <v>10300000</v>
      </c>
    </row>
    <row r="432" spans="1:17" ht="16.5">
      <c r="A432" s="55">
        <f t="shared" si="6"/>
        <v>431</v>
      </c>
      <c r="B432" s="40" t="s">
        <v>1480</v>
      </c>
      <c r="C432" s="47" t="s">
        <v>93</v>
      </c>
      <c r="D432" s="47" t="s">
        <v>29</v>
      </c>
      <c r="E432" s="47" t="s">
        <v>1593</v>
      </c>
      <c r="F432" s="47">
        <v>149</v>
      </c>
      <c r="G432" s="47">
        <v>2026</v>
      </c>
      <c r="H432" s="47" t="s">
        <v>1481</v>
      </c>
      <c r="I432" s="49" t="s">
        <v>1482</v>
      </c>
      <c r="J432" s="104">
        <v>4308007566807000</v>
      </c>
      <c r="K432" s="94">
        <v>46061</v>
      </c>
      <c r="L432" s="94">
        <v>46425</v>
      </c>
      <c r="M432" s="77" t="s">
        <v>528</v>
      </c>
      <c r="N432" s="69" t="s">
        <v>292</v>
      </c>
      <c r="O432" s="110" t="s">
        <v>1473</v>
      </c>
      <c r="P432" s="69" t="s">
        <v>1603</v>
      </c>
      <c r="Q432" s="57">
        <v>10300000</v>
      </c>
    </row>
    <row r="433" spans="1:17" ht="16.5">
      <c r="A433" s="55">
        <f t="shared" si="6"/>
        <v>432</v>
      </c>
      <c r="B433" s="40" t="s">
        <v>1483</v>
      </c>
      <c r="C433" s="47" t="s">
        <v>93</v>
      </c>
      <c r="D433" s="47" t="s">
        <v>29</v>
      </c>
      <c r="E433" s="47" t="s">
        <v>1593</v>
      </c>
      <c r="F433" s="47">
        <v>149</v>
      </c>
      <c r="G433" s="47">
        <v>2026</v>
      </c>
      <c r="H433" s="50" t="s">
        <v>1484</v>
      </c>
      <c r="I433" s="49" t="s">
        <v>1485</v>
      </c>
      <c r="J433" s="104">
        <v>4308007566791000</v>
      </c>
      <c r="K433" s="94">
        <v>46061</v>
      </c>
      <c r="L433" s="94">
        <v>46425</v>
      </c>
      <c r="M433" s="77" t="s">
        <v>528</v>
      </c>
      <c r="N433" s="69" t="s">
        <v>292</v>
      </c>
      <c r="O433" s="110" t="s">
        <v>1473</v>
      </c>
      <c r="P433" s="69" t="s">
        <v>1603</v>
      </c>
      <c r="Q433" s="57">
        <v>10300000</v>
      </c>
    </row>
    <row r="434" spans="1:17" ht="16.5">
      <c r="A434" s="55">
        <f t="shared" si="6"/>
        <v>433</v>
      </c>
      <c r="B434" s="40" t="s">
        <v>1486</v>
      </c>
      <c r="C434" s="42" t="s">
        <v>4</v>
      </c>
      <c r="D434" s="47" t="s">
        <v>27</v>
      </c>
      <c r="E434" s="47" t="s">
        <v>1597</v>
      </c>
      <c r="F434" s="42">
        <v>2393</v>
      </c>
      <c r="G434" s="47">
        <v>2026</v>
      </c>
      <c r="H434" s="42" t="s">
        <v>1487</v>
      </c>
      <c r="I434" s="42" t="s">
        <v>1488</v>
      </c>
      <c r="J434" s="101" t="s">
        <v>1450</v>
      </c>
      <c r="K434" s="94">
        <v>46108</v>
      </c>
      <c r="L434" s="94">
        <v>46472</v>
      </c>
      <c r="M434" s="77" t="s">
        <v>528</v>
      </c>
      <c r="N434" s="69" t="s">
        <v>72</v>
      </c>
      <c r="O434" s="110" t="s">
        <v>1489</v>
      </c>
      <c r="P434" s="69" t="s">
        <v>1539</v>
      </c>
      <c r="Q434" s="57">
        <v>202900000</v>
      </c>
    </row>
    <row r="435" spans="1:17" ht="16.5">
      <c r="A435" s="55">
        <f t="shared" si="6"/>
        <v>434</v>
      </c>
      <c r="B435" s="42" t="s">
        <v>1490</v>
      </c>
      <c r="C435" s="47" t="s">
        <v>262</v>
      </c>
      <c r="D435" s="47" t="s">
        <v>1491</v>
      </c>
      <c r="E435" s="47" t="s">
        <v>1585</v>
      </c>
      <c r="F435" s="47">
        <v>197</v>
      </c>
      <c r="G435" s="47">
        <v>2027</v>
      </c>
      <c r="H435" s="42" t="s">
        <v>1492</v>
      </c>
      <c r="I435" s="42" t="s">
        <v>1493</v>
      </c>
      <c r="J435" s="105">
        <v>15651503663100</v>
      </c>
      <c r="K435" s="106">
        <v>46206</v>
      </c>
      <c r="L435" s="107">
        <v>46570</v>
      </c>
      <c r="M435" s="69" t="s">
        <v>528</v>
      </c>
      <c r="N435" s="69" t="s">
        <v>128</v>
      </c>
      <c r="O435" s="110" t="s">
        <v>358</v>
      </c>
      <c r="P435" s="69" t="s">
        <v>1601</v>
      </c>
      <c r="Q435" s="57">
        <v>15500000</v>
      </c>
    </row>
    <row r="436" spans="1:17" ht="16.5">
      <c r="A436" s="55">
        <f t="shared" si="6"/>
        <v>435</v>
      </c>
      <c r="B436" s="42" t="s">
        <v>1494</v>
      </c>
      <c r="C436" s="47" t="s">
        <v>251</v>
      </c>
      <c r="D436" s="47" t="s">
        <v>29</v>
      </c>
      <c r="E436" s="47" t="s">
        <v>1588</v>
      </c>
      <c r="F436" s="47">
        <v>149</v>
      </c>
      <c r="G436" s="47">
        <v>2026</v>
      </c>
      <c r="H436" s="42" t="s">
        <v>1495</v>
      </c>
      <c r="I436" s="42" t="s">
        <v>1496</v>
      </c>
      <c r="J436" s="105">
        <v>2808004167855000</v>
      </c>
      <c r="K436" s="106">
        <v>46063</v>
      </c>
      <c r="L436" s="107">
        <v>46427</v>
      </c>
      <c r="M436" s="69" t="s">
        <v>528</v>
      </c>
      <c r="N436" s="69" t="s">
        <v>128</v>
      </c>
      <c r="O436" s="110" t="s">
        <v>1497</v>
      </c>
      <c r="P436" s="69" t="s">
        <v>1600</v>
      </c>
      <c r="Q436" s="57">
        <v>11000000</v>
      </c>
    </row>
    <row r="437" spans="1:17" ht="16.5">
      <c r="A437" s="55">
        <f t="shared" si="6"/>
        <v>436</v>
      </c>
      <c r="B437" s="42" t="s">
        <v>1498</v>
      </c>
      <c r="C437" s="47" t="s">
        <v>251</v>
      </c>
      <c r="D437" s="47" t="s">
        <v>29</v>
      </c>
      <c r="E437" s="47" t="s">
        <v>1588</v>
      </c>
      <c r="F437" s="47">
        <v>149</v>
      </c>
      <c r="G437" s="47">
        <v>2026</v>
      </c>
      <c r="H437" s="42" t="s">
        <v>1499</v>
      </c>
      <c r="I437" s="42" t="s">
        <v>1500</v>
      </c>
      <c r="J437" s="105">
        <v>2808004167853000</v>
      </c>
      <c r="K437" s="106">
        <v>46063</v>
      </c>
      <c r="L437" s="107">
        <v>46427</v>
      </c>
      <c r="M437" s="69" t="s">
        <v>528</v>
      </c>
      <c r="N437" s="69" t="s">
        <v>128</v>
      </c>
      <c r="O437" s="110" t="s">
        <v>1497</v>
      </c>
      <c r="P437" s="69" t="s">
        <v>1600</v>
      </c>
      <c r="Q437" s="57">
        <v>11000000</v>
      </c>
    </row>
    <row r="438" spans="1:17" ht="16.5">
      <c r="A438" s="55">
        <f t="shared" si="6"/>
        <v>437</v>
      </c>
      <c r="B438" s="42" t="s">
        <v>1501</v>
      </c>
      <c r="C438" s="47" t="s">
        <v>251</v>
      </c>
      <c r="D438" s="47" t="s">
        <v>29</v>
      </c>
      <c r="E438" s="47" t="s">
        <v>1588</v>
      </c>
      <c r="F438" s="47">
        <v>149</v>
      </c>
      <c r="G438" s="47">
        <v>2026</v>
      </c>
      <c r="H438" s="42" t="s">
        <v>1502</v>
      </c>
      <c r="I438" s="42" t="s">
        <v>1503</v>
      </c>
      <c r="J438" s="105">
        <v>2808004167854000</v>
      </c>
      <c r="K438" s="106">
        <v>46063</v>
      </c>
      <c r="L438" s="107">
        <v>46427</v>
      </c>
      <c r="M438" s="69" t="s">
        <v>528</v>
      </c>
      <c r="N438" s="69" t="s">
        <v>128</v>
      </c>
      <c r="O438" s="110" t="s">
        <v>1497</v>
      </c>
      <c r="P438" s="69" t="s">
        <v>1600</v>
      </c>
      <c r="Q438" s="57">
        <v>11000000</v>
      </c>
    </row>
    <row r="439" spans="1:17">
      <c r="B439" s="8"/>
      <c r="C439" s="8"/>
      <c r="D439" s="8"/>
      <c r="E439" s="8"/>
      <c r="H439" s="8"/>
      <c r="I439" s="8"/>
      <c r="Q439" s="59">
        <f>SUM(Q2:Q438)</f>
        <v>17942800000</v>
      </c>
    </row>
    <row r="440" spans="1:17">
      <c r="Q440" s="59">
        <f>+Q439*17.09%</f>
        <v>3066424520</v>
      </c>
    </row>
    <row r="441" spans="1:17">
      <c r="Q441" s="59"/>
    </row>
    <row r="442" spans="1:17">
      <c r="Q442" s="59"/>
    </row>
    <row r="443" spans="1:17">
      <c r="Q443" s="59"/>
    </row>
    <row r="444" spans="1:17">
      <c r="Q444" s="59"/>
    </row>
    <row r="445" spans="1:17">
      <c r="Q445" s="59"/>
    </row>
    <row r="446" spans="1:17">
      <c r="Q446" s="59"/>
    </row>
    <row r="447" spans="1:17">
      <c r="Q447" s="59"/>
    </row>
    <row r="448" spans="1:17">
      <c r="Q448" s="59"/>
    </row>
    <row r="449" spans="17:17">
      <c r="Q449" s="59"/>
    </row>
    <row r="450" spans="17:17">
      <c r="Q450" s="59"/>
    </row>
    <row r="451" spans="17:17">
      <c r="Q451" s="59"/>
    </row>
    <row r="452" spans="17:17">
      <c r="Q452" s="59"/>
    </row>
    <row r="453" spans="17:17">
      <c r="Q453" s="59"/>
    </row>
    <row r="454" spans="17:17">
      <c r="Q454" s="59"/>
    </row>
    <row r="455" spans="17:17">
      <c r="Q455" s="59"/>
    </row>
    <row r="456" spans="17:17">
      <c r="Q456" s="59"/>
    </row>
    <row r="457" spans="17:17">
      <c r="Q457" s="59"/>
    </row>
    <row r="458" spans="17:17">
      <c r="Q458" s="59"/>
    </row>
    <row r="459" spans="17:17">
      <c r="Q459" s="59"/>
    </row>
    <row r="460" spans="17:17">
      <c r="Q460" s="59"/>
    </row>
    <row r="461" spans="17:17">
      <c r="Q461" s="59"/>
    </row>
    <row r="462" spans="17:17">
      <c r="Q462" s="59"/>
    </row>
    <row r="463" spans="17:17">
      <c r="Q463" s="59"/>
    </row>
    <row r="464" spans="17:17">
      <c r="Q464" s="59"/>
    </row>
    <row r="465" spans="17:17">
      <c r="Q465" s="59"/>
    </row>
    <row r="466" spans="17:17">
      <c r="Q466" s="59"/>
    </row>
    <row r="467" spans="17:17">
      <c r="Q467" s="59"/>
    </row>
    <row r="468" spans="17:17">
      <c r="Q468" s="59"/>
    </row>
    <row r="469" spans="17:17">
      <c r="Q469" s="59"/>
    </row>
    <row r="470" spans="17:17">
      <c r="Q470" s="59"/>
    </row>
    <row r="471" spans="17:17">
      <c r="Q471" s="59"/>
    </row>
    <row r="472" spans="17:17">
      <c r="Q472" s="59"/>
    </row>
    <row r="473" spans="17:17">
      <c r="Q473" s="59"/>
    </row>
    <row r="474" spans="17:17">
      <c r="Q474" s="59"/>
    </row>
    <row r="475" spans="17:17">
      <c r="Q475" s="59"/>
    </row>
    <row r="476" spans="17:17">
      <c r="Q476" s="59"/>
    </row>
    <row r="477" spans="17:17">
      <c r="Q477" s="59"/>
    </row>
    <row r="478" spans="17:17">
      <c r="Q478" s="59"/>
    </row>
    <row r="479" spans="17:17">
      <c r="Q479" s="59"/>
    </row>
    <row r="480" spans="17:17">
      <c r="Q480" s="59"/>
    </row>
    <row r="481" spans="17:17">
      <c r="Q481" s="59"/>
    </row>
    <row r="482" spans="17:17">
      <c r="Q482" s="59"/>
    </row>
    <row r="483" spans="17:17">
      <c r="Q483" s="59"/>
    </row>
    <row r="484" spans="17:17">
      <c r="Q484" s="59"/>
    </row>
    <row r="485" spans="17:17">
      <c r="Q485" s="59"/>
    </row>
    <row r="486" spans="17:17">
      <c r="Q486" s="59"/>
    </row>
    <row r="487" spans="17:17">
      <c r="Q487" s="59"/>
    </row>
    <row r="488" spans="17:17">
      <c r="Q488" s="59"/>
    </row>
    <row r="489" spans="17:17">
      <c r="Q489" s="59"/>
    </row>
    <row r="490" spans="17:17">
      <c r="Q490" s="59"/>
    </row>
    <row r="491" spans="17:17">
      <c r="Q491" s="59"/>
    </row>
    <row r="492" spans="17:17">
      <c r="Q492" s="59"/>
    </row>
    <row r="493" spans="17:17">
      <c r="Q493" s="59"/>
    </row>
    <row r="494" spans="17:17">
      <c r="Q494" s="59"/>
    </row>
    <row r="495" spans="17:17">
      <c r="Q495" s="59"/>
    </row>
    <row r="496" spans="17:17">
      <c r="Q496" s="59"/>
    </row>
    <row r="497" spans="17:17">
      <c r="Q497" s="59"/>
    </row>
    <row r="498" spans="17:17">
      <c r="Q498" s="59"/>
    </row>
    <row r="499" spans="17:17">
      <c r="Q499" s="59"/>
    </row>
    <row r="500" spans="17:17">
      <c r="Q500" s="59"/>
    </row>
    <row r="501" spans="17:17">
      <c r="Q501" s="59"/>
    </row>
    <row r="502" spans="17:17">
      <c r="Q502" s="59"/>
    </row>
    <row r="503" spans="17:17">
      <c r="Q503" s="59"/>
    </row>
    <row r="504" spans="17:17">
      <c r="Q504" s="59"/>
    </row>
    <row r="505" spans="17:17">
      <c r="Q505" s="59"/>
    </row>
    <row r="506" spans="17:17">
      <c r="Q506" s="59"/>
    </row>
    <row r="507" spans="17:17">
      <c r="Q507" s="59"/>
    </row>
    <row r="508" spans="17:17">
      <c r="Q508" s="59"/>
    </row>
    <row r="509" spans="17:17">
      <c r="Q509" s="59"/>
    </row>
    <row r="510" spans="17:17">
      <c r="Q510" s="59"/>
    </row>
    <row r="511" spans="17:17">
      <c r="Q511" s="59"/>
    </row>
    <row r="512" spans="17:17">
      <c r="Q512" s="59"/>
    </row>
    <row r="513" spans="17:17">
      <c r="Q513" s="59"/>
    </row>
    <row r="514" spans="17:17">
      <c r="Q514" s="59"/>
    </row>
    <row r="515" spans="17:17">
      <c r="Q515" s="59"/>
    </row>
    <row r="516" spans="17:17">
      <c r="Q516" s="59"/>
    </row>
    <row r="517" spans="17:17">
      <c r="Q517" s="59"/>
    </row>
    <row r="518" spans="17:17">
      <c r="Q518" s="59"/>
    </row>
    <row r="519" spans="17:17">
      <c r="Q519" s="59"/>
    </row>
    <row r="520" spans="17:17">
      <c r="Q520" s="59"/>
    </row>
    <row r="521" spans="17:17">
      <c r="Q521" s="59"/>
    </row>
    <row r="522" spans="17:17">
      <c r="Q522" s="59"/>
    </row>
    <row r="523" spans="17:17">
      <c r="Q523" s="59"/>
    </row>
    <row r="524" spans="17:17">
      <c r="Q524" s="59"/>
    </row>
    <row r="525" spans="17:17">
      <c r="Q525" s="59"/>
    </row>
    <row r="526" spans="17:17">
      <c r="Q526" s="59"/>
    </row>
    <row r="527" spans="17:17">
      <c r="Q527" s="59"/>
    </row>
    <row r="528" spans="17:17">
      <c r="Q528" s="59"/>
    </row>
    <row r="529" spans="17:17">
      <c r="Q529" s="59"/>
    </row>
    <row r="530" spans="17:17">
      <c r="Q530" s="59"/>
    </row>
    <row r="531" spans="17:17">
      <c r="Q531" s="59"/>
    </row>
    <row r="532" spans="17:17">
      <c r="Q532" s="59"/>
    </row>
    <row r="533" spans="17:17">
      <c r="Q533" s="59"/>
    </row>
    <row r="534" spans="17:17">
      <c r="Q534" s="59"/>
    </row>
    <row r="535" spans="17:17">
      <c r="Q535" s="59"/>
    </row>
    <row r="536" spans="17:17">
      <c r="Q536" s="59"/>
    </row>
    <row r="537" spans="17:17">
      <c r="Q537" s="59"/>
    </row>
    <row r="538" spans="17:17">
      <c r="Q538" s="59"/>
    </row>
    <row r="539" spans="17:17">
      <c r="Q539" s="59"/>
    </row>
    <row r="540" spans="17:17">
      <c r="Q540" s="59"/>
    </row>
    <row r="541" spans="17:17">
      <c r="Q541" s="59"/>
    </row>
    <row r="542" spans="17:17">
      <c r="Q542" s="59"/>
    </row>
    <row r="543" spans="17:17">
      <c r="Q543" s="59"/>
    </row>
    <row r="544" spans="17:17">
      <c r="Q544" s="59"/>
    </row>
    <row r="545" spans="17:17">
      <c r="Q545" s="59"/>
    </row>
    <row r="546" spans="17:17">
      <c r="Q546" s="59"/>
    </row>
    <row r="547" spans="17:17">
      <c r="Q547" s="59"/>
    </row>
    <row r="548" spans="17:17">
      <c r="Q548" s="59"/>
    </row>
    <row r="549" spans="17:17">
      <c r="Q549" s="59"/>
    </row>
    <row r="550" spans="17:17">
      <c r="Q550" s="59"/>
    </row>
    <row r="551" spans="17:17">
      <c r="Q551" s="59"/>
    </row>
    <row r="552" spans="17:17">
      <c r="Q552" s="59"/>
    </row>
    <row r="553" spans="17:17">
      <c r="Q553" s="59"/>
    </row>
    <row r="554" spans="17:17">
      <c r="Q554" s="59"/>
    </row>
    <row r="555" spans="17:17">
      <c r="Q555" s="59"/>
    </row>
    <row r="556" spans="17:17">
      <c r="Q556" s="59"/>
    </row>
    <row r="557" spans="17:17">
      <c r="Q557" s="59"/>
    </row>
    <row r="558" spans="17:17">
      <c r="Q558" s="59"/>
    </row>
    <row r="559" spans="17:17">
      <c r="Q559" s="59"/>
    </row>
    <row r="560" spans="17:17">
      <c r="Q560" s="59"/>
    </row>
    <row r="561" spans="17:17">
      <c r="Q561" s="59"/>
    </row>
    <row r="562" spans="17:17">
      <c r="Q562" s="59"/>
    </row>
    <row r="563" spans="17:17">
      <c r="Q563" s="59"/>
    </row>
    <row r="564" spans="17:17">
      <c r="Q564" s="59"/>
    </row>
    <row r="565" spans="17:17">
      <c r="Q565" s="59"/>
    </row>
    <row r="566" spans="17:17">
      <c r="Q566" s="59"/>
    </row>
    <row r="567" spans="17:17">
      <c r="Q567" s="59"/>
    </row>
    <row r="568" spans="17:17">
      <c r="Q568" s="59"/>
    </row>
    <row r="569" spans="17:17">
      <c r="Q569" s="59"/>
    </row>
    <row r="570" spans="17:17">
      <c r="Q570" s="59"/>
    </row>
    <row r="571" spans="17:17">
      <c r="Q571" s="59"/>
    </row>
    <row r="572" spans="17:17">
      <c r="Q572" s="59"/>
    </row>
    <row r="573" spans="17:17">
      <c r="Q573" s="59"/>
    </row>
    <row r="574" spans="17:17">
      <c r="Q574" s="59"/>
    </row>
    <row r="575" spans="17:17">
      <c r="Q575" s="59"/>
    </row>
    <row r="576" spans="17:17">
      <c r="Q576" s="59"/>
    </row>
    <row r="577" spans="17:17">
      <c r="Q577" s="59"/>
    </row>
    <row r="578" spans="17:17">
      <c r="Q578" s="59"/>
    </row>
    <row r="579" spans="17:17">
      <c r="Q579" s="59"/>
    </row>
    <row r="580" spans="17:17">
      <c r="Q580" s="59"/>
    </row>
    <row r="581" spans="17:17">
      <c r="Q581" s="59"/>
    </row>
    <row r="582" spans="17:17">
      <c r="Q582" s="59"/>
    </row>
    <row r="583" spans="17:17">
      <c r="Q583" s="59"/>
    </row>
    <row r="584" spans="17:17">
      <c r="Q584" s="59"/>
    </row>
    <row r="585" spans="17:17">
      <c r="Q585" s="59"/>
    </row>
    <row r="586" spans="17:17">
      <c r="Q586" s="59"/>
    </row>
    <row r="587" spans="17:17">
      <c r="Q587" s="59"/>
    </row>
    <row r="588" spans="17:17">
      <c r="Q588" s="59"/>
    </row>
    <row r="589" spans="17:17">
      <c r="Q589" s="59"/>
    </row>
    <row r="590" spans="17:17">
      <c r="Q590" s="59"/>
    </row>
    <row r="591" spans="17:17">
      <c r="Q591" s="59"/>
    </row>
    <row r="592" spans="17:17">
      <c r="Q592" s="59"/>
    </row>
    <row r="593" spans="17:17">
      <c r="Q593" s="59"/>
    </row>
    <row r="594" spans="17:17">
      <c r="Q594" s="59"/>
    </row>
    <row r="595" spans="17:17">
      <c r="Q595" s="59"/>
    </row>
    <row r="596" spans="17:17">
      <c r="Q596" s="59"/>
    </row>
    <row r="597" spans="17:17">
      <c r="Q597" s="59"/>
    </row>
    <row r="598" spans="17:17">
      <c r="Q598" s="59"/>
    </row>
    <row r="599" spans="17:17">
      <c r="Q599" s="59"/>
    </row>
    <row r="600" spans="17:17">
      <c r="Q600" s="59"/>
    </row>
    <row r="601" spans="17:17">
      <c r="Q601" s="59"/>
    </row>
    <row r="602" spans="17:17">
      <c r="Q602" s="59"/>
    </row>
    <row r="603" spans="17:17">
      <c r="Q603" s="59"/>
    </row>
    <row r="604" spans="17:17">
      <c r="Q604" s="59"/>
    </row>
    <row r="605" spans="17:17">
      <c r="Q605" s="59"/>
    </row>
    <row r="606" spans="17:17">
      <c r="Q606" s="59"/>
    </row>
    <row r="607" spans="17:17">
      <c r="Q607" s="59"/>
    </row>
    <row r="608" spans="17:17">
      <c r="Q608" s="59"/>
    </row>
    <row r="609" spans="17:17">
      <c r="Q609" s="59"/>
    </row>
    <row r="610" spans="17:17">
      <c r="Q610" s="59"/>
    </row>
    <row r="611" spans="17:17">
      <c r="Q611" s="59"/>
    </row>
    <row r="612" spans="17:17">
      <c r="Q612" s="59"/>
    </row>
    <row r="613" spans="17:17">
      <c r="Q613" s="59"/>
    </row>
    <row r="614" spans="17:17">
      <c r="Q614" s="59"/>
    </row>
    <row r="615" spans="17:17">
      <c r="Q615" s="59"/>
    </row>
    <row r="616" spans="17:17">
      <c r="Q616" s="59"/>
    </row>
    <row r="617" spans="17:17">
      <c r="Q617" s="59"/>
    </row>
    <row r="618" spans="17:17">
      <c r="Q618" s="59"/>
    </row>
    <row r="619" spans="17:17">
      <c r="Q619" s="59"/>
    </row>
    <row r="620" spans="17:17">
      <c r="Q620" s="59"/>
    </row>
    <row r="621" spans="17:17">
      <c r="Q621" s="59"/>
    </row>
    <row r="622" spans="17:17">
      <c r="Q622" s="59"/>
    </row>
    <row r="623" spans="17:17">
      <c r="Q623" s="59"/>
    </row>
    <row r="624" spans="17:17">
      <c r="Q624" s="59"/>
    </row>
    <row r="625" spans="17:17">
      <c r="Q625" s="59"/>
    </row>
    <row r="626" spans="17:17">
      <c r="Q626" s="59"/>
    </row>
    <row r="627" spans="17:17">
      <c r="Q627" s="59"/>
    </row>
    <row r="628" spans="17:17">
      <c r="Q628" s="59"/>
    </row>
    <row r="629" spans="17:17">
      <c r="Q629" s="59"/>
    </row>
    <row r="630" spans="17:17">
      <c r="Q630" s="59"/>
    </row>
    <row r="631" spans="17:17">
      <c r="Q631" s="59"/>
    </row>
    <row r="632" spans="17:17">
      <c r="Q632" s="59"/>
    </row>
    <row r="633" spans="17:17">
      <c r="Q633" s="59"/>
    </row>
    <row r="634" spans="17:17">
      <c r="Q634" s="59"/>
    </row>
    <row r="635" spans="17:17">
      <c r="Q635" s="59"/>
    </row>
    <row r="636" spans="17:17">
      <c r="Q636" s="59"/>
    </row>
    <row r="637" spans="17:17">
      <c r="Q637" s="59"/>
    </row>
    <row r="638" spans="17:17">
      <c r="Q638" s="59"/>
    </row>
    <row r="639" spans="17:17">
      <c r="Q639" s="59"/>
    </row>
    <row r="640" spans="17:17">
      <c r="Q640" s="59"/>
    </row>
    <row r="641" spans="17:17">
      <c r="Q641" s="59"/>
    </row>
    <row r="642" spans="17:17">
      <c r="Q642" s="59"/>
    </row>
    <row r="643" spans="17:17">
      <c r="Q643" s="59"/>
    </row>
    <row r="644" spans="17:17">
      <c r="Q644" s="59"/>
    </row>
    <row r="645" spans="17:17">
      <c r="Q645" s="59"/>
    </row>
    <row r="646" spans="17:17">
      <c r="Q646" s="59"/>
    </row>
    <row r="647" spans="17:17">
      <c r="Q647" s="59"/>
    </row>
    <row r="648" spans="17:17">
      <c r="Q648" s="59"/>
    </row>
    <row r="649" spans="17:17">
      <c r="Q649" s="59"/>
    </row>
    <row r="650" spans="17:17">
      <c r="Q650" s="59"/>
    </row>
    <row r="651" spans="17:17">
      <c r="Q651" s="59"/>
    </row>
    <row r="652" spans="17:17">
      <c r="Q652" s="59"/>
    </row>
    <row r="653" spans="17:17">
      <c r="Q653" s="59"/>
    </row>
    <row r="654" spans="17:17">
      <c r="Q654" s="59"/>
    </row>
    <row r="655" spans="17:17">
      <c r="Q655" s="59"/>
    </row>
    <row r="656" spans="17:17">
      <c r="Q656" s="59"/>
    </row>
    <row r="657" spans="17:17">
      <c r="Q657" s="59"/>
    </row>
    <row r="658" spans="17:17">
      <c r="Q658" s="59"/>
    </row>
    <row r="659" spans="17:17">
      <c r="Q659" s="59"/>
    </row>
    <row r="660" spans="17:17">
      <c r="Q660" s="59"/>
    </row>
    <row r="661" spans="17:17">
      <c r="Q661" s="59"/>
    </row>
    <row r="662" spans="17:17">
      <c r="Q662" s="59"/>
    </row>
    <row r="663" spans="17:17">
      <c r="Q663" s="59"/>
    </row>
    <row r="664" spans="17:17">
      <c r="Q664" s="59"/>
    </row>
    <row r="665" spans="17:17">
      <c r="Q665" s="59"/>
    </row>
    <row r="666" spans="17:17">
      <c r="Q666" s="59"/>
    </row>
    <row r="667" spans="17:17">
      <c r="Q667" s="59"/>
    </row>
    <row r="668" spans="17:17">
      <c r="Q668" s="59"/>
    </row>
    <row r="669" spans="17:17">
      <c r="Q669" s="59"/>
    </row>
    <row r="670" spans="17:17">
      <c r="Q670" s="59"/>
    </row>
    <row r="671" spans="17:17">
      <c r="Q671" s="59"/>
    </row>
    <row r="672" spans="17:17">
      <c r="Q672" s="59"/>
    </row>
    <row r="673" spans="17:17">
      <c r="Q673" s="59"/>
    </row>
    <row r="674" spans="17:17">
      <c r="Q674" s="59"/>
    </row>
    <row r="675" spans="17:17">
      <c r="Q675" s="59"/>
    </row>
    <row r="676" spans="17:17">
      <c r="Q676" s="59"/>
    </row>
    <row r="677" spans="17:17">
      <c r="Q677" s="59"/>
    </row>
    <row r="678" spans="17:17">
      <c r="Q678" s="59"/>
    </row>
    <row r="679" spans="17:17">
      <c r="Q679" s="59"/>
    </row>
    <row r="680" spans="17:17">
      <c r="Q680" s="59"/>
    </row>
    <row r="681" spans="17:17">
      <c r="Q681" s="59"/>
    </row>
    <row r="682" spans="17:17">
      <c r="Q682" s="59"/>
    </row>
    <row r="683" spans="17:17">
      <c r="Q683" s="59"/>
    </row>
    <row r="684" spans="17:17">
      <c r="Q684" s="59"/>
    </row>
    <row r="685" spans="17:17">
      <c r="Q685" s="59"/>
    </row>
    <row r="686" spans="17:17">
      <c r="Q686" s="59"/>
    </row>
    <row r="687" spans="17:17">
      <c r="Q687" s="59"/>
    </row>
    <row r="688" spans="17:17">
      <c r="Q688" s="59"/>
    </row>
    <row r="689" spans="17:17">
      <c r="Q689" s="59"/>
    </row>
    <row r="690" spans="17:17">
      <c r="Q690" s="59"/>
    </row>
    <row r="691" spans="17:17">
      <c r="Q691" s="59"/>
    </row>
    <row r="692" spans="17:17">
      <c r="Q692" s="59"/>
    </row>
    <row r="693" spans="17:17">
      <c r="Q693" s="59"/>
    </row>
    <row r="694" spans="17:17">
      <c r="Q694" s="59"/>
    </row>
    <row r="695" spans="17:17">
      <c r="Q695" s="59"/>
    </row>
    <row r="696" spans="17:17">
      <c r="Q696" s="59"/>
    </row>
    <row r="697" spans="17:17">
      <c r="Q697" s="59"/>
    </row>
    <row r="698" spans="17:17">
      <c r="Q698" s="59"/>
    </row>
    <row r="699" spans="17:17">
      <c r="Q699" s="59"/>
    </row>
    <row r="700" spans="17:17">
      <c r="Q700" s="59"/>
    </row>
    <row r="701" spans="17:17">
      <c r="Q701" s="59"/>
    </row>
    <row r="702" spans="17:17">
      <c r="Q702" s="59"/>
    </row>
    <row r="703" spans="17:17">
      <c r="Q703" s="59"/>
    </row>
    <row r="704" spans="17:17">
      <c r="Q704" s="59"/>
    </row>
    <row r="705" spans="17:17">
      <c r="Q705" s="59"/>
    </row>
    <row r="706" spans="17:17">
      <c r="Q706" s="59"/>
    </row>
    <row r="707" spans="17:17">
      <c r="Q707" s="59"/>
    </row>
    <row r="708" spans="17:17">
      <c r="Q708" s="59"/>
    </row>
    <row r="709" spans="17:17">
      <c r="Q709" s="59"/>
    </row>
    <row r="710" spans="17:17">
      <c r="Q710" s="59"/>
    </row>
    <row r="711" spans="17:17">
      <c r="Q711" s="59"/>
    </row>
    <row r="712" spans="17:17">
      <c r="Q712" s="59"/>
    </row>
    <row r="713" spans="17:17">
      <c r="Q713" s="59"/>
    </row>
    <row r="714" spans="17:17">
      <c r="Q714" s="59"/>
    </row>
    <row r="715" spans="17:17">
      <c r="Q715" s="59"/>
    </row>
    <row r="716" spans="17:17">
      <c r="Q716" s="59"/>
    </row>
    <row r="717" spans="17:17">
      <c r="Q717" s="59"/>
    </row>
    <row r="718" spans="17:17">
      <c r="Q718" s="59"/>
    </row>
    <row r="719" spans="17:17">
      <c r="Q719" s="59"/>
    </row>
    <row r="720" spans="17:17">
      <c r="Q720" s="59"/>
    </row>
    <row r="721" spans="17:17">
      <c r="Q721" s="59"/>
    </row>
    <row r="722" spans="17:17">
      <c r="Q722" s="59"/>
    </row>
    <row r="723" spans="17:17">
      <c r="Q723" s="59"/>
    </row>
    <row r="724" spans="17:17">
      <c r="Q724" s="59"/>
    </row>
    <row r="725" spans="17:17">
      <c r="Q725" s="59"/>
    </row>
    <row r="726" spans="17:17">
      <c r="Q726" s="59"/>
    </row>
    <row r="727" spans="17:17">
      <c r="Q727" s="59"/>
    </row>
    <row r="728" spans="17:17">
      <c r="Q728" s="59"/>
    </row>
    <row r="729" spans="17:17">
      <c r="Q729" s="59"/>
    </row>
    <row r="730" spans="17:17">
      <c r="Q730" s="59"/>
    </row>
    <row r="731" spans="17:17">
      <c r="Q731" s="59"/>
    </row>
    <row r="732" spans="17:17">
      <c r="Q732" s="59"/>
    </row>
    <row r="733" spans="17:17">
      <c r="Q733" s="59"/>
    </row>
    <row r="734" spans="17:17">
      <c r="Q734" s="59"/>
    </row>
    <row r="735" spans="17:17">
      <c r="Q735" s="59"/>
    </row>
    <row r="736" spans="17:17">
      <c r="Q736" s="59"/>
    </row>
    <row r="737" spans="17:17">
      <c r="Q737" s="59"/>
    </row>
    <row r="738" spans="17:17">
      <c r="Q738" s="59"/>
    </row>
    <row r="739" spans="17:17">
      <c r="Q739" s="59"/>
    </row>
    <row r="740" spans="17:17">
      <c r="Q740" s="59"/>
    </row>
    <row r="741" spans="17:17">
      <c r="Q741" s="59"/>
    </row>
    <row r="742" spans="17:17">
      <c r="Q742" s="59"/>
    </row>
    <row r="743" spans="17:17">
      <c r="Q743" s="59"/>
    </row>
    <row r="744" spans="17:17">
      <c r="Q744" s="59"/>
    </row>
    <row r="745" spans="17:17">
      <c r="Q745" s="59"/>
    </row>
    <row r="746" spans="17:17">
      <c r="Q746" s="60"/>
    </row>
  </sheetData>
  <protectedRanges>
    <protectedRange sqref="D384:E385" name="Rango3_3_2_1_1_1"/>
    <protectedRange sqref="B394:B404" name="Rango3"/>
    <protectedRange sqref="B429:B433" name="Rango3_1"/>
  </protectedRanges>
  <autoFilter ref="A1:Q1" xr:uid="{6417D691-A2F7-47FB-80F2-2FFF36010D6A}"/>
  <conditionalFormatting sqref="B1:B1048576">
    <cfRule type="duplicateValues" dxfId="26" priority="1"/>
  </conditionalFormatting>
  <conditionalFormatting sqref="B94:B115">
    <cfRule type="duplicateValues" dxfId="25" priority="17"/>
  </conditionalFormatting>
  <conditionalFormatting sqref="B116:B136">
    <cfRule type="duplicateValues" dxfId="24" priority="16"/>
  </conditionalFormatting>
  <conditionalFormatting sqref="B137:B156">
    <cfRule type="duplicateValues" dxfId="23" priority="27"/>
  </conditionalFormatting>
  <conditionalFormatting sqref="B157:B171">
    <cfRule type="duplicateValues" dxfId="22" priority="15"/>
  </conditionalFormatting>
  <conditionalFormatting sqref="B188:B192">
    <cfRule type="duplicateValues" dxfId="21" priority="24"/>
    <cfRule type="duplicateValues" dxfId="20" priority="25"/>
    <cfRule type="duplicateValues" dxfId="19" priority="26"/>
  </conditionalFormatting>
  <conditionalFormatting sqref="B193:B405 B1:B93 B172:B187">
    <cfRule type="duplicateValues" dxfId="18" priority="22"/>
  </conditionalFormatting>
  <conditionalFormatting sqref="B193:B413 B1:B93 B172:B187">
    <cfRule type="duplicateValues" dxfId="17" priority="23"/>
  </conditionalFormatting>
  <conditionalFormatting sqref="B406">
    <cfRule type="duplicateValues" dxfId="16" priority="18"/>
  </conditionalFormatting>
  <conditionalFormatting sqref="B414">
    <cfRule type="duplicateValues" dxfId="15" priority="19"/>
  </conditionalFormatting>
  <conditionalFormatting sqref="B415">
    <cfRule type="duplicateValues" dxfId="14" priority="14"/>
  </conditionalFormatting>
  <conditionalFormatting sqref="B416">
    <cfRule type="duplicateValues" dxfId="13" priority="13"/>
  </conditionalFormatting>
  <conditionalFormatting sqref="B417">
    <cfRule type="duplicateValues" dxfId="12" priority="12"/>
  </conditionalFormatting>
  <conditionalFormatting sqref="B418">
    <cfRule type="duplicateValues" dxfId="11" priority="11"/>
  </conditionalFormatting>
  <conditionalFormatting sqref="B419">
    <cfRule type="duplicateValues" dxfId="10" priority="10"/>
  </conditionalFormatting>
  <conditionalFormatting sqref="B420">
    <cfRule type="duplicateValues" dxfId="9" priority="9"/>
  </conditionalFormatting>
  <conditionalFormatting sqref="B421">
    <cfRule type="duplicateValues" dxfId="8" priority="8"/>
  </conditionalFormatting>
  <conditionalFormatting sqref="B422">
    <cfRule type="duplicateValues" dxfId="7" priority="7"/>
  </conditionalFormatting>
  <conditionalFormatting sqref="B423">
    <cfRule type="duplicateValues" dxfId="6" priority="6"/>
  </conditionalFormatting>
  <conditionalFormatting sqref="B424">
    <cfRule type="duplicateValues" dxfId="5" priority="5"/>
  </conditionalFormatting>
  <conditionalFormatting sqref="B425">
    <cfRule type="duplicateValues" dxfId="4" priority="4"/>
  </conditionalFormatting>
  <conditionalFormatting sqref="B426:B428">
    <cfRule type="duplicateValues" dxfId="3" priority="3"/>
  </conditionalFormatting>
  <conditionalFormatting sqref="B429:B433">
    <cfRule type="duplicateValues" dxfId="2" priority="2"/>
  </conditionalFormatting>
  <conditionalFormatting sqref="B434:B438 B1:B93 B172:B187 B193:B414">
    <cfRule type="duplicateValues" dxfId="1" priority="20"/>
  </conditionalFormatting>
  <conditionalFormatting sqref="B434:B438 B1:B414">
    <cfRule type="duplicateValues" dxfId="0" priority="2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9C700-FEB2-46A5-936C-79B3A635D0D8}">
  <sheetPr>
    <tabColor theme="9" tint="0.59999389629810485"/>
  </sheetPr>
  <dimension ref="B2:L23"/>
  <sheetViews>
    <sheetView workbookViewId="0">
      <pane ySplit="5" topLeftCell="A21" activePane="bottomLeft" state="frozen"/>
      <selection activeCell="A5" sqref="A5"/>
      <selection pane="bottomLeft" activeCell="B21" sqref="B21"/>
    </sheetView>
  </sheetViews>
  <sheetFormatPr baseColWidth="10" defaultColWidth="11.5703125" defaultRowHeight="12.75"/>
  <cols>
    <col min="1" max="1" width="11.5703125" style="117"/>
    <col min="2" max="2" width="6.140625" style="140" customWidth="1"/>
    <col min="3" max="3" width="43.28515625" style="117" customWidth="1"/>
    <col min="4" max="6" width="11.5703125" style="117"/>
    <col min="7" max="7" width="33.28515625" style="117" customWidth="1"/>
    <col min="8" max="8" width="11.5703125" style="117"/>
    <col min="9" max="9" width="23.5703125" style="117" customWidth="1"/>
    <col min="10" max="10" width="11.7109375" style="117" bestFit="1" customWidth="1"/>
    <col min="11" max="12" width="13.85546875" style="117" bestFit="1" customWidth="1"/>
    <col min="13" max="16384" width="11.5703125" style="117"/>
  </cols>
  <sheetData>
    <row r="2" spans="2:12">
      <c r="G2" s="285" t="s">
        <v>1657</v>
      </c>
      <c r="H2" s="285"/>
      <c r="I2" s="186">
        <f>+ROUND((I4*17.09%),0)</f>
        <v>140825269</v>
      </c>
      <c r="J2" s="186">
        <f>+I2/365</f>
        <v>385822.65479452052</v>
      </c>
      <c r="K2" s="186">
        <f>ROUND((+J2*43),0)</f>
        <v>16590374</v>
      </c>
      <c r="L2" s="187">
        <f>ROUND((+K2*19%+K2),0)</f>
        <v>19742545</v>
      </c>
    </row>
    <row r="4" spans="2:12">
      <c r="I4" s="185">
        <f>SUM(I6:I22)</f>
        <v>824021468</v>
      </c>
    </row>
    <row r="5" spans="2:12" ht="38.25">
      <c r="B5" s="115" t="s">
        <v>1645</v>
      </c>
      <c r="C5" s="115" t="s">
        <v>1609</v>
      </c>
      <c r="D5" s="115" t="s">
        <v>1610</v>
      </c>
      <c r="E5" s="115" t="s">
        <v>1611</v>
      </c>
      <c r="F5" s="115" t="s">
        <v>1612</v>
      </c>
      <c r="G5" s="115" t="s">
        <v>1613</v>
      </c>
      <c r="H5" s="115" t="s">
        <v>1614</v>
      </c>
      <c r="I5" s="116" t="s">
        <v>1615</v>
      </c>
      <c r="J5" s="116" t="s">
        <v>1616</v>
      </c>
      <c r="K5" s="116" t="s">
        <v>1617</v>
      </c>
    </row>
    <row r="6" spans="2:12" ht="25.5">
      <c r="B6" s="141">
        <v>1</v>
      </c>
      <c r="C6" s="129" t="s">
        <v>1618</v>
      </c>
      <c r="D6" s="120" t="s">
        <v>320</v>
      </c>
      <c r="E6" s="121">
        <v>2007</v>
      </c>
      <c r="F6" s="122">
        <v>81311</v>
      </c>
      <c r="G6" s="123" t="s">
        <v>1619</v>
      </c>
      <c r="H6" s="124">
        <v>45561</v>
      </c>
      <c r="I6" s="125">
        <v>6500000</v>
      </c>
      <c r="J6" s="126" t="s">
        <v>1620</v>
      </c>
      <c r="K6" s="127" t="s">
        <v>1621</v>
      </c>
    </row>
    <row r="7" spans="2:12" ht="25.5">
      <c r="B7" s="141">
        <v>2</v>
      </c>
      <c r="C7" s="129" t="s">
        <v>1622</v>
      </c>
      <c r="D7" s="120" t="s">
        <v>613</v>
      </c>
      <c r="E7" s="121">
        <v>2007</v>
      </c>
      <c r="F7" s="122">
        <v>75794</v>
      </c>
      <c r="G7" s="123" t="s">
        <v>1623</v>
      </c>
      <c r="H7" s="124">
        <v>44957</v>
      </c>
      <c r="I7" s="125">
        <v>19412589</v>
      </c>
      <c r="J7" s="126" t="s">
        <v>1620</v>
      </c>
      <c r="K7" s="127" t="s">
        <v>1621</v>
      </c>
    </row>
    <row r="8" spans="2:12" ht="114.75">
      <c r="B8" s="141">
        <v>3</v>
      </c>
      <c r="C8" s="129" t="s">
        <v>1624</v>
      </c>
      <c r="D8" s="120" t="s">
        <v>692</v>
      </c>
      <c r="E8" s="121">
        <v>2007</v>
      </c>
      <c r="F8" s="122">
        <v>70187</v>
      </c>
      <c r="G8" s="123" t="s">
        <v>1625</v>
      </c>
      <c r="H8" s="124">
        <v>44466</v>
      </c>
      <c r="I8" s="125">
        <v>15200000</v>
      </c>
      <c r="J8" s="126" t="s">
        <v>1620</v>
      </c>
      <c r="K8" s="128" t="s">
        <v>1621</v>
      </c>
    </row>
    <row r="9" spans="2:12" ht="89.25">
      <c r="B9" s="141">
        <v>4</v>
      </c>
      <c r="C9" s="129" t="s">
        <v>1626</v>
      </c>
      <c r="D9" s="120" t="s">
        <v>440</v>
      </c>
      <c r="E9" s="121">
        <v>2007</v>
      </c>
      <c r="F9" s="122">
        <v>70189</v>
      </c>
      <c r="G9" s="123" t="s">
        <v>1627</v>
      </c>
      <c r="H9" s="124">
        <v>44466</v>
      </c>
      <c r="I9" s="125">
        <v>13500000</v>
      </c>
      <c r="J9" s="126" t="s">
        <v>1620</v>
      </c>
      <c r="K9" s="127" t="s">
        <v>1621</v>
      </c>
    </row>
    <row r="10" spans="2:12" ht="127.5">
      <c r="B10" s="141">
        <v>5</v>
      </c>
      <c r="C10" s="129" t="s">
        <v>1628</v>
      </c>
      <c r="D10" s="120" t="s">
        <v>129</v>
      </c>
      <c r="E10" s="121">
        <v>2007</v>
      </c>
      <c r="F10" s="122">
        <v>79984</v>
      </c>
      <c r="G10" s="123" t="s">
        <v>1629</v>
      </c>
      <c r="H10" s="124">
        <v>45639</v>
      </c>
      <c r="I10" s="125">
        <v>15910667</v>
      </c>
      <c r="J10" s="126" t="s">
        <v>1620</v>
      </c>
      <c r="K10" s="128" t="s">
        <v>1621</v>
      </c>
    </row>
    <row r="11" spans="2:12" ht="51">
      <c r="B11" s="141">
        <v>6</v>
      </c>
      <c r="C11" s="129" t="s">
        <v>1618</v>
      </c>
      <c r="D11" s="120" t="s">
        <v>965</v>
      </c>
      <c r="E11" s="121">
        <v>2007</v>
      </c>
      <c r="F11" s="122">
        <v>77437</v>
      </c>
      <c r="G11" s="123" t="s">
        <v>1630</v>
      </c>
      <c r="H11" s="124">
        <v>45289</v>
      </c>
      <c r="I11" s="125">
        <v>21025000</v>
      </c>
      <c r="J11" s="126" t="s">
        <v>1620</v>
      </c>
      <c r="K11" s="127" t="s">
        <v>1621</v>
      </c>
    </row>
    <row r="12" spans="2:12" ht="51">
      <c r="B12" s="141">
        <v>7</v>
      </c>
      <c r="C12" s="129" t="s">
        <v>1618</v>
      </c>
      <c r="D12" s="120" t="s">
        <v>302</v>
      </c>
      <c r="E12" s="121">
        <v>2007</v>
      </c>
      <c r="F12" s="122">
        <v>77438</v>
      </c>
      <c r="G12" s="123" t="s">
        <v>1631</v>
      </c>
      <c r="H12" s="124">
        <v>45289</v>
      </c>
      <c r="I12" s="125">
        <v>21025000</v>
      </c>
      <c r="J12" s="126" t="s">
        <v>1620</v>
      </c>
      <c r="K12" s="127" t="s">
        <v>1621</v>
      </c>
    </row>
    <row r="13" spans="2:12" ht="51">
      <c r="B13" s="141">
        <v>8</v>
      </c>
      <c r="C13" s="129" t="s">
        <v>1618</v>
      </c>
      <c r="D13" s="120" t="s">
        <v>412</v>
      </c>
      <c r="E13" s="121">
        <v>2007</v>
      </c>
      <c r="F13" s="122">
        <v>77439</v>
      </c>
      <c r="G13" s="123" t="s">
        <v>1632</v>
      </c>
      <c r="H13" s="124">
        <v>45289</v>
      </c>
      <c r="I13" s="125">
        <v>21025000</v>
      </c>
      <c r="J13" s="126" t="s">
        <v>1620</v>
      </c>
      <c r="K13" s="127" t="s">
        <v>1621</v>
      </c>
    </row>
    <row r="14" spans="2:12" ht="51">
      <c r="B14" s="141">
        <v>9</v>
      </c>
      <c r="C14" s="129" t="s">
        <v>1618</v>
      </c>
      <c r="D14" s="120" t="s">
        <v>782</v>
      </c>
      <c r="E14" s="121">
        <v>2007</v>
      </c>
      <c r="F14" s="122">
        <v>77436</v>
      </c>
      <c r="G14" s="123" t="s">
        <v>1633</v>
      </c>
      <c r="H14" s="124">
        <v>45289</v>
      </c>
      <c r="I14" s="125">
        <v>21025000</v>
      </c>
      <c r="J14" s="126" t="s">
        <v>1620</v>
      </c>
      <c r="K14" s="127" t="s">
        <v>1621</v>
      </c>
    </row>
    <row r="15" spans="2:12" ht="38.25">
      <c r="B15" s="141">
        <v>10</v>
      </c>
      <c r="C15" s="129" t="s">
        <v>1618</v>
      </c>
      <c r="D15" s="120" t="s">
        <v>586</v>
      </c>
      <c r="E15" s="121">
        <v>2007</v>
      </c>
      <c r="F15" s="122">
        <v>80123</v>
      </c>
      <c r="G15" s="123" t="s">
        <v>1634</v>
      </c>
      <c r="H15" s="124">
        <v>45428</v>
      </c>
      <c r="I15" s="125">
        <v>11960214</v>
      </c>
      <c r="J15" s="126" t="s">
        <v>1620</v>
      </c>
      <c r="K15" s="127" t="s">
        <v>1621</v>
      </c>
    </row>
    <row r="16" spans="2:12" ht="51">
      <c r="B16" s="141">
        <v>11</v>
      </c>
      <c r="C16" s="129" t="s">
        <v>1618</v>
      </c>
      <c r="D16" s="120" t="s">
        <v>965</v>
      </c>
      <c r="E16" s="121">
        <v>2007</v>
      </c>
      <c r="F16" s="122">
        <v>81404</v>
      </c>
      <c r="G16" s="123" t="s">
        <v>1635</v>
      </c>
      <c r="H16" s="124">
        <v>45687</v>
      </c>
      <c r="I16" s="125">
        <v>12000000</v>
      </c>
      <c r="J16" s="126" t="s">
        <v>1620</v>
      </c>
      <c r="K16" s="127" t="s">
        <v>1621</v>
      </c>
    </row>
    <row r="17" spans="2:11" ht="102">
      <c r="B17" s="141">
        <v>12</v>
      </c>
      <c r="C17" s="129" t="s">
        <v>1626</v>
      </c>
      <c r="D17" s="120" t="s">
        <v>1636</v>
      </c>
      <c r="E17" s="121">
        <v>2007</v>
      </c>
      <c r="F17" s="122">
        <v>70188</v>
      </c>
      <c r="G17" s="123" t="s">
        <v>1637</v>
      </c>
      <c r="H17" s="124">
        <v>44466</v>
      </c>
      <c r="I17" s="125">
        <v>13500000</v>
      </c>
      <c r="J17" s="126" t="s">
        <v>1620</v>
      </c>
      <c r="K17" s="127" t="s">
        <v>1621</v>
      </c>
    </row>
    <row r="18" spans="2:11" ht="89.25">
      <c r="B18" s="141">
        <v>13</v>
      </c>
      <c r="C18" s="129" t="s">
        <v>1638</v>
      </c>
      <c r="D18" s="120" t="s">
        <v>77</v>
      </c>
      <c r="E18" s="121">
        <v>2007</v>
      </c>
      <c r="F18" s="122">
        <v>75705</v>
      </c>
      <c r="G18" s="123" t="s">
        <v>1639</v>
      </c>
      <c r="H18" s="124">
        <v>44925</v>
      </c>
      <c r="I18" s="125">
        <v>62534500</v>
      </c>
      <c r="J18" s="126" t="s">
        <v>1620</v>
      </c>
      <c r="K18" s="127" t="s">
        <v>1621</v>
      </c>
    </row>
    <row r="19" spans="2:11" ht="89.25">
      <c r="B19" s="141">
        <v>14</v>
      </c>
      <c r="C19" s="129" t="s">
        <v>1638</v>
      </c>
      <c r="D19" s="120" t="s">
        <v>77</v>
      </c>
      <c r="E19" s="121">
        <v>2007</v>
      </c>
      <c r="F19" s="122">
        <v>75706</v>
      </c>
      <c r="G19" s="123" t="s">
        <v>1640</v>
      </c>
      <c r="H19" s="124">
        <v>44925</v>
      </c>
      <c r="I19" s="125">
        <v>63486500</v>
      </c>
      <c r="J19" s="126" t="s">
        <v>1620</v>
      </c>
      <c r="K19" s="127" t="s">
        <v>1621</v>
      </c>
    </row>
    <row r="20" spans="2:11" ht="51">
      <c r="B20" s="141">
        <v>15</v>
      </c>
      <c r="C20" s="129" t="s">
        <v>1618</v>
      </c>
      <c r="D20" s="120" t="s">
        <v>440</v>
      </c>
      <c r="E20" s="121">
        <v>2007</v>
      </c>
      <c r="F20" s="122">
        <v>73613</v>
      </c>
      <c r="G20" s="123" t="s">
        <v>1641</v>
      </c>
      <c r="H20" s="124">
        <v>44901</v>
      </c>
      <c r="I20" s="125">
        <v>21025000</v>
      </c>
      <c r="J20" s="126" t="s">
        <v>1620</v>
      </c>
      <c r="K20" s="127" t="s">
        <v>1621</v>
      </c>
    </row>
    <row r="21" spans="2:11" ht="63.75">
      <c r="B21" s="141">
        <v>16</v>
      </c>
      <c r="C21" s="129" t="s">
        <v>1618</v>
      </c>
      <c r="D21" s="120" t="s">
        <v>320</v>
      </c>
      <c r="E21" s="121">
        <v>2007</v>
      </c>
      <c r="F21" s="122">
        <v>73614</v>
      </c>
      <c r="G21" s="123" t="s">
        <v>1642</v>
      </c>
      <c r="H21" s="124">
        <v>44901</v>
      </c>
      <c r="I21" s="125">
        <v>21025000</v>
      </c>
      <c r="J21" s="126" t="s">
        <v>1620</v>
      </c>
      <c r="K21" s="127" t="s">
        <v>1621</v>
      </c>
    </row>
    <row r="22" spans="2:11" ht="25.5">
      <c r="B22" s="141">
        <v>17</v>
      </c>
      <c r="C22" s="129" t="s">
        <v>1650</v>
      </c>
      <c r="D22" s="130"/>
      <c r="E22" s="131">
        <v>2007</v>
      </c>
      <c r="F22" s="132">
        <v>86694</v>
      </c>
      <c r="G22" s="133" t="s">
        <v>1643</v>
      </c>
      <c r="H22" s="134"/>
      <c r="I22" s="135">
        <v>463866998</v>
      </c>
      <c r="J22" s="136"/>
      <c r="K22" s="137"/>
    </row>
    <row r="23" spans="2:11" ht="15.75">
      <c r="H23" s="118" t="s">
        <v>3</v>
      </c>
      <c r="I23" s="119">
        <f>SUM(I6:I22)</f>
        <v>824021468</v>
      </c>
    </row>
  </sheetData>
  <protectedRanges>
    <protectedRange sqref="C6:F22" name="rango1"/>
    <protectedRange sqref="G6:H22" name="Rango3"/>
    <protectedRange sqref="I6:I22" name="Rango3_2"/>
    <protectedRange sqref="J6:K22" name="Rango6"/>
  </protectedRanges>
  <autoFilter ref="C5:K5" xr:uid="{310B637F-F07A-4C7C-84AC-2CCF13E27E66}"/>
  <mergeCells count="1">
    <mergeCell ref="G2:H2"/>
  </mergeCells>
  <dataValidations count="1">
    <dataValidation type="whole" operator="greaterThanOrEqual" allowBlank="1" showInputMessage="1" showErrorMessage="1" sqref="I6:I22" xr:uid="{7F068B8F-8FF1-4FC0-858A-C80007F4F4A3}">
      <formula1>0</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PROPUESTA PNN(estu.mercado)</vt:lpstr>
      <vt:lpstr>1. VIGENCIA 2026</vt:lpstr>
      <vt:lpstr>2.TASAS PROMEDIO</vt:lpstr>
      <vt:lpstr>3.PARQUE AUTOMOR (31-08-26 437)</vt:lpstr>
      <vt:lpstr>4.DRONES</vt:lpstr>
      <vt:lpstr>'1. VIGENCIA 2026'!Área_de_impresión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jtrujill</dc:creator>
  <cp:lastModifiedBy>Angela Patricia Chavarro Diaz</cp:lastModifiedBy>
  <cp:lastPrinted>2025-02-04T22:57:31Z</cp:lastPrinted>
  <dcterms:created xsi:type="dcterms:W3CDTF">2012-07-16T15:58:17Z</dcterms:created>
  <dcterms:modified xsi:type="dcterms:W3CDTF">2026-09-30T15:48:14Z</dcterms:modified>
</cp:coreProperties>
</file>